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externalLinks/externalLink203.xml" ContentType="application/vnd.openxmlformats-officedocument.spreadsheetml.externalLink+xml"/>
  <Override PartName="/xl/externalLinks/externalLink204.xml" ContentType="application/vnd.openxmlformats-officedocument.spreadsheetml.externalLink+xml"/>
  <Override PartName="/xl/externalLinks/externalLink205.xml" ContentType="application/vnd.openxmlformats-officedocument.spreadsheetml.externalLink+xml"/>
  <Override PartName="/xl/externalLinks/externalLink206.xml" ContentType="application/vnd.openxmlformats-officedocument.spreadsheetml.externalLink+xml"/>
  <Override PartName="/xl/externalLinks/externalLink207.xml" ContentType="application/vnd.openxmlformats-officedocument.spreadsheetml.externalLink+xml"/>
  <Override PartName="/xl/externalLinks/externalLink208.xml" ContentType="application/vnd.openxmlformats-officedocument.spreadsheetml.externalLink+xml"/>
  <Override PartName="/xl/externalLinks/externalLink209.xml" ContentType="application/vnd.openxmlformats-officedocument.spreadsheetml.externalLink+xml"/>
  <Override PartName="/xl/externalLinks/externalLink210.xml" ContentType="application/vnd.openxmlformats-officedocument.spreadsheetml.externalLink+xml"/>
  <Override PartName="/xl/externalLinks/externalLink211.xml" ContentType="application/vnd.openxmlformats-officedocument.spreadsheetml.externalLink+xml"/>
  <Override PartName="/xl/externalLinks/externalLink212.xml" ContentType="application/vnd.openxmlformats-officedocument.spreadsheetml.externalLink+xml"/>
  <Override PartName="/xl/externalLinks/externalLink213.xml" ContentType="application/vnd.openxmlformats-officedocument.spreadsheetml.externalLink+xml"/>
  <Override PartName="/xl/externalLinks/externalLink214.xml" ContentType="application/vnd.openxmlformats-officedocument.spreadsheetml.externalLink+xml"/>
  <Override PartName="/xl/externalLinks/externalLink215.xml" ContentType="application/vnd.openxmlformats-officedocument.spreadsheetml.externalLink+xml"/>
  <Override PartName="/xl/externalLinks/externalLink216.xml" ContentType="application/vnd.openxmlformats-officedocument.spreadsheetml.externalLink+xml"/>
  <Override PartName="/xl/externalLinks/externalLink217.xml" ContentType="application/vnd.openxmlformats-officedocument.spreadsheetml.externalLink+xml"/>
  <Override PartName="/xl/externalLinks/externalLink218.xml" ContentType="application/vnd.openxmlformats-officedocument.spreadsheetml.externalLink+xml"/>
  <Override PartName="/xl/externalLinks/externalLink219.xml" ContentType="application/vnd.openxmlformats-officedocument.spreadsheetml.externalLink+xml"/>
  <Override PartName="/xl/externalLinks/externalLink220.xml" ContentType="application/vnd.openxmlformats-officedocument.spreadsheetml.externalLink+xml"/>
  <Override PartName="/xl/externalLinks/externalLink221.xml" ContentType="application/vnd.openxmlformats-officedocument.spreadsheetml.externalLink+xml"/>
  <Override PartName="/xl/externalLinks/externalLink222.xml" ContentType="application/vnd.openxmlformats-officedocument.spreadsheetml.externalLink+xml"/>
  <Override PartName="/xl/externalLinks/externalLink223.xml" ContentType="application/vnd.openxmlformats-officedocument.spreadsheetml.externalLink+xml"/>
  <Override PartName="/xl/externalLinks/externalLink224.xml" ContentType="application/vnd.openxmlformats-officedocument.spreadsheetml.externalLink+xml"/>
  <Override PartName="/xl/externalLinks/externalLink225.xml" ContentType="application/vnd.openxmlformats-officedocument.spreadsheetml.externalLink+xml"/>
  <Override PartName="/xl/externalLinks/externalLink226.xml" ContentType="application/vnd.openxmlformats-officedocument.spreadsheetml.externalLink+xml"/>
  <Override PartName="/xl/externalLinks/externalLink227.xml" ContentType="application/vnd.openxmlformats-officedocument.spreadsheetml.externalLink+xml"/>
  <Override PartName="/xl/externalLinks/externalLink228.xml" ContentType="application/vnd.openxmlformats-officedocument.spreadsheetml.externalLink+xml"/>
  <Override PartName="/xl/externalLinks/externalLink229.xml" ContentType="application/vnd.openxmlformats-officedocument.spreadsheetml.externalLink+xml"/>
  <Override PartName="/xl/externalLinks/externalLink230.xml" ContentType="application/vnd.openxmlformats-officedocument.spreadsheetml.externalLink+xml"/>
  <Override PartName="/xl/externalLinks/externalLink231.xml" ContentType="application/vnd.openxmlformats-officedocument.spreadsheetml.externalLink+xml"/>
  <Override PartName="/xl/externalLinks/externalLink232.xml" ContentType="application/vnd.openxmlformats-officedocument.spreadsheetml.externalLink+xml"/>
  <Override PartName="/xl/externalLinks/externalLink233.xml" ContentType="application/vnd.openxmlformats-officedocument.spreadsheetml.externalLink+xml"/>
  <Override PartName="/xl/externalLinks/externalLink234.xml" ContentType="application/vnd.openxmlformats-officedocument.spreadsheetml.externalLink+xml"/>
  <Override PartName="/xl/externalLinks/externalLink235.xml" ContentType="application/vnd.openxmlformats-officedocument.spreadsheetml.externalLink+xml"/>
  <Override PartName="/xl/externalLinks/externalLink236.xml" ContentType="application/vnd.openxmlformats-officedocument.spreadsheetml.externalLink+xml"/>
  <Override PartName="/xl/externalLinks/externalLink237.xml" ContentType="application/vnd.openxmlformats-officedocument.spreadsheetml.externalLink+xml"/>
  <Override PartName="/xl/externalLinks/externalLink238.xml" ContentType="application/vnd.openxmlformats-officedocument.spreadsheetml.externalLink+xml"/>
  <Override PartName="/xl/externalLinks/externalLink239.xml" ContentType="application/vnd.openxmlformats-officedocument.spreadsheetml.externalLink+xml"/>
  <Override PartName="/xl/externalLinks/externalLink240.xml" ContentType="application/vnd.openxmlformats-officedocument.spreadsheetml.externalLink+xml"/>
  <Override PartName="/xl/externalLinks/externalLink241.xml" ContentType="application/vnd.openxmlformats-officedocument.spreadsheetml.externalLink+xml"/>
  <Override PartName="/xl/externalLinks/externalLink242.xml" ContentType="application/vnd.openxmlformats-officedocument.spreadsheetml.externalLink+xml"/>
  <Override PartName="/xl/externalLinks/externalLink243.xml" ContentType="application/vnd.openxmlformats-officedocument.spreadsheetml.externalLink+xml"/>
  <Override PartName="/xl/externalLinks/externalLink24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327"/>
  <workbookPr defaultThemeVersion="166925"/>
  <mc:AlternateContent xmlns:mc="http://schemas.openxmlformats.org/markup-compatibility/2006">
    <mc:Choice Requires="x15">
      <x15ac:absPath xmlns:x15ac="http://schemas.microsoft.com/office/spreadsheetml/2010/11/ac" url="C:\Users\123\OneDrive\Escritorio\CONTRATOS 2023\CONTRATO 083-2023 PARQUE PTO CLAVER\"/>
    </mc:Choice>
  </mc:AlternateContent>
  <xr:revisionPtr revIDLastSave="0" documentId="8_{DC131C47-3AC9-49B9-9E44-C0EEB3AF5BC4}" xr6:coauthVersionLast="47" xr6:coauthVersionMax="47" xr10:uidLastSave="{00000000-0000-0000-0000-000000000000}"/>
  <bookViews>
    <workbookView xWindow="-120" yWindow="-120" windowWidth="29040" windowHeight="15720" activeTab="7" xr2:uid="{00000000-000D-0000-FFFF-FFFF00000000}"/>
  </bookViews>
  <sheets>
    <sheet name="Presupuesto" sheetId="1" r:id="rId1"/>
    <sheet name="APU" sheetId="5" r:id="rId2"/>
    <sheet name="F.P.S" sheetId="6" r:id="rId3"/>
    <sheet name="CUADRILLAS" sheetId="7" r:id="rId4"/>
    <sheet name="A.U " sheetId="8" r:id="rId5"/>
    <sheet name="PLANTILLA" sheetId="9" r:id="rId6"/>
    <sheet name="BANCA" sheetId="10" r:id="rId7"/>
    <sheet name="ADOQUIN" sheetId="11" r:id="rId8"/>
  </sheets>
  <externalReferences>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 r:id="rId213"/>
    <externalReference r:id="rId214"/>
    <externalReference r:id="rId215"/>
    <externalReference r:id="rId216"/>
    <externalReference r:id="rId217"/>
    <externalReference r:id="rId218"/>
    <externalReference r:id="rId219"/>
    <externalReference r:id="rId220"/>
    <externalReference r:id="rId221"/>
    <externalReference r:id="rId222"/>
    <externalReference r:id="rId223"/>
    <externalReference r:id="rId224"/>
    <externalReference r:id="rId225"/>
    <externalReference r:id="rId226"/>
    <externalReference r:id="rId227"/>
    <externalReference r:id="rId228"/>
    <externalReference r:id="rId229"/>
    <externalReference r:id="rId230"/>
    <externalReference r:id="rId231"/>
    <externalReference r:id="rId232"/>
    <externalReference r:id="rId233"/>
    <externalReference r:id="rId234"/>
    <externalReference r:id="rId235"/>
    <externalReference r:id="rId236"/>
    <externalReference r:id="rId237"/>
    <externalReference r:id="rId238"/>
    <externalReference r:id="rId239"/>
    <externalReference r:id="rId240"/>
    <externalReference r:id="rId241"/>
    <externalReference r:id="rId242"/>
    <externalReference r:id="rId243"/>
    <externalReference r:id="rId244"/>
    <externalReference r:id="rId245"/>
    <externalReference r:id="rId246"/>
    <externalReference r:id="rId247"/>
    <externalReference r:id="rId248"/>
    <externalReference r:id="rId249"/>
    <externalReference r:id="rId250"/>
    <externalReference r:id="rId251"/>
    <externalReference r:id="rId252"/>
  </externalReferences>
  <definedNames>
    <definedName name="\a">#REF!</definedName>
    <definedName name="\b">#REF!</definedName>
    <definedName name="\eliminar">[1]RESUM96!#REF!</definedName>
    <definedName name="\eliminar1">[1]RESUM96!#REF!</definedName>
    <definedName name="\p">'[2]OPS&amp;OMS'!$Z$2:$AE$23</definedName>
    <definedName name="\q">#REF!</definedName>
    <definedName name="_________________________EQP1">#REF!</definedName>
    <definedName name="_________________________EQP10">#REF!</definedName>
    <definedName name="_________________________EQP11">#REF!</definedName>
    <definedName name="_________________________EQP12">#REF!</definedName>
    <definedName name="_________________________EQP13">#REF!</definedName>
    <definedName name="_________________________EQP14">#REF!</definedName>
    <definedName name="_________________________EQP15">#REF!</definedName>
    <definedName name="_________________________EQP16">#REF!</definedName>
    <definedName name="_________________________EQP17">#REF!</definedName>
    <definedName name="_________________________EQP18">#REF!</definedName>
    <definedName name="_________________________EQP19">#REF!</definedName>
    <definedName name="_________________________EQP2">#REF!</definedName>
    <definedName name="_________________________EQP20">#REF!</definedName>
    <definedName name="_________________________EQP3">#REF!</definedName>
    <definedName name="_________________________EQP4">#REF!</definedName>
    <definedName name="_________________________EQP5">#REF!</definedName>
    <definedName name="_________________________EQP6">#REF!</definedName>
    <definedName name="_________________________EQP7">#REF!</definedName>
    <definedName name="_________________________EQP8">#REF!</definedName>
    <definedName name="_________________________EQP9">#REF!</definedName>
    <definedName name="_________________________MAT1">#REF!</definedName>
    <definedName name="_________________________MAT10">#REF!</definedName>
    <definedName name="_________________________MAT11">#REF!</definedName>
    <definedName name="_________________________MAT12">#REF!</definedName>
    <definedName name="_________________________MAT13">#REF!</definedName>
    <definedName name="_________________________MAT14">#REF!</definedName>
    <definedName name="_________________________MAT15">#REF!</definedName>
    <definedName name="_________________________MAT16">#REF!</definedName>
    <definedName name="_________________________MAT17">#REF!</definedName>
    <definedName name="_________________________MAT18">#REF!</definedName>
    <definedName name="_________________________MAT19">#REF!</definedName>
    <definedName name="_________________________MAT2">#REF!</definedName>
    <definedName name="_________________________MAT20">#REF!</definedName>
    <definedName name="_________________________MAT21">#REF!</definedName>
    <definedName name="_________________________MAT22">#REF!</definedName>
    <definedName name="_________________________MAT23">#REF!</definedName>
    <definedName name="_________________________MAT24">#REF!</definedName>
    <definedName name="_________________________MAT25">#REF!</definedName>
    <definedName name="_________________________MAT26">#REF!</definedName>
    <definedName name="_________________________MAT27">#REF!</definedName>
    <definedName name="_________________________MAT28">#REF!</definedName>
    <definedName name="_________________________MAT29">#REF!</definedName>
    <definedName name="_________________________MAT3">#REF!</definedName>
    <definedName name="_________________________MAT30">#REF!</definedName>
    <definedName name="_________________________MAT31">#REF!</definedName>
    <definedName name="_________________________MAT32">#REF!</definedName>
    <definedName name="_________________________MAT33">#REF!</definedName>
    <definedName name="_________________________MAT34">#REF!</definedName>
    <definedName name="_________________________MAT35">#REF!</definedName>
    <definedName name="_________________________MAT36">#REF!</definedName>
    <definedName name="_________________________MAT37">#REF!</definedName>
    <definedName name="_________________________MAT4">#REF!</definedName>
    <definedName name="_________________________MAT5">#REF!</definedName>
    <definedName name="_________________________MAT6">#REF!</definedName>
    <definedName name="_________________________MAT7">#REF!</definedName>
    <definedName name="_________________________MAT8">#REF!</definedName>
    <definedName name="_________________________MAT9">#REF!</definedName>
    <definedName name="_________________________MO1">#REF!</definedName>
    <definedName name="_________________________MO10">#REF!</definedName>
    <definedName name="_________________________MO2">#REF!</definedName>
    <definedName name="_________________________MO3">#REF!</definedName>
    <definedName name="_________________________MO4">#REF!</definedName>
    <definedName name="_________________________MO5">#REF!</definedName>
    <definedName name="_________________________MO6">#REF!</definedName>
    <definedName name="_________________________MO7">#REF!</definedName>
    <definedName name="_________________________MO8">#REF!</definedName>
    <definedName name="_________________________MO9">#REF!</definedName>
    <definedName name="_________________________MV1">#REF!</definedName>
    <definedName name="_________________________MV10">#REF!</definedName>
    <definedName name="_________________________MV11">#REF!</definedName>
    <definedName name="_________________________MV12">#REF!</definedName>
    <definedName name="_________________________MV13">#REF!</definedName>
    <definedName name="_________________________MV14">#REF!</definedName>
    <definedName name="_________________________MV15">#REF!</definedName>
    <definedName name="_________________________MV16">#REF!</definedName>
    <definedName name="_________________________MV17">#REF!</definedName>
    <definedName name="_________________________MV18">#REF!</definedName>
    <definedName name="_________________________MV19">#REF!</definedName>
    <definedName name="_________________________MV2">#REF!</definedName>
    <definedName name="_________________________MV20">#REF!</definedName>
    <definedName name="_________________________MV3">#REF!</definedName>
    <definedName name="_________________________MV5">#REF!</definedName>
    <definedName name="_________________________MV6">#REF!</definedName>
    <definedName name="_________________________MV7">#REF!</definedName>
    <definedName name="_________________________MV8">#REF!</definedName>
    <definedName name="_________________________MV9">#REF!</definedName>
    <definedName name="________________________EQP1">#REF!</definedName>
    <definedName name="________________________EQP10">#REF!</definedName>
    <definedName name="________________________EQP11">#REF!</definedName>
    <definedName name="________________________EQP12">#REF!</definedName>
    <definedName name="________________________EQP13">#REF!</definedName>
    <definedName name="________________________EQP14">#REF!</definedName>
    <definedName name="________________________EQP15">#REF!</definedName>
    <definedName name="________________________EQP16">#REF!</definedName>
    <definedName name="________________________EQP17">#REF!</definedName>
    <definedName name="________________________EQP18">#REF!</definedName>
    <definedName name="________________________EQP19">#REF!</definedName>
    <definedName name="________________________EQP2">#REF!</definedName>
    <definedName name="________________________EQP20">#REF!</definedName>
    <definedName name="________________________EQP3">#REF!</definedName>
    <definedName name="________________________EQP4">#REF!</definedName>
    <definedName name="________________________EQP5">#REF!</definedName>
    <definedName name="________________________EQP6">#REF!</definedName>
    <definedName name="________________________EQP7">#REF!</definedName>
    <definedName name="________________________EQP8">#REF!</definedName>
    <definedName name="________________________EQP9">#REF!</definedName>
    <definedName name="________________________MAT1">#REF!</definedName>
    <definedName name="________________________MAT10">#REF!</definedName>
    <definedName name="________________________MAT11">#REF!</definedName>
    <definedName name="________________________MAT12">#REF!</definedName>
    <definedName name="________________________MAT13">#REF!</definedName>
    <definedName name="________________________MAT14">#REF!</definedName>
    <definedName name="________________________MAT15">#REF!</definedName>
    <definedName name="________________________MAT16">#REF!</definedName>
    <definedName name="________________________MAT17">#REF!</definedName>
    <definedName name="________________________MAT18">#REF!</definedName>
    <definedName name="________________________MAT19">#REF!</definedName>
    <definedName name="________________________MAT2">#REF!</definedName>
    <definedName name="________________________MAT20">#REF!</definedName>
    <definedName name="________________________MAT21">#REF!</definedName>
    <definedName name="________________________MAT22">#REF!</definedName>
    <definedName name="________________________MAT23">#REF!</definedName>
    <definedName name="________________________MAT24">#REF!</definedName>
    <definedName name="________________________MAT25">#REF!</definedName>
    <definedName name="________________________MAT26">#REF!</definedName>
    <definedName name="________________________MAT27">#REF!</definedName>
    <definedName name="________________________MAT28">#REF!</definedName>
    <definedName name="________________________MAT29">#REF!</definedName>
    <definedName name="________________________MAT3">#REF!</definedName>
    <definedName name="________________________MAT30">#REF!</definedName>
    <definedName name="________________________MAT31">#REF!</definedName>
    <definedName name="________________________MAT32">#REF!</definedName>
    <definedName name="________________________MAT33">#REF!</definedName>
    <definedName name="________________________MAT34">#REF!</definedName>
    <definedName name="________________________MAT35">#REF!</definedName>
    <definedName name="________________________MAT36">#REF!</definedName>
    <definedName name="________________________MAT37">#REF!</definedName>
    <definedName name="________________________MAT38">#REF!</definedName>
    <definedName name="________________________MAT39">#REF!</definedName>
    <definedName name="________________________MAT4">#REF!</definedName>
    <definedName name="________________________MAT40">#REF!</definedName>
    <definedName name="________________________MAT5">#REF!</definedName>
    <definedName name="________________________MAT6">#REF!</definedName>
    <definedName name="________________________MAT7">#REF!</definedName>
    <definedName name="________________________MAT8">#REF!</definedName>
    <definedName name="________________________MAT9">#REF!</definedName>
    <definedName name="________________________MO1">#REF!</definedName>
    <definedName name="________________________MO10">#REF!</definedName>
    <definedName name="________________________MO2">#REF!</definedName>
    <definedName name="________________________MO3">#REF!</definedName>
    <definedName name="________________________MO4">#REF!</definedName>
    <definedName name="________________________MO5">#REF!</definedName>
    <definedName name="________________________MO6">#REF!</definedName>
    <definedName name="________________________MO7">#REF!</definedName>
    <definedName name="________________________MO8">#REF!</definedName>
    <definedName name="________________________MO9">#REF!</definedName>
    <definedName name="________________________MV1">#REF!</definedName>
    <definedName name="________________________MV10">#REF!</definedName>
    <definedName name="________________________MV11">#REF!</definedName>
    <definedName name="________________________MV12">#REF!</definedName>
    <definedName name="________________________MV13">#REF!</definedName>
    <definedName name="________________________MV14">#REF!</definedName>
    <definedName name="________________________MV15">#REF!</definedName>
    <definedName name="________________________MV16">#REF!</definedName>
    <definedName name="________________________MV17">#REF!</definedName>
    <definedName name="________________________MV18">#REF!</definedName>
    <definedName name="________________________MV19">#REF!</definedName>
    <definedName name="________________________MV2">#REF!</definedName>
    <definedName name="________________________MV20">#REF!</definedName>
    <definedName name="________________________MV3">#REF!</definedName>
    <definedName name="________________________MV4">#REF!</definedName>
    <definedName name="________________________MV5">#REF!</definedName>
    <definedName name="________________________MV6">#REF!</definedName>
    <definedName name="________________________MV7">#REF!</definedName>
    <definedName name="________________________MV8">#REF!</definedName>
    <definedName name="________________________MV9">#REF!</definedName>
    <definedName name="________________________POR1">#REF!</definedName>
    <definedName name="________________________POR2">#REF!</definedName>
    <definedName name="________________________POR3">#REF!</definedName>
    <definedName name="________________________POR4">#REF!</definedName>
    <definedName name="________________________POR5">#REF!</definedName>
    <definedName name="_______________________EQP1">#REF!</definedName>
    <definedName name="_______________________EQP10">#REF!</definedName>
    <definedName name="_______________________EQP11">#REF!</definedName>
    <definedName name="_______________________EQP12">#REF!</definedName>
    <definedName name="_______________________EQP13">#REF!</definedName>
    <definedName name="_______________________EQP14">#REF!</definedName>
    <definedName name="_______________________EQP15">#REF!</definedName>
    <definedName name="_______________________EQP16">#REF!</definedName>
    <definedName name="_______________________EQP17">#REF!</definedName>
    <definedName name="_______________________EQP18">#REF!</definedName>
    <definedName name="_______________________EQP19">#REF!</definedName>
    <definedName name="_______________________EQP2">#REF!</definedName>
    <definedName name="_______________________EQP20">#REF!</definedName>
    <definedName name="_______________________eqp27">#REF!</definedName>
    <definedName name="_______________________EQP3">#REF!</definedName>
    <definedName name="_______________________EQP4">#REF!</definedName>
    <definedName name="_______________________EQP5">#REF!</definedName>
    <definedName name="_______________________EQP6">#REF!</definedName>
    <definedName name="_______________________EQP7">#REF!</definedName>
    <definedName name="_______________________EQP8">#REF!</definedName>
    <definedName name="_______________________EQP9">#REF!</definedName>
    <definedName name="_______________________MAT1">#REF!</definedName>
    <definedName name="_______________________MAT10">#REF!</definedName>
    <definedName name="_______________________MAT100">#REF!</definedName>
    <definedName name="_______________________MAT101">#REF!</definedName>
    <definedName name="_______________________MAT102">#REF!</definedName>
    <definedName name="_______________________MAT103">#REF!</definedName>
    <definedName name="_______________________MAT104">#REF!</definedName>
    <definedName name="_______________________MAT105">#REF!</definedName>
    <definedName name="_______________________MAT106">#REF!</definedName>
    <definedName name="_______________________MAT107">#REF!</definedName>
    <definedName name="_______________________MAT108">#REF!</definedName>
    <definedName name="_______________________MAT109">#REF!</definedName>
    <definedName name="_______________________MAT11">#REF!</definedName>
    <definedName name="_______________________MAT110">#REF!</definedName>
    <definedName name="_______________________MAT111">#REF!</definedName>
    <definedName name="_______________________MAT112">#REF!</definedName>
    <definedName name="_______________________MAT113">#REF!</definedName>
    <definedName name="_______________________MAT114">#REF!</definedName>
    <definedName name="_______________________MAT115">#REF!</definedName>
    <definedName name="_______________________MAT116">#REF!</definedName>
    <definedName name="_______________________MAT117">#REF!</definedName>
    <definedName name="_______________________MAT118">#REF!</definedName>
    <definedName name="_______________________MAT119">#REF!</definedName>
    <definedName name="_______________________MAT12">#REF!</definedName>
    <definedName name="_______________________MAT120">#REF!</definedName>
    <definedName name="_______________________MAT121">#REF!</definedName>
    <definedName name="_______________________MAT122">#REF!</definedName>
    <definedName name="_______________________MAT123">#REF!</definedName>
    <definedName name="_______________________MAT124">#REF!</definedName>
    <definedName name="_______________________MAT125">#REF!</definedName>
    <definedName name="_______________________MAT126">#REF!</definedName>
    <definedName name="_______________________MAT127">#REF!</definedName>
    <definedName name="_______________________MAT128">#REF!</definedName>
    <definedName name="_______________________MAT129">#REF!</definedName>
    <definedName name="_______________________MAT13">#REF!</definedName>
    <definedName name="_______________________MAT130">#REF!</definedName>
    <definedName name="_______________________MAT131">#REF!</definedName>
    <definedName name="_______________________MAT132">#REF!</definedName>
    <definedName name="_______________________MAT133">#REF!</definedName>
    <definedName name="_______________________MAT134">#REF!</definedName>
    <definedName name="_______________________MAT135">#REF!</definedName>
    <definedName name="_______________________MAT136">#REF!</definedName>
    <definedName name="_______________________MAT137">#REF!</definedName>
    <definedName name="_______________________MAT138">#REF!</definedName>
    <definedName name="_______________________MAT139">#REF!</definedName>
    <definedName name="_______________________MAT14">#REF!</definedName>
    <definedName name="_______________________MAT140">#REF!</definedName>
    <definedName name="_______________________MAT141">#REF!</definedName>
    <definedName name="_______________________MAT142">#REF!</definedName>
    <definedName name="_______________________MAT143">#REF!</definedName>
    <definedName name="_______________________MAT144">#REF!</definedName>
    <definedName name="_______________________MAT145">#REF!</definedName>
    <definedName name="_______________________MAT146">#REF!</definedName>
    <definedName name="_______________________MAT147">#REF!</definedName>
    <definedName name="_______________________MAT148">#REF!</definedName>
    <definedName name="_______________________MAT149">#REF!</definedName>
    <definedName name="_______________________MAT15">#REF!</definedName>
    <definedName name="_______________________MAT150">#REF!</definedName>
    <definedName name="_______________________MAT151">#REF!</definedName>
    <definedName name="_______________________MAT152">#REF!</definedName>
    <definedName name="_______________________MAT153">#REF!</definedName>
    <definedName name="_______________________MAT154">#REF!</definedName>
    <definedName name="_______________________MAT155">#REF!</definedName>
    <definedName name="_______________________MAT156">#REF!</definedName>
    <definedName name="_______________________MAT157">#REF!</definedName>
    <definedName name="_______________________MAT158">#REF!</definedName>
    <definedName name="_______________________MAT159">#REF!</definedName>
    <definedName name="_______________________MAT16">#REF!</definedName>
    <definedName name="_______________________MAT160">#REF!</definedName>
    <definedName name="_______________________MAT161">#REF!</definedName>
    <definedName name="_______________________MAT162">#REF!</definedName>
    <definedName name="_______________________MAT163">#REF!</definedName>
    <definedName name="_______________________MAT164">#REF!</definedName>
    <definedName name="_______________________MAT165">#REF!</definedName>
    <definedName name="_______________________MAT166">#REF!</definedName>
    <definedName name="_______________________MAT17">#REF!</definedName>
    <definedName name="_______________________MAT18">#REF!</definedName>
    <definedName name="_______________________MAT19">#REF!</definedName>
    <definedName name="_______________________MAT2">#REF!</definedName>
    <definedName name="_______________________MAT20">#REF!</definedName>
    <definedName name="_______________________MAT21">#REF!</definedName>
    <definedName name="_______________________MAT22">#REF!</definedName>
    <definedName name="_______________________MAT23">#REF!</definedName>
    <definedName name="_______________________MAT24">#REF!</definedName>
    <definedName name="_______________________MAT25">#REF!</definedName>
    <definedName name="_______________________MAT26">#REF!</definedName>
    <definedName name="_______________________MAT27">#REF!</definedName>
    <definedName name="_______________________MAT28">#REF!</definedName>
    <definedName name="_______________________MAT29">#REF!</definedName>
    <definedName name="_______________________MAT3">#REF!</definedName>
    <definedName name="_______________________MAT30">#REF!</definedName>
    <definedName name="_______________________MAT31">#REF!</definedName>
    <definedName name="_______________________MAT32">#REF!</definedName>
    <definedName name="_______________________MAT33">#REF!</definedName>
    <definedName name="_______________________MAT34">#REF!</definedName>
    <definedName name="_______________________MAT35">#REF!</definedName>
    <definedName name="_______________________MAT36">#REF!</definedName>
    <definedName name="_______________________MAT37">#REF!</definedName>
    <definedName name="_______________________MAT38">#REF!</definedName>
    <definedName name="_______________________MAT39">#REF!</definedName>
    <definedName name="_______________________MAT4">#REF!</definedName>
    <definedName name="_______________________MAT40">#REF!</definedName>
    <definedName name="_______________________MAT41">#REF!</definedName>
    <definedName name="_______________________MAT42">#REF!</definedName>
    <definedName name="_______________________MAT43">#REF!</definedName>
    <definedName name="_______________________MAT44">#REF!</definedName>
    <definedName name="_______________________MAT45">#REF!</definedName>
    <definedName name="_______________________MAT46">#REF!</definedName>
    <definedName name="_______________________MAT47">#REF!</definedName>
    <definedName name="_______________________MAT48">#REF!</definedName>
    <definedName name="_______________________MAT49">#REF!</definedName>
    <definedName name="_______________________MAT5">#REF!</definedName>
    <definedName name="_______________________MAT50">#REF!</definedName>
    <definedName name="_______________________MAT51">#REF!</definedName>
    <definedName name="_______________________MAT52">#REF!</definedName>
    <definedName name="_______________________MAT53">#REF!</definedName>
    <definedName name="_______________________MAT54">#REF!</definedName>
    <definedName name="_______________________MAT55">#REF!</definedName>
    <definedName name="_______________________MAT56">#REF!</definedName>
    <definedName name="_______________________MAT57">#REF!</definedName>
    <definedName name="_______________________MAT58">#REF!</definedName>
    <definedName name="_______________________MAT59">#REF!</definedName>
    <definedName name="_______________________MAT6">#REF!</definedName>
    <definedName name="_______________________MAT60">#REF!</definedName>
    <definedName name="_______________________MAT61">#REF!</definedName>
    <definedName name="_______________________MAT62">#REF!</definedName>
    <definedName name="_______________________MAT63">#REF!</definedName>
    <definedName name="_______________________MAT64">#REF!</definedName>
    <definedName name="_______________________MAT65">#REF!</definedName>
    <definedName name="_______________________MAT66">#REF!</definedName>
    <definedName name="_______________________MAT67">#REF!</definedName>
    <definedName name="_______________________MAT68">#REF!</definedName>
    <definedName name="_______________________MAT69">#REF!</definedName>
    <definedName name="_______________________MAT7">#REF!</definedName>
    <definedName name="_______________________MAT70">#REF!</definedName>
    <definedName name="_______________________MAT71">#REF!</definedName>
    <definedName name="_______________________MAT72">#REF!</definedName>
    <definedName name="_______________________MAT73">#REF!</definedName>
    <definedName name="_______________________MAT74">#REF!</definedName>
    <definedName name="_______________________MAT75">#REF!</definedName>
    <definedName name="_______________________MAT76">#REF!</definedName>
    <definedName name="_______________________MAT77">#REF!</definedName>
    <definedName name="_______________________MAT78">#REF!</definedName>
    <definedName name="_______________________MAT79">#REF!</definedName>
    <definedName name="_______________________MAT8">#REF!</definedName>
    <definedName name="_______________________MAT80">#REF!</definedName>
    <definedName name="_______________________MAT81">#REF!</definedName>
    <definedName name="_______________________MAT82">#REF!</definedName>
    <definedName name="_______________________MAT83">#REF!</definedName>
    <definedName name="_______________________MAT84">#REF!</definedName>
    <definedName name="_______________________MAT85">#REF!</definedName>
    <definedName name="_______________________MAT86">#REF!</definedName>
    <definedName name="_______________________MAT87">#REF!</definedName>
    <definedName name="_______________________MAT88">#REF!</definedName>
    <definedName name="_______________________MAT89">#REF!</definedName>
    <definedName name="_______________________MAT9">#REF!</definedName>
    <definedName name="_______________________MAT90">#REF!</definedName>
    <definedName name="_______________________MAT91">#REF!</definedName>
    <definedName name="_______________________MAT92">#REF!</definedName>
    <definedName name="_______________________MAT93">#REF!</definedName>
    <definedName name="_______________________MAT94">#REF!</definedName>
    <definedName name="_______________________MAT95">#REF!</definedName>
    <definedName name="_______________________MAT96">#REF!</definedName>
    <definedName name="_______________________MAT97">#REF!</definedName>
    <definedName name="_______________________MAT98">#REF!</definedName>
    <definedName name="_______________________MAT99">#REF!</definedName>
    <definedName name="_______________________MO1">#REF!</definedName>
    <definedName name="_______________________MO10">#REF!</definedName>
    <definedName name="_______________________MO2">#REF!</definedName>
    <definedName name="_______________________MO3">#REF!</definedName>
    <definedName name="_______________________MO4">#REF!</definedName>
    <definedName name="_______________________MO5">#REF!</definedName>
    <definedName name="_______________________MO6">#REF!</definedName>
    <definedName name="_______________________MO7">#REF!</definedName>
    <definedName name="_______________________MO8">#REF!</definedName>
    <definedName name="_______________________MO9">#REF!</definedName>
    <definedName name="_______________________MV1">#REF!</definedName>
    <definedName name="_______________________MV10">#REF!</definedName>
    <definedName name="_______________________MV11">#REF!</definedName>
    <definedName name="_______________________MV12">#REF!</definedName>
    <definedName name="_______________________MV13">#REF!</definedName>
    <definedName name="_______________________MV14">#REF!</definedName>
    <definedName name="_______________________MV15">#REF!</definedName>
    <definedName name="_______________________MV16">#REF!</definedName>
    <definedName name="_______________________MV17">#REF!</definedName>
    <definedName name="_______________________MV18">#REF!</definedName>
    <definedName name="_______________________MV19">#REF!</definedName>
    <definedName name="_______________________MV2">#REF!</definedName>
    <definedName name="_______________________MV20">#REF!</definedName>
    <definedName name="_______________________MV3">#REF!</definedName>
    <definedName name="_______________________MV4">#REF!</definedName>
    <definedName name="_______________________MV5">#REF!</definedName>
    <definedName name="_______________________MV6">#REF!</definedName>
    <definedName name="_______________________MV7">#REF!</definedName>
    <definedName name="_______________________MV8">#REF!</definedName>
    <definedName name="_______________________MV9">#REF!</definedName>
    <definedName name="_______________________POR1">#REF!</definedName>
    <definedName name="_______________________POR2">#REF!</definedName>
    <definedName name="_______________________POR3">#REF!</definedName>
    <definedName name="_______________________POR4">#REF!</definedName>
    <definedName name="_______________________POR5">#REF!</definedName>
    <definedName name="______________________EQP1">#REF!</definedName>
    <definedName name="______________________EQP10">#REF!</definedName>
    <definedName name="______________________EQP11">#REF!</definedName>
    <definedName name="______________________EQP12">#REF!</definedName>
    <definedName name="______________________EQP13">#REF!</definedName>
    <definedName name="______________________EQP14">#REF!</definedName>
    <definedName name="______________________EQP15">#REF!</definedName>
    <definedName name="______________________EQP16">#REF!</definedName>
    <definedName name="______________________EQP17">#REF!</definedName>
    <definedName name="______________________EQP18">#REF!</definedName>
    <definedName name="______________________EQP19">#REF!</definedName>
    <definedName name="______________________EQP2">#REF!</definedName>
    <definedName name="______________________EQP20">#REF!</definedName>
    <definedName name="______________________eqp27">#REF!</definedName>
    <definedName name="______________________EQP3">#REF!</definedName>
    <definedName name="______________________EQP4">#REF!</definedName>
    <definedName name="______________________EQP5">#REF!</definedName>
    <definedName name="______________________EQP6">#REF!</definedName>
    <definedName name="______________________EQP7">#REF!</definedName>
    <definedName name="______________________EQP8">#REF!</definedName>
    <definedName name="______________________EQP9">#REF!</definedName>
    <definedName name="______________________MAT1">#REF!</definedName>
    <definedName name="______________________MAT10">#REF!</definedName>
    <definedName name="______________________MAT100">#REF!</definedName>
    <definedName name="______________________MAT101">#REF!</definedName>
    <definedName name="______________________MAT102">#REF!</definedName>
    <definedName name="______________________MAT103">#REF!</definedName>
    <definedName name="______________________MAT104">#REF!</definedName>
    <definedName name="______________________MAT105">#REF!</definedName>
    <definedName name="______________________MAT106">#REF!</definedName>
    <definedName name="______________________MAT107">#REF!</definedName>
    <definedName name="______________________MAT108">#REF!</definedName>
    <definedName name="______________________MAT109">#REF!</definedName>
    <definedName name="______________________MAT11">#REF!</definedName>
    <definedName name="______________________MAT110">#REF!</definedName>
    <definedName name="______________________MAT111">#REF!</definedName>
    <definedName name="______________________MAT112">#REF!</definedName>
    <definedName name="______________________MAT113">#REF!</definedName>
    <definedName name="______________________MAT114">#REF!</definedName>
    <definedName name="______________________MAT115">#REF!</definedName>
    <definedName name="______________________MAT116">#REF!</definedName>
    <definedName name="______________________MAT117">#REF!</definedName>
    <definedName name="______________________MAT118">#REF!</definedName>
    <definedName name="______________________MAT119">#REF!</definedName>
    <definedName name="______________________MAT12">#REF!</definedName>
    <definedName name="______________________MAT120">#REF!</definedName>
    <definedName name="______________________MAT121">#REF!</definedName>
    <definedName name="______________________MAT122">#REF!</definedName>
    <definedName name="______________________MAT123">#REF!</definedName>
    <definedName name="______________________MAT124">#REF!</definedName>
    <definedName name="______________________MAT125">#REF!</definedName>
    <definedName name="______________________MAT126">#REF!</definedName>
    <definedName name="______________________MAT127">#REF!</definedName>
    <definedName name="______________________MAT128">#REF!</definedName>
    <definedName name="______________________MAT129">#REF!</definedName>
    <definedName name="______________________MAT13">#REF!</definedName>
    <definedName name="______________________MAT130">#REF!</definedName>
    <definedName name="______________________MAT131">#REF!</definedName>
    <definedName name="______________________MAT132">#REF!</definedName>
    <definedName name="______________________MAT133">#REF!</definedName>
    <definedName name="______________________MAT134">#REF!</definedName>
    <definedName name="______________________MAT135">#REF!</definedName>
    <definedName name="______________________MAT136">#REF!</definedName>
    <definedName name="______________________MAT137">#REF!</definedName>
    <definedName name="______________________MAT138">#REF!</definedName>
    <definedName name="______________________MAT139">#REF!</definedName>
    <definedName name="______________________MAT14">#REF!</definedName>
    <definedName name="______________________MAT140">#REF!</definedName>
    <definedName name="______________________MAT141">#REF!</definedName>
    <definedName name="______________________MAT142">#REF!</definedName>
    <definedName name="______________________MAT143">#REF!</definedName>
    <definedName name="______________________MAT144">#REF!</definedName>
    <definedName name="______________________MAT145">#REF!</definedName>
    <definedName name="______________________MAT146">#REF!</definedName>
    <definedName name="______________________MAT147">#REF!</definedName>
    <definedName name="______________________MAT148">#REF!</definedName>
    <definedName name="______________________MAT149">#REF!</definedName>
    <definedName name="______________________MAT15">#REF!</definedName>
    <definedName name="______________________MAT150">#REF!</definedName>
    <definedName name="______________________MAT151">#REF!</definedName>
    <definedName name="______________________MAT152">#REF!</definedName>
    <definedName name="______________________MAT153">#REF!</definedName>
    <definedName name="______________________MAT154">#REF!</definedName>
    <definedName name="______________________MAT155">#REF!</definedName>
    <definedName name="______________________MAT156">#REF!</definedName>
    <definedName name="______________________MAT157">#REF!</definedName>
    <definedName name="______________________MAT158">#REF!</definedName>
    <definedName name="______________________MAT159">#REF!</definedName>
    <definedName name="______________________MAT16">#REF!</definedName>
    <definedName name="______________________MAT160">#REF!</definedName>
    <definedName name="______________________MAT161">#REF!</definedName>
    <definedName name="______________________MAT162">#REF!</definedName>
    <definedName name="______________________MAT163">#REF!</definedName>
    <definedName name="______________________MAT164">#REF!</definedName>
    <definedName name="______________________MAT165">#REF!</definedName>
    <definedName name="______________________MAT166">#REF!</definedName>
    <definedName name="______________________MAT17">#REF!</definedName>
    <definedName name="______________________MAT18">#REF!</definedName>
    <definedName name="______________________MAT19">#REF!</definedName>
    <definedName name="______________________MAT2">#REF!</definedName>
    <definedName name="______________________MAT20">#REF!</definedName>
    <definedName name="______________________MAT21">#REF!</definedName>
    <definedName name="______________________MAT22">#REF!</definedName>
    <definedName name="______________________MAT23">#REF!</definedName>
    <definedName name="______________________MAT24">#REF!</definedName>
    <definedName name="______________________MAT25">#REF!</definedName>
    <definedName name="______________________MAT26">#REF!</definedName>
    <definedName name="______________________MAT27">#REF!</definedName>
    <definedName name="______________________MAT28">#REF!</definedName>
    <definedName name="______________________MAT29">#REF!</definedName>
    <definedName name="______________________MAT3">#REF!</definedName>
    <definedName name="______________________MAT30">#REF!</definedName>
    <definedName name="______________________MAT31">#REF!</definedName>
    <definedName name="______________________MAT32">#REF!</definedName>
    <definedName name="______________________MAT33">#REF!</definedName>
    <definedName name="______________________MAT34">#REF!</definedName>
    <definedName name="______________________MAT35">#REF!</definedName>
    <definedName name="______________________MAT36">#REF!</definedName>
    <definedName name="______________________MAT37">#REF!</definedName>
    <definedName name="______________________MAT38">#REF!</definedName>
    <definedName name="______________________MAT39">#REF!</definedName>
    <definedName name="______________________MAT4">#REF!</definedName>
    <definedName name="______________________MAT40">#REF!</definedName>
    <definedName name="______________________MAT41">#REF!</definedName>
    <definedName name="______________________MAT42">#REF!</definedName>
    <definedName name="______________________MAT43">#REF!</definedName>
    <definedName name="______________________MAT44">#REF!</definedName>
    <definedName name="______________________MAT45">#REF!</definedName>
    <definedName name="______________________MAT46">#REF!</definedName>
    <definedName name="______________________MAT47">#REF!</definedName>
    <definedName name="______________________MAT48">#REF!</definedName>
    <definedName name="______________________MAT49">#REF!</definedName>
    <definedName name="______________________MAT5">#REF!</definedName>
    <definedName name="______________________MAT50">#REF!</definedName>
    <definedName name="______________________MAT51">#REF!</definedName>
    <definedName name="______________________MAT52">#REF!</definedName>
    <definedName name="______________________MAT53">#REF!</definedName>
    <definedName name="______________________MAT54">#REF!</definedName>
    <definedName name="______________________MAT55">#REF!</definedName>
    <definedName name="______________________MAT56">#REF!</definedName>
    <definedName name="______________________MAT57">#REF!</definedName>
    <definedName name="______________________MAT58">#REF!</definedName>
    <definedName name="______________________MAT59">#REF!</definedName>
    <definedName name="______________________MAT6">#REF!</definedName>
    <definedName name="______________________MAT60">#REF!</definedName>
    <definedName name="______________________MAT61">#REF!</definedName>
    <definedName name="______________________MAT62">#REF!</definedName>
    <definedName name="______________________MAT63">#REF!</definedName>
    <definedName name="______________________MAT64">#REF!</definedName>
    <definedName name="______________________MAT65">#REF!</definedName>
    <definedName name="______________________MAT66">#REF!</definedName>
    <definedName name="______________________MAT67">#REF!</definedName>
    <definedName name="______________________MAT68">#REF!</definedName>
    <definedName name="______________________MAT69">#REF!</definedName>
    <definedName name="______________________MAT7">#REF!</definedName>
    <definedName name="______________________MAT70">#REF!</definedName>
    <definedName name="______________________MAT71">#REF!</definedName>
    <definedName name="______________________MAT72">#REF!</definedName>
    <definedName name="______________________MAT73">#REF!</definedName>
    <definedName name="______________________MAT74">#REF!</definedName>
    <definedName name="______________________MAT75">#REF!</definedName>
    <definedName name="______________________MAT76">#REF!</definedName>
    <definedName name="______________________MAT77">#REF!</definedName>
    <definedName name="______________________MAT78">#REF!</definedName>
    <definedName name="______________________MAT79">#REF!</definedName>
    <definedName name="______________________MAT8">#REF!</definedName>
    <definedName name="______________________MAT80">#REF!</definedName>
    <definedName name="______________________MAT81">#REF!</definedName>
    <definedName name="______________________MAT82">#REF!</definedName>
    <definedName name="______________________MAT83">#REF!</definedName>
    <definedName name="______________________MAT84">#REF!</definedName>
    <definedName name="______________________MAT85">#REF!</definedName>
    <definedName name="______________________MAT86">#REF!</definedName>
    <definedName name="______________________MAT87">#REF!</definedName>
    <definedName name="______________________MAT88">#REF!</definedName>
    <definedName name="______________________MAT89">#REF!</definedName>
    <definedName name="______________________MAT9">#REF!</definedName>
    <definedName name="______________________MAT90">#REF!</definedName>
    <definedName name="______________________MAT91">#REF!</definedName>
    <definedName name="______________________MAT92">#REF!</definedName>
    <definedName name="______________________MAT93">#REF!</definedName>
    <definedName name="______________________MAT94">#REF!</definedName>
    <definedName name="______________________MAT95">#REF!</definedName>
    <definedName name="______________________MAT96">#REF!</definedName>
    <definedName name="______________________MAT97">#REF!</definedName>
    <definedName name="______________________MAT98">#REF!</definedName>
    <definedName name="______________________MAT99">#REF!</definedName>
    <definedName name="______________________MO1">#REF!</definedName>
    <definedName name="______________________MO10">#REF!</definedName>
    <definedName name="______________________MO2">#REF!</definedName>
    <definedName name="______________________MO3">#REF!</definedName>
    <definedName name="______________________MO4">#REF!</definedName>
    <definedName name="______________________MO5">#REF!</definedName>
    <definedName name="______________________MO6">#REF!</definedName>
    <definedName name="______________________MO7">#REF!</definedName>
    <definedName name="______________________MO8">#REF!</definedName>
    <definedName name="______________________MO9">#REF!</definedName>
    <definedName name="______________________MV1">#REF!</definedName>
    <definedName name="______________________MV10">#REF!</definedName>
    <definedName name="______________________MV11">#REF!</definedName>
    <definedName name="______________________MV12">#REF!</definedName>
    <definedName name="______________________MV13">#REF!</definedName>
    <definedName name="______________________MV14">#REF!</definedName>
    <definedName name="______________________MV15">#REF!</definedName>
    <definedName name="______________________MV16">#REF!</definedName>
    <definedName name="______________________MV17">#REF!</definedName>
    <definedName name="______________________MV18">#REF!</definedName>
    <definedName name="______________________MV19">#REF!</definedName>
    <definedName name="______________________MV2">#REF!</definedName>
    <definedName name="______________________MV20">#REF!</definedName>
    <definedName name="______________________MV3">#REF!</definedName>
    <definedName name="______________________MV4">#REF!</definedName>
    <definedName name="______________________MV5">#REF!</definedName>
    <definedName name="______________________MV6">#REF!</definedName>
    <definedName name="______________________MV7">#REF!</definedName>
    <definedName name="______________________MV8">#REF!</definedName>
    <definedName name="______________________MV9">#REF!</definedName>
    <definedName name="______________________POR1">#REF!</definedName>
    <definedName name="______________________POR2">#REF!</definedName>
    <definedName name="______________________POR3">#REF!</definedName>
    <definedName name="______________________POR4">#REF!</definedName>
    <definedName name="______________________POR5">#REF!</definedName>
    <definedName name="_____________________EQP1">#REF!</definedName>
    <definedName name="_____________________EQP10">#REF!</definedName>
    <definedName name="_____________________EQP11">#REF!</definedName>
    <definedName name="_____________________EQP12">#REF!</definedName>
    <definedName name="_____________________EQP13">#REF!</definedName>
    <definedName name="_____________________EQP14">#REF!</definedName>
    <definedName name="_____________________EQP15">#REF!</definedName>
    <definedName name="_____________________EQP16">#REF!</definedName>
    <definedName name="_____________________EQP17">#REF!</definedName>
    <definedName name="_____________________EQP18">#REF!</definedName>
    <definedName name="_____________________EQP19">#REF!</definedName>
    <definedName name="_____________________EQP2">#REF!</definedName>
    <definedName name="_____________________EQP20">#REF!</definedName>
    <definedName name="_____________________eqp27">#REF!</definedName>
    <definedName name="_____________________EQP3">#REF!</definedName>
    <definedName name="_____________________EQP4">#REF!</definedName>
    <definedName name="_____________________EQP5">#REF!</definedName>
    <definedName name="_____________________EQP6">#REF!</definedName>
    <definedName name="_____________________EQP7">#REF!</definedName>
    <definedName name="_____________________EQP8">#REF!</definedName>
    <definedName name="_____________________EQP9">#REF!</definedName>
    <definedName name="_____________________MAT1">#REF!</definedName>
    <definedName name="_____________________MAT10">#REF!</definedName>
    <definedName name="_____________________MAT100">#REF!</definedName>
    <definedName name="_____________________MAT101">#REF!</definedName>
    <definedName name="_____________________MAT102">#REF!</definedName>
    <definedName name="_____________________MAT103">#REF!</definedName>
    <definedName name="_____________________MAT104">#REF!</definedName>
    <definedName name="_____________________MAT105">#REF!</definedName>
    <definedName name="_____________________MAT106">#REF!</definedName>
    <definedName name="_____________________MAT107">#REF!</definedName>
    <definedName name="_____________________MAT108">#REF!</definedName>
    <definedName name="_____________________MAT109">#REF!</definedName>
    <definedName name="_____________________MAT11">#REF!</definedName>
    <definedName name="_____________________MAT110">#REF!</definedName>
    <definedName name="_____________________MAT111">#REF!</definedName>
    <definedName name="_____________________MAT112">#REF!</definedName>
    <definedName name="_____________________MAT113">#REF!</definedName>
    <definedName name="_____________________MAT114">#REF!</definedName>
    <definedName name="_____________________MAT115">#REF!</definedName>
    <definedName name="_____________________MAT116">#REF!</definedName>
    <definedName name="_____________________MAT117">#REF!</definedName>
    <definedName name="_____________________MAT118">#REF!</definedName>
    <definedName name="_____________________MAT119">#REF!</definedName>
    <definedName name="_____________________MAT12">#REF!</definedName>
    <definedName name="_____________________MAT120">#REF!</definedName>
    <definedName name="_____________________MAT121">#REF!</definedName>
    <definedName name="_____________________MAT122">#REF!</definedName>
    <definedName name="_____________________MAT123">#REF!</definedName>
    <definedName name="_____________________MAT124">#REF!</definedName>
    <definedName name="_____________________MAT125">#REF!</definedName>
    <definedName name="_____________________MAT126">#REF!</definedName>
    <definedName name="_____________________MAT127">#REF!</definedName>
    <definedName name="_____________________MAT128">#REF!</definedName>
    <definedName name="_____________________MAT129">#REF!</definedName>
    <definedName name="_____________________MAT13">#REF!</definedName>
    <definedName name="_____________________MAT130">#REF!</definedName>
    <definedName name="_____________________MAT131">#REF!</definedName>
    <definedName name="_____________________MAT132">#REF!</definedName>
    <definedName name="_____________________MAT133">#REF!</definedName>
    <definedName name="_____________________MAT134">#REF!</definedName>
    <definedName name="_____________________MAT135">#REF!</definedName>
    <definedName name="_____________________MAT136">#REF!</definedName>
    <definedName name="_____________________MAT137">#REF!</definedName>
    <definedName name="_____________________MAT138">#REF!</definedName>
    <definedName name="_____________________MAT139">#REF!</definedName>
    <definedName name="_____________________MAT14">#REF!</definedName>
    <definedName name="_____________________MAT140">#REF!</definedName>
    <definedName name="_____________________MAT141">#REF!</definedName>
    <definedName name="_____________________MAT142">#REF!</definedName>
    <definedName name="_____________________MAT143">#REF!</definedName>
    <definedName name="_____________________MAT144">#REF!</definedName>
    <definedName name="_____________________MAT145">#REF!</definedName>
    <definedName name="_____________________MAT146">#REF!</definedName>
    <definedName name="_____________________MAT147">#REF!</definedName>
    <definedName name="_____________________MAT148">#REF!</definedName>
    <definedName name="_____________________MAT149">#REF!</definedName>
    <definedName name="_____________________MAT15">#REF!</definedName>
    <definedName name="_____________________MAT150">#REF!</definedName>
    <definedName name="_____________________MAT151">#REF!</definedName>
    <definedName name="_____________________MAT152">#REF!</definedName>
    <definedName name="_____________________MAT153">#REF!</definedName>
    <definedName name="_____________________MAT154">#REF!</definedName>
    <definedName name="_____________________MAT155">#REF!</definedName>
    <definedName name="_____________________MAT156">#REF!</definedName>
    <definedName name="_____________________MAT157">#REF!</definedName>
    <definedName name="_____________________MAT158">#REF!</definedName>
    <definedName name="_____________________MAT159">#REF!</definedName>
    <definedName name="_____________________MAT16">#REF!</definedName>
    <definedName name="_____________________MAT160">#REF!</definedName>
    <definedName name="_____________________MAT161">#REF!</definedName>
    <definedName name="_____________________MAT162">#REF!</definedName>
    <definedName name="_____________________MAT163">#REF!</definedName>
    <definedName name="_____________________MAT164">#REF!</definedName>
    <definedName name="_____________________MAT165">#REF!</definedName>
    <definedName name="_____________________MAT166">#REF!</definedName>
    <definedName name="_____________________MAT17">#REF!</definedName>
    <definedName name="_____________________MAT18">#REF!</definedName>
    <definedName name="_____________________MAT19">#REF!</definedName>
    <definedName name="_____________________MAT2">#REF!</definedName>
    <definedName name="_____________________MAT20">#REF!</definedName>
    <definedName name="_____________________MAT21">#REF!</definedName>
    <definedName name="_____________________MAT22">#REF!</definedName>
    <definedName name="_____________________MAT23">#REF!</definedName>
    <definedName name="_____________________MAT24">#REF!</definedName>
    <definedName name="_____________________MAT25">#REF!</definedName>
    <definedName name="_____________________MAT26">#REF!</definedName>
    <definedName name="_____________________MAT27">#REF!</definedName>
    <definedName name="_____________________MAT28">#REF!</definedName>
    <definedName name="_____________________MAT29">#REF!</definedName>
    <definedName name="_____________________MAT3">#REF!</definedName>
    <definedName name="_____________________MAT30">#REF!</definedName>
    <definedName name="_____________________MAT31">#REF!</definedName>
    <definedName name="_____________________MAT32">#REF!</definedName>
    <definedName name="_____________________MAT33">#REF!</definedName>
    <definedName name="_____________________MAT34">#REF!</definedName>
    <definedName name="_____________________MAT35">#REF!</definedName>
    <definedName name="_____________________MAT36">#REF!</definedName>
    <definedName name="_____________________MAT37">#REF!</definedName>
    <definedName name="_____________________MAT38">#REF!</definedName>
    <definedName name="_____________________MAT39">#REF!</definedName>
    <definedName name="_____________________MAT4">#REF!</definedName>
    <definedName name="_____________________MAT40">#REF!</definedName>
    <definedName name="_____________________MAT41">#REF!</definedName>
    <definedName name="_____________________MAT42">#REF!</definedName>
    <definedName name="_____________________MAT43">#REF!</definedName>
    <definedName name="_____________________MAT44">#REF!</definedName>
    <definedName name="_____________________MAT45">#REF!</definedName>
    <definedName name="_____________________MAT46">#REF!</definedName>
    <definedName name="_____________________MAT47">#REF!</definedName>
    <definedName name="_____________________MAT48">#REF!</definedName>
    <definedName name="_____________________MAT49">#REF!</definedName>
    <definedName name="_____________________MAT5">#REF!</definedName>
    <definedName name="_____________________MAT50">#REF!</definedName>
    <definedName name="_____________________MAT51">#REF!</definedName>
    <definedName name="_____________________MAT52">#REF!</definedName>
    <definedName name="_____________________MAT53">#REF!</definedName>
    <definedName name="_____________________MAT54">#REF!</definedName>
    <definedName name="_____________________MAT55">#REF!</definedName>
    <definedName name="_____________________MAT56">#REF!</definedName>
    <definedName name="_____________________MAT57">#REF!</definedName>
    <definedName name="_____________________MAT58">#REF!</definedName>
    <definedName name="_____________________MAT59">#REF!</definedName>
    <definedName name="_____________________MAT6">#REF!</definedName>
    <definedName name="_____________________MAT60">#REF!</definedName>
    <definedName name="_____________________MAT61">#REF!</definedName>
    <definedName name="_____________________MAT62">#REF!</definedName>
    <definedName name="_____________________MAT63">#REF!</definedName>
    <definedName name="_____________________MAT64">#REF!</definedName>
    <definedName name="_____________________MAT65">#REF!</definedName>
    <definedName name="_____________________MAT66">#REF!</definedName>
    <definedName name="_____________________MAT67">#REF!</definedName>
    <definedName name="_____________________MAT68">#REF!</definedName>
    <definedName name="_____________________MAT69">#REF!</definedName>
    <definedName name="_____________________MAT7">#REF!</definedName>
    <definedName name="_____________________MAT70">#REF!</definedName>
    <definedName name="_____________________MAT71">#REF!</definedName>
    <definedName name="_____________________MAT72">#REF!</definedName>
    <definedName name="_____________________MAT73">#REF!</definedName>
    <definedName name="_____________________MAT74">#REF!</definedName>
    <definedName name="_____________________MAT75">#REF!</definedName>
    <definedName name="_____________________MAT76">#REF!</definedName>
    <definedName name="_____________________MAT77">#REF!</definedName>
    <definedName name="_____________________MAT78">#REF!</definedName>
    <definedName name="_____________________MAT79">#REF!</definedName>
    <definedName name="_____________________MAT8">#REF!</definedName>
    <definedName name="_____________________MAT80">#REF!</definedName>
    <definedName name="_____________________MAT81">#REF!</definedName>
    <definedName name="_____________________MAT82">#REF!</definedName>
    <definedName name="_____________________MAT83">#REF!</definedName>
    <definedName name="_____________________MAT84">#REF!</definedName>
    <definedName name="_____________________MAT85">#REF!</definedName>
    <definedName name="_____________________MAT86">#REF!</definedName>
    <definedName name="_____________________MAT87">#REF!</definedName>
    <definedName name="_____________________MAT88">#REF!</definedName>
    <definedName name="_____________________MAT89">#REF!</definedName>
    <definedName name="_____________________MAT9">#REF!</definedName>
    <definedName name="_____________________MAT90">#REF!</definedName>
    <definedName name="_____________________MAT91">#REF!</definedName>
    <definedName name="_____________________MAT92">#REF!</definedName>
    <definedName name="_____________________MAT93">#REF!</definedName>
    <definedName name="_____________________MAT94">#REF!</definedName>
    <definedName name="_____________________MAT95">#REF!</definedName>
    <definedName name="_____________________MAT96">#REF!</definedName>
    <definedName name="_____________________MAT97">#REF!</definedName>
    <definedName name="_____________________MAT98">#REF!</definedName>
    <definedName name="_____________________MAT99">#REF!</definedName>
    <definedName name="_____________________MO1">#REF!</definedName>
    <definedName name="_____________________MO10">#REF!</definedName>
    <definedName name="_____________________MO2">#REF!</definedName>
    <definedName name="_____________________MO3">#REF!</definedName>
    <definedName name="_____________________MO4">#REF!</definedName>
    <definedName name="_____________________MO5">#REF!</definedName>
    <definedName name="_____________________MO6">#REF!</definedName>
    <definedName name="_____________________MO7">#REF!</definedName>
    <definedName name="_____________________MO8">#REF!</definedName>
    <definedName name="_____________________MO9">#REF!</definedName>
    <definedName name="_____________________MV1">#REF!</definedName>
    <definedName name="_____________________MV10">#REF!</definedName>
    <definedName name="_____________________MV11">#REF!</definedName>
    <definedName name="_____________________MV12">#REF!</definedName>
    <definedName name="_____________________MV13">#REF!</definedName>
    <definedName name="_____________________MV14">#REF!</definedName>
    <definedName name="_____________________MV15">#REF!</definedName>
    <definedName name="_____________________MV16">#REF!</definedName>
    <definedName name="_____________________MV17">#REF!</definedName>
    <definedName name="_____________________MV18">#REF!</definedName>
    <definedName name="_____________________MV19">#REF!</definedName>
    <definedName name="_____________________MV2">#REF!</definedName>
    <definedName name="_____________________MV20">#REF!</definedName>
    <definedName name="_____________________MV3">#REF!</definedName>
    <definedName name="_____________________MV4">#REF!</definedName>
    <definedName name="_____________________MV5">#REF!</definedName>
    <definedName name="_____________________MV6">#REF!</definedName>
    <definedName name="_____________________MV7">#REF!</definedName>
    <definedName name="_____________________MV8">#REF!</definedName>
    <definedName name="_____________________MV9">#REF!</definedName>
    <definedName name="_____________________POR1">#REF!</definedName>
    <definedName name="_____________________POR2">#REF!</definedName>
    <definedName name="_____________________POR3">#REF!</definedName>
    <definedName name="_____________________POR4">#REF!</definedName>
    <definedName name="_____________________POR5">#REF!</definedName>
    <definedName name="____________________EQP1">#REF!</definedName>
    <definedName name="____________________EQP10">#REF!</definedName>
    <definedName name="____________________EQP11">#REF!</definedName>
    <definedName name="____________________EQP12">#REF!</definedName>
    <definedName name="____________________EQP13">#REF!</definedName>
    <definedName name="____________________EQP14">#REF!</definedName>
    <definedName name="____________________EQP15">#REF!</definedName>
    <definedName name="____________________EQP16">#REF!</definedName>
    <definedName name="____________________EQP17">#REF!</definedName>
    <definedName name="____________________EQP18">#REF!</definedName>
    <definedName name="____________________EQP19">#REF!</definedName>
    <definedName name="____________________EQP2">#REF!</definedName>
    <definedName name="____________________EQP20">#REF!</definedName>
    <definedName name="____________________eqp27">#REF!</definedName>
    <definedName name="____________________EQP3">#REF!</definedName>
    <definedName name="____________________EQP4">#REF!</definedName>
    <definedName name="____________________EQP5">#REF!</definedName>
    <definedName name="____________________EQP6">#REF!</definedName>
    <definedName name="____________________EQP7">#REF!</definedName>
    <definedName name="____________________EQP8">#REF!</definedName>
    <definedName name="____________________EQP9">#REF!</definedName>
    <definedName name="____________________MAT1">#REF!</definedName>
    <definedName name="____________________MAT10">#REF!</definedName>
    <definedName name="____________________MAT100">#REF!</definedName>
    <definedName name="____________________MAT101">#REF!</definedName>
    <definedName name="____________________MAT102">#REF!</definedName>
    <definedName name="____________________MAT103">#REF!</definedName>
    <definedName name="____________________MAT104">#REF!</definedName>
    <definedName name="____________________MAT105">#REF!</definedName>
    <definedName name="____________________MAT106">#REF!</definedName>
    <definedName name="____________________MAT107">#REF!</definedName>
    <definedName name="____________________MAT108">#REF!</definedName>
    <definedName name="____________________MAT109">#REF!</definedName>
    <definedName name="____________________MAT11">#REF!</definedName>
    <definedName name="____________________MAT110">#REF!</definedName>
    <definedName name="____________________MAT111">#REF!</definedName>
    <definedName name="____________________MAT112">#REF!</definedName>
    <definedName name="____________________MAT113">#REF!</definedName>
    <definedName name="____________________MAT114">#REF!</definedName>
    <definedName name="____________________MAT115">#REF!</definedName>
    <definedName name="____________________MAT116">#REF!</definedName>
    <definedName name="____________________MAT117">#REF!</definedName>
    <definedName name="____________________MAT118">#REF!</definedName>
    <definedName name="____________________MAT119">#REF!</definedName>
    <definedName name="____________________MAT12">#REF!</definedName>
    <definedName name="____________________MAT120">#REF!</definedName>
    <definedName name="____________________MAT121">#REF!</definedName>
    <definedName name="____________________MAT122">#REF!</definedName>
    <definedName name="____________________MAT123">#REF!</definedName>
    <definedName name="____________________MAT124">#REF!</definedName>
    <definedName name="____________________MAT125">#REF!</definedName>
    <definedName name="____________________MAT126">#REF!</definedName>
    <definedName name="____________________MAT127">#REF!</definedName>
    <definedName name="____________________MAT128">#REF!</definedName>
    <definedName name="____________________MAT129">#REF!</definedName>
    <definedName name="____________________MAT13">#REF!</definedName>
    <definedName name="____________________MAT130">#REF!</definedName>
    <definedName name="____________________MAT131">#REF!</definedName>
    <definedName name="____________________MAT132">#REF!</definedName>
    <definedName name="____________________MAT133">#REF!</definedName>
    <definedName name="____________________MAT134">#REF!</definedName>
    <definedName name="____________________MAT135">#REF!</definedName>
    <definedName name="____________________MAT136">#REF!</definedName>
    <definedName name="____________________MAT137">#REF!</definedName>
    <definedName name="____________________MAT138">#REF!</definedName>
    <definedName name="____________________MAT139">#REF!</definedName>
    <definedName name="____________________MAT14">#REF!</definedName>
    <definedName name="____________________MAT140">#REF!</definedName>
    <definedName name="____________________MAT141">#REF!</definedName>
    <definedName name="____________________MAT142">#REF!</definedName>
    <definedName name="____________________MAT143">#REF!</definedName>
    <definedName name="____________________MAT144">#REF!</definedName>
    <definedName name="____________________MAT145">#REF!</definedName>
    <definedName name="____________________MAT146">#REF!</definedName>
    <definedName name="____________________MAT147">#REF!</definedName>
    <definedName name="____________________MAT148">#REF!</definedName>
    <definedName name="____________________MAT149">#REF!</definedName>
    <definedName name="____________________MAT15">#REF!</definedName>
    <definedName name="____________________MAT150">#REF!</definedName>
    <definedName name="____________________MAT151">#REF!</definedName>
    <definedName name="____________________MAT152">#REF!</definedName>
    <definedName name="____________________MAT153">#REF!</definedName>
    <definedName name="____________________MAT154">#REF!</definedName>
    <definedName name="____________________MAT155">#REF!</definedName>
    <definedName name="____________________MAT156">#REF!</definedName>
    <definedName name="____________________MAT157">#REF!</definedName>
    <definedName name="____________________MAT158">#REF!</definedName>
    <definedName name="____________________MAT159">#REF!</definedName>
    <definedName name="____________________MAT16">#REF!</definedName>
    <definedName name="____________________MAT160">#REF!</definedName>
    <definedName name="____________________MAT161">#REF!</definedName>
    <definedName name="____________________MAT162">#REF!</definedName>
    <definedName name="____________________MAT163">#REF!</definedName>
    <definedName name="____________________MAT164">#REF!</definedName>
    <definedName name="____________________MAT165">#REF!</definedName>
    <definedName name="____________________MAT166">#REF!</definedName>
    <definedName name="____________________MAT17">#REF!</definedName>
    <definedName name="____________________MAT18">#REF!</definedName>
    <definedName name="____________________MAT19">#REF!</definedName>
    <definedName name="____________________MAT2">#REF!</definedName>
    <definedName name="____________________MAT20">#REF!</definedName>
    <definedName name="____________________MAT21">#REF!</definedName>
    <definedName name="____________________MAT22">#REF!</definedName>
    <definedName name="____________________MAT23">#REF!</definedName>
    <definedName name="____________________MAT24">#REF!</definedName>
    <definedName name="____________________MAT25">#REF!</definedName>
    <definedName name="____________________MAT26">#REF!</definedName>
    <definedName name="____________________MAT27">#REF!</definedName>
    <definedName name="____________________MAT28">#REF!</definedName>
    <definedName name="____________________MAT29">#REF!</definedName>
    <definedName name="____________________MAT3">#REF!</definedName>
    <definedName name="____________________MAT30">#REF!</definedName>
    <definedName name="____________________MAT31">#REF!</definedName>
    <definedName name="____________________MAT32">#REF!</definedName>
    <definedName name="____________________MAT33">#REF!</definedName>
    <definedName name="____________________MAT34">#REF!</definedName>
    <definedName name="____________________MAT35">#REF!</definedName>
    <definedName name="____________________MAT36">#REF!</definedName>
    <definedName name="____________________MAT37">#REF!</definedName>
    <definedName name="____________________MAT38">#REF!</definedName>
    <definedName name="____________________MAT39">#REF!</definedName>
    <definedName name="____________________MAT4">#REF!</definedName>
    <definedName name="____________________MAT40">#REF!</definedName>
    <definedName name="____________________MAT41">#REF!</definedName>
    <definedName name="____________________MAT42">#REF!</definedName>
    <definedName name="____________________MAT43">#REF!</definedName>
    <definedName name="____________________MAT44">#REF!</definedName>
    <definedName name="____________________MAT45">#REF!</definedName>
    <definedName name="____________________MAT46">#REF!</definedName>
    <definedName name="____________________MAT47">#REF!</definedName>
    <definedName name="____________________MAT48">#REF!</definedName>
    <definedName name="____________________MAT49">#REF!</definedName>
    <definedName name="____________________MAT5">#REF!</definedName>
    <definedName name="____________________MAT50">#REF!</definedName>
    <definedName name="____________________MAT51">#REF!</definedName>
    <definedName name="____________________MAT52">#REF!</definedName>
    <definedName name="____________________MAT53">#REF!</definedName>
    <definedName name="____________________MAT54">#REF!</definedName>
    <definedName name="____________________MAT55">#REF!</definedName>
    <definedName name="____________________MAT56">#REF!</definedName>
    <definedName name="____________________MAT57">#REF!</definedName>
    <definedName name="____________________MAT58">#REF!</definedName>
    <definedName name="____________________MAT59">#REF!</definedName>
    <definedName name="____________________MAT6">#REF!</definedName>
    <definedName name="____________________MAT60">#REF!</definedName>
    <definedName name="____________________MAT61">#REF!</definedName>
    <definedName name="____________________MAT62">#REF!</definedName>
    <definedName name="____________________MAT63">#REF!</definedName>
    <definedName name="____________________MAT64">#REF!</definedName>
    <definedName name="____________________MAT65">#REF!</definedName>
    <definedName name="____________________MAT66">#REF!</definedName>
    <definedName name="____________________MAT67">#REF!</definedName>
    <definedName name="____________________MAT68">#REF!</definedName>
    <definedName name="____________________MAT69">#REF!</definedName>
    <definedName name="____________________MAT7">#REF!</definedName>
    <definedName name="____________________MAT70">#REF!</definedName>
    <definedName name="____________________MAT71">#REF!</definedName>
    <definedName name="____________________MAT72">#REF!</definedName>
    <definedName name="____________________MAT73">#REF!</definedName>
    <definedName name="____________________MAT74">#REF!</definedName>
    <definedName name="____________________MAT75">#REF!</definedName>
    <definedName name="____________________MAT76">#REF!</definedName>
    <definedName name="____________________MAT77">#REF!</definedName>
    <definedName name="____________________MAT78">#REF!</definedName>
    <definedName name="____________________MAT79">#REF!</definedName>
    <definedName name="____________________MAT8">#REF!</definedName>
    <definedName name="____________________MAT80">#REF!</definedName>
    <definedName name="____________________MAT81">#REF!</definedName>
    <definedName name="____________________MAT82">#REF!</definedName>
    <definedName name="____________________MAT83">#REF!</definedName>
    <definedName name="____________________MAT84">#REF!</definedName>
    <definedName name="____________________MAT85">#REF!</definedName>
    <definedName name="____________________MAT86">#REF!</definedName>
    <definedName name="____________________MAT87">#REF!</definedName>
    <definedName name="____________________MAT88">#REF!</definedName>
    <definedName name="____________________MAT89">#REF!</definedName>
    <definedName name="____________________MAT9">#REF!</definedName>
    <definedName name="____________________MAT90">#REF!</definedName>
    <definedName name="____________________MAT91">#REF!</definedName>
    <definedName name="____________________MAT92">#REF!</definedName>
    <definedName name="____________________MAT93">#REF!</definedName>
    <definedName name="____________________MAT94">#REF!</definedName>
    <definedName name="____________________MAT95">#REF!</definedName>
    <definedName name="____________________MAT96">#REF!</definedName>
    <definedName name="____________________MAT97">#REF!</definedName>
    <definedName name="____________________MAT98">#REF!</definedName>
    <definedName name="____________________MAT99">#REF!</definedName>
    <definedName name="____________________MO1">#REF!</definedName>
    <definedName name="____________________MO10">#REF!</definedName>
    <definedName name="____________________MO2">#REF!</definedName>
    <definedName name="____________________MO3">#REF!</definedName>
    <definedName name="____________________MO4">#REF!</definedName>
    <definedName name="____________________MO5">#REF!</definedName>
    <definedName name="____________________MO6">#REF!</definedName>
    <definedName name="____________________MO7">#REF!</definedName>
    <definedName name="____________________MO8">#REF!</definedName>
    <definedName name="____________________MO9">#REF!</definedName>
    <definedName name="____________________MV1">#REF!</definedName>
    <definedName name="____________________MV10">#REF!</definedName>
    <definedName name="____________________MV11">#REF!</definedName>
    <definedName name="____________________MV12">#REF!</definedName>
    <definedName name="____________________MV13">#REF!</definedName>
    <definedName name="____________________MV14">#REF!</definedName>
    <definedName name="____________________MV15">#REF!</definedName>
    <definedName name="____________________MV16">#REF!</definedName>
    <definedName name="____________________MV17">#REF!</definedName>
    <definedName name="____________________MV18">#REF!</definedName>
    <definedName name="____________________MV19">#REF!</definedName>
    <definedName name="____________________MV2">#REF!</definedName>
    <definedName name="____________________MV20">#REF!</definedName>
    <definedName name="____________________MV3">#REF!</definedName>
    <definedName name="____________________MV4">#REF!</definedName>
    <definedName name="____________________MV5">#REF!</definedName>
    <definedName name="____________________MV6">#REF!</definedName>
    <definedName name="____________________MV7">#REF!</definedName>
    <definedName name="____________________MV8">#REF!</definedName>
    <definedName name="____________________MV9">#REF!</definedName>
    <definedName name="____________________POR1">#REF!</definedName>
    <definedName name="____________________POR2">#REF!</definedName>
    <definedName name="____________________POR3">#REF!</definedName>
    <definedName name="____________________POR4">#REF!</definedName>
    <definedName name="____________________POR5">#REF!</definedName>
    <definedName name="___________________EQP1">#REF!</definedName>
    <definedName name="___________________EQP10">#REF!</definedName>
    <definedName name="___________________EQP11">#REF!</definedName>
    <definedName name="___________________EQP12">#REF!</definedName>
    <definedName name="___________________EQP13">#REF!</definedName>
    <definedName name="___________________EQP14">#REF!</definedName>
    <definedName name="___________________EQP15">#REF!</definedName>
    <definedName name="___________________EQP16">#REF!</definedName>
    <definedName name="___________________EQP17">#REF!</definedName>
    <definedName name="___________________EQP18">#REF!</definedName>
    <definedName name="___________________EQP19">#REF!</definedName>
    <definedName name="___________________EQP2">#REF!</definedName>
    <definedName name="___________________EQP20">#REF!</definedName>
    <definedName name="___________________eqp27">#REF!</definedName>
    <definedName name="___________________EQP3">#REF!</definedName>
    <definedName name="___________________EQP4">#REF!</definedName>
    <definedName name="___________________EQP5">#REF!</definedName>
    <definedName name="___________________EQP6">#REF!</definedName>
    <definedName name="___________________EQP7">#REF!</definedName>
    <definedName name="___________________EQP8">#REF!</definedName>
    <definedName name="___________________EQP9">#REF!</definedName>
    <definedName name="___________________MAT1">#REF!</definedName>
    <definedName name="___________________MAT10">#REF!</definedName>
    <definedName name="___________________MAT100">#REF!</definedName>
    <definedName name="___________________MAT101">#REF!</definedName>
    <definedName name="___________________MAT102">#REF!</definedName>
    <definedName name="___________________MAT103">#REF!</definedName>
    <definedName name="___________________MAT104">#REF!</definedName>
    <definedName name="___________________MAT105">#REF!</definedName>
    <definedName name="___________________MAT106">#REF!</definedName>
    <definedName name="___________________MAT107">#REF!</definedName>
    <definedName name="___________________MAT108">#REF!</definedName>
    <definedName name="___________________MAT109">#REF!</definedName>
    <definedName name="___________________MAT11">#REF!</definedName>
    <definedName name="___________________MAT110">#REF!</definedName>
    <definedName name="___________________MAT111">#REF!</definedName>
    <definedName name="___________________MAT112">#REF!</definedName>
    <definedName name="___________________MAT113">#REF!</definedName>
    <definedName name="___________________MAT114">#REF!</definedName>
    <definedName name="___________________MAT115">#REF!</definedName>
    <definedName name="___________________MAT116">#REF!</definedName>
    <definedName name="___________________MAT117">#REF!</definedName>
    <definedName name="___________________MAT118">#REF!</definedName>
    <definedName name="___________________MAT119">#REF!</definedName>
    <definedName name="___________________MAT12">#REF!</definedName>
    <definedName name="___________________MAT120">#REF!</definedName>
    <definedName name="___________________MAT121">#REF!</definedName>
    <definedName name="___________________MAT122">#REF!</definedName>
    <definedName name="___________________MAT123">#REF!</definedName>
    <definedName name="___________________MAT124">#REF!</definedName>
    <definedName name="___________________MAT125">#REF!</definedName>
    <definedName name="___________________MAT126">#REF!</definedName>
    <definedName name="___________________MAT127">#REF!</definedName>
    <definedName name="___________________MAT128">#REF!</definedName>
    <definedName name="___________________MAT129">#REF!</definedName>
    <definedName name="___________________MAT13">#REF!</definedName>
    <definedName name="___________________MAT130">#REF!</definedName>
    <definedName name="___________________MAT131">#REF!</definedName>
    <definedName name="___________________MAT132">#REF!</definedName>
    <definedName name="___________________MAT133">#REF!</definedName>
    <definedName name="___________________MAT134">#REF!</definedName>
    <definedName name="___________________MAT135">#REF!</definedName>
    <definedName name="___________________MAT136">#REF!</definedName>
    <definedName name="___________________MAT137">#REF!</definedName>
    <definedName name="___________________MAT138">#REF!</definedName>
    <definedName name="___________________MAT139">#REF!</definedName>
    <definedName name="___________________MAT14">#REF!</definedName>
    <definedName name="___________________MAT140">#REF!</definedName>
    <definedName name="___________________MAT141">#REF!</definedName>
    <definedName name="___________________MAT142">#REF!</definedName>
    <definedName name="___________________MAT143">#REF!</definedName>
    <definedName name="___________________MAT144">#REF!</definedName>
    <definedName name="___________________MAT145">#REF!</definedName>
    <definedName name="___________________MAT146">#REF!</definedName>
    <definedName name="___________________MAT147">#REF!</definedName>
    <definedName name="___________________MAT148">#REF!</definedName>
    <definedName name="___________________MAT149">#REF!</definedName>
    <definedName name="___________________MAT15">#REF!</definedName>
    <definedName name="___________________MAT150">#REF!</definedName>
    <definedName name="___________________MAT151">#REF!</definedName>
    <definedName name="___________________MAT152">#REF!</definedName>
    <definedName name="___________________MAT153">#REF!</definedName>
    <definedName name="___________________MAT154">#REF!</definedName>
    <definedName name="___________________MAT155">#REF!</definedName>
    <definedName name="___________________MAT156">#REF!</definedName>
    <definedName name="___________________MAT157">#REF!</definedName>
    <definedName name="___________________MAT158">#REF!</definedName>
    <definedName name="___________________MAT159">#REF!</definedName>
    <definedName name="___________________MAT16">#REF!</definedName>
    <definedName name="___________________MAT160">#REF!</definedName>
    <definedName name="___________________MAT161">#REF!</definedName>
    <definedName name="___________________MAT162">#REF!</definedName>
    <definedName name="___________________MAT163">#REF!</definedName>
    <definedName name="___________________MAT164">#REF!</definedName>
    <definedName name="___________________MAT165">#REF!</definedName>
    <definedName name="___________________MAT166">#REF!</definedName>
    <definedName name="___________________MAT17">#REF!</definedName>
    <definedName name="___________________MAT18">#REF!</definedName>
    <definedName name="___________________MAT19">#REF!</definedName>
    <definedName name="___________________MAT2">#REF!</definedName>
    <definedName name="___________________MAT20">#REF!</definedName>
    <definedName name="___________________MAT21">#REF!</definedName>
    <definedName name="___________________MAT22">#REF!</definedName>
    <definedName name="___________________MAT23">#REF!</definedName>
    <definedName name="___________________MAT24">#REF!</definedName>
    <definedName name="___________________MAT25">#REF!</definedName>
    <definedName name="___________________MAT26">#REF!</definedName>
    <definedName name="___________________MAT27">#REF!</definedName>
    <definedName name="___________________MAT28">#REF!</definedName>
    <definedName name="___________________MAT29">#REF!</definedName>
    <definedName name="___________________MAT3">#REF!</definedName>
    <definedName name="___________________MAT30">#REF!</definedName>
    <definedName name="___________________MAT31">#REF!</definedName>
    <definedName name="___________________MAT32">#REF!</definedName>
    <definedName name="___________________MAT33">#REF!</definedName>
    <definedName name="___________________MAT34">#REF!</definedName>
    <definedName name="___________________MAT35">#REF!</definedName>
    <definedName name="___________________MAT36">#REF!</definedName>
    <definedName name="___________________MAT37">#REF!</definedName>
    <definedName name="___________________MAT38">#REF!</definedName>
    <definedName name="___________________MAT39">#REF!</definedName>
    <definedName name="___________________MAT4">#REF!</definedName>
    <definedName name="___________________MAT40">#REF!</definedName>
    <definedName name="___________________MAT41">#REF!</definedName>
    <definedName name="___________________MAT42">#REF!</definedName>
    <definedName name="___________________MAT43">#REF!</definedName>
    <definedName name="___________________MAT44">#REF!</definedName>
    <definedName name="___________________MAT45">#REF!</definedName>
    <definedName name="___________________MAT46">#REF!</definedName>
    <definedName name="___________________MAT47">#REF!</definedName>
    <definedName name="___________________MAT48">#REF!</definedName>
    <definedName name="___________________MAT49">#REF!</definedName>
    <definedName name="___________________MAT5">#REF!</definedName>
    <definedName name="___________________MAT50">#REF!</definedName>
    <definedName name="___________________MAT51">#REF!</definedName>
    <definedName name="___________________MAT52">#REF!</definedName>
    <definedName name="___________________MAT53">#REF!</definedName>
    <definedName name="___________________MAT54">#REF!</definedName>
    <definedName name="___________________MAT55">#REF!</definedName>
    <definedName name="___________________MAT56">#REF!</definedName>
    <definedName name="___________________MAT57">#REF!</definedName>
    <definedName name="___________________MAT58">#REF!</definedName>
    <definedName name="___________________MAT59">#REF!</definedName>
    <definedName name="___________________MAT6">#REF!</definedName>
    <definedName name="___________________MAT60">#REF!</definedName>
    <definedName name="___________________MAT61">#REF!</definedName>
    <definedName name="___________________MAT62">#REF!</definedName>
    <definedName name="___________________MAT63">#REF!</definedName>
    <definedName name="___________________MAT64">#REF!</definedName>
    <definedName name="___________________MAT65">#REF!</definedName>
    <definedName name="___________________MAT66">#REF!</definedName>
    <definedName name="___________________MAT67">#REF!</definedName>
    <definedName name="___________________MAT68">#REF!</definedName>
    <definedName name="___________________MAT69">#REF!</definedName>
    <definedName name="___________________MAT7">#REF!</definedName>
    <definedName name="___________________MAT70">#REF!</definedName>
    <definedName name="___________________MAT71">#REF!</definedName>
    <definedName name="___________________MAT72">#REF!</definedName>
    <definedName name="___________________MAT73">#REF!</definedName>
    <definedName name="___________________MAT74">#REF!</definedName>
    <definedName name="___________________MAT75">#REF!</definedName>
    <definedName name="___________________MAT76">#REF!</definedName>
    <definedName name="___________________MAT77">#REF!</definedName>
    <definedName name="___________________MAT78">#REF!</definedName>
    <definedName name="___________________MAT79">#REF!</definedName>
    <definedName name="___________________MAT8">#REF!</definedName>
    <definedName name="___________________MAT80">#REF!</definedName>
    <definedName name="___________________MAT81">#REF!</definedName>
    <definedName name="___________________MAT82">#REF!</definedName>
    <definedName name="___________________MAT83">#REF!</definedName>
    <definedName name="___________________MAT84">#REF!</definedName>
    <definedName name="___________________MAT85">#REF!</definedName>
    <definedName name="___________________MAT86">#REF!</definedName>
    <definedName name="___________________MAT87">#REF!</definedName>
    <definedName name="___________________MAT88">#REF!</definedName>
    <definedName name="___________________MAT89">#REF!</definedName>
    <definedName name="___________________MAT9">#REF!</definedName>
    <definedName name="___________________MAT90">#REF!</definedName>
    <definedName name="___________________MAT91">#REF!</definedName>
    <definedName name="___________________MAT92">#REF!</definedName>
    <definedName name="___________________MAT93">#REF!</definedName>
    <definedName name="___________________MAT94">#REF!</definedName>
    <definedName name="___________________MAT95">#REF!</definedName>
    <definedName name="___________________MAT96">#REF!</definedName>
    <definedName name="___________________MAT97">#REF!</definedName>
    <definedName name="___________________MAT98">#REF!</definedName>
    <definedName name="___________________MAT99">#REF!</definedName>
    <definedName name="___________________MO1">#REF!</definedName>
    <definedName name="___________________MO10">#REF!</definedName>
    <definedName name="___________________MO2">#REF!</definedName>
    <definedName name="___________________MO3">#REF!</definedName>
    <definedName name="___________________MO4">#REF!</definedName>
    <definedName name="___________________MO5">#REF!</definedName>
    <definedName name="___________________MO6">#REF!</definedName>
    <definedName name="___________________MO7">#REF!</definedName>
    <definedName name="___________________MO8">#REF!</definedName>
    <definedName name="___________________MO9">#REF!</definedName>
    <definedName name="___________________MV1">#REF!</definedName>
    <definedName name="___________________MV10">#REF!</definedName>
    <definedName name="___________________MV11">#REF!</definedName>
    <definedName name="___________________MV12">#REF!</definedName>
    <definedName name="___________________MV13">#REF!</definedName>
    <definedName name="___________________MV14">#REF!</definedName>
    <definedName name="___________________MV15">#REF!</definedName>
    <definedName name="___________________MV16">#REF!</definedName>
    <definedName name="___________________MV17">#REF!</definedName>
    <definedName name="___________________MV18">#REF!</definedName>
    <definedName name="___________________MV19">#REF!</definedName>
    <definedName name="___________________MV2">#REF!</definedName>
    <definedName name="___________________MV20">#REF!</definedName>
    <definedName name="___________________MV3">#REF!</definedName>
    <definedName name="___________________MV4">#REF!</definedName>
    <definedName name="___________________MV5">#REF!</definedName>
    <definedName name="___________________MV6">#REF!</definedName>
    <definedName name="___________________MV7">#REF!</definedName>
    <definedName name="___________________MV8">#REF!</definedName>
    <definedName name="___________________MV9">#REF!</definedName>
    <definedName name="___________________POR1">#REF!</definedName>
    <definedName name="___________________POR2">#REF!</definedName>
    <definedName name="___________________POR3">#REF!</definedName>
    <definedName name="___________________POR4">#REF!</definedName>
    <definedName name="___________________POR5">#REF!</definedName>
    <definedName name="__________________EQP1">#REF!</definedName>
    <definedName name="__________________EQP10">#REF!</definedName>
    <definedName name="__________________EQP11">#REF!</definedName>
    <definedName name="__________________EQP12">#REF!</definedName>
    <definedName name="__________________EQP13">#REF!</definedName>
    <definedName name="__________________EQP14">#REF!</definedName>
    <definedName name="__________________EQP15">#REF!</definedName>
    <definedName name="__________________EQP16">#REF!</definedName>
    <definedName name="__________________EQP17">#REF!</definedName>
    <definedName name="__________________EQP18">#REF!</definedName>
    <definedName name="__________________EQP19">#REF!</definedName>
    <definedName name="__________________EQP2">#REF!</definedName>
    <definedName name="__________________EQP20">#REF!</definedName>
    <definedName name="__________________eqp27">#REF!</definedName>
    <definedName name="__________________EQP3">#REF!</definedName>
    <definedName name="__________________EQP4">#REF!</definedName>
    <definedName name="__________________EQP5">#REF!</definedName>
    <definedName name="__________________EQP6">#REF!</definedName>
    <definedName name="__________________EQP7">#REF!</definedName>
    <definedName name="__________________EQP8">#REF!</definedName>
    <definedName name="__________________EQP9">#REF!</definedName>
    <definedName name="__________________MAT1">#REF!</definedName>
    <definedName name="__________________MAT10">#REF!</definedName>
    <definedName name="__________________MAT100">#REF!</definedName>
    <definedName name="__________________MAT101">#REF!</definedName>
    <definedName name="__________________MAT102">#REF!</definedName>
    <definedName name="__________________MAT103">#REF!</definedName>
    <definedName name="__________________MAT104">#REF!</definedName>
    <definedName name="__________________MAT105">#REF!</definedName>
    <definedName name="__________________MAT106">#REF!</definedName>
    <definedName name="__________________MAT107">#REF!</definedName>
    <definedName name="__________________MAT108">#REF!</definedName>
    <definedName name="__________________MAT109">#REF!</definedName>
    <definedName name="__________________MAT11">#REF!</definedName>
    <definedName name="__________________MAT110">#REF!</definedName>
    <definedName name="__________________MAT111">#REF!</definedName>
    <definedName name="__________________MAT112">#REF!</definedName>
    <definedName name="__________________MAT113">#REF!</definedName>
    <definedName name="__________________MAT114">#REF!</definedName>
    <definedName name="__________________MAT115">#REF!</definedName>
    <definedName name="__________________MAT116">#REF!</definedName>
    <definedName name="__________________MAT117">#REF!</definedName>
    <definedName name="__________________MAT118">#REF!</definedName>
    <definedName name="__________________MAT119">#REF!</definedName>
    <definedName name="__________________MAT12">#REF!</definedName>
    <definedName name="__________________MAT120">#REF!</definedName>
    <definedName name="__________________MAT121">#REF!</definedName>
    <definedName name="__________________MAT122">#REF!</definedName>
    <definedName name="__________________MAT123">#REF!</definedName>
    <definedName name="__________________MAT124">#REF!</definedName>
    <definedName name="__________________MAT125">#REF!</definedName>
    <definedName name="__________________MAT126">#REF!</definedName>
    <definedName name="__________________MAT127">#REF!</definedName>
    <definedName name="__________________MAT128">#REF!</definedName>
    <definedName name="__________________MAT129">#REF!</definedName>
    <definedName name="__________________MAT13">#REF!</definedName>
    <definedName name="__________________MAT130">#REF!</definedName>
    <definedName name="__________________MAT131">#REF!</definedName>
    <definedName name="__________________MAT132">#REF!</definedName>
    <definedName name="__________________MAT133">#REF!</definedName>
    <definedName name="__________________MAT134">#REF!</definedName>
    <definedName name="__________________MAT135">#REF!</definedName>
    <definedName name="__________________MAT136">#REF!</definedName>
    <definedName name="__________________MAT137">#REF!</definedName>
    <definedName name="__________________MAT138">#REF!</definedName>
    <definedName name="__________________MAT139">#REF!</definedName>
    <definedName name="__________________MAT14">#REF!</definedName>
    <definedName name="__________________MAT140">#REF!</definedName>
    <definedName name="__________________MAT141">#REF!</definedName>
    <definedName name="__________________MAT142">#REF!</definedName>
    <definedName name="__________________MAT143">#REF!</definedName>
    <definedName name="__________________MAT144">#REF!</definedName>
    <definedName name="__________________MAT145">#REF!</definedName>
    <definedName name="__________________MAT146">#REF!</definedName>
    <definedName name="__________________MAT147">#REF!</definedName>
    <definedName name="__________________MAT148">#REF!</definedName>
    <definedName name="__________________MAT149">#REF!</definedName>
    <definedName name="__________________MAT15">#REF!</definedName>
    <definedName name="__________________MAT150">#REF!</definedName>
    <definedName name="__________________MAT151">#REF!</definedName>
    <definedName name="__________________MAT152">#REF!</definedName>
    <definedName name="__________________MAT153">#REF!</definedName>
    <definedName name="__________________MAT154">#REF!</definedName>
    <definedName name="__________________MAT155">#REF!</definedName>
    <definedName name="__________________MAT156">#REF!</definedName>
    <definedName name="__________________MAT157">#REF!</definedName>
    <definedName name="__________________MAT158">#REF!</definedName>
    <definedName name="__________________MAT159">#REF!</definedName>
    <definedName name="__________________MAT16">#REF!</definedName>
    <definedName name="__________________MAT160">#REF!</definedName>
    <definedName name="__________________MAT161">#REF!</definedName>
    <definedName name="__________________MAT162">#REF!</definedName>
    <definedName name="__________________MAT163">#REF!</definedName>
    <definedName name="__________________MAT164">#REF!</definedName>
    <definedName name="__________________MAT165">#REF!</definedName>
    <definedName name="__________________MAT166">#REF!</definedName>
    <definedName name="__________________MAT17">#REF!</definedName>
    <definedName name="__________________MAT18">#REF!</definedName>
    <definedName name="__________________MAT19">#REF!</definedName>
    <definedName name="__________________MAT2">#REF!</definedName>
    <definedName name="__________________MAT20">#REF!</definedName>
    <definedName name="__________________MAT21">#REF!</definedName>
    <definedName name="__________________MAT22">#REF!</definedName>
    <definedName name="__________________MAT23">#REF!</definedName>
    <definedName name="__________________MAT24">#REF!</definedName>
    <definedName name="__________________MAT25">#REF!</definedName>
    <definedName name="__________________MAT26">#REF!</definedName>
    <definedName name="__________________MAT27">#REF!</definedName>
    <definedName name="__________________MAT28">#REF!</definedName>
    <definedName name="__________________MAT29">#REF!</definedName>
    <definedName name="__________________MAT3">#REF!</definedName>
    <definedName name="__________________MAT30">#REF!</definedName>
    <definedName name="__________________MAT31">#REF!</definedName>
    <definedName name="__________________MAT32">#REF!</definedName>
    <definedName name="__________________MAT33">#REF!</definedName>
    <definedName name="__________________MAT34">#REF!</definedName>
    <definedName name="__________________MAT35">#REF!</definedName>
    <definedName name="__________________MAT36">#REF!</definedName>
    <definedName name="__________________MAT37">#REF!</definedName>
    <definedName name="__________________MAT38">#REF!</definedName>
    <definedName name="__________________MAT39">#REF!</definedName>
    <definedName name="__________________MAT4">#REF!</definedName>
    <definedName name="__________________MAT40">#REF!</definedName>
    <definedName name="__________________MAT41">#REF!</definedName>
    <definedName name="__________________MAT42">#REF!</definedName>
    <definedName name="__________________MAT43">#REF!</definedName>
    <definedName name="__________________MAT44">#REF!</definedName>
    <definedName name="__________________MAT45">#REF!</definedName>
    <definedName name="__________________MAT46">#REF!</definedName>
    <definedName name="__________________MAT47">#REF!</definedName>
    <definedName name="__________________MAT48">#REF!</definedName>
    <definedName name="__________________MAT49">#REF!</definedName>
    <definedName name="__________________MAT5">#REF!</definedName>
    <definedName name="__________________MAT50">#REF!</definedName>
    <definedName name="__________________MAT51">#REF!</definedName>
    <definedName name="__________________MAT52">#REF!</definedName>
    <definedName name="__________________MAT53">#REF!</definedName>
    <definedName name="__________________MAT54">#REF!</definedName>
    <definedName name="__________________MAT55">#REF!</definedName>
    <definedName name="__________________MAT56">#REF!</definedName>
    <definedName name="__________________MAT57">#REF!</definedName>
    <definedName name="__________________MAT58">#REF!</definedName>
    <definedName name="__________________MAT59">#REF!</definedName>
    <definedName name="__________________MAT6">#REF!</definedName>
    <definedName name="__________________MAT60">#REF!</definedName>
    <definedName name="__________________MAT61">#REF!</definedName>
    <definedName name="__________________MAT62">#REF!</definedName>
    <definedName name="__________________MAT63">#REF!</definedName>
    <definedName name="__________________MAT64">#REF!</definedName>
    <definedName name="__________________MAT65">#REF!</definedName>
    <definedName name="__________________MAT66">#REF!</definedName>
    <definedName name="__________________MAT67">#REF!</definedName>
    <definedName name="__________________MAT68">#REF!</definedName>
    <definedName name="__________________MAT69">#REF!</definedName>
    <definedName name="__________________MAT7">#REF!</definedName>
    <definedName name="__________________MAT70">#REF!</definedName>
    <definedName name="__________________MAT71">#REF!</definedName>
    <definedName name="__________________MAT72">#REF!</definedName>
    <definedName name="__________________MAT73">#REF!</definedName>
    <definedName name="__________________MAT74">#REF!</definedName>
    <definedName name="__________________MAT75">#REF!</definedName>
    <definedName name="__________________MAT76">#REF!</definedName>
    <definedName name="__________________MAT77">#REF!</definedName>
    <definedName name="__________________MAT78">#REF!</definedName>
    <definedName name="__________________MAT79">#REF!</definedName>
    <definedName name="__________________MAT8">#REF!</definedName>
    <definedName name="__________________MAT80">#REF!</definedName>
    <definedName name="__________________MAT81">#REF!</definedName>
    <definedName name="__________________MAT82">#REF!</definedName>
    <definedName name="__________________MAT83">#REF!</definedName>
    <definedName name="__________________MAT84">#REF!</definedName>
    <definedName name="__________________MAT85">#REF!</definedName>
    <definedName name="__________________MAT86">#REF!</definedName>
    <definedName name="__________________MAT87">#REF!</definedName>
    <definedName name="__________________MAT88">#REF!</definedName>
    <definedName name="__________________MAT89">#REF!</definedName>
    <definedName name="__________________MAT9">#REF!</definedName>
    <definedName name="__________________MAT90">#REF!</definedName>
    <definedName name="__________________MAT91">#REF!</definedName>
    <definedName name="__________________MAT92">#REF!</definedName>
    <definedName name="__________________MAT93">#REF!</definedName>
    <definedName name="__________________MAT94">#REF!</definedName>
    <definedName name="__________________MAT95">#REF!</definedName>
    <definedName name="__________________MAT96">#REF!</definedName>
    <definedName name="__________________MAT97">#REF!</definedName>
    <definedName name="__________________MAT98">#REF!</definedName>
    <definedName name="__________________MAT99">#REF!</definedName>
    <definedName name="__________________MO1">#REF!</definedName>
    <definedName name="__________________MO10">#REF!</definedName>
    <definedName name="__________________MO2">#REF!</definedName>
    <definedName name="__________________MO3">#REF!</definedName>
    <definedName name="__________________MO4">#REF!</definedName>
    <definedName name="__________________MO5">#REF!</definedName>
    <definedName name="__________________MO6">#REF!</definedName>
    <definedName name="__________________MO7">#REF!</definedName>
    <definedName name="__________________MO8">#REF!</definedName>
    <definedName name="__________________MO9">#REF!</definedName>
    <definedName name="__________________MV1">#REF!</definedName>
    <definedName name="__________________MV10">#REF!</definedName>
    <definedName name="__________________MV11">#REF!</definedName>
    <definedName name="__________________MV12">#REF!</definedName>
    <definedName name="__________________MV13">#REF!</definedName>
    <definedName name="__________________MV14">#REF!</definedName>
    <definedName name="__________________MV15">#REF!</definedName>
    <definedName name="__________________MV16">#REF!</definedName>
    <definedName name="__________________MV17">#REF!</definedName>
    <definedName name="__________________MV18">#REF!</definedName>
    <definedName name="__________________MV19">#REF!</definedName>
    <definedName name="__________________MV2">#REF!</definedName>
    <definedName name="__________________MV20">#REF!</definedName>
    <definedName name="__________________MV3">#REF!</definedName>
    <definedName name="__________________MV4">#REF!</definedName>
    <definedName name="__________________MV5">#REF!</definedName>
    <definedName name="__________________MV6">#REF!</definedName>
    <definedName name="__________________MV7">#REF!</definedName>
    <definedName name="__________________MV8">#REF!</definedName>
    <definedName name="__________________MV9">#REF!</definedName>
    <definedName name="__________________POR1">#REF!</definedName>
    <definedName name="__________________POR2">#REF!</definedName>
    <definedName name="__________________POR3">#REF!</definedName>
    <definedName name="__________________POR4">#REF!</definedName>
    <definedName name="__________________POR5">#REF!</definedName>
    <definedName name="_________________EQP1">#REF!</definedName>
    <definedName name="_________________EQP10">#REF!</definedName>
    <definedName name="_________________EQP11">#REF!</definedName>
    <definedName name="_________________EQP12">#REF!</definedName>
    <definedName name="_________________EQP13">#REF!</definedName>
    <definedName name="_________________EQP14">#REF!</definedName>
    <definedName name="_________________EQP15">#REF!</definedName>
    <definedName name="_________________EQP16">#REF!</definedName>
    <definedName name="_________________EQP17">#REF!</definedName>
    <definedName name="_________________EQP18">#REF!</definedName>
    <definedName name="_________________EQP19">#REF!</definedName>
    <definedName name="_________________EQP2">#REF!</definedName>
    <definedName name="_________________EQP20">#REF!</definedName>
    <definedName name="_________________eqp27">#REF!</definedName>
    <definedName name="_________________EQP3">#REF!</definedName>
    <definedName name="_________________EQP4">#REF!</definedName>
    <definedName name="_________________EQP5">#REF!</definedName>
    <definedName name="_________________EQP6">#REF!</definedName>
    <definedName name="_________________EQP7">#REF!</definedName>
    <definedName name="_________________EQP8">#REF!</definedName>
    <definedName name="_________________EQP9">#REF!</definedName>
    <definedName name="_________________MAT1">#REF!</definedName>
    <definedName name="_________________MAT10">#REF!</definedName>
    <definedName name="_________________MAT100">#REF!</definedName>
    <definedName name="_________________MAT101">#REF!</definedName>
    <definedName name="_________________MAT102">#REF!</definedName>
    <definedName name="_________________MAT103">#REF!</definedName>
    <definedName name="_________________MAT104">#REF!</definedName>
    <definedName name="_________________MAT105">#REF!</definedName>
    <definedName name="_________________MAT106">#REF!</definedName>
    <definedName name="_________________MAT107">#REF!</definedName>
    <definedName name="_________________MAT108">#REF!</definedName>
    <definedName name="_________________MAT109">#REF!</definedName>
    <definedName name="_________________MAT11">#REF!</definedName>
    <definedName name="_________________MAT110">#REF!</definedName>
    <definedName name="_________________MAT111">#REF!</definedName>
    <definedName name="_________________MAT112">#REF!</definedName>
    <definedName name="_________________MAT113">#REF!</definedName>
    <definedName name="_________________MAT114">#REF!</definedName>
    <definedName name="_________________MAT115">#REF!</definedName>
    <definedName name="_________________MAT116">#REF!</definedName>
    <definedName name="_________________MAT117">#REF!</definedName>
    <definedName name="_________________MAT118">#REF!</definedName>
    <definedName name="_________________MAT119">#REF!</definedName>
    <definedName name="_________________MAT12">#REF!</definedName>
    <definedName name="_________________MAT120">#REF!</definedName>
    <definedName name="_________________MAT121">#REF!</definedName>
    <definedName name="_________________MAT122">#REF!</definedName>
    <definedName name="_________________MAT123">#REF!</definedName>
    <definedName name="_________________MAT124">#REF!</definedName>
    <definedName name="_________________MAT125">#REF!</definedName>
    <definedName name="_________________MAT126">#REF!</definedName>
    <definedName name="_________________MAT127">#REF!</definedName>
    <definedName name="_________________MAT128">#REF!</definedName>
    <definedName name="_________________MAT129">#REF!</definedName>
    <definedName name="_________________MAT13">#REF!</definedName>
    <definedName name="_________________MAT130">#REF!</definedName>
    <definedName name="_________________MAT131">#REF!</definedName>
    <definedName name="_________________MAT132">#REF!</definedName>
    <definedName name="_________________MAT133">#REF!</definedName>
    <definedName name="_________________MAT134">#REF!</definedName>
    <definedName name="_________________MAT135">#REF!</definedName>
    <definedName name="_________________MAT136">#REF!</definedName>
    <definedName name="_________________MAT137">#REF!</definedName>
    <definedName name="_________________MAT138">#REF!</definedName>
    <definedName name="_________________MAT139">#REF!</definedName>
    <definedName name="_________________MAT14">#REF!</definedName>
    <definedName name="_________________MAT140">#REF!</definedName>
    <definedName name="_________________MAT141">#REF!</definedName>
    <definedName name="_________________MAT142">#REF!</definedName>
    <definedName name="_________________MAT143">#REF!</definedName>
    <definedName name="_________________MAT144">#REF!</definedName>
    <definedName name="_________________MAT145">#REF!</definedName>
    <definedName name="_________________MAT146">#REF!</definedName>
    <definedName name="_________________MAT147">#REF!</definedName>
    <definedName name="_________________MAT148">#REF!</definedName>
    <definedName name="_________________MAT149">#REF!</definedName>
    <definedName name="_________________MAT15">#REF!</definedName>
    <definedName name="_________________MAT150">#REF!</definedName>
    <definedName name="_________________MAT151">#REF!</definedName>
    <definedName name="_________________MAT152">#REF!</definedName>
    <definedName name="_________________MAT153">#REF!</definedName>
    <definedName name="_________________MAT154">#REF!</definedName>
    <definedName name="_________________MAT155">#REF!</definedName>
    <definedName name="_________________MAT156">#REF!</definedName>
    <definedName name="_________________MAT157">#REF!</definedName>
    <definedName name="_________________MAT158">#REF!</definedName>
    <definedName name="_________________MAT159">#REF!</definedName>
    <definedName name="_________________MAT16">#REF!</definedName>
    <definedName name="_________________MAT160">#REF!</definedName>
    <definedName name="_________________MAT161">#REF!</definedName>
    <definedName name="_________________MAT162">#REF!</definedName>
    <definedName name="_________________MAT163">#REF!</definedName>
    <definedName name="_________________MAT164">#REF!</definedName>
    <definedName name="_________________MAT165">#REF!</definedName>
    <definedName name="_________________MAT166">#REF!</definedName>
    <definedName name="_________________MAT17">#REF!</definedName>
    <definedName name="_________________MAT18">#REF!</definedName>
    <definedName name="_________________MAT19">#REF!</definedName>
    <definedName name="_________________MAT2">#REF!</definedName>
    <definedName name="_________________MAT20">#REF!</definedName>
    <definedName name="_________________MAT21">#REF!</definedName>
    <definedName name="_________________MAT22">#REF!</definedName>
    <definedName name="_________________MAT23">#REF!</definedName>
    <definedName name="_________________MAT24">#REF!</definedName>
    <definedName name="_________________MAT25">#REF!</definedName>
    <definedName name="_________________MAT26">#REF!</definedName>
    <definedName name="_________________MAT27">#REF!</definedName>
    <definedName name="_________________MAT28">#REF!</definedName>
    <definedName name="_________________MAT29">#REF!</definedName>
    <definedName name="_________________MAT3">#REF!</definedName>
    <definedName name="_________________MAT30">#REF!</definedName>
    <definedName name="_________________MAT31">#REF!</definedName>
    <definedName name="_________________MAT32">#REF!</definedName>
    <definedName name="_________________MAT33">#REF!</definedName>
    <definedName name="_________________MAT34">#REF!</definedName>
    <definedName name="_________________MAT35">#REF!</definedName>
    <definedName name="_________________MAT36">#REF!</definedName>
    <definedName name="_________________MAT37">#REF!</definedName>
    <definedName name="_________________MAT38">#REF!</definedName>
    <definedName name="_________________MAT39">#REF!</definedName>
    <definedName name="_________________MAT4">#REF!</definedName>
    <definedName name="_________________MAT40">#REF!</definedName>
    <definedName name="_________________MAT41">#REF!</definedName>
    <definedName name="_________________MAT42">#REF!</definedName>
    <definedName name="_________________MAT43">#REF!</definedName>
    <definedName name="_________________MAT44">#REF!</definedName>
    <definedName name="_________________MAT45">#REF!</definedName>
    <definedName name="_________________MAT46">#REF!</definedName>
    <definedName name="_________________MAT47">#REF!</definedName>
    <definedName name="_________________MAT48">#REF!</definedName>
    <definedName name="_________________MAT49">#REF!</definedName>
    <definedName name="_________________MAT5">#REF!</definedName>
    <definedName name="_________________MAT50">#REF!</definedName>
    <definedName name="_________________MAT51">#REF!</definedName>
    <definedName name="_________________MAT52">#REF!</definedName>
    <definedName name="_________________MAT53">#REF!</definedName>
    <definedName name="_________________MAT54">#REF!</definedName>
    <definedName name="_________________MAT55">#REF!</definedName>
    <definedName name="_________________MAT56">#REF!</definedName>
    <definedName name="_________________MAT57">#REF!</definedName>
    <definedName name="_________________MAT58">#REF!</definedName>
    <definedName name="_________________MAT59">#REF!</definedName>
    <definedName name="_________________MAT6">#REF!</definedName>
    <definedName name="_________________MAT60">#REF!</definedName>
    <definedName name="_________________MAT61">#REF!</definedName>
    <definedName name="_________________MAT62">#REF!</definedName>
    <definedName name="_________________MAT63">#REF!</definedName>
    <definedName name="_________________MAT64">#REF!</definedName>
    <definedName name="_________________MAT65">#REF!</definedName>
    <definedName name="_________________MAT66">#REF!</definedName>
    <definedName name="_________________MAT67">#REF!</definedName>
    <definedName name="_________________MAT68">#REF!</definedName>
    <definedName name="_________________MAT69">#REF!</definedName>
    <definedName name="_________________MAT7">#REF!</definedName>
    <definedName name="_________________MAT70">#REF!</definedName>
    <definedName name="_________________MAT71">#REF!</definedName>
    <definedName name="_________________MAT72">#REF!</definedName>
    <definedName name="_________________MAT73">#REF!</definedName>
    <definedName name="_________________MAT74">#REF!</definedName>
    <definedName name="_________________MAT75">#REF!</definedName>
    <definedName name="_________________MAT76">#REF!</definedName>
    <definedName name="_________________MAT77">#REF!</definedName>
    <definedName name="_________________MAT78">#REF!</definedName>
    <definedName name="_________________MAT79">#REF!</definedName>
    <definedName name="_________________MAT8">#REF!</definedName>
    <definedName name="_________________MAT80">#REF!</definedName>
    <definedName name="_________________MAT81">#REF!</definedName>
    <definedName name="_________________MAT82">#REF!</definedName>
    <definedName name="_________________MAT83">#REF!</definedName>
    <definedName name="_________________MAT84">#REF!</definedName>
    <definedName name="_________________MAT85">#REF!</definedName>
    <definedName name="_________________MAT86">#REF!</definedName>
    <definedName name="_________________MAT87">#REF!</definedName>
    <definedName name="_________________MAT88">#REF!</definedName>
    <definedName name="_________________MAT89">#REF!</definedName>
    <definedName name="_________________MAT9">#REF!</definedName>
    <definedName name="_________________MAT90">#REF!</definedName>
    <definedName name="_________________MAT91">#REF!</definedName>
    <definedName name="_________________MAT92">#REF!</definedName>
    <definedName name="_________________MAT93">#REF!</definedName>
    <definedName name="_________________MAT94">#REF!</definedName>
    <definedName name="_________________MAT95">#REF!</definedName>
    <definedName name="_________________MAT96">#REF!</definedName>
    <definedName name="_________________MAT97">#REF!</definedName>
    <definedName name="_________________MAT98">#REF!</definedName>
    <definedName name="_________________MAT99">#REF!</definedName>
    <definedName name="_________________MO1">#REF!</definedName>
    <definedName name="_________________MO10">#REF!</definedName>
    <definedName name="_________________MO2">#REF!</definedName>
    <definedName name="_________________MO3">#REF!</definedName>
    <definedName name="_________________MO4">#REF!</definedName>
    <definedName name="_________________MO5">#REF!</definedName>
    <definedName name="_________________MO6">#REF!</definedName>
    <definedName name="_________________MO7">#REF!</definedName>
    <definedName name="_________________MO8">#REF!</definedName>
    <definedName name="_________________MO9">#REF!</definedName>
    <definedName name="_________________MV1">#REF!</definedName>
    <definedName name="_________________MV10">#REF!</definedName>
    <definedName name="_________________MV11">#REF!</definedName>
    <definedName name="_________________MV12">#REF!</definedName>
    <definedName name="_________________MV13">#REF!</definedName>
    <definedName name="_________________MV14">#REF!</definedName>
    <definedName name="_________________MV15">#REF!</definedName>
    <definedName name="_________________MV16">#REF!</definedName>
    <definedName name="_________________MV17">#REF!</definedName>
    <definedName name="_________________MV18">#REF!</definedName>
    <definedName name="_________________MV19">#REF!</definedName>
    <definedName name="_________________MV2">#REF!</definedName>
    <definedName name="_________________MV20">#REF!</definedName>
    <definedName name="_________________MV3">#REF!</definedName>
    <definedName name="_________________MV4">#REF!</definedName>
    <definedName name="_________________MV5">#REF!</definedName>
    <definedName name="_________________MV6">#REF!</definedName>
    <definedName name="_________________MV7">#REF!</definedName>
    <definedName name="_________________MV8">#REF!</definedName>
    <definedName name="_________________MV9">#REF!</definedName>
    <definedName name="_________________POR1">#REF!</definedName>
    <definedName name="_________________POR2">#REF!</definedName>
    <definedName name="_________________POR3">#REF!</definedName>
    <definedName name="_________________POR4">#REF!</definedName>
    <definedName name="_________________POR5">#REF!</definedName>
    <definedName name="________________EQP1">#REF!</definedName>
    <definedName name="________________EQP10">#REF!</definedName>
    <definedName name="________________EQP11">#REF!</definedName>
    <definedName name="________________EQP12">#REF!</definedName>
    <definedName name="________________EQP13">#REF!</definedName>
    <definedName name="________________EQP14">#REF!</definedName>
    <definedName name="________________EQP15">#REF!</definedName>
    <definedName name="________________EQP16">#REF!</definedName>
    <definedName name="________________EQP17">#REF!</definedName>
    <definedName name="________________EQP18">#REF!</definedName>
    <definedName name="________________EQP19">#REF!</definedName>
    <definedName name="________________EQP2">#REF!</definedName>
    <definedName name="________________EQP20">#REF!</definedName>
    <definedName name="________________eqp27">#REF!</definedName>
    <definedName name="________________EQP3">#REF!</definedName>
    <definedName name="________________EQP4">#REF!</definedName>
    <definedName name="________________EQP5">#REF!</definedName>
    <definedName name="________________EQP6">#REF!</definedName>
    <definedName name="________________EQP7">#REF!</definedName>
    <definedName name="________________EQP8">#REF!</definedName>
    <definedName name="________________EQP9">#REF!</definedName>
    <definedName name="________________MAT1">#REF!</definedName>
    <definedName name="________________MAT10">#REF!</definedName>
    <definedName name="________________MAT100">#REF!</definedName>
    <definedName name="________________MAT101">#REF!</definedName>
    <definedName name="________________MAT102">#REF!</definedName>
    <definedName name="________________MAT103">#REF!</definedName>
    <definedName name="________________MAT104">#REF!</definedName>
    <definedName name="________________MAT105">#REF!</definedName>
    <definedName name="________________MAT106">#REF!</definedName>
    <definedName name="________________MAT107">#REF!</definedName>
    <definedName name="________________MAT108">#REF!</definedName>
    <definedName name="________________MAT109">#REF!</definedName>
    <definedName name="________________MAT11">#REF!</definedName>
    <definedName name="________________MAT110">#REF!</definedName>
    <definedName name="________________MAT111">#REF!</definedName>
    <definedName name="________________MAT112">#REF!</definedName>
    <definedName name="________________MAT113">#REF!</definedName>
    <definedName name="________________MAT114">#REF!</definedName>
    <definedName name="________________MAT115">#REF!</definedName>
    <definedName name="________________MAT116">#REF!</definedName>
    <definedName name="________________MAT117">#REF!</definedName>
    <definedName name="________________MAT118">#REF!</definedName>
    <definedName name="________________MAT119">#REF!</definedName>
    <definedName name="________________MAT12">#REF!</definedName>
    <definedName name="________________MAT120">#REF!</definedName>
    <definedName name="________________MAT121">#REF!</definedName>
    <definedName name="________________MAT122">#REF!</definedName>
    <definedName name="________________MAT123">#REF!</definedName>
    <definedName name="________________MAT124">#REF!</definedName>
    <definedName name="________________MAT125">#REF!</definedName>
    <definedName name="________________MAT126">#REF!</definedName>
    <definedName name="________________MAT127">#REF!</definedName>
    <definedName name="________________MAT128">#REF!</definedName>
    <definedName name="________________MAT129">#REF!</definedName>
    <definedName name="________________MAT13">#REF!</definedName>
    <definedName name="________________MAT130">#REF!</definedName>
    <definedName name="________________MAT131">#REF!</definedName>
    <definedName name="________________MAT132">#REF!</definedName>
    <definedName name="________________MAT133">#REF!</definedName>
    <definedName name="________________MAT134">#REF!</definedName>
    <definedName name="________________MAT135">#REF!</definedName>
    <definedName name="________________MAT136">#REF!</definedName>
    <definedName name="________________MAT137">#REF!</definedName>
    <definedName name="________________MAT138">#REF!</definedName>
    <definedName name="________________MAT139">#REF!</definedName>
    <definedName name="________________MAT14">#REF!</definedName>
    <definedName name="________________MAT140">#REF!</definedName>
    <definedName name="________________MAT141">#REF!</definedName>
    <definedName name="________________MAT142">#REF!</definedName>
    <definedName name="________________MAT143">#REF!</definedName>
    <definedName name="________________MAT144">#REF!</definedName>
    <definedName name="________________MAT145">#REF!</definedName>
    <definedName name="________________MAT146">#REF!</definedName>
    <definedName name="________________MAT147">#REF!</definedName>
    <definedName name="________________MAT148">#REF!</definedName>
    <definedName name="________________MAT149">#REF!</definedName>
    <definedName name="________________MAT15">#REF!</definedName>
    <definedName name="________________MAT150">#REF!</definedName>
    <definedName name="________________MAT151">#REF!</definedName>
    <definedName name="________________MAT152">#REF!</definedName>
    <definedName name="________________MAT153">#REF!</definedName>
    <definedName name="________________MAT154">#REF!</definedName>
    <definedName name="________________MAT155">#REF!</definedName>
    <definedName name="________________MAT156">#REF!</definedName>
    <definedName name="________________MAT157">#REF!</definedName>
    <definedName name="________________MAT158">#REF!</definedName>
    <definedName name="________________MAT159">#REF!</definedName>
    <definedName name="________________MAT16">#REF!</definedName>
    <definedName name="________________MAT160">#REF!</definedName>
    <definedName name="________________MAT161">#REF!</definedName>
    <definedName name="________________MAT162">#REF!</definedName>
    <definedName name="________________MAT163">#REF!</definedName>
    <definedName name="________________MAT164">#REF!</definedName>
    <definedName name="________________MAT165">#REF!</definedName>
    <definedName name="________________MAT166">#REF!</definedName>
    <definedName name="________________MAT17">#REF!</definedName>
    <definedName name="________________MAT18">#REF!</definedName>
    <definedName name="________________MAT19">#REF!</definedName>
    <definedName name="________________MAT2">#REF!</definedName>
    <definedName name="________________MAT20">#REF!</definedName>
    <definedName name="________________MAT21">#REF!</definedName>
    <definedName name="________________MAT22">#REF!</definedName>
    <definedName name="________________MAT23">#REF!</definedName>
    <definedName name="________________MAT24">#REF!</definedName>
    <definedName name="________________MAT25">#REF!</definedName>
    <definedName name="________________MAT26">#REF!</definedName>
    <definedName name="________________MAT27">#REF!</definedName>
    <definedName name="________________MAT28">#REF!</definedName>
    <definedName name="________________MAT29">#REF!</definedName>
    <definedName name="________________MAT3">#REF!</definedName>
    <definedName name="________________MAT30">#REF!</definedName>
    <definedName name="________________MAT31">#REF!</definedName>
    <definedName name="________________MAT32">#REF!</definedName>
    <definedName name="________________MAT33">#REF!</definedName>
    <definedName name="________________MAT34">#REF!</definedName>
    <definedName name="________________MAT35">#REF!</definedName>
    <definedName name="________________MAT36">#REF!</definedName>
    <definedName name="________________MAT37">#REF!</definedName>
    <definedName name="________________MAT38">#REF!</definedName>
    <definedName name="________________MAT39">#REF!</definedName>
    <definedName name="________________MAT4">#REF!</definedName>
    <definedName name="________________MAT40">#REF!</definedName>
    <definedName name="________________MAT41">#REF!</definedName>
    <definedName name="________________MAT42">#REF!</definedName>
    <definedName name="________________MAT43">#REF!</definedName>
    <definedName name="________________MAT44">#REF!</definedName>
    <definedName name="________________MAT45">#REF!</definedName>
    <definedName name="________________MAT46">#REF!</definedName>
    <definedName name="________________MAT47">#REF!</definedName>
    <definedName name="________________MAT48">#REF!</definedName>
    <definedName name="________________MAT49">#REF!</definedName>
    <definedName name="________________MAT5">#REF!</definedName>
    <definedName name="________________MAT50">#REF!</definedName>
    <definedName name="________________MAT51">#REF!</definedName>
    <definedName name="________________MAT52">#REF!</definedName>
    <definedName name="________________MAT53">#REF!</definedName>
    <definedName name="________________MAT54">#REF!</definedName>
    <definedName name="________________MAT55">#REF!</definedName>
    <definedName name="________________MAT56">#REF!</definedName>
    <definedName name="________________MAT57">#REF!</definedName>
    <definedName name="________________MAT58">#REF!</definedName>
    <definedName name="________________MAT59">#REF!</definedName>
    <definedName name="________________MAT6">#REF!</definedName>
    <definedName name="________________MAT60">#REF!</definedName>
    <definedName name="________________MAT61">#REF!</definedName>
    <definedName name="________________MAT62">#REF!</definedName>
    <definedName name="________________MAT63">#REF!</definedName>
    <definedName name="________________MAT64">#REF!</definedName>
    <definedName name="________________MAT65">#REF!</definedName>
    <definedName name="________________MAT66">#REF!</definedName>
    <definedName name="________________MAT67">#REF!</definedName>
    <definedName name="________________MAT68">#REF!</definedName>
    <definedName name="________________MAT69">#REF!</definedName>
    <definedName name="________________MAT7">#REF!</definedName>
    <definedName name="________________MAT70">#REF!</definedName>
    <definedName name="________________MAT71">#REF!</definedName>
    <definedName name="________________MAT72">#REF!</definedName>
    <definedName name="________________MAT73">#REF!</definedName>
    <definedName name="________________MAT74">#REF!</definedName>
    <definedName name="________________MAT75">#REF!</definedName>
    <definedName name="________________MAT76">#REF!</definedName>
    <definedName name="________________MAT77">#REF!</definedName>
    <definedName name="________________MAT78">#REF!</definedName>
    <definedName name="________________MAT79">#REF!</definedName>
    <definedName name="________________MAT8">#REF!</definedName>
    <definedName name="________________MAT80">#REF!</definedName>
    <definedName name="________________MAT81">#REF!</definedName>
    <definedName name="________________MAT82">#REF!</definedName>
    <definedName name="________________MAT83">#REF!</definedName>
    <definedName name="________________MAT84">#REF!</definedName>
    <definedName name="________________MAT85">#REF!</definedName>
    <definedName name="________________MAT86">#REF!</definedName>
    <definedName name="________________MAT87">#REF!</definedName>
    <definedName name="________________MAT88">#REF!</definedName>
    <definedName name="________________MAT89">#REF!</definedName>
    <definedName name="________________MAT9">#REF!</definedName>
    <definedName name="________________MAT90">#REF!</definedName>
    <definedName name="________________MAT91">#REF!</definedName>
    <definedName name="________________MAT92">#REF!</definedName>
    <definedName name="________________MAT93">#REF!</definedName>
    <definedName name="________________MAT94">#REF!</definedName>
    <definedName name="________________MAT95">#REF!</definedName>
    <definedName name="________________MAT96">#REF!</definedName>
    <definedName name="________________MAT97">#REF!</definedName>
    <definedName name="________________MAT98">#REF!</definedName>
    <definedName name="________________MAT99">#REF!</definedName>
    <definedName name="________________MO1">#REF!</definedName>
    <definedName name="________________MO10">#REF!</definedName>
    <definedName name="________________MO2">#REF!</definedName>
    <definedName name="________________MO3">#REF!</definedName>
    <definedName name="________________MO4">#REF!</definedName>
    <definedName name="________________MO5">#REF!</definedName>
    <definedName name="________________MO6">#REF!</definedName>
    <definedName name="________________MO7">#REF!</definedName>
    <definedName name="________________MO8">#REF!</definedName>
    <definedName name="________________MO9">#REF!</definedName>
    <definedName name="________________MV1">#REF!</definedName>
    <definedName name="________________MV10">#REF!</definedName>
    <definedName name="________________MV11">#REF!</definedName>
    <definedName name="________________MV12">#REF!</definedName>
    <definedName name="________________MV13">#REF!</definedName>
    <definedName name="________________MV14">#REF!</definedName>
    <definedName name="________________MV15">#REF!</definedName>
    <definedName name="________________MV16">#REF!</definedName>
    <definedName name="________________MV17">#REF!</definedName>
    <definedName name="________________MV18">#REF!</definedName>
    <definedName name="________________MV19">#REF!</definedName>
    <definedName name="________________MV2">#REF!</definedName>
    <definedName name="________________MV20">#REF!</definedName>
    <definedName name="________________MV3">#REF!</definedName>
    <definedName name="________________MV4">#REF!</definedName>
    <definedName name="________________MV5">#REF!</definedName>
    <definedName name="________________MV6">#REF!</definedName>
    <definedName name="________________MV7">#REF!</definedName>
    <definedName name="________________MV8">#REF!</definedName>
    <definedName name="________________MV9">#REF!</definedName>
    <definedName name="________________POR1">#REF!</definedName>
    <definedName name="________________POR2">#REF!</definedName>
    <definedName name="________________POR3">#REF!</definedName>
    <definedName name="________________POR4">#REF!</definedName>
    <definedName name="________________POR5">#REF!</definedName>
    <definedName name="_______________EQP1">#REF!</definedName>
    <definedName name="_______________EQP10">#REF!</definedName>
    <definedName name="_______________EQP11">#REF!</definedName>
    <definedName name="_______________EQP12">#REF!</definedName>
    <definedName name="_______________EQP13">#REF!</definedName>
    <definedName name="_______________EQP14">#REF!</definedName>
    <definedName name="_______________EQP15">#REF!</definedName>
    <definedName name="_______________EQP16">#REF!</definedName>
    <definedName name="_______________EQP17">#REF!</definedName>
    <definedName name="_______________EQP18">#REF!</definedName>
    <definedName name="_______________EQP19">#REF!</definedName>
    <definedName name="_______________EQP2">#REF!</definedName>
    <definedName name="_______________EQP20">#REF!</definedName>
    <definedName name="_______________eqp27">#REF!</definedName>
    <definedName name="_______________EQP3">#REF!</definedName>
    <definedName name="_______________EQP4">#REF!</definedName>
    <definedName name="_______________EQP5">#REF!</definedName>
    <definedName name="_______________EQP6">#REF!</definedName>
    <definedName name="_______________EQP7">#REF!</definedName>
    <definedName name="_______________EQP8">#REF!</definedName>
    <definedName name="_______________EQP9">#REF!</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__MAT1">#REF!</definedName>
    <definedName name="_______________MAT10">#REF!</definedName>
    <definedName name="_______________MAT100">#REF!</definedName>
    <definedName name="_______________MAT101">#REF!</definedName>
    <definedName name="_______________MAT102">#REF!</definedName>
    <definedName name="_______________MAT103">#REF!</definedName>
    <definedName name="_______________MAT104">#REF!</definedName>
    <definedName name="_______________MAT105">#REF!</definedName>
    <definedName name="_______________MAT106">#REF!</definedName>
    <definedName name="_______________MAT107">#REF!</definedName>
    <definedName name="_______________MAT108">#REF!</definedName>
    <definedName name="_______________MAT109">#REF!</definedName>
    <definedName name="_______________MAT11">#REF!</definedName>
    <definedName name="_______________MAT110">#REF!</definedName>
    <definedName name="_______________MAT111">#REF!</definedName>
    <definedName name="_______________MAT112">#REF!</definedName>
    <definedName name="_______________MAT113">#REF!</definedName>
    <definedName name="_______________MAT114">#REF!</definedName>
    <definedName name="_______________MAT115">#REF!</definedName>
    <definedName name="_______________MAT116">#REF!</definedName>
    <definedName name="_______________MAT117">#REF!</definedName>
    <definedName name="_______________MAT118">#REF!</definedName>
    <definedName name="_______________MAT119">#REF!</definedName>
    <definedName name="_______________MAT12">#REF!</definedName>
    <definedName name="_______________MAT120">#REF!</definedName>
    <definedName name="_______________MAT121">#REF!</definedName>
    <definedName name="_______________MAT122">#REF!</definedName>
    <definedName name="_______________MAT123">#REF!</definedName>
    <definedName name="_______________MAT124">#REF!</definedName>
    <definedName name="_______________MAT125">#REF!</definedName>
    <definedName name="_______________MAT126">#REF!</definedName>
    <definedName name="_______________MAT127">#REF!</definedName>
    <definedName name="_______________MAT128">#REF!</definedName>
    <definedName name="_______________MAT129">#REF!</definedName>
    <definedName name="_______________MAT13">#REF!</definedName>
    <definedName name="_______________MAT130">#REF!</definedName>
    <definedName name="_______________MAT131">#REF!</definedName>
    <definedName name="_______________MAT132">#REF!</definedName>
    <definedName name="_______________MAT133">#REF!</definedName>
    <definedName name="_______________MAT134">#REF!</definedName>
    <definedName name="_______________MAT135">#REF!</definedName>
    <definedName name="_______________MAT136">#REF!</definedName>
    <definedName name="_______________MAT137">#REF!</definedName>
    <definedName name="_______________MAT138">#REF!</definedName>
    <definedName name="_______________MAT139">#REF!</definedName>
    <definedName name="_______________MAT14">#REF!</definedName>
    <definedName name="_______________MAT140">#REF!</definedName>
    <definedName name="_______________MAT141">#REF!</definedName>
    <definedName name="_______________MAT142">#REF!</definedName>
    <definedName name="_______________MAT143">#REF!</definedName>
    <definedName name="_______________MAT144">#REF!</definedName>
    <definedName name="_______________MAT145">#REF!</definedName>
    <definedName name="_______________MAT146">#REF!</definedName>
    <definedName name="_______________MAT147">#REF!</definedName>
    <definedName name="_______________MAT148">#REF!</definedName>
    <definedName name="_______________MAT149">#REF!</definedName>
    <definedName name="_______________MAT15">#REF!</definedName>
    <definedName name="_______________MAT150">#REF!</definedName>
    <definedName name="_______________MAT151">#REF!</definedName>
    <definedName name="_______________MAT152">#REF!</definedName>
    <definedName name="_______________MAT153">#REF!</definedName>
    <definedName name="_______________MAT154">#REF!</definedName>
    <definedName name="_______________MAT155">#REF!</definedName>
    <definedName name="_______________MAT156">#REF!</definedName>
    <definedName name="_______________MAT157">#REF!</definedName>
    <definedName name="_______________MAT158">#REF!</definedName>
    <definedName name="_______________MAT159">#REF!</definedName>
    <definedName name="_______________MAT16">#REF!</definedName>
    <definedName name="_______________MAT160">#REF!</definedName>
    <definedName name="_______________MAT161">#REF!</definedName>
    <definedName name="_______________MAT162">#REF!</definedName>
    <definedName name="_______________MAT163">#REF!</definedName>
    <definedName name="_______________MAT164">#REF!</definedName>
    <definedName name="_______________MAT165">#REF!</definedName>
    <definedName name="_______________MAT166">#REF!</definedName>
    <definedName name="_______________MAT17">#REF!</definedName>
    <definedName name="_______________MAT18">#REF!</definedName>
    <definedName name="_______________MAT19">#REF!</definedName>
    <definedName name="_______________MAT2">#REF!</definedName>
    <definedName name="_______________MAT20">#REF!</definedName>
    <definedName name="_______________MAT21">#REF!</definedName>
    <definedName name="_______________MAT22">#REF!</definedName>
    <definedName name="_______________MAT23">#REF!</definedName>
    <definedName name="_______________MAT24">#REF!</definedName>
    <definedName name="_______________MAT25">#REF!</definedName>
    <definedName name="_______________MAT26">#REF!</definedName>
    <definedName name="_______________MAT27">#REF!</definedName>
    <definedName name="_______________MAT28">#REF!</definedName>
    <definedName name="_______________MAT29">#REF!</definedName>
    <definedName name="_______________MAT3">#REF!</definedName>
    <definedName name="_______________MAT30">#REF!</definedName>
    <definedName name="_______________MAT31">#REF!</definedName>
    <definedName name="_______________MAT32">#REF!</definedName>
    <definedName name="_______________MAT33">#REF!</definedName>
    <definedName name="_______________MAT34">#REF!</definedName>
    <definedName name="_______________MAT35">#REF!</definedName>
    <definedName name="_______________MAT36">#REF!</definedName>
    <definedName name="_______________MAT37">#REF!</definedName>
    <definedName name="_______________MAT38">#REF!</definedName>
    <definedName name="_______________MAT39">#REF!</definedName>
    <definedName name="_______________MAT4">#REF!</definedName>
    <definedName name="_______________MAT40">#REF!</definedName>
    <definedName name="_______________MAT41">#REF!</definedName>
    <definedName name="_______________MAT42">#REF!</definedName>
    <definedName name="_______________MAT43">#REF!</definedName>
    <definedName name="_______________MAT44">#REF!</definedName>
    <definedName name="_______________MAT45">#REF!</definedName>
    <definedName name="_______________MAT46">#REF!</definedName>
    <definedName name="_______________MAT47">#REF!</definedName>
    <definedName name="_______________MAT48">#REF!</definedName>
    <definedName name="_______________MAT49">#REF!</definedName>
    <definedName name="_______________MAT5">#REF!</definedName>
    <definedName name="_______________MAT50">#REF!</definedName>
    <definedName name="_______________MAT51">#REF!</definedName>
    <definedName name="_______________MAT52">#REF!</definedName>
    <definedName name="_______________MAT53">#REF!</definedName>
    <definedName name="_______________MAT54">#REF!</definedName>
    <definedName name="_______________MAT55">#REF!</definedName>
    <definedName name="_______________MAT56">#REF!</definedName>
    <definedName name="_______________MAT57">#REF!</definedName>
    <definedName name="_______________MAT58">#REF!</definedName>
    <definedName name="_______________MAT59">#REF!</definedName>
    <definedName name="_______________MAT6">#REF!</definedName>
    <definedName name="_______________MAT60">#REF!</definedName>
    <definedName name="_______________MAT61">#REF!</definedName>
    <definedName name="_______________MAT62">#REF!</definedName>
    <definedName name="_______________MAT63">#REF!</definedName>
    <definedName name="_______________MAT64">#REF!</definedName>
    <definedName name="_______________MAT65">#REF!</definedName>
    <definedName name="_______________MAT66">#REF!</definedName>
    <definedName name="_______________MAT67">#REF!</definedName>
    <definedName name="_______________MAT68">#REF!</definedName>
    <definedName name="_______________MAT69">#REF!</definedName>
    <definedName name="_______________MAT7">#REF!</definedName>
    <definedName name="_______________MAT70">#REF!</definedName>
    <definedName name="_______________MAT71">#REF!</definedName>
    <definedName name="_______________MAT72">#REF!</definedName>
    <definedName name="_______________MAT73">#REF!</definedName>
    <definedName name="_______________MAT74">#REF!</definedName>
    <definedName name="_______________MAT75">#REF!</definedName>
    <definedName name="_______________MAT76">#REF!</definedName>
    <definedName name="_______________MAT77">#REF!</definedName>
    <definedName name="_______________MAT78">#REF!</definedName>
    <definedName name="_______________MAT79">#REF!</definedName>
    <definedName name="_______________MAT8">#REF!</definedName>
    <definedName name="_______________MAT80">#REF!</definedName>
    <definedName name="_______________MAT81">#REF!</definedName>
    <definedName name="_______________MAT82">#REF!</definedName>
    <definedName name="_______________MAT83">#REF!</definedName>
    <definedName name="_______________MAT84">#REF!</definedName>
    <definedName name="_______________MAT85">#REF!</definedName>
    <definedName name="_______________MAT86">#REF!</definedName>
    <definedName name="_______________MAT87">#REF!</definedName>
    <definedName name="_______________MAT88">#REF!</definedName>
    <definedName name="_______________MAT89">#REF!</definedName>
    <definedName name="_______________MAT9">#REF!</definedName>
    <definedName name="_______________MAT90">#REF!</definedName>
    <definedName name="_______________MAT91">#REF!</definedName>
    <definedName name="_______________MAT92">#REF!</definedName>
    <definedName name="_______________MAT93">#REF!</definedName>
    <definedName name="_______________MAT94">#REF!</definedName>
    <definedName name="_______________MAT95">#REF!</definedName>
    <definedName name="_______________MAT96">#REF!</definedName>
    <definedName name="_______________MAT97">#REF!</definedName>
    <definedName name="_______________MAT98">#REF!</definedName>
    <definedName name="_______________MAT99">#REF!</definedName>
    <definedName name="_______________MO1">#REF!</definedName>
    <definedName name="_______________MO10">#REF!</definedName>
    <definedName name="_______________MO2">#REF!</definedName>
    <definedName name="_______________MO3">#REF!</definedName>
    <definedName name="_______________MO4">#REF!</definedName>
    <definedName name="_______________MO5">#REF!</definedName>
    <definedName name="_______________MO6">#REF!</definedName>
    <definedName name="_______________MO7">#REF!</definedName>
    <definedName name="_______________MO8">#REF!</definedName>
    <definedName name="_______________MO9">#REF!</definedName>
    <definedName name="_______________MV1">#REF!</definedName>
    <definedName name="_______________MV10">#REF!</definedName>
    <definedName name="_______________MV11">#REF!</definedName>
    <definedName name="_______________MV12">#REF!</definedName>
    <definedName name="_______________MV13">#REF!</definedName>
    <definedName name="_______________MV14">#REF!</definedName>
    <definedName name="_______________MV15">#REF!</definedName>
    <definedName name="_______________MV16">#REF!</definedName>
    <definedName name="_______________MV17">#REF!</definedName>
    <definedName name="_______________MV18">#REF!</definedName>
    <definedName name="_______________MV19">#REF!</definedName>
    <definedName name="_______________MV2">#REF!</definedName>
    <definedName name="_______________MV20">#REF!</definedName>
    <definedName name="_______________MV3">#REF!</definedName>
    <definedName name="_______________MV4">#REF!</definedName>
    <definedName name="_______________MV5">#REF!</definedName>
    <definedName name="_______________MV6">#REF!</definedName>
    <definedName name="_______________MV7">#REF!</definedName>
    <definedName name="_______________MV8">#REF!</definedName>
    <definedName name="_______________MV9">#REF!</definedName>
    <definedName name="_______________POR1">#REF!</definedName>
    <definedName name="_______________POR2">#REF!</definedName>
    <definedName name="_______________POR3">#REF!</definedName>
    <definedName name="_______________POR4">#REF!</definedName>
    <definedName name="_______________POR5">#REF!</definedName>
    <definedName name="______________EQP1">#REF!</definedName>
    <definedName name="______________EQP10">#REF!</definedName>
    <definedName name="______________EQP11">#REF!</definedName>
    <definedName name="______________EQP12">#REF!</definedName>
    <definedName name="______________EQP13">#REF!</definedName>
    <definedName name="______________EQP14">#REF!</definedName>
    <definedName name="______________EQP15">#REF!</definedName>
    <definedName name="______________EQP16">#REF!</definedName>
    <definedName name="______________EQP17">#REF!</definedName>
    <definedName name="______________EQP18">#REF!</definedName>
    <definedName name="______________EQP19">#REF!</definedName>
    <definedName name="______________EQP2">#REF!</definedName>
    <definedName name="______________EQP20">#REF!</definedName>
    <definedName name="______________eqp27">#REF!</definedName>
    <definedName name="______________EQP3">#REF!</definedName>
    <definedName name="______________EQP4">#REF!</definedName>
    <definedName name="______________EQP5">#REF!</definedName>
    <definedName name="______________EQP6">#REF!</definedName>
    <definedName name="______________EQP7">#REF!</definedName>
    <definedName name="______________EQP8">#REF!</definedName>
    <definedName name="______________EQP9">#REF!</definedName>
    <definedName name="______________MAT1">#REF!</definedName>
    <definedName name="______________MAT10">#REF!</definedName>
    <definedName name="______________MAT100">#REF!</definedName>
    <definedName name="______________MAT101">#REF!</definedName>
    <definedName name="______________MAT102">#REF!</definedName>
    <definedName name="______________MAT103">#REF!</definedName>
    <definedName name="______________MAT104">#REF!</definedName>
    <definedName name="______________MAT105">#REF!</definedName>
    <definedName name="______________MAT106">#REF!</definedName>
    <definedName name="______________MAT107">#REF!</definedName>
    <definedName name="______________MAT108">#REF!</definedName>
    <definedName name="______________MAT109">#REF!</definedName>
    <definedName name="______________MAT11">#REF!</definedName>
    <definedName name="______________MAT110">#REF!</definedName>
    <definedName name="______________MAT111">#REF!</definedName>
    <definedName name="______________MAT112">#REF!</definedName>
    <definedName name="______________MAT113">#REF!</definedName>
    <definedName name="______________MAT114">#REF!</definedName>
    <definedName name="______________MAT115">#REF!</definedName>
    <definedName name="______________MAT116">#REF!</definedName>
    <definedName name="______________MAT117">#REF!</definedName>
    <definedName name="______________MAT118">#REF!</definedName>
    <definedName name="______________MAT119">#REF!</definedName>
    <definedName name="______________MAT12">#REF!</definedName>
    <definedName name="______________MAT120">#REF!</definedName>
    <definedName name="______________MAT121">#REF!</definedName>
    <definedName name="______________MAT122">#REF!</definedName>
    <definedName name="______________MAT123">#REF!</definedName>
    <definedName name="______________MAT124">#REF!</definedName>
    <definedName name="______________MAT125">#REF!</definedName>
    <definedName name="______________MAT126">#REF!</definedName>
    <definedName name="______________MAT127">#REF!</definedName>
    <definedName name="______________MAT128">#REF!</definedName>
    <definedName name="______________MAT129">#REF!</definedName>
    <definedName name="______________MAT13">#REF!</definedName>
    <definedName name="______________MAT130">#REF!</definedName>
    <definedName name="______________MAT131">#REF!</definedName>
    <definedName name="______________MAT132">#REF!</definedName>
    <definedName name="______________MAT133">#REF!</definedName>
    <definedName name="______________MAT134">#REF!</definedName>
    <definedName name="______________MAT135">#REF!</definedName>
    <definedName name="______________MAT136">#REF!</definedName>
    <definedName name="______________MAT137">#REF!</definedName>
    <definedName name="______________MAT138">#REF!</definedName>
    <definedName name="______________MAT139">#REF!</definedName>
    <definedName name="______________MAT14">#REF!</definedName>
    <definedName name="______________MAT140">#REF!</definedName>
    <definedName name="______________MAT141">#REF!</definedName>
    <definedName name="______________MAT142">#REF!</definedName>
    <definedName name="______________MAT143">#REF!</definedName>
    <definedName name="______________MAT144">#REF!</definedName>
    <definedName name="______________MAT145">#REF!</definedName>
    <definedName name="______________MAT146">#REF!</definedName>
    <definedName name="______________MAT147">#REF!</definedName>
    <definedName name="______________MAT148">#REF!</definedName>
    <definedName name="______________MAT149">#REF!</definedName>
    <definedName name="______________MAT15">#REF!</definedName>
    <definedName name="______________MAT150">#REF!</definedName>
    <definedName name="______________MAT151">#REF!</definedName>
    <definedName name="______________MAT152">#REF!</definedName>
    <definedName name="______________MAT153">#REF!</definedName>
    <definedName name="______________MAT154">#REF!</definedName>
    <definedName name="______________MAT155">#REF!</definedName>
    <definedName name="______________MAT156">#REF!</definedName>
    <definedName name="______________MAT157">#REF!</definedName>
    <definedName name="______________MAT158">#REF!</definedName>
    <definedName name="______________MAT159">#REF!</definedName>
    <definedName name="______________MAT16">#REF!</definedName>
    <definedName name="______________MAT160">#REF!</definedName>
    <definedName name="______________MAT161">#REF!</definedName>
    <definedName name="______________MAT162">#REF!</definedName>
    <definedName name="______________MAT163">#REF!</definedName>
    <definedName name="______________MAT164">#REF!</definedName>
    <definedName name="______________MAT165">#REF!</definedName>
    <definedName name="______________MAT166">#REF!</definedName>
    <definedName name="______________MAT17">#REF!</definedName>
    <definedName name="______________MAT18">#REF!</definedName>
    <definedName name="______________MAT19">#REF!</definedName>
    <definedName name="______________MAT2">#REF!</definedName>
    <definedName name="______________MAT20">#REF!</definedName>
    <definedName name="______________MAT21">#REF!</definedName>
    <definedName name="______________MAT22">#REF!</definedName>
    <definedName name="______________MAT23">#REF!</definedName>
    <definedName name="______________MAT24">#REF!</definedName>
    <definedName name="______________MAT25">#REF!</definedName>
    <definedName name="______________MAT26">#REF!</definedName>
    <definedName name="______________MAT27">#REF!</definedName>
    <definedName name="______________MAT28">#REF!</definedName>
    <definedName name="______________MAT29">#REF!</definedName>
    <definedName name="______________MAT3">#REF!</definedName>
    <definedName name="______________MAT30">#REF!</definedName>
    <definedName name="______________MAT31">#REF!</definedName>
    <definedName name="______________MAT32">#REF!</definedName>
    <definedName name="______________MAT33">#REF!</definedName>
    <definedName name="______________MAT34">#REF!</definedName>
    <definedName name="______________MAT35">#REF!</definedName>
    <definedName name="______________MAT36">#REF!</definedName>
    <definedName name="______________MAT37">#REF!</definedName>
    <definedName name="______________MAT38">#REF!</definedName>
    <definedName name="______________MAT39">#REF!</definedName>
    <definedName name="______________MAT4">#REF!</definedName>
    <definedName name="______________MAT40">#REF!</definedName>
    <definedName name="______________MAT41">#REF!</definedName>
    <definedName name="______________MAT42">#REF!</definedName>
    <definedName name="______________MAT43">#REF!</definedName>
    <definedName name="______________MAT44">#REF!</definedName>
    <definedName name="______________MAT45">#REF!</definedName>
    <definedName name="______________MAT46">#REF!</definedName>
    <definedName name="______________MAT47">#REF!</definedName>
    <definedName name="______________MAT48">#REF!</definedName>
    <definedName name="______________MAT49">#REF!</definedName>
    <definedName name="______________MAT5">#REF!</definedName>
    <definedName name="______________MAT50">#REF!</definedName>
    <definedName name="______________MAT51">#REF!</definedName>
    <definedName name="______________MAT52">#REF!</definedName>
    <definedName name="______________MAT53">#REF!</definedName>
    <definedName name="______________MAT54">#REF!</definedName>
    <definedName name="______________MAT55">#REF!</definedName>
    <definedName name="______________MAT56">#REF!</definedName>
    <definedName name="______________MAT57">#REF!</definedName>
    <definedName name="______________MAT58">#REF!</definedName>
    <definedName name="______________MAT59">#REF!</definedName>
    <definedName name="______________MAT6">#REF!</definedName>
    <definedName name="______________MAT60">#REF!</definedName>
    <definedName name="______________MAT61">#REF!</definedName>
    <definedName name="______________MAT62">#REF!</definedName>
    <definedName name="______________MAT63">#REF!</definedName>
    <definedName name="______________MAT64">#REF!</definedName>
    <definedName name="______________MAT65">#REF!</definedName>
    <definedName name="______________MAT66">#REF!</definedName>
    <definedName name="______________MAT67">#REF!</definedName>
    <definedName name="______________MAT68">#REF!</definedName>
    <definedName name="______________MAT69">#REF!</definedName>
    <definedName name="______________MAT7">#REF!</definedName>
    <definedName name="______________MAT70">#REF!</definedName>
    <definedName name="______________MAT71">#REF!</definedName>
    <definedName name="______________MAT72">#REF!</definedName>
    <definedName name="______________MAT73">#REF!</definedName>
    <definedName name="______________MAT74">#REF!</definedName>
    <definedName name="______________MAT75">#REF!</definedName>
    <definedName name="______________MAT76">#REF!</definedName>
    <definedName name="______________MAT77">#REF!</definedName>
    <definedName name="______________MAT78">#REF!</definedName>
    <definedName name="______________MAT79">#REF!</definedName>
    <definedName name="______________MAT8">#REF!</definedName>
    <definedName name="______________MAT80">#REF!</definedName>
    <definedName name="______________MAT81">#REF!</definedName>
    <definedName name="______________MAT82">#REF!</definedName>
    <definedName name="______________MAT83">#REF!</definedName>
    <definedName name="______________MAT84">#REF!</definedName>
    <definedName name="______________MAT85">#REF!</definedName>
    <definedName name="______________MAT86">#REF!</definedName>
    <definedName name="______________MAT87">#REF!</definedName>
    <definedName name="______________MAT88">#REF!</definedName>
    <definedName name="______________MAT89">#REF!</definedName>
    <definedName name="______________MAT9">#REF!</definedName>
    <definedName name="______________MAT90">#REF!</definedName>
    <definedName name="______________MAT91">#REF!</definedName>
    <definedName name="______________MAT92">#REF!</definedName>
    <definedName name="______________MAT93">#REF!</definedName>
    <definedName name="______________MAT94">#REF!</definedName>
    <definedName name="______________MAT95">#REF!</definedName>
    <definedName name="______________MAT96">#REF!</definedName>
    <definedName name="______________MAT97">#REF!</definedName>
    <definedName name="______________MAT98">#REF!</definedName>
    <definedName name="______________MAT99">#REF!</definedName>
    <definedName name="______________MO1">#REF!</definedName>
    <definedName name="______________MO10">#REF!</definedName>
    <definedName name="______________MO2">#REF!</definedName>
    <definedName name="______________MO3">#REF!</definedName>
    <definedName name="______________MO4">#REF!</definedName>
    <definedName name="______________MO5">#REF!</definedName>
    <definedName name="______________MO6">#REF!</definedName>
    <definedName name="______________MO7">#REF!</definedName>
    <definedName name="______________MO8">#REF!</definedName>
    <definedName name="______________MO9">#REF!</definedName>
    <definedName name="______________MV1">#REF!</definedName>
    <definedName name="______________MV10">#REF!</definedName>
    <definedName name="______________MV11">#REF!</definedName>
    <definedName name="______________MV12">#REF!</definedName>
    <definedName name="______________MV13">#REF!</definedName>
    <definedName name="______________MV14">#REF!</definedName>
    <definedName name="______________MV15">#REF!</definedName>
    <definedName name="______________MV16">#REF!</definedName>
    <definedName name="______________MV17">#REF!</definedName>
    <definedName name="______________MV18">#REF!</definedName>
    <definedName name="______________MV19">#REF!</definedName>
    <definedName name="______________MV2">#REF!</definedName>
    <definedName name="______________MV20">#REF!</definedName>
    <definedName name="______________MV3">#REF!</definedName>
    <definedName name="______________MV4">#REF!</definedName>
    <definedName name="______________MV5">#REF!</definedName>
    <definedName name="______________MV6">#REF!</definedName>
    <definedName name="______________MV7">#REF!</definedName>
    <definedName name="______________MV8">#REF!</definedName>
    <definedName name="______________MV9">#REF!</definedName>
    <definedName name="______________POR1">#REF!</definedName>
    <definedName name="______________POR2">#REF!</definedName>
    <definedName name="______________POR3">#REF!</definedName>
    <definedName name="______________POR4">#REF!</definedName>
    <definedName name="______________POR5">#REF!</definedName>
    <definedName name="_____________EQP1">#REF!</definedName>
    <definedName name="_____________EQP10">#REF!</definedName>
    <definedName name="_____________EQP11">#REF!</definedName>
    <definedName name="_____________EQP12">#REF!</definedName>
    <definedName name="_____________EQP13">#REF!</definedName>
    <definedName name="_____________EQP14">#REF!</definedName>
    <definedName name="_____________EQP15">#REF!</definedName>
    <definedName name="_____________EQP16">#REF!</definedName>
    <definedName name="_____________EQP17">#REF!</definedName>
    <definedName name="_____________EQP18">#REF!</definedName>
    <definedName name="_____________EQP19">#REF!</definedName>
    <definedName name="_____________EQP2">#REF!</definedName>
    <definedName name="_____________EQP20">#REF!</definedName>
    <definedName name="_____________eqp27">#REF!</definedName>
    <definedName name="_____________EQP3">#REF!</definedName>
    <definedName name="_____________EQP4">#REF!</definedName>
    <definedName name="_____________EQP5">#REF!</definedName>
    <definedName name="_____________EQP6">#REF!</definedName>
    <definedName name="_____________EQP7">#REF!</definedName>
    <definedName name="_____________EQP8">#REF!</definedName>
    <definedName name="_____________EQP9">#REF!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MAT1">#REF!</definedName>
    <definedName name="_____________MAT10">#REF!</definedName>
    <definedName name="_____________MAT100">#REF!</definedName>
    <definedName name="_____________MAT101">#REF!</definedName>
    <definedName name="_____________MAT102">#REF!</definedName>
    <definedName name="_____________MAT103">#REF!</definedName>
    <definedName name="_____________MAT104">#REF!</definedName>
    <definedName name="_____________MAT105">#REF!</definedName>
    <definedName name="_____________MAT106">#REF!</definedName>
    <definedName name="_____________MAT107">#REF!</definedName>
    <definedName name="_____________MAT108">#REF!</definedName>
    <definedName name="_____________MAT109">#REF!</definedName>
    <definedName name="_____________MAT11">#REF!</definedName>
    <definedName name="_____________MAT110">#REF!</definedName>
    <definedName name="_____________MAT111">#REF!</definedName>
    <definedName name="_____________MAT112">#REF!</definedName>
    <definedName name="_____________MAT113">#REF!</definedName>
    <definedName name="_____________MAT114">#REF!</definedName>
    <definedName name="_____________MAT115">#REF!</definedName>
    <definedName name="_____________MAT116">#REF!</definedName>
    <definedName name="_____________MAT117">#REF!</definedName>
    <definedName name="_____________MAT118">#REF!</definedName>
    <definedName name="_____________MAT119">#REF!</definedName>
    <definedName name="_____________MAT12">#REF!</definedName>
    <definedName name="_____________MAT120">#REF!</definedName>
    <definedName name="_____________MAT121">#REF!</definedName>
    <definedName name="_____________MAT122">#REF!</definedName>
    <definedName name="_____________MAT123">#REF!</definedName>
    <definedName name="_____________MAT124">#REF!</definedName>
    <definedName name="_____________MAT125">#REF!</definedName>
    <definedName name="_____________MAT126">#REF!</definedName>
    <definedName name="_____________MAT127">#REF!</definedName>
    <definedName name="_____________MAT128">#REF!</definedName>
    <definedName name="_____________MAT129">#REF!</definedName>
    <definedName name="_____________MAT13">#REF!</definedName>
    <definedName name="_____________MAT130">#REF!</definedName>
    <definedName name="_____________MAT131">#REF!</definedName>
    <definedName name="_____________MAT132">#REF!</definedName>
    <definedName name="_____________MAT133">#REF!</definedName>
    <definedName name="_____________MAT134">#REF!</definedName>
    <definedName name="_____________MAT135">#REF!</definedName>
    <definedName name="_____________MAT136">#REF!</definedName>
    <definedName name="_____________MAT137">#REF!</definedName>
    <definedName name="_____________MAT138">#REF!</definedName>
    <definedName name="_____________MAT139">#REF!</definedName>
    <definedName name="_____________MAT14">#REF!</definedName>
    <definedName name="_____________MAT140">#REF!</definedName>
    <definedName name="_____________MAT141">#REF!</definedName>
    <definedName name="_____________MAT142">#REF!</definedName>
    <definedName name="_____________MAT143">#REF!</definedName>
    <definedName name="_____________MAT144">#REF!</definedName>
    <definedName name="_____________MAT145">#REF!</definedName>
    <definedName name="_____________MAT146">#REF!</definedName>
    <definedName name="_____________MAT147">#REF!</definedName>
    <definedName name="_____________MAT148">#REF!</definedName>
    <definedName name="_____________MAT149">#REF!</definedName>
    <definedName name="_____________MAT15">#REF!</definedName>
    <definedName name="_____________MAT150">#REF!</definedName>
    <definedName name="_____________MAT151">#REF!</definedName>
    <definedName name="_____________MAT152">#REF!</definedName>
    <definedName name="_____________MAT153">#REF!</definedName>
    <definedName name="_____________MAT154">#REF!</definedName>
    <definedName name="_____________MAT155">#REF!</definedName>
    <definedName name="_____________MAT156">#REF!</definedName>
    <definedName name="_____________MAT157">#REF!</definedName>
    <definedName name="_____________MAT158">#REF!</definedName>
    <definedName name="_____________MAT159">#REF!</definedName>
    <definedName name="_____________MAT16">#REF!</definedName>
    <definedName name="_____________MAT160">#REF!</definedName>
    <definedName name="_____________MAT161">#REF!</definedName>
    <definedName name="_____________MAT162">#REF!</definedName>
    <definedName name="_____________MAT163">#REF!</definedName>
    <definedName name="_____________MAT164">#REF!</definedName>
    <definedName name="_____________MAT165">#REF!</definedName>
    <definedName name="_____________MAT166">#REF!</definedName>
    <definedName name="_____________MAT17">#REF!</definedName>
    <definedName name="_____________MAT18">#REF!</definedName>
    <definedName name="_____________MAT19">#REF!</definedName>
    <definedName name="_____________MAT2">#REF!</definedName>
    <definedName name="_____________MAT20">#REF!</definedName>
    <definedName name="_____________MAT21">#REF!</definedName>
    <definedName name="_____________MAT22">#REF!</definedName>
    <definedName name="_____________MAT23">#REF!</definedName>
    <definedName name="_____________MAT24">#REF!</definedName>
    <definedName name="_____________MAT25">#REF!</definedName>
    <definedName name="_____________MAT26">#REF!</definedName>
    <definedName name="_____________MAT27">#REF!</definedName>
    <definedName name="_____________MAT28">#REF!</definedName>
    <definedName name="_____________MAT29">#REF!</definedName>
    <definedName name="_____________MAT3">#REF!</definedName>
    <definedName name="_____________MAT30">#REF!</definedName>
    <definedName name="_____________MAT31">#REF!</definedName>
    <definedName name="_____________MAT32">#REF!</definedName>
    <definedName name="_____________MAT33">#REF!</definedName>
    <definedName name="_____________MAT34">#REF!</definedName>
    <definedName name="_____________MAT35">#REF!</definedName>
    <definedName name="_____________MAT36">#REF!</definedName>
    <definedName name="_____________MAT37">#REF!</definedName>
    <definedName name="_____________MAT38">#REF!</definedName>
    <definedName name="_____________MAT39">#REF!</definedName>
    <definedName name="_____________MAT4">#REF!</definedName>
    <definedName name="_____________MAT40">#REF!</definedName>
    <definedName name="_____________MAT41">#REF!</definedName>
    <definedName name="_____________MAT42">#REF!</definedName>
    <definedName name="_____________MAT43">#REF!</definedName>
    <definedName name="_____________MAT44">#REF!</definedName>
    <definedName name="_____________MAT45">#REF!</definedName>
    <definedName name="_____________MAT46">#REF!</definedName>
    <definedName name="_____________MAT47">#REF!</definedName>
    <definedName name="_____________MAT48">#REF!</definedName>
    <definedName name="_____________MAT49">#REF!</definedName>
    <definedName name="_____________MAT5">#REF!</definedName>
    <definedName name="_____________MAT50">#REF!</definedName>
    <definedName name="_____________MAT51">#REF!</definedName>
    <definedName name="_____________MAT52">#REF!</definedName>
    <definedName name="_____________MAT53">#REF!</definedName>
    <definedName name="_____________MAT54">#REF!</definedName>
    <definedName name="_____________MAT55">#REF!</definedName>
    <definedName name="_____________MAT56">#REF!</definedName>
    <definedName name="_____________MAT57">#REF!</definedName>
    <definedName name="_____________MAT58">#REF!</definedName>
    <definedName name="_____________MAT59">#REF!</definedName>
    <definedName name="_____________MAT6">#REF!</definedName>
    <definedName name="_____________MAT60">#REF!</definedName>
    <definedName name="_____________MAT61">#REF!</definedName>
    <definedName name="_____________MAT62">#REF!</definedName>
    <definedName name="_____________MAT63">#REF!</definedName>
    <definedName name="_____________MAT64">#REF!</definedName>
    <definedName name="_____________MAT65">#REF!</definedName>
    <definedName name="_____________MAT66">#REF!</definedName>
    <definedName name="_____________MAT67">#REF!</definedName>
    <definedName name="_____________MAT68">#REF!</definedName>
    <definedName name="_____________MAT69">#REF!</definedName>
    <definedName name="_____________MAT7">#REF!</definedName>
    <definedName name="_____________MAT70">#REF!</definedName>
    <definedName name="_____________MAT71">#REF!</definedName>
    <definedName name="_____________MAT72">#REF!</definedName>
    <definedName name="_____________MAT73">#REF!</definedName>
    <definedName name="_____________MAT74">#REF!</definedName>
    <definedName name="_____________MAT75">#REF!</definedName>
    <definedName name="_____________MAT76">#REF!</definedName>
    <definedName name="_____________MAT77">#REF!</definedName>
    <definedName name="_____________MAT78">#REF!</definedName>
    <definedName name="_____________MAT79">#REF!</definedName>
    <definedName name="_____________MAT8">#REF!</definedName>
    <definedName name="_____________MAT80">#REF!</definedName>
    <definedName name="_____________MAT81">#REF!</definedName>
    <definedName name="_____________MAT82">#REF!</definedName>
    <definedName name="_____________MAT83">#REF!</definedName>
    <definedName name="_____________MAT84">#REF!</definedName>
    <definedName name="_____________MAT85">#REF!</definedName>
    <definedName name="_____________MAT86">#REF!</definedName>
    <definedName name="_____________MAT87">#REF!</definedName>
    <definedName name="_____________MAT88">#REF!</definedName>
    <definedName name="_____________MAT89">#REF!</definedName>
    <definedName name="_____________MAT9">#REF!</definedName>
    <definedName name="_____________MAT90">#REF!</definedName>
    <definedName name="_____________MAT91">#REF!</definedName>
    <definedName name="_____________MAT92">#REF!</definedName>
    <definedName name="_____________MAT93">#REF!</definedName>
    <definedName name="_____________MAT94">#REF!</definedName>
    <definedName name="_____________MAT95">#REF!</definedName>
    <definedName name="_____________MAT96">#REF!</definedName>
    <definedName name="_____________MAT97">#REF!</definedName>
    <definedName name="_____________MAT98">#REF!</definedName>
    <definedName name="_____________MAT99">#REF!</definedName>
    <definedName name="_____________MO1">#REF!</definedName>
    <definedName name="_____________MO10">#REF!</definedName>
    <definedName name="_____________MO2">#REF!</definedName>
    <definedName name="_____________MO3">#REF!</definedName>
    <definedName name="_____________MO4">#REF!</definedName>
    <definedName name="_____________MO5">#REF!</definedName>
    <definedName name="_____________MO6">#REF!</definedName>
    <definedName name="_____________MO7">#REF!</definedName>
    <definedName name="_____________MO8">#REF!</definedName>
    <definedName name="_____________MO9">#REF!</definedName>
    <definedName name="_____________MV1">#REF!</definedName>
    <definedName name="_____________MV10">#REF!</definedName>
    <definedName name="_____________MV11">#REF!</definedName>
    <definedName name="_____________MV12">#REF!</definedName>
    <definedName name="_____________MV13">#REF!</definedName>
    <definedName name="_____________MV14">#REF!</definedName>
    <definedName name="_____________MV15">#REF!</definedName>
    <definedName name="_____________MV16">#REF!</definedName>
    <definedName name="_____________MV17">#REF!</definedName>
    <definedName name="_____________MV18">#REF!</definedName>
    <definedName name="_____________MV19">#REF!</definedName>
    <definedName name="_____________MV2">#REF!</definedName>
    <definedName name="_____________MV20">#REF!</definedName>
    <definedName name="_____________MV3">#REF!</definedName>
    <definedName name="_____________MV4">#REF!</definedName>
    <definedName name="_____________MV5">#REF!</definedName>
    <definedName name="_____________MV6">#REF!</definedName>
    <definedName name="_____________MV7">#REF!</definedName>
    <definedName name="_____________MV8">#REF!</definedName>
    <definedName name="_____________MV9">#REF!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_POR1">#REF!</definedName>
    <definedName name="_____________POR2">#REF!</definedName>
    <definedName name="_____________POR3">#REF!</definedName>
    <definedName name="_____________POR4">#REF!</definedName>
    <definedName name="_____________POR5">#REF!</definedName>
    <definedName name="____________EQP1">#REF!</definedName>
    <definedName name="____________EQP10">#REF!</definedName>
    <definedName name="____________EQP11">#REF!</definedName>
    <definedName name="____________EQP12">#REF!</definedName>
    <definedName name="____________EQP13">#REF!</definedName>
    <definedName name="____________EQP14">#REF!</definedName>
    <definedName name="____________EQP15">#REF!</definedName>
    <definedName name="____________EQP16">#REF!</definedName>
    <definedName name="____________EQP17">#REF!</definedName>
    <definedName name="____________EQP18">#REF!</definedName>
    <definedName name="____________EQP19">#REF!</definedName>
    <definedName name="____________EQP2">#REF!</definedName>
    <definedName name="____________EQP20">#REF!</definedName>
    <definedName name="____________eqp27">#REF!</definedName>
    <definedName name="____________EQP3">#REF!</definedName>
    <definedName name="____________EQP4">#REF!</definedName>
    <definedName name="____________EQP5">#REF!</definedName>
    <definedName name="____________EQP6">#REF!</definedName>
    <definedName name="____________EQP7">#REF!</definedName>
    <definedName name="____________EQP8">#REF!</definedName>
    <definedName name="____________EQP9">#REF!</definedName>
    <definedName name="____________EXC6">#REF!</definedName>
    <definedName name="____________EXC7">#REF!</definedName>
    <definedName name="____________MAT1">#REF!</definedName>
    <definedName name="____________MAT10">#REF!</definedName>
    <definedName name="____________MAT100">#REF!</definedName>
    <definedName name="____________MAT101">#REF!</definedName>
    <definedName name="____________MAT102">#REF!</definedName>
    <definedName name="____________MAT103">#REF!</definedName>
    <definedName name="____________MAT104">#REF!</definedName>
    <definedName name="____________MAT105">#REF!</definedName>
    <definedName name="____________MAT106">#REF!</definedName>
    <definedName name="____________MAT107">#REF!</definedName>
    <definedName name="____________MAT108">#REF!</definedName>
    <definedName name="____________MAT109">#REF!</definedName>
    <definedName name="____________MAT11">#REF!</definedName>
    <definedName name="____________MAT110">#REF!</definedName>
    <definedName name="____________MAT111">#REF!</definedName>
    <definedName name="____________MAT112">#REF!</definedName>
    <definedName name="____________MAT113">#REF!</definedName>
    <definedName name="____________MAT114">#REF!</definedName>
    <definedName name="____________MAT115">#REF!</definedName>
    <definedName name="____________MAT116">#REF!</definedName>
    <definedName name="____________MAT117">#REF!</definedName>
    <definedName name="____________MAT118">#REF!</definedName>
    <definedName name="____________MAT119">#REF!</definedName>
    <definedName name="____________MAT12">#REF!</definedName>
    <definedName name="____________MAT120">#REF!</definedName>
    <definedName name="____________MAT121">#REF!</definedName>
    <definedName name="____________MAT122">#REF!</definedName>
    <definedName name="____________MAT123">#REF!</definedName>
    <definedName name="____________MAT124">#REF!</definedName>
    <definedName name="____________MAT125">#REF!</definedName>
    <definedName name="____________MAT126">#REF!</definedName>
    <definedName name="____________MAT127">#REF!</definedName>
    <definedName name="____________MAT128">#REF!</definedName>
    <definedName name="____________MAT129">#REF!</definedName>
    <definedName name="____________MAT13">#REF!</definedName>
    <definedName name="____________MAT130">#REF!</definedName>
    <definedName name="____________MAT131">#REF!</definedName>
    <definedName name="____________MAT132">#REF!</definedName>
    <definedName name="____________MAT133">#REF!</definedName>
    <definedName name="____________MAT134">#REF!</definedName>
    <definedName name="____________MAT135">#REF!</definedName>
    <definedName name="____________MAT136">#REF!</definedName>
    <definedName name="____________MAT137">#REF!</definedName>
    <definedName name="____________MAT138">#REF!</definedName>
    <definedName name="____________MAT139">#REF!</definedName>
    <definedName name="____________MAT14">#REF!</definedName>
    <definedName name="____________MAT140">#REF!</definedName>
    <definedName name="____________MAT141">#REF!</definedName>
    <definedName name="____________MAT142">#REF!</definedName>
    <definedName name="____________MAT143">#REF!</definedName>
    <definedName name="____________MAT144">#REF!</definedName>
    <definedName name="____________MAT145">#REF!</definedName>
    <definedName name="____________MAT146">#REF!</definedName>
    <definedName name="____________MAT147">#REF!</definedName>
    <definedName name="____________MAT148">#REF!</definedName>
    <definedName name="____________MAT149">#REF!</definedName>
    <definedName name="____________MAT15">#REF!</definedName>
    <definedName name="____________MAT150">#REF!</definedName>
    <definedName name="____________MAT151">#REF!</definedName>
    <definedName name="____________MAT152">#REF!</definedName>
    <definedName name="____________MAT153">#REF!</definedName>
    <definedName name="____________MAT154">#REF!</definedName>
    <definedName name="____________MAT155">#REF!</definedName>
    <definedName name="____________MAT156">#REF!</definedName>
    <definedName name="____________MAT157">#REF!</definedName>
    <definedName name="____________MAT158">#REF!</definedName>
    <definedName name="____________MAT159">#REF!</definedName>
    <definedName name="____________MAT16">#REF!</definedName>
    <definedName name="____________MAT160">#REF!</definedName>
    <definedName name="____________MAT161">#REF!</definedName>
    <definedName name="____________MAT162">#REF!</definedName>
    <definedName name="____________MAT163">#REF!</definedName>
    <definedName name="____________MAT164">#REF!</definedName>
    <definedName name="____________MAT165">#REF!</definedName>
    <definedName name="____________MAT166">#REF!</definedName>
    <definedName name="____________MAT17">#REF!</definedName>
    <definedName name="____________MAT18">#REF!</definedName>
    <definedName name="____________MAT19">#REF!</definedName>
    <definedName name="____________MAT2">#REF!</definedName>
    <definedName name="____________MAT20">#REF!</definedName>
    <definedName name="____________MAT21">#REF!</definedName>
    <definedName name="____________MAT22">#REF!</definedName>
    <definedName name="____________MAT23">#REF!</definedName>
    <definedName name="____________MAT24">#REF!</definedName>
    <definedName name="____________MAT25">#REF!</definedName>
    <definedName name="____________MAT26">#REF!</definedName>
    <definedName name="____________MAT27">#REF!</definedName>
    <definedName name="____________MAT28">#REF!</definedName>
    <definedName name="____________MAT29">#REF!</definedName>
    <definedName name="____________MAT3">#REF!</definedName>
    <definedName name="____________MAT30">#REF!</definedName>
    <definedName name="____________MAT31">#REF!</definedName>
    <definedName name="____________MAT32">#REF!</definedName>
    <definedName name="____________MAT33">#REF!</definedName>
    <definedName name="____________MAT34">#REF!</definedName>
    <definedName name="____________MAT35">#REF!</definedName>
    <definedName name="____________MAT36">#REF!</definedName>
    <definedName name="____________MAT37">#REF!</definedName>
    <definedName name="____________MAT38">#REF!</definedName>
    <definedName name="____________MAT39">#REF!</definedName>
    <definedName name="____________MAT4">#REF!</definedName>
    <definedName name="____________MAT40">#REF!</definedName>
    <definedName name="____________MAT41">#REF!</definedName>
    <definedName name="____________MAT42">#REF!</definedName>
    <definedName name="____________MAT43">#REF!</definedName>
    <definedName name="____________MAT44">#REF!</definedName>
    <definedName name="____________MAT45">#REF!</definedName>
    <definedName name="____________MAT46">#REF!</definedName>
    <definedName name="____________MAT47">#REF!</definedName>
    <definedName name="____________MAT48">#REF!</definedName>
    <definedName name="____________MAT49">#REF!</definedName>
    <definedName name="____________MAT5">#REF!</definedName>
    <definedName name="____________MAT50">#REF!</definedName>
    <definedName name="____________MAT51">#REF!</definedName>
    <definedName name="____________MAT52">#REF!</definedName>
    <definedName name="____________MAT53">#REF!</definedName>
    <definedName name="____________MAT54">#REF!</definedName>
    <definedName name="____________MAT55">#REF!</definedName>
    <definedName name="____________MAT56">#REF!</definedName>
    <definedName name="____________MAT57">#REF!</definedName>
    <definedName name="____________MAT58">#REF!</definedName>
    <definedName name="____________MAT59">#REF!</definedName>
    <definedName name="____________MAT6">#REF!</definedName>
    <definedName name="____________MAT60">#REF!</definedName>
    <definedName name="____________MAT61">#REF!</definedName>
    <definedName name="____________MAT62">#REF!</definedName>
    <definedName name="____________MAT63">#REF!</definedName>
    <definedName name="____________MAT64">#REF!</definedName>
    <definedName name="____________MAT65">#REF!</definedName>
    <definedName name="____________MAT66">#REF!</definedName>
    <definedName name="____________MAT67">#REF!</definedName>
    <definedName name="____________MAT68">#REF!</definedName>
    <definedName name="____________MAT69">#REF!</definedName>
    <definedName name="____________MAT7">#REF!</definedName>
    <definedName name="____________MAT70">#REF!</definedName>
    <definedName name="____________MAT71">#REF!</definedName>
    <definedName name="____________MAT72">#REF!</definedName>
    <definedName name="____________MAT73">#REF!</definedName>
    <definedName name="____________MAT74">#REF!</definedName>
    <definedName name="____________MAT75">#REF!</definedName>
    <definedName name="____________MAT76">#REF!</definedName>
    <definedName name="____________MAT77">#REF!</definedName>
    <definedName name="____________MAT78">#REF!</definedName>
    <definedName name="____________MAT79">#REF!</definedName>
    <definedName name="____________MAT8">#REF!</definedName>
    <definedName name="____________MAT80">#REF!</definedName>
    <definedName name="____________MAT81">#REF!</definedName>
    <definedName name="____________MAT82">#REF!</definedName>
    <definedName name="____________MAT83">#REF!</definedName>
    <definedName name="____________MAT84">#REF!</definedName>
    <definedName name="____________MAT85">#REF!</definedName>
    <definedName name="____________MAT86">#REF!</definedName>
    <definedName name="____________MAT87">#REF!</definedName>
    <definedName name="____________MAT88">#REF!</definedName>
    <definedName name="____________MAT89">#REF!</definedName>
    <definedName name="____________MAT9">#REF!</definedName>
    <definedName name="____________MAT90">#REF!</definedName>
    <definedName name="____________MAT91">#REF!</definedName>
    <definedName name="____________MAT92">#REF!</definedName>
    <definedName name="____________MAT93">#REF!</definedName>
    <definedName name="____________MAT94">#REF!</definedName>
    <definedName name="____________MAT95">#REF!</definedName>
    <definedName name="____________MAT96">#REF!</definedName>
    <definedName name="____________MAT97">#REF!</definedName>
    <definedName name="____________MAT98">#REF!</definedName>
    <definedName name="____________MAT99">#REF!</definedName>
    <definedName name="____________MO1">#REF!</definedName>
    <definedName name="____________MO10">#REF!</definedName>
    <definedName name="____________MO2">#REF!</definedName>
    <definedName name="____________MO3">#REF!</definedName>
    <definedName name="____________MO4">#REF!</definedName>
    <definedName name="____________MO5">#REF!</definedName>
    <definedName name="____________MO6">#REF!</definedName>
    <definedName name="____________MO7">#REF!</definedName>
    <definedName name="____________MO8">#REF!</definedName>
    <definedName name="____________MO9">#REF!</definedName>
    <definedName name="____________MV1">#REF!</definedName>
    <definedName name="____________MV10">#REF!</definedName>
    <definedName name="____________MV11">#REF!</definedName>
    <definedName name="____________MV12">#REF!</definedName>
    <definedName name="____________MV13">#REF!</definedName>
    <definedName name="____________MV14">#REF!</definedName>
    <definedName name="____________MV15">#REF!</definedName>
    <definedName name="____________MV16">#REF!</definedName>
    <definedName name="____________MV17">#REF!</definedName>
    <definedName name="____________MV18">#REF!</definedName>
    <definedName name="____________MV19">#REF!</definedName>
    <definedName name="____________MV2">#REF!</definedName>
    <definedName name="____________MV20">#REF!</definedName>
    <definedName name="____________MV3">#REF!</definedName>
    <definedName name="____________MV4">#REF!</definedName>
    <definedName name="____________MV5">#REF!</definedName>
    <definedName name="____________MV6">#REF!</definedName>
    <definedName name="____________MV7">#REF!</definedName>
    <definedName name="____________MV8">#REF!</definedName>
    <definedName name="____________MV9">#REF!</definedName>
    <definedName name="____________POR1">#REF!</definedName>
    <definedName name="____________POR2">#REF!</definedName>
    <definedName name="____________POR3">#REF!</definedName>
    <definedName name="____________POR4">#REF!</definedName>
    <definedName name="____________POR5">#REF!</definedName>
    <definedName name="___________EQP1">#REF!</definedName>
    <definedName name="___________EQP10">#REF!</definedName>
    <definedName name="___________EQP11">#REF!</definedName>
    <definedName name="___________EQP12">#REF!</definedName>
    <definedName name="___________EQP13">#REF!</definedName>
    <definedName name="___________EQP14">#REF!</definedName>
    <definedName name="___________EQP15">#REF!</definedName>
    <definedName name="___________EQP16">#REF!</definedName>
    <definedName name="___________EQP17">#REF!</definedName>
    <definedName name="___________EQP18">#REF!</definedName>
    <definedName name="___________EQP19">#REF!</definedName>
    <definedName name="___________EQP2">#REF!</definedName>
    <definedName name="___________EQP20">#REF!</definedName>
    <definedName name="___________eqp27">#REF!</definedName>
    <definedName name="___________EQP3">#REF!</definedName>
    <definedName name="___________EQP4">#REF!</definedName>
    <definedName name="___________EQP5">#REF!</definedName>
    <definedName name="___________EQP6">#REF!</definedName>
    <definedName name="___________EQP7">#REF!</definedName>
    <definedName name="___________EQP8">#REF!</definedName>
    <definedName name="___________EQP9">#REF!</definedName>
    <definedName name="___________MAT1">#REF!</definedName>
    <definedName name="___________MAT10">#REF!</definedName>
    <definedName name="___________MAT100">#REF!</definedName>
    <definedName name="___________MAT101">#REF!</definedName>
    <definedName name="___________MAT102">#REF!</definedName>
    <definedName name="___________MAT103">#REF!</definedName>
    <definedName name="___________MAT104">#REF!</definedName>
    <definedName name="___________MAT105">#REF!</definedName>
    <definedName name="___________MAT106">#REF!</definedName>
    <definedName name="___________MAT107">#REF!</definedName>
    <definedName name="___________MAT108">#REF!</definedName>
    <definedName name="___________MAT109">#REF!</definedName>
    <definedName name="___________MAT11">#REF!</definedName>
    <definedName name="___________MAT110">#REF!</definedName>
    <definedName name="___________MAT111">#REF!</definedName>
    <definedName name="___________MAT112">#REF!</definedName>
    <definedName name="___________MAT113">#REF!</definedName>
    <definedName name="___________MAT114">#REF!</definedName>
    <definedName name="___________MAT115">#REF!</definedName>
    <definedName name="___________MAT116">#REF!</definedName>
    <definedName name="___________MAT117">#REF!</definedName>
    <definedName name="___________MAT118">#REF!</definedName>
    <definedName name="___________MAT119">#REF!</definedName>
    <definedName name="___________MAT12">#REF!</definedName>
    <definedName name="___________MAT120">#REF!</definedName>
    <definedName name="___________MAT121">#REF!</definedName>
    <definedName name="___________MAT122">#REF!</definedName>
    <definedName name="___________MAT123">#REF!</definedName>
    <definedName name="___________MAT124">#REF!</definedName>
    <definedName name="___________MAT125">#REF!</definedName>
    <definedName name="___________MAT126">#REF!</definedName>
    <definedName name="___________MAT127">#REF!</definedName>
    <definedName name="___________MAT128">#REF!</definedName>
    <definedName name="___________MAT129">#REF!</definedName>
    <definedName name="___________MAT13">#REF!</definedName>
    <definedName name="___________MAT130">#REF!</definedName>
    <definedName name="___________MAT131">#REF!</definedName>
    <definedName name="___________MAT132">#REF!</definedName>
    <definedName name="___________MAT133">#REF!</definedName>
    <definedName name="___________MAT134">#REF!</definedName>
    <definedName name="___________MAT135">#REF!</definedName>
    <definedName name="___________MAT136">#REF!</definedName>
    <definedName name="___________MAT137">#REF!</definedName>
    <definedName name="___________MAT138">#REF!</definedName>
    <definedName name="___________MAT139">#REF!</definedName>
    <definedName name="___________MAT14">#REF!</definedName>
    <definedName name="___________MAT140">#REF!</definedName>
    <definedName name="___________MAT141">#REF!</definedName>
    <definedName name="___________MAT142">#REF!</definedName>
    <definedName name="___________MAT143">#REF!</definedName>
    <definedName name="___________MAT144">#REF!</definedName>
    <definedName name="___________MAT145">#REF!</definedName>
    <definedName name="___________MAT146">#REF!</definedName>
    <definedName name="___________MAT147">#REF!</definedName>
    <definedName name="___________MAT148">#REF!</definedName>
    <definedName name="___________MAT149">#REF!</definedName>
    <definedName name="___________MAT15">#REF!</definedName>
    <definedName name="___________MAT150">#REF!</definedName>
    <definedName name="___________MAT151">#REF!</definedName>
    <definedName name="___________MAT152">#REF!</definedName>
    <definedName name="___________MAT153">#REF!</definedName>
    <definedName name="___________MAT154">#REF!</definedName>
    <definedName name="___________MAT155">#REF!</definedName>
    <definedName name="___________MAT156">#REF!</definedName>
    <definedName name="___________MAT157">#REF!</definedName>
    <definedName name="___________MAT158">#REF!</definedName>
    <definedName name="___________MAT159">#REF!</definedName>
    <definedName name="___________MAT16">#REF!</definedName>
    <definedName name="___________MAT160">#REF!</definedName>
    <definedName name="___________MAT161">#REF!</definedName>
    <definedName name="___________MAT162">#REF!</definedName>
    <definedName name="___________MAT163">#REF!</definedName>
    <definedName name="___________MAT164">#REF!</definedName>
    <definedName name="___________MAT165">#REF!</definedName>
    <definedName name="___________MAT166">#REF!</definedName>
    <definedName name="___________MAT17">#REF!</definedName>
    <definedName name="___________MAT18">#REF!</definedName>
    <definedName name="___________MAT19">#REF!</definedName>
    <definedName name="___________MAT2">#REF!</definedName>
    <definedName name="___________MAT20">#REF!</definedName>
    <definedName name="___________MAT21">#REF!</definedName>
    <definedName name="___________MAT22">#REF!</definedName>
    <definedName name="___________MAT23">#REF!</definedName>
    <definedName name="___________MAT24">#REF!</definedName>
    <definedName name="___________MAT25">#REF!</definedName>
    <definedName name="___________MAT26">#REF!</definedName>
    <definedName name="___________MAT27">#REF!</definedName>
    <definedName name="___________MAT28">#REF!</definedName>
    <definedName name="___________MAT29">#REF!</definedName>
    <definedName name="___________MAT3">#REF!</definedName>
    <definedName name="___________MAT30">#REF!</definedName>
    <definedName name="___________MAT31">#REF!</definedName>
    <definedName name="___________MAT32">#REF!</definedName>
    <definedName name="___________MAT33">#REF!</definedName>
    <definedName name="___________MAT34">#REF!</definedName>
    <definedName name="___________MAT35">#REF!</definedName>
    <definedName name="___________MAT36">#REF!</definedName>
    <definedName name="___________MAT37">#REF!</definedName>
    <definedName name="___________MAT38">#REF!</definedName>
    <definedName name="___________MAT39">#REF!</definedName>
    <definedName name="___________MAT4">#REF!</definedName>
    <definedName name="___________MAT40">#REF!</definedName>
    <definedName name="___________MAT41">#REF!</definedName>
    <definedName name="___________MAT42">#REF!</definedName>
    <definedName name="___________MAT43">#REF!</definedName>
    <definedName name="___________MAT44">#REF!</definedName>
    <definedName name="___________MAT45">#REF!</definedName>
    <definedName name="___________MAT46">#REF!</definedName>
    <definedName name="___________MAT47">#REF!</definedName>
    <definedName name="___________MAT48">#REF!</definedName>
    <definedName name="___________MAT49">#REF!</definedName>
    <definedName name="___________MAT5">#REF!</definedName>
    <definedName name="___________MAT50">#REF!</definedName>
    <definedName name="___________MAT51">#REF!</definedName>
    <definedName name="___________MAT52">#REF!</definedName>
    <definedName name="___________MAT53">#REF!</definedName>
    <definedName name="___________MAT54">#REF!</definedName>
    <definedName name="___________MAT55">#REF!</definedName>
    <definedName name="___________MAT56">#REF!</definedName>
    <definedName name="___________MAT57">#REF!</definedName>
    <definedName name="___________MAT58">#REF!</definedName>
    <definedName name="___________MAT59">#REF!</definedName>
    <definedName name="___________MAT6">#REF!</definedName>
    <definedName name="___________MAT60">#REF!</definedName>
    <definedName name="___________MAT61">#REF!</definedName>
    <definedName name="___________MAT62">#REF!</definedName>
    <definedName name="___________MAT63">#REF!</definedName>
    <definedName name="___________MAT64">#REF!</definedName>
    <definedName name="___________MAT65">#REF!</definedName>
    <definedName name="___________MAT66">#REF!</definedName>
    <definedName name="___________MAT67">#REF!</definedName>
    <definedName name="___________MAT68">#REF!</definedName>
    <definedName name="___________MAT69">#REF!</definedName>
    <definedName name="___________MAT7">#REF!</definedName>
    <definedName name="___________MAT70">#REF!</definedName>
    <definedName name="___________MAT71">#REF!</definedName>
    <definedName name="___________MAT72">#REF!</definedName>
    <definedName name="___________MAT73">#REF!</definedName>
    <definedName name="___________MAT74">#REF!</definedName>
    <definedName name="___________MAT75">#REF!</definedName>
    <definedName name="___________MAT76">#REF!</definedName>
    <definedName name="___________MAT77">#REF!</definedName>
    <definedName name="___________MAT78">#REF!</definedName>
    <definedName name="___________MAT79">#REF!</definedName>
    <definedName name="___________MAT8">#REF!</definedName>
    <definedName name="___________MAT80">#REF!</definedName>
    <definedName name="___________MAT81">#REF!</definedName>
    <definedName name="___________MAT82">#REF!</definedName>
    <definedName name="___________MAT83">#REF!</definedName>
    <definedName name="___________MAT84">#REF!</definedName>
    <definedName name="___________MAT85">#REF!</definedName>
    <definedName name="___________MAT86">#REF!</definedName>
    <definedName name="___________MAT87">#REF!</definedName>
    <definedName name="___________MAT88">#REF!</definedName>
    <definedName name="___________MAT89">#REF!</definedName>
    <definedName name="___________MAT9">#REF!</definedName>
    <definedName name="___________MAT90">#REF!</definedName>
    <definedName name="___________MAT91">#REF!</definedName>
    <definedName name="___________MAT92">#REF!</definedName>
    <definedName name="___________MAT93">#REF!</definedName>
    <definedName name="___________MAT94">#REF!</definedName>
    <definedName name="___________MAT95">#REF!</definedName>
    <definedName name="___________MAT96">#REF!</definedName>
    <definedName name="___________MAT97">#REF!</definedName>
    <definedName name="___________MAT98">#REF!</definedName>
    <definedName name="___________MAT99">#REF!</definedName>
    <definedName name="___________MO1">#REF!</definedName>
    <definedName name="___________MO10">#REF!</definedName>
    <definedName name="___________MO2">#REF!</definedName>
    <definedName name="___________MO3">#REF!</definedName>
    <definedName name="___________MO4">#REF!</definedName>
    <definedName name="___________MO5">#REF!</definedName>
    <definedName name="___________MO6">#REF!</definedName>
    <definedName name="___________MO7">#REF!</definedName>
    <definedName name="___________MO8">#REF!</definedName>
    <definedName name="___________MO9">#REF!</definedName>
    <definedName name="___________MV1">#REF!</definedName>
    <definedName name="___________MV10">#REF!</definedName>
    <definedName name="___________MV11">#REF!</definedName>
    <definedName name="___________MV12">#REF!</definedName>
    <definedName name="___________MV13">#REF!</definedName>
    <definedName name="___________MV14">#REF!</definedName>
    <definedName name="___________MV15">#REF!</definedName>
    <definedName name="___________MV16">#REF!</definedName>
    <definedName name="___________MV17">#REF!</definedName>
    <definedName name="___________MV18">#REF!</definedName>
    <definedName name="___________MV19">#REF!</definedName>
    <definedName name="___________MV2">#REF!</definedName>
    <definedName name="___________MV20">#REF!</definedName>
    <definedName name="___________MV3">#REF!</definedName>
    <definedName name="___________MV4">#REF!</definedName>
    <definedName name="___________MV5">#REF!</definedName>
    <definedName name="___________MV6">#REF!</definedName>
    <definedName name="___________MV7">#REF!</definedName>
    <definedName name="___________MV8">#REF!</definedName>
    <definedName name="___________MV9">#REF!</definedName>
    <definedName name="___________POR1">#REF!</definedName>
    <definedName name="___________POR2">#REF!</definedName>
    <definedName name="___________POR3">#REF!</definedName>
    <definedName name="___________POR4">#REF!</definedName>
    <definedName name="___________POR5">#REF!</definedName>
    <definedName name="___________tab1">#REF!</definedName>
    <definedName name="___________tab2">#REF!</definedName>
    <definedName name="___________tab3">#REF!</definedName>
    <definedName name="___________TAB4">#REF!</definedName>
    <definedName name="__________A1">#REF!</definedName>
    <definedName name="__________EQP1">#REF!</definedName>
    <definedName name="__________EQP10">#REF!</definedName>
    <definedName name="__________EQP11">#REF!</definedName>
    <definedName name="__________EQP12">#REF!</definedName>
    <definedName name="__________EQP13">#REF!</definedName>
    <definedName name="__________EQP14">#REF!</definedName>
    <definedName name="__________EQP15">#REF!</definedName>
    <definedName name="__________EQP16">#REF!</definedName>
    <definedName name="__________EQP17">#REF!</definedName>
    <definedName name="__________EQP18">#REF!</definedName>
    <definedName name="__________EQP19">#REF!</definedName>
    <definedName name="__________EQP2">#REF!</definedName>
    <definedName name="__________EQP20">#REF!</definedName>
    <definedName name="__________eqp27">#REF!</definedName>
    <definedName name="__________EQP3">#REF!</definedName>
    <definedName name="__________EQP4">#REF!</definedName>
    <definedName name="__________EQP5">#REF!</definedName>
    <definedName name="__________EQP6">#REF!</definedName>
    <definedName name="__________EQP7">#REF!</definedName>
    <definedName name="__________EQP8">#REF!</definedName>
    <definedName name="__________EQP9">#REF!</definedName>
    <definedName name="__________MAT1">#REF!</definedName>
    <definedName name="__________MAT10">#REF!</definedName>
    <definedName name="__________MAT100">#REF!</definedName>
    <definedName name="__________MAT101">#REF!</definedName>
    <definedName name="__________MAT102">#REF!</definedName>
    <definedName name="__________MAT103">#REF!</definedName>
    <definedName name="__________MAT104">#REF!</definedName>
    <definedName name="__________MAT105">#REF!</definedName>
    <definedName name="__________MAT106">#REF!</definedName>
    <definedName name="__________MAT107">#REF!</definedName>
    <definedName name="__________MAT108">#REF!</definedName>
    <definedName name="__________MAT109">#REF!</definedName>
    <definedName name="__________MAT11">#REF!</definedName>
    <definedName name="__________MAT110">#REF!</definedName>
    <definedName name="__________MAT111">#REF!</definedName>
    <definedName name="__________MAT112">#REF!</definedName>
    <definedName name="__________MAT113">#REF!</definedName>
    <definedName name="__________MAT114">#REF!</definedName>
    <definedName name="__________MAT115">#REF!</definedName>
    <definedName name="__________MAT116">#REF!</definedName>
    <definedName name="__________MAT117">#REF!</definedName>
    <definedName name="__________MAT118">#REF!</definedName>
    <definedName name="__________MAT119">#REF!</definedName>
    <definedName name="__________MAT12">#REF!</definedName>
    <definedName name="__________MAT120">#REF!</definedName>
    <definedName name="__________MAT121">#REF!</definedName>
    <definedName name="__________MAT122">#REF!</definedName>
    <definedName name="__________MAT123">#REF!</definedName>
    <definedName name="__________MAT124">#REF!</definedName>
    <definedName name="__________MAT125">#REF!</definedName>
    <definedName name="__________MAT126">#REF!</definedName>
    <definedName name="__________MAT127">#REF!</definedName>
    <definedName name="__________MAT128">#REF!</definedName>
    <definedName name="__________MAT129">#REF!</definedName>
    <definedName name="__________MAT13">#REF!</definedName>
    <definedName name="__________MAT130">#REF!</definedName>
    <definedName name="__________MAT131">#REF!</definedName>
    <definedName name="__________MAT132">#REF!</definedName>
    <definedName name="__________MAT133">#REF!</definedName>
    <definedName name="__________MAT134">#REF!</definedName>
    <definedName name="__________MAT135">#REF!</definedName>
    <definedName name="__________MAT136">#REF!</definedName>
    <definedName name="__________MAT137">#REF!</definedName>
    <definedName name="__________MAT138">#REF!</definedName>
    <definedName name="__________MAT139">#REF!</definedName>
    <definedName name="__________MAT14">#REF!</definedName>
    <definedName name="__________MAT140">#REF!</definedName>
    <definedName name="__________MAT141">#REF!</definedName>
    <definedName name="__________MAT142">#REF!</definedName>
    <definedName name="__________MAT143">#REF!</definedName>
    <definedName name="__________MAT144">#REF!</definedName>
    <definedName name="__________MAT145">#REF!</definedName>
    <definedName name="__________MAT146">#REF!</definedName>
    <definedName name="__________MAT147">#REF!</definedName>
    <definedName name="__________MAT148">#REF!</definedName>
    <definedName name="__________MAT149">#REF!</definedName>
    <definedName name="__________MAT15">#REF!</definedName>
    <definedName name="__________MAT150">#REF!</definedName>
    <definedName name="__________MAT151">#REF!</definedName>
    <definedName name="__________MAT152">#REF!</definedName>
    <definedName name="__________MAT153">#REF!</definedName>
    <definedName name="__________MAT154">#REF!</definedName>
    <definedName name="__________MAT155">#REF!</definedName>
    <definedName name="__________MAT156">#REF!</definedName>
    <definedName name="__________MAT157">#REF!</definedName>
    <definedName name="__________MAT158">#REF!</definedName>
    <definedName name="__________MAT159">#REF!</definedName>
    <definedName name="__________MAT16">#REF!</definedName>
    <definedName name="__________MAT160">#REF!</definedName>
    <definedName name="__________MAT161">#REF!</definedName>
    <definedName name="__________MAT162">#REF!</definedName>
    <definedName name="__________MAT163">#REF!</definedName>
    <definedName name="__________MAT164">#REF!</definedName>
    <definedName name="__________MAT165">#REF!</definedName>
    <definedName name="__________MAT166">#REF!</definedName>
    <definedName name="__________MAT17">#REF!</definedName>
    <definedName name="__________MAT18">#REF!</definedName>
    <definedName name="__________MAT19">#REF!</definedName>
    <definedName name="__________MAT2">#REF!</definedName>
    <definedName name="__________MAT20">#REF!</definedName>
    <definedName name="__________MAT21">#REF!</definedName>
    <definedName name="__________MAT22">#REF!</definedName>
    <definedName name="__________MAT23">#REF!</definedName>
    <definedName name="__________MAT24">#REF!</definedName>
    <definedName name="__________MAT25">#REF!</definedName>
    <definedName name="__________MAT26">#REF!</definedName>
    <definedName name="__________MAT27">#REF!</definedName>
    <definedName name="__________MAT28">#REF!</definedName>
    <definedName name="__________MAT29">#REF!</definedName>
    <definedName name="__________MAT3">#REF!</definedName>
    <definedName name="__________MAT30">#REF!</definedName>
    <definedName name="__________MAT31">#REF!</definedName>
    <definedName name="__________MAT32">#REF!</definedName>
    <definedName name="__________MAT33">#REF!</definedName>
    <definedName name="__________MAT34">#REF!</definedName>
    <definedName name="__________MAT35">#REF!</definedName>
    <definedName name="__________MAT36">#REF!</definedName>
    <definedName name="__________MAT37">#REF!</definedName>
    <definedName name="__________MAT38">#REF!</definedName>
    <definedName name="__________MAT39">#REF!</definedName>
    <definedName name="__________MAT4">#REF!</definedName>
    <definedName name="__________MAT40">#REF!</definedName>
    <definedName name="__________MAT41">#REF!</definedName>
    <definedName name="__________MAT42">#REF!</definedName>
    <definedName name="__________MAT43">#REF!</definedName>
    <definedName name="__________MAT44">#REF!</definedName>
    <definedName name="__________MAT45">#REF!</definedName>
    <definedName name="__________MAT46">#REF!</definedName>
    <definedName name="__________MAT47">#REF!</definedName>
    <definedName name="__________MAT48">#REF!</definedName>
    <definedName name="__________MAT49">#REF!</definedName>
    <definedName name="__________MAT5">#REF!</definedName>
    <definedName name="__________MAT50">#REF!</definedName>
    <definedName name="__________MAT51">#REF!</definedName>
    <definedName name="__________MAT52">#REF!</definedName>
    <definedName name="__________MAT53">#REF!</definedName>
    <definedName name="__________MAT54">#REF!</definedName>
    <definedName name="__________MAT55">#REF!</definedName>
    <definedName name="__________MAT56">#REF!</definedName>
    <definedName name="__________MAT57">#REF!</definedName>
    <definedName name="__________MAT58">#REF!</definedName>
    <definedName name="__________MAT59">#REF!</definedName>
    <definedName name="__________MAT6">#REF!</definedName>
    <definedName name="__________MAT60">#REF!</definedName>
    <definedName name="__________MAT61">#REF!</definedName>
    <definedName name="__________MAT62">#REF!</definedName>
    <definedName name="__________MAT63">#REF!</definedName>
    <definedName name="__________MAT64">#REF!</definedName>
    <definedName name="__________MAT65">#REF!</definedName>
    <definedName name="__________MAT66">#REF!</definedName>
    <definedName name="__________MAT67">#REF!</definedName>
    <definedName name="__________MAT68">#REF!</definedName>
    <definedName name="__________MAT69">#REF!</definedName>
    <definedName name="__________MAT7">#REF!</definedName>
    <definedName name="__________MAT70">#REF!</definedName>
    <definedName name="__________MAT71">#REF!</definedName>
    <definedName name="__________MAT72">#REF!</definedName>
    <definedName name="__________MAT73">#REF!</definedName>
    <definedName name="__________MAT74">#REF!</definedName>
    <definedName name="__________MAT75">#REF!</definedName>
    <definedName name="__________MAT76">#REF!</definedName>
    <definedName name="__________MAT77">#REF!</definedName>
    <definedName name="__________MAT78">#REF!</definedName>
    <definedName name="__________MAT79">#REF!</definedName>
    <definedName name="__________MAT8">#REF!</definedName>
    <definedName name="__________MAT80">#REF!</definedName>
    <definedName name="__________MAT81">#REF!</definedName>
    <definedName name="__________MAT82">#REF!</definedName>
    <definedName name="__________MAT83">#REF!</definedName>
    <definedName name="__________MAT84">#REF!</definedName>
    <definedName name="__________MAT85">#REF!</definedName>
    <definedName name="__________MAT86">#REF!</definedName>
    <definedName name="__________MAT87">#REF!</definedName>
    <definedName name="__________MAT88">#REF!</definedName>
    <definedName name="__________MAT89">#REF!</definedName>
    <definedName name="__________MAT9">#REF!</definedName>
    <definedName name="__________MAT90">#REF!</definedName>
    <definedName name="__________MAT91">#REF!</definedName>
    <definedName name="__________MAT92">#REF!</definedName>
    <definedName name="__________MAT93">#REF!</definedName>
    <definedName name="__________MAT94">#REF!</definedName>
    <definedName name="__________MAT95">#REF!</definedName>
    <definedName name="__________MAT96">#REF!</definedName>
    <definedName name="__________MAT97">#REF!</definedName>
    <definedName name="__________MAT98">#REF!</definedName>
    <definedName name="__________MAT99">#REF!</definedName>
    <definedName name="__________MO1">#REF!</definedName>
    <definedName name="__________MO10">#REF!</definedName>
    <definedName name="__________MO2">#REF!</definedName>
    <definedName name="__________MO3">#REF!</definedName>
    <definedName name="__________MO4">#REF!</definedName>
    <definedName name="__________MO5">#REF!</definedName>
    <definedName name="__________MO6">#REF!</definedName>
    <definedName name="__________MO7">#REF!</definedName>
    <definedName name="__________MO8">#REF!</definedName>
    <definedName name="__________MO9">#REF!</definedName>
    <definedName name="__________MV1">#REF!</definedName>
    <definedName name="__________MV10">#REF!</definedName>
    <definedName name="__________MV11">#REF!</definedName>
    <definedName name="__________MV12">#REF!</definedName>
    <definedName name="__________MV13">#REF!</definedName>
    <definedName name="__________MV14">#REF!</definedName>
    <definedName name="__________MV15">#REF!</definedName>
    <definedName name="__________MV16">#REF!</definedName>
    <definedName name="__________MV17">#REF!</definedName>
    <definedName name="__________MV18">#REF!</definedName>
    <definedName name="__________MV19">#REF!</definedName>
    <definedName name="__________MV2">#REF!</definedName>
    <definedName name="__________MV20">#REF!</definedName>
    <definedName name="__________MV3">#REF!</definedName>
    <definedName name="__________MV4">#REF!</definedName>
    <definedName name="__________MV5">#REF!</definedName>
    <definedName name="__________MV6">#REF!</definedName>
    <definedName name="__________MV7">#REF!</definedName>
    <definedName name="__________MV8">#REF!</definedName>
    <definedName name="__________MV9">#REF!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POR1">#REF!</definedName>
    <definedName name="__________POR2">#REF!</definedName>
    <definedName name="__________POR3">#REF!</definedName>
    <definedName name="__________POR4">#REF!</definedName>
    <definedName name="__________POR5">#REF!</definedName>
    <definedName name="__________tab1">#REF!</definedName>
    <definedName name="__________tab2">#REF!</definedName>
    <definedName name="__________tab3">#REF!</definedName>
    <definedName name="__________TAB4">#REF!</definedName>
    <definedName name="_________A1">#REF!</definedName>
    <definedName name="_________EQP1">#REF!</definedName>
    <definedName name="_________EQP10">#REF!</definedName>
    <definedName name="_________EQP11">#REF!</definedName>
    <definedName name="_________EQP12">#REF!</definedName>
    <definedName name="_________EQP13">#REF!</definedName>
    <definedName name="_________EQP14">#REF!</definedName>
    <definedName name="_________EQP15">#REF!</definedName>
    <definedName name="_________EQP16">#REF!</definedName>
    <definedName name="_________EQP17">#REF!</definedName>
    <definedName name="_________EQP18">#REF!</definedName>
    <definedName name="_________EQP19">#REF!</definedName>
    <definedName name="_________EQP2">#REF!</definedName>
    <definedName name="_________EQP20">#REF!</definedName>
    <definedName name="_________eqp27">#REF!</definedName>
    <definedName name="_________EQP3">#REF!</definedName>
    <definedName name="_________EQP4">#REF!</definedName>
    <definedName name="_________EQP5">#REF!</definedName>
    <definedName name="_________EQP6">#REF!</definedName>
    <definedName name="_________EQP7">#REF!</definedName>
    <definedName name="_________EQP8">#REF!</definedName>
    <definedName name="_________EQP9">#REF!</definedName>
    <definedName name="_________MAT1">#REF!</definedName>
    <definedName name="_________MAT10">#REF!</definedName>
    <definedName name="_________MAT100">#REF!</definedName>
    <definedName name="_________MAT101">#REF!</definedName>
    <definedName name="_________MAT102">#REF!</definedName>
    <definedName name="_________MAT103">#REF!</definedName>
    <definedName name="_________MAT104">#REF!</definedName>
    <definedName name="_________MAT105">#REF!</definedName>
    <definedName name="_________MAT106">#REF!</definedName>
    <definedName name="_________MAT107">#REF!</definedName>
    <definedName name="_________MAT108">#REF!</definedName>
    <definedName name="_________MAT109">#REF!</definedName>
    <definedName name="_________MAT11">#REF!</definedName>
    <definedName name="_________MAT110">#REF!</definedName>
    <definedName name="_________MAT111">#REF!</definedName>
    <definedName name="_________MAT112">#REF!</definedName>
    <definedName name="_________MAT113">#REF!</definedName>
    <definedName name="_________MAT114">#REF!</definedName>
    <definedName name="_________MAT115">#REF!</definedName>
    <definedName name="_________MAT116">#REF!</definedName>
    <definedName name="_________MAT117">#REF!</definedName>
    <definedName name="_________MAT118">#REF!</definedName>
    <definedName name="_________MAT119">#REF!</definedName>
    <definedName name="_________MAT12">#REF!</definedName>
    <definedName name="_________MAT120">#REF!</definedName>
    <definedName name="_________MAT121">#REF!</definedName>
    <definedName name="_________MAT122">#REF!</definedName>
    <definedName name="_________MAT123">#REF!</definedName>
    <definedName name="_________MAT124">#REF!</definedName>
    <definedName name="_________MAT125">#REF!</definedName>
    <definedName name="_________MAT126">#REF!</definedName>
    <definedName name="_________MAT127">#REF!</definedName>
    <definedName name="_________MAT128">#REF!</definedName>
    <definedName name="_________MAT129">#REF!</definedName>
    <definedName name="_________MAT13">#REF!</definedName>
    <definedName name="_________MAT130">#REF!</definedName>
    <definedName name="_________MAT131">#REF!</definedName>
    <definedName name="_________MAT132">#REF!</definedName>
    <definedName name="_________MAT133">#REF!</definedName>
    <definedName name="_________MAT134">#REF!</definedName>
    <definedName name="_________MAT135">#REF!</definedName>
    <definedName name="_________MAT136">#REF!</definedName>
    <definedName name="_________MAT137">#REF!</definedName>
    <definedName name="_________MAT138">#REF!</definedName>
    <definedName name="_________MAT139">#REF!</definedName>
    <definedName name="_________MAT14">#REF!</definedName>
    <definedName name="_________MAT140">#REF!</definedName>
    <definedName name="_________MAT141">#REF!</definedName>
    <definedName name="_________MAT142">#REF!</definedName>
    <definedName name="_________MAT143">#REF!</definedName>
    <definedName name="_________MAT144">#REF!</definedName>
    <definedName name="_________MAT145">#REF!</definedName>
    <definedName name="_________MAT146">#REF!</definedName>
    <definedName name="_________MAT147">#REF!</definedName>
    <definedName name="_________MAT148">#REF!</definedName>
    <definedName name="_________MAT149">#REF!</definedName>
    <definedName name="_________MAT15">#REF!</definedName>
    <definedName name="_________MAT150">#REF!</definedName>
    <definedName name="_________MAT151">#REF!</definedName>
    <definedName name="_________MAT152">#REF!</definedName>
    <definedName name="_________MAT153">#REF!</definedName>
    <definedName name="_________MAT154">#REF!</definedName>
    <definedName name="_________MAT155">#REF!</definedName>
    <definedName name="_________MAT156">#REF!</definedName>
    <definedName name="_________MAT157">#REF!</definedName>
    <definedName name="_________MAT158">#REF!</definedName>
    <definedName name="_________MAT159">#REF!</definedName>
    <definedName name="_________MAT16">#REF!</definedName>
    <definedName name="_________MAT160">#REF!</definedName>
    <definedName name="_________MAT161">#REF!</definedName>
    <definedName name="_________MAT162">#REF!</definedName>
    <definedName name="_________MAT163">#REF!</definedName>
    <definedName name="_________MAT164">#REF!</definedName>
    <definedName name="_________MAT165">#REF!</definedName>
    <definedName name="_________MAT166">#REF!</definedName>
    <definedName name="_________MAT17">#REF!</definedName>
    <definedName name="_________MAT18">#REF!</definedName>
    <definedName name="_________MAT19">#REF!</definedName>
    <definedName name="_________MAT2">#REF!</definedName>
    <definedName name="_________MAT20">#REF!</definedName>
    <definedName name="_________MAT21">#REF!</definedName>
    <definedName name="_________MAT22">#REF!</definedName>
    <definedName name="_________MAT23">#REF!</definedName>
    <definedName name="_________MAT24">#REF!</definedName>
    <definedName name="_________MAT25">#REF!</definedName>
    <definedName name="_________MAT26">#REF!</definedName>
    <definedName name="_________MAT27">#REF!</definedName>
    <definedName name="_________MAT28">#REF!</definedName>
    <definedName name="_________MAT29">#REF!</definedName>
    <definedName name="_________MAT3">#REF!</definedName>
    <definedName name="_________MAT30">#REF!</definedName>
    <definedName name="_________MAT31">#REF!</definedName>
    <definedName name="_________MAT32">#REF!</definedName>
    <definedName name="_________MAT33">#REF!</definedName>
    <definedName name="_________MAT34">#REF!</definedName>
    <definedName name="_________MAT35">#REF!</definedName>
    <definedName name="_________MAT36">#REF!</definedName>
    <definedName name="_________MAT37">#REF!</definedName>
    <definedName name="_________MAT38">#REF!</definedName>
    <definedName name="_________MAT39">#REF!</definedName>
    <definedName name="_________MAT4">#REF!</definedName>
    <definedName name="_________MAT40">#REF!</definedName>
    <definedName name="_________MAT41">#REF!</definedName>
    <definedName name="_________MAT42">#REF!</definedName>
    <definedName name="_________MAT43">#REF!</definedName>
    <definedName name="_________MAT44">#REF!</definedName>
    <definedName name="_________MAT45">#REF!</definedName>
    <definedName name="_________MAT46">#REF!</definedName>
    <definedName name="_________MAT47">#REF!</definedName>
    <definedName name="_________MAT48">#REF!</definedName>
    <definedName name="_________MAT49">#REF!</definedName>
    <definedName name="_________MAT5">#REF!</definedName>
    <definedName name="_________MAT50">#REF!</definedName>
    <definedName name="_________MAT51">#REF!</definedName>
    <definedName name="_________MAT52">#REF!</definedName>
    <definedName name="_________MAT53">#REF!</definedName>
    <definedName name="_________MAT54">#REF!</definedName>
    <definedName name="_________MAT55">#REF!</definedName>
    <definedName name="_________MAT56">#REF!</definedName>
    <definedName name="_________MAT57">#REF!</definedName>
    <definedName name="_________MAT58">#REF!</definedName>
    <definedName name="_________MAT59">#REF!</definedName>
    <definedName name="_________MAT6">#REF!</definedName>
    <definedName name="_________MAT60">#REF!</definedName>
    <definedName name="_________MAT61">#REF!</definedName>
    <definedName name="_________MAT62">#REF!</definedName>
    <definedName name="_________MAT63">#REF!</definedName>
    <definedName name="_________MAT64">#REF!</definedName>
    <definedName name="_________MAT65">#REF!</definedName>
    <definedName name="_________MAT66">#REF!</definedName>
    <definedName name="_________MAT67">#REF!</definedName>
    <definedName name="_________MAT68">#REF!</definedName>
    <definedName name="_________MAT69">#REF!</definedName>
    <definedName name="_________MAT7">#REF!</definedName>
    <definedName name="_________MAT70">#REF!</definedName>
    <definedName name="_________MAT71">#REF!</definedName>
    <definedName name="_________MAT72">#REF!</definedName>
    <definedName name="_________MAT73">#REF!</definedName>
    <definedName name="_________MAT74">#REF!</definedName>
    <definedName name="_________MAT75">#REF!</definedName>
    <definedName name="_________MAT76">#REF!</definedName>
    <definedName name="_________MAT77">#REF!</definedName>
    <definedName name="_________MAT78">#REF!</definedName>
    <definedName name="_________MAT79">#REF!</definedName>
    <definedName name="_________MAT8">#REF!</definedName>
    <definedName name="_________MAT80">#REF!</definedName>
    <definedName name="_________MAT81">#REF!</definedName>
    <definedName name="_________MAT82">#REF!</definedName>
    <definedName name="_________MAT83">#REF!</definedName>
    <definedName name="_________MAT84">#REF!</definedName>
    <definedName name="_________MAT85">#REF!</definedName>
    <definedName name="_________MAT86">#REF!</definedName>
    <definedName name="_________MAT87">#REF!</definedName>
    <definedName name="_________MAT88">#REF!</definedName>
    <definedName name="_________MAT89">#REF!</definedName>
    <definedName name="_________MAT9">#REF!</definedName>
    <definedName name="_________MAT90">#REF!</definedName>
    <definedName name="_________MAT91">#REF!</definedName>
    <definedName name="_________MAT92">#REF!</definedName>
    <definedName name="_________MAT93">#REF!</definedName>
    <definedName name="_________MAT94">#REF!</definedName>
    <definedName name="_________MAT95">#REF!</definedName>
    <definedName name="_________MAT96">#REF!</definedName>
    <definedName name="_________MAT97">#REF!</definedName>
    <definedName name="_________MAT98">#REF!</definedName>
    <definedName name="_________MAT99">#REF!</definedName>
    <definedName name="_________MO1">#REF!</definedName>
    <definedName name="_________MO10">#REF!</definedName>
    <definedName name="_________MO2">#REF!</definedName>
    <definedName name="_________MO3">#REF!</definedName>
    <definedName name="_________MO4">#REF!</definedName>
    <definedName name="_________MO5">#REF!</definedName>
    <definedName name="_________MO6">#REF!</definedName>
    <definedName name="_________MO7">#REF!</definedName>
    <definedName name="_________MO8">#REF!</definedName>
    <definedName name="_________MO9">#REF!</definedName>
    <definedName name="_________MV1">#REF!</definedName>
    <definedName name="_________MV10">#REF!</definedName>
    <definedName name="_________MV11">#REF!</definedName>
    <definedName name="_________MV12">#REF!</definedName>
    <definedName name="_________MV13">#REF!</definedName>
    <definedName name="_________MV14">#REF!</definedName>
    <definedName name="_________MV15">#REF!</definedName>
    <definedName name="_________MV16">#REF!</definedName>
    <definedName name="_________MV17">#REF!</definedName>
    <definedName name="_________MV18">#REF!</definedName>
    <definedName name="_________MV19">#REF!</definedName>
    <definedName name="_________MV2">#REF!</definedName>
    <definedName name="_________MV20">#REF!</definedName>
    <definedName name="_________MV3">#REF!</definedName>
    <definedName name="_________MV4">#REF!</definedName>
    <definedName name="_________MV5">#REF!</definedName>
    <definedName name="_________MV6">#REF!</definedName>
    <definedName name="_________MV7">#REF!</definedName>
    <definedName name="_________MV8">#REF!</definedName>
    <definedName name="_________MV9">#REF!</definedName>
    <definedName name="_________PJ50">#REF!</definedName>
    <definedName name="_________PMT5671">[3]MEMORIAS!#REF!</definedName>
    <definedName name="_________PMT5805">[3]MEMORIAS!#REF!</definedName>
    <definedName name="_________PMT5806">[3]MEMORIAS!#REF!</definedName>
    <definedName name="_________PMT5815">[3]MEMORIAS!#REF!</definedName>
    <definedName name="_________PMT5820">[3]MEMORIAS!#REF!</definedName>
    <definedName name="_________POR1">#REF!</definedName>
    <definedName name="_________POR2">#REF!</definedName>
    <definedName name="_________POR3">#REF!</definedName>
    <definedName name="_________POR4">#REF!</definedName>
    <definedName name="_________POR5">#REF!</definedName>
    <definedName name="________A1">#REF!</definedName>
    <definedName name="________aiu2">[4]AIU!$J$105</definedName>
    <definedName name="________EQP1">#REF!</definedName>
    <definedName name="________EQP10">#REF!</definedName>
    <definedName name="________EQP11">#REF!</definedName>
    <definedName name="________EQP12">#REF!</definedName>
    <definedName name="________EQP13">#REF!</definedName>
    <definedName name="________EQP14">#REF!</definedName>
    <definedName name="________EQP15">#REF!</definedName>
    <definedName name="________EQP16">#REF!</definedName>
    <definedName name="________EQP17">#REF!</definedName>
    <definedName name="________EQP18">#REF!</definedName>
    <definedName name="________EQP19">#REF!</definedName>
    <definedName name="________EQP2">#REF!</definedName>
    <definedName name="________EQP20">#REF!</definedName>
    <definedName name="________eqp27">#REF!</definedName>
    <definedName name="________EQP3">#REF!</definedName>
    <definedName name="________EQP4">#REF!</definedName>
    <definedName name="________EQP5">#REF!</definedName>
    <definedName name="________EQP6">#REF!</definedName>
    <definedName name="________EQP7">#REF!</definedName>
    <definedName name="________EQP8">#REF!</definedName>
    <definedName name="________EQP9">#REF!</definedName>
    <definedName name="________EST10">#REF!</definedName>
    <definedName name="________EST11">#REF!</definedName>
    <definedName name="________EST12">#REF!</definedName>
    <definedName name="________EST13">#REF!</definedName>
    <definedName name="________EST14">#REF!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8">#REF!</definedName>
    <definedName name="________EXC9">#REF!</definedName>
    <definedName name="________MAT1">#REF!</definedName>
    <definedName name="________MAT10">#REF!</definedName>
    <definedName name="________MAT100">#REF!</definedName>
    <definedName name="________MAT101">#REF!</definedName>
    <definedName name="________MAT102">#REF!</definedName>
    <definedName name="________MAT103">#REF!</definedName>
    <definedName name="________MAT104">#REF!</definedName>
    <definedName name="________MAT105">#REF!</definedName>
    <definedName name="________MAT106">#REF!</definedName>
    <definedName name="________MAT107">#REF!</definedName>
    <definedName name="________MAT108">#REF!</definedName>
    <definedName name="________MAT109">#REF!</definedName>
    <definedName name="________MAT11">#REF!</definedName>
    <definedName name="________MAT110">#REF!</definedName>
    <definedName name="________MAT111">#REF!</definedName>
    <definedName name="________MAT112">#REF!</definedName>
    <definedName name="________MAT113">#REF!</definedName>
    <definedName name="________MAT114">#REF!</definedName>
    <definedName name="________MAT115">#REF!</definedName>
    <definedName name="________MAT116">#REF!</definedName>
    <definedName name="________MAT117">#REF!</definedName>
    <definedName name="________MAT118">#REF!</definedName>
    <definedName name="________MAT119">#REF!</definedName>
    <definedName name="________MAT12">#REF!</definedName>
    <definedName name="________MAT120">#REF!</definedName>
    <definedName name="________MAT121">#REF!</definedName>
    <definedName name="________MAT122">#REF!</definedName>
    <definedName name="________MAT123">#REF!</definedName>
    <definedName name="________MAT124">#REF!</definedName>
    <definedName name="________MAT125">#REF!</definedName>
    <definedName name="________MAT126">#REF!</definedName>
    <definedName name="________MAT127">#REF!</definedName>
    <definedName name="________MAT128">#REF!</definedName>
    <definedName name="________MAT129">#REF!</definedName>
    <definedName name="________MAT13">#REF!</definedName>
    <definedName name="________MAT130">#REF!</definedName>
    <definedName name="________MAT131">#REF!</definedName>
    <definedName name="________MAT132">#REF!</definedName>
    <definedName name="________MAT133">#REF!</definedName>
    <definedName name="________MAT134">#REF!</definedName>
    <definedName name="________MAT135">#REF!</definedName>
    <definedName name="________MAT136">#REF!</definedName>
    <definedName name="________MAT137">#REF!</definedName>
    <definedName name="________MAT138">#REF!</definedName>
    <definedName name="________MAT139">#REF!</definedName>
    <definedName name="________MAT14">#REF!</definedName>
    <definedName name="________MAT140">#REF!</definedName>
    <definedName name="________MAT141">#REF!</definedName>
    <definedName name="________MAT142">#REF!</definedName>
    <definedName name="________MAT143">#REF!</definedName>
    <definedName name="________MAT144">#REF!</definedName>
    <definedName name="________MAT145">#REF!</definedName>
    <definedName name="________MAT146">#REF!</definedName>
    <definedName name="________MAT147">#REF!</definedName>
    <definedName name="________MAT148">#REF!</definedName>
    <definedName name="________MAT149">#REF!</definedName>
    <definedName name="________MAT15">#REF!</definedName>
    <definedName name="________MAT150">#REF!</definedName>
    <definedName name="________MAT151">#REF!</definedName>
    <definedName name="________MAT152">#REF!</definedName>
    <definedName name="________MAT153">#REF!</definedName>
    <definedName name="________MAT154">#REF!</definedName>
    <definedName name="________MAT155">#REF!</definedName>
    <definedName name="________MAT156">#REF!</definedName>
    <definedName name="________MAT157">#REF!</definedName>
    <definedName name="________MAT158">#REF!</definedName>
    <definedName name="________MAT159">#REF!</definedName>
    <definedName name="________MAT16">#REF!</definedName>
    <definedName name="________MAT160">#REF!</definedName>
    <definedName name="________MAT161">#REF!</definedName>
    <definedName name="________MAT162">#REF!</definedName>
    <definedName name="________MAT163">#REF!</definedName>
    <definedName name="________MAT164">#REF!</definedName>
    <definedName name="________MAT165">#REF!</definedName>
    <definedName name="________MAT166">#REF!</definedName>
    <definedName name="________MAT17">#REF!</definedName>
    <definedName name="________MAT18">#REF!</definedName>
    <definedName name="________MAT19">#REF!</definedName>
    <definedName name="________MAT2">#REF!</definedName>
    <definedName name="________MAT20">#REF!</definedName>
    <definedName name="________MAT21">#REF!</definedName>
    <definedName name="________MAT22">#REF!</definedName>
    <definedName name="________MAT23">#REF!</definedName>
    <definedName name="________MAT24">#REF!</definedName>
    <definedName name="________MAT25">#REF!</definedName>
    <definedName name="________MAT26">#REF!</definedName>
    <definedName name="________MAT27">#REF!</definedName>
    <definedName name="________MAT28">#REF!</definedName>
    <definedName name="________MAT29">#REF!</definedName>
    <definedName name="________MAT3">#REF!</definedName>
    <definedName name="________MAT30">#REF!</definedName>
    <definedName name="________MAT31">#REF!</definedName>
    <definedName name="________MAT32">#REF!</definedName>
    <definedName name="________MAT33">#REF!</definedName>
    <definedName name="________MAT34">#REF!</definedName>
    <definedName name="________MAT35">#REF!</definedName>
    <definedName name="________MAT36">#REF!</definedName>
    <definedName name="________MAT37">#REF!</definedName>
    <definedName name="________MAT38">#REF!</definedName>
    <definedName name="________MAT39">#REF!</definedName>
    <definedName name="________MAT4">#REF!</definedName>
    <definedName name="________MAT40">#REF!</definedName>
    <definedName name="________MAT41">#REF!</definedName>
    <definedName name="________MAT42">#REF!</definedName>
    <definedName name="________MAT43">#REF!</definedName>
    <definedName name="________MAT44">#REF!</definedName>
    <definedName name="________MAT45">#REF!</definedName>
    <definedName name="________MAT46">#REF!</definedName>
    <definedName name="________MAT47">#REF!</definedName>
    <definedName name="________MAT48">#REF!</definedName>
    <definedName name="________MAT49">#REF!</definedName>
    <definedName name="________MAT5">#REF!</definedName>
    <definedName name="________MAT50">#REF!</definedName>
    <definedName name="________MAT51">#REF!</definedName>
    <definedName name="________MAT52">#REF!</definedName>
    <definedName name="________MAT53">#REF!</definedName>
    <definedName name="________MAT54">#REF!</definedName>
    <definedName name="________MAT55">#REF!</definedName>
    <definedName name="________MAT56">#REF!</definedName>
    <definedName name="________MAT57">#REF!</definedName>
    <definedName name="________MAT58">#REF!</definedName>
    <definedName name="________MAT59">#REF!</definedName>
    <definedName name="________MAT6">#REF!</definedName>
    <definedName name="________MAT60">#REF!</definedName>
    <definedName name="________MAT61">#REF!</definedName>
    <definedName name="________MAT62">#REF!</definedName>
    <definedName name="________MAT63">#REF!</definedName>
    <definedName name="________MAT64">#REF!</definedName>
    <definedName name="________MAT65">#REF!</definedName>
    <definedName name="________MAT66">#REF!</definedName>
    <definedName name="________MAT67">#REF!</definedName>
    <definedName name="________MAT68">#REF!</definedName>
    <definedName name="________MAT69">#REF!</definedName>
    <definedName name="________MAT7">#REF!</definedName>
    <definedName name="________MAT70">#REF!</definedName>
    <definedName name="________MAT71">#REF!</definedName>
    <definedName name="________MAT72">#REF!</definedName>
    <definedName name="________MAT73">#REF!</definedName>
    <definedName name="________MAT74">#REF!</definedName>
    <definedName name="________MAT75">#REF!</definedName>
    <definedName name="________MAT76">#REF!</definedName>
    <definedName name="________MAT77">#REF!</definedName>
    <definedName name="________MAT78">#REF!</definedName>
    <definedName name="________MAT79">#REF!</definedName>
    <definedName name="________MAT8">#REF!</definedName>
    <definedName name="________MAT80">#REF!</definedName>
    <definedName name="________MAT81">#REF!</definedName>
    <definedName name="________MAT82">#REF!</definedName>
    <definedName name="________MAT83">#REF!</definedName>
    <definedName name="________MAT84">#REF!</definedName>
    <definedName name="________MAT85">#REF!</definedName>
    <definedName name="________MAT86">#REF!</definedName>
    <definedName name="________MAT87">#REF!</definedName>
    <definedName name="________MAT88">#REF!</definedName>
    <definedName name="________MAT89">#REF!</definedName>
    <definedName name="________MAT9">#REF!</definedName>
    <definedName name="________MAT90">#REF!</definedName>
    <definedName name="________MAT91">#REF!</definedName>
    <definedName name="________MAT92">#REF!</definedName>
    <definedName name="________MAT93">#REF!</definedName>
    <definedName name="________MAT94">#REF!</definedName>
    <definedName name="________MAT95">#REF!</definedName>
    <definedName name="________MAT96">#REF!</definedName>
    <definedName name="________MAT97">#REF!</definedName>
    <definedName name="________MAT98">#REF!</definedName>
    <definedName name="________MAT99">#REF!</definedName>
    <definedName name="________MO1">#REF!</definedName>
    <definedName name="________MO10">#REF!</definedName>
    <definedName name="________MO2">#REF!</definedName>
    <definedName name="________MO3">#REF!</definedName>
    <definedName name="________MO4">#REF!</definedName>
    <definedName name="________MO5">#REF!</definedName>
    <definedName name="________MO6">#REF!</definedName>
    <definedName name="________MO7">#REF!</definedName>
    <definedName name="________MO8">#REF!</definedName>
    <definedName name="________MO9">#REF!</definedName>
    <definedName name="________MV1">#REF!</definedName>
    <definedName name="________MV10">#REF!</definedName>
    <definedName name="________MV11">#REF!</definedName>
    <definedName name="________MV12">#REF!</definedName>
    <definedName name="________MV13">#REF!</definedName>
    <definedName name="________MV14">#REF!</definedName>
    <definedName name="________MV15">#REF!</definedName>
    <definedName name="________MV16">#REF!</definedName>
    <definedName name="________MV17">#REF!</definedName>
    <definedName name="________MV18">#REF!</definedName>
    <definedName name="________MV19">#REF!</definedName>
    <definedName name="________MV2">#REF!</definedName>
    <definedName name="________MV20">#REF!</definedName>
    <definedName name="________MV3">#REF!</definedName>
    <definedName name="________MV4">#REF!</definedName>
    <definedName name="________MV5">#REF!</definedName>
    <definedName name="________MV6">#REF!</definedName>
    <definedName name="________MV7">#REF!</definedName>
    <definedName name="________MV8">#REF!</definedName>
    <definedName name="________MV9">#REF!</definedName>
    <definedName name="________PJ50">#REF!</definedName>
    <definedName name="________POR1">#REF!</definedName>
    <definedName name="________POR2">#REF!</definedName>
    <definedName name="________POR3">#REF!</definedName>
    <definedName name="________POR4">#REF!</definedName>
    <definedName name="________POR5">#REF!</definedName>
    <definedName name="_______A1">#REF!</definedName>
    <definedName name="_______cua1">'[5]ALCANTARILLADO RAS'!$A$4:$B$14</definedName>
    <definedName name="_______EQP1">#REF!</definedName>
    <definedName name="_______EQP10">#REF!</definedName>
    <definedName name="_______EQP11">#REF!</definedName>
    <definedName name="_______EQP12">#REF!</definedName>
    <definedName name="_______EQP13">#REF!</definedName>
    <definedName name="_______EQP14">#REF!</definedName>
    <definedName name="_______EQP15">#REF!</definedName>
    <definedName name="_______EQP16">#REF!</definedName>
    <definedName name="_______EQP17">#REF!</definedName>
    <definedName name="_______EQP18">#REF!</definedName>
    <definedName name="_______EQP19">#REF!</definedName>
    <definedName name="_______EQP2">#REF!</definedName>
    <definedName name="_______EQP20">#REF!</definedName>
    <definedName name="_______eqp27">#REF!</definedName>
    <definedName name="_______EQP3">#REF!</definedName>
    <definedName name="_______EQP4">#REF!</definedName>
    <definedName name="_______EQP5">#REF!</definedName>
    <definedName name="_______EQP6">#REF!</definedName>
    <definedName name="_______EQP7">#REF!</definedName>
    <definedName name="_______EQP8">#REF!</definedName>
    <definedName name="_______EQP9">#REF!</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MAT1">#REF!</definedName>
    <definedName name="_______MAT10">#REF!</definedName>
    <definedName name="_______MAT100">#REF!</definedName>
    <definedName name="_______MAT101">#REF!</definedName>
    <definedName name="_______MAT102">#REF!</definedName>
    <definedName name="_______MAT103">#REF!</definedName>
    <definedName name="_______MAT104">#REF!</definedName>
    <definedName name="_______MAT105">#REF!</definedName>
    <definedName name="_______MAT106">#REF!</definedName>
    <definedName name="_______MAT107">#REF!</definedName>
    <definedName name="_______MAT108">#REF!</definedName>
    <definedName name="_______MAT109">#REF!</definedName>
    <definedName name="_______MAT11">#REF!</definedName>
    <definedName name="_______MAT110">#REF!</definedName>
    <definedName name="_______MAT111">#REF!</definedName>
    <definedName name="_______MAT112">#REF!</definedName>
    <definedName name="_______MAT113">#REF!</definedName>
    <definedName name="_______MAT114">#REF!</definedName>
    <definedName name="_______MAT115">#REF!</definedName>
    <definedName name="_______MAT116">#REF!</definedName>
    <definedName name="_______MAT117">#REF!</definedName>
    <definedName name="_______MAT118">#REF!</definedName>
    <definedName name="_______MAT119">#REF!</definedName>
    <definedName name="_______MAT12">#REF!</definedName>
    <definedName name="_______MAT120">#REF!</definedName>
    <definedName name="_______MAT121">#REF!</definedName>
    <definedName name="_______MAT122">#REF!</definedName>
    <definedName name="_______MAT123">#REF!</definedName>
    <definedName name="_______MAT124">#REF!</definedName>
    <definedName name="_______MAT125">#REF!</definedName>
    <definedName name="_______MAT126">#REF!</definedName>
    <definedName name="_______MAT127">#REF!</definedName>
    <definedName name="_______MAT128">#REF!</definedName>
    <definedName name="_______MAT129">#REF!</definedName>
    <definedName name="_______MAT13">#REF!</definedName>
    <definedName name="_______MAT130">#REF!</definedName>
    <definedName name="_______MAT131">#REF!</definedName>
    <definedName name="_______MAT132">#REF!</definedName>
    <definedName name="_______MAT133">#REF!</definedName>
    <definedName name="_______MAT134">#REF!</definedName>
    <definedName name="_______MAT135">#REF!</definedName>
    <definedName name="_______MAT136">#REF!</definedName>
    <definedName name="_______MAT137">#REF!</definedName>
    <definedName name="_______MAT138">#REF!</definedName>
    <definedName name="_______MAT139">#REF!</definedName>
    <definedName name="_______MAT14">#REF!</definedName>
    <definedName name="_______MAT140">#REF!</definedName>
    <definedName name="_______MAT141">#REF!</definedName>
    <definedName name="_______MAT142">#REF!</definedName>
    <definedName name="_______MAT143">#REF!</definedName>
    <definedName name="_______MAT144">#REF!</definedName>
    <definedName name="_______MAT145">#REF!</definedName>
    <definedName name="_______MAT146">#REF!</definedName>
    <definedName name="_______MAT147">#REF!</definedName>
    <definedName name="_______MAT148">#REF!</definedName>
    <definedName name="_______MAT149">#REF!</definedName>
    <definedName name="_______MAT15">#REF!</definedName>
    <definedName name="_______MAT150">#REF!</definedName>
    <definedName name="_______MAT151">#REF!</definedName>
    <definedName name="_______MAT152">#REF!</definedName>
    <definedName name="_______MAT153">#REF!</definedName>
    <definedName name="_______MAT154">#REF!</definedName>
    <definedName name="_______MAT155">#REF!</definedName>
    <definedName name="_______MAT156">#REF!</definedName>
    <definedName name="_______MAT157">#REF!</definedName>
    <definedName name="_______MAT158">#REF!</definedName>
    <definedName name="_______MAT159">#REF!</definedName>
    <definedName name="_______MAT16">#REF!</definedName>
    <definedName name="_______MAT160">#REF!</definedName>
    <definedName name="_______MAT161">#REF!</definedName>
    <definedName name="_______MAT162">#REF!</definedName>
    <definedName name="_______MAT163">#REF!</definedName>
    <definedName name="_______MAT164">#REF!</definedName>
    <definedName name="_______MAT165">#REF!</definedName>
    <definedName name="_______MAT166">#REF!</definedName>
    <definedName name="_______MAT17">#REF!</definedName>
    <definedName name="_______MAT18">#REF!</definedName>
    <definedName name="_______MAT19">#REF!</definedName>
    <definedName name="_______MAT2">#REF!</definedName>
    <definedName name="_______MAT20">#REF!</definedName>
    <definedName name="_______MAT21">#REF!</definedName>
    <definedName name="_______MAT22">#REF!</definedName>
    <definedName name="_______MAT23">#REF!</definedName>
    <definedName name="_______MAT24">#REF!</definedName>
    <definedName name="_______MAT25">#REF!</definedName>
    <definedName name="_______MAT26">#REF!</definedName>
    <definedName name="_______MAT27">#REF!</definedName>
    <definedName name="_______MAT28">#REF!</definedName>
    <definedName name="_______MAT29">#REF!</definedName>
    <definedName name="_______MAT3">#REF!</definedName>
    <definedName name="_______MAT30">#REF!</definedName>
    <definedName name="_______MAT31">#REF!</definedName>
    <definedName name="_______MAT32">#REF!</definedName>
    <definedName name="_______MAT33">#REF!</definedName>
    <definedName name="_______MAT34">#REF!</definedName>
    <definedName name="_______MAT35">#REF!</definedName>
    <definedName name="_______MAT36">#REF!</definedName>
    <definedName name="_______MAT37">#REF!</definedName>
    <definedName name="_______MAT38">#REF!</definedName>
    <definedName name="_______MAT39">#REF!</definedName>
    <definedName name="_______MAT4">#REF!</definedName>
    <definedName name="_______MAT40">#REF!</definedName>
    <definedName name="_______MAT41">#REF!</definedName>
    <definedName name="_______MAT42">#REF!</definedName>
    <definedName name="_______MAT43">#REF!</definedName>
    <definedName name="_______MAT44">#REF!</definedName>
    <definedName name="_______MAT45">#REF!</definedName>
    <definedName name="_______MAT46">#REF!</definedName>
    <definedName name="_______MAT47">#REF!</definedName>
    <definedName name="_______MAT48">#REF!</definedName>
    <definedName name="_______MAT49">#REF!</definedName>
    <definedName name="_______MAT5">#REF!</definedName>
    <definedName name="_______MAT50">#REF!</definedName>
    <definedName name="_______MAT51">#REF!</definedName>
    <definedName name="_______MAT52">#REF!</definedName>
    <definedName name="_______MAT53">#REF!</definedName>
    <definedName name="_______MAT54">#REF!</definedName>
    <definedName name="_______MAT55">#REF!</definedName>
    <definedName name="_______MAT56">#REF!</definedName>
    <definedName name="_______MAT57">#REF!</definedName>
    <definedName name="_______MAT58">#REF!</definedName>
    <definedName name="_______MAT59">#REF!</definedName>
    <definedName name="_______MAT6">#REF!</definedName>
    <definedName name="_______MAT60">#REF!</definedName>
    <definedName name="_______MAT61">#REF!</definedName>
    <definedName name="_______MAT62">#REF!</definedName>
    <definedName name="_______MAT63">#REF!</definedName>
    <definedName name="_______MAT64">#REF!</definedName>
    <definedName name="_______MAT65">#REF!</definedName>
    <definedName name="_______MAT66">#REF!</definedName>
    <definedName name="_______MAT67">#REF!</definedName>
    <definedName name="_______MAT68">#REF!</definedName>
    <definedName name="_______MAT69">#REF!</definedName>
    <definedName name="_______MAT7">#REF!</definedName>
    <definedName name="_______MAT70">#REF!</definedName>
    <definedName name="_______MAT71">#REF!</definedName>
    <definedName name="_______MAT72">#REF!</definedName>
    <definedName name="_______MAT73">#REF!</definedName>
    <definedName name="_______MAT74">#REF!</definedName>
    <definedName name="_______MAT75">#REF!</definedName>
    <definedName name="_______MAT76">#REF!</definedName>
    <definedName name="_______MAT77">#REF!</definedName>
    <definedName name="_______MAT78">#REF!</definedName>
    <definedName name="_______MAT79">#REF!</definedName>
    <definedName name="_______MAT8">#REF!</definedName>
    <definedName name="_______MAT80">#REF!</definedName>
    <definedName name="_______MAT81">#REF!</definedName>
    <definedName name="_______MAT82">#REF!</definedName>
    <definedName name="_______MAT83">#REF!</definedName>
    <definedName name="_______MAT84">#REF!</definedName>
    <definedName name="_______MAT85">#REF!</definedName>
    <definedName name="_______MAT86">#REF!</definedName>
    <definedName name="_______MAT87">#REF!</definedName>
    <definedName name="_______MAT88">#REF!</definedName>
    <definedName name="_______MAT89">#REF!</definedName>
    <definedName name="_______MAT9">#REF!</definedName>
    <definedName name="_______MAT90">#REF!</definedName>
    <definedName name="_______MAT91">#REF!</definedName>
    <definedName name="_______MAT92">#REF!</definedName>
    <definedName name="_______MAT93">#REF!</definedName>
    <definedName name="_______MAT94">#REF!</definedName>
    <definedName name="_______MAT95">#REF!</definedName>
    <definedName name="_______MAT96">#REF!</definedName>
    <definedName name="_______MAT97">#REF!</definedName>
    <definedName name="_______MAT98">#REF!</definedName>
    <definedName name="_______MAT99">#REF!</definedName>
    <definedName name="_______MO1">#REF!</definedName>
    <definedName name="_______MO10">#REF!</definedName>
    <definedName name="_______MO2">#REF!</definedName>
    <definedName name="_______MO3">#REF!</definedName>
    <definedName name="_______MO4">#REF!</definedName>
    <definedName name="_______MO5">#REF!</definedName>
    <definedName name="_______MO6">#REF!</definedName>
    <definedName name="_______MO7">#REF!</definedName>
    <definedName name="_______MO8">#REF!</definedName>
    <definedName name="_______MO9">#REF!</definedName>
    <definedName name="_______MV1">#REF!</definedName>
    <definedName name="_______MV10">#REF!</definedName>
    <definedName name="_______MV11">#REF!</definedName>
    <definedName name="_______MV12">#REF!</definedName>
    <definedName name="_______MV13">#REF!</definedName>
    <definedName name="_______MV14">#REF!</definedName>
    <definedName name="_______MV15">#REF!</definedName>
    <definedName name="_______MV16">#REF!</definedName>
    <definedName name="_______MV17">#REF!</definedName>
    <definedName name="_______MV18">#REF!</definedName>
    <definedName name="_______MV19">#REF!</definedName>
    <definedName name="_______MV2">#REF!</definedName>
    <definedName name="_______MV20">#REF!</definedName>
    <definedName name="_______MV3">#REF!</definedName>
    <definedName name="_______MV4">#REF!</definedName>
    <definedName name="_______MV5">#REF!</definedName>
    <definedName name="_______MV6">#REF!</definedName>
    <definedName name="_______MV7">#REF!</definedName>
    <definedName name="_______MV8">#REF!</definedName>
    <definedName name="_______MV9">#REF!</definedName>
    <definedName name="_______PJ50">#REF!</definedName>
    <definedName name="_______POR1">#REF!</definedName>
    <definedName name="_______POR2">#REF!</definedName>
    <definedName name="_______POR3">#REF!</definedName>
    <definedName name="_______POR4">#REF!</definedName>
    <definedName name="_______POR5">#REF!</definedName>
    <definedName name="_______VPD1">[6]TARIFAS!$C$582</definedName>
    <definedName name="_______VPI1">[6]TARIFAS!$C$580</definedName>
    <definedName name="_______VRA1">[6]TARIFAS!$C$579</definedName>
    <definedName name="______A1">#REF!</definedName>
    <definedName name="______cua1">'[5]ALCANTARILLADO RAS'!$A$4:$B$14</definedName>
    <definedName name="______EQP1">#REF!</definedName>
    <definedName name="______EQP10">#REF!</definedName>
    <definedName name="______EQP11">#REF!</definedName>
    <definedName name="______EQP12">#REF!</definedName>
    <definedName name="______EQP13">#REF!</definedName>
    <definedName name="______EQP14">#REF!</definedName>
    <definedName name="______EQP15">#REF!</definedName>
    <definedName name="______EQP16">#REF!</definedName>
    <definedName name="______EQP17">#REF!</definedName>
    <definedName name="______EQP18">#REF!</definedName>
    <definedName name="______EQP19">#REF!</definedName>
    <definedName name="______EQP2">#REF!</definedName>
    <definedName name="______EQP20">#REF!</definedName>
    <definedName name="______eqp27">#REF!</definedName>
    <definedName name="______EQP3">#REF!</definedName>
    <definedName name="______EQP4">#REF!</definedName>
    <definedName name="______EQP5">#REF!</definedName>
    <definedName name="______EQP6">#REF!</definedName>
    <definedName name="______EQP7">#REF!</definedName>
    <definedName name="______EQP8">#REF!</definedName>
    <definedName name="______EQP9">#REF!</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MAT1">#REF!</definedName>
    <definedName name="______MAT10">#REF!</definedName>
    <definedName name="______MAT100">#REF!</definedName>
    <definedName name="______MAT101">#REF!</definedName>
    <definedName name="______MAT102">#REF!</definedName>
    <definedName name="______MAT103">#REF!</definedName>
    <definedName name="______MAT104">#REF!</definedName>
    <definedName name="______MAT105">#REF!</definedName>
    <definedName name="______MAT106">#REF!</definedName>
    <definedName name="______MAT107">#REF!</definedName>
    <definedName name="______MAT108">#REF!</definedName>
    <definedName name="______MAT109">#REF!</definedName>
    <definedName name="______MAT11">#REF!</definedName>
    <definedName name="______MAT110">#REF!</definedName>
    <definedName name="______MAT111">#REF!</definedName>
    <definedName name="______MAT112">#REF!</definedName>
    <definedName name="______MAT113">#REF!</definedName>
    <definedName name="______MAT114">#REF!</definedName>
    <definedName name="______MAT115">#REF!</definedName>
    <definedName name="______MAT116">#REF!</definedName>
    <definedName name="______MAT117">#REF!</definedName>
    <definedName name="______MAT118">#REF!</definedName>
    <definedName name="______MAT119">#REF!</definedName>
    <definedName name="______MAT12">#REF!</definedName>
    <definedName name="______MAT120">#REF!</definedName>
    <definedName name="______MAT121">#REF!</definedName>
    <definedName name="______MAT122">#REF!</definedName>
    <definedName name="______MAT123">#REF!</definedName>
    <definedName name="______MAT124">#REF!</definedName>
    <definedName name="______MAT125">#REF!</definedName>
    <definedName name="______MAT126">#REF!</definedName>
    <definedName name="______MAT127">#REF!</definedName>
    <definedName name="______MAT128">#REF!</definedName>
    <definedName name="______MAT129">#REF!</definedName>
    <definedName name="______MAT13">#REF!</definedName>
    <definedName name="______MAT130">#REF!</definedName>
    <definedName name="______MAT131">#REF!</definedName>
    <definedName name="______MAT132">#REF!</definedName>
    <definedName name="______MAT133">#REF!</definedName>
    <definedName name="______MAT134">#REF!</definedName>
    <definedName name="______MAT135">#REF!</definedName>
    <definedName name="______MAT136">#REF!</definedName>
    <definedName name="______MAT137">#REF!</definedName>
    <definedName name="______MAT138">#REF!</definedName>
    <definedName name="______MAT139">#REF!</definedName>
    <definedName name="______MAT14">#REF!</definedName>
    <definedName name="______MAT140">#REF!</definedName>
    <definedName name="______MAT141">#REF!</definedName>
    <definedName name="______MAT142">#REF!</definedName>
    <definedName name="______MAT143">#REF!</definedName>
    <definedName name="______MAT144">#REF!</definedName>
    <definedName name="______MAT145">#REF!</definedName>
    <definedName name="______MAT146">#REF!</definedName>
    <definedName name="______MAT147">#REF!</definedName>
    <definedName name="______MAT148">#REF!</definedName>
    <definedName name="______MAT149">#REF!</definedName>
    <definedName name="______MAT15">#REF!</definedName>
    <definedName name="______MAT150">#REF!</definedName>
    <definedName name="______MAT151">#REF!</definedName>
    <definedName name="______MAT152">#REF!</definedName>
    <definedName name="______MAT153">#REF!</definedName>
    <definedName name="______MAT154">#REF!</definedName>
    <definedName name="______MAT155">#REF!</definedName>
    <definedName name="______MAT156">#REF!</definedName>
    <definedName name="______MAT157">#REF!</definedName>
    <definedName name="______MAT158">#REF!</definedName>
    <definedName name="______MAT159">#REF!</definedName>
    <definedName name="______MAT16">#REF!</definedName>
    <definedName name="______MAT160">#REF!</definedName>
    <definedName name="______MAT161">#REF!</definedName>
    <definedName name="______MAT162">#REF!</definedName>
    <definedName name="______MAT163">#REF!</definedName>
    <definedName name="______MAT164">#REF!</definedName>
    <definedName name="______MAT165">#REF!</definedName>
    <definedName name="______MAT166">#REF!</definedName>
    <definedName name="______MAT17">#REF!</definedName>
    <definedName name="______MAT18">#REF!</definedName>
    <definedName name="______MAT19">#REF!</definedName>
    <definedName name="______MAT2">#REF!</definedName>
    <definedName name="______MAT20">#REF!</definedName>
    <definedName name="______MAT21">#REF!</definedName>
    <definedName name="______MAT22">#REF!</definedName>
    <definedName name="______MAT23">#REF!</definedName>
    <definedName name="______MAT24">#REF!</definedName>
    <definedName name="______MAT25">#REF!</definedName>
    <definedName name="______MAT26">#REF!</definedName>
    <definedName name="______MAT27">#REF!</definedName>
    <definedName name="______MAT28">#REF!</definedName>
    <definedName name="______MAT29">#REF!</definedName>
    <definedName name="______MAT3">#REF!</definedName>
    <definedName name="______MAT30">#REF!</definedName>
    <definedName name="______MAT31">#REF!</definedName>
    <definedName name="______MAT32">#REF!</definedName>
    <definedName name="______MAT33">#REF!</definedName>
    <definedName name="______MAT34">#REF!</definedName>
    <definedName name="______MAT35">#REF!</definedName>
    <definedName name="______MAT36">#REF!</definedName>
    <definedName name="______MAT37">#REF!</definedName>
    <definedName name="______MAT38">#REF!</definedName>
    <definedName name="______MAT39">#REF!</definedName>
    <definedName name="______MAT4">#REF!</definedName>
    <definedName name="______MAT40">#REF!</definedName>
    <definedName name="______MAT41">#REF!</definedName>
    <definedName name="______MAT42">#REF!</definedName>
    <definedName name="______MAT43">#REF!</definedName>
    <definedName name="______MAT44">#REF!</definedName>
    <definedName name="______MAT45">#REF!</definedName>
    <definedName name="______MAT46">#REF!</definedName>
    <definedName name="______MAT47">#REF!</definedName>
    <definedName name="______MAT48">#REF!</definedName>
    <definedName name="______MAT49">#REF!</definedName>
    <definedName name="______MAT5">#REF!</definedName>
    <definedName name="______MAT50">#REF!</definedName>
    <definedName name="______MAT51">#REF!</definedName>
    <definedName name="______MAT52">#REF!</definedName>
    <definedName name="______MAT53">#REF!</definedName>
    <definedName name="______MAT54">#REF!</definedName>
    <definedName name="______MAT55">#REF!</definedName>
    <definedName name="______MAT56">#REF!</definedName>
    <definedName name="______MAT57">#REF!</definedName>
    <definedName name="______MAT58">#REF!</definedName>
    <definedName name="______MAT59">#REF!</definedName>
    <definedName name="______MAT6">#REF!</definedName>
    <definedName name="______MAT60">#REF!</definedName>
    <definedName name="______MAT61">#REF!</definedName>
    <definedName name="______MAT62">#REF!</definedName>
    <definedName name="______MAT63">#REF!</definedName>
    <definedName name="______MAT64">#REF!</definedName>
    <definedName name="______MAT65">#REF!</definedName>
    <definedName name="______MAT66">#REF!</definedName>
    <definedName name="______MAT67">#REF!</definedName>
    <definedName name="______MAT68">#REF!</definedName>
    <definedName name="______MAT69">#REF!</definedName>
    <definedName name="______MAT7">#REF!</definedName>
    <definedName name="______MAT70">#REF!</definedName>
    <definedName name="______MAT71">#REF!</definedName>
    <definedName name="______MAT72">#REF!</definedName>
    <definedName name="______MAT73">#REF!</definedName>
    <definedName name="______MAT74">#REF!</definedName>
    <definedName name="______MAT75">#REF!</definedName>
    <definedName name="______MAT76">#REF!</definedName>
    <definedName name="______MAT77">#REF!</definedName>
    <definedName name="______MAT78">#REF!</definedName>
    <definedName name="______MAT79">#REF!</definedName>
    <definedName name="______MAT8">#REF!</definedName>
    <definedName name="______MAT80">#REF!</definedName>
    <definedName name="______MAT81">#REF!</definedName>
    <definedName name="______MAT82">#REF!</definedName>
    <definedName name="______MAT83">#REF!</definedName>
    <definedName name="______MAT84">#REF!</definedName>
    <definedName name="______MAT85">#REF!</definedName>
    <definedName name="______MAT86">#REF!</definedName>
    <definedName name="______MAT87">#REF!</definedName>
    <definedName name="______MAT88">#REF!</definedName>
    <definedName name="______MAT89">#REF!</definedName>
    <definedName name="______MAT9">#REF!</definedName>
    <definedName name="______MAT90">#REF!</definedName>
    <definedName name="______MAT91">#REF!</definedName>
    <definedName name="______MAT92">#REF!</definedName>
    <definedName name="______MAT93">#REF!</definedName>
    <definedName name="______MAT94">#REF!</definedName>
    <definedName name="______MAT95">#REF!</definedName>
    <definedName name="______MAT96">#REF!</definedName>
    <definedName name="______MAT97">#REF!</definedName>
    <definedName name="______MAT98">#REF!</definedName>
    <definedName name="______MAT99">#REF!</definedName>
    <definedName name="______MO1">#REF!</definedName>
    <definedName name="______MO10">#REF!</definedName>
    <definedName name="______MO2">#REF!</definedName>
    <definedName name="______MO3">#REF!</definedName>
    <definedName name="______MO4">#REF!</definedName>
    <definedName name="______MO5">#REF!</definedName>
    <definedName name="______MO6">#REF!</definedName>
    <definedName name="______MO7">#REF!</definedName>
    <definedName name="______MO8">#REF!</definedName>
    <definedName name="______MO9">#REF!</definedName>
    <definedName name="______MV1">#REF!</definedName>
    <definedName name="______MV10">#REF!</definedName>
    <definedName name="______MV11">#REF!</definedName>
    <definedName name="______MV12">#REF!</definedName>
    <definedName name="______MV13">#REF!</definedName>
    <definedName name="______MV14">#REF!</definedName>
    <definedName name="______MV15">#REF!</definedName>
    <definedName name="______MV16">#REF!</definedName>
    <definedName name="______MV17">#REF!</definedName>
    <definedName name="______MV18">#REF!</definedName>
    <definedName name="______MV19">#REF!</definedName>
    <definedName name="______MV2">#REF!</definedName>
    <definedName name="______MV20">#REF!</definedName>
    <definedName name="______MV3">#REF!</definedName>
    <definedName name="______MV4">#REF!</definedName>
    <definedName name="______MV5">#REF!</definedName>
    <definedName name="______MV6">#REF!</definedName>
    <definedName name="______MV7">#REF!</definedName>
    <definedName name="______MV8">#REF!</definedName>
    <definedName name="______MV9">#REF!</definedName>
    <definedName name="______PJ50">#REF!</definedName>
    <definedName name="______POR1">#REF!</definedName>
    <definedName name="______POR2">#REF!</definedName>
    <definedName name="______POR3">#REF!</definedName>
    <definedName name="______POR4">#REF!</definedName>
    <definedName name="______POR5">#REF!</definedName>
    <definedName name="______VPD1">[6]TARIFAS!$C$582</definedName>
    <definedName name="______VPI1">[6]TARIFAS!$C$580</definedName>
    <definedName name="______VRA1">[6]TARIFAS!$C$579</definedName>
    <definedName name="_____A1">#REF!</definedName>
    <definedName name="_____aiu2">[4]AIU!$J$105</definedName>
    <definedName name="_____cua1">'[5]ALCANTARILLADO RAS'!$A$4:$B$14</definedName>
    <definedName name="_____EQP1">#REF!</definedName>
    <definedName name="_____EQP10">#REF!</definedName>
    <definedName name="_____EQP11">#REF!</definedName>
    <definedName name="_____EQP12">#REF!</definedName>
    <definedName name="_____EQP13">#REF!</definedName>
    <definedName name="_____EQP14">#REF!</definedName>
    <definedName name="_____EQP15">#REF!</definedName>
    <definedName name="_____EQP16">#REF!</definedName>
    <definedName name="_____EQP17">#REF!</definedName>
    <definedName name="_____EQP18">#REF!</definedName>
    <definedName name="_____EQP19">#REF!</definedName>
    <definedName name="_____EQP2">#REF!</definedName>
    <definedName name="_____EQP20">#REF!</definedName>
    <definedName name="_____eqp27">#REF!</definedName>
    <definedName name="_____EQP3">#REF!</definedName>
    <definedName name="_____EQP4">#REF!</definedName>
    <definedName name="_____EQP5">#REF!</definedName>
    <definedName name="_____EQP6">#REF!</definedName>
    <definedName name="_____EQP7">#REF!</definedName>
    <definedName name="_____EQP8">#REF!</definedName>
    <definedName name="_____EQP9">#REF!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MAT1">#REF!</definedName>
    <definedName name="_____MAT10">#REF!</definedName>
    <definedName name="_____MAT100">#REF!</definedName>
    <definedName name="_____MAT101">#REF!</definedName>
    <definedName name="_____MAT102">#REF!</definedName>
    <definedName name="_____MAT103">#REF!</definedName>
    <definedName name="_____MAT104">#REF!</definedName>
    <definedName name="_____MAT105">#REF!</definedName>
    <definedName name="_____MAT106">#REF!</definedName>
    <definedName name="_____MAT107">#REF!</definedName>
    <definedName name="_____MAT108">#REF!</definedName>
    <definedName name="_____MAT109">#REF!</definedName>
    <definedName name="_____MAT11">#REF!</definedName>
    <definedName name="_____MAT110">#REF!</definedName>
    <definedName name="_____MAT111">#REF!</definedName>
    <definedName name="_____MAT112">#REF!</definedName>
    <definedName name="_____MAT113">#REF!</definedName>
    <definedName name="_____MAT114">#REF!</definedName>
    <definedName name="_____MAT115">#REF!</definedName>
    <definedName name="_____MAT116">#REF!</definedName>
    <definedName name="_____MAT117">#REF!</definedName>
    <definedName name="_____MAT118">#REF!</definedName>
    <definedName name="_____MAT119">#REF!</definedName>
    <definedName name="_____MAT12">#REF!</definedName>
    <definedName name="_____MAT120">#REF!</definedName>
    <definedName name="_____MAT121">#REF!</definedName>
    <definedName name="_____MAT122">#REF!</definedName>
    <definedName name="_____MAT123">#REF!</definedName>
    <definedName name="_____MAT124">#REF!</definedName>
    <definedName name="_____MAT125">#REF!</definedName>
    <definedName name="_____MAT126">#REF!</definedName>
    <definedName name="_____MAT127">#REF!</definedName>
    <definedName name="_____MAT128">#REF!</definedName>
    <definedName name="_____MAT129">#REF!</definedName>
    <definedName name="_____MAT13">#REF!</definedName>
    <definedName name="_____MAT130">#REF!</definedName>
    <definedName name="_____MAT131">#REF!</definedName>
    <definedName name="_____MAT132">#REF!</definedName>
    <definedName name="_____MAT133">#REF!</definedName>
    <definedName name="_____MAT134">#REF!</definedName>
    <definedName name="_____MAT135">#REF!</definedName>
    <definedName name="_____MAT136">#REF!</definedName>
    <definedName name="_____MAT137">#REF!</definedName>
    <definedName name="_____MAT138">#REF!</definedName>
    <definedName name="_____MAT139">#REF!</definedName>
    <definedName name="_____MAT14">#REF!</definedName>
    <definedName name="_____MAT140">#REF!</definedName>
    <definedName name="_____MAT141">#REF!</definedName>
    <definedName name="_____MAT142">#REF!</definedName>
    <definedName name="_____MAT143">#REF!</definedName>
    <definedName name="_____MAT144">#REF!</definedName>
    <definedName name="_____MAT145">#REF!</definedName>
    <definedName name="_____MAT146">#REF!</definedName>
    <definedName name="_____MAT147">#REF!</definedName>
    <definedName name="_____MAT148">#REF!</definedName>
    <definedName name="_____MAT149">#REF!</definedName>
    <definedName name="_____MAT15">#REF!</definedName>
    <definedName name="_____MAT150">#REF!</definedName>
    <definedName name="_____MAT151">#REF!</definedName>
    <definedName name="_____MAT152">#REF!</definedName>
    <definedName name="_____MAT153">#REF!</definedName>
    <definedName name="_____MAT154">#REF!</definedName>
    <definedName name="_____MAT155">#REF!</definedName>
    <definedName name="_____MAT156">#REF!</definedName>
    <definedName name="_____MAT157">#REF!</definedName>
    <definedName name="_____MAT158">#REF!</definedName>
    <definedName name="_____MAT159">#REF!</definedName>
    <definedName name="_____MAT16">#REF!</definedName>
    <definedName name="_____MAT160">#REF!</definedName>
    <definedName name="_____MAT161">#REF!</definedName>
    <definedName name="_____MAT162">#REF!</definedName>
    <definedName name="_____MAT163">#REF!</definedName>
    <definedName name="_____MAT164">#REF!</definedName>
    <definedName name="_____MAT165">#REF!</definedName>
    <definedName name="_____MAT166">#REF!</definedName>
    <definedName name="_____MAT17">#REF!</definedName>
    <definedName name="_____MAT18">#REF!</definedName>
    <definedName name="_____MAT19">#REF!</definedName>
    <definedName name="_____MAT2">#REF!</definedName>
    <definedName name="_____MAT20">#REF!</definedName>
    <definedName name="_____MAT21">#REF!</definedName>
    <definedName name="_____MAT22">#REF!</definedName>
    <definedName name="_____MAT23">#REF!</definedName>
    <definedName name="_____MAT24">#REF!</definedName>
    <definedName name="_____MAT25">#REF!</definedName>
    <definedName name="_____MAT26">#REF!</definedName>
    <definedName name="_____MAT27">#REF!</definedName>
    <definedName name="_____MAT28">#REF!</definedName>
    <definedName name="_____MAT29">#REF!</definedName>
    <definedName name="_____MAT3">#REF!</definedName>
    <definedName name="_____MAT30">#REF!</definedName>
    <definedName name="_____MAT31">#REF!</definedName>
    <definedName name="_____MAT32">#REF!</definedName>
    <definedName name="_____MAT33">#REF!</definedName>
    <definedName name="_____MAT34">#REF!</definedName>
    <definedName name="_____MAT35">#REF!</definedName>
    <definedName name="_____MAT36">#REF!</definedName>
    <definedName name="_____MAT37">#REF!</definedName>
    <definedName name="_____MAT38">#REF!</definedName>
    <definedName name="_____MAT39">#REF!</definedName>
    <definedName name="_____MAT4">#REF!</definedName>
    <definedName name="_____MAT40">#REF!</definedName>
    <definedName name="_____MAT41">#REF!</definedName>
    <definedName name="_____MAT42">#REF!</definedName>
    <definedName name="_____MAT43">#REF!</definedName>
    <definedName name="_____MAT44">#REF!</definedName>
    <definedName name="_____MAT45">#REF!</definedName>
    <definedName name="_____MAT46">#REF!</definedName>
    <definedName name="_____MAT47">#REF!</definedName>
    <definedName name="_____MAT48">#REF!</definedName>
    <definedName name="_____MAT49">#REF!</definedName>
    <definedName name="_____MAT5">#REF!</definedName>
    <definedName name="_____MAT50">#REF!</definedName>
    <definedName name="_____MAT51">#REF!</definedName>
    <definedName name="_____MAT52">#REF!</definedName>
    <definedName name="_____MAT53">#REF!</definedName>
    <definedName name="_____MAT54">#REF!</definedName>
    <definedName name="_____MAT55">#REF!</definedName>
    <definedName name="_____MAT56">#REF!</definedName>
    <definedName name="_____MAT57">#REF!</definedName>
    <definedName name="_____MAT58">#REF!</definedName>
    <definedName name="_____MAT59">#REF!</definedName>
    <definedName name="_____MAT6">#REF!</definedName>
    <definedName name="_____MAT60">#REF!</definedName>
    <definedName name="_____MAT61">#REF!</definedName>
    <definedName name="_____MAT62">#REF!</definedName>
    <definedName name="_____MAT63">#REF!</definedName>
    <definedName name="_____MAT64">#REF!</definedName>
    <definedName name="_____MAT65">#REF!</definedName>
    <definedName name="_____MAT66">#REF!</definedName>
    <definedName name="_____MAT67">#REF!</definedName>
    <definedName name="_____MAT68">#REF!</definedName>
    <definedName name="_____MAT69">#REF!</definedName>
    <definedName name="_____MAT7">#REF!</definedName>
    <definedName name="_____MAT70">#REF!</definedName>
    <definedName name="_____MAT71">#REF!</definedName>
    <definedName name="_____MAT72">#REF!</definedName>
    <definedName name="_____MAT73">#REF!</definedName>
    <definedName name="_____MAT74">#REF!</definedName>
    <definedName name="_____MAT75">#REF!</definedName>
    <definedName name="_____MAT76">#REF!</definedName>
    <definedName name="_____MAT77">#REF!</definedName>
    <definedName name="_____MAT78">#REF!</definedName>
    <definedName name="_____MAT79">#REF!</definedName>
    <definedName name="_____MAT8">#REF!</definedName>
    <definedName name="_____MAT80">#REF!</definedName>
    <definedName name="_____MAT81">#REF!</definedName>
    <definedName name="_____MAT82">#REF!</definedName>
    <definedName name="_____MAT83">#REF!</definedName>
    <definedName name="_____MAT84">#REF!</definedName>
    <definedName name="_____MAT85">#REF!</definedName>
    <definedName name="_____MAT86">#REF!</definedName>
    <definedName name="_____MAT87">#REF!</definedName>
    <definedName name="_____MAT88">#REF!</definedName>
    <definedName name="_____MAT89">#REF!</definedName>
    <definedName name="_____MAT9">#REF!</definedName>
    <definedName name="_____MAT90">#REF!</definedName>
    <definedName name="_____MAT91">#REF!</definedName>
    <definedName name="_____MAT92">#REF!</definedName>
    <definedName name="_____MAT93">#REF!</definedName>
    <definedName name="_____MAT94">#REF!</definedName>
    <definedName name="_____MAT95">#REF!</definedName>
    <definedName name="_____MAT96">#REF!</definedName>
    <definedName name="_____MAT97">#REF!</definedName>
    <definedName name="_____MAT98">#REF!</definedName>
    <definedName name="_____MAT99">#REF!</definedName>
    <definedName name="_____MO1">#REF!</definedName>
    <definedName name="_____MO10">#REF!</definedName>
    <definedName name="_____MO2">#REF!</definedName>
    <definedName name="_____MO3">#REF!</definedName>
    <definedName name="_____MO4">#REF!</definedName>
    <definedName name="_____MO5">#REF!</definedName>
    <definedName name="_____MO6">#REF!</definedName>
    <definedName name="_____MO7">#REF!</definedName>
    <definedName name="_____MO8">#REF!</definedName>
    <definedName name="_____MO9">#REF!</definedName>
    <definedName name="_____MV1">#REF!</definedName>
    <definedName name="_____MV10">#REF!</definedName>
    <definedName name="_____MV11">#REF!</definedName>
    <definedName name="_____MV12">#REF!</definedName>
    <definedName name="_____MV13">#REF!</definedName>
    <definedName name="_____MV14">#REF!</definedName>
    <definedName name="_____MV15">#REF!</definedName>
    <definedName name="_____MV16">#REF!</definedName>
    <definedName name="_____MV17">#REF!</definedName>
    <definedName name="_____MV18">#REF!</definedName>
    <definedName name="_____MV19">#REF!</definedName>
    <definedName name="_____MV2">#REF!</definedName>
    <definedName name="_____MV20">#REF!</definedName>
    <definedName name="_____MV3">#REF!</definedName>
    <definedName name="_____MV4">#REF!</definedName>
    <definedName name="_____MV5">#REF!</definedName>
    <definedName name="_____MV6">#REF!</definedName>
    <definedName name="_____MV7">#REF!</definedName>
    <definedName name="_____MV8">#REF!</definedName>
    <definedName name="_____MV9">#REF!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J50">#REF!</definedName>
    <definedName name="_____pj51">#REF!</definedName>
    <definedName name="_____PMT5671">[3]MEMORIAS!#REF!</definedName>
    <definedName name="_____PMT5805">[3]MEMORIAS!#REF!</definedName>
    <definedName name="_____PMT5806">[3]MEMORIAS!#REF!</definedName>
    <definedName name="_____PMT5815">[3]MEMORIAS!#REF!</definedName>
    <definedName name="_____PMT5820">[3]MEMORIAS!#REF!</definedName>
    <definedName name="_____POR1">#REF!</definedName>
    <definedName name="_____POR2">#REF!</definedName>
    <definedName name="_____POR3">#REF!</definedName>
    <definedName name="_____POR4">#REF!</definedName>
    <definedName name="_____POR5">#REF!</definedName>
    <definedName name="_____PR1">[7]PRECIOS!$A:$E</definedName>
    <definedName name="_____r">#REF!</definedName>
    <definedName name="_____tab1">#REF!</definedName>
    <definedName name="_____tab2">#REF!</definedName>
    <definedName name="_____tab3">#REF!</definedName>
    <definedName name="_____TAB4">#REF!</definedName>
    <definedName name="_____Vol1">[8]Item!$A:$D</definedName>
    <definedName name="_____VPD1">[6]TARIFAS!$C$582</definedName>
    <definedName name="_____VPI1">[6]TARIFAS!$C$580</definedName>
    <definedName name="_____VRA1">[6]TARIFAS!$C$579</definedName>
    <definedName name="____A1">#REF!</definedName>
    <definedName name="____aiu2">[4]AIU!$J$105</definedName>
    <definedName name="____CON123">'[9]Base Datos'!$B$8</definedName>
    <definedName name="____cua1">'[5]ALCANTARILLADO RAS'!$A$4:$B$14</definedName>
    <definedName name="____EQP1">#REF!</definedName>
    <definedName name="____EQP10">#REF!</definedName>
    <definedName name="____EQP11">#REF!</definedName>
    <definedName name="____EQP12">#REF!</definedName>
    <definedName name="____EQP13">#REF!</definedName>
    <definedName name="____EQP14">#REF!</definedName>
    <definedName name="____EQP15">#REF!</definedName>
    <definedName name="____EQP16">#REF!</definedName>
    <definedName name="____EQP17">#REF!</definedName>
    <definedName name="____EQP18">#REF!</definedName>
    <definedName name="____EQP19">#REF!</definedName>
    <definedName name="____EQP2">#REF!</definedName>
    <definedName name="____EQP20">#REF!</definedName>
    <definedName name="____eqp27">#REF!</definedName>
    <definedName name="____EQP3">#REF!</definedName>
    <definedName name="____EQP4">#REF!</definedName>
    <definedName name="____EQP5">#REF!</definedName>
    <definedName name="____EQP6">#REF!</definedName>
    <definedName name="____EQP7">#REF!</definedName>
    <definedName name="____EQP8">#REF!</definedName>
    <definedName name="____EQP9">#REF!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M14">'[9]Base Datos'!$B$9</definedName>
    <definedName name="____MAT1">#REF!</definedName>
    <definedName name="____MAT10">#REF!</definedName>
    <definedName name="____MAT100">#REF!</definedName>
    <definedName name="____MAT101">#REF!</definedName>
    <definedName name="____MAT102">#REF!</definedName>
    <definedName name="____MAT103">#REF!</definedName>
    <definedName name="____MAT104">#REF!</definedName>
    <definedName name="____MAT105">#REF!</definedName>
    <definedName name="____MAT106">#REF!</definedName>
    <definedName name="____MAT107">#REF!</definedName>
    <definedName name="____MAT108">#REF!</definedName>
    <definedName name="____MAT109">#REF!</definedName>
    <definedName name="____MAT11">#REF!</definedName>
    <definedName name="____MAT110">#REF!</definedName>
    <definedName name="____MAT111">#REF!</definedName>
    <definedName name="____MAT1111">'[9]Base Datos'!$B$43</definedName>
    <definedName name="____MAT112">#REF!</definedName>
    <definedName name="____MAT113">#REF!</definedName>
    <definedName name="____MAT114">#REF!</definedName>
    <definedName name="____MAT115">#REF!</definedName>
    <definedName name="____MAT116">#REF!</definedName>
    <definedName name="____MAT117">#REF!</definedName>
    <definedName name="____MAT118">#REF!</definedName>
    <definedName name="____MAT119">#REF!</definedName>
    <definedName name="____MAT12">#REF!</definedName>
    <definedName name="____MAT120">#REF!</definedName>
    <definedName name="____MAT121">#REF!</definedName>
    <definedName name="____MAT122">#REF!</definedName>
    <definedName name="____MAT123">#REF!</definedName>
    <definedName name="____MAT124">#REF!</definedName>
    <definedName name="____MAT125">#REF!</definedName>
    <definedName name="____MAT126">#REF!</definedName>
    <definedName name="____MAT127">#REF!</definedName>
    <definedName name="____MAT128">#REF!</definedName>
    <definedName name="____MAT129">#REF!</definedName>
    <definedName name="____MAT13">#REF!</definedName>
    <definedName name="____MAT130">#REF!</definedName>
    <definedName name="____MAT131">#REF!</definedName>
    <definedName name="____MAT132">#REF!</definedName>
    <definedName name="____MAT133">#REF!</definedName>
    <definedName name="____MAT134">#REF!</definedName>
    <definedName name="____MAT135">#REF!</definedName>
    <definedName name="____MAT136">#REF!</definedName>
    <definedName name="____MAT137">#REF!</definedName>
    <definedName name="____MAT138">#REF!</definedName>
    <definedName name="____MAT139">#REF!</definedName>
    <definedName name="____MAT14">#REF!</definedName>
    <definedName name="____MAT140">#REF!</definedName>
    <definedName name="____MAT141">#REF!</definedName>
    <definedName name="____MAT142">#REF!</definedName>
    <definedName name="____MAT143">#REF!</definedName>
    <definedName name="____MAT144">#REF!</definedName>
    <definedName name="____MAT145">#REF!</definedName>
    <definedName name="____MAT146">#REF!</definedName>
    <definedName name="____MAT147">#REF!</definedName>
    <definedName name="____MAT148">#REF!</definedName>
    <definedName name="____MAT149">#REF!</definedName>
    <definedName name="____MAT15">#REF!</definedName>
    <definedName name="____MAT150">#REF!</definedName>
    <definedName name="____MAT151">#REF!</definedName>
    <definedName name="____MAT152">#REF!</definedName>
    <definedName name="____MAT153">#REF!</definedName>
    <definedName name="____MAT154">#REF!</definedName>
    <definedName name="____MAT155">#REF!</definedName>
    <definedName name="____MAT156">#REF!</definedName>
    <definedName name="____MAT157">#REF!</definedName>
    <definedName name="____MAT158">#REF!</definedName>
    <definedName name="____MAT159">#REF!</definedName>
    <definedName name="____MAT16">#REF!</definedName>
    <definedName name="____MAT160">#REF!</definedName>
    <definedName name="____MAT161">#REF!</definedName>
    <definedName name="____MAT162">#REF!</definedName>
    <definedName name="____MAT163">#REF!</definedName>
    <definedName name="____MAT164">#REF!</definedName>
    <definedName name="____MAT165">#REF!</definedName>
    <definedName name="____MAT166">#REF!</definedName>
    <definedName name="____MAT17">#REF!</definedName>
    <definedName name="____MAT170">'[10]Base Datos'!$B$212</definedName>
    <definedName name="____MAT171">'[10]Base Datos'!$B$213</definedName>
    <definedName name="____MAT18">#REF!</definedName>
    <definedName name="____MAT19">#REF!</definedName>
    <definedName name="____MAT2">#REF!</definedName>
    <definedName name="____MAT20">#REF!</definedName>
    <definedName name="____MAT21">#REF!</definedName>
    <definedName name="____MAT22">#REF!</definedName>
    <definedName name="____MAT23">#REF!</definedName>
    <definedName name="____MAT24">#REF!</definedName>
    <definedName name="____MAT25">#REF!</definedName>
    <definedName name="____MAT26">#REF!</definedName>
    <definedName name="____MAT27">#REF!</definedName>
    <definedName name="____MAT28">#REF!</definedName>
    <definedName name="____MAT29">#REF!</definedName>
    <definedName name="____MAT3">#REF!</definedName>
    <definedName name="____MAT30">#REF!</definedName>
    <definedName name="____MAT31">#REF!</definedName>
    <definedName name="____MAT32">#REF!</definedName>
    <definedName name="____MAT33">#REF!</definedName>
    <definedName name="____MAT34">#REF!</definedName>
    <definedName name="____MAT35">#REF!</definedName>
    <definedName name="____MAT36">#REF!</definedName>
    <definedName name="____MAT37">#REF!</definedName>
    <definedName name="____MAT38">#REF!</definedName>
    <definedName name="____MAT39">#REF!</definedName>
    <definedName name="____MAT4">#REF!</definedName>
    <definedName name="____MAT40">#REF!</definedName>
    <definedName name="____MAT41">#REF!</definedName>
    <definedName name="____MAT42">#REF!</definedName>
    <definedName name="____MAT43">#REF!</definedName>
    <definedName name="____MAT44">#REF!</definedName>
    <definedName name="____MAT45">#REF!</definedName>
    <definedName name="____MAT46">#REF!</definedName>
    <definedName name="____MAT47">#REF!</definedName>
    <definedName name="____MAT48">#REF!</definedName>
    <definedName name="____MAT49">#REF!</definedName>
    <definedName name="____MAT5">#REF!</definedName>
    <definedName name="____MAT50">#REF!</definedName>
    <definedName name="____MAT51">#REF!</definedName>
    <definedName name="____MAT52">#REF!</definedName>
    <definedName name="____MAT53">#REF!</definedName>
    <definedName name="____MAT54">#REF!</definedName>
    <definedName name="____MAT55">#REF!</definedName>
    <definedName name="____MAT56">#REF!</definedName>
    <definedName name="____MAT57">#REF!</definedName>
    <definedName name="____MAT58">#REF!</definedName>
    <definedName name="____MAT59">#REF!</definedName>
    <definedName name="____MAT6">#REF!</definedName>
    <definedName name="____MAT60">#REF!</definedName>
    <definedName name="____MAT61">#REF!</definedName>
    <definedName name="____MAT62">#REF!</definedName>
    <definedName name="____MAT63">#REF!</definedName>
    <definedName name="____MAT64">#REF!</definedName>
    <definedName name="____MAT65">#REF!</definedName>
    <definedName name="____MAT66">#REF!</definedName>
    <definedName name="____MAT67">#REF!</definedName>
    <definedName name="____MAT68">#REF!</definedName>
    <definedName name="____MAT69">#REF!</definedName>
    <definedName name="____MAT7">#REF!</definedName>
    <definedName name="____MAT70">#REF!</definedName>
    <definedName name="____MAT71">#REF!</definedName>
    <definedName name="____MAT72">#REF!</definedName>
    <definedName name="____MAT73">#REF!</definedName>
    <definedName name="____MAT74">#REF!</definedName>
    <definedName name="____MAT75">#REF!</definedName>
    <definedName name="____MAT76">#REF!</definedName>
    <definedName name="____MAT77">#REF!</definedName>
    <definedName name="____MAT78">#REF!</definedName>
    <definedName name="____MAT79">#REF!</definedName>
    <definedName name="____MAT8">#REF!</definedName>
    <definedName name="____MAT80">#REF!</definedName>
    <definedName name="____MAT81">#REF!</definedName>
    <definedName name="____MAT82">#REF!</definedName>
    <definedName name="____MAT83">#REF!</definedName>
    <definedName name="____MAT832">'[11]Base Datos'!$B$125</definedName>
    <definedName name="____MAT84">#REF!</definedName>
    <definedName name="____MAT85">#REF!</definedName>
    <definedName name="____MAT86">#REF!</definedName>
    <definedName name="____MAT87">#REF!</definedName>
    <definedName name="____MAT88">#REF!</definedName>
    <definedName name="____MAT89">#REF!</definedName>
    <definedName name="____MAT9">#REF!</definedName>
    <definedName name="____MAT90">#REF!</definedName>
    <definedName name="____MAT91">#REF!</definedName>
    <definedName name="____MAT92">#REF!</definedName>
    <definedName name="____MAT93">#REF!</definedName>
    <definedName name="____MAT94">#REF!</definedName>
    <definedName name="____MAT95">#REF!</definedName>
    <definedName name="____MAT96">#REF!</definedName>
    <definedName name="____MAT97">#REF!</definedName>
    <definedName name="____MAT98">#REF!</definedName>
    <definedName name="____MAT99">#REF!</definedName>
    <definedName name="____MAY88">'[12]Base Datos'!$B$11</definedName>
    <definedName name="____mmm">#REF!</definedName>
    <definedName name="____MO1">#REF!</definedName>
    <definedName name="____MO10">#REF!</definedName>
    <definedName name="____MO2">#REF!</definedName>
    <definedName name="____MO3">#REF!</definedName>
    <definedName name="____MO4">#REF!</definedName>
    <definedName name="____MO5">#REF!</definedName>
    <definedName name="____MO6">#REF!</definedName>
    <definedName name="____MO7">#REF!</definedName>
    <definedName name="____MO8">#REF!</definedName>
    <definedName name="____MO9">#REF!</definedName>
    <definedName name="____MV1">#REF!</definedName>
    <definedName name="____MV10">#REF!</definedName>
    <definedName name="____MV11">#REF!</definedName>
    <definedName name="____MV12">#REF!</definedName>
    <definedName name="____MV13">#REF!</definedName>
    <definedName name="____MV14">#REF!</definedName>
    <definedName name="____MV15">#REF!</definedName>
    <definedName name="____MV16">#REF!</definedName>
    <definedName name="____MV17">#REF!</definedName>
    <definedName name="____MV18">#REF!</definedName>
    <definedName name="____MV19">#REF!</definedName>
    <definedName name="____MV2">#REF!</definedName>
    <definedName name="____MV20">#REF!</definedName>
    <definedName name="____MV3">#REF!</definedName>
    <definedName name="____MV4">#REF!</definedName>
    <definedName name="____MV5">#REF!</definedName>
    <definedName name="____MV6">#REF!</definedName>
    <definedName name="____MV7">#REF!</definedName>
    <definedName name="____MV8">#REF!</definedName>
    <definedName name="____MV9">#REF!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J50">#REF!</definedName>
    <definedName name="____pj51">#REF!</definedName>
    <definedName name="____PMT5671">[3]MEMORIAS!#REF!</definedName>
    <definedName name="____PMT5805">[3]MEMORIAS!#REF!</definedName>
    <definedName name="____PMT5806">[3]MEMORIAS!#REF!</definedName>
    <definedName name="____PMT5815">[3]MEMORIAS!#REF!</definedName>
    <definedName name="____PMT5820">[3]MEMORIAS!#REF!</definedName>
    <definedName name="____POR1">#REF!</definedName>
    <definedName name="____POR2">#REF!</definedName>
    <definedName name="____POR3">#REF!</definedName>
    <definedName name="____POR4">#REF!</definedName>
    <definedName name="____POR5">#REF!</definedName>
    <definedName name="____PR1">[13]PRECIOS!$A:$E</definedName>
    <definedName name="____r">#REF!</definedName>
    <definedName name="____SAL1">#REF!</definedName>
    <definedName name="____tab1">#REF!</definedName>
    <definedName name="____tab2">#REF!</definedName>
    <definedName name="____tab3">#REF!</definedName>
    <definedName name="____TAB4">#REF!</definedName>
    <definedName name="____Vol1">[8]Item!$A:$D</definedName>
    <definedName name="____VPD1">[6]TARIFAS!$C$582</definedName>
    <definedName name="____VPI1">[6]TARIFAS!$C$580</definedName>
    <definedName name="____VRA1">[6]TARIFAS!$C$579</definedName>
    <definedName name="___A1">#REF!</definedName>
    <definedName name="___Adi2">[14]Sábana!#REF!</definedName>
    <definedName name="___Adi3">[14]Sábana!#REF!</definedName>
    <definedName name="___Ady1">[15]Sábana!#REF!</definedName>
    <definedName name="___Ady2">[15]Sábana!#REF!</definedName>
    <definedName name="___Ady3">[15]Sábana!#REF!</definedName>
    <definedName name="___AFC1">[16]INV!$A$25:$D$28</definedName>
    <definedName name="___AFC3">[16]INV!$F$25:$I$28</definedName>
    <definedName name="___AFC5">[16]INV!$K$25:$N$28</definedName>
    <definedName name="___aiu2">[4]AIU!$J$105</definedName>
    <definedName name="___Alt2">[14]Sábana!#REF!</definedName>
    <definedName name="___Alt3">[14]Sábana!#REF!</definedName>
    <definedName name="___And1">[15]Sábana!#REF!</definedName>
    <definedName name="___And2">[15]Sábana!#REF!</definedName>
    <definedName name="___And3">[15]Sábana!#REF!</definedName>
    <definedName name="___Ant2">[15]Sábana!#REF!</definedName>
    <definedName name="___Ant3">[15]Sábana!#REF!</definedName>
    <definedName name="___BGC1">[16]INV!$A$5:$D$8</definedName>
    <definedName name="___BGC3">[16]INV!$F$5:$I$8</definedName>
    <definedName name="___BGC5">[16]INV!$K$5:$N$8</definedName>
    <definedName name="___CAC1">[16]INV!$A$19:$D$22</definedName>
    <definedName name="___CAC3">[16]INV!$F$19:$I$22</definedName>
    <definedName name="___CAC5">[16]INV!$K$19:$N$22</definedName>
    <definedName name="___Con1">[15]Sábana!#REF!</definedName>
    <definedName name="___CON123">'[17]Base Datos'!$B$8</definedName>
    <definedName name="___Con2">[15]Sábana!#REF!</definedName>
    <definedName name="___Con3">[15]Sábana!#REF!</definedName>
    <definedName name="___con3500">[18]MAT!#REF!</definedName>
    <definedName name="___cua1">'[5]ALCANTARILLADO RAS'!$A$4:$B$14</definedName>
    <definedName name="___Ega2">[15]Sábana!#REF!</definedName>
    <definedName name="___Ega3">[15]Sábana!#REF!</definedName>
    <definedName name="___Ele2">[15]Sábana!#REF!</definedName>
    <definedName name="___Ele3">[15]Sábana!#REF!</definedName>
    <definedName name="___Epm2">[15]Sábana!#REF!</definedName>
    <definedName name="___Epm3">[15]Sábana!#REF!</definedName>
    <definedName name="___EQP1">#REF!</definedName>
    <definedName name="___EQP10">#REF!</definedName>
    <definedName name="___EQP11">#REF!</definedName>
    <definedName name="___EQP12">#REF!</definedName>
    <definedName name="___EQP13">#REF!</definedName>
    <definedName name="___EQP14">#REF!</definedName>
    <definedName name="___EQP15">#REF!</definedName>
    <definedName name="___EQP16">#REF!</definedName>
    <definedName name="___EQP17">#REF!</definedName>
    <definedName name="___EQP18">#REF!</definedName>
    <definedName name="___EQP19">#REF!</definedName>
    <definedName name="___EQP2">#REF!</definedName>
    <definedName name="___EQP20">#REF!</definedName>
    <definedName name="___eqp27">#REF!</definedName>
    <definedName name="___EQP3">#REF!</definedName>
    <definedName name="___EQP4">#REF!</definedName>
    <definedName name="___EQP5">#REF!</definedName>
    <definedName name="___EQP6">#REF!</definedName>
    <definedName name="___EQP7">#REF!</definedName>
    <definedName name="___EQP8">#REF!</definedName>
    <definedName name="___EQP9">#REF!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[15]Sábana!#REF!</definedName>
    <definedName name="___EXC10">#REF!</definedName>
    <definedName name="___EXC11">#REF!</definedName>
    <definedName name="___EXC12">#REF!</definedName>
    <definedName name="___Exc2">[15]Sábana!#REF!</definedName>
    <definedName name="___Exc3">[15]Sábana!#REF!</definedName>
    <definedName name="___EXC4">#REF!</definedName>
    <definedName name="___EXC5">#REF!</definedName>
    <definedName name="___EXC6">#REF!</definedName>
    <definedName name="___EXC7">#REF!</definedName>
    <definedName name="___EXC8">#REF!</definedName>
    <definedName name="___EXC9">#REF!</definedName>
    <definedName name="___f">[19]Cálculo!$B$67</definedName>
    <definedName name="___Inc1">[15]Sábana!#REF!</definedName>
    <definedName name="___Inc2">[15]Sábana!#REF!</definedName>
    <definedName name="___Inc3">[15]Sábana!#REF!</definedName>
    <definedName name="___Ing1">[15]Sábana!#REF!</definedName>
    <definedName name="___Ing2">[15]Sábana!#REF!</definedName>
    <definedName name="___Ing3">[15]Sábana!#REF!</definedName>
    <definedName name="___Jai1">[15]Sábana!#REF!</definedName>
    <definedName name="___Jai2">[15]Sábana!#REF!</definedName>
    <definedName name="___Jai3">[15]Sábana!#REF!</definedName>
    <definedName name="___M14">'[17]Base Datos'!$B$9</definedName>
    <definedName name="___MAT1">#REF!</definedName>
    <definedName name="___MAT10">#REF!</definedName>
    <definedName name="___MAT100">#REF!</definedName>
    <definedName name="___MAT101">#REF!</definedName>
    <definedName name="___MAT102">#REF!</definedName>
    <definedName name="___MAT103">#REF!</definedName>
    <definedName name="___MAT104">#REF!</definedName>
    <definedName name="___MAT105">#REF!</definedName>
    <definedName name="___MAT106">#REF!</definedName>
    <definedName name="___MAT107">#REF!</definedName>
    <definedName name="___MAT108">#REF!</definedName>
    <definedName name="___MAT109">#REF!</definedName>
    <definedName name="___MAT11">#REF!</definedName>
    <definedName name="___MAT110">#REF!</definedName>
    <definedName name="___MAT111">#REF!</definedName>
    <definedName name="___MAT1111">'[17]Base Datos'!$B$43</definedName>
    <definedName name="___MAT112">#REF!</definedName>
    <definedName name="___MAT113">#REF!</definedName>
    <definedName name="___MAT114">#REF!</definedName>
    <definedName name="___MAT115">#REF!</definedName>
    <definedName name="___MAT116">#REF!</definedName>
    <definedName name="___MAT117">#REF!</definedName>
    <definedName name="___MAT118">#REF!</definedName>
    <definedName name="___MAT119">#REF!</definedName>
    <definedName name="___MAT12">#REF!</definedName>
    <definedName name="___MAT120">#REF!</definedName>
    <definedName name="___MAT121">#REF!</definedName>
    <definedName name="___MAT122">#REF!</definedName>
    <definedName name="___MAT123">#REF!</definedName>
    <definedName name="___MAT124">#REF!</definedName>
    <definedName name="___MAT125">#REF!</definedName>
    <definedName name="___MAT126">#REF!</definedName>
    <definedName name="___MAT127">#REF!</definedName>
    <definedName name="___MAT128">#REF!</definedName>
    <definedName name="___MAT129">#REF!</definedName>
    <definedName name="___MAT13">#REF!</definedName>
    <definedName name="___MAT130">#REF!</definedName>
    <definedName name="___MAT131">#REF!</definedName>
    <definedName name="___MAT132">#REF!</definedName>
    <definedName name="___MAT133">#REF!</definedName>
    <definedName name="___MAT134">#REF!</definedName>
    <definedName name="___MAT135">#REF!</definedName>
    <definedName name="___MAT136">#REF!</definedName>
    <definedName name="___MAT137">#REF!</definedName>
    <definedName name="___MAT138">#REF!</definedName>
    <definedName name="___MAT139">#REF!</definedName>
    <definedName name="___MAT14">#REF!</definedName>
    <definedName name="___MAT140">#REF!</definedName>
    <definedName name="___MAT141">#REF!</definedName>
    <definedName name="___MAT142">#REF!</definedName>
    <definedName name="___MAT143">#REF!</definedName>
    <definedName name="___MAT144">#REF!</definedName>
    <definedName name="___MAT145">#REF!</definedName>
    <definedName name="___MAT146">#REF!</definedName>
    <definedName name="___MAT147">#REF!</definedName>
    <definedName name="___MAT148">#REF!</definedName>
    <definedName name="___MAT149">#REF!</definedName>
    <definedName name="___MAT15">#REF!</definedName>
    <definedName name="___MAT150">#REF!</definedName>
    <definedName name="___MAT151">#REF!</definedName>
    <definedName name="___MAT152">#REF!</definedName>
    <definedName name="___MAT153">#REF!</definedName>
    <definedName name="___MAT154">#REF!</definedName>
    <definedName name="___MAT155">#REF!</definedName>
    <definedName name="___MAT156">#REF!</definedName>
    <definedName name="___MAT157">#REF!</definedName>
    <definedName name="___MAT158">#REF!</definedName>
    <definedName name="___MAT159">#REF!</definedName>
    <definedName name="___MAT16">#REF!</definedName>
    <definedName name="___MAT160">#REF!</definedName>
    <definedName name="___MAT161">#REF!</definedName>
    <definedName name="___MAT162">#REF!</definedName>
    <definedName name="___MAT163">#REF!</definedName>
    <definedName name="___MAT164">#REF!</definedName>
    <definedName name="___MAT165">#REF!</definedName>
    <definedName name="___MAT166">#REF!</definedName>
    <definedName name="___MAT17">#REF!</definedName>
    <definedName name="___MAT170">'[20]Base Datos'!$B$212</definedName>
    <definedName name="___MAT171">'[20]Base Datos'!$B$213</definedName>
    <definedName name="___MAT18">#REF!</definedName>
    <definedName name="___MAT19">#REF!</definedName>
    <definedName name="___MAT2">#REF!</definedName>
    <definedName name="___MAT20">#REF!</definedName>
    <definedName name="___MAT21">#REF!</definedName>
    <definedName name="___MAT22">#REF!</definedName>
    <definedName name="___MAT23">#REF!</definedName>
    <definedName name="___MAT24">#REF!</definedName>
    <definedName name="___MAT25">#REF!</definedName>
    <definedName name="___MAT26">#REF!</definedName>
    <definedName name="___MAT27">#REF!</definedName>
    <definedName name="___MAT28">#REF!</definedName>
    <definedName name="___MAT29">#REF!</definedName>
    <definedName name="___MAT3">#REF!</definedName>
    <definedName name="___MAT30">#REF!</definedName>
    <definedName name="___MAT31">#REF!</definedName>
    <definedName name="___MAT32">#REF!</definedName>
    <definedName name="___MAT33">#REF!</definedName>
    <definedName name="___MAT34">#REF!</definedName>
    <definedName name="___MAT35">#REF!</definedName>
    <definedName name="___MAT36">#REF!</definedName>
    <definedName name="___MAT37">#REF!</definedName>
    <definedName name="___MAT38">#REF!</definedName>
    <definedName name="___MAT39">#REF!</definedName>
    <definedName name="___MAT4">#REF!</definedName>
    <definedName name="___MAT40">#REF!</definedName>
    <definedName name="___MAT41">#REF!</definedName>
    <definedName name="___MAT42">#REF!</definedName>
    <definedName name="___MAT43">#REF!</definedName>
    <definedName name="___MAT44">#REF!</definedName>
    <definedName name="___MAT45">#REF!</definedName>
    <definedName name="___MAT46">#REF!</definedName>
    <definedName name="___MAT47">#REF!</definedName>
    <definedName name="___MAT48">#REF!</definedName>
    <definedName name="___MAT49">#REF!</definedName>
    <definedName name="___MAT5">#REF!</definedName>
    <definedName name="___MAT50">#REF!</definedName>
    <definedName name="___MAT51">#REF!</definedName>
    <definedName name="___MAT52">#REF!</definedName>
    <definedName name="___MAT53">#REF!</definedName>
    <definedName name="___MAT54">#REF!</definedName>
    <definedName name="___MAT55">#REF!</definedName>
    <definedName name="___MAT56">#REF!</definedName>
    <definedName name="___MAT57">#REF!</definedName>
    <definedName name="___MAT58">#REF!</definedName>
    <definedName name="___MAT59">#REF!</definedName>
    <definedName name="___MAT6">#REF!</definedName>
    <definedName name="___MAT60">#REF!</definedName>
    <definedName name="___MAT61">#REF!</definedName>
    <definedName name="___MAT62">#REF!</definedName>
    <definedName name="___MAT63">#REF!</definedName>
    <definedName name="___MAT64">#REF!</definedName>
    <definedName name="___MAT65">#REF!</definedName>
    <definedName name="___MAT66">#REF!</definedName>
    <definedName name="___MAT67">#REF!</definedName>
    <definedName name="___MAT68">#REF!</definedName>
    <definedName name="___MAT69">#REF!</definedName>
    <definedName name="___MAT7">#REF!</definedName>
    <definedName name="___MAT70">#REF!</definedName>
    <definedName name="___MAT71">#REF!</definedName>
    <definedName name="___MAT72">#REF!</definedName>
    <definedName name="___MAT73">#REF!</definedName>
    <definedName name="___MAT74">#REF!</definedName>
    <definedName name="___MAT75">#REF!</definedName>
    <definedName name="___MAT76">#REF!</definedName>
    <definedName name="___MAT77">#REF!</definedName>
    <definedName name="___MAT78">#REF!</definedName>
    <definedName name="___MAT79">#REF!</definedName>
    <definedName name="___MAT8">#REF!</definedName>
    <definedName name="___MAT80">#REF!</definedName>
    <definedName name="___MAT81">#REF!</definedName>
    <definedName name="___MAT82">#REF!</definedName>
    <definedName name="___MAT83">#REF!</definedName>
    <definedName name="___MAT832">'[21]Base Datos'!$B$125</definedName>
    <definedName name="___MAT84">#REF!</definedName>
    <definedName name="___MAT85">#REF!</definedName>
    <definedName name="___MAT86">#REF!</definedName>
    <definedName name="___MAT87">#REF!</definedName>
    <definedName name="___MAT88">#REF!</definedName>
    <definedName name="___MAT89">#REF!</definedName>
    <definedName name="___MAT9">#REF!</definedName>
    <definedName name="___MAT90">#REF!</definedName>
    <definedName name="___MAT91">#REF!</definedName>
    <definedName name="___MAT92">#REF!</definedName>
    <definedName name="___MAT93">#REF!</definedName>
    <definedName name="___MAT94">#REF!</definedName>
    <definedName name="___MAT95">#REF!</definedName>
    <definedName name="___MAT96">#REF!</definedName>
    <definedName name="___MAT97">#REF!</definedName>
    <definedName name="___MAT98">#REF!</definedName>
    <definedName name="___MAT99">#REF!</definedName>
    <definedName name="___MAY88">'[22]Base Datos'!$B$11</definedName>
    <definedName name="___MB1">[15]Sábana!#REF!</definedName>
    <definedName name="___MB2">[15]Sábana!#REF!</definedName>
    <definedName name="___MB3">[15]Sábana!#REF!</definedName>
    <definedName name="___MO1">#REF!</definedName>
    <definedName name="___MO10">#REF!</definedName>
    <definedName name="___MO2">#REF!</definedName>
    <definedName name="___MO3">#REF!</definedName>
    <definedName name="___MO4">#REF!</definedName>
    <definedName name="___MO5">#REF!</definedName>
    <definedName name="___MO6">#REF!</definedName>
    <definedName name="___MO7">#REF!</definedName>
    <definedName name="___MO8">#REF!</definedName>
    <definedName name="___MO9">#REF!</definedName>
    <definedName name="___MV1">#REF!</definedName>
    <definedName name="___MV10">#REF!</definedName>
    <definedName name="___MV11">#REF!</definedName>
    <definedName name="___MV12">#REF!</definedName>
    <definedName name="___MV13">#REF!</definedName>
    <definedName name="___MV14">#REF!</definedName>
    <definedName name="___MV15">#REF!</definedName>
    <definedName name="___MV16">#REF!</definedName>
    <definedName name="___MV17">#REF!</definedName>
    <definedName name="___MV18">#REF!</definedName>
    <definedName name="___MV19">#REF!</definedName>
    <definedName name="___MV2">#REF!</definedName>
    <definedName name="___MV20">#REF!</definedName>
    <definedName name="___MV3">#REF!</definedName>
    <definedName name="___MV4">#REF!</definedName>
    <definedName name="___MV5">#REF!</definedName>
    <definedName name="___MV6">#REF!</definedName>
    <definedName name="___MV7">#REF!</definedName>
    <definedName name="___MV8">#REF!</definedName>
    <definedName name="___MV9">#REF!</definedName>
    <definedName name="___Ope1">[15]Sábana!#REF!</definedName>
    <definedName name="___Ope2">[15]Sábana!#REF!</definedName>
    <definedName name="___Ope3">[15]Sábana!#REF!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ae1">[15]Sábana!#REF!</definedName>
    <definedName name="___Pae2">[15]Sábana!#REF!</definedName>
    <definedName name="___Pae3">[15]Sábana!#REF!</definedName>
    <definedName name="___PJ50">#REF!</definedName>
    <definedName name="___pj51">#REF!</definedName>
    <definedName name="___PMT5671">[3]MEMORIAS!#REF!</definedName>
    <definedName name="___PMT5805">[3]MEMORIAS!#REF!</definedName>
    <definedName name="___PMT5806">[3]MEMORIAS!#REF!</definedName>
    <definedName name="___PMT5815">[3]MEMORIAS!#REF!</definedName>
    <definedName name="___PMT5820">[3]MEMORIAS!#REF!</definedName>
    <definedName name="___POR1">#REF!</definedName>
    <definedName name="___POR2">#REF!</definedName>
    <definedName name="___POR3">#REF!</definedName>
    <definedName name="___POR4">#REF!</definedName>
    <definedName name="___POR5">#REF!</definedName>
    <definedName name="___PR1">[7]PRECIOS!$A:$E</definedName>
    <definedName name="___r">#REF!</definedName>
    <definedName name="___Red1">[15]Sábana!#REF!</definedName>
    <definedName name="___Red2">[15]Sábana!#REF!</definedName>
    <definedName name="___Red3">[15]Sábana!#REF!</definedName>
    <definedName name="___SBC1">[16]INV!$A$12:$D$15</definedName>
    <definedName name="___SBC3">[16]INV!$F$12:$I$15</definedName>
    <definedName name="___SBC5">[16]INV!$K$12:$N$15</definedName>
    <definedName name="___Sum3">[15]Sábana!#REF!</definedName>
    <definedName name="___tab1">#REF!</definedName>
    <definedName name="___tab2">#REF!</definedName>
    <definedName name="___tab3">#REF!</definedName>
    <definedName name="___TAB4">#REF!</definedName>
    <definedName name="___Tra1">[15]Sábana!#REF!</definedName>
    <definedName name="___Tra2">[15]Sábana!#REF!</definedName>
    <definedName name="___Tra3">[15]Sábana!#REF!</definedName>
    <definedName name="___Vol1">[8]Item!$A:$D</definedName>
    <definedName name="___VPD1">[6]TARIFAS!$C$582</definedName>
    <definedName name="___VPI1">[6]TARIFAS!$C$580</definedName>
    <definedName name="___VRA1">[6]TARIFAS!$C$579</definedName>
    <definedName name="__1Excel_BuiltIn_Print_Area_1_1_1">#REF!</definedName>
    <definedName name="__1Sin_nombre">'[23]Control AVance'!$B$4:$K$226</definedName>
    <definedName name="__2Excel_BuiltIn_Print_Titles_1_1_1_1">#REF!</definedName>
    <definedName name="__A1">'[24]Base Datos'!$B$22</definedName>
    <definedName name="__AFC1">[16]INV!$A$25:$D$28</definedName>
    <definedName name="__AFC3">[16]INV!$F$25:$I$28</definedName>
    <definedName name="__AFC5">[16]INV!$K$25:$N$28</definedName>
    <definedName name="__Afe1">'[25]2008 Database'!$D$2:$D$42,'[25]2008 Database'!$D$43:$D$43</definedName>
    <definedName name="__aiu2">[4]AIU!$J$105</definedName>
    <definedName name="__ALL4">#REF!</definedName>
    <definedName name="__APU221">#REF!</definedName>
    <definedName name="__APU465">[26]!absc</definedName>
    <definedName name="__BGC1">[16]INV!$A$5:$D$8</definedName>
    <definedName name="__BGC3">[16]INV!$F$5:$I$8</definedName>
    <definedName name="__BGC5">[16]INV!$K$5:$N$8</definedName>
    <definedName name="__CAC1">[16]INV!$A$19:$D$22</definedName>
    <definedName name="__CAC3">[16]INV!$F$19:$I$22</definedName>
    <definedName name="__CAC5">[16]INV!$K$19:$N$22</definedName>
    <definedName name="__CON123">'[27]Base Datos'!$B$8</definedName>
    <definedName name="__CON1500">#REF!</definedName>
    <definedName name="__CON2200">#REF!</definedName>
    <definedName name="__CON2500">#REF!</definedName>
    <definedName name="__CON3000">#REF!</definedName>
    <definedName name="__con3500">[18]MAT!#REF!</definedName>
    <definedName name="__cua1">'[5]ALCANTARILLADO RAS'!$A$4:$B$14</definedName>
    <definedName name="__DEC1">[28]PRECIOS!$G$7</definedName>
    <definedName name="__DEC12">[28]PRECIOS!$G$7</definedName>
    <definedName name="__EQP1">#REF!</definedName>
    <definedName name="__EQP10">#REF!</definedName>
    <definedName name="__EQP11">#REF!</definedName>
    <definedName name="__EQP12">#REF!</definedName>
    <definedName name="__EQP13">#REF!</definedName>
    <definedName name="__EQP14">#REF!</definedName>
    <definedName name="__EQP15">#REF!</definedName>
    <definedName name="__EQP16">#REF!</definedName>
    <definedName name="__EQP17">#REF!</definedName>
    <definedName name="__EQP18">#REF!</definedName>
    <definedName name="__EQP19">#REF!</definedName>
    <definedName name="__EQP2">#REF!</definedName>
    <definedName name="__EQP20">#REF!</definedName>
    <definedName name="__eqp27">#REF!</definedName>
    <definedName name="__EQP3">#REF!</definedName>
    <definedName name="__EQP4">#REF!</definedName>
    <definedName name="__EQP5">#REF!</definedName>
    <definedName name="__EQP6">#REF!</definedName>
    <definedName name="__EQP7">#REF!</definedName>
    <definedName name="__EQP8">#REF!</definedName>
    <definedName name="__EQP9">#REF!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[19]Cálculo!$B$67</definedName>
    <definedName name="__LMO1">[29]MO!$A$2:$A$188</definedName>
    <definedName name="__M14">'[30]Base Datos'!$B$9</definedName>
    <definedName name="__MAT1">#REF!</definedName>
    <definedName name="__MAT10">#REF!</definedName>
    <definedName name="__MAT100">#REF!</definedName>
    <definedName name="__MAT101">#REF!</definedName>
    <definedName name="__MAT102">#REF!</definedName>
    <definedName name="__MAT103">#REF!</definedName>
    <definedName name="__MAT104">#REF!</definedName>
    <definedName name="__MAT105">#REF!</definedName>
    <definedName name="__MAT106">#REF!</definedName>
    <definedName name="__MAT107">#REF!</definedName>
    <definedName name="__MAT108">#REF!</definedName>
    <definedName name="__MAT109">#REF!</definedName>
    <definedName name="__MAT11">#REF!</definedName>
    <definedName name="__MAT110">#REF!</definedName>
    <definedName name="__MAT111">#REF!</definedName>
    <definedName name="__MAT1111">'[30]Base Datos'!$B$43</definedName>
    <definedName name="__MAT112">#REF!</definedName>
    <definedName name="__MAT113">#REF!</definedName>
    <definedName name="__MAT114">#REF!</definedName>
    <definedName name="__MAT115">#REF!</definedName>
    <definedName name="__MAT116">#REF!</definedName>
    <definedName name="__MAT117">#REF!</definedName>
    <definedName name="__MAT118">#REF!</definedName>
    <definedName name="__MAT119">#REF!</definedName>
    <definedName name="__MAT12">#REF!</definedName>
    <definedName name="__MAT120">#REF!</definedName>
    <definedName name="__MAT121">#REF!</definedName>
    <definedName name="__MAT122">#REF!</definedName>
    <definedName name="__MAT123">#REF!</definedName>
    <definedName name="__MAT124">#REF!</definedName>
    <definedName name="__MAT125">#REF!</definedName>
    <definedName name="__MAT126">#REF!</definedName>
    <definedName name="__MAT127">#REF!</definedName>
    <definedName name="__MAT128">#REF!</definedName>
    <definedName name="__MAT129">#REF!</definedName>
    <definedName name="__MAT13">#REF!</definedName>
    <definedName name="__MAT130">#REF!</definedName>
    <definedName name="__MAT131">#REF!</definedName>
    <definedName name="__MAT132">#REF!</definedName>
    <definedName name="__MAT133">#REF!</definedName>
    <definedName name="__MAT134">#REF!</definedName>
    <definedName name="__MAT135">#REF!</definedName>
    <definedName name="__MAT136">#REF!</definedName>
    <definedName name="__MAT137">#REF!</definedName>
    <definedName name="__MAT138">#REF!</definedName>
    <definedName name="__MAT139">#REF!</definedName>
    <definedName name="__MAT14">#REF!</definedName>
    <definedName name="__MAT140">#REF!</definedName>
    <definedName name="__MAT141">#REF!</definedName>
    <definedName name="__MAT142">#REF!</definedName>
    <definedName name="__MAT143">#REF!</definedName>
    <definedName name="__MAT144">#REF!</definedName>
    <definedName name="__MAT145">#REF!</definedName>
    <definedName name="__MAT146">#REF!</definedName>
    <definedName name="__MAT147">#REF!</definedName>
    <definedName name="__MAT148">#REF!</definedName>
    <definedName name="__MAT149">#REF!</definedName>
    <definedName name="__MAT15">#REF!</definedName>
    <definedName name="__MAT150">#REF!</definedName>
    <definedName name="__MAT151">#REF!</definedName>
    <definedName name="__MAT152">#REF!</definedName>
    <definedName name="__MAT153">#REF!</definedName>
    <definedName name="__MAT154">#REF!</definedName>
    <definedName name="__MAT155">#REF!</definedName>
    <definedName name="__MAT156">#REF!</definedName>
    <definedName name="__MAT157">#REF!</definedName>
    <definedName name="__MAT158">#REF!</definedName>
    <definedName name="__MAT159">#REF!</definedName>
    <definedName name="__MAT16">#REF!</definedName>
    <definedName name="__MAT160">#REF!</definedName>
    <definedName name="__MAT161">#REF!</definedName>
    <definedName name="__MAT162">#REF!</definedName>
    <definedName name="__MAT163">#REF!</definedName>
    <definedName name="__MAT164">#REF!</definedName>
    <definedName name="__MAT165">#REF!</definedName>
    <definedName name="__MAT166">#REF!</definedName>
    <definedName name="__MAT17">#REF!</definedName>
    <definedName name="__MAT170">'[31]Base Datos'!$B$212</definedName>
    <definedName name="__MAT171">'[31]Base Datos'!$B$213</definedName>
    <definedName name="__MAT18">#REF!</definedName>
    <definedName name="__MAT19">#REF!</definedName>
    <definedName name="__MAT2">#REF!</definedName>
    <definedName name="__MAT20">#REF!</definedName>
    <definedName name="__MAT21">#REF!</definedName>
    <definedName name="__MAT22">#REF!</definedName>
    <definedName name="__MAT23">#REF!</definedName>
    <definedName name="__MAT24">#REF!</definedName>
    <definedName name="__MAT25">#REF!</definedName>
    <definedName name="__MAT26">#REF!</definedName>
    <definedName name="__MAT27">#REF!</definedName>
    <definedName name="__MAT28">#REF!</definedName>
    <definedName name="__MAT29">#REF!</definedName>
    <definedName name="__MAT3">#REF!</definedName>
    <definedName name="__MAT30">#REF!</definedName>
    <definedName name="__MAT31">#REF!</definedName>
    <definedName name="__MAT32">#REF!</definedName>
    <definedName name="__MAT33">#REF!</definedName>
    <definedName name="__MAT34">#REF!</definedName>
    <definedName name="__MAT35">#REF!</definedName>
    <definedName name="__MAT36">#REF!</definedName>
    <definedName name="__MAT37">#REF!</definedName>
    <definedName name="__MAT38">#REF!</definedName>
    <definedName name="__MAT39">#REF!</definedName>
    <definedName name="__MAT4">#REF!</definedName>
    <definedName name="__MAT40">#REF!</definedName>
    <definedName name="__MAT41">#REF!</definedName>
    <definedName name="__MAT42">#REF!</definedName>
    <definedName name="__MAT43">#REF!</definedName>
    <definedName name="__MAT44">#REF!</definedName>
    <definedName name="__MAT45">#REF!</definedName>
    <definedName name="__MAT46">#REF!</definedName>
    <definedName name="__MAT47">#REF!</definedName>
    <definedName name="__MAT48">#REF!</definedName>
    <definedName name="__MAT49">#REF!</definedName>
    <definedName name="__MAT5">#REF!</definedName>
    <definedName name="__MAT50">#REF!</definedName>
    <definedName name="__MAT51">#REF!</definedName>
    <definedName name="__MAT52">#REF!</definedName>
    <definedName name="__MAT53">#REF!</definedName>
    <definedName name="__MAT54">#REF!</definedName>
    <definedName name="__MAT55">#REF!</definedName>
    <definedName name="__MAT56">#REF!</definedName>
    <definedName name="__MAT57">#REF!</definedName>
    <definedName name="__MAT58">#REF!</definedName>
    <definedName name="__MAT59">#REF!</definedName>
    <definedName name="__MAT6">#REF!</definedName>
    <definedName name="__MAT60">#REF!</definedName>
    <definedName name="__MAT61">#REF!</definedName>
    <definedName name="__MAT62">#REF!</definedName>
    <definedName name="__MAT63">#REF!</definedName>
    <definedName name="__MAT64">#REF!</definedName>
    <definedName name="__MAT65">#REF!</definedName>
    <definedName name="__MAT66">#REF!</definedName>
    <definedName name="__MAT67">#REF!</definedName>
    <definedName name="__MAT68">#REF!</definedName>
    <definedName name="__MAT69">#REF!</definedName>
    <definedName name="__MAT7">#REF!</definedName>
    <definedName name="__MAT70">#REF!</definedName>
    <definedName name="__MAT71">#REF!</definedName>
    <definedName name="__MAT72">'[32]Base Datos'!$B$123</definedName>
    <definedName name="__MAT73">#REF!</definedName>
    <definedName name="__MAT74">#REF!</definedName>
    <definedName name="__MAT75">#REF!</definedName>
    <definedName name="__MAT76">#REF!</definedName>
    <definedName name="__MAT77">#REF!</definedName>
    <definedName name="__MAT78">#REF!</definedName>
    <definedName name="__MAT79">#REF!</definedName>
    <definedName name="__MAT8">#REF!</definedName>
    <definedName name="__MAT80">#REF!</definedName>
    <definedName name="__MAT81">#REF!</definedName>
    <definedName name="__MAT82">#REF!</definedName>
    <definedName name="__MAT83">'[32]Base Datos'!$B$134</definedName>
    <definedName name="__MAT832">'[33]Base Datos'!$B$125</definedName>
    <definedName name="__MAT84">#REF!</definedName>
    <definedName name="__MAT85">#REF!</definedName>
    <definedName name="__MAT86">#REF!</definedName>
    <definedName name="__MAT87">#REF!</definedName>
    <definedName name="__MAT88">#REF!</definedName>
    <definedName name="__MAT89">#REF!</definedName>
    <definedName name="__MAT9">#REF!</definedName>
    <definedName name="__MAT90">#REF!</definedName>
    <definedName name="__MAT91">#REF!</definedName>
    <definedName name="__MAT92">#REF!</definedName>
    <definedName name="__MAT93">#REF!</definedName>
    <definedName name="__MAT94">#REF!</definedName>
    <definedName name="__MAT95">#REF!</definedName>
    <definedName name="__MAT96">#REF!</definedName>
    <definedName name="__MAT97">#REF!</definedName>
    <definedName name="__MAT98">#REF!</definedName>
    <definedName name="__MAT99">#REF!</definedName>
    <definedName name="__MAY88">'[34]Base Datos'!$B$11</definedName>
    <definedName name="__MO1">#REF!</definedName>
    <definedName name="__MO10">#REF!</definedName>
    <definedName name="__MO2">#REF!</definedName>
    <definedName name="__MO3">#REF!</definedName>
    <definedName name="__MO4">#REF!</definedName>
    <definedName name="__MO5">#REF!</definedName>
    <definedName name="__MO6">#REF!</definedName>
    <definedName name="__MO7">#REF!</definedName>
    <definedName name="__MO8">#REF!</definedName>
    <definedName name="__MO9">#REF!</definedName>
    <definedName name="__MOR14">#REF!</definedName>
    <definedName name="__MOR15">#REF!</definedName>
    <definedName name="__MOR16">#REF!</definedName>
    <definedName name="__Mux1">[35]CALCULO!$B$19</definedName>
    <definedName name="__Mux2">[35]CALCULO!$E$19</definedName>
    <definedName name="__Mux3">[35]CALCULO!$H$19</definedName>
    <definedName name="__Muy1">[35]CALCULO!$B$20</definedName>
    <definedName name="__Muy2">[35]CALCULO!$E$20</definedName>
    <definedName name="__Muy3">[35]CALCULO!$H$20</definedName>
    <definedName name="__MV1">#REF!</definedName>
    <definedName name="__MV10">#REF!</definedName>
    <definedName name="__MV11">#REF!</definedName>
    <definedName name="__MV12">#REF!</definedName>
    <definedName name="__MV13">#REF!</definedName>
    <definedName name="__MV14">#REF!</definedName>
    <definedName name="__MV15">#REF!</definedName>
    <definedName name="__MV16">#REF!</definedName>
    <definedName name="__MV17">#REF!</definedName>
    <definedName name="__MV18">#REF!</definedName>
    <definedName name="__MV19">#REF!</definedName>
    <definedName name="__MV2">#REF!</definedName>
    <definedName name="__MV20">#REF!</definedName>
    <definedName name="__MV3">#REF!</definedName>
    <definedName name="__MV4">#REF!</definedName>
    <definedName name="__MV5">#REF!</definedName>
    <definedName name="__MV6">#REF!</definedName>
    <definedName name="__MV7">#REF!</definedName>
    <definedName name="__MV8">#REF!</definedName>
    <definedName name="__MV9">#REF!</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J50">#REF!</definedName>
    <definedName name="__pj51">#REF!</definedName>
    <definedName name="__PMT5671">[3]MEMORIAS!#REF!</definedName>
    <definedName name="__PMT5805">[3]MEMORIAS!#REF!</definedName>
    <definedName name="__PMT5806">[3]MEMORIAS!#REF!</definedName>
    <definedName name="__PMT5815">[3]MEMORIAS!#REF!</definedName>
    <definedName name="__PMT5820">[3]MEMORIAS!#REF!</definedName>
    <definedName name="__POR1">#REF!</definedName>
    <definedName name="__POR2">#REF!</definedName>
    <definedName name="__POR3">#REF!</definedName>
    <definedName name="__POR4">#REF!</definedName>
    <definedName name="__POR5">#REF!</definedName>
    <definedName name="__PR1">[36]PRECIOS!$A:$E</definedName>
    <definedName name="__PRE12">#REF!</definedName>
    <definedName name="__Pu1">[35]CALCULO!$B$18</definedName>
    <definedName name="__Pu2">[35]CALCULO!$E$18</definedName>
    <definedName name="__Pu3">[35]CALCULO!$H$18</definedName>
    <definedName name="__R">[37]C!$C$9</definedName>
    <definedName name="__Rc">#REF!</definedName>
    <definedName name="__REF40">#REF!</definedName>
    <definedName name="__REF60">#REF!</definedName>
    <definedName name="__SBC1">[16]INV!$A$12:$D$15</definedName>
    <definedName name="__SBC3">[16]INV!$F$12:$I$15</definedName>
    <definedName name="__SBC5">[16]INV!$K$12:$N$15</definedName>
    <definedName name="__tab1">#REF!</definedName>
    <definedName name="__tab2">#REF!</definedName>
    <definedName name="__tab3">#REF!</definedName>
    <definedName name="__TAB4">#REF!</definedName>
    <definedName name="__TLL3">#REF!</definedName>
    <definedName name="__TP1">#REF!</definedName>
    <definedName name="__Vol1">[8]Item!$A:$D</definedName>
    <definedName name="__VPD1">[6]TARIFAS!$C$582</definedName>
    <definedName name="__VPI1">[6]TARIFAS!$C$580</definedName>
    <definedName name="__VRA1">[6]TARIFAS!$C$579</definedName>
    <definedName name="__Vu1">[35]CALCULO!$B$23</definedName>
    <definedName name="__Vu2">[35]CALCULO!$E$23</definedName>
    <definedName name="__Vu3">[35]CALCULO!$H$23</definedName>
    <definedName name="__xlfn.BAHTTEXT" hidden="1">#NAME?</definedName>
    <definedName name="_01">#REF!</definedName>
    <definedName name="_01_11">#REF!</definedName>
    <definedName name="_19Excel_BuiltIn_Print_Area_1_1_1">#REF!</definedName>
    <definedName name="_1Excel_BuiltIn_Print_Area_1_1">#REF!</definedName>
    <definedName name="_1Excel_BuiltIn_Print_Area_1_1_1">#REF!</definedName>
    <definedName name="_1Sin_nombre">#REF!</definedName>
    <definedName name="_25Excel_BuiltIn_Print_Titles_1_1_1_1">#REF!</definedName>
    <definedName name="_2Excel_BuiltIn_Print_Titles_1_1_1_1">#REF!</definedName>
    <definedName name="_A">[38]FORMULACION!$C$39</definedName>
    <definedName name="_A1">'[24]Base Datos'!$B$22</definedName>
    <definedName name="_Adi2">[14]Sábana!#REF!</definedName>
    <definedName name="_Adi3">[14]Sábana!#REF!</definedName>
    <definedName name="_Ady1">[15]Sábana!#REF!</definedName>
    <definedName name="_Ady2">[15]Sábana!#REF!</definedName>
    <definedName name="_Ady3">[15]Sábana!#REF!</definedName>
    <definedName name="_AFC1">[16]INV!$A$25:$D$28</definedName>
    <definedName name="_AFC3">[16]INV!$F$25:$I$28</definedName>
    <definedName name="_AFC5">[16]INV!$K$25:$N$28</definedName>
    <definedName name="_Afe1">'[39]2007 Database'!$E$2:$E$171,'[39]2007 Database'!$E$171:$E$172</definedName>
    <definedName name="_aiu2">[4]AIU!$J$105</definedName>
    <definedName name="_ALL4">#REF!</definedName>
    <definedName name="_Alt2">[14]Sábana!#REF!</definedName>
    <definedName name="_Alt3">[14]Sábana!#REF!</definedName>
    <definedName name="_And1">[15]Sábana!#REF!</definedName>
    <definedName name="_And2">[15]Sábana!#REF!</definedName>
    <definedName name="_And3">[15]Sábana!#REF!</definedName>
    <definedName name="_Ant2">[15]Sábana!#REF!</definedName>
    <definedName name="_Ant3">[15]Sábana!#REF!</definedName>
    <definedName name="_APU221">#REF!</definedName>
    <definedName name="_APU3">#REF!</definedName>
    <definedName name="_APU465">[26]!absc</definedName>
    <definedName name="_B">[38]FORMULACION!$C$56</definedName>
    <definedName name="_BGC1">[16]INV!$A$5:$D$8</definedName>
    <definedName name="_BGC3">[16]INV!$F$5:$I$8</definedName>
    <definedName name="_BGC5">[16]INV!$K$5:$N$8</definedName>
    <definedName name="_C">[38]FORMULACION!$C$73</definedName>
    <definedName name="_CAC1">[16]INV!$A$19:$D$22</definedName>
    <definedName name="_CAC3">[16]INV!$F$19:$I$22</definedName>
    <definedName name="_CAC5">[16]INV!$K$19:$N$22</definedName>
    <definedName name="_Con1">[15]Sábana!#REF!</definedName>
    <definedName name="_CON123">'[27]Base Datos'!$B$8</definedName>
    <definedName name="_CON1500">#REF!</definedName>
    <definedName name="_Con2">[15]Sábana!#REF!</definedName>
    <definedName name="_CON2200">#REF!</definedName>
    <definedName name="_con2500">#REF!</definedName>
    <definedName name="_Con3">[15]Sábana!#REF!</definedName>
    <definedName name="_con3000">#REF!</definedName>
    <definedName name="_CON3500">#REF!</definedName>
    <definedName name="_cua1">'[5]ALCANTARILLADO RAS'!$A$4:$B$14</definedName>
    <definedName name="_DEC1">[28]PRECIOS!$G$7</definedName>
    <definedName name="_DEC12">[28]PRECIOS!$G$7</definedName>
    <definedName name="_E">[38]FORMULACION!$D$110</definedName>
    <definedName name="_Ega2">[15]Sábana!#REF!</definedName>
    <definedName name="_Ega3">[15]Sábana!#REF!</definedName>
    <definedName name="_Ele2">[15]Sábana!#REF!</definedName>
    <definedName name="_Ele3">[15]Sábana!#REF!</definedName>
    <definedName name="_Epm2">[15]Sábana!#REF!</definedName>
    <definedName name="_Epm3">[15]Sábana!#REF!</definedName>
    <definedName name="_EQP1">#REF!</definedName>
    <definedName name="_EQP10">#REF!</definedName>
    <definedName name="_EQP11">#REF!</definedName>
    <definedName name="_EQP12">#REF!</definedName>
    <definedName name="_EQP13">#REF!</definedName>
    <definedName name="_EQP14">#REF!</definedName>
    <definedName name="_EQP15">#REF!</definedName>
    <definedName name="_EQP16">#REF!</definedName>
    <definedName name="_EQP17">#REF!</definedName>
    <definedName name="_EQP18">#REF!</definedName>
    <definedName name="_EQP19">#REF!</definedName>
    <definedName name="_EQP2">#REF!</definedName>
    <definedName name="_EQP20">#REF!</definedName>
    <definedName name="_eqp27">#REF!</definedName>
    <definedName name="_EQP3">#REF!</definedName>
    <definedName name="_EQP4">#REF!</definedName>
    <definedName name="_EQP5">#REF!</definedName>
    <definedName name="_EQP6">#REF!</definedName>
    <definedName name="_EQP7">#REF!</definedName>
    <definedName name="_EQP8">#REF!</definedName>
    <definedName name="_EQP9">#REF!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R13">#REF!</definedName>
    <definedName name="_Exc1">[15]Sábana!#REF!</definedName>
    <definedName name="_EXC10">#REF!</definedName>
    <definedName name="_EXC11">#REF!</definedName>
    <definedName name="_EXC12">#REF!</definedName>
    <definedName name="_Exc2">[15]Sábana!#REF!</definedName>
    <definedName name="_Exc3">[15]Sábana!#REF!</definedName>
    <definedName name="_EXC4">#REF!</definedName>
    <definedName name="_EXC5">#REF!</definedName>
    <definedName name="_EXC6">#REF!</definedName>
    <definedName name="_EXC7">#REF!</definedName>
    <definedName name="_EXC8">#REF!</definedName>
    <definedName name="_EXC9">#REF!</definedName>
    <definedName name="_f">[40]C!$B$3</definedName>
    <definedName name="_Fill" hidden="1">#REF!</definedName>
    <definedName name="_Inc1">[15]Sábana!#REF!</definedName>
    <definedName name="_Inc2">[15]Sábana!#REF!</definedName>
    <definedName name="_Inc3">[15]Sábana!#REF!</definedName>
    <definedName name="_INF1">#REF!</definedName>
    <definedName name="_Ing1">[15]Sábana!#REF!</definedName>
    <definedName name="_Ing2">[15]Sábana!#REF!</definedName>
    <definedName name="_Ing3">[15]Sábana!#REF!</definedName>
    <definedName name="_IPC2002">#REF!</definedName>
    <definedName name="_Jai1">[15]Sábana!#REF!</definedName>
    <definedName name="_Jai2">[15]Sábana!#REF!</definedName>
    <definedName name="_Jai3">[15]Sábana!#REF!</definedName>
    <definedName name="_Key1" hidden="1">#REF!</definedName>
    <definedName name="_Key2" hidden="1">#REF!</definedName>
    <definedName name="_LMO1">[29]MO!$A$2:$A$188</definedName>
    <definedName name="_M14">'[30]Base Datos'!$B$9</definedName>
    <definedName name="_MAT1">#REF!</definedName>
    <definedName name="_MAT10">#REF!</definedName>
    <definedName name="_MAT100">#REF!</definedName>
    <definedName name="_MAT101">#REF!</definedName>
    <definedName name="_MAT102">#REF!</definedName>
    <definedName name="_MAT103">#REF!</definedName>
    <definedName name="_MAT104">#REF!</definedName>
    <definedName name="_MAT105">#REF!</definedName>
    <definedName name="_MAT106">#REF!</definedName>
    <definedName name="_MAT107">#REF!</definedName>
    <definedName name="_MAT108">#REF!</definedName>
    <definedName name="_MAT109">#REF!</definedName>
    <definedName name="_MAT11">#REF!</definedName>
    <definedName name="_MAT110">#REF!</definedName>
    <definedName name="_MAT111">#REF!</definedName>
    <definedName name="_MAT1111">'[30]Base Datos'!$B$43</definedName>
    <definedName name="_MAT112">#REF!</definedName>
    <definedName name="_MAT113">#REF!</definedName>
    <definedName name="_MAT114">#REF!</definedName>
    <definedName name="_MAT115">#REF!</definedName>
    <definedName name="_MAT116">#REF!</definedName>
    <definedName name="_MAT117">#REF!</definedName>
    <definedName name="_MAT118">#REF!</definedName>
    <definedName name="_MAT119">#REF!</definedName>
    <definedName name="_MAT12">#REF!</definedName>
    <definedName name="_MAT120">#REF!</definedName>
    <definedName name="_MAT121">#REF!</definedName>
    <definedName name="_MAT122">#REF!</definedName>
    <definedName name="_MAT123">#REF!</definedName>
    <definedName name="_MAT124">#REF!</definedName>
    <definedName name="_MAT125">#REF!</definedName>
    <definedName name="_MAT126">#REF!</definedName>
    <definedName name="_MAT127">#REF!</definedName>
    <definedName name="_MAT128">#REF!</definedName>
    <definedName name="_MAT129">#REF!</definedName>
    <definedName name="_MAT13">#REF!</definedName>
    <definedName name="_MAT130">#REF!</definedName>
    <definedName name="_MAT131">#REF!</definedName>
    <definedName name="_MAT132">#REF!</definedName>
    <definedName name="_MAT133">#REF!</definedName>
    <definedName name="_MAT134">#REF!</definedName>
    <definedName name="_MAT135">#REF!</definedName>
    <definedName name="_MAT136">#REF!</definedName>
    <definedName name="_MAT137">#REF!</definedName>
    <definedName name="_MAT138">#REF!</definedName>
    <definedName name="_MAT139">#REF!</definedName>
    <definedName name="_MAT14">#REF!</definedName>
    <definedName name="_MAT140">#REF!</definedName>
    <definedName name="_MAT141">#REF!</definedName>
    <definedName name="_MAT142">#REF!</definedName>
    <definedName name="_MAT143">#REF!</definedName>
    <definedName name="_MAT144">#REF!</definedName>
    <definedName name="_MAT145">#REF!</definedName>
    <definedName name="_MAT146">#REF!</definedName>
    <definedName name="_MAT147">#REF!</definedName>
    <definedName name="_MAT148">#REF!</definedName>
    <definedName name="_MAT149">#REF!</definedName>
    <definedName name="_MAT15">#REF!</definedName>
    <definedName name="_MAT150">#REF!</definedName>
    <definedName name="_MAT151">#REF!</definedName>
    <definedName name="_MAT152">#REF!</definedName>
    <definedName name="_MAT153">#REF!</definedName>
    <definedName name="_MAT154">#REF!</definedName>
    <definedName name="_MAT155">#REF!</definedName>
    <definedName name="_MAT156">#REF!</definedName>
    <definedName name="_MAT157">#REF!</definedName>
    <definedName name="_MAT158">#REF!</definedName>
    <definedName name="_MAT159">#REF!</definedName>
    <definedName name="_MAT16">#REF!</definedName>
    <definedName name="_MAT160">#REF!</definedName>
    <definedName name="_MAT161">#REF!</definedName>
    <definedName name="_MAT162">#REF!</definedName>
    <definedName name="_MAT163">#REF!</definedName>
    <definedName name="_MAT164">#REF!</definedName>
    <definedName name="_MAT165">#REF!</definedName>
    <definedName name="_MAT166">#REF!</definedName>
    <definedName name="_MAT17">#REF!</definedName>
    <definedName name="_MAT170">'[31]Base Datos'!$B$212</definedName>
    <definedName name="_MAT171">'[31]Base Datos'!$B$213</definedName>
    <definedName name="_MAT18">#REF!</definedName>
    <definedName name="_MAT19">#REF!</definedName>
    <definedName name="_MAT2">#REF!</definedName>
    <definedName name="_MAT20">#REF!</definedName>
    <definedName name="_MAT21">#REF!</definedName>
    <definedName name="_MAT22">#REF!</definedName>
    <definedName name="_MAT23">#REF!</definedName>
    <definedName name="_MAT24">#REF!</definedName>
    <definedName name="_MAT25">#REF!</definedName>
    <definedName name="_MAT26">#REF!</definedName>
    <definedName name="_MAT27">#REF!</definedName>
    <definedName name="_MAT28">#REF!</definedName>
    <definedName name="_MAT29">#REF!</definedName>
    <definedName name="_MAT3">#REF!</definedName>
    <definedName name="_MAT30">#REF!</definedName>
    <definedName name="_MAT31">#REF!</definedName>
    <definedName name="_MAT32">#REF!</definedName>
    <definedName name="_MAT33">#REF!</definedName>
    <definedName name="_MAT34">#REF!</definedName>
    <definedName name="_MAT35">#REF!</definedName>
    <definedName name="_MAT36">#REF!</definedName>
    <definedName name="_MAT37">#REF!</definedName>
    <definedName name="_MAT38">#REF!</definedName>
    <definedName name="_MAT39">#REF!</definedName>
    <definedName name="_MAT4">#REF!</definedName>
    <definedName name="_MAT40">#REF!</definedName>
    <definedName name="_MAT41">#REF!</definedName>
    <definedName name="_MAT42">#REF!</definedName>
    <definedName name="_MAT43">#REF!</definedName>
    <definedName name="_MAT44">#REF!</definedName>
    <definedName name="_MAT45">#REF!</definedName>
    <definedName name="_MAT46">#REF!</definedName>
    <definedName name="_MAT47">#REF!</definedName>
    <definedName name="_MAT48">#REF!</definedName>
    <definedName name="_MAT49">#REF!</definedName>
    <definedName name="_MAT5">#REF!</definedName>
    <definedName name="_MAT50">#REF!</definedName>
    <definedName name="_MAT51">#REF!</definedName>
    <definedName name="_MAT52">#REF!</definedName>
    <definedName name="_MAT53">#REF!</definedName>
    <definedName name="_MAT54">#REF!</definedName>
    <definedName name="_MAT55">#REF!</definedName>
    <definedName name="_MAT56">#REF!</definedName>
    <definedName name="_MAT57">#REF!</definedName>
    <definedName name="_MAT58">#REF!</definedName>
    <definedName name="_MAT59">#REF!</definedName>
    <definedName name="_MAT6">#REF!</definedName>
    <definedName name="_MAT60">#REF!</definedName>
    <definedName name="_MAT61">#REF!</definedName>
    <definedName name="_MAT62">#REF!</definedName>
    <definedName name="_MAT63">#REF!</definedName>
    <definedName name="_MAT64">#REF!</definedName>
    <definedName name="_MAT65">#REF!</definedName>
    <definedName name="_MAT66">#REF!</definedName>
    <definedName name="_MAT67">#REF!</definedName>
    <definedName name="_MAT68">#REF!</definedName>
    <definedName name="_MAT69">#REF!</definedName>
    <definedName name="_MAT7">#REF!</definedName>
    <definedName name="_MAT70">#REF!</definedName>
    <definedName name="_MAT71">#REF!</definedName>
    <definedName name="_MAT72">'[32]Base Datos'!$B$123</definedName>
    <definedName name="_MAT73">#REF!</definedName>
    <definedName name="_MAT74">#REF!</definedName>
    <definedName name="_MAT75">#REF!</definedName>
    <definedName name="_MAT76">#REF!</definedName>
    <definedName name="_MAT77">#REF!</definedName>
    <definedName name="_MAT78">#REF!</definedName>
    <definedName name="_MAT79">#REF!</definedName>
    <definedName name="_MAT8">#REF!</definedName>
    <definedName name="_MAT80">#REF!</definedName>
    <definedName name="_MAT81">#REF!</definedName>
    <definedName name="_MAT82">#REF!</definedName>
    <definedName name="_MAT83">'[32]Base Datos'!$B$134</definedName>
    <definedName name="_MAT832">'[33]Base Datos'!$B$125</definedName>
    <definedName name="_MAT84">#REF!</definedName>
    <definedName name="_MAT85">#REF!</definedName>
    <definedName name="_MAT86">#REF!</definedName>
    <definedName name="_MAT87">#REF!</definedName>
    <definedName name="_MAT88">#REF!</definedName>
    <definedName name="_MAT89">#REF!</definedName>
    <definedName name="_MAT9">#REF!</definedName>
    <definedName name="_MAT90">#REF!</definedName>
    <definedName name="_MAT91">#REF!</definedName>
    <definedName name="_MAT92">#REF!</definedName>
    <definedName name="_MAT93">#REF!</definedName>
    <definedName name="_MAT94">#REF!</definedName>
    <definedName name="_MAT95">#REF!</definedName>
    <definedName name="_MAT96">#REF!</definedName>
    <definedName name="_MAT97">#REF!</definedName>
    <definedName name="_MAT98">#REF!</definedName>
    <definedName name="_MAT99">#REF!</definedName>
    <definedName name="_MAY88">'[34]Base Datos'!$B$11</definedName>
    <definedName name="_MB1">[15]Sábana!#REF!</definedName>
    <definedName name="_MB2">[15]Sábana!#REF!</definedName>
    <definedName name="_MB3">[15]Sábana!#REF!</definedName>
    <definedName name="_min2">#REF!</definedName>
    <definedName name="_MO1">#REF!</definedName>
    <definedName name="_MO10">#REF!</definedName>
    <definedName name="_MO2">#REF!</definedName>
    <definedName name="_MO3">#REF!</definedName>
    <definedName name="_MO4">#REF!</definedName>
    <definedName name="_MO5">#REF!</definedName>
    <definedName name="_MO6">#REF!</definedName>
    <definedName name="_MO7">#REF!</definedName>
    <definedName name="_MO8">#REF!</definedName>
    <definedName name="_MO9">#REF!</definedName>
    <definedName name="_MOR14">#REF!</definedName>
    <definedName name="_mor15">#REF!</definedName>
    <definedName name="_MOR16">#REF!</definedName>
    <definedName name="_Mux1">[35]CALCULO!$B$19</definedName>
    <definedName name="_Mux2">[35]CALCULO!$E$19</definedName>
    <definedName name="_Mux3">[35]CALCULO!$H$19</definedName>
    <definedName name="_Muy1">[35]CALCULO!$B$20</definedName>
    <definedName name="_Muy2">[35]CALCULO!$E$20</definedName>
    <definedName name="_Muy3">[35]CALCULO!$H$20</definedName>
    <definedName name="_MV1">#REF!</definedName>
    <definedName name="_MV10">#REF!</definedName>
    <definedName name="_MV11">#REF!</definedName>
    <definedName name="_MV12">#REF!</definedName>
    <definedName name="_MV13">#REF!</definedName>
    <definedName name="_MV14">#REF!</definedName>
    <definedName name="_MV15">#REF!</definedName>
    <definedName name="_MV16">#REF!</definedName>
    <definedName name="_MV17">#REF!</definedName>
    <definedName name="_MV18">#REF!</definedName>
    <definedName name="_MV19">#REF!</definedName>
    <definedName name="_MV2">#REF!</definedName>
    <definedName name="_MV20">#REF!</definedName>
    <definedName name="_MV3">#REF!</definedName>
    <definedName name="_MV4">#REF!</definedName>
    <definedName name="_MV5">#REF!</definedName>
    <definedName name="_MV6">#REF!</definedName>
    <definedName name="_MV7">#REF!</definedName>
    <definedName name="_MV8">#REF!</definedName>
    <definedName name="_MV9">#REF!</definedName>
    <definedName name="_N">[38]FORMULACION!$C$40</definedName>
    <definedName name="_O">'[2]OPS&amp;OMS'!$I$14</definedName>
    <definedName name="_Ope1">[15]Sábana!#REF!</definedName>
    <definedName name="_Ope2">[15]Sábana!#REF!</definedName>
    <definedName name="_Ope3">[15]Sábana!#REF!</definedName>
    <definedName name="_Order1" hidden="1">0</definedName>
    <definedName name="_Order2" hidden="1">0</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'[2]OPS&amp;OMS'!$I$7</definedName>
    <definedName name="_Pae1">[15]Sábana!#REF!</definedName>
    <definedName name="_Pae2">[15]Sábana!#REF!</definedName>
    <definedName name="_Pae3">[15]Sábana!#REF!</definedName>
    <definedName name="_PAG1">'[2]OPS&amp;OMS'!$A$1:$D$26</definedName>
    <definedName name="_Pag10">#REF!</definedName>
    <definedName name="_PAG2">'[2]OPS&amp;OMS'!$D$1:$E$68</definedName>
    <definedName name="_PAG3">'[2]OPS&amp;OMS'!$A$70:$D$115</definedName>
    <definedName name="_PAG4">'[2]OPS&amp;OMS'!$A$117:$IV$8194</definedName>
    <definedName name="_PAG5">'[2]OPS&amp;OMS'!$A$186:$D$236</definedName>
    <definedName name="_PJ50">#REF!</definedName>
    <definedName name="_pj51">#REF!</definedName>
    <definedName name="_PMT5671">[3]MEMORIAS!#REF!</definedName>
    <definedName name="_PMT5805">[3]MEMORIAS!#REF!</definedName>
    <definedName name="_PMT5806">[3]MEMORIAS!#REF!</definedName>
    <definedName name="_PMT5815">[3]MEMORIAS!#REF!</definedName>
    <definedName name="_PMT5820">[3]MEMORIAS!#REF!</definedName>
    <definedName name="_POR1">#REF!</definedName>
    <definedName name="_POR2">#REF!</definedName>
    <definedName name="_POR3">#REF!</definedName>
    <definedName name="_POR4">#REF!</definedName>
    <definedName name="_POR5">#REF!</definedName>
    <definedName name="_PR1">[41]PRECIOS!$A:$E</definedName>
    <definedName name="_PRE12">#REF!</definedName>
    <definedName name="_Pu1">[35]CALCULO!$B$18</definedName>
    <definedName name="_Pu2">[35]CALCULO!$E$18</definedName>
    <definedName name="_Pu3">[35]CALCULO!$H$18</definedName>
    <definedName name="_r">[42]C!$C$9</definedName>
    <definedName name="_rc">#REF!</definedName>
    <definedName name="_Red1">[15]Sábana!#REF!</definedName>
    <definedName name="_Red2">[15]Sábana!#REF!</definedName>
    <definedName name="_Red3">[15]Sábana!#REF!</definedName>
    <definedName name="_REF40">#REF!</definedName>
    <definedName name="_REF60">#REF!</definedName>
    <definedName name="_SAL1">#REF!</definedName>
    <definedName name="_SBC1">[16]INV!$A$12:$D$15</definedName>
    <definedName name="_SBC3">[16]INV!$F$12:$I$15</definedName>
    <definedName name="_SBC5">[16]INV!$K$12:$N$15</definedName>
    <definedName name="_Sort" hidden="1">#REF!</definedName>
    <definedName name="_Sum3">[15]Sábana!#REF!</definedName>
    <definedName name="_tab1">#REF!</definedName>
    <definedName name="_tab2">#REF!</definedName>
    <definedName name="_tab3">#REF!</definedName>
    <definedName name="_TAB4">#REF!</definedName>
    <definedName name="_TLL3">#REF!</definedName>
    <definedName name="_TP1">#REF!</definedName>
    <definedName name="_Tra1">[15]Sábana!#REF!</definedName>
    <definedName name="_Tra2">[15]Sábana!#REF!</definedName>
    <definedName name="_Tra3">[15]Sábana!#REF!</definedName>
    <definedName name="_Vol1">[8]Item!$A:$D</definedName>
    <definedName name="_VPD1">[6]TARIFAS!$C$582</definedName>
    <definedName name="_VPI1">[6]TARIFAS!$C$580</definedName>
    <definedName name="_VRA1">[6]TARIFAS!$C$579</definedName>
    <definedName name="_Vu1">[35]CALCULO!$B$23</definedName>
    <definedName name="_Vu2">[35]CALCULO!$E$23</definedName>
    <definedName name="_Vu3">[35]CALCULO!$H$23</definedName>
    <definedName name="_WEE">#REF!</definedName>
    <definedName name="A">#REF!</definedName>
    <definedName name="A.1">'[30]Base Datos'!$B$7</definedName>
    <definedName name="A_IMPRESIÓN_IM">#REF!</definedName>
    <definedName name="A_nuevo">#REF!</definedName>
    <definedName name="A0">#REF!</definedName>
    <definedName name="aa">'[43]Base Datos'!$B$1:$F$65536</definedName>
    <definedName name="AA_11">#REF!</definedName>
    <definedName name="AAA">'[44]PU (2)'!#REF!</definedName>
    <definedName name="AAAA">'[44]PU (2)'!$F$10</definedName>
    <definedName name="AAAAA">'[45]Base Datos'!$B$8</definedName>
    <definedName name="AAAAAAA">[46]COMPRA!#REF!</definedName>
    <definedName name="AAAAAAAAAA">#REF!</definedName>
    <definedName name="AAAAAAAAAAAAAAAAAAAA">#REF!</definedName>
    <definedName name="AAC">[16]AASHTO!$A$14:$F$17</definedName>
    <definedName name="AADOQUINVEH">#REF!</definedName>
    <definedName name="AANDENES">#REF!</definedName>
    <definedName name="AB">[47]PRECIOS!#REF!</definedName>
    <definedName name="abc">#REF!</definedName>
    <definedName name="ABG">[16]AASHTO!$A$2:$F$5</definedName>
    <definedName name="ABR">#REF!</definedName>
    <definedName name="absc">#N/A</definedName>
    <definedName name="Ac">#REF!</definedName>
    <definedName name="ACALZADA">#REF!</definedName>
    <definedName name="ACCE2">#REF!</definedName>
    <definedName name="ACCE4">#REF!</definedName>
    <definedName name="ACCE6">#REF!</definedName>
    <definedName name="AccessDatabase" hidden="1">"A:\SAIN.mdb"</definedName>
    <definedName name="Accsesorios_gabinete">#REF!</definedName>
    <definedName name="Accsesorios_gabinete_11">#REF!</definedName>
    <definedName name="ACEITE">#REF!</definedName>
    <definedName name="ACERO">#REF!</definedName>
    <definedName name="ACERO_11">#REF!</definedName>
    <definedName name="Acero_de_40_000_psi">#REF!</definedName>
    <definedName name="Acero_de_40_000_psi_11">#REF!</definedName>
    <definedName name="Acero_de_60_000_psi">#REF!</definedName>
    <definedName name="Acero_de_60_000_psi_11">#REF!</definedName>
    <definedName name="ACERO_DE_REFUERZO_60000">'[48]Acero de 60.000psi'!$I$53</definedName>
    <definedName name="Acero_pdr60">'[49]LISTADO '!$F$7</definedName>
    <definedName name="ACERO2">#REF!</definedName>
    <definedName name="ACERO2_11">#REF!</definedName>
    <definedName name="ACERO37">#REF!</definedName>
    <definedName name="ACERO37_11">#REF!</definedName>
    <definedName name="ACERO40">[50]PRECIOS!$B$52</definedName>
    <definedName name="ACERO6">#REF!</definedName>
    <definedName name="ACERO6_11">#REF!</definedName>
    <definedName name="ACERO60">#REF!</definedName>
    <definedName name="acerob">'[51]Acero-B'!$H$41</definedName>
    <definedName name="aceroref">'[52]Acero-Ref'!$H$41</definedName>
    <definedName name="acondicionamientopozo">#REF!</definedName>
    <definedName name="ACPM">#REF!</definedName>
    <definedName name="ACTA">[53]ID!$C$2</definedName>
    <definedName name="ACTIVIDAD">#REF!</definedName>
    <definedName name="ACTIVIDADES">#REF!</definedName>
    <definedName name="AD">#REF!</definedName>
    <definedName name="Adaptador_3_4__PVC">#REF!</definedName>
    <definedName name="Adaptador_3_4__PVC_11">#REF!</definedName>
    <definedName name="ADAPTADOR_HEMBRA_P.V.C_1_2">#REF!</definedName>
    <definedName name="ADAPTADOR_MACHO_P.V.C_1_2">#REF!</definedName>
    <definedName name="Adaptador_Pres._1">#REF!</definedName>
    <definedName name="Adaptador_Pres._1_11">#REF!</definedName>
    <definedName name="Adaptador_Pres._1_2">#REF!</definedName>
    <definedName name="Adaptador_Pres._1_2_11">#REF!</definedName>
    <definedName name="Adaptador_Pres._3_4">#REF!</definedName>
    <definedName name="Adaptador_Pres._3_4_11">#REF!</definedName>
    <definedName name="Adaptador_pvc_1">'[54]LISTADO '!$F$56</definedName>
    <definedName name="Adaptador_pvc_1_2">'[54]LISTADO '!$F$54</definedName>
    <definedName name="Adaptador_pvc_2">'[54]LISTADO '!$F$49</definedName>
    <definedName name="Adaptadores__PVC_1_2">#REF!</definedName>
    <definedName name="Adaptadores__PVC_1_2_11">#REF!</definedName>
    <definedName name="ADMINISTRADOR">[55]CUMPLIMIENTO!$C$5</definedName>
    <definedName name="ADMINISTRADOR_VIAL__ARMANDO_SANCHEZ_SANCHEZ">[56]INDICMICROEMP!$A$20</definedName>
    <definedName name="admon">#REF!</definedName>
    <definedName name="admon1">[57]DATOS!$B$16</definedName>
    <definedName name="adoq">[58]!absc</definedName>
    <definedName name="Ae">#REF!</definedName>
    <definedName name="AEFAEF">#REF!</definedName>
    <definedName name="Af">#REF!</definedName>
    <definedName name="Afe">'[59]2009 Jagua'!$C$2:$C$27</definedName>
    <definedName name="AFINADOCUBIERTA">#REF!</definedName>
    <definedName name="AFINADOCUBIERTA_11">#REF!</definedName>
    <definedName name="Ag">#REF!</definedName>
    <definedName name="AGO">#REF!</definedName>
    <definedName name="Agregado_grueso">'[49]LISTADO '!$F$6</definedName>
    <definedName name="AGUA">#REF!</definedName>
    <definedName name="Agua_11">#REF!</definedName>
    <definedName name="ah">#REF!</definedName>
    <definedName name="ahe">#REF!</definedName>
    <definedName name="AHER">[60]HER!$B:$D</definedName>
    <definedName name="Ai">#REF!</definedName>
    <definedName name="Aisladores">#REF!</definedName>
    <definedName name="Aisladores_11">#REF!</definedName>
    <definedName name="AIU">#REF!</definedName>
    <definedName name="AIU_ADMON">[61]DATOS!$D$8</definedName>
    <definedName name="AIU_IMP">[61]DATOS!$D$9</definedName>
    <definedName name="AIU_UTIL">[61]DATOS!$D$10</definedName>
    <definedName name="aj">#REF!</definedName>
    <definedName name="Ajuste">[62]Datos!$B$11</definedName>
    <definedName name="Ak">#REF!</definedName>
    <definedName name="ALAMBRE">#REF!</definedName>
    <definedName name="ALAMBRE_">#REF!</definedName>
    <definedName name="Alambre_de_cobre_N__10_AWG">#REF!</definedName>
    <definedName name="Alambre_de_cobre_N__10_AWG_11">#REF!</definedName>
    <definedName name="Alambre_de_cobre_N__12_AWG">#REF!</definedName>
    <definedName name="Alambre_de_cobre_N__12_AWG_11">#REF!</definedName>
    <definedName name="Alambre_de_cobre_N__14_AWG">#REF!</definedName>
    <definedName name="Alambre_de_cobre_N__14_AWG_11">#REF!</definedName>
    <definedName name="Alambre_de_timbre_2x22_AWG">#REF!</definedName>
    <definedName name="Alambre_de_timbre_2x22_AWG_11">#REF!</definedName>
    <definedName name="Alambre_N_12">'[54]LISTADO '!$F$61</definedName>
    <definedName name="Alambre_N_14">'[54]LISTADO '!$F$62</definedName>
    <definedName name="Alambre_negro">#REF!</definedName>
    <definedName name="Alambre_negro_11">#REF!</definedName>
    <definedName name="alampuas">[63]lisprecios!#REF!</definedName>
    <definedName name="alc">[64]!absc</definedName>
    <definedName name="ALFAGIAS">#REF!</definedName>
    <definedName name="ALFAGIAS_11">#REF!</definedName>
    <definedName name="ALMACENISTA">#REF!</definedName>
    <definedName name="ALNEGRO">#REF!</definedName>
    <definedName name="ALNEGRO_11">#REF!</definedName>
    <definedName name="Alumino_ventanas">#REF!</definedName>
    <definedName name="Alumino_ventanas_11">#REF!</definedName>
    <definedName name="ALUMTE">#REF!</definedName>
    <definedName name="Am">#REF!</definedName>
    <definedName name="amarres">#REF!</definedName>
    <definedName name="AMAT">[60]MAT!$B:$D</definedName>
    <definedName name="AMBIENTAL">#REF!</definedName>
    <definedName name="Amperimetro_0_500_5A">#REF!</definedName>
    <definedName name="Amperimetro_0_500_5A_11">#REF!</definedName>
    <definedName name="An">#REF!</definedName>
    <definedName name="Andamios">'[49]LISTADO '!$L$7</definedName>
    <definedName name="ANDEN">#REF!</definedName>
    <definedName name="ANDEN_11">#REF!</definedName>
    <definedName name="andenes">#REF!</definedName>
    <definedName name="ANE">'[65]ANEXO 7'!#REF!</definedName>
    <definedName name="Angulo_de_platina__1_x1_x1_8">'[66]L. MAT.'!#REF!</definedName>
    <definedName name="anscount" hidden="1">1</definedName>
    <definedName name="ANTI">#REF!</definedName>
    <definedName name="ANTIC">'[67]1'!#REF!</definedName>
    <definedName name="anticorrosiva">[63]lisprecios!#REF!</definedName>
    <definedName name="Anticorrosivo">'[54]LISTADO '!$F$96</definedName>
    <definedName name="Añ">#REF!</definedName>
    <definedName name="AÑOWUIE">'[68]Res-Accide-10'!$R$2:$R$7</definedName>
    <definedName name="ao">#REF!</definedName>
    <definedName name="Ap">#REF!</definedName>
    <definedName name="APB">[47]PRECIOS!#REF!</definedName>
    <definedName name="APER">[60]PER!$B:$D</definedName>
    <definedName name="APU">[69]MATERIALES!$A$10:$A$12</definedName>
    <definedName name="apu_cerraduras">[70]APU!$F$2403</definedName>
    <definedName name="apu_cieloraso_tablilla_pino">[70]APU!$F$1201</definedName>
    <definedName name="apu_columna_confinamiento">[70]APU!$F$659</definedName>
    <definedName name="apu_combo_ap_sanit">[70]APU!$F$2416</definedName>
    <definedName name="apu_cubierta_ondulit">[70]APU!$F$1105</definedName>
    <definedName name="apu_cubierta_zinc">[70]APU!$F$1145</definedName>
    <definedName name="apu_demolicion_pañete">[70]APU!$F$44</definedName>
    <definedName name="apu_ducha_sencilla">[70]APU!$F$2623</definedName>
    <definedName name="apu_guardaescobas_madera">[70]APU!$F$1749</definedName>
    <definedName name="apu_herramientas">[70]APU!$F$3354</definedName>
    <definedName name="apu_lampara_2x48">[70]APU!$F$3237</definedName>
    <definedName name="apu_lampara_2x96">[70]APU!$F$3245</definedName>
    <definedName name="apu_levante_bloque_10">[70]APU!$F$900</definedName>
    <definedName name="apu_marco_puerta">[70]APU!$F$2292</definedName>
    <definedName name="apu_pintura_cieloraso_esmalte">[70]APU!$F$2946</definedName>
    <definedName name="apu_pintura_marcos">[70]APU!$F$2908</definedName>
    <definedName name="apu_pintura_rejas_anticorrosivo">[70]APU!$F$2871</definedName>
    <definedName name="apu_salida_alumbrado">[70]APU!$F$3122</definedName>
    <definedName name="apu_salida_tomacorriente">[70]APU!$F$3137</definedName>
    <definedName name="apu_tablero_10_circuitos">[70]APU!$F$3192</definedName>
    <definedName name="apu_toma_telefonico">[70]APU!$F$3170</definedName>
    <definedName name="apu_ventilador">[70]APU!$F$3253</definedName>
    <definedName name="apu_viga_amarre_sobre_muros15">[70]APU!$F$758</definedName>
    <definedName name="APU221.1">#REF!</definedName>
    <definedName name="APU221.2">#REF!</definedName>
    <definedName name="APUS">[28]APU!$A$6:$C$255</definedName>
    <definedName name="aq">#REF!</definedName>
    <definedName name="aqw">#REF!</definedName>
    <definedName name="Ar">#REF!</definedName>
    <definedName name="AREA">#REF!</definedName>
    <definedName name="AREA__M2">#REF!</definedName>
    <definedName name="_xlnm.Extract">#REF!</definedName>
    <definedName name="_xlnm.Print_Area" localSheetId="4">'A.U '!$A$1:$G$69</definedName>
    <definedName name="_xlnm.Print_Area" localSheetId="1">APU!$A$1:$I$1430</definedName>
    <definedName name="_xlnm.Print_Area" localSheetId="3">CUADRILLAS!$A$1:$E$38</definedName>
    <definedName name="_xlnm.Print_Area" localSheetId="2">F.P.S!$A$1:$J$39</definedName>
    <definedName name="_xlnm.Print_Area" localSheetId="5">PLANTILLA!$A$1:$I$46</definedName>
    <definedName name="_xlnm.Print_Area" localSheetId="0">Presupuesto!$A$1:$F$43</definedName>
    <definedName name="_xlnm.Print_Area">#REF!</definedName>
    <definedName name="ARENA">#REF!</definedName>
    <definedName name="Arena_11">#REF!</definedName>
    <definedName name="Arial">#REF!</definedName>
    <definedName name="as">#REF!</definedName>
    <definedName name="asaws">#REF!</definedName>
    <definedName name="ASB">[16]AASHTO!$A$8:$F$11</definedName>
    <definedName name="asdfñk">[71]!absc</definedName>
    <definedName name="ASFALTO">'[72]5.2'!$D$21</definedName>
    <definedName name="At">#REF!</definedName>
    <definedName name="ATenerEnCuenta">#REF!</definedName>
    <definedName name="ATRS">[60]TRANS!$B:$E</definedName>
    <definedName name="au">#REF!</definedName>
    <definedName name="AULAS">#REF!</definedName>
    <definedName name="aur">#REF!</definedName>
    <definedName name="auto1">#REF!</definedName>
    <definedName name="auto2">#REF!</definedName>
    <definedName name="AUTOPISTA">'[73]CIRCUITOS CODENSA'!#REF!</definedName>
    <definedName name="av">#REF!</definedName>
    <definedName name="ax">#REF!</definedName>
    <definedName name="ay">[74]C!$B$14</definedName>
    <definedName name="AYU">[47]PRECIOS!$F$6</definedName>
    <definedName name="AYUDANTE">#REF!</definedName>
    <definedName name="Azimut">#REF!</definedName>
    <definedName name="b">#REF!</definedName>
    <definedName name="B.DATOS">[6]BS.DATOS!$B$5:$N$30</definedName>
    <definedName name="B_impresión_IM">#REF!</definedName>
    <definedName name="Ba">#REF!</definedName>
    <definedName name="BALASTO">#REF!</definedName>
    <definedName name="Balasto_11">#REF!</definedName>
    <definedName name="Baldocin_0_205x0_205">#REF!</definedName>
    <definedName name="Baldocin_0_205x0_205_11">#REF!</definedName>
    <definedName name="baldosa">[63]lisprecios!#REF!</definedName>
    <definedName name="Baldosa_de_granito_0_3x0_3">#REF!</definedName>
    <definedName name="Baldosa_de_granito_0_3x0_3_11">#REF!</definedName>
    <definedName name="BALDOSIN">#REF!</definedName>
    <definedName name="Ballincourt">'[75]REF - Listas'!$B$13:$B$23</definedName>
    <definedName name="BANCO">#REF!</definedName>
    <definedName name="bar">'[76]Presupuesto 2003'!#REF!</definedName>
    <definedName name="baranda">'[76]Presupuesto 2003'!$J$1</definedName>
    <definedName name="BARNIZTOT">#REF!</definedName>
    <definedName name="BARNIZTOT_11">#REF!</definedName>
    <definedName name="Barraje_de_cobre_150_A_3_2_M">#REF!</definedName>
    <definedName name="Barraje_de_cobre_150_A_3_2_M_11">#REF!</definedName>
    <definedName name="Barraje_de_neutros">#REF!</definedName>
    <definedName name="Barraje_de_neutros_11">#REF!</definedName>
    <definedName name="Barraje_puesta_tierra_de_seguridad">#REF!</definedName>
    <definedName name="Barraje_puesta_tierra_de_seguridad_11">#REF!</definedName>
    <definedName name="bASE">#REF!</definedName>
    <definedName name="Base_datos_IM">#REF!</definedName>
    <definedName name="BASE_DE_DATOS">#REF!</definedName>
    <definedName name="BASE2">#REF!</definedName>
    <definedName name="BaseDate">[77]Parameters!$D$17</definedName>
    <definedName name="BaseDatos">#REF!</definedName>
    <definedName name="_xlnm.Database">#REF!</definedName>
    <definedName name="BASICO">#REF!</definedName>
    <definedName name="bb">#REF!</definedName>
    <definedName name="BBA">'[33]Base Datos'!$B:$F</definedName>
    <definedName name="BBDSD">#REF!</definedName>
    <definedName name="Bc">#REF!</definedName>
    <definedName name="Bd">#REF!</definedName>
    <definedName name="BDLICITACION">[78]BD!$1:$1048576</definedName>
    <definedName name="Be">#REF!</definedName>
    <definedName name="Bf">#REF!</definedName>
    <definedName name="Bg">#REF!</definedName>
    <definedName name="bgh">#REF!</definedName>
    <definedName name="Bh">#REF!</definedName>
    <definedName name="BHT">#REF!</definedName>
    <definedName name="bI">#REF!</definedName>
    <definedName name="Bidlist">"List Box 6"</definedName>
    <definedName name="bimestre">'[79]ESTADO RED'!$E$8</definedName>
    <definedName name="biq">#REF!</definedName>
    <definedName name="Bisagra_de_piso_pivotante">#REF!</definedName>
    <definedName name="Bisagra_de_piso_pivotante_11">#REF!</definedName>
    <definedName name="Bk">#REF!</definedName>
    <definedName name="bl">#REF!</definedName>
    <definedName name="BLOQCEMEN">#REF!</definedName>
    <definedName name="BLOQCEMEN_11">#REF!</definedName>
    <definedName name="BLOQUE">#REF!</definedName>
    <definedName name="Bloque_abusardado">'[49]LISTADO '!$F$25</definedName>
    <definedName name="BLOQUE_DE_ARCILLA_H5">#REF!</definedName>
    <definedName name="Bloque_de_concreto_0_10">#REF!</definedName>
    <definedName name="Bloque_de_concreto_0_10_11">#REF!</definedName>
    <definedName name="Bloque_de_concreto_0_20">#REF!</definedName>
    <definedName name="Bloque_de_concreto_0_20_11">#REF!</definedName>
    <definedName name="BLOQUE_N_4">'[49]LISTADO '!$F$20</definedName>
    <definedName name="Bloque_N4">'[54]LISTADO '!$F$10</definedName>
    <definedName name="Bm">#REF!</definedName>
    <definedName name="BMBTU">[77]Parameters!$K$18</definedName>
    <definedName name="Bn">#REF!</definedName>
    <definedName name="bnm">#REF!</definedName>
    <definedName name="BO">'[73]CIRCUITOS CODENSA'!#REF!</definedName>
    <definedName name="BOMBEOALCANTARILLADOTABLA1.9">'[6]INFORMACIÓN REFERENCIA'!$B$415:$N$426</definedName>
    <definedName name="Bombilla_100w">#REF!</definedName>
    <definedName name="Bombilla_100w_11">#REF!</definedName>
    <definedName name="bordillo">#REF!</definedName>
    <definedName name="BORDILLOS">#REF!</definedName>
    <definedName name="BORDILLOS_11">#REF!</definedName>
    <definedName name="Bp">[35]CALCULO!$E$66</definedName>
    <definedName name="BREA">#REF!</definedName>
    <definedName name="BREA_11">#REF!</definedName>
    <definedName name="Breaker_20_amp">'[54]LISTADO '!$F$67</definedName>
    <definedName name="Breaker_de_1x15_A">#REF!</definedName>
    <definedName name="Breaker_de_1x15_A_11">#REF!</definedName>
    <definedName name="Breaker_de_1x30_A">#REF!</definedName>
    <definedName name="Breaker_de_1x30_A_11">#REF!</definedName>
    <definedName name="Breaker_de_2x20_A">#REF!</definedName>
    <definedName name="Breaker_de_2x20_A_11">#REF!</definedName>
    <definedName name="Breaker_de_2x30_A">#REF!</definedName>
    <definedName name="Breaker_de_2x30_A_11">#REF!</definedName>
    <definedName name="Breaker_de_3x100_A">#REF!</definedName>
    <definedName name="Breaker_de_3x100_A_11">#REF!</definedName>
    <definedName name="Breaker_de_3x200_A">#REF!</definedName>
    <definedName name="Breaker_de_3x200_A_11">#REF!</definedName>
    <definedName name="Breaker_de_3x30_A">#REF!</definedName>
    <definedName name="Breaker_de_3x30_A_11">#REF!</definedName>
    <definedName name="Breaker_de_3x350_A">#REF!</definedName>
    <definedName name="Breaker_de_3x350_A_11">#REF!</definedName>
    <definedName name="Breaker_de_3x50_A">#REF!</definedName>
    <definedName name="Breaker_de_3x50_A_11">#REF!</definedName>
    <definedName name="Breaker_de_3x500_A">#REF!</definedName>
    <definedName name="Breaker_de_3x500_A_11">#REF!</definedName>
    <definedName name="Breaker_de_3x70_A">#REF!</definedName>
    <definedName name="Breaker_de_3x70_A_11">#REF!</definedName>
    <definedName name="Breaker_Indus.Merlin_G.3x150A">'[66]L. MAT.'!#REF!</definedName>
    <definedName name="Brilladora">'[66]L. MAT.'!#REF!</definedName>
    <definedName name="BuiltIn_Print_Area">#REF!</definedName>
    <definedName name="BuiltIn_Print_Area___0">#REF!</definedName>
    <definedName name="BuiltIn_Print_Titles">#REF!</definedName>
    <definedName name="Buje_sanit__4_x2">#REF!</definedName>
    <definedName name="Buje_sanit__4_x2_11">#REF!</definedName>
    <definedName name="Buje_sanit__4_x3">#REF!</definedName>
    <definedName name="Buje_sanit__4_x3_11">#REF!</definedName>
    <definedName name="Bulldozer_Komatzu_D50A_15">#REF!</definedName>
    <definedName name="Bulldozer_Komatzu_D50A_15_11">#REF!</definedName>
    <definedName name="Bulldozer_Komatzu_D53A_16">#REF!</definedName>
    <definedName name="Bulldozer_Komatzu_D53A_16_11">#REF!</definedName>
    <definedName name="bustos">[80]Hoja1!$G$10</definedName>
    <definedName name="bw">#REF!</definedName>
    <definedName name="C.1">#REF!</definedName>
    <definedName name="C.10">#REF!</definedName>
    <definedName name="C.11">#REF!</definedName>
    <definedName name="C.2">#REF!</definedName>
    <definedName name="C.3">#REF!</definedName>
    <definedName name="C.4">#REF!</definedName>
    <definedName name="C.5">#REF!</definedName>
    <definedName name="C.6">#REF!</definedName>
    <definedName name="C.7">#REF!</definedName>
    <definedName name="C.8">#REF!</definedName>
    <definedName name="C.9">#REF!</definedName>
    <definedName name="C.A">[81]UNIT.!#REF!</definedName>
    <definedName name="C_">#REF!</definedName>
    <definedName name="C_Apus" comment="Codigo Apus">'[82]1_Preliminares'!$A$26</definedName>
    <definedName name="ca">[42]C!$B$12</definedName>
    <definedName name="CABALLETE">#REF!</definedName>
    <definedName name="CABALLETE_11">#REF!</definedName>
    <definedName name="Caballete_asbt_cemt">#REF!</definedName>
    <definedName name="Caballete_asbt_cemt_11">#REF!</definedName>
    <definedName name="CABALLETETOTAL">#REF!</definedName>
    <definedName name="CABALLETETOTAL_11">#REF!</definedName>
    <definedName name="Cable_cobre_N_2_thwn">'[54]LISTADO '!$F$57</definedName>
    <definedName name="Cable_cobre_N_6">'[54]LISTADO '!$F$59</definedName>
    <definedName name="Cable_N__6_AWG_CU">#REF!</definedName>
    <definedName name="Cable_N__6_AWG_CU_11">#REF!</definedName>
    <definedName name="Cable_N_2_desnudo">'[54]LISTADO '!$F$41</definedName>
    <definedName name="Cable_n_8">'[54]LISTADO '!$F$109</definedName>
    <definedName name="CADENERO">[50]PRECIOS!$B$14</definedName>
    <definedName name="caja">#REF!</definedName>
    <definedName name="Caja_2x4_PVC">#REF!</definedName>
    <definedName name="Caja_2x4_PVC_11">#REF!</definedName>
    <definedName name="Caja_galvanizada">#REF!</definedName>
    <definedName name="Caja_galvanizada_11">#REF!</definedName>
    <definedName name="Caja_octogonal_PVC">#REF!</definedName>
    <definedName name="Caja_octogonal_PVC_11">#REF!</definedName>
    <definedName name="CAJADESARE">#REF!</definedName>
    <definedName name="CAJADESARE_11">#REF!</definedName>
    <definedName name="Cajas_2_4">'[54]LISTADO '!$F$79</definedName>
    <definedName name="Cajas_octogonales">'[54]LISTADO '!$F$78</definedName>
    <definedName name="CAJAS60">#REF!</definedName>
    <definedName name="CAJAS60_11">#REF!</definedName>
    <definedName name="CALCULO">#REF!</definedName>
    <definedName name="calculopozos1">'[6]CALCULO POI'!$B$120:$C$154</definedName>
    <definedName name="CALCULOS">'[6]CALCULO POI'!$B$118:$CV$154</definedName>
    <definedName name="CALCULOSALCANTARILLADO">'[6]CALCULO POI'!$B$324:$BP$360</definedName>
    <definedName name="Calidad">#REF!</definedName>
    <definedName name="cambio">'[83]PSM05-055'!$C$289</definedName>
    <definedName name="Camion">#REF!</definedName>
    <definedName name="Camion_11">#REF!</definedName>
    <definedName name="Campamento">#REF!</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DS">[84]Modelo!$J$7:$J$10,[84]Modelo!$J$13:$J$27,[84]Modelo!$J$30:$J$33,[84]Modelo!$J$36:$J$40</definedName>
    <definedName name="CANTIDADES">'[78]CANTIDADES DE OBRA'!$D$9:$G$33</definedName>
    <definedName name="CANTIDADESDEOBRA">'[6]CALCULO POI'!$B$161:$R$196</definedName>
    <definedName name="CAOLIN">#REF!</definedName>
    <definedName name="Capacete_2">'[54]LISTADO '!$F$80</definedName>
    <definedName name="CAPATAZ_I">"TABLA1"</definedName>
    <definedName name="CapexFac">[77]Sensitivities!$I$13</definedName>
    <definedName name="CAPITULO1">#REF!</definedName>
    <definedName name="CAPITULO10">#REF!</definedName>
    <definedName name="CAPITULO11">#REF!</definedName>
    <definedName name="CAPITULO12">#REF!</definedName>
    <definedName name="CAPITULO13">#REF!</definedName>
    <definedName name="CAPITULO14">#REF!</definedName>
    <definedName name="CAPITULO15">#REF!</definedName>
    <definedName name="CAPITULO16">#REF!</definedName>
    <definedName name="CAPITULO17">#REF!</definedName>
    <definedName name="CAPITULO18">#REF!</definedName>
    <definedName name="CAPITULO19">#REF!</definedName>
    <definedName name="CAPITULO2">#REF!</definedName>
    <definedName name="CAPITULO20">#REF!</definedName>
    <definedName name="CAPITULO21">#REF!</definedName>
    <definedName name="CAPITULO3">#REF!</definedName>
    <definedName name="CAPITULO4">#REF!</definedName>
    <definedName name="CAPITULO5">#REF!</definedName>
    <definedName name="CAPITULO6">#REF!</definedName>
    <definedName name="CAPITULO7">#REF!</definedName>
    <definedName name="CAPITULO8">#REF!</definedName>
    <definedName name="CAPITULO9">#REF!</definedName>
    <definedName name="CARBUROTOT">#REF!</definedName>
    <definedName name="CARBUROTOT_11">#REF!</definedName>
    <definedName name="Cargador_Dresser_515B">#REF!</definedName>
    <definedName name="Cargador_Dresser_515B_11">#REF!</definedName>
    <definedName name="CARLOS">'[34]Base Datos'!$B$46</definedName>
    <definedName name="CAROL">'[85]precios-básicos2002'!$C$12:$C$56</definedName>
    <definedName name="carol1">'[57]precios-básicos2002'!$C$12:$C$56</definedName>
    <definedName name="CARRETERAS">[85]DATOS!$A$9</definedName>
    <definedName name="CASETONES">#REF!</definedName>
    <definedName name="CASETONES_11">#REF!</definedName>
    <definedName name="cat">[86]Parameters!$I$31</definedName>
    <definedName name="Cat1Life">[87]Parameters!$I$31</definedName>
    <definedName name="Cat1Rate">[87]Parameters!$J$31</definedName>
    <definedName name="Cat1Salvage">[77]Deprec!$H$58</definedName>
    <definedName name="Cat2Life">[88]Index!$T$66</definedName>
    <definedName name="Cat2Rate">[88]Index!$U$66</definedName>
    <definedName name="Cat3Life">[87]Parameters!$I$33</definedName>
    <definedName name="Cat3Rate">[87]Parameters!$J$33</definedName>
    <definedName name="Cat3Salvage">[77]Deprec!$H$132</definedName>
    <definedName name="Cat4Life">[87]Parameters!$I$34</definedName>
    <definedName name="Cat4Rate">[87]Parameters!$J$34</definedName>
    <definedName name="Cat4Salvage">[77]Deprec!$H$132</definedName>
    <definedName name="cau">#REF!</definedName>
    <definedName name="causa">#REF!</definedName>
    <definedName name="CB">#REF!</definedName>
    <definedName name="cc">'[44]PU (2)'!#REF!</definedName>
    <definedName name="cccc">#REF!</definedName>
    <definedName name="CCCCCC">'[89]A. P. U.'!#REF!</definedName>
    <definedName name="ccto210">#REF!</definedName>
    <definedName name="ccuuaa">#REF!</definedName>
    <definedName name="cd">#REF!</definedName>
    <definedName name="CD_Aseo_ON">#REF!</definedName>
    <definedName name="CD_Caja_Med.Gas">#REF!</definedName>
    <definedName name="CD_Esmalte">#REF!</definedName>
    <definedName name="CD_Marmolina">#REF!</definedName>
    <definedName name="CD_Resanes">#REF!</definedName>
    <definedName name="CD_Retiro_Esc.">#REF!</definedName>
    <definedName name="CD_Silcoplast">#REF!</definedName>
    <definedName name="CD_Tierra_Negra">#REF!</definedName>
    <definedName name="CD_Vinilo">#REF!</definedName>
    <definedName name="CdadCalidad">#REF!</definedName>
    <definedName name="CdadCalidades">#REF!</definedName>
    <definedName name="CdadNoFactura">#REF!</definedName>
    <definedName name="CdadNoFacturables">#REF!</definedName>
    <definedName name="CdadProfesional">#REF!</definedName>
    <definedName name="CdadProfesionales">#REF!</definedName>
    <definedName name="CdadTecnico">#REF!</definedName>
    <definedName name="CdadTecnicos">#REF!</definedName>
    <definedName name="cdir">#REF!</definedName>
    <definedName name="CDS_V_INDICES_CIRCUITO_CAUSA">#REF!</definedName>
    <definedName name="Ce">#REF!</definedName>
    <definedName name="CEBLANCO">#REF!</definedName>
    <definedName name="CEL_A">'[90]FORMATO SOCIAL'!$BE$1,'[90]FORMATO SOCIAL'!$BC$1,'[90]FORMATO SOCIAL'!$BA$1,'[90]FORMATO SOCIAL'!$AY$1,'[90]FORMATO SOCIAL'!$AW$1,'[90]FORMATO SOCIAL'!$AU$1,'[90]FORMATO SOCIAL'!$AS$1,'[90]FORMATO SOCIAL'!$AQ$1,'[90]FORMATO SOCIAL'!$AO$1,'[90]FORMATO SOCIAL'!$AM$1,'[90]FORMATO SOCIAL'!$AK$1,'[90]FORMATO SOCIAL'!$AI$1,'[90]FORMATO SOCIAL'!$AG$1,'[90]FORMATO SOCIAL'!$AE$1,'[90]FORMATO SOCIAL'!$AC$1,'[90]FORMATO SOCIAL'!$AA$1,'[90]FORMATO SOCIAL'!$Y$1,'[90]FORMATO SOCIAL'!$W$1,'[90]FORMATO SOCIAL'!$U$1,'[90]FORMATO SOCIAL'!$S$1,'[90]FORMATO SOCIAL'!$Q$1,'[90]FORMATO SOCIAL'!$O$1,'[90]FORMATO SOCIAL'!$M$1,'[90]FORMATO SOCIAL'!$K$1,'[90]FORMATO SOCIAL'!$I$1,'[90]FORMATO SOCIAL'!$G$1,'[90]FORMATO SOCIAL'!$E$1,'[90]FORMATO SOCIAL'!$C$1</definedName>
    <definedName name="CELADOR">#REF!</definedName>
    <definedName name="CEMENTBLAN.">#REF!</definedName>
    <definedName name="CEMENTBLAN._11">#REF!</definedName>
    <definedName name="CEMENTO">[91]Insum!$A$3:$H$63</definedName>
    <definedName name="Cemento_11">#REF!</definedName>
    <definedName name="Cemento_Blanco">#REF!</definedName>
    <definedName name="Cemento_Blanco_11">#REF!</definedName>
    <definedName name="Cemento_gris_Portland_tipo_I">'[92]lista de precio'!$B$11</definedName>
    <definedName name="CENEFAMALLA">#REF!</definedName>
    <definedName name="CENEFAMALLA_11">#REF!</definedName>
    <definedName name="Cera_para_pisos">'[66]L. MAT.'!#REF!</definedName>
    <definedName name="Cerradura_de_perilla">#REF!</definedName>
    <definedName name="Cerradura_de_perilla_11">#REF!</definedName>
    <definedName name="Cf">#REF!</definedName>
    <definedName name="Cg">#REF!</definedName>
    <definedName name="Ch">#REF!</definedName>
    <definedName name="CH_Infra_Capex">[93]Workings!$H$299:$BR$299</definedName>
    <definedName name="CHEQUE3_4">#REF!</definedName>
    <definedName name="CHEQUE3_4_11">#REF!</definedName>
    <definedName name="CHINA">#REF!</definedName>
    <definedName name="China_11">#REF!</definedName>
    <definedName name="Ci">#REF!</definedName>
    <definedName name="CIELORASOTOT">#REF!</definedName>
    <definedName name="CIELORASOTOT_11">#REF!</definedName>
    <definedName name="cindir">#REF!</definedName>
    <definedName name="cinta">[63]lisprecios!#REF!</definedName>
    <definedName name="Cinta_Schotch_super_33">'[54]LISTADO '!$F$64</definedName>
    <definedName name="Cinta_scotch_23">'[54]LISTADO '!$F$65</definedName>
    <definedName name="CINTA_V_15">#REF!</definedName>
    <definedName name="CIRCUITOS">[94]Circuitos!$C$2:$C$891</definedName>
    <definedName name="CIRCUNVALAR">#REF!</definedName>
    <definedName name="Ciudad">'[95]FIRMAS y DATOS'!$F:$F</definedName>
    <definedName name="Ciudades">[96]Insumos!$B$1813:$B$1912</definedName>
    <definedName name="Cj">#REF!</definedName>
    <definedName name="Ck">#REF!</definedName>
    <definedName name="CL">'[73]CIRCUITOS CODENSA'!#REF!</definedName>
    <definedName name="clase">#REF!</definedName>
    <definedName name="class2">'[75]REF - Listas'!$D$27:$D$28</definedName>
    <definedName name="class3">'[75]REF - Listas'!$F$4:$F$7</definedName>
    <definedName name="classification">'[75]REF - Listas'!$D$15:$D$24</definedName>
    <definedName name="clavos">#REF!</definedName>
    <definedName name="Cll">#REF!</definedName>
    <definedName name="CLOSETTOT">#REF!</definedName>
    <definedName name="CLOSETTOT_11">#REF!</definedName>
    <definedName name="Cm">#REF!</definedName>
    <definedName name="CMina">[97]Cuentas!$P$11:$P$111</definedName>
    <definedName name="Cn">#REF!</definedName>
    <definedName name="CNT_M">[84]Modelo!$H$13:$H$27</definedName>
    <definedName name="Cñ">#REF!</definedName>
    <definedName name="co">[42]C!$B$2</definedName>
    <definedName name="CoalPriceFac">[77]Sensitivities!$I$10</definedName>
    <definedName name="Codigo" comment="Codigo Insumo">[82]Insumos!$A$4:$A$1772</definedName>
    <definedName name="Codigo_M.Obra" comment="Mano de obra ">[82]M.Obra!$A$35:$A$43</definedName>
    <definedName name="codigos">[98]Banderas!$A:$A</definedName>
    <definedName name="CODO_45___3__GRAN_RADIO_C_x_E">#REF!</definedName>
    <definedName name="CODO_45___3__P.V.C">#REF!</definedName>
    <definedName name="CODO_45__2__P.V.C">#REF!</definedName>
    <definedName name="CODO_90___3__GRAN_RADIO_C_x_E">#REF!</definedName>
    <definedName name="CODO_90___3__P.V.C">#REF!</definedName>
    <definedName name="CODO_90_x_3__B_x_B">#REF!</definedName>
    <definedName name="CODO_90_x_3__B_x_EL">#REF!</definedName>
    <definedName name="CODO_P.V.C_90___1_2">#REF!</definedName>
    <definedName name="Codo_Pres.._1">#REF!</definedName>
    <definedName name="Codo_Pres.._1_11">#REF!</definedName>
    <definedName name="Codo_Pres._1_2">#REF!</definedName>
    <definedName name="Codo_Pres._1_2_11">#REF!</definedName>
    <definedName name="Codo_Pres._3_4">#REF!</definedName>
    <definedName name="Codo_Pres._3_4_11">#REF!</definedName>
    <definedName name="Codo_Sanit._2">#REF!</definedName>
    <definedName name="Codo_Sanit._2_11">#REF!</definedName>
    <definedName name="Codo_Sanit._3">#REF!</definedName>
    <definedName name="Codo_Sanit._3_11">#REF!</definedName>
    <definedName name="Codo_Sanit._4">#REF!</definedName>
    <definedName name="Codo_Sanit._4_11">#REF!</definedName>
    <definedName name="Codos_PVC_3">'[66]L. MAT.'!#REF!</definedName>
    <definedName name="coe">#REF!</definedName>
    <definedName name="coeficienterugosidad">'[6]INFORMACIÓN REFERENCIA'!$B$90:$C$101</definedName>
    <definedName name="COLAMARRE2">#REF!</definedName>
    <definedName name="COLAMARRE2_11">#REF!</definedName>
    <definedName name="COLLAR_DE_DERIVACION_2____1_2">#REF!</definedName>
    <definedName name="COLLAR_DE_DERIVACION_3____1_2">#REF!</definedName>
    <definedName name="COLLAR_DE_DERIVACION_DE_HF_DE_3____1_2__PARA_INSTALACION_DE_VENTOSA_EN_TUBERIA_DE_P.V.C">#REF!</definedName>
    <definedName name="columna">[63]lisprecios!#REF!</definedName>
    <definedName name="COLUMNA20X20">#REF!</definedName>
    <definedName name="COLUMNA20X20_11">#REF!</definedName>
    <definedName name="COLUMNAS20X30">#REF!</definedName>
    <definedName name="COLUMNAS20X30_11">#REF!</definedName>
    <definedName name="COMB">'[99]LANZ 1'!$E$36</definedName>
    <definedName name="comp">[100]PRESUP!$A:$IV</definedName>
    <definedName name="compactacion">#REF!</definedName>
    <definedName name="Compactador_Bomag_15_ton.">#REF!</definedName>
    <definedName name="Compactador_Bomag_15_ton._11">#REF!</definedName>
    <definedName name="Compactador_Patecabra">#REF!</definedName>
    <definedName name="Compactador_Patecabra_11">#REF!</definedName>
    <definedName name="Compilado">#REF!</definedName>
    <definedName name="compuerta">[63]lisprecios!#REF!</definedName>
    <definedName name="CON_3000">#REF!</definedName>
    <definedName name="Conc3">[14]Sábana!#REF!</definedName>
    <definedName name="CONCRE123">#REF!</definedName>
    <definedName name="CONCRE124">#REF!</definedName>
    <definedName name="CONCRE124_11">#REF!</definedName>
    <definedName name="concre15">#REF!</definedName>
    <definedName name="CONCRE25">#REF!</definedName>
    <definedName name="CONCRE3">#REF!</definedName>
    <definedName name="CONCRE3_11">#REF!</definedName>
    <definedName name="concre3000">#REF!</definedName>
    <definedName name="concre35">#REF!</definedName>
    <definedName name="CONCRETO_1_2_3">#REF!</definedName>
    <definedName name="CONCRETO_1_2_3_11">#REF!</definedName>
    <definedName name="CONCRETO_1_2_4">#REF!</definedName>
    <definedName name="CONCRETO_1_2_4_11">#REF!</definedName>
    <definedName name="CONCRETO_1_3_5">#REF!</definedName>
    <definedName name="CONCRETO_1_3_5_11">#REF!</definedName>
    <definedName name="CONCRETO_1_4_8">#REF!</definedName>
    <definedName name="CONCRETO_1_4_8_11">#REF!</definedName>
    <definedName name="Concreto_1500_psi">'[101]Análisis Básicos'!#REF!</definedName>
    <definedName name="CONCRETO_2000">'[48]Concreto de 2000 psi'!$I$53</definedName>
    <definedName name="Concreto_3000_PSI">'[49]Apu Basicos'!$F$40</definedName>
    <definedName name="CONCRETO_CICLOPEO">#REF!</definedName>
    <definedName name="CONCRETO_CICLOPEO_11">#REF!</definedName>
    <definedName name="CONCRETO0_05">#REF!</definedName>
    <definedName name="CONCRETO0_05_11">#REF!</definedName>
    <definedName name="CONCRETO123">'[27]Base Datos'!$B$29</definedName>
    <definedName name="concreto14">#REF!</definedName>
    <definedName name="CONCRETO20">#REF!</definedName>
    <definedName name="concreto25">#REF!</definedName>
    <definedName name="CONCRETO30">#REF!</definedName>
    <definedName name="concreto35">#REF!</definedName>
    <definedName name="concretoplaca">#REF!</definedName>
    <definedName name="CONDI1">#REF!</definedName>
    <definedName name="CONDUCCION331">'[6]INFORMACIÓN REFERENCIA'!$B$122:$E$133</definedName>
    <definedName name="CONDUCCIONTABLA3.3.1">'[6]INFORMACIÓN REFERENCIA'!$B$122:$D$133</definedName>
    <definedName name="CONDUCTOR">#REF!</definedName>
    <definedName name="conexiondomiciliaria">#REF!</definedName>
    <definedName name="Consultor">[102]Datos!$B$3</definedName>
    <definedName name="consumo">[103]consumo1!$A:$IV</definedName>
    <definedName name="CONTADOR">#REF!</definedName>
    <definedName name="Contrato">[102]Datos!$B$2</definedName>
    <definedName name="Coordinador">[102]Datos!$B$6</definedName>
    <definedName name="COPIA">[81]UNIT.!#REF!</definedName>
    <definedName name="COPIA1">#REF!</definedName>
    <definedName name="COPIA2">#REF!</definedName>
    <definedName name="corte">#REF!</definedName>
    <definedName name="corterocoso">#REF!</definedName>
    <definedName name="COST_CENTRES">'[104]C - CENTROS DE COSTO Y GASTOS'!$A$5:$B$248</definedName>
    <definedName name="CostCode">'[105]cost codes'!$B$2:$F$54</definedName>
    <definedName name="CosteoConsultoria">#REF!</definedName>
    <definedName name="Costo_Indctos">#REF!</definedName>
    <definedName name="CostoDirecto">#REF!</definedName>
    <definedName name="CostoDirectoObra">'[106]COSTEO TOTAL OBRA'!$D$7</definedName>
    <definedName name="Costopérdidas">[107]Modelo!#REF!</definedName>
    <definedName name="COSTOPERSONALTABLA1.5.3">'[6]INFORMACIÓN REFERENCIA'!$B$542:$F$545</definedName>
    <definedName name="COSTOPERSONALTABLA1.5.4">'[6]INFORMACIÓN REFERENCIA'!$B$549:$G$560</definedName>
    <definedName name="COSTOPERSONALTABLA1.5.5">'[6]INFORMACIÓN REFERENCIA'!$B$564:$G$621</definedName>
    <definedName name="COSTOSCONDUCCIONACU">'[6]BD COSTOS UNIDAD CONSTRUCTIVA'!$B$34:$J$49</definedName>
    <definedName name="COTAS">#N/A</definedName>
    <definedName name="COTIZACION">#REF!</definedName>
    <definedName name="CotizacionARP">#REF!</definedName>
    <definedName name="count">'[93]Inputs-SUMMARY'!$H$3:$BR$3</definedName>
    <definedName name="counter">[108]ASSUMPTIONS!$H$6:$AP$6</definedName>
    <definedName name="cp">#REF!</definedName>
    <definedName name="CPlanta">[97]Cuentas!$S$11:$S$56</definedName>
    <definedName name="Cq">#REF!</definedName>
    <definedName name="Cr">#REF!</definedName>
    <definedName name="CRIT1">#REF!</definedName>
    <definedName name="Criteria">#REF!</definedName>
    <definedName name="_xlnm.Criteria">#REF!</definedName>
    <definedName name="Criterios_IM">#REF!</definedName>
    <definedName name="crrc">#REF!</definedName>
    <definedName name="crrd">#REF!</definedName>
    <definedName name="CRUCE_200_CANAL_S1">#REF!</definedName>
    <definedName name="CRUCE_200_CANAL_S2">#REF!</definedName>
    <definedName name="CRUCE_200_CANAL_S3">#REF!</definedName>
    <definedName name="CRUCE_200_CANAL_S4">#REF!</definedName>
    <definedName name="CRUCE_200_CANAL_S5">#REF!</definedName>
    <definedName name="CRUCE_200_CANAL_S6">#REF!</definedName>
    <definedName name="CRUCE_8__A_S1">#REF!</definedName>
    <definedName name="CRUCE_8__A_S2">#REF!</definedName>
    <definedName name="CRUCE_8__A_S3">#REF!</definedName>
    <definedName name="CRUCE_8__A_S4">#REF!</definedName>
    <definedName name="CRUCE_8__A_S5">#REF!</definedName>
    <definedName name="CRUCE_8__A_S6">#REF!</definedName>
    <definedName name="CRUCE12__A_S1">#REF!</definedName>
    <definedName name="CRUCE12__A_S2">#REF!</definedName>
    <definedName name="CRUCE12__A_S3">#REF!</definedName>
    <definedName name="CRUCE12__A_S4">#REF!</definedName>
    <definedName name="CRUCE12__A_S5">#REF!</definedName>
    <definedName name="CRUCE12__A_S6">#REF!</definedName>
    <definedName name="CRUCE12_B_S1">#REF!</definedName>
    <definedName name="CRUCE12_B_S2">#REF!</definedName>
    <definedName name="CRUCE12_B_S3">#REF!</definedName>
    <definedName name="CRUCE12_B_S4">#REF!</definedName>
    <definedName name="CRUCE12_B_S5">#REF!</definedName>
    <definedName name="CRUCE12_B_S6">#REF!</definedName>
    <definedName name="CRUCE160_CANAL_S1">#REF!</definedName>
    <definedName name="CRUCE160_CANAL_S2">#REF!</definedName>
    <definedName name="CRUCE160_CANAL_S3">#REF!</definedName>
    <definedName name="CRUCE160_CANAL_S4">#REF!</definedName>
    <definedName name="CRUCE160_CANAL_S5">#REF!</definedName>
    <definedName name="CRUCE160_CANAL_S6">#REF!</definedName>
    <definedName name="CRUCE90_CANAL_S1">#REF!</definedName>
    <definedName name="CRUCE90_CANAL_S2">#REF!</definedName>
    <definedName name="CRUCE90_CANAL_S3">#REF!</definedName>
    <definedName name="CRUCE90_CANAL_S4">#REF!</definedName>
    <definedName name="CRUCE90_CANAL_S5">#REF!</definedName>
    <definedName name="CRUCE90_CANAL_S6">#REF!</definedName>
    <definedName name="CRUCE90_S1">#REF!</definedName>
    <definedName name="CRUCE90_S2">#REF!</definedName>
    <definedName name="CRUCE90_S3">#REF!</definedName>
    <definedName name="CRUCE90_S4">#REF!</definedName>
    <definedName name="CRUCE90_S5">#REF!</definedName>
    <definedName name="CRUCE90_S6">#REF!</definedName>
    <definedName name="Cruceta_metálica_en_ángulo_de__2m_x_2_5__x_2_5__x_1_4_.">"Prueba1"</definedName>
    <definedName name="Cs">#REF!</definedName>
    <definedName name="CT">'[73]CIRCUITOS CODENSA'!#REF!</definedName>
    <definedName name="CU">'[73]CIRCUITOS CODENSA'!#REF!</definedName>
    <definedName name="CUA">'[109]PRECIOS R'!$G$2:$J$26</definedName>
    <definedName name="CUAALB">[110]CUADRILLAS!$D$73</definedName>
    <definedName name="CUACON">[110]CUADRILLAS!$D$62</definedName>
    <definedName name="cuad1">#REF!</definedName>
    <definedName name="cuad2">[111]Cuadrillas!$A$11:$I$75</definedName>
    <definedName name="cuad3">#REF!</definedName>
    <definedName name="cuad4">#REF!</definedName>
    <definedName name="CUAD5">#REF!</definedName>
    <definedName name="cuado">#REF!</definedName>
    <definedName name="CUADRI1">#REF!</definedName>
    <definedName name="CUADRI1_11">#REF!</definedName>
    <definedName name="CUADRI2">#REF!</definedName>
    <definedName name="CUADRI2_11">#REF!</definedName>
    <definedName name="CUADRI3">#REF!</definedName>
    <definedName name="CUADRI3_11">#REF!</definedName>
    <definedName name="CUADRI4">#REF!</definedName>
    <definedName name="CUADRI4_11">#REF!</definedName>
    <definedName name="CUADRI5">#REF!</definedName>
    <definedName name="CUADRI5_11">#REF!</definedName>
    <definedName name="CUADRI6">#REF!</definedName>
    <definedName name="CUADRI6_11">#REF!</definedName>
    <definedName name="CUADRI7">#REF!</definedName>
    <definedName name="CUADRI7_11">#REF!</definedName>
    <definedName name="CUADRI9">#REF!</definedName>
    <definedName name="CUADRI9_11">#REF!</definedName>
    <definedName name="CUADRILLA">#REF!</definedName>
    <definedName name="Cuadrilla_A">#REF!</definedName>
    <definedName name="Cuadrilla_A_11">#REF!</definedName>
    <definedName name="Cuadrilla_B">#REF!</definedName>
    <definedName name="Cuadrilla_B_11">#REF!</definedName>
    <definedName name="Cuadrilla_C">#REF!</definedName>
    <definedName name="Cuadrilla_C_11">#REF!</definedName>
    <definedName name="Cuadrilla_D">#REF!</definedName>
    <definedName name="Cuadrilla_D_11">#REF!</definedName>
    <definedName name="Cuadrilla_E">#REF!</definedName>
    <definedName name="Cuadrilla_E_11">#REF!</definedName>
    <definedName name="Cuadrilla_G">#REF!</definedName>
    <definedName name="Cuadrilla_G_11">#REF!</definedName>
    <definedName name="Cuadrilla_P">#REF!</definedName>
    <definedName name="Cuadrilla_P_11">#REF!</definedName>
    <definedName name="Cuadrilla_T">#REF!</definedName>
    <definedName name="Cuadrilla_T_11">#REF!</definedName>
    <definedName name="cuadrillaa1">[112]PERSONAL!$D$22</definedName>
    <definedName name="cuadrillaa2">[112]PERSONAL!$D$27</definedName>
    <definedName name="cuadrillaa4">[63]PERSONAL!#REF!</definedName>
    <definedName name="cuadrillac1">[112]PERSONAL!$D$45</definedName>
    <definedName name="Cuadrillas">[113]Cuadrillas!$A$11:$I$75</definedName>
    <definedName name="cuadrillas2">[63]PERSONAL!#REF!</definedName>
    <definedName name="CUADRO">#REF!</definedName>
    <definedName name="CUAER">#REF!</definedName>
    <definedName name="CUAEXC">[110]CUADRILLAS!$D$49</definedName>
    <definedName name="CUAMAM">#REF!</definedName>
    <definedName name="CUAPLO">#REF!</definedName>
    <definedName name="CUARTON">[18]MAT!#REF!</definedName>
    <definedName name="CUATOP">#REF!</definedName>
    <definedName name="CUATOPO">#REF!</definedName>
    <definedName name="Cubierta_Angulo_1_x1_x1_8">#REF!</definedName>
    <definedName name="Cubierta_Angulo_1_x1_x1_8_11">#REF!</definedName>
    <definedName name="Cubierta_Angulo_1_x1_x3_16">#REF!</definedName>
    <definedName name="Cubierta_Angulo_1_x1_x3_16_11">#REF!</definedName>
    <definedName name="Cubierta_Angulo_11_2_x11_2_x1_4">#REF!</definedName>
    <definedName name="Cubierta_Angulo_11_2_x11_2_x1_4_11">#REF!</definedName>
    <definedName name="Cubierta_Angulo_11_2_x11_2_x3_16">#REF!</definedName>
    <definedName name="Cubierta_Angulo_11_2_x11_2_x3_16_11">#REF!</definedName>
    <definedName name="Cubierta_Platina_21_2x21_2x1_8">#REF!</definedName>
    <definedName name="Cubierta_Platina_21_2x21_2x1_8_11">#REF!</definedName>
    <definedName name="Cubierta_Platina_250mmx250mmx3_8">#REF!</definedName>
    <definedName name="Cubierta_Platina_250mmx250mmx3_8_11">#REF!</definedName>
    <definedName name="Cubierta_Platina_380mmx200mmx3_8">#REF!</definedName>
    <definedName name="Cubierta_Platina_380mmx200mmx3_8_11">#REF!</definedName>
    <definedName name="Cubierta_Soldadura">#REF!</definedName>
    <definedName name="Cubierta_Soldadura_11">#REF!</definedName>
    <definedName name="CUBIERTATOTAL">#REF!</definedName>
    <definedName name="CUBIERTATOTAL_11">#REF!</definedName>
    <definedName name="cubs">[114]Hoja1!$A:$IV</definedName>
    <definedName name="CUCON">#REF!</definedName>
    <definedName name="CUEXC">#REF!</definedName>
    <definedName name="Cumm_Us_inf">[93]Workings!$H$8:$BR$8</definedName>
    <definedName name="cuneta">#REF!</definedName>
    <definedName name="Cunete_pintura">'[49]LISTADO '!$F$26</definedName>
    <definedName name="CUPLOM">#REF!</definedName>
    <definedName name="Curva_PVC_1">#REF!</definedName>
    <definedName name="Curva_PVC_1_11">#REF!</definedName>
    <definedName name="Curva_PVC_1_2">#REF!</definedName>
    <definedName name="Curva_PVC_1_2_11">#REF!</definedName>
    <definedName name="Curva_PVC_3_4">#REF!</definedName>
    <definedName name="Curva_PVC_3_4_11">#REF!</definedName>
    <definedName name="Curvas_1_2">'[54]LISTADO '!$F$88</definedName>
    <definedName name="Curvas_2">'[54]LISTADO '!$F$91</definedName>
    <definedName name="CUTOP">#REF!</definedName>
    <definedName name="cv">#REF!</definedName>
    <definedName name="Cw">#REF!</definedName>
    <definedName name="cx">#REF!</definedName>
    <definedName name="Cy">#REF!</definedName>
    <definedName name="CZN_north_perc">50</definedName>
    <definedName name="CZN_south_perc">0</definedName>
    <definedName name="D">[47]PRECIOS!#REF!</definedName>
    <definedName name="DADADAD" hidden="1">{#N/A,#N/A,TRUE,"CODIGO DEPENDENCIA"}</definedName>
    <definedName name="DANI">[85]ITEMS!$B$6:$B$176</definedName>
    <definedName name="Data">[115]Sheet1!$F$18:$H$977</definedName>
    <definedName name="Database">#REF!</definedName>
    <definedName name="Date">[116]Constants!$B$9</definedName>
    <definedName name="Datos">'[117]Base de Diseño'!$A$1:$I$216</definedName>
    <definedName name="DATOS_1">#REF!</definedName>
    <definedName name="datos1">'[118]Base de Diseño'!$A$1:$G$286</definedName>
    <definedName name="datosx">#REF!</definedName>
    <definedName name="dc">#REF!</definedName>
    <definedName name="DCF">#REF!</definedName>
    <definedName name="DD">#REF!</definedName>
    <definedName name="ddd">#REF!</definedName>
    <definedName name="ddd_1">NA()</definedName>
    <definedName name="ddd_11">NA()</definedName>
    <definedName name="ddd_12">NA()</definedName>
    <definedName name="ddd_6">NA()</definedName>
    <definedName name="ddd_7">NA()</definedName>
    <definedName name="ddd_8">NA()</definedName>
    <definedName name="ddd_9">NA()</definedName>
    <definedName name="ddddd">#REF!</definedName>
    <definedName name="de" hidden="1">#REF!</definedName>
    <definedName name="Debt_Purchase_Price_Funding">[119]CONTROL!$G$45</definedName>
    <definedName name="DEC">[120]PRECIOS!$G$7</definedName>
    <definedName name="Decision">#REF!</definedName>
    <definedName name="decisión">'[95]FIRMAS y DATOS'!$M$1:$M$2</definedName>
    <definedName name="DECSAN">[28]PRECIOS!$G$7</definedName>
    <definedName name="Deflexión">#REF!</definedName>
    <definedName name="demolicion">#REF!</definedName>
    <definedName name="demolicioncuneta">#REF!</definedName>
    <definedName name="Departamento">#REF!</definedName>
    <definedName name="Department">'[121]REF - Listas'!$D$4:$D$12</definedName>
    <definedName name="des">#REF!</definedName>
    <definedName name="DESC1">[122]ITEMS!$B$2</definedName>
    <definedName name="DESC521">[123]ITEMS!$B$522</definedName>
    <definedName name="DESCAPOTOT">#REF!</definedName>
    <definedName name="DESCAPOTOT_11">#REF!</definedName>
    <definedName name="Descrip_cuadrillas">[113]Cuadrillas!$A$15:$A$75</definedName>
    <definedName name="Descrip_equipos">[113]Equ!$A$15:$A$101</definedName>
    <definedName name="Descrip_transporte">[113]Trans!$A$16:$A$63</definedName>
    <definedName name="Descripcion">#REF!</definedName>
    <definedName name="Descripción">[124]Mat!$A$11:$A$1039</definedName>
    <definedName name="DESCRP1">[61]DATOS!$D$2</definedName>
    <definedName name="DESCRP2">[61]DATOS!$D$3</definedName>
    <definedName name="design">'[125]Design (3)'!$A$12:$CM$71</definedName>
    <definedName name="design2">[125]Design!$A$24:$CM$66</definedName>
    <definedName name="DestinoConsultoria">#REF!</definedName>
    <definedName name="DestinoObra">#REF!</definedName>
    <definedName name="deuda">[103]deuda!$A:$IV</definedName>
    <definedName name="deuda2">[126]deuda!$A:$IV</definedName>
    <definedName name="DEX">#REF!</definedName>
    <definedName name="DF">[127]basicos!$A$149:$F$161</definedName>
    <definedName name="dflt2">[128]Personalizar!$G$21</definedName>
    <definedName name="DGDF">#REF!</definedName>
    <definedName name="di">#REF!</definedName>
    <definedName name="DIAS">#REF!</definedName>
    <definedName name="DIC">#REF!</definedName>
    <definedName name="diego">#REF!</definedName>
    <definedName name="diego1">#REF!</definedName>
    <definedName name="Dif.Este">#REF!</definedName>
    <definedName name="Dif.Norte">#REF!</definedName>
    <definedName name="DifConsultoriaFM">#REF!</definedName>
    <definedName name="diferencial">[63]lisprecios!#REF!</definedName>
    <definedName name="Dilataciones_en_bronce">#REF!</definedName>
    <definedName name="Dilataciones_en_bronce_11">#REF!</definedName>
    <definedName name="DINTELES">#REF!</definedName>
    <definedName name="DINTELES_11">#REF!</definedName>
    <definedName name="DIOGE">'[34]Base Datos'!$B$1:$F$65536</definedName>
    <definedName name="DIRECCIÓN">'[95]FIRMAS y DATOS'!$E:$E</definedName>
    <definedName name="DIRECTO1">[129]APU!$U$132</definedName>
    <definedName name="DIRECTO10">[129]APU!$U$681</definedName>
    <definedName name="DIRECTO100">[129]APU!$U$6171</definedName>
    <definedName name="DIRECTO101">[129]APU!$U$6232</definedName>
    <definedName name="DIRECTO102">[129]APU!$U$6293</definedName>
    <definedName name="DIRECTO103">[129]APU!$U$6354</definedName>
    <definedName name="DIRECTO104">[129]APU!$U$6415</definedName>
    <definedName name="DIRECTO105">[129]APU!$U$6476</definedName>
    <definedName name="DIRECTO11">[129]APU!$U$742</definedName>
    <definedName name="DIRECTO12">[129]APU!$U$803</definedName>
    <definedName name="DIRECTO124">[129]APU!$U$7635</definedName>
    <definedName name="DIRECTO125">[129]APU!$U$7696</definedName>
    <definedName name="DIRECTO126">[129]APU!$U$7757</definedName>
    <definedName name="DIRECTO127">[129]APU!$U$7818</definedName>
    <definedName name="DIRECTO128">[129]APU!$U$7879</definedName>
    <definedName name="DIRECTO129">[129]APU!$U$7940</definedName>
    <definedName name="DIRECTO13">[129]APU!$U$864</definedName>
    <definedName name="DIRECTO130">[129]APU!$U$8001</definedName>
    <definedName name="DIRECTO131">[129]APU!$U$8062</definedName>
    <definedName name="DIRECTO132">[129]APU!$U$8123</definedName>
    <definedName name="DIRECTO133">[129]APU!$U$8184</definedName>
    <definedName name="DIRECTO134">[129]APU!$U$8245</definedName>
    <definedName name="DIRECTO14">[129]APU!$U$925</definedName>
    <definedName name="DIRECTO15">[129]APU!$U$986</definedName>
    <definedName name="DIRECTO16">[129]APU!$U$1047</definedName>
    <definedName name="DIRECTO17">[129]APU!$U$1108</definedName>
    <definedName name="DIRECTO18">[129]APU!$U$1169</definedName>
    <definedName name="DIRECTO2">[129]APU!$U$193</definedName>
    <definedName name="DIRECTO2.10">[129]APU!$U$14889</definedName>
    <definedName name="DIRECTO2.11">[129]APU!$U$14950</definedName>
    <definedName name="DIRECTO2.12">[129]APU!$U$15011</definedName>
    <definedName name="DIRECTO2.9">[129]APU!$U$11839</definedName>
    <definedName name="DIRECTO21">[129]APU!$U$1352</definedName>
    <definedName name="DIRECTO22">[129]APU!$U$1413</definedName>
    <definedName name="DIRECTO23">[129]APU!$U$1474</definedName>
    <definedName name="DIRECTO24">[129]APU!$U$1535</definedName>
    <definedName name="DIRECTO25">[129]APU!$U$1596</definedName>
    <definedName name="DIRECTO26">[129]APU!$U$1657</definedName>
    <definedName name="DIRECTO27">[129]APU!$U$1718</definedName>
    <definedName name="DIRECTO28">[129]APU!$U$1779</definedName>
    <definedName name="DIRECTO29">[129]APU!$U$1840</definedName>
    <definedName name="DIRECTO3">[129]APU!$U$254</definedName>
    <definedName name="DIRECTO3.15">[129]APU!$U$8667</definedName>
    <definedName name="DIRECTO3.16">[129]APU!$U$8728</definedName>
    <definedName name="DIRECTO3.17">[129]APU!$U$8789</definedName>
    <definedName name="DIRECTO3.18">[129]APU!$U$8850</definedName>
    <definedName name="DIRECTO3.19">[129]APU!$U$8911</definedName>
    <definedName name="DIRECTO3.20">[129]APU!$U$8972</definedName>
    <definedName name="DIRECTO3.21">[129]APU!$U$11961</definedName>
    <definedName name="DIRECTO3.22">[129]APU!$U$14523</definedName>
    <definedName name="DIRECTO3.23">[129]APU!$U$15133</definedName>
    <definedName name="DIRECTO3.24">[129]APU!$U$16292</definedName>
    <definedName name="DIRECTO3.25">[129]APU!$U$16353</definedName>
    <definedName name="DIRECTO3.26">[129]APU!$U$16414</definedName>
    <definedName name="DIRECTO3.27">[129]APU!$U$16475</definedName>
    <definedName name="DIRECTO3.28">[129]APU!$U$16536</definedName>
    <definedName name="DIRECTO30">[129]APU!$U$1901</definedName>
    <definedName name="DIRECTO31">[129]APU!$U$1962</definedName>
    <definedName name="DIRECTO32">[129]APU!$U$2023</definedName>
    <definedName name="DIRECTO33">[129]APU!$U$2084</definedName>
    <definedName name="DIRECTO34">[129]APU!$U$2145</definedName>
    <definedName name="DIRECTO35">[129]APU!$U$2206</definedName>
    <definedName name="DIRECTO36">[129]APU!$U$2267</definedName>
    <definedName name="DIRECTO37">[129]APU!$U$2328</definedName>
    <definedName name="DIRECTO38">[129]APU!$U$2389</definedName>
    <definedName name="DIRECTO39">[129]APU!$U$2450</definedName>
    <definedName name="DIRECTO4">[129]APU!$U$315</definedName>
    <definedName name="DIRECTO4.20">[129]APU!$U$9216</definedName>
    <definedName name="DIRECTO4.21">[129]APU!$U$9277</definedName>
    <definedName name="DIRECTO4.22">[129]APU!$U$9338</definedName>
    <definedName name="DIRECTO4.23">[129]APU!$U$9399</definedName>
    <definedName name="DIRECTO4.24">[129]APU!$U$9460</definedName>
    <definedName name="DIRECTO4.25">[129]APU!$U$9521</definedName>
    <definedName name="DIRECTO4.26">[129]APU!$U$9582</definedName>
    <definedName name="DIRECTO4.27">[129]APU!$U$9643</definedName>
    <definedName name="DIRECTO4.28">[129]APU!$U$9704</definedName>
    <definedName name="DIRECTO4.29">[129]APU!$U$9765</definedName>
    <definedName name="DIRECTO4.30">[129]APU!$U$9826</definedName>
    <definedName name="DIRECTO4.31">[129]APU!$U$9887</definedName>
    <definedName name="DIRECTO4.32">[129]APU!$U$9948</definedName>
    <definedName name="DIRECTO4.33">[129]APU!$U$10009</definedName>
    <definedName name="DIRECTO4.34">[129]APU!$U$10070</definedName>
    <definedName name="DIRECTO4.35">[129]APU!$U$11595</definedName>
    <definedName name="DIRECTO4.36">[129]APU!$U$11656</definedName>
    <definedName name="DIRECTO4.37">[129]APU!$U$15987</definedName>
    <definedName name="DIRECTO4.38">[129]APU!$U$15194</definedName>
    <definedName name="DIRECTO4.39">[129]APU!$U$14279</definedName>
    <definedName name="DIRECTO4.40">[129]APU!$U$14340</definedName>
    <definedName name="DIRECTO4.41">[129]APU!$U$14401</definedName>
    <definedName name="DIRECTO4.42">[129]APU!$U$14462</definedName>
    <definedName name="DIRECTO4.43">[129]APU!$U$14584</definedName>
    <definedName name="DIRECTO4.44">[129]APU!$U$16048</definedName>
    <definedName name="DIRECTO4.45">[129]APU!$U$16109</definedName>
    <definedName name="DIRECTO4.46">[129]APU!$U$14706</definedName>
    <definedName name="DIRECTO4.47">[129]APU!$U$15926</definedName>
    <definedName name="DIRECTO4.48">[129]APU!$U$16170</definedName>
    <definedName name="DIRECTO4.49">[129]APU!$U$16231</definedName>
    <definedName name="DIRECTO4.50">[129]APU!$U$16902</definedName>
    <definedName name="DIRECTO4.51">[129]APU!$U$17634</definedName>
    <definedName name="DIRECTO4.52">[129]APU!$U$17695</definedName>
    <definedName name="DIRECTO40">[129]APU!$U$2511</definedName>
    <definedName name="DIRECTO41">[129]APU!$U$2572</definedName>
    <definedName name="DIRECTO42">[129]APU!$U$2633</definedName>
    <definedName name="DIRECTO43">[129]APU!$U$2694</definedName>
    <definedName name="DIRECTO44">[129]APU!$U$2755</definedName>
    <definedName name="DIRECTO45">[129]APU!$U$2816</definedName>
    <definedName name="DIRECTO46">[129]APU!$U$2877</definedName>
    <definedName name="DIRECTO47">[129]APU!$U$2938</definedName>
    <definedName name="DIRECTO48">[129]APU!$U$2999</definedName>
    <definedName name="DIRECTO49">[129]APU!$U$3060</definedName>
    <definedName name="DIRECTO5">[129]APU!$U$376</definedName>
    <definedName name="DIRECTO5.100">[129]APU!$U$12449</definedName>
    <definedName name="DIRECTO5.101">[129]APU!$U$12510</definedName>
    <definedName name="DIRECTO5.104">[129]APU!$U$12571</definedName>
    <definedName name="DIRECTO5.105">[129]APU!$U$12632</definedName>
    <definedName name="DIRECTO5.106">[129]APU!$U$12693</definedName>
    <definedName name="DIRECTO5.107">[129]APU!$U$12754</definedName>
    <definedName name="DIRECTO5.108">[129]APU!$U$12815</definedName>
    <definedName name="DIRECTO5.109">[129]APU!$U$12876</definedName>
    <definedName name="DIRECTO5.111">[129]APU!$U$12937</definedName>
    <definedName name="DIRECTO5.112">[129]APU!$U$12998</definedName>
    <definedName name="DIRECTO5.113">[129]APU!$U$14767</definedName>
    <definedName name="DIRECTO5.114">[129]APU!$U$14828</definedName>
    <definedName name="DIRECTO5.115">[129]APU!$U$15072</definedName>
    <definedName name="DIRECTO5.53">[129]APU!$U$10131</definedName>
    <definedName name="DIRECTO5.54">[129]APU!$U$10192</definedName>
    <definedName name="DIRECTO5.55">[129]APU!$U$10253</definedName>
    <definedName name="DIRECTO5.56">[129]APU!$U$10314</definedName>
    <definedName name="DIRECTO5.57">[129]APU!$U$10375</definedName>
    <definedName name="DIRECTO5.58">[129]APU!$U$10436</definedName>
    <definedName name="DIRECTO5.59">[129]APU!$U$10497</definedName>
    <definedName name="DIRECTO5.60">[129]APU!$U$10558</definedName>
    <definedName name="DIRECTO5.61">[129]APU!$U$10619</definedName>
    <definedName name="DIRECTO5.62">[129]APU!$U$10680</definedName>
    <definedName name="DIRECTO5.63">[129]APU!$U$10741</definedName>
    <definedName name="DIRECTO5.64">[129]APU!$U$10802</definedName>
    <definedName name="DIRECTO5.65">[129]APU!$U$10863</definedName>
    <definedName name="DIRECTO5.66">[129]APU!$U$10924</definedName>
    <definedName name="DIRECTO5.67">[129]APU!$U$10985</definedName>
    <definedName name="DIRECTO5.68">[129]APU!$U$11046</definedName>
    <definedName name="DIRECTO5.69">[129]APU!$U$11107</definedName>
    <definedName name="DIRECTO5.70">[129]APU!$U$11168</definedName>
    <definedName name="DIRECTO5.71">[129]APU!$U$11229</definedName>
    <definedName name="DIRECTO5.72">[129]APU!$U$12022</definedName>
    <definedName name="DIRECTO5.73">[129]APU!$U$12083</definedName>
    <definedName name="DIRECTO5.74">[129]APU!$U$12144</definedName>
    <definedName name="DIRECTO5.77">[129]APU!$U$12205</definedName>
    <definedName name="DIRECTO5.78">[129]APU!$U$12327</definedName>
    <definedName name="DIRECTO5.79">[129]APU!$U$12388</definedName>
    <definedName name="DIRECTO5.80">[129]APU!$U$12266</definedName>
    <definedName name="DIRECTO5.82">[129]APU!$U$14035</definedName>
    <definedName name="DIRECTO5.83">[129]APU!$U$14096</definedName>
    <definedName name="DIRECTO5.84">[129]APU!$U$13364</definedName>
    <definedName name="DIRECTO5.85">[129]APU!$U$13425</definedName>
    <definedName name="DIRECTO5.86">[129]APU!$U$13486</definedName>
    <definedName name="DIRECTO5.87">[129]APU!$U$13547</definedName>
    <definedName name="DIRECTO5.88">[129]APU!$U$13608</definedName>
    <definedName name="DIRECTO5.89">[129]APU!$U$13669</definedName>
    <definedName name="DIRECTO5.90">[129]APU!$U$13730</definedName>
    <definedName name="DIRECTO5.91">[129]APU!$U$13791</definedName>
    <definedName name="DIRECTO5.92">[129]APU!$U$13852</definedName>
    <definedName name="DIRECTO5.93">[129]APU!$U$13913</definedName>
    <definedName name="DIRECTO5.94">[129]APU!$U$13974</definedName>
    <definedName name="DIRECTO5.95">[129]APU!$U$13059</definedName>
    <definedName name="DIRECTO5.96">[129]APU!$U$13120</definedName>
    <definedName name="DIRECTO5.97">[129]APU!$U$13181</definedName>
    <definedName name="DIRECTO5.98">[129]APU!$U$13242</definedName>
    <definedName name="DIRECTO5.99">[129]APU!$U$13303</definedName>
    <definedName name="DIRECTO50">[129]APU!$U$3121</definedName>
    <definedName name="DIRECTO51">[129]APU!$U$3182</definedName>
    <definedName name="DIRECTO52">[129]APU!$U$3243</definedName>
    <definedName name="DIRECTO53">[129]APU!$U$3304</definedName>
    <definedName name="DIRECTO54">[129]APU!$U$3365</definedName>
    <definedName name="DIRECTO55">[129]APU!$U$3426</definedName>
    <definedName name="DIRECTO56">[129]APU!$U$3487</definedName>
    <definedName name="DIRECTO57">[129]APU!$U$3548</definedName>
    <definedName name="DIRECTO58">[129]APU!$U$3609</definedName>
    <definedName name="DIRECTO59">[129]APU!$U$3670</definedName>
    <definedName name="DIRECTO6">[129]APU!$U$437</definedName>
    <definedName name="DIRECTO60">[129]APU!$U$3731</definedName>
    <definedName name="DIRECTO61">[129]APU!$U$3792</definedName>
    <definedName name="DIRECTO62">[129]APU!$U$3853</definedName>
    <definedName name="DIRECTO63">[129]APU!$U$3914</definedName>
    <definedName name="DIRECTO64">[129]APU!$U$3975</definedName>
    <definedName name="DIRECTO65">[129]APU!$U$4036</definedName>
    <definedName name="DIRECTO66">[129]APU!$U$4097</definedName>
    <definedName name="DIRECTO67">[129]APU!$U$4158</definedName>
    <definedName name="DIRECTO68">[129]APU!$U$4219</definedName>
    <definedName name="DIRECTO69">[129]APU!$U$4280</definedName>
    <definedName name="DIRECTO7">[129]APU!$U$498</definedName>
    <definedName name="DIRECTO7.12">[129]APU!$U$8305</definedName>
    <definedName name="DIRECTO7.13">[129]APU!$U$8366</definedName>
    <definedName name="DIRECTO7.14">[129]APU!$U$8427</definedName>
    <definedName name="DIRECTO7.15">[129]APU!$U$8488</definedName>
    <definedName name="DIRECTO7.16">[129]APU!$U$8606</definedName>
    <definedName name="DIRECTO7.17">[129]APU!$U$11290</definedName>
    <definedName name="DIRECTO7.18">[129]APU!$U$11351</definedName>
    <definedName name="DIRECTO7.19">[129]APU!$U$11412</definedName>
    <definedName name="DIRECTO7.20">[129]APU!$U$11473</definedName>
    <definedName name="DIRECTO7.21">[129]APU!$U$11534</definedName>
    <definedName name="DIRECTO7.22">[129]APU!$U$11717</definedName>
    <definedName name="DIRECTO7.23">[129]APU!$U$11778</definedName>
    <definedName name="DIRECTO7.24">[129]APU!$U$14645</definedName>
    <definedName name="DIRECTO7.25">[129]APU!$U$15255</definedName>
    <definedName name="DIRECTO7.26">[129]APU!$U$15316</definedName>
    <definedName name="DIRECTO7.27">[129]APU!$U$15377</definedName>
    <definedName name="DIRECTO7.28">[129]APU!$U$15438</definedName>
    <definedName name="DIRECTO7.29">[129]APU!$U$15499</definedName>
    <definedName name="DIRECTO7.30">[129]APU!$U$15560</definedName>
    <definedName name="DIRECTO7.31">[129]APU!$U$15621</definedName>
    <definedName name="DIRECTO7.32">[129]APU!$U$15682</definedName>
    <definedName name="DIRECTO7.33">[129]APU!$U$15743</definedName>
    <definedName name="DIRECTO7.34">[129]APU!$U$15804</definedName>
    <definedName name="DIRECTO7.35">[129]APU!$U$15865</definedName>
    <definedName name="DIRECTO7.36">[129]APU!$U$17085</definedName>
    <definedName name="DIRECTO7.37">[129]APU!$U$17268</definedName>
    <definedName name="DIRECTO7.38">[129]APU!$U$17207</definedName>
    <definedName name="DIRECTO7.39">[129]APU!$U$17390</definedName>
    <definedName name="DIRECTO7.40">[129]APU!$U$17451</definedName>
    <definedName name="DIRECTO7.41">[129]APU!$U$17512</definedName>
    <definedName name="DIRECTO7.42">[129]APU!$U$17146</definedName>
    <definedName name="DIRECTO7.43">[129]APU!$U$17573</definedName>
    <definedName name="DIRECTO7.44">[129]APU!$U$17329</definedName>
    <definedName name="DIRECTO70">[129]APU!$U$4341</definedName>
    <definedName name="DIRECTO71">[129]APU!$U$4402</definedName>
    <definedName name="DIRECTO72">[129]APU!$U$4463</definedName>
    <definedName name="DIRECTO73">[129]APU!$U$4524</definedName>
    <definedName name="DIRECTO74">[129]APU!$U$4585</definedName>
    <definedName name="DIRECTO75">[129]APU!$U$4646</definedName>
    <definedName name="DIRECTO76">[129]APU!$U$4707</definedName>
    <definedName name="DIRECTO77">[129]APU!$U$4768</definedName>
    <definedName name="DIRECTO78">[129]APU!$U$4829</definedName>
    <definedName name="DIRECTO79">[129]APU!$U$4890</definedName>
    <definedName name="DIRECTO8">[129]APU!$U$559</definedName>
    <definedName name="DIRECTO80">[129]APU!$U$4951</definedName>
    <definedName name="DIRECTO81">[129]APU!$U$5012</definedName>
    <definedName name="DIRECTO82">[129]APU!$U$5073</definedName>
    <definedName name="DIRECTO83">[129]APU!$U$5134</definedName>
    <definedName name="DIRECTO84">[129]APU!$U$5195</definedName>
    <definedName name="DIRECTO85">[129]APU!$U$5256</definedName>
    <definedName name="DIRECTO86">[129]APU!$U$5317</definedName>
    <definedName name="DIRECTO87">[129]APU!$U$5378</definedName>
    <definedName name="DIRECTO88">[129]APU!$U$5439</definedName>
    <definedName name="DIRECTO89">[129]APU!$U$5500</definedName>
    <definedName name="DIRECTO9">[129]APU!$U$620</definedName>
    <definedName name="DIRECTO9.1">[129]APU!$U$16597</definedName>
    <definedName name="DIRECTO9.2">[129]APU!$U$16658</definedName>
    <definedName name="DIRECTO9.3">[129]APU!$U$16719</definedName>
    <definedName name="DIRECTO9.4">[129]APU!$U$16780</definedName>
    <definedName name="DIRECTO9.5">[129]APU!$U$16841</definedName>
    <definedName name="DIRECTO90">[129]APU!$U$5561</definedName>
    <definedName name="DIRECTO91">[129]APU!$U$5622</definedName>
    <definedName name="DIRECTO92">[129]APU!$U$5683</definedName>
    <definedName name="DIRECTO93">[129]APU!$U$5744</definedName>
    <definedName name="DIRECTO94">[129]APU!$U$5805</definedName>
    <definedName name="DIRECTO95">[129]APU!$U$5866</definedName>
    <definedName name="DIRECTO96">[129]APU!$U$5927</definedName>
    <definedName name="DIRECTO97">[129]APU!$U$5988</definedName>
    <definedName name="DIRECTO98">[129]APU!$U$6049</definedName>
    <definedName name="DIRECTO99">[129]APU!$U$6110</definedName>
    <definedName name="DIRECTOR">#REF!</definedName>
    <definedName name="Director_Administrativo">#REF!</definedName>
    <definedName name="DIRECTORTECNICO">#REF!</definedName>
    <definedName name="DISEÑOS">[130]UNIT.!#REF!</definedName>
    <definedName name="Distancia">#REF!</definedName>
    <definedName name="DistanciasPRS7801">[131]Hoja1!$K$3:$L$55</definedName>
    <definedName name="DistanciasPRS9003">[131]Hoja1!$A$3:$B$52</definedName>
    <definedName name="DistanciasPRS9004">[131]Hoja1!$F$3:$G$33</definedName>
    <definedName name="Division_acrilica_para_ducha">#REF!</definedName>
    <definedName name="Division_acrilica_para_ducha_11">#REF!</definedName>
    <definedName name="dj">#REF!</definedName>
    <definedName name="dl">#REF!</definedName>
    <definedName name="dm">#REF!</definedName>
    <definedName name="do">#REF!</definedName>
    <definedName name="Documentstatus1">'[75]REF - Listas'!$B$4:$B$11</definedName>
    <definedName name="DOM160X20_S1">#REF!</definedName>
    <definedName name="DOM160X20_S2">#REF!</definedName>
    <definedName name="DOM160X20_S3">#REF!</definedName>
    <definedName name="DOM160X20_S4">#REF!</definedName>
    <definedName name="DOM160X20_S5">#REF!</definedName>
    <definedName name="DOM160X20_S6">#REF!</definedName>
    <definedName name="DOM160X32_S1">#REF!</definedName>
    <definedName name="DOM160X32_S2">#REF!</definedName>
    <definedName name="DOM160X32_S3">#REF!</definedName>
    <definedName name="DOM160X32_S4">#REF!</definedName>
    <definedName name="DOM160X32_S5">#REF!</definedName>
    <definedName name="DOM160X32_S6">#REF!</definedName>
    <definedName name="DOM200X20_S1">#REF!</definedName>
    <definedName name="DOM200X20_S2">#REF!</definedName>
    <definedName name="DOM200X20_S3">#REF!</definedName>
    <definedName name="DOM200X20_S4">#REF!</definedName>
    <definedName name="DOM200X20_S5">#REF!</definedName>
    <definedName name="DOM200X20_S6">#REF!</definedName>
    <definedName name="DOM200X32_S1">#REF!</definedName>
    <definedName name="DOM200X32_S2">#REF!</definedName>
    <definedName name="DOM200X32_S3">#REF!</definedName>
    <definedName name="DOM200X32_S4">#REF!</definedName>
    <definedName name="DOM200X32_S5">#REF!</definedName>
    <definedName name="DOM200X32_S6">#REF!</definedName>
    <definedName name="DOM90X20_S1">#REF!</definedName>
    <definedName name="DOM90X20_S2">#REF!</definedName>
    <definedName name="DOM90X20_S3">#REF!</definedName>
    <definedName name="DOM90X20_S4">#REF!</definedName>
    <definedName name="DOM90X20_S5">#REF!</definedName>
    <definedName name="DOM90X20_S6">#REF!</definedName>
    <definedName name="DOM90X32_S1">#REF!</definedName>
    <definedName name="DOM90X32_S2">#REF!</definedName>
    <definedName name="DOM90X32_S3">#REF!</definedName>
    <definedName name="DOM90X32_S4">#REF!</definedName>
    <definedName name="DOM90X32_S5">#REF!</definedName>
    <definedName name="DOM90X32_S6">#REF!</definedName>
    <definedName name="DOMESP90X63_S1">#REF!</definedName>
    <definedName name="DOMESP90X63_S2">#REF!</definedName>
    <definedName name="DOMESP90X63_S3">#REF!</definedName>
    <definedName name="DOMESP90X63_S4">#REF!</definedName>
    <definedName name="DOMESP90X63_S5">#REF!</definedName>
    <definedName name="DOMESP90X63_S6">#REF!</definedName>
    <definedName name="Domo_Acrilico_0_90_x_0_90">#REF!</definedName>
    <definedName name="Domo_Acrilico_0_90_x_0_90_11">#REF!</definedName>
    <definedName name="DOR">#REF!</definedName>
    <definedName name="DotA">#REF!</definedName>
    <definedName name="DPM">'[32]Base Datos'!$B:$F</definedName>
    <definedName name="drf">#REF!</definedName>
    <definedName name="DRTOS1">'[132]Cost Codes'!$B$4:$G$331</definedName>
    <definedName name="DS">#REF!,#REF!,#REF!,#REF!,#REF!,#REF!,#REF!,#REF!,#REF!,#REF!,#REF!,#REF!,#REF!</definedName>
    <definedName name="DSA">#REF!</definedName>
    <definedName name="DSAGASG">#REF!</definedName>
    <definedName name="DSF">#N/A</definedName>
    <definedName name="dt">#REF!</definedName>
    <definedName name="DT_1">'[90]FORMATO SOCIAL'!$K$8,'[90]FORMATO SOCIAL'!$AE$8,'[90]FORMATO SOCIAL'!$AU$8,'[90]FORMATO SOCIAL'!$AP$10,'[90]FORMATO SOCIAL'!$AP$12,'[90]FORMATO SOCIAL'!$AP$13,'[90]FORMATO SOCIAL'!$AS$14,'[90]FORMATO SOCIAL'!$AS$16,'[90]FORMATO SOCIAL'!$M$16,'[90]FORMATO SOCIAL'!$J$14,'[90]FORMATO SOCIAL'!$J$13,'[90]FORMATO SOCIAL'!$J$12,'[90]FORMATO SOCIAL'!$J$10</definedName>
    <definedName name="DT_2">'[90]FORMATO SOCIAL'!$E$24,'[90]FORMATO SOCIAL'!$S$24,'[90]FORMATO SOCIAL'!$E$27,'[90]FORMATO SOCIAL'!$S$27,'[90]FORMATO SOCIAL'!$E$30,'[90]FORMATO SOCIAL'!$S$30,'[90]FORMATO SOCIAL'!$E$33,'[90]FORMATO SOCIAL'!$S$33,'[90]FORMATO SOCIAL'!$E$36,'[90]FORMATO SOCIAL'!$S$36,'[90]FORMATO SOCIAL'!$E$39,'[90]FORMATO SOCIAL'!$S$39,'[90]FORMATO SOCIAL'!$E$42,'[90]FORMATO SOCIAL'!$S$42,'[90]FORMATO SOCIAL'!$E$45,'[90]FORMATO SOCIAL'!$S$45,'[90]FORMATO SOCIAL'!$E$48,'[90]FORMATO SOCIAL'!$S$48,'[90]FORMATO SOCIAL'!$E$51,'[90]FORMATO SOCIAL'!$S$51</definedName>
    <definedName name="DT_4">'[90]FORMATO SOCIAL'!$AS$27,'[90]FORMATO SOCIAL'!$BA$27,'[90]FORMATO SOCIAL'!$AS$30,'[90]FORMATO SOCIAL'!$BA$30,'[90]FORMATO SOCIAL'!$AS$33,'[90]FORMATO SOCIAL'!$BA$33,'[90]FORMATO SOCIAL'!$AS$36,'[90]FORMATO SOCIAL'!$BA$36,'[90]FORMATO SOCIAL'!$AS$39,'[90]FORMATO SOCIAL'!$BA$39,'[90]FORMATO SOCIAL'!$AS$42,'[90]FORMATO SOCIAL'!$BA$42,'[90]FORMATO SOCIAL'!$AS$45,'[90]FORMATO SOCIAL'!$BA$45,'[90]FORMATO SOCIAL'!$AS$48,'[90]FORMATO SOCIAL'!$BA$48,'[90]FORMATO SOCIAL'!$AS$51,'[90]FORMATO SOCIAL'!$BA$51</definedName>
    <definedName name="DT_5">'[90]FORMATO SOCIAL'!$AU$86,'[90]FORMATO SOCIAL'!$AW$78,'[90]FORMATO SOCIAL'!$AW$74,'[90]FORMATO SOCIAL'!$U$58,'[90]FORMATO SOCIAL'!$U$55</definedName>
    <definedName name="DTS">#REF!</definedName>
    <definedName name="Ducha_Tayrona">#REF!</definedName>
    <definedName name="Ducha_Tayrona_11">#REF!</definedName>
    <definedName name="DUCHATAYRONATOT">#REF!</definedName>
    <definedName name="DUCHATAYRONATOT_11">#REF!</definedName>
    <definedName name="DuracionMeses">#REF!</definedName>
    <definedName name="DuracionSemanas">#REF!</definedName>
    <definedName name="dxd">[35]CALCULO!$E$75</definedName>
    <definedName name="E">#REF!</definedName>
    <definedName name="ed">#REF!</definedName>
    <definedName name="edil">[63]lisprecios!#REF!</definedName>
    <definedName name="ee">#REF!</definedName>
    <definedName name="ef">#REF!</definedName>
    <definedName name="eje">[133]EXC!$C$124:$C$126</definedName>
    <definedName name="el">#REF!</definedName>
    <definedName name="Elec1">[14]Sábana!#REF!</definedName>
    <definedName name="Elec2">[14]Sábana!#REF!</definedName>
    <definedName name="Elec3">[14]Sábana!#REF!</definedName>
    <definedName name="ElectConsPrice">[77]Parameters!$R$15</definedName>
    <definedName name="ELEMENVERT">#REF!</definedName>
    <definedName name="ELEMENVERT_11">#REF!</definedName>
    <definedName name="EMPAQUE">#REF!</definedName>
    <definedName name="ENCHAP11">#REF!</definedName>
    <definedName name="ENCHAP11_11">#REF!</definedName>
    <definedName name="ENCHAP20">#REF!</definedName>
    <definedName name="ENCHAP20_11">#REF!</definedName>
    <definedName name="ENCHAPBAÑO">#REF!</definedName>
    <definedName name="ENCHAPBAÑO_11">#REF!</definedName>
    <definedName name="ENCHAPLABOR">#REF!</definedName>
    <definedName name="ENCHAPLABOR_11">#REF!</definedName>
    <definedName name="ENCHAPTABLETA">#REF!</definedName>
    <definedName name="ENCHAPTABLETA_11">#REF!</definedName>
    <definedName name="ENE">#REF!</definedName>
    <definedName name="ENERGIATABLA1.2.4">'[6]CALCULO COSTOS DE OPERACIÓN'!$B$127:$AF$163</definedName>
    <definedName name="Ensayos">#REF!</definedName>
    <definedName name="EQ">[28]PRECIOS!$F$32:$I$176</definedName>
    <definedName name="EQUI">[134]EQUIPO!$B$2:$B$36</definedName>
    <definedName name="EQUI3">[135]Equipo!$A:$IV</definedName>
    <definedName name="EquipData">'[77]Equip Data'!$B$14:$AQ$75</definedName>
    <definedName name="EQUIPO">#REF!</definedName>
    <definedName name="EQUIPO_1">[134]EQUIPO!$B$2:$D$36</definedName>
    <definedName name="EQUIPO_DE_SOLDADURA">'[49]LISTADO '!$L$10</definedName>
    <definedName name="Equipo_de_topografia">#REF!</definedName>
    <definedName name="Equipo_de_topografia_11">#REF!</definedName>
    <definedName name="Equipos">[136]INSUMOS!$B$394:$B$404</definedName>
    <definedName name="EQUIPOS_SYS">[137]basicos!$A$1:$D$44</definedName>
    <definedName name="equiprecord">[115]Sheet1!$A$18:$A$1072</definedName>
    <definedName name="er">#REF!</definedName>
    <definedName name="EREE">#REF!</definedName>
    <definedName name="ERROR">#REF!</definedName>
    <definedName name="ES">'[73]CIRCUITOS CODENSA'!#REF!</definedName>
    <definedName name="ES1_1">#REF!</definedName>
    <definedName name="ES1_10">#REF!</definedName>
    <definedName name="ES1_11">#REF!</definedName>
    <definedName name="ES1_12">#REF!</definedName>
    <definedName name="ES1_13">#REF!</definedName>
    <definedName name="ES1_14">#REF!</definedName>
    <definedName name="ES1_15">#REF!</definedName>
    <definedName name="ES1_16">#REF!</definedName>
    <definedName name="ES1_17">#REF!</definedName>
    <definedName name="ES1_18">#REF!</definedName>
    <definedName name="ES1_19">#REF!</definedName>
    <definedName name="ES1_2">#REF!</definedName>
    <definedName name="ES1_20">#REF!</definedName>
    <definedName name="ES1_21">#REF!</definedName>
    <definedName name="ES1_22">#REF!</definedName>
    <definedName name="ES1_23">#REF!</definedName>
    <definedName name="ES1_24">#REF!</definedName>
    <definedName name="ES1_25">#REF!</definedName>
    <definedName name="ES1_26">#REF!</definedName>
    <definedName name="ES1_27">#REF!</definedName>
    <definedName name="ES1_28">#REF!</definedName>
    <definedName name="ES1_29">#REF!</definedName>
    <definedName name="ES1_3">#REF!</definedName>
    <definedName name="ES1_30">#REF!</definedName>
    <definedName name="ES1_31">#REF!</definedName>
    <definedName name="ES1_32">#REF!</definedName>
    <definedName name="ES1_33">#REF!</definedName>
    <definedName name="ES1_34">#REF!</definedName>
    <definedName name="ES1_35">#REF!</definedName>
    <definedName name="ES1_36">#REF!</definedName>
    <definedName name="ES1_37">#REF!</definedName>
    <definedName name="ES1_38">#REF!</definedName>
    <definedName name="ES1_39">#REF!</definedName>
    <definedName name="ES1_4">#REF!</definedName>
    <definedName name="ES1_40">#REF!</definedName>
    <definedName name="ES1_41">#REF!</definedName>
    <definedName name="ES1_42">#REF!</definedName>
    <definedName name="ES1_43">#REF!</definedName>
    <definedName name="ES1_5">#REF!</definedName>
    <definedName name="ES1_6">#REF!</definedName>
    <definedName name="ES1_7">#REF!</definedName>
    <definedName name="ES1_8">#REF!</definedName>
    <definedName name="ES1_9">#REF!</definedName>
    <definedName name="ES2_1">#REF!</definedName>
    <definedName name="ES2_10">#REF!</definedName>
    <definedName name="ES2_11">#REF!</definedName>
    <definedName name="ES2_12">#REF!</definedName>
    <definedName name="ES2_13">#REF!</definedName>
    <definedName name="ES2_14">#REF!</definedName>
    <definedName name="ES2_15">#REF!</definedName>
    <definedName name="ES2_16">#REF!</definedName>
    <definedName name="ES2_17">#REF!</definedName>
    <definedName name="ES2_18">#REF!</definedName>
    <definedName name="ES2_19">#REF!</definedName>
    <definedName name="ES2_2">#REF!</definedName>
    <definedName name="ES2_20">#REF!</definedName>
    <definedName name="ES2_21">#REF!</definedName>
    <definedName name="ES2_22">#REF!</definedName>
    <definedName name="ES2_23">#REF!</definedName>
    <definedName name="ES2_24">#REF!</definedName>
    <definedName name="ES2_25">#REF!</definedName>
    <definedName name="ES2_26">#REF!</definedName>
    <definedName name="ES2_27">#REF!</definedName>
    <definedName name="ES2_28">#REF!</definedName>
    <definedName name="ES2_29">#REF!</definedName>
    <definedName name="ES2_3">#REF!</definedName>
    <definedName name="ES2_30">#REF!</definedName>
    <definedName name="ES2_31">#REF!</definedName>
    <definedName name="ES2_32">#REF!</definedName>
    <definedName name="ES2_33">#REF!</definedName>
    <definedName name="ES2_34">#REF!</definedName>
    <definedName name="ES2_35">#REF!</definedName>
    <definedName name="ES2_36">#REF!</definedName>
    <definedName name="ES2_37">#REF!</definedName>
    <definedName name="ES2_38">#REF!</definedName>
    <definedName name="ES2_39">#REF!</definedName>
    <definedName name="ES2_4">#REF!</definedName>
    <definedName name="ES2_40">#REF!</definedName>
    <definedName name="ES2_41">#REF!</definedName>
    <definedName name="ES2_42">#REF!</definedName>
    <definedName name="ES2_43">#REF!</definedName>
    <definedName name="ES2_5">#REF!</definedName>
    <definedName name="ES2_6">#REF!</definedName>
    <definedName name="ES2_7">#REF!</definedName>
    <definedName name="ES2_8">#REF!</definedName>
    <definedName name="ES2_9">#REF!</definedName>
    <definedName name="ES3_1">#REF!</definedName>
    <definedName name="ES3_10">#REF!</definedName>
    <definedName name="ES3_11">#REF!</definedName>
    <definedName name="ES3_12">#REF!</definedName>
    <definedName name="ES3_13">#REF!</definedName>
    <definedName name="ES3_14">#REF!</definedName>
    <definedName name="ES3_15">#REF!</definedName>
    <definedName name="ES3_16">#REF!</definedName>
    <definedName name="ES3_17">#REF!</definedName>
    <definedName name="ES3_18">#REF!</definedName>
    <definedName name="ES3_19">#REF!</definedName>
    <definedName name="ES3_2">#REF!</definedName>
    <definedName name="ES3_20">#REF!</definedName>
    <definedName name="ES3_21">#REF!</definedName>
    <definedName name="ES3_22">#REF!</definedName>
    <definedName name="ES3_23">#REF!</definedName>
    <definedName name="ES3_24">#REF!</definedName>
    <definedName name="ES3_25">#REF!</definedName>
    <definedName name="ES3_26">#REF!</definedName>
    <definedName name="ES3_27">#REF!</definedName>
    <definedName name="ES3_28">#REF!</definedName>
    <definedName name="ES3_29">#REF!</definedName>
    <definedName name="ES3_3">#REF!</definedName>
    <definedName name="ES3_30">#REF!</definedName>
    <definedName name="ES3_31">#REF!</definedName>
    <definedName name="ES3_32">#REF!</definedName>
    <definedName name="ES3_33">#REF!</definedName>
    <definedName name="ES3_34">#REF!</definedName>
    <definedName name="ES3_35">#REF!</definedName>
    <definedName name="ES3_36">#REF!</definedName>
    <definedName name="ES3_37">#REF!</definedName>
    <definedName name="ES3_38">#REF!</definedName>
    <definedName name="ES3_39">#REF!</definedName>
    <definedName name="ES3_4">#REF!</definedName>
    <definedName name="ES3_40">#REF!</definedName>
    <definedName name="ES3_41">#REF!</definedName>
    <definedName name="ES3_42">#REF!</definedName>
    <definedName name="ES3_43">#REF!</definedName>
    <definedName name="ES3_5">#REF!</definedName>
    <definedName name="ES3_6">#REF!</definedName>
    <definedName name="ES3_7">#REF!</definedName>
    <definedName name="ES3_8">#REF!</definedName>
    <definedName name="ES3_9">#REF!</definedName>
    <definedName name="ES4_1">#REF!</definedName>
    <definedName name="ES4_10">#REF!</definedName>
    <definedName name="ES4_11">#REF!</definedName>
    <definedName name="ES4_12">#REF!</definedName>
    <definedName name="ES4_13">#REF!</definedName>
    <definedName name="ES4_14">#REF!</definedName>
    <definedName name="ES4_15">#REF!</definedName>
    <definedName name="ES4_16">#REF!</definedName>
    <definedName name="ES4_17">#REF!</definedName>
    <definedName name="ES4_18">#REF!</definedName>
    <definedName name="ES4_19">#REF!</definedName>
    <definedName name="ES4_2">#REF!</definedName>
    <definedName name="ES4_20">#REF!</definedName>
    <definedName name="ES4_21">#REF!</definedName>
    <definedName name="ES4_22">#REF!</definedName>
    <definedName name="ES4_23">#REF!</definedName>
    <definedName name="ES4_24">#REF!</definedName>
    <definedName name="ES4_25">#REF!</definedName>
    <definedName name="ES4_26">#REF!</definedName>
    <definedName name="ES4_27">#REF!</definedName>
    <definedName name="ES4_28">#REF!</definedName>
    <definedName name="ES4_29">#REF!</definedName>
    <definedName name="ES4_3">#REF!</definedName>
    <definedName name="ES4_30">#REF!</definedName>
    <definedName name="ES4_31">#REF!</definedName>
    <definedName name="ES4_32">#REF!</definedName>
    <definedName name="ES4_33">#REF!</definedName>
    <definedName name="ES4_34">#REF!</definedName>
    <definedName name="ES4_35">#REF!</definedName>
    <definedName name="ES4_36">#REF!</definedName>
    <definedName name="ES4_37">#REF!</definedName>
    <definedName name="ES4_38">#REF!</definedName>
    <definedName name="ES4_39">#REF!</definedName>
    <definedName name="ES4_4">#REF!</definedName>
    <definedName name="ES4_40">#REF!</definedName>
    <definedName name="ES4_41">#REF!</definedName>
    <definedName name="ES4_42">#REF!</definedName>
    <definedName name="ES4_43">#REF!</definedName>
    <definedName name="ES4_5">#REF!</definedName>
    <definedName name="ES4_6">#REF!</definedName>
    <definedName name="ES4_7">#REF!</definedName>
    <definedName name="ES4_8">#REF!</definedName>
    <definedName name="ES4_9">#REF!</definedName>
    <definedName name="ES5_1">#REF!</definedName>
    <definedName name="ES5_10">#REF!</definedName>
    <definedName name="ES5_11">#REF!</definedName>
    <definedName name="ES5_12">#REF!</definedName>
    <definedName name="ES5_13">#REF!</definedName>
    <definedName name="ES5_14">#REF!</definedName>
    <definedName name="ES5_15">#REF!</definedName>
    <definedName name="ES5_16">#REF!</definedName>
    <definedName name="ES5_17">#REF!</definedName>
    <definedName name="ES5_18">#REF!</definedName>
    <definedName name="ES5_19">#REF!</definedName>
    <definedName name="ES5_2">#REF!</definedName>
    <definedName name="ES5_20">#REF!</definedName>
    <definedName name="ES5_21">#REF!</definedName>
    <definedName name="ES5_22">#REF!</definedName>
    <definedName name="ES5_23">#REF!</definedName>
    <definedName name="ES5_24">#REF!</definedName>
    <definedName name="ES5_25">#REF!</definedName>
    <definedName name="ES5_26">#REF!</definedName>
    <definedName name="ES5_27">#REF!</definedName>
    <definedName name="ES5_28">#REF!</definedName>
    <definedName name="ES5_29">#REF!</definedName>
    <definedName name="ES5_3">#REF!</definedName>
    <definedName name="ES5_30">#REF!</definedName>
    <definedName name="ES5_31">#REF!</definedName>
    <definedName name="ES5_32">#REF!</definedName>
    <definedName name="ES5_33">#REF!</definedName>
    <definedName name="ES5_34">#REF!</definedName>
    <definedName name="ES5_35">#REF!</definedName>
    <definedName name="ES5_36">#REF!</definedName>
    <definedName name="ES5_37">#REF!</definedName>
    <definedName name="ES5_38">#REF!</definedName>
    <definedName name="ES5_39">#REF!</definedName>
    <definedName name="ES5_4">#REF!</definedName>
    <definedName name="ES5_40">#REF!</definedName>
    <definedName name="ES5_41">#REF!</definedName>
    <definedName name="ES5_42">#REF!</definedName>
    <definedName name="ES5_43">#REF!</definedName>
    <definedName name="ES5_5">#REF!</definedName>
    <definedName name="ES5_6">#REF!</definedName>
    <definedName name="ES5_7">#REF!</definedName>
    <definedName name="ES5_8">#REF!</definedName>
    <definedName name="ES5_9">#REF!</definedName>
    <definedName name="ES6_1">#REF!</definedName>
    <definedName name="ES6_10">#REF!</definedName>
    <definedName name="ES6_11">#REF!</definedName>
    <definedName name="ES6_12">#REF!</definedName>
    <definedName name="ES6_13">#REF!</definedName>
    <definedName name="ES6_14">#REF!</definedName>
    <definedName name="ES6_15">#REF!</definedName>
    <definedName name="ES6_16">#REF!</definedName>
    <definedName name="ES6_17">#REF!</definedName>
    <definedName name="ES6_18">#REF!</definedName>
    <definedName name="ES6_19">#REF!</definedName>
    <definedName name="ES6_2">#REF!</definedName>
    <definedName name="ES6_20">#REF!</definedName>
    <definedName name="ES6_21">#REF!</definedName>
    <definedName name="ES6_22">#REF!</definedName>
    <definedName name="ES6_23">#REF!</definedName>
    <definedName name="ES6_24">#REF!</definedName>
    <definedName name="ES6_25">#REF!</definedName>
    <definedName name="ES6_26">#REF!</definedName>
    <definedName name="ES6_27">#REF!</definedName>
    <definedName name="ES6_28">#REF!</definedName>
    <definedName name="ES6_29">#REF!</definedName>
    <definedName name="ES6_3">#REF!</definedName>
    <definedName name="ES6_30">#REF!</definedName>
    <definedName name="ES6_31">#REF!</definedName>
    <definedName name="ES6_32">#REF!</definedName>
    <definedName name="ES6_33">#REF!</definedName>
    <definedName name="ES6_34">#REF!</definedName>
    <definedName name="ES6_35">#REF!</definedName>
    <definedName name="ES6_36">#REF!</definedName>
    <definedName name="ES6_37">#REF!</definedName>
    <definedName name="ES6_38">#REF!</definedName>
    <definedName name="ES6_39">#REF!</definedName>
    <definedName name="ES6_4">#REF!</definedName>
    <definedName name="ES6_40">#REF!</definedName>
    <definedName name="ES6_41">#REF!</definedName>
    <definedName name="ES6_42">#REF!</definedName>
    <definedName name="ES6_43">#REF!</definedName>
    <definedName name="ES6_5">#REF!</definedName>
    <definedName name="ES6_6">#REF!</definedName>
    <definedName name="ES6_7">#REF!</definedName>
    <definedName name="ES6_8">#REF!</definedName>
    <definedName name="ES6_9">#REF!</definedName>
    <definedName name="ESCALERA">#REF!</definedName>
    <definedName name="ESCALERA_11">#REF!</definedName>
    <definedName name="escalones">[63]lisprecios!#REF!</definedName>
    <definedName name="ESMALTE">#REF!</definedName>
    <definedName name="ESMALTMADETOT">#REF!</definedName>
    <definedName name="ESMALTMADETOT_11">#REF!</definedName>
    <definedName name="ESP201.15">'[138]201.15'!$H$49</definedName>
    <definedName name="ESP201.21">'[138]201.21'!$H$50</definedName>
    <definedName name="ESP201.7">'[138]201.7'!$H$52</definedName>
    <definedName name="ESP201.8">'[138]201.8'!$H$53</definedName>
    <definedName name="ESP210.2.2">#REF!</definedName>
    <definedName name="ESP220.1">'[139]220.1'!$H$52</definedName>
    <definedName name="ESP225P">#REF!</definedName>
    <definedName name="ESP320.1">'[140]320.1'!$H$52</definedName>
    <definedName name="ESP330.1">'[139]330.1'!$H$52</definedName>
    <definedName name="ESP330.1P">'[138]330.1P (7801)'!$H$50</definedName>
    <definedName name="ESP330.2">'[140]330.2'!$H$52</definedName>
    <definedName name="ESP632.1P">'[138]632.1P '!$H$57</definedName>
    <definedName name="ESP632.4P">'[138]632.4P'!$H$51</definedName>
    <definedName name="ESP640.1.2">'[139]640.1.2'!$H$50</definedName>
    <definedName name="ESP673.1">'[139]673.1'!$H$49</definedName>
    <definedName name="ESP673.2">'[139]673.2'!$H$53</definedName>
    <definedName name="ESP700.1">'[140]700.1'!$H$52</definedName>
    <definedName name="ESPECIFICACION">#REF!</definedName>
    <definedName name="Especificación">#REF!</definedName>
    <definedName name="EST10A">#REF!</definedName>
    <definedName name="EST10V1">#REF!</definedName>
    <definedName name="EST11A">#REF!</definedName>
    <definedName name="ESTACION">[141]TABLAS!$B$63:$B$78</definedName>
    <definedName name="Este">#REF!</definedName>
    <definedName name="ET_DSC">[84]Modelo!$P$2</definedName>
    <definedName name="ET_IMO">[84]Modelo!$O$44</definedName>
    <definedName name="ET_IND">[84]Modelo!$O$42</definedName>
    <definedName name="ETAPA1">#REF!</definedName>
    <definedName name="ETAPA2">#REF!</definedName>
    <definedName name="ETAPA3">#REF!</definedName>
    <definedName name="ETAPA4">#REF!</definedName>
    <definedName name="ETERNIT6">#REF!</definedName>
    <definedName name="etffg">'[142]Ba Da'!$B$218</definedName>
    <definedName name="ev.Calculation" hidden="1">-4135</definedName>
    <definedName name="ev.Initialized" hidden="1">FALSE</definedName>
    <definedName name="EXC">NA()</definedName>
    <definedName name="EXC_12">NA()</definedName>
    <definedName name="Excel_BuiltIn__FilterDatabase_2">'[143]Presup Av 1o de mayo con 73a '!$A$17:$N$110</definedName>
    <definedName name="Excel_BuiltIn_Print_Area" localSheetId="4">#REF!</definedName>
    <definedName name="Excel_BuiltIn_Print_Area" localSheetId="1">#REF!</definedName>
    <definedName name="Excel_BuiltIn_Print_Area" localSheetId="3">#REF!</definedName>
    <definedName name="Excel_BuiltIn_Print_Area" localSheetId="2">#REF!</definedName>
    <definedName name="Excel_BuiltIn_Print_Area">#REF!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2">#REF!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2">#REF!</definedName>
    <definedName name="Excel_BuiltIn_Print_Titles_3">'[144]COSTOS OFICINA'!#REF!</definedName>
    <definedName name="Excel_BuiltIn_Print_Titles_4">'[144]COSTOS CAMPAMENTO'!#REF!</definedName>
    <definedName name="Excel_BuiltIn_Print_Titles_59">'[145]ACERO 60'!#REF!</definedName>
    <definedName name="Excel_BuiltIn_Print_Titles_60">'[145]ACERO 37'!#REF!</definedName>
    <definedName name="EXCROC">'[146]Análisis de precios'!$H$52</definedName>
    <definedName name="ExRateAus">[147]ProjectParameters!$G$18</definedName>
    <definedName name="ExRateCountry">[147]ProjectParameters!$B$18:$B$22</definedName>
    <definedName name="ExRates">[147]ProjectParameters!$G$18:$G$22</definedName>
    <definedName name="Extracción_IM">#REF!</definedName>
    <definedName name="Extract">#REF!</definedName>
    <definedName name="Extractor_120v_de_10">#REF!</definedName>
    <definedName name="Extractor_120v_de_10_11">#REF!</definedName>
    <definedName name="F201.1">#REF!</definedName>
    <definedName name="F201.2">#REF!</definedName>
    <definedName name="F201.3">#REF!</definedName>
    <definedName name="F210.2">#REF!</definedName>
    <definedName name="F210.3">#REF!</definedName>
    <definedName name="F211.1">#REF!</definedName>
    <definedName name="F220.1">#REF!</definedName>
    <definedName name="FA">#REF!</definedName>
    <definedName name="FAC" hidden="1">#REF!</definedName>
    <definedName name="factor">#REF!</definedName>
    <definedName name="FactorCostoPotencia">[107]Modelo!#REF!</definedName>
    <definedName name="FactorMultFinal">#REF!</definedName>
    <definedName name="FactorMultiplicaCalculado">#REF!</definedName>
    <definedName name="FALTANTES1">'[148]CANT OBRA'!$A:$IV</definedName>
    <definedName name="Fax">'[95]FIRMAS y DATOS'!$D:$D</definedName>
    <definedName name="fb">#REF!</definedName>
    <definedName name="fcc">#REF!</definedName>
    <definedName name="fd">'[89]A. P. U.'!#REF!</definedName>
    <definedName name="fda">#REF!</definedName>
    <definedName name="fdf">#REF!</definedName>
    <definedName name="fe">[42]C!$B$3</definedName>
    <definedName name="FEB">#REF!</definedName>
    <definedName name="FECH">[61]DATOS!$D$6</definedName>
    <definedName name="Fecha">[102]Datos!$B$7</definedName>
    <definedName name="Festivos">'[149]días habiles 2015'!$D$2:$D$21</definedName>
    <definedName name="Fexx">[19]Cálculo!$B$39</definedName>
    <definedName name="ff">#REF!</definedName>
    <definedName name="FFF">#REF!</definedName>
    <definedName name="ffff">#REF!</definedName>
    <definedName name="FFFFF">'[150]Base Datos'!$B$29</definedName>
    <definedName name="fg">#REF!</definedName>
    <definedName name="fgfg">#REF!</definedName>
    <definedName name="fgfgf">#REF!</definedName>
    <definedName name="FGV">#REF!</definedName>
    <definedName name="fi">#REF!</definedName>
    <definedName name="FILL" hidden="1">[151]VIGBOLILLOS29!$C$55:$L$55</definedName>
    <definedName name="Fin_de_semana">'[149]días habiles 2015'!$M$1:$M$2</definedName>
    <definedName name="Finaliza">#N/A</definedName>
    <definedName name="firma">'[95]FIRMAS y DATOS'!$A:$A</definedName>
    <definedName name="FixEquip_hrs">'[152]Fixed Plant'!$F$109:$AA$168</definedName>
    <definedName name="fk">#REF!</definedName>
    <definedName name="fleetRecNo">[153]Fleet!$B$12:$B$80</definedName>
    <definedName name="flor">[154]MATERIALES!$A$10:$A$12</definedName>
    <definedName name="flq">#REF!</definedName>
    <definedName name="fm">#REF!</definedName>
    <definedName name="FO">'[73]CIRCUITOS CODENSA'!#REF!</definedName>
    <definedName name="FOR">#REF!</definedName>
    <definedName name="forapproval">'[155]LISTS-FOR INTERNAL USE ONLY'!$B$16:$B$25</definedName>
    <definedName name="form_calcmod">'[156]CALC-MOD'!$C$4:$C$11,'[156]CALC-MOD'!$G$4:$G$11,'[156]CALC-MOD'!$C$16:$C$23,'[156]CALC-MOD'!$G$16:$G$23,'[156]CALC-MOD'!$C$29:$C$36,'[156]CALC-MOD'!$B$43:$B$47</definedName>
    <definedName name="form_cons">[157]CONS!$F$14:$F$81,[157]CONS!$G$13:$G$81,[157]CONS!$G$87:$G$90,[157]CONS!$K$13:$K$22,[157]CONS!$M$13:$M$21</definedName>
    <definedName name="form_equi">[157]EQUI!$D$15:$E$45,[157]EQUI!$E$46,[157]EQUI!$D$52:$E$86,[157]EQUI!$E$87,[157]EQUI!$D$94:$E$109,[157]EQUI!$E$110,[157]EQUI!$D$116:$E$122,[157]EQUI!$E$123,[157]EQUI!$D$131:$E$136,[157]EQUI!$E$137,[157]EQUI!$E$140,[157]EQUI!$D$146:$E$159,[157]EQUI!$E$161,[157]EQUI!$I$2:$I$14,[157]EQUI!$K$2:$K$13</definedName>
    <definedName name="form_indir">[156]INDIR!$C$17:$M$22,[156]INDIR!$O$17:$P$22,[156]INDIR!$R$17:$R$23,[156]INDIR!$C$25:$M$26,[156]INDIR!$O$25:$P$26,[156]INDIR!$R$25:$R$27,[156]INDIR!$C$32:$M$33,[156]INDIR!$O$32:$P$33,[156]INDIR!$R$32:$R$34,[156]INDIR!$R$37,[156]INDIR!$P$43:$P$49,[156]INDIR!$R$43:$R$50,[156]INDIR!$P$54:$P$59,[156]INDIR!$R$54:$R$60,[156]INDIR!$P$65:$P$67,[156]INDIR!$R$65:$R$68,[156]INDIR!$R$71</definedName>
    <definedName name="form_otrosmod">'[157]OTROS MO'!$C$15:$D$19,'[157]OTROS MO'!$F$15:$G$19,'[157]OTROS MO'!$H$15:$H$20,'[157]OTROS MO'!$F$25:$F$26,'[157]OTROS MO'!$H$25:$H$27,'[157]OTROS MO'!$F$33:$F$34,'[157]OTROS MO'!$H$33:$H$35,'[157]OTROS MO'!$H$38</definedName>
    <definedName name="form_superv">[156]SUPERV!$C$17:$L$23,[156]SUPERV!$N$17:$O$23,[156]SUPERV!$Q$17:$Q$24</definedName>
    <definedName name="FORMACOL">#REF!</definedName>
    <definedName name="FORMACOL_11">#REF!</definedName>
    <definedName name="FORMALETAM2">#REF!</definedName>
    <definedName name="Formaletas">'[49]LISTADO '!$L$5</definedName>
    <definedName name="FORMALOSA">#REF!</definedName>
    <definedName name="FORMALOSA_11">#REF!</definedName>
    <definedName name="FORMAV">#REF!</definedName>
    <definedName name="FORMAV_11">#REF!</definedName>
    <definedName name="FORMAVIGACIMIEN">#REF!</definedName>
    <definedName name="FORMAVIGACIMIEN_11">#REF!</definedName>
    <definedName name="FORMAZAPATA">#REF!</definedName>
    <definedName name="FORMAZAPATA_11">#REF!</definedName>
    <definedName name="fres">#REF!</definedName>
    <definedName name="fu">#REF!</definedName>
    <definedName name="Fub">[19]Cálculo!$B$36</definedName>
    <definedName name="Fuel">'[97]Budget Assumptions'!$J$3</definedName>
    <definedName name="FuelPrice">[77]Parameters!$R$18</definedName>
    <definedName name="Fup">[19]Cálculo!$B$38</definedName>
    <definedName name="fv">#REF!</definedName>
    <definedName name="fy">#REF!</definedName>
    <definedName name="Fyb">[19]Cálculo!$B$35</definedName>
    <definedName name="Fyp">[19]Cálculo!$B$37</definedName>
    <definedName name="fyy">#REF!</definedName>
    <definedName name="g">#REF!</definedName>
    <definedName name="ga">#REF!</definedName>
    <definedName name="Gabinete_lam._Galv._Pint._1_8x1_2x_6">#REF!</definedName>
    <definedName name="Gabinete_lam._Galv._Pint._1_8x1_2x_6_11">#REF!</definedName>
    <definedName name="GANCHO">#REF!</definedName>
    <definedName name="GASOLINA">#REF!</definedName>
    <definedName name="GASTOS_GENERALES">'[158]Precios E'!#REF!</definedName>
    <definedName name="GastosViajes">#REF!</definedName>
    <definedName name="gb">#REF!</definedName>
    <definedName name="gc">#REF!</definedName>
    <definedName name="gd">#REF!</definedName>
    <definedName name="gdj">#REF!</definedName>
    <definedName name="Ge">#REF!</definedName>
    <definedName name="gf">#REF!</definedName>
    <definedName name="gft">#REF!</definedName>
    <definedName name="gg">#REF!</definedName>
    <definedName name="gh">#REF!</definedName>
    <definedName name="GHG">'[159]GENERALIDADES '!$E$9</definedName>
    <definedName name="ghu">#REF!</definedName>
    <definedName name="Gi">#REF!</definedName>
    <definedName name="gj">#REF!</definedName>
    <definedName name="Gk">#REF!</definedName>
    <definedName name="GKJDGDIJZ">"Imagen 3"</definedName>
    <definedName name="gl">#REF!</definedName>
    <definedName name="gmt">#REF!</definedName>
    <definedName name="gn">#REF!</definedName>
    <definedName name="gnm">#REF!</definedName>
    <definedName name="gñ">#REF!</definedName>
    <definedName name="gp">#REF!</definedName>
    <definedName name="_xlnm.Recorder">#REF!</definedName>
    <definedName name="Grados">#REF!</definedName>
    <definedName name="GRANIPLAST">#REF!</definedName>
    <definedName name="Graniplast_11">#REF!</definedName>
    <definedName name="GRANITO">#REF!</definedName>
    <definedName name="Granito_N_2">#REF!</definedName>
    <definedName name="Granito_N_2_11">#REF!</definedName>
    <definedName name="GRANO">#REF!</definedName>
    <definedName name="GRASA">#REF!</definedName>
    <definedName name="GRAVILLA">[18]MAT!#REF!</definedName>
    <definedName name="Grifería_Ducha">#REF!</definedName>
    <definedName name="Grifería_Ducha_11">#REF!</definedName>
    <definedName name="grl">#REF!</definedName>
    <definedName name="GRUPO1">#REF!</definedName>
    <definedName name="GRUPO2">#REF!</definedName>
    <definedName name="Grupo3">[15]Sábana!#REF!</definedName>
    <definedName name="gte">#REF!</definedName>
    <definedName name="GTI">#REF!</definedName>
    <definedName name="Guarda_camilla_en_acero_inox.h_0_9">#REF!</definedName>
    <definedName name="Guarda_camilla_en_acero_inox.h_0_9_11">#REF!</definedName>
    <definedName name="Guarda_camilla_en_madera_h__0_90_m">#REF!</definedName>
    <definedName name="Guarda_camilla_en_madera_h__0_90_m_11">#REF!</definedName>
    <definedName name="guardaescoba">[63]lisprecios!#REF!</definedName>
    <definedName name="Gv">#REF!</definedName>
    <definedName name="Gw">#REF!</definedName>
    <definedName name="gy">#REF!</definedName>
    <definedName name="H">[160]FINANZAS!#REF!</definedName>
    <definedName name="H.M.">#REF!</definedName>
    <definedName name="ha">#REF!</definedName>
    <definedName name="hayud">#REF!</definedName>
    <definedName name="Hb">#REF!</definedName>
    <definedName name="HBULDOZER">#REF!</definedName>
    <definedName name="hcamion">#REF!</definedName>
    <definedName name="HERRAMIENTAS">[161]MATERIALES!$A$13</definedName>
    <definedName name="HG">#REF!</definedName>
    <definedName name="hgrua">#REF!</definedName>
    <definedName name="hgt">#REF!</definedName>
    <definedName name="hgu">#REF!</definedName>
    <definedName name="hh">#REF!</definedName>
    <definedName name="HHG">#REF!</definedName>
    <definedName name="HIDR160PE_S1">#REF!</definedName>
    <definedName name="HIDR160PE_S2">#REF!</definedName>
    <definedName name="HIDR160PE_S3">#REF!</definedName>
    <definedName name="HIDR160PE_S4">#REF!</definedName>
    <definedName name="HIDR160PE_S5">#REF!</definedName>
    <definedName name="HIDR160PE_S6">#REF!</definedName>
    <definedName name="HIDR200PE_S1">#REF!</definedName>
    <definedName name="HIDR200PE_S2">#REF!</definedName>
    <definedName name="HIDR200PE_S3">#REF!</definedName>
    <definedName name="HIDR200PE_S4">#REF!</definedName>
    <definedName name="HIDR200PE_S5">#REF!</definedName>
    <definedName name="HIDR200PE_S6">#REF!</definedName>
    <definedName name="hierro">#REF!</definedName>
    <definedName name="hierro1">#REF!</definedName>
    <definedName name="hijo">'[45]Base Datos'!$B$228</definedName>
    <definedName name="hing">#REF!</definedName>
    <definedName name="hj">#REF!</definedName>
    <definedName name="hjk">#REF!</definedName>
    <definedName name="hl">#REF!</definedName>
    <definedName name="HM">#REF!</definedName>
    <definedName name="HMEZCLA">#REF!</definedName>
    <definedName name="hmont">#REF!</definedName>
    <definedName name="HMOTO">#REF!</definedName>
    <definedName name="hn.ConvertZero1" hidden="1">[162]LTM!$G$461:$J$461,[162]LTM!$G$463:$J$464,[162]LTM!$G$468:$J$469,[162]LTM!$G$473:$J$475,[162]LTM!$G$480:$J$480,[162]LTM!$G$484:$J$485,[162]LTM!$G$490:$J$490,[162]LTM!$G$514:$J$518,[162]LTM!$G$525:$J$526,[162]LTM!$G$532:$J$537</definedName>
    <definedName name="hn.ConvertZero2" hidden="1">[162]LTM!$G$560:$J$560,[162]LTM!$H$590:$J$591,[162]LTM!$H$614:$J$614,[162]LTM!$H$635:$J$636,[162]LTM!$G$676:$J$680,[162]LTM!$G$686:$J$686,[162]LTM!$G$688:$J$694,[162]LTM!$G$681:$J$682</definedName>
    <definedName name="hn.ConvertZero3" hidden="1">[162]LTM!$G$699:$J$706,[162]LTM!$G$710:$J$714,[162]LTM!$G$717:$J$734,[162]LTM!$G$738:$J$738,[162]LTM!$G$745:$J$751</definedName>
    <definedName name="hn.ConvertZero4" hidden="1">[162]LTM!$G$840:$J$840,[162]LTM!$H$1266:$J$1266,[162]LTM!$G$1267:$J$1267,[162]LTM!$G$1454:$J$1461,[162]LTM!$J$1462,[162]LTM!$J$1463,[162]LTM!$G$1468:$J$1469,[162]LTM!$L$1469:$N$1469</definedName>
    <definedName name="hn.ConvertZeroUnhide1" hidden="1">[162]LTM!$G$1469:$J$1469,[162]LTM!$L$1469:$N$1469,[162]LTM!$H$1266:$J$1266</definedName>
    <definedName name="hn.Delete015" hidden="1">'[162]CREDIT STATS'!$B$9:$K$11,'[162]CREDIT STATS'!$O$11:$X$14,'[162]CREDIT STATS'!$B$25:$K$30,'[162]CREDIT STATS'!$O$25:$X$26</definedName>
    <definedName name="hn.DZ_MultByFXRates" hidden="1">[162]DropZone!$B$2:$I$118,[162]DropZone!$B$120:$I$132,[162]DropZone!$B$134:$I$136,[162]DropZone!$B$138:$I$146</definedName>
    <definedName name="hn.ExtDb" hidden="1">FALSE</definedName>
    <definedName name="hn.LTM_MultByFXRates" hidden="1">[162]LTM!$G$461:$N$477,[162]LTM!$G$480:$N$539,[162]LTM!$G$548:$N$667,[162]LTM!$G$676:$N$1266,[162]LTM!$G$1454:$N$1461,[162]LTM!$G$1463:$N$1465,[162]LTM!$G$1468:$N$1469</definedName>
    <definedName name="hn.ModelType" hidden="1">"DEAL"</definedName>
    <definedName name="hn.ModelVersion" hidden="1">1</definedName>
    <definedName name="hn.MultbyFXRates" hidden="1">[162]LTM!$G$461:$N$477,[162]LTM!$G$480:$N$539,[162]LTM!$G$548:$N$667,[162]LTM!$G$676:$N$1266,[162]LTM!$G$1454:$N$1461,[162]LTM!$G$1463:$N$1465,[162]LTM!$G$1468:$N$1469</definedName>
    <definedName name="hn.MultByFXRates1" hidden="1">[162]LTM!$G$461:$G$477,[162]LTM!$G$480:$G$539,[162]LTM!$G$548:$G$562,[162]LTM!$G$676:$G$840,[162]LTM!$G$1454:$G$1469</definedName>
    <definedName name="hn.MultByFXRates2" hidden="1">[162]LTM!$H$461:$H$477,[162]LTM!$H$480:$H$539,[162]LTM!$H$548:$H$667,[162]LTM!$H$676:$H$1266,[162]LTM!$H$1454:$H$1469</definedName>
    <definedName name="hn.MultByFXRates3" hidden="1">[162]LTM!$I$461:$I$477,[162]LTM!$I$480:$I$539,[162]LTM!$I$548:$I$667,[162]LTM!$I$676:$I$1266,[162]LTM!$I$1454:$I$1469</definedName>
    <definedName name="hn.MultbyFxrates4" hidden="1">[162]LTM!$J$461:$J$477,[162]LTM!$J$480:$J$539,[162]LTM!$J$548:$J$668,[162]LTM!$J$676:$J$1266,[162]LTM!$J$1454:$J$1461,[162]LTM!$J$1463:$J$1465,[162]LTM!$J$1468</definedName>
    <definedName name="hn.multbyfxrates5" hidden="1">[162]LTM!$L$461:$L$477,[162]LTM!$L$480:$L$539,[162]LTM!$L$548:$L$562,[162]LTM!$L$676:$L$840,[162]LTM!$L$1454:$L$1469</definedName>
    <definedName name="hn.multbyfxrates6" hidden="1">[162]LTM!$M$461:$M$477,[162]LTM!$M$480:$M$539,[162]LTM!$M$548:$M$668,[162]LTM!$M$676:$M$1266,[162]LTM!$M$1454:$M$1469</definedName>
    <definedName name="hn.multbyfxrates7" hidden="1">[162]LTM!$N$461:$N$477,[162]LTM!$N$480:$N$539,[162]LTM!$N$548:$N$667,[162]LTM!$N$676:$N$1266,[162]LTM!$N$1454:$N$1469</definedName>
    <definedName name="hn.MultByFXRatesBot1" hidden="1">[162]LTM!$G$676:$G$682,[162]LTM!$G$686,[162]LTM!$G$688:$G$694,[162]LTM!$G$699:$G$706,[162]LTM!$G$710:$G$714,[162]LTM!$G$717:$G$734,[162]LTM!$G$738,[162]LTM!$G$738,[162]LTM!$G$745:$G$751,[162]LTM!$G$840,[162]LTM!$G$1454:$G$1461,[162]LTM!$G$1468:$G$1469</definedName>
    <definedName name="hn.MultByFXRatesBot2" hidden="1">[162]LTM!$H$676:$H$682,[162]LTM!$H$686,[162]LTM!$H$688:$H$694,[162]LTM!$H$699:$H$706,[162]LTM!$H$710:$H$714,[162]LTM!$H$717:$H$734,[162]LTM!$H$738,[162]LTM!$H$745:$H$751,[162]LTM!$H$840,[162]LTM!$H$1266,[162]LTM!$H$1454:$H$1461,[162]LTM!$H$1468:$H$1469</definedName>
    <definedName name="hn.MultByFXRatesBot3" hidden="1">[162]LTM!$I$676:$I$682,[162]LTM!$I$686,[162]LTM!$I$688:$I$694,[162]LTM!$I$699:$I$706,[162]LTM!$I$710:$I$714,[162]LTM!$I$717:$I$734,[162]LTM!$I$738,[162]LTM!$I$745:$I$751,[162]LTM!$I$840,[162]LTM!$I$1266,[162]LTM!$I$1454:$I$1461,[162]LTM!$I$1468:$I$1469</definedName>
    <definedName name="hn.MultByFXRatesBot4" hidden="1">[162]LTM!$J$676:$J$682,[162]LTM!$J$686,[162]LTM!$J$688:$J$694,[162]LTM!$J$699:$J$706,[162]LTM!$J$710:$J$714,[162]LTM!$J$717:$J$734,[162]LTM!$J$738,[162]LTM!$J$745:$J$751,[162]LTM!$J$840,[162]LTM!$J$1266,[162]LTM!$J$1454:$J$1461,[162]LTM!$J$1463:$J$1465,[162]LTM!$J$1468</definedName>
    <definedName name="hn.MultByFXRatesBot5" hidden="1">[162]LTM!$L$676:$L$682,[162]LTM!$L$686,[162]LTM!$L$688:$L$694,[162]LTM!$L$699:$L$706,[162]LTM!$L$710:$L$714,[162]LTM!$L$717:$L$734,[162]LTM!$L$738,[162]LTM!$L$745:$L$751,[162]LTM!$L$837:$L$838,[162]LTM!$L$1454:$L$1458,[162]LTM!$L$1468:$L$1469</definedName>
    <definedName name="hn.MultByFXRatesBot6" hidden="1">[162]LTM!$M$676:$M$682,[162]LTM!$M$686,[162]LTM!$M$688:$M$694,[162]LTM!$M$699:$M$706,[162]LTM!$M$710:$M$714,[162]LTM!$M$717:$M$734,[162]LTM!$M$738,[162]LTM!$M$745:$M$751,[162]LTM!$M$837:$M$838,[162]LTM!$M$1454:$M$1458,[162]LTM!$M$1468:$M$1469</definedName>
    <definedName name="hn.MultByFXRatesBot7" hidden="1">[162]LTM!$N$676:$N$682,[162]LTM!$N$686,[162]LTM!$N$688:$N$694,[162]LTM!$N$699:$N$706,[162]LTM!$N$710:$N$714,[162]LTM!$N$717:$N$734,[162]LTM!$N$738,[162]LTM!$N$745:$N$751,[162]LTM!$N$837:$N$838,[162]LTM!$N$1454:$N$1458,[162]LTM!$N$1468:$N$1469</definedName>
    <definedName name="hn.MultByFXRatesTop1" hidden="1">[162]LTM!$G$461,[162]LTM!$G$463:$G$464,[162]LTM!$G$468:$G$469,[162]LTM!$G$473:$G$475,[162]LTM!$G$480,[162]LTM!$G$484:$G$485,[162]LTM!$G$490:$G$509,[162]LTM!$G$512,[162]LTM!$G$514:$G$518,[162]LTM!$G$525:$G$526,[162]LTM!$G$532:$G$537,[162]LTM!$G$560</definedName>
    <definedName name="hn.MultByFXRatesTop2" hidden="1">[162]LTM!$H$461,[162]LTM!$H$463:$H$464,[162]LTM!$H$468:$H$469,[162]LTM!$H$473:$H$475,[162]LTM!$H$480,[162]LTM!$H$484:$H$485,[162]LTM!$H$490:$H$509,[162]LTM!$H$512,[162]LTM!$H$514:$H$518,[162]LTM!$H$525:$H$526,[162]LTM!$H$532:$H$537,[162]LTM!$H$560,[162]LTM!$H$590:$H$591,[162]LTM!$H$614:$H$631,[162]LTM!$H$635:$H$636</definedName>
    <definedName name="hn.MultByFXRatesTop3" hidden="1">[162]LTM!$I$461,[162]LTM!$I$463:$I$464,[162]LTM!$I$468:$I$469,[162]LTM!$I$473:$I$475,[162]LTM!$I$480,[162]LTM!$I$484:$I$485,[162]LTM!$I$490:$I$509,[162]LTM!$I$512,[162]LTM!$I$514:$I$518,[162]LTM!$I$525:$I$526,[162]LTM!$I$532:$I$537,[162]LTM!$I$560,[162]LTM!$I$590:$I$591,[162]LTM!$I$614:$I$631,[162]LTM!$I$635:$I$636</definedName>
    <definedName name="hn.MultByFXRatesTop4" hidden="1">[162]LTM!$J$461,[162]LTM!$J$463:$J$464,[162]LTM!$J$468:$J$469,[162]LTM!$J$473:$J$475,[162]LTM!$J$480,[162]LTM!$J$484:$J$485,[162]LTM!$J$490:$J$509,[162]LTM!$J$512,[162]LTM!$J$514:$J$518,[162]LTM!$J$525:$J$526,[162]LTM!$J$532:$J$537,[162]LTM!$J$560,[162]LTM!$J$590:$J$591,[162]LTM!$J$614:$J$631,[162]LTM!$J$635:$J$636</definedName>
    <definedName name="hn.MultByFXRatesTop5" hidden="1">[162]LTM!$L$461,[162]LTM!$L$463:$L$464,[162]LTM!$L$468:$L$469,[162]LTM!$L$473:$L$475,[162]LTM!$L$480,[162]LTM!$L$484:$L$485,[162]LTM!$L$490:$L$509,[162]LTM!$L$512,[162]LTM!$L$514:$L$518,[162]LTM!$L$525:$L$526,[162]LTM!$L$532:$L$537,[162]LTM!$L$560</definedName>
    <definedName name="hn.MultByFXRatesTop6" hidden="1">[162]LTM!$M$461,[162]LTM!$M$463:$M$464,[162]LTM!$M$468:$M$469,[162]LTM!$M$473:$M$475,[162]LTM!$M$480,[162]LTM!$M$484:$M$485,[162]LTM!$M$490:$M$509,[162]LTM!$M$512,[162]LTM!$M$514:$M$518,[162]LTM!$M$525:$M$526,[162]LTM!$M$532:$M$537,[162]LTM!$M$560,[162]LTM!$M$590:$M$591,[162]LTM!$M$614:$M$631,[162]LTM!$M$635:$M$636</definedName>
    <definedName name="hn.MultByFXRatesTop7" hidden="1">[162]LTM!$N$461,[162]LTM!$N$463:$N$464,[162]LTM!$N$468:$N$469,[162]LTM!$N$473:$N$475,[162]LTM!$N$480,[162]LTM!$N$484:$N$485,[162]LTM!$N$490:$N$509,[162]LTM!$N$512,[162]LTM!$N$514:$N$518,[162]LTM!$N$525:$N$526,[162]LTM!$N$532:$N$537,[162]LTM!$N$560,[162]LTM!$N$590:$N$591,[162]LTM!$N$614:$N$631,[162]LTM!$N$635:$N$636</definedName>
    <definedName name="hn.NoUpload" hidden="1">0</definedName>
    <definedName name="hnt">#REF!</definedName>
    <definedName name="Hoja_Dis">[163]Design!$B$11:$DY$51</definedName>
    <definedName name="Hoja_Dis_All">[163]Design!$A$11:$DY$29</definedName>
    <definedName name="Hoja_Dis_Com">#N/A</definedName>
    <definedName name="Hoja_Dis_out">[163]Design!$C$11:$BX$27</definedName>
    <definedName name="Hoja_Dis_Ver">[163]Design!$B$11:$DY$51</definedName>
    <definedName name="HOJA1">#REF!</definedName>
    <definedName name="HonoraProfesionales">#REF!</definedName>
    <definedName name="HonoraTecnicos">#REF!</definedName>
    <definedName name="HORAA">#REF!</definedName>
    <definedName name="HORAS">#REF!</definedName>
    <definedName name="horat">'[164]Itemes Renovación'!#REF!</definedName>
    <definedName name="hp">#REF!</definedName>
    <definedName name="hqi">#REF!</definedName>
    <definedName name="HRANA">#REF!</definedName>
    <definedName name="HRETRO">#REF!</definedName>
    <definedName name="HRODILLO">#REF!</definedName>
    <definedName name="hsup">#REF!</definedName>
    <definedName name="ht">#REF!</definedName>
    <definedName name="htecn">#REF!</definedName>
    <definedName name="htk">#REF!</definedName>
    <definedName name="HUN">#REF!</definedName>
    <definedName name="hvehiculo">#REF!</definedName>
    <definedName name="HVOLCO">#REF!</definedName>
    <definedName name="HY">#REF!</definedName>
    <definedName name="HYT">#REF!</definedName>
    <definedName name="I">#REF!</definedName>
    <definedName name="I1.1">'[52]1.1'!$H$41</definedName>
    <definedName name="I1.2">#REF!</definedName>
    <definedName name="i1.3">#REF!</definedName>
    <definedName name="i1.4">#REF!</definedName>
    <definedName name="I1.5">'[52]1.2'!$H$44</definedName>
    <definedName name="I1.6">'[52]1.3'!$H$44</definedName>
    <definedName name="i2.1">'[52]2.1'!$H$40</definedName>
    <definedName name="I2.10">'[52]2.11'!$H$39</definedName>
    <definedName name="I2.11">'[52]2.12'!$H$44</definedName>
    <definedName name="I2.12">'[52]2.13'!$H$43</definedName>
    <definedName name="i2.2">'[52]2.2'!$H$38</definedName>
    <definedName name="I2.3">'[52]2.3'!$H$40</definedName>
    <definedName name="I2.4">'[52]2.4'!$H$40</definedName>
    <definedName name="I2.5">'[52]2.5'!$H$41</definedName>
    <definedName name="I2.6">'[52]2.7'!$H$41</definedName>
    <definedName name="I2.7">'[52]2.8'!$H$41</definedName>
    <definedName name="I2.8">#REF!</definedName>
    <definedName name="I2.9">'[52]2.10'!$H$39</definedName>
    <definedName name="I3.8">#REF!</definedName>
    <definedName name="IANC">[6]INPUTS!$D$20</definedName>
    <definedName name="id">#REF!</definedName>
    <definedName name="IF">'[89]A. P. U.'!#REF!</definedName>
    <definedName name="ig">#REF!</definedName>
    <definedName name="ii">#REF!</definedName>
    <definedName name="III">#REF!</definedName>
    <definedName name="ik">#REF!</definedName>
    <definedName name="ikj">#REF!</definedName>
    <definedName name="Impacto">#REF!</definedName>
    <definedName name="IMPER">#REF!</definedName>
    <definedName name="IMPER_11">#REF!</definedName>
    <definedName name="ImpPolizasConsultoria">#REF!</definedName>
    <definedName name="ImpPolizasObra">#REF!</definedName>
    <definedName name="impresion">#REF!</definedName>
    <definedName name="Imprevistos">#REF!</definedName>
    <definedName name="IMPULSIONALCANTARILLADOTABLA1.10">'[6]INFORMACIÓN REFERENCIA'!$B$441:$F$452</definedName>
    <definedName name="INCREMENTO1">'[165]CAT-D7H'!$R$3</definedName>
    <definedName name="INCREMENTO2">'[165]CAT-D7H'!$S$3</definedName>
    <definedName name="INCREMENTO3">'[165]CAT-D7H'!$T$3</definedName>
    <definedName name="INCRNOVATOT">#REF!</definedName>
    <definedName name="INCRNOVATOT_11">#REF!</definedName>
    <definedName name="incrustaciones">[63]lisprecios!#REF!</definedName>
    <definedName name="IND">[166]items!$C$4:$J$247</definedName>
    <definedName name="INDEX">'[76]Presupuesto 2003'!#REF!</definedName>
    <definedName name="Index.">'[76]Presupuesto 2003'!#REF!</definedName>
    <definedName name="INDEXa">'[76]Presupuesto 2003'!#REF!</definedName>
    <definedName name="INDEXACIÓN">'[76]Presupuesto 2003'!#REF!</definedName>
    <definedName name="INDICE">[114]INDICE!$A:$IV</definedName>
    <definedName name="INDICEPRECIOSCONSUMIDOR">[6]REFERENCIAS!$A$28:$E$112</definedName>
    <definedName name="inf">#REF!</definedName>
    <definedName name="inf_1">NA()</definedName>
    <definedName name="inf_10">NA()</definedName>
    <definedName name="inf_11">NA()</definedName>
    <definedName name="inf_12">NA()</definedName>
    <definedName name="inf_2">NA()</definedName>
    <definedName name="inf_3">NA()</definedName>
    <definedName name="inf_4">NA()</definedName>
    <definedName name="inf_5">NA()</definedName>
    <definedName name="inf_6">NA()</definedName>
    <definedName name="inf_7">NA()</definedName>
    <definedName name="inf_8">NA()</definedName>
    <definedName name="inf_9">NA()</definedName>
    <definedName name="INF1_1">NA()</definedName>
    <definedName name="INF1_11">NA()</definedName>
    <definedName name="INF1_12">NA()</definedName>
    <definedName name="INF1_6">NA()</definedName>
    <definedName name="INF1_7">NA()</definedName>
    <definedName name="INF1_8">NA()</definedName>
    <definedName name="INF1_9">NA()</definedName>
    <definedName name="INFG">#REF!</definedName>
    <definedName name="Ingeo1">[15]Sábana!#REF!</definedName>
    <definedName name="Ingeo2">[15]Sábana!#REF!</definedName>
    <definedName name="Ingeo3">[15]Sábana!#REF!</definedName>
    <definedName name="Inlin1">[15]Sábana!#REF!</definedName>
    <definedName name="Inlin2">[15]Sábana!#REF!</definedName>
    <definedName name="Inlin3">[15]Sábana!#REF!</definedName>
    <definedName name="InMB1">[15]Sábana!#REF!</definedName>
    <definedName name="InMB2">[15]Sábana!#REF!</definedName>
    <definedName name="InMB3">[15]Sábana!#REF!</definedName>
    <definedName name="ins">[167]insumos!$A$8:$A$40</definedName>
    <definedName name="Instalacion">#REF!</definedName>
    <definedName name="Instalación_TM_incluye15Breake">'[66]L. MAT.'!#REF!</definedName>
    <definedName name="instalaciontuberia3">#REF!</definedName>
    <definedName name="INSU">[168]INSUMOS!$A$1:$E$65536</definedName>
    <definedName name="INSUMO">'[169]Base Datos Insumos'!$A$4:$B$483</definedName>
    <definedName name="INSUMOS">#REF!</definedName>
    <definedName name="InsuranceRate">[77]Parameters!$K$16</definedName>
    <definedName name="InterestRate">[77]Parameters!$K$15</definedName>
    <definedName name="Interruptor_sencillo">'[54]LISTADO '!$F$81</definedName>
    <definedName name="Interruptor_sencillo_Levinton_Decor">#REF!</definedName>
    <definedName name="Interruptor_sencillo_Levinton_Decor_11">#REF!</definedName>
    <definedName name="Interventor">[102]Datos!$B$5</definedName>
    <definedName name="INV_11">'[170]PR 1'!$A$2:$N$655</definedName>
    <definedName name="io">#REF!</definedName>
    <definedName name="IPC">[6]REFERENCIAS!$A$27:$E$112</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#REF!</definedName>
    <definedName name="IsColHidden" hidden="1">FALSE</definedName>
    <definedName name="IsLTMColHidden" hidden="1">FALSE</definedName>
    <definedName name="IT">#REF!</definedName>
    <definedName name="it.">#REF!</definedName>
    <definedName name="ITEM">#REF!</definedName>
    <definedName name="ITEM___1.0">#REF!</definedName>
    <definedName name="ITEM_1.1">#REF!</definedName>
    <definedName name="ITEM_1.1.1">#REF!</definedName>
    <definedName name="ITEM_1.1.2">#REF!</definedName>
    <definedName name="ITEM_1.2.1">#REF!</definedName>
    <definedName name="ITEM_1.3.1">#REF!</definedName>
    <definedName name="ITEM_1.3.2">#REF!</definedName>
    <definedName name="ITEM_1.3.3">#REF!</definedName>
    <definedName name="ITEM_1.3.4">#REF!</definedName>
    <definedName name="ITEM_1.4">#REF!</definedName>
    <definedName name="ITEM_1.4.1">#REF!</definedName>
    <definedName name="ITEM_1.4.2">#REF!</definedName>
    <definedName name="ITEM_1.4.3">#REF!</definedName>
    <definedName name="ITEM_1.4.4">#REF!</definedName>
    <definedName name="ITEM_1.5">#REF!</definedName>
    <definedName name="ITEM_1.6.1">#REF!</definedName>
    <definedName name="ITEM_1.6.2">#REF!</definedName>
    <definedName name="ITEM_1.7.1">#REF!</definedName>
    <definedName name="ITEM_1.7.2">#REF!</definedName>
    <definedName name="ITEM_1.8">#REF!</definedName>
    <definedName name="ITEM_1_FILTRO">#REF!</definedName>
    <definedName name="ITEM_2">#REF!</definedName>
    <definedName name="ITEM_2.11">#REF!</definedName>
    <definedName name="ITEM_2.7">#REF!</definedName>
    <definedName name="ITEM_3.1">#REF!</definedName>
    <definedName name="ITEM_3.11">#REF!</definedName>
    <definedName name="ITEM_3.12">#REF!</definedName>
    <definedName name="ITEM_3.13">#REF!</definedName>
    <definedName name="ITEM_3.14">#REF!</definedName>
    <definedName name="ITEM_3.15">#REF!</definedName>
    <definedName name="ITEM_3_FILTRO">#REF!</definedName>
    <definedName name="ITEM_4">#REF!</definedName>
    <definedName name="ITEM_4_FILTRO">#REF!</definedName>
    <definedName name="ITEM_5">#REF!</definedName>
    <definedName name="ITEM_5_FILTRO">#REF!</definedName>
    <definedName name="ITEM_6.2">#REF!</definedName>
    <definedName name="ITEM_6.3">#REF!</definedName>
    <definedName name="ITEM_6.4">#REF!</definedName>
    <definedName name="ITEM_6.5">#REF!</definedName>
    <definedName name="ITEM_6.6">#REF!</definedName>
    <definedName name="ITEM_6.7">#REF!</definedName>
    <definedName name="ITEM_6.8">#REF!</definedName>
    <definedName name="ITEM_6.9">#REF!</definedName>
    <definedName name="ITEM_6_FILTRO">#REF!</definedName>
    <definedName name="ITEM_7">#REF!</definedName>
    <definedName name="ITEM_8">#REF!</definedName>
    <definedName name="ITEM_9">#REF!</definedName>
    <definedName name="ITEM_COD45">#REF!</definedName>
    <definedName name="item_exccon">#REF!</definedName>
    <definedName name="ITEM_INST_2">#REF!</definedName>
    <definedName name="ITEM_INST_3">#REF!</definedName>
    <definedName name="ITEM_MEDID">#REF!</definedName>
    <definedName name="ITEM_REDU">#REF!</definedName>
    <definedName name="ITEM_SIFON">#REF!</definedName>
    <definedName name="ITEM_TEE_3_2">#REF!</definedName>
    <definedName name="ITEM_TEE_4X4">#REF!</definedName>
    <definedName name="ITEM_TEFLON">#REF!</definedName>
    <definedName name="ITEM_VENTO">#REF!</definedName>
    <definedName name="item1">#REF!</definedName>
    <definedName name="item10">#REF!</definedName>
    <definedName name="item11">#REF!</definedName>
    <definedName name="item12">#REF!</definedName>
    <definedName name="item2">#REF!</definedName>
    <definedName name="ITEM2.10">[129]APU!$E$14843</definedName>
    <definedName name="ITEM2.11">[129]APU!$E$14904</definedName>
    <definedName name="ITEM2.12">[129]APU!$E$14965</definedName>
    <definedName name="ITEM201.1">#REF!</definedName>
    <definedName name="ITEM201.2">#REF!</definedName>
    <definedName name="ITEM201.3">#REF!</definedName>
    <definedName name="ITEM210.2">#REF!</definedName>
    <definedName name="ITEM210.3">#REF!</definedName>
    <definedName name="ITEM211.1">#REF!</definedName>
    <definedName name="ITEM220.1">#REF!</definedName>
    <definedName name="ITEM222">'[67]1'!#REF!</definedName>
    <definedName name="ITEM230">#REF!</definedName>
    <definedName name="ITEM3">[171]APU!$F$106</definedName>
    <definedName name="ITEM3.15">[129]APU!$E$8621</definedName>
    <definedName name="ITEM3.16">[129]APU!$E$8682</definedName>
    <definedName name="ITEM3.17">[129]APU!$E$8743</definedName>
    <definedName name="ITEM3.18">[129]APU!$E$8804</definedName>
    <definedName name="ITEM3.19">[129]APU!$E$8865</definedName>
    <definedName name="ITEM3.20">[129]APU!$E$8926</definedName>
    <definedName name="ITEM3.21">[129]APU!$E$11915</definedName>
    <definedName name="ITEM3.22">[129]APU!$E$14477</definedName>
    <definedName name="ITEM3.23">[129]APU!$E$15087</definedName>
    <definedName name="item320">#REF!</definedName>
    <definedName name="ITEM330">#REF!</definedName>
    <definedName name="item4">[171]APU!$F$137</definedName>
    <definedName name="ITEM4.20">[129]APU!$E$9170</definedName>
    <definedName name="ITEM4.21">[129]APU!$E$9231</definedName>
    <definedName name="ITEM4.22">[129]APU!$E$9292</definedName>
    <definedName name="ITEM4.23">[129]APU!$E$9353</definedName>
    <definedName name="ITEM4.24">[129]APU!$E$9414</definedName>
    <definedName name="ITEM4.25">[129]APU!$E$9475</definedName>
    <definedName name="ITEM4.26">[129]APU!$E$9536</definedName>
    <definedName name="ITEM4.27">[129]APU!$E$9597</definedName>
    <definedName name="ITEM4.28">[129]APU!$E$9658</definedName>
    <definedName name="ITEM4.29">[129]APU!$E$9719</definedName>
    <definedName name="ITEM4.30">[129]APU!$E$9780</definedName>
    <definedName name="ITEM4.31">[129]APU!$E$9841</definedName>
    <definedName name="ITEM4.32">[129]APU!$E$9902</definedName>
    <definedName name="ITEM4.33">[129]APU!$E$9963</definedName>
    <definedName name="ITEM4.34">[129]APU!$E$10024</definedName>
    <definedName name="ITEM4.35">[129]APU!$E$11549</definedName>
    <definedName name="ITEM4.36">[129]APU!$E$11610</definedName>
    <definedName name="ITEM4.37">[129]APU!$E$15941</definedName>
    <definedName name="ITEM4.38">[129]APU!$E$15148</definedName>
    <definedName name="ITEM4.39">[129]APU!$E$14233</definedName>
    <definedName name="ITEM4.40">[129]APU!$E$14294</definedName>
    <definedName name="ITEM4.41">[129]APU!$E$14355</definedName>
    <definedName name="ITEM4.42">[129]APU!$E$14416</definedName>
    <definedName name="ITEM4.43">[129]APU!$E$14538</definedName>
    <definedName name="ITEM4.44">[129]APU!$E$16002</definedName>
    <definedName name="ITEM4.45">[129]APU!$E$16063</definedName>
    <definedName name="ITEM4.46">[129]APU!$E$14660</definedName>
    <definedName name="ITEM410">#REF!</definedName>
    <definedName name="ITEM420">#REF!</definedName>
    <definedName name="ITEM450">#REF!</definedName>
    <definedName name="ITEM5">#REF!</definedName>
    <definedName name="ITEM5.100">[129]APU!$E$12403</definedName>
    <definedName name="ITEM5.101">[129]APU!$E$12464</definedName>
    <definedName name="ITEM5.104">[129]APU!$E$12525</definedName>
    <definedName name="ITEM5.105">[129]APU!$E$12586</definedName>
    <definedName name="ITEM5.106">[129]APU!$E$12647</definedName>
    <definedName name="ITEM5.107">[129]APU!$E$12708</definedName>
    <definedName name="ITEM5.108">[129]APU!$E$12769</definedName>
    <definedName name="ITEM5.109">[129]APU!$E$12830</definedName>
    <definedName name="ITEM5.111">[129]APU!$E$12891</definedName>
    <definedName name="ITEM5.112">[129]APU!$E$12952</definedName>
    <definedName name="ITEM5.113">[129]APU!$E$14721</definedName>
    <definedName name="ITEM5.114">[129]APU!$E$14782</definedName>
    <definedName name="ITEM5.115">[129]APU!$E$15026</definedName>
    <definedName name="ITEM5.53">[129]APU!$E$10085</definedName>
    <definedName name="ITEM5.54">[129]APU!$E$10146</definedName>
    <definedName name="ITEM5.55">[129]APU!$E$10207</definedName>
    <definedName name="ITEM5.56">[129]APU!$E$10268</definedName>
    <definedName name="ITEM5.57">[129]APU!$E$10329</definedName>
    <definedName name="ITEM5.58">[129]APU!$E$10390</definedName>
    <definedName name="ITEM5.59">[129]APU!$E$10451</definedName>
    <definedName name="ITEM5.60">[129]APU!$E$10512</definedName>
    <definedName name="ITEM5.61">[129]APU!$E$10573</definedName>
    <definedName name="ITEM5.62">[129]APU!$E$10634</definedName>
    <definedName name="ITEM5.63">[129]APU!$E$10695</definedName>
    <definedName name="ITEM5.64">[129]APU!$E$10756</definedName>
    <definedName name="ITEM5.65">[129]APU!$E$10817</definedName>
    <definedName name="ITEM5.66">[129]APU!$E$10878</definedName>
    <definedName name="ITEM5.67">[129]APU!$E$10939</definedName>
    <definedName name="ITEM5.68">[129]APU!$E$11000</definedName>
    <definedName name="ITEM5.69">[129]APU!$E$11061</definedName>
    <definedName name="ITEM5.70">[129]APU!$E$11122</definedName>
    <definedName name="ITEM5.71">[129]APU!$E$11183</definedName>
    <definedName name="ITEM5.72">[129]APU!$E$11976</definedName>
    <definedName name="ITEM5.73">[129]APU!$E$12037</definedName>
    <definedName name="ITEM5.74">[129]APU!$E$12098</definedName>
    <definedName name="ITEM5.77">[129]APU!$E$12159</definedName>
    <definedName name="ITEM5.78">[129]APU!$E$12281</definedName>
    <definedName name="ITEM5.79">[129]APU!$E$12342</definedName>
    <definedName name="ITEM5.80">[129]APU!$E$12220</definedName>
    <definedName name="ITEM5.82">[129]APU!$E$13989</definedName>
    <definedName name="ITEM5.83">[129]APU!$E$14050</definedName>
    <definedName name="ITEM5.84">[129]APU!$E$13318</definedName>
    <definedName name="ITEM5.85">[129]APU!$E$13379</definedName>
    <definedName name="ITEM5.86">[129]APU!$E$13440</definedName>
    <definedName name="ITEM5.87">[129]APU!$E$13501</definedName>
    <definedName name="ITEM5.88">[129]APU!$E$13562</definedName>
    <definedName name="ITEM5.89">[129]APU!$E$13623</definedName>
    <definedName name="ITEM5.90">[129]APU!$E$13684</definedName>
    <definedName name="ITEM5.91">[129]APU!$E$13745</definedName>
    <definedName name="ITEM5.92">[129]APU!$E$13806</definedName>
    <definedName name="ITEM5.93">[129]APU!$E$13867</definedName>
    <definedName name="ITEM5.94">[129]APU!$E$13928</definedName>
    <definedName name="ITEM5.95">[129]APU!$E$13013</definedName>
    <definedName name="ITEM5.96">[129]APU!$E$13074</definedName>
    <definedName name="ITEM5.97">[129]APU!$E$13135</definedName>
    <definedName name="ITEM5.98">[129]APU!$E$13196</definedName>
    <definedName name="ITEM5.99">[129]APU!$E$13257</definedName>
    <definedName name="ITEM521">[123]ITEMS!$A$522</definedName>
    <definedName name="item6">[171]APU!$F$197</definedName>
    <definedName name="ITEM6.1">#REF!</definedName>
    <definedName name="ITEM610">#REF!</definedName>
    <definedName name="ITEM630.4">#REF!</definedName>
    <definedName name="ITEM630.5">#REF!</definedName>
    <definedName name="ITEM630.6">#REF!</definedName>
    <definedName name="ITEM630.7">#REF!</definedName>
    <definedName name="ITEM630.8">#REF!</definedName>
    <definedName name="ITEM632">#REF!</definedName>
    <definedName name="ITEM640">#REF!</definedName>
    <definedName name="ITEM661">#REF!</definedName>
    <definedName name="ITEM671">#REF!</definedName>
    <definedName name="ITEM681">#REF!</definedName>
    <definedName name="item7">[171]APU!$F$226</definedName>
    <definedName name="ITEM7.1">#REF!</definedName>
    <definedName name="ITEM7.10">[129]APU!$E$8138</definedName>
    <definedName name="ITEM7.11">[129]APU!$E$8199</definedName>
    <definedName name="ITEM7.12">[129]APU!$E$8259</definedName>
    <definedName name="ITEM7.13">[129]APU!$E$8320</definedName>
    <definedName name="ITEM7.14">[129]APU!$E$8381</definedName>
    <definedName name="ITEM7.15">[129]APU!$E$8442</definedName>
    <definedName name="ITEM7.16">[129]APU!$E$8560</definedName>
    <definedName name="ITEM7.17">[129]APU!$E$11244</definedName>
    <definedName name="ITEM7.18">[129]APU!$E$11305</definedName>
    <definedName name="ITEM7.19">[129]APU!$E$11366</definedName>
    <definedName name="ITEM7.2">#REF!</definedName>
    <definedName name="ITEM7.20">[129]APU!$E$11427</definedName>
    <definedName name="ITEM7.21">[129]APU!$E$11488</definedName>
    <definedName name="ITEM7.22">[129]APU!$E$11671</definedName>
    <definedName name="ITEM7.23">[129]APU!$E$11732</definedName>
    <definedName name="ITEM7.24">[129]APU!$E$14599</definedName>
    <definedName name="ITEM7.25">[129]APU!$E$15209</definedName>
    <definedName name="ITEM7.26">[129]APU!$E$15270</definedName>
    <definedName name="ITEM7.27">[129]APU!$E$15331</definedName>
    <definedName name="ITEM7.28">[129]APU!$E$15392</definedName>
    <definedName name="ITEM7.29">[129]APU!$E$15453</definedName>
    <definedName name="ITEM7.3">#REF!</definedName>
    <definedName name="ITEM7.30">[129]APU!$E$15514</definedName>
    <definedName name="ITEM7.31">[129]APU!$E$15575</definedName>
    <definedName name="ITEM7.32">[129]APU!$E$15636</definedName>
    <definedName name="ITEM7.33">[129]APU!$E$15697</definedName>
    <definedName name="ITEM7.34">[129]APU!$E$15758</definedName>
    <definedName name="ITEM7.35">[129]APU!$E$15819</definedName>
    <definedName name="ITEM7.4">[129]APU!$E$7772</definedName>
    <definedName name="ITEM7.5">#REF!</definedName>
    <definedName name="ITEM7.6">[129]APU!$E$7894</definedName>
    <definedName name="ITEM7.7">[129]APU!$E$7955</definedName>
    <definedName name="ITEM7.8">[129]APU!$E$8016</definedName>
    <definedName name="ITEM7.9">[129]APU!$E$8077</definedName>
    <definedName name="ITEM704">#REF!</definedName>
    <definedName name="ITEM720">#REF!</definedName>
    <definedName name="item8">#REF!</definedName>
    <definedName name="item9">#REF!</definedName>
    <definedName name="ITEM900">#REF!</definedName>
    <definedName name="ITEMCOD90">#REF!</definedName>
    <definedName name="items">[85]ITEMS!$B$6:$B$176</definedName>
    <definedName name="ITEN_2_FILTRO">#REF!</definedName>
    <definedName name="ITEN320">#REF!</definedName>
    <definedName name="ITENM_DOMIC">#REF!</definedName>
    <definedName name="IVA">#REF!</definedName>
    <definedName name="IVA_UTIL">[61]DATOS!$D$11</definedName>
    <definedName name="IVAConsultoria">#REF!</definedName>
    <definedName name="IVASobreUtilidad">#REF!</definedName>
    <definedName name="j" hidden="1">'[172]Datos-Gráfica'!#REF!</definedName>
    <definedName name="Ja">#REF!</definedName>
    <definedName name="JAPF">#REF!</definedName>
    <definedName name="Jb">#REF!</definedName>
    <definedName name="Jc">#REF!</definedName>
    <definedName name="Jd">#REF!</definedName>
    <definedName name="Je">#REF!</definedName>
    <definedName name="Jf">#REF!</definedName>
    <definedName name="jh">#REF!</definedName>
    <definedName name="jj">#REF!</definedName>
    <definedName name="jjjjj">'[45]Base Datos'!$B$1:$F$65536</definedName>
    <definedName name="jk">#REF!</definedName>
    <definedName name="jn">#REF!</definedName>
    <definedName name="jñ">#REF!</definedName>
    <definedName name="jo">#REF!</definedName>
    <definedName name="Jornal">[62]Jornal!$A$12:$I$31</definedName>
    <definedName name="José">#REF!</definedName>
    <definedName name="jqm">#REF!</definedName>
    <definedName name="jt">#REF!</definedName>
    <definedName name="Juego_de_Incrustaciones">#REF!</definedName>
    <definedName name="Juego_de_Incrustaciones_11">#REF!</definedName>
    <definedName name="jui">#REF!</definedName>
    <definedName name="JUL">#REF!</definedName>
    <definedName name="jun">#REF!</definedName>
    <definedName name="juy">#REF!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a">#REF!</definedName>
    <definedName name="karen">'[121]2008 Capital Budget'!$E$2:$E$171,'[121]2008 Capital Budget'!$E$171:$E$172</definedName>
    <definedName name="KG">[18]MAT!#REF!</definedName>
    <definedName name="Ki">#REF!</definedName>
    <definedName name="kio">#REF!</definedName>
    <definedName name="kip">#REF!</definedName>
    <definedName name="Kiunga_Elec">[152]Inputs!$J$26</definedName>
    <definedName name="KJH">#REF!</definedName>
    <definedName name="KK">#REF!</definedName>
    <definedName name="KKJ">#REF!</definedName>
    <definedName name="kkkk">[173]Lagunas!#REF!</definedName>
    <definedName name="kl">#REF!</definedName>
    <definedName name="KLJKLMDS">[14]Sábana!#REF!</definedName>
    <definedName name="kñy">#REF!</definedName>
    <definedName name="ko">[174]items!$C$4:$J$247</definedName>
    <definedName name="KU">[141]TABLAS!$D$252:$D$256</definedName>
    <definedName name="kuh">#REF!</definedName>
    <definedName name="kuy">#REF!</definedName>
    <definedName name="L">#REF!</definedName>
    <definedName name="L21_001">[175]APUs!$G$31</definedName>
    <definedName name="l21_002">[175]APUs!$G$63</definedName>
    <definedName name="l21_003">[175]APUs!$G$123</definedName>
    <definedName name="l21_004">[175]APUs!$G$93</definedName>
    <definedName name="l21_005">[175]APUs!$G$183</definedName>
    <definedName name="l21_006">[175]APUs!$G$213</definedName>
    <definedName name="l21_007">[175]APUs!$G$243</definedName>
    <definedName name="l21_008">[175]APUs!$G$273</definedName>
    <definedName name="l21_009">[175]APUs!$G$303</definedName>
    <definedName name="l21_011">[175]APUs!$G$363</definedName>
    <definedName name="l21_012">[175]APUs!$G$393</definedName>
    <definedName name="l21_013">[175]APUs!$G$423</definedName>
    <definedName name="l21_014">[175]APUs!$G$513</definedName>
    <definedName name="l21_015">[175]APUs!$G$483</definedName>
    <definedName name="l21_016">[175]APUs!$G$543</definedName>
    <definedName name="l21_017">[175]APUs!$G$753</definedName>
    <definedName name="l21_018">[175]APUs!$G$573</definedName>
    <definedName name="l21_019">[175]APUs!$G$693</definedName>
    <definedName name="l21_020">[175]APUs!$G$723</definedName>
    <definedName name="l21_021">[175]APUs!$G$633</definedName>
    <definedName name="L21_022">[175]APUs!$G$663</definedName>
    <definedName name="l21_023">[175]APUs!$G$783</definedName>
    <definedName name="l21_024">[175]APUs!$G$813</definedName>
    <definedName name="l21_025">[175]APUs!$G$843</definedName>
    <definedName name="l21_026">[175]APUs!$G$1263</definedName>
    <definedName name="l21_027">[175]APUs!$G$873</definedName>
    <definedName name="l21_028">[175]APUs!$G$963</definedName>
    <definedName name="l21_029">[175]APUs!$G$903</definedName>
    <definedName name="l21_030">[175]APUs!$G$933</definedName>
    <definedName name="l21_032">[175]APUs!$G$993</definedName>
    <definedName name="l21_033">[175]APUs!$G$1023</definedName>
    <definedName name="l21_034">[175]APUs!$G$1053</definedName>
    <definedName name="l21_035">[175]APUs!$G$1083</definedName>
    <definedName name="l21_036">[175]APUs!$G$1113</definedName>
    <definedName name="l21_038">[175]APUs!$G$1143</definedName>
    <definedName name="l21_039">[175]APUs!$G$1173</definedName>
    <definedName name="l21_040">[175]APUs!$G$1203</definedName>
    <definedName name="l21_042">[175]APUs!$G$1233</definedName>
    <definedName name="La">#REF!</definedName>
    <definedName name="Labour">[116]Constants!$B$10</definedName>
    <definedName name="Lamina_de_acero_inox.">#REF!</definedName>
    <definedName name="Lamina_de_acero_inox._11">#REF!</definedName>
    <definedName name="Lamina_de_plomo_1_5mm">#REF!</definedName>
    <definedName name="Lamina_de_plomo_1_5mm_11">#REF!</definedName>
    <definedName name="Lamina_galv._Cal_18">#REF!</definedName>
    <definedName name="Lamina_galv._Cal_18_11">#REF!</definedName>
    <definedName name="Lamina_galv._Cal_20">#REF!</definedName>
    <definedName name="Lamina_galv._Cal_20_11">#REF!</definedName>
    <definedName name="Lamina_galv._Cal_22">#REF!</definedName>
    <definedName name="Lamina_galv._Cal_22_11">#REF!</definedName>
    <definedName name="Lamina_galv._Cal_24">#REF!</definedName>
    <definedName name="Lamina_galv._Cal_24_11">#REF!</definedName>
    <definedName name="Lamina_galv._Cal_26">#REF!</definedName>
    <definedName name="Lamina_galv._Cal_26_11">#REF!</definedName>
    <definedName name="Lamina_galv._Cal_28">#REF!</definedName>
    <definedName name="Lamina_galv._Cal_28_11">#REF!</definedName>
    <definedName name="Lamina_galv._Cal_30">#REF!</definedName>
    <definedName name="Lamina_galv._Cal_30_11">#REF!</definedName>
    <definedName name="Lamina_galv._Cal_31">#REF!</definedName>
    <definedName name="Lamina_galv._Cal_31_11">#REF!</definedName>
    <definedName name="Lamparas_2_48">'[54]LISTADO '!$F$107</definedName>
    <definedName name="LAMPARATOT">#REF!</definedName>
    <definedName name="LAMPARATOT_11">#REF!</definedName>
    <definedName name="LAVAB">#REF!</definedName>
    <definedName name="LAVAB_11">#REF!</definedName>
    <definedName name="LAVABLA">#REF!</definedName>
    <definedName name="LAVABLA_11">#REF!</definedName>
    <definedName name="Lavamanos_de_empotrar">#REF!</definedName>
    <definedName name="Lavamanos_de_empotrar_11">#REF!</definedName>
    <definedName name="Lavamanos_de_pedal_Acero_inox.">#REF!</definedName>
    <definedName name="Lavamanos_de_pedal_Acero_inox._11">#REF!</definedName>
    <definedName name="Lavamanos_de_Pedestal">#REF!</definedName>
    <definedName name="Lavamanos_de_Pedestal_11">#REF!</definedName>
    <definedName name="LAVANOVATOT">#REF!</definedName>
    <definedName name="LAVANOVATOT_11">#REF!</definedName>
    <definedName name="Lavaplatos_acero_inox.">#REF!</definedName>
    <definedName name="Lavaplatos_acero_inox._11">#REF!</definedName>
    <definedName name="LAVAPLATOT">#REF!</definedName>
    <definedName name="LAVAPLATOT_11">#REF!</definedName>
    <definedName name="Lb">#REF!</definedName>
    <definedName name="Ld">#REF!</definedName>
    <definedName name="Le">#REF!</definedName>
    <definedName name="lev0.1">#REF!</definedName>
    <definedName name="LEVANTE10">#REF!</definedName>
    <definedName name="LEVANTE10_11">#REF!</definedName>
    <definedName name="LEVANTE20">#REF!</definedName>
    <definedName name="LEVANTE20_11">#REF!</definedName>
    <definedName name="Lf">#REF!</definedName>
    <definedName name="Lh">#REF!</definedName>
    <definedName name="Li">#REF!</definedName>
    <definedName name="LICITACION">#REF!</definedName>
    <definedName name="LIDA">'[34]Base Datos'!$B$130</definedName>
    <definedName name="Limahoya_asbt_cemt">#REF!</definedName>
    <definedName name="Limahoya_asbt_cemt_11">#REF!</definedName>
    <definedName name="LIMATESA">#REF!</definedName>
    <definedName name="Limatesa_asbt_cemt">#REF!</definedName>
    <definedName name="Limatesa_asbt_cemt_11">#REF!</definedName>
    <definedName name="Limatesa_thermo">'[54]LISTADO '!$F$104</definedName>
    <definedName name="limcount" hidden="1">1</definedName>
    <definedName name="LINEA">[85]DATOS!$B$16</definedName>
    <definedName name="Liner_Bolts">'[152]Fixed Plant Maintenance'!$C$12:$AA$32</definedName>
    <definedName name="LISBASE1">'[176]Lista Base'!$A$4:$C$2691</definedName>
    <definedName name="LISBASE2">'[177]Lista Base'!$A$4:$D$1999</definedName>
    <definedName name="List_cuadrillas">[113]Salarios!$D$8:$P$8</definedName>
    <definedName name="LISTA_DE_UNITARIOS">'[178]LISTA DE UNITARIOS'!#REF!</definedName>
    <definedName name="LISTA2">'[179]LISTA DE PRECIOS'!$A$4:$A$26</definedName>
    <definedName name="lista3">[180]Hoja2!$C$2:$C$5</definedName>
    <definedName name="LISTADO">'[181]LISTADO PRECIOS'!$A$4:$H$5757</definedName>
    <definedName name="Listado_de_materiales">[182]INSUMOS!$AT$2:$AT$347</definedName>
    <definedName name="LISTADOEQUIPOS">[48]Equipo!$A$16:$A$80</definedName>
    <definedName name="LISTADOMATERIALES">[48]Material!$A$11:$A$1009</definedName>
    <definedName name="LISTADOMO">[48]M.Obra!$A$21:$A$50</definedName>
    <definedName name="LISTADOTRANSPORTES">[48]Transp.!$A$16:$A$50</definedName>
    <definedName name="ListaUni">[183]TOTALES!$D$7:$D$654</definedName>
    <definedName name="LISTON_2_2">'[49]LISTADO '!$F$22</definedName>
    <definedName name="LISTON_2_4">'[49]LISTADO '!$F$21</definedName>
    <definedName name="LISTON_DE_2X4X15">#REF!</definedName>
    <definedName name="LISTON2">#REF!</definedName>
    <definedName name="LISTON2_11">#REF!</definedName>
    <definedName name="liston2x4">#REF!</definedName>
    <definedName name="LISTON2x4x15">[184]PRECIOS!$B$45</definedName>
    <definedName name="LISTON4">#REF!</definedName>
    <definedName name="LISTON4_11">#REF!</definedName>
    <definedName name="liston4x4">#REF!</definedName>
    <definedName name="Lj">#REF!</definedName>
    <definedName name="Lk">#REF!</definedName>
    <definedName name="ll">#REF!</definedName>
    <definedName name="ll_1">NA()</definedName>
    <definedName name="ll_11">NA()</definedName>
    <definedName name="ll_12">NA()</definedName>
    <definedName name="ll_6">NA()</definedName>
    <definedName name="ll_7">NA()</definedName>
    <definedName name="ll_8">NA()</definedName>
    <definedName name="ll_9">NA()</definedName>
    <definedName name="LLAVE_DE_CHORRO_1_2">#REF!</definedName>
    <definedName name="LLAVE_DE_PASO_1_2">#REF!</definedName>
    <definedName name="Llave_paso_1_2">#REF!</definedName>
    <definedName name="Llave_paso_1_2_11">#REF!</definedName>
    <definedName name="Llave_terminal_1_2">#REF!</definedName>
    <definedName name="Llave_terminal_1_2_11">#REF!</definedName>
    <definedName name="LLAVE1_2">#REF!</definedName>
    <definedName name="LLAVE1_2_11">#REF!</definedName>
    <definedName name="LLAVE3_4TOT">#REF!</definedName>
    <definedName name="LLAVE3_4TOT_11">#REF!</definedName>
    <definedName name="LLAVEMANGUETOT">#REF!</definedName>
    <definedName name="LLAVEMANGUETOT_11">#REF!</definedName>
    <definedName name="LLC_north_perc">50</definedName>
    <definedName name="LLC_south_perc">100</definedName>
    <definedName name="Lll">#REF!</definedName>
    <definedName name="Lm">#REF!</definedName>
    <definedName name="LMO">[185]MO!$A$2:$A$188</definedName>
    <definedName name="Ln">#REF!</definedName>
    <definedName name="Lñ">#REF!</definedName>
    <definedName name="LÑP">#REF!</definedName>
    <definedName name="lo">#REF!</definedName>
    <definedName name="LOCA">[186]!absc</definedName>
    <definedName name="LOCA1">[187]!absc</definedName>
    <definedName name="LOCALIZACIÓN_Y_REPLANTEO._ESTRUCTURAS">[188]INDICE!#REF!</definedName>
    <definedName name="LOCALIZACIÓN_Y_REPLANTEO._ESTRUCTURAS_1">NA()</definedName>
    <definedName name="LOCALIZACIÓN_Y_REPLANTEO._ESTRUCTURAS_10">NA()</definedName>
    <definedName name="LOCALIZACIÓN_Y_REPLANTEO._ESTRUCTURAS_11">NA()</definedName>
    <definedName name="LOCALIZACIÓN_Y_REPLANTEO._ESTRUCTURAS_12">NA()</definedName>
    <definedName name="LOCALIZACIÓN_Y_REPLANTEO._ESTRUCTURAS_2">NA()</definedName>
    <definedName name="LOCALIZACIÓN_Y_REPLANTEO._ESTRUCTURAS_3">NA()</definedName>
    <definedName name="LOCALIZACIÓN_Y_REPLANTEO._ESTRUCTURAS_4">NA()</definedName>
    <definedName name="LOCALIZACIÓN_Y_REPLANTEO._ESTRUCTURAS_5">NA()</definedName>
    <definedName name="LOCALIZACIÓN_Y_REPLANTEO._ESTRUCTURAS_6">NA()</definedName>
    <definedName name="LOCALIZACIÓN_Y_REPLANTEO._ESTRUCTURAS_7">NA()</definedName>
    <definedName name="LOCALIZACIÓN_Y_REPLANTEO._ESTRUCTURAS_8">NA()</definedName>
    <definedName name="LOCALIZACIÓN_Y_REPLANTEO._ESTRUCTURAS_9">NA()</definedName>
    <definedName name="location">'[121]REF - Listas'!$B$41:$B$47</definedName>
    <definedName name="LOI">#REF!</definedName>
    <definedName name="Longitud">#REF!</definedName>
    <definedName name="Longitud1">#REF!</definedName>
    <definedName name="Longitud2">#REF!</definedName>
    <definedName name="LOPE">#REF!</definedName>
    <definedName name="LOPE_1">NA()</definedName>
    <definedName name="LOPE_11">NA()</definedName>
    <definedName name="LOPE_12">NA()</definedName>
    <definedName name="LOPE_6">NA()</definedName>
    <definedName name="LOPE_7">NA()</definedName>
    <definedName name="LOPE_8">NA()</definedName>
    <definedName name="LOPE_9">NA()</definedName>
    <definedName name="LORENa">#REF!</definedName>
    <definedName name="LP">'[73]CIRCUITOS CODENSA'!#REF!</definedName>
    <definedName name="Lq">#REF!</definedName>
    <definedName name="Lr">#REF!</definedName>
    <definedName name="Ls">#REF!</definedName>
    <definedName name="Lt">#REF!</definedName>
    <definedName name="Lu">#REF!</definedName>
    <definedName name="Lw">[19]Cálculo!$B$130</definedName>
    <definedName name="Lz">#REF!</definedName>
    <definedName name="M">'[145]M y E '!$O$9</definedName>
    <definedName name="M.DE.OBRA">[137]basicos!$A$47:$D$61</definedName>
    <definedName name="M.O" comment="Mano de obra">[82]M.Obra!$B$35:$B$42</definedName>
    <definedName name="M.O.">#REF!</definedName>
    <definedName name="Ma">#REF!</definedName>
    <definedName name="mac">#REF!</definedName>
    <definedName name="MACO">#REF!</definedName>
    <definedName name="MACROMEDIDOR__3__B_x_B">#REF!</definedName>
    <definedName name="MACROMEDIDOR_4__B_x_B">#REF!</definedName>
    <definedName name="MAESTRO">[189]PRECIOS!$B$19</definedName>
    <definedName name="mafe">#REF!</definedName>
    <definedName name="Maint_Labour_Factor">[190]Index!$U$62</definedName>
    <definedName name="MaintManHours">[77]Parameters!$R$19</definedName>
    <definedName name="MAL">'[191]Estado Resumen'!#REF!&lt;2.5</definedName>
    <definedName name="MALLA">#REF!</definedName>
    <definedName name="Malla_redoblon">#REF!</definedName>
    <definedName name="Malla_redoblon_11">#REF!</definedName>
    <definedName name="MALO">'[192]ESTADO VÍA-CRIT.TECNICO'!#REF!&lt;2.5</definedName>
    <definedName name="mama" hidden="1">'[193]Datos-Gráfica-Apartada'!#REF!</definedName>
    <definedName name="MANGLE">#REF!</definedName>
    <definedName name="MANGLE_11">#REF!</definedName>
    <definedName name="Manguera_Hidr._1_2">#REF!</definedName>
    <definedName name="Manguera_Hidr._1_2_11">#REF!</definedName>
    <definedName name="MANO">'[99]LANZ 1'!$G$48</definedName>
    <definedName name="MANO_OBRA">#REF!</definedName>
    <definedName name="MANODEOBRA">[48]M.Obra!$A$21:$I$50</definedName>
    <definedName name="mantenimiento">'[194]COSTOS OFICINA'!#REF!</definedName>
    <definedName name="MAP">'[195]PU (2)'!#REF!</definedName>
    <definedName name="MAQ">[41]PRECIOS!$G$2:$J$54</definedName>
    <definedName name="MAQUINAR">[91]Insum!$A$68:$H$98</definedName>
    <definedName name="MAR">#REF!</definedName>
    <definedName name="Marco_madera_puerta__2_05x0_7">#REF!</definedName>
    <definedName name="Marco_madera_puerta__2_05x0_7_11">#REF!</definedName>
    <definedName name="Marco_madera_puerta__2_05x0_9">#REF!</definedName>
    <definedName name="Marco_madera_puerta__2_05x0_9_11">#REF!</definedName>
    <definedName name="Marco_madera_puerta__2_05x1_4">#REF!</definedName>
    <definedName name="Marco_madera_puerta__2_05x1_4_11">#REF!</definedName>
    <definedName name="Marco_metal_puerta__0_80x2_20">#REF!</definedName>
    <definedName name="Marco_metal_puerta__0_80x2_20_11">#REF!</definedName>
    <definedName name="MARTHA">[85]DATOS!$A$9</definedName>
    <definedName name="MAT">#REF!</definedName>
    <definedName name="mate">'[196]PRECIOS R'!$A$1:$D$80</definedName>
    <definedName name="MATER">[134]MATERIAL!$B$3:$B$580</definedName>
    <definedName name="mater02">[197]C!$U$2:$V$1005</definedName>
    <definedName name="MATERIAL_FILTRANTE">#REF!</definedName>
    <definedName name="Material_seleccionado">'[49]LISTADO '!$F$11</definedName>
    <definedName name="Materiales">[161]MATERIALES!$A$14:$A$449</definedName>
    <definedName name="materiales2">[198]Lp!$B$4:$B$491</definedName>
    <definedName name="matgranular">[63]lisprecios!#REF!</definedName>
    <definedName name="MATRIZRICS">'[199]RICS NUEVA HOJA DIARIA'!$A$1:$AB$42</definedName>
    <definedName name="maxdeficit">#REF!</definedName>
    <definedName name="MAY">#REF!</definedName>
    <definedName name="Mb">#REF!</definedName>
    <definedName name="mck">[42]C!$F$6</definedName>
    <definedName name="MDO">[200]mdo!$A$5:$A$123</definedName>
    <definedName name="MEDIDA">#REF!</definedName>
    <definedName name="MEJORA">#REF!</definedName>
    <definedName name="mejoramientosubrasante">#REF!</definedName>
    <definedName name="MEMO">'[201]L PRECIOS'!$A$5:$D$267</definedName>
    <definedName name="MENSAJERO">#REF!</definedName>
    <definedName name="meses">#REF!</definedName>
    <definedName name="Meson_acero_inox.con_bandeja">#REF!</definedName>
    <definedName name="Meson_acero_inox.con_bandeja_11">#REF!</definedName>
    <definedName name="MESONGRANITO">#REF!</definedName>
    <definedName name="MESONGRANITO_11">#REF!</definedName>
    <definedName name="MEZCLA">#REF!</definedName>
    <definedName name="MEZCLA_11">#REF!</definedName>
    <definedName name="Mezcladora">'[49]LISTADO '!$L$4</definedName>
    <definedName name="Mezcladora_Apolo_1__bulto">#REF!</definedName>
    <definedName name="Mezcladora_Apolo_1__bulto_11">#REF!</definedName>
    <definedName name="mf">#REF!</definedName>
    <definedName name="mhg">#REF!</definedName>
    <definedName name="mht">#REF!</definedName>
    <definedName name="mhy">#REF!</definedName>
    <definedName name="MI">'[202]ANALISIS RESUMIDOS'!$C$180,'[202]ANALISIS RESUMIDOS'!$C$183,'[202]ANALISIS RESUMIDOS'!$C$178,'[202]ANALISIS RESUMIDOS'!$C$176,'[202]ANALISIS RESUMIDOS'!$C$175,'[202]ANALISIS RESUMIDOS'!$C$40,'[202]ANALISIS RESUMIDOS'!$C$41</definedName>
    <definedName name="min">#REF!</definedName>
    <definedName name="Mine_Equip_Hrs">'[97]Mine Hours'!$A$11:$BX$30</definedName>
    <definedName name="Mine_Equip_Hrs_MARC">'[97]Mine Hours'!$A$94:$BX$112</definedName>
    <definedName name="MineUsed">[115]Sheet1!$M$18:$M$977</definedName>
    <definedName name="Mínimo">#REF!</definedName>
    <definedName name="Minutos">#REF!</definedName>
    <definedName name="mju">#REF!</definedName>
    <definedName name="mku">#REF!</definedName>
    <definedName name="ML">'[202]ANALISIS RESUMIDOS'!$C$180,'[202]ANALISIS RESUMIDOS'!$C$183,'[202]ANALISIS RESUMIDOS'!$C$178,'[202]ANALISIS RESUMIDOS'!$C$176,'[202]ANALISIS RESUMIDOS'!$C$175,'[202]ANALISIS RESUMIDOS'!$C$40,'[202]ANALISIS RESUMIDOS'!$C$41</definedName>
    <definedName name="MM">#REF!</definedName>
    <definedName name="MMH">'[203]MMH WORKINGS'!$A$1:$A$65536</definedName>
    <definedName name="mmhcosts">'[204]Cost Ledger 30-6-99'!$A$1:$C$84</definedName>
    <definedName name="mmm">#REF!</definedName>
    <definedName name="MO">[161]MATERIALES!$A$10:$A$12</definedName>
    <definedName name="mobra">'[85]precios-básicos2002'!$C$131:$E$140</definedName>
    <definedName name="MOR">'[142]Ba Da'!$B$46</definedName>
    <definedName name="MOR1_4">#REF!</definedName>
    <definedName name="MORTE12">#REF!</definedName>
    <definedName name="MORTE14">#REF!</definedName>
    <definedName name="morte15">#REF!</definedName>
    <definedName name="MORTE16">#REF!</definedName>
    <definedName name="MORTERO">'[205]Base Datos'!$B$218</definedName>
    <definedName name="Mortero_1_3">'[49]Apu Basicos'!$F$74</definedName>
    <definedName name="MORTERO_1_4">#REF!</definedName>
    <definedName name="MORTERO_1_4_11">#REF!</definedName>
    <definedName name="MORTERO_1_5">#REF!</definedName>
    <definedName name="MORTERO_1_5_11">#REF!</definedName>
    <definedName name="MORTERO_1_8">#REF!</definedName>
    <definedName name="MORTERO_1_8_11">#REF!</definedName>
    <definedName name="mortero14">[112]unitario!$G$1283</definedName>
    <definedName name="MORTERO4">#REF!</definedName>
    <definedName name="MORTERO4_11">#REF!</definedName>
    <definedName name="MORTERO5">#REF!</definedName>
    <definedName name="MORTERO5_11">#REF!</definedName>
    <definedName name="motobomba">'[63]PRESTACIONES SOCIALES'!#REF!</definedName>
    <definedName name="Motobomba_0_5_HP">#REF!</definedName>
    <definedName name="Motobomba_0_5_HP_11">#REF!</definedName>
    <definedName name="Motoniveladora_Baukema_SHM_5">#REF!</definedName>
    <definedName name="Motoniveladora_Baukema_SHM_5_11">#REF!</definedName>
    <definedName name="Motoniveladora_Champion_710A">#REF!</definedName>
    <definedName name="Motoniveladora_Champion_710A_11">#REF!</definedName>
    <definedName name="mr">#REF!</definedName>
    <definedName name="MU">'[73]CIRCUITOS CODENSA'!#REF!</definedName>
    <definedName name="MUEBLEINFTOT">#REF!</definedName>
    <definedName name="MUEBLEINFTOT_11">#REF!</definedName>
    <definedName name="muro">#REF!</definedName>
    <definedName name="murocontencion">#REF!</definedName>
    <definedName name="MZ">'[73]CIRCUITOS CODENSA'!#REF!</definedName>
    <definedName name="Na">#REF!</definedName>
    <definedName name="nb">#REF!</definedName>
    <definedName name="nbv">#REF!</definedName>
    <definedName name="Nc">#REF!</definedName>
    <definedName name="Nd">#REF!</definedName>
    <definedName name="Ne">#REF!</definedName>
    <definedName name="NEOLAI">#REF!</definedName>
    <definedName name="NES">#REF!</definedName>
    <definedName name="Nett_Rev_COL_Nom">[108]W_REV!$H$115:$AP$115</definedName>
    <definedName name="NHG">#REF!</definedName>
    <definedName name="nic_nis">[206]Hoja1!$A:$IV</definedName>
    <definedName name="ninguno">#REF!</definedName>
    <definedName name="NIPLE_DE_1_2__ROSCADO_DE_HG_x_L__3_PULGADAS">#REF!</definedName>
    <definedName name="NIPLE_DE_3__B_x_EL_L__0.25_MTS">#REF!</definedName>
    <definedName name="NIPLE_DE_4__B_x_EL_L__0.25_MTS">#REF!</definedName>
    <definedName name="NIPLE_L__0.25">#REF!</definedName>
    <definedName name="NJH">#REF!</definedName>
    <definedName name="NM">#REF!</definedName>
    <definedName name="NNN">[26]!absc</definedName>
    <definedName name="No.copias">'[95]FIRMAS y DATOS'!$N$1:$N$6</definedName>
    <definedName name="NoFacturable">#REF!</definedName>
    <definedName name="NOM1.1">'[207]Pto. general'!$E$8</definedName>
    <definedName name="NOMBRE">#REF!</definedName>
    <definedName name="NOMBREOBRA">#REF!</definedName>
    <definedName name="Norte">#REF!</definedName>
    <definedName name="NOV">#REF!</definedName>
    <definedName name="nr">#REF!</definedName>
    <definedName name="nt">#REF!</definedName>
    <definedName name="nuevo"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NUNI">#REF!</definedName>
    <definedName name="ñl">#REF!</definedName>
    <definedName name="ññ">#REF!</definedName>
    <definedName name="ÑÑÑ">#REF!</definedName>
    <definedName name="ÑÑÑ_1">NA()</definedName>
    <definedName name="ÑÑÑ_10">NA()</definedName>
    <definedName name="ÑÑÑ_11">NA()</definedName>
    <definedName name="ÑÑÑ_12">NA()</definedName>
    <definedName name="ÑÑÑ_2">NA()</definedName>
    <definedName name="ÑÑÑ_3">NA()</definedName>
    <definedName name="ÑÑÑ_4">NA()</definedName>
    <definedName name="ÑÑÑ_5">NA()</definedName>
    <definedName name="ÑÑÑ_6">NA()</definedName>
    <definedName name="ÑÑÑ_7">NA()</definedName>
    <definedName name="ÑÑÑ_8">NA()</definedName>
    <definedName name="ÑÑÑ_9">NA()</definedName>
    <definedName name="ñok">#REF!</definedName>
    <definedName name="ñp">#REF!</definedName>
    <definedName name="ñpo">#REF!</definedName>
    <definedName name="O">#REF!</definedName>
    <definedName name="Obra">#REF!</definedName>
    <definedName name="OCT">#REF!</definedName>
    <definedName name="OF">#REF!</definedName>
    <definedName name="OFICIAL">#REF!</definedName>
    <definedName name="Oficina">#REF!</definedName>
    <definedName name="OK">[208]A.P.U!#REF!</definedName>
    <definedName name="om">'[6]CALCULO POI'!$B$120:$C$154</definedName>
    <definedName name="oo">#REF!</definedName>
    <definedName name="ooo">#REF!</definedName>
    <definedName name="OpexFac">[77]Sensitivities!$I$12</definedName>
    <definedName name="Option">[88]Title!$L$28</definedName>
    <definedName name="Orden">[209]Hoja2!$C$2:$C$6</definedName>
    <definedName name="OrigenConsultoria">#REF!</definedName>
    <definedName name="OrigenObra">#REF!</definedName>
    <definedName name="ORO">#REF!</definedName>
    <definedName name="os">#REF!</definedName>
    <definedName name="OTR">[210]Otros!$A:$IV</definedName>
    <definedName name="OTRO">[114]Otros!$A:$IV</definedName>
    <definedName name="otro2">[135]Otros!$A:$IV</definedName>
    <definedName name="otros">[211]otros!$A$6:$A$1235</definedName>
    <definedName name="P">#REF!</definedName>
    <definedName name="PA">[113]PRESUPUESTO!#REF!</definedName>
    <definedName name="Paec1">[14]Sábana!#REF!</definedName>
    <definedName name="Paec2">[14]Sábana!#REF!</definedName>
    <definedName name="Paec3">[14]Sábana!#REF!</definedName>
    <definedName name="pañet">#REF!</definedName>
    <definedName name="PAÑETE">#REF!</definedName>
    <definedName name="PAÑETE_11">#REF!</definedName>
    <definedName name="pasamanos">#REF!</definedName>
    <definedName name="pasamuro">[63]lisprecios!#REF!</definedName>
    <definedName name="PASAMURO_B_x_EL_L_0.25_Z_0.125_M">#REF!</definedName>
    <definedName name="patch8">#REF!</definedName>
    <definedName name="PAVIMENTO">#REF!</definedName>
    <definedName name="PAVIMENTO_11">#REF!</definedName>
    <definedName name="Payment_Needed">"Pago necesario"</definedName>
    <definedName name="PB">[113]PRESUPUESTO!#REF!</definedName>
    <definedName name="PC">[113]PRESUPUESTO!#REF!</definedName>
    <definedName name="Pd">#REF!</definedName>
    <definedName name="pe">[42]C!$B$15</definedName>
    <definedName name="Pega_plus">'[54]LISTADO '!$F$27</definedName>
    <definedName name="PEGANTE">#REF!</definedName>
    <definedName name="PEGANTE_11">#REF!</definedName>
    <definedName name="PEGANTE_P.V.C">#REF!</definedName>
    <definedName name="Pegante_PVC">'[66]L. MAT.'!#REF!</definedName>
    <definedName name="Pér1">[14]Sábana!#REF!</definedName>
    <definedName name="perDate">[153]Parameters!$E$9:$E$38</definedName>
    <definedName name="Perfil">'[49]LISTADO '!$F$28</definedName>
    <definedName name="Perfil_16_6">'[54]LISTADO '!$F$105</definedName>
    <definedName name="PERGOLA">#REF!</definedName>
    <definedName name="PERGOLA_11">#REF!</definedName>
    <definedName name="PeriodInc">[88]Index!$L$57</definedName>
    <definedName name="PERIODO">[55]CUMPLIMIENTO!$M$5</definedName>
    <definedName name="PeriodoD">#REF!</definedName>
    <definedName name="perLabel">[153]Parameters!$C$9:$C$38</definedName>
    <definedName name="PersonalProfesional">#REF!</definedName>
    <definedName name="PERSONALTABLA1.1.1">'[6]CALCULO COSTOS DE OPERACIÓN'!$B$50:$AJ$85</definedName>
    <definedName name="PERSONALTABLA1.2">'[6]INFORMACIÓN REFERENCIA'!$B$477:$F$489</definedName>
    <definedName name="PERSONALTABLA1.3">'[6]INFORMACIÓN REFERENCIA'!$B$494:$F$506</definedName>
    <definedName name="PersonalTecnico">#REF!</definedName>
    <definedName name="PESO14.2">#REF!</definedName>
    <definedName name="PESO14.3">#REF!</definedName>
    <definedName name="PESO14.4">#REF!</definedName>
    <definedName name="PIA" hidden="1">#REF!</definedName>
    <definedName name="PILOTE">#REF!</definedName>
    <definedName name="PILOTE_1">NA()</definedName>
    <definedName name="PILOTE_10">NA()</definedName>
    <definedName name="PILOTE_11">NA()</definedName>
    <definedName name="PILOTE_12">NA()</definedName>
    <definedName name="PILOTE_2">NA()</definedName>
    <definedName name="PILOTE_3">NA()</definedName>
    <definedName name="PILOTE_4">NA()</definedName>
    <definedName name="PILOTE_5">NA()</definedName>
    <definedName name="PILOTE_6">NA()</definedName>
    <definedName name="PILOTE_7">NA()</definedName>
    <definedName name="PILOTE_8">NA()</definedName>
    <definedName name="PILOTE_9">NA()</definedName>
    <definedName name="Pintor">[49]M.O.!$F$17</definedName>
    <definedName name="Pintura_base_aceite">#REF!</definedName>
    <definedName name="Pintura_base_aceite_11">#REF!</definedName>
    <definedName name="Pintura_exteriores">'[54]LISTADO '!$F$95</definedName>
    <definedName name="pinturavinilo">#REF!</definedName>
    <definedName name="PISOTABLON">#REF!</definedName>
    <definedName name="PISOTABLON_11">#REF!</definedName>
    <definedName name="pk">#REF!</definedName>
    <definedName name="PL">[113]PRESUPUESTO!#REF!</definedName>
    <definedName name="PLACAENTREPISO">#REF!</definedName>
    <definedName name="PLACAENTREPISO_11">#REF!</definedName>
    <definedName name="PLACAMESON">#REF!</definedName>
    <definedName name="PLACAMESON_11">#REF!</definedName>
    <definedName name="Placas_.9x.9_Azul_labrador">'[66]L. MAT.'!#REF!</definedName>
    <definedName name="Plafon">#REF!</definedName>
    <definedName name="Plafon_11">#REF!</definedName>
    <definedName name="Plan_Vallejo_Sens">'[93]Inputs-SUMMARY'!$H$279:$BR$279</definedName>
    <definedName name="PLANT7">#REF!</definedName>
    <definedName name="PLANTASALCANTARILLADO1.1">'[6]INFORMACIÓN REFERENCIA'!$B$313:$I$324</definedName>
    <definedName name="PLANTASALCANTARILLADOTABLA1.7">'[6]INFORMACIÓN REFERENCIA'!$B$393:$C$404</definedName>
    <definedName name="PLANTASTRATAMIENTOTABLA5.1">'[6]INFORMACIÓN REFERENCIA'!$B$216:$F$220</definedName>
    <definedName name="plastocrete">[63]lisprecios!#REF!</definedName>
    <definedName name="Plastocreto_DM__concreto">#REF!</definedName>
    <definedName name="Plastocreto_DM__concreto_11">#REF!</definedName>
    <definedName name="PLASTROCRETE_DM">#REF!</definedName>
    <definedName name="PlazoEnMeses">#REF!</definedName>
    <definedName name="Plegable">#REF!</definedName>
    <definedName name="PLOMERO">[50]PRECIOS!$B$15</definedName>
    <definedName name="Pluma_de_250_Kg.">#REF!</definedName>
    <definedName name="Pluma_de_250_Kg._11">#REF!</definedName>
    <definedName name="PMT">#REF!</definedName>
    <definedName name="pñ">[113]PRESUPUESTO!#REF!</definedName>
    <definedName name="po">[113]PRESUPUESTO!#REF!</definedName>
    <definedName name="Poblacion">#REF!</definedName>
    <definedName name="Poceta_acero_inox.">#REF!</definedName>
    <definedName name="Poceta_acero_inox._11">#REF!</definedName>
    <definedName name="poi">#REF!</definedName>
    <definedName name="POIPOZOS">'[6]CALCULO POI'!$B$118:$I$154</definedName>
    <definedName name="POO">#REF!</definedName>
    <definedName name="POYOS">#REF!</definedName>
    <definedName name="POYOS_11">#REF!</definedName>
    <definedName name="POZOSACTUAL">'[6]INFORMACIÓN REFERENCIA'!$B$23:$M$34</definedName>
    <definedName name="pozosconduccion">'[6]INFORMACIÓN REFERENCIA'!$B$122:$F$133</definedName>
    <definedName name="PP">#REF!</definedName>
    <definedName name="PPPP">[212]PU!#REF!</definedName>
    <definedName name="PPTO">[213]ANALISIS!#REF!</definedName>
    <definedName name="PRE">#REF!</definedName>
    <definedName name="PRECIO">#REF!</definedName>
    <definedName name="precios">#REF!</definedName>
    <definedName name="Prefabricado_de_concreto._Culata">#REF!</definedName>
    <definedName name="Prefabricado_de_concreto._Culata_11">#REF!</definedName>
    <definedName name="PRELIMINARES">#REF!</definedName>
    <definedName name="PREST">#REF!</definedName>
    <definedName name="prestaciones">[85]DATOS!$B$14</definedName>
    <definedName name="Prestaciones_sociales">[66]P.S.!$C$33</definedName>
    <definedName name="PrestacionesSeguridadOtros">#REF!</definedName>
    <definedName name="PRESUP">[84]PRES!$A:$E</definedName>
    <definedName name="Presupuest">#REF!</definedName>
    <definedName name="PRESUPUESTADO">#REF!</definedName>
    <definedName name="PRESUPUESTO">#REF!</definedName>
    <definedName name="PResupuestos">'[214]CtaGeneral-A'!$F$12:$AH$131</definedName>
    <definedName name="PRINT_AREA">#N/A</definedName>
    <definedName name="Print_Area_MI">#REF!</definedName>
    <definedName name="PRINT_TITLES">#N/A</definedName>
    <definedName name="PRINT_TITLES_MI">#N/A</definedName>
    <definedName name="Prioridad">[215]Sheet1!$D$2:$D$4</definedName>
    <definedName name="PRODUCCIONACTUAL">'[6]INFORMACIÓN REFERENCIA'!$B$8:$C$19</definedName>
    <definedName name="Profesional">#REF!</definedName>
    <definedName name="PROP">[61]DATOS!$D$7</definedName>
    <definedName name="Proponente">#REF!</definedName>
    <definedName name="Prov">#REF!</definedName>
    <definedName name="PROYECCIONDEMANDATABLA1">[6]DEMANDABASEAND!$B$7:$F$19</definedName>
    <definedName name="PROYECTO">'[24]Base Datos'!$B:$E</definedName>
    <definedName name="PROYECTOS">[6]REFERENCIAS!$A$3:$F$25</definedName>
    <definedName name="prueba">#REF!</definedName>
    <definedName name="PRUEBA2">#REF!</definedName>
    <definedName name="PS">#REF!</definedName>
    <definedName name="Puerta_2_05x0_90m._alma_de_plomo">#REF!</definedName>
    <definedName name="Puerta_2_05x0_90m._alma_de_plomo_11">#REF!</definedName>
    <definedName name="Puerta_entamborada_2_05x0_7">#REF!</definedName>
    <definedName name="Puerta_entamborada_2_05x0_7_11">#REF!</definedName>
    <definedName name="Puerta_entamborada_2_05x0_8">#REF!</definedName>
    <definedName name="Puerta_entamborada_2_05x0_8_11">#REF!</definedName>
    <definedName name="Puerta_entamborada_2_05x1_4">#REF!</definedName>
    <definedName name="Puerta_entamborada_2_05x1_4_11">#REF!</definedName>
    <definedName name="Puerta_entamborada_2_20x0_8">#REF!</definedName>
    <definedName name="Puerta_entamborada_2_20x0_8_11">#REF!</definedName>
    <definedName name="Puerta_entamborada_2_20x0_9">#REF!</definedName>
    <definedName name="Puerta_entamborada_2_20x0_9_11">#REF!</definedName>
    <definedName name="Puerta_ventana_ppal_alumin._anodis.">#REF!</definedName>
    <definedName name="Puerta_ventana_ppal_alumin._anodis._11">#REF!</definedName>
    <definedName name="PUERTA2">#REF!</definedName>
    <definedName name="PUERTA2_11">#REF!</definedName>
    <definedName name="PUERTALUMTOT">#REF!</definedName>
    <definedName name="PUERTALUMTOT_11">#REF!</definedName>
    <definedName name="PUERTAMADETOT">#REF!</definedName>
    <definedName name="PUERTAMADETOT_11">#REF!</definedName>
    <definedName name="PUERTMADECERRAT">#REF!</definedName>
    <definedName name="PUERTMADECERRAT_11">#REF!</definedName>
    <definedName name="Pulidora">#REF!</definedName>
    <definedName name="Pulidora_11">#REF!</definedName>
    <definedName name="Pulsador_para_timbre_P_C">#REF!</definedName>
    <definedName name="Pulsador_para_timbre_P_C_11">#REF!</definedName>
    <definedName name="PUNTILLA">#REF!</definedName>
    <definedName name="PUNTILLA_11">#REF!</definedName>
    <definedName name="Punto">#REF!</definedName>
    <definedName name="PUNTOHIDRA">#REF!</definedName>
    <definedName name="PUNTOHIDRA_11">#REF!</definedName>
    <definedName name="PUNTOSANIT">#REF!</definedName>
    <definedName name="PUNTOSANIT_11">#REF!</definedName>
    <definedName name="Q">[216]glvc!#REF!</definedName>
    <definedName name="qm">#REF!</definedName>
    <definedName name="QMAXDIARIO">'[6]CALCULO POI'!$B$118:$C$154</definedName>
    <definedName name="QPROM">[6]TARIFAS!$C$570</definedName>
    <definedName name="QQ">[216]glvc!#REF!</definedName>
    <definedName name="qqq">#REF!</definedName>
    <definedName name="QUIMICOSTABLA1.3.1">'[6]CALCULO COSTOS DE OPERACIÓN'!$B$176:$J$211</definedName>
    <definedName name="qw">#REF!</definedName>
    <definedName name="qwe">#REF!</definedName>
    <definedName name="R.1">#REF!</definedName>
    <definedName name="R.10">#REF!</definedName>
    <definedName name="R.11">#REF!</definedName>
    <definedName name="R.12">#REF!</definedName>
    <definedName name="R.13">#REF!</definedName>
    <definedName name="R.14">#REF!</definedName>
    <definedName name="R.15">#REF!</definedName>
    <definedName name="R.16">#REF!</definedName>
    <definedName name="R.17">#REF!</definedName>
    <definedName name="R.18">#REF!</definedName>
    <definedName name="R.19">#REF!</definedName>
    <definedName name="R.2">#REF!</definedName>
    <definedName name="R.3">#REF!</definedName>
    <definedName name="R.4">#REF!</definedName>
    <definedName name="R.5">#REF!</definedName>
    <definedName name="R.6">#REF!</definedName>
    <definedName name="R.7">#REF!</definedName>
    <definedName name="R.8">#REF!</definedName>
    <definedName name="R.9">#REF!</definedName>
    <definedName name="Ra">#REF!</definedName>
    <definedName name="RAJON">#REF!</definedName>
    <definedName name="Rajón">#REF!</definedName>
    <definedName name="Rajón_11">#REF!</definedName>
    <definedName name="Rango_presupuesto">#REF!</definedName>
    <definedName name="rata">#REF!</definedName>
    <definedName name="Rate1">[217]Summary!$D$6</definedName>
    <definedName name="rate2">[217]Summary!$D$7</definedName>
    <definedName name="Rb">#REF!</definedName>
    <definedName name="Rd">#REF!</definedName>
    <definedName name="RDN">[47]PRECIOS!$G$7</definedName>
    <definedName name="rds">#REF!</definedName>
    <definedName name="Re">#REF!</definedName>
    <definedName name="RE4NTA">[218]EQUIPOS!$D$8</definedName>
    <definedName name="REAJUSTE">#REF!</definedName>
    <definedName name="REAJUSTES">#REF!</definedName>
    <definedName name="Recurso">[215]Sheet1!$B$2:$B$3</definedName>
    <definedName name="RED">[197]C!$C$9</definedName>
    <definedName name="REDESALCANTARILLADOTABLA1.2">'[6]INFORMACIÓN REFERENCIA'!$B$330:$F$341</definedName>
    <definedName name="REDESALCANTARILLADOTABLA1.4">'[6]INFORMACIÓN REFERENCIA'!$B$352:$F$364</definedName>
    <definedName name="REDESTABLA6.1">'[6]INFORMACIÓN REFERENCIA'!$B$245:$E$256</definedName>
    <definedName name="REDESTABLA6.2">'[6]INFORMACIÓN REFERENCIA'!$B$260:$K$272</definedName>
    <definedName name="REDESTABLA6.3">'[6]INFORMACIÓN REFERENCIA'!$B$276:$C$287</definedName>
    <definedName name="REDOBLON">#REF!</definedName>
    <definedName name="REDOBLON_11">#REF!</definedName>
    <definedName name="REDUCCION_3__x_2">#REF!</definedName>
    <definedName name="REDUCCION_4__x_3">#REF!</definedName>
    <definedName name="REF">#REF!</definedName>
    <definedName name="REFERENCIAPROYECTOS">[6]REFERENCIAS!$A$3:$F$24</definedName>
    <definedName name="REG">'[191]Estado Resumen'!XFC1&gt;2.5</definedName>
    <definedName name="regional">[79]CARRETERAS!$A$2</definedName>
    <definedName name="REGULAR">'[192]ESTADO VÍA-CRIT.TECNICO'!XFC1&gt;2.5</definedName>
    <definedName name="Reimbursement">"Reembolso"</definedName>
    <definedName name="Rejilla_Piso_2">#REF!</definedName>
    <definedName name="Rejilla_Piso_2_11">#REF!</definedName>
    <definedName name="Rejilla_Piso_3">#REF!</definedName>
    <definedName name="Rejilla_Piso_3_11">#REF!</definedName>
    <definedName name="REJISOS2TOT">#REF!</definedName>
    <definedName name="REJISOS2TOT_11">#REF!</definedName>
    <definedName name="rell">#REF!</definedName>
    <definedName name="relle">#REF!</definedName>
    <definedName name="RELLENO">#REF!</definedName>
    <definedName name="RELLENO_11">#REF!</definedName>
    <definedName name="RELLENOALUV">#REF!</definedName>
    <definedName name="RELLENOALUV_11">#REF!</definedName>
    <definedName name="RELLG">#REF!</definedName>
    <definedName name="REMATE">#REF!</definedName>
    <definedName name="REMATE_11">#REF!</definedName>
    <definedName name="reparacion4">'[63]PRESTACIONES SOCIALES'!#REF!</definedName>
    <definedName name="repello">#REF!</definedName>
    <definedName name="replanteo">#REF!</definedName>
    <definedName name="REPOSICIONACU">'[6]INFORMACIÓN REFERENCIA'!$B$674:$H$685</definedName>
    <definedName name="REPOSICIONACUREDES">'[6]INFORMACIÓN REFERENCIA'!$B$688:$D$699</definedName>
    <definedName name="REPOSICIONALC">'[6]INFORMACIÓN REFERENCIA'!$B$704:$D$715</definedName>
    <definedName name="REPOSICIONALCREDES">'[6]INFORMACIÓN REFERENCIA'!$B$718:$O$729</definedName>
    <definedName name="Reprelegal">'[95]FIRMAS y DATOS'!$B:$B</definedName>
    <definedName name="residente">'[79]GENERALIDADES '!$E$9</definedName>
    <definedName name="Resistenciaconductor">[107]Modelo!#REF!</definedName>
    <definedName name="Responsible">'[59]2009 Jagua'!$G$2:$G$27</definedName>
    <definedName name="resul">#REF!</definedName>
    <definedName name="RESUM">'[67]1'!#REF!</definedName>
    <definedName name="resum2">'[44]PU (2)'!#REF!</definedName>
    <definedName name="ResumenAPU">[219]ResumenMaterial!$A$12:$AB$169</definedName>
    <definedName name="RESUMENCOSTOSOPERACIÓN">'[6]CALCULO COSTOS DE OPERACIÓN'!$B$6:$Q$41</definedName>
    <definedName name="RESUMENINVERSIONESACU">'[6]CALCULO POI'!$A$6:$M$41</definedName>
    <definedName name="RESUMENINVERSIONESACUEDUCTO">'[6]CALCULO POI'!$A$6:$M$41</definedName>
    <definedName name="RESUMENINVERSIONESALC">'[6]CALCULO POI'!$A$202:$K$237</definedName>
    <definedName name="RESUMENOPTIMIZACIONACU">'[6]CALCULO POI'!$A$46:$L$81</definedName>
    <definedName name="RESUMENOPTIMIZACIONALC">'[6]CALCULO POI'!$A$242:$I$277</definedName>
    <definedName name="retiroarbol">#REF!</definedName>
    <definedName name="retirocorte">#REF!</definedName>
    <definedName name="RETIROTOT">#REF!</definedName>
    <definedName name="RETIROTOT_11">#REF!</definedName>
    <definedName name="Retro_Komatzu_PC200_5_y__6">#REF!</definedName>
    <definedName name="Retro_Komatzu_PC200_5_y__6_11">#REF!</definedName>
    <definedName name="Retro_Masey_Ferguson_HD_86">#REF!</definedName>
    <definedName name="Retro_Masey_Ferguson_HD_86_11">#REF!</definedName>
    <definedName name="Rf">#REF!</definedName>
    <definedName name="rfref">#REF!</definedName>
    <definedName name="Rg">#REF!</definedName>
    <definedName name="Rh">#REF!</definedName>
    <definedName name="Ri">#REF!</definedName>
    <definedName name="RIEL">#REF!</definedName>
    <definedName name="RIEL_11">#REF!</definedName>
    <definedName name="Rieles_para_pavimento_0_15x0_20">#REF!</definedName>
    <definedName name="Rieles_para_pavimento_0_15x0_20_11">#REF!</definedName>
    <definedName name="RiskInd">[220]RefTables!$K$2:$K$26</definedName>
    <definedName name="RiskRanking">[220]RefTables!$L$2:$L$26</definedName>
    <definedName name="Rk">#REF!</definedName>
    <definedName name="rl">#REF!</definedName>
    <definedName name="rlo">#REF!</definedName>
    <definedName name="rm">#REF!</definedName>
    <definedName name="Rmm">#REF!</definedName>
    <definedName name="Rn">#REF!</definedName>
    <definedName name="rñ">#REF!</definedName>
    <definedName name="Ro">#REF!</definedName>
    <definedName name="rodaje">[63]lisprecios!#REF!</definedName>
    <definedName name="Roster1">[77]Parameters!$O$30</definedName>
    <definedName name="Roster2">[77]Parameters!$P$30</definedName>
    <definedName name="Roster3">[77]Parameters!$Q$30</definedName>
    <definedName name="Roster4">[77]Parameters!$R$30</definedName>
    <definedName name="Rosters">[77]Parameters!$O$26:$R$29</definedName>
    <definedName name="Roy_price_sens">'[93]Inputs-SUMMARY'!$H$266:$BR$266</definedName>
    <definedName name="Royal_Col_Nom">[108]W_OPEX!$H$220:$AP$220</definedName>
    <definedName name="royalphalumi">[221]datosluminariasRoyAlPHa!$A$1:$A$65536</definedName>
    <definedName name="Rp">#REF!</definedName>
    <definedName name="Rq">#REF!</definedName>
    <definedName name="rr">#REF!</definedName>
    <definedName name="rrrr">#REF!</definedName>
    <definedName name="rrtewtr">#REF!</definedName>
    <definedName name="Rs">#REF!</definedName>
    <definedName name="rt">#REF!</definedName>
    <definedName name="rte">#REF!</definedName>
    <definedName name="rty">#REF!</definedName>
    <definedName name="rueda">[63]lisprecios!#REF!</definedName>
    <definedName name="Rv">#REF!</definedName>
    <definedName name="RW">[222]items!$C$4:$J$248</definedName>
    <definedName name="Rx">#REF!</definedName>
    <definedName name="ry">#REF!</definedName>
    <definedName name="Rz">#REF!</definedName>
    <definedName name="S">#REF!,#REF!,#REF!,#REF!,#REF!,#REF!,#REF!,#REF!,#REF!,#REF!,#REF!,#REF!,#REF!,#REF!,#REF!,#REF!,#REF!,#REF!,#REF!,#REF!,#REF!,#REF!,#REF!,#REF!,#REF!,#REF!,#REF!,#REF!</definedName>
    <definedName name="SA">[113]PRESUPUESTO!#REF!</definedName>
    <definedName name="SACOS">#REF!</definedName>
    <definedName name="Salarios">[113]Salarios!$A$8:$P$17</definedName>
    <definedName name="SALID1">#REF!</definedName>
    <definedName name="SAN">[28]PRECIOS!$G$6</definedName>
    <definedName name="SANDI1">[28]PRECIOS!$G$4</definedName>
    <definedName name="SANDI2">[28]PRECIOS!$G$5</definedName>
    <definedName name="SANIB">#REF!</definedName>
    <definedName name="SANIB_11">#REF!</definedName>
    <definedName name="SANIBLA">#REF!</definedName>
    <definedName name="SANIBLA_11">#REF!</definedName>
    <definedName name="Sanitario">#REF!</definedName>
    <definedName name="Sanitario_11">#REF!</definedName>
    <definedName name="SANITNOVATOT">#REF!</definedName>
    <definedName name="SANITNOVATOT_11">#REF!</definedName>
    <definedName name="SB">[113]PRESUPUESTO!#REF!</definedName>
    <definedName name="sbe">#REF!</definedName>
    <definedName name="Sbf">[35]CALCULO!$E$61</definedName>
    <definedName name="SC">[113]PRESUPUESTO!#REF!</definedName>
    <definedName name="scope1">'[75]REF - Listas'!$D$32:$D$38</definedName>
    <definedName name="sd">#REF!</definedName>
    <definedName name="SDE">#REF!</definedName>
    <definedName name="sdf">#REF!</definedName>
    <definedName name="SDG">[127]basicos!$A$149:$F$161</definedName>
    <definedName name="SE">[113]PRESUPUESTO!#REF!</definedName>
    <definedName name="SECRETARIA">#REF!</definedName>
    <definedName name="SECTOR">#REF!</definedName>
    <definedName name="Segundos">#REF!</definedName>
    <definedName name="Selector_voltimetro_7_posiciones">#REF!</definedName>
    <definedName name="Selector_voltimetro_7_posiciones_11">#REF!</definedName>
    <definedName name="Sellador_piso_granito">#REF!</definedName>
    <definedName name="Sellador_piso_granito_11">#REF!</definedName>
    <definedName name="sencount" hidden="1">1</definedName>
    <definedName name="SEP">#REF!</definedName>
    <definedName name="SF">'[73]CIRCUITOS CODENSA'!#REF!</definedName>
    <definedName name="Sg">#REF!</definedName>
    <definedName name="SGI_V_INDICES_CIRCUITO_CAUSA">#REF!</definedName>
    <definedName name="Sh">#REF!</definedName>
    <definedName name="SHARED_FORMULA_21">#N/A</definedName>
    <definedName name="si">#REF!</definedName>
    <definedName name="Sifón__PVC_2">#REF!</definedName>
    <definedName name="Sifón__PVC_2_11">#REF!</definedName>
    <definedName name="Sifón__PVC_3">#REF!</definedName>
    <definedName name="Sifón__PVC_3_11">#REF!</definedName>
    <definedName name="SIFON_180_2">#REF!</definedName>
    <definedName name="SIKA">#REF!</definedName>
    <definedName name="SIKA_1">'[223]LISTA PRECIO'!$B$72</definedName>
    <definedName name="Sika_1__mortero">#REF!</definedName>
    <definedName name="Sika_1__mortero_11">#REF!</definedName>
    <definedName name="SIKADUR">#REF!</definedName>
    <definedName name="Sitio">[215]Sheet1!$C$2:$C$4</definedName>
    <definedName name="SJ">'[73]CIRCUITOS CODENSA'!#REF!</definedName>
    <definedName name="sk">#REF!</definedName>
    <definedName name="SL">[113]PRESUPUESTO!#REF!</definedName>
    <definedName name="sm">#REF!</definedName>
    <definedName name="sn">#REF!</definedName>
    <definedName name="snw">#REF!</definedName>
    <definedName name="sñ">#REF!</definedName>
    <definedName name="so">#REF!</definedName>
    <definedName name="SOBRE2H">#REF!</definedName>
    <definedName name="SOBRECIMIEN20">#REF!</definedName>
    <definedName name="SOBRECIMIEN20_11">#REF!</definedName>
    <definedName name="sobrecimiento">#REF!</definedName>
    <definedName name="SOCIAL">#REF!</definedName>
    <definedName name="SOL">'[34]Base Datos'!$B$130</definedName>
    <definedName name="solado">#REF!</definedName>
    <definedName name="SOLDA">#REF!</definedName>
    <definedName name="Soldador">[49]M.O.!$F$10</definedName>
    <definedName name="Soldador_1A">[54]M.O.!$F$10</definedName>
    <definedName name="SOLDADURA">#REF!</definedName>
    <definedName name="Soldadura_cawell">'[54]LISTADO '!$F$94</definedName>
    <definedName name="Soldadura_electrica">'[54]LISTADO '!$F$9</definedName>
    <definedName name="Soldadura_y_limpiador_PVC">#REF!</definedName>
    <definedName name="Soldadura_y_limpiador_PVC_11">#REF!</definedName>
    <definedName name="sr">#REF!</definedName>
    <definedName name="ss">#REF!</definedName>
    <definedName name="ss_1">NA()</definedName>
    <definedName name="ss_11">NA()</definedName>
    <definedName name="ss_12">NA()</definedName>
    <definedName name="ss_6">NA()</definedName>
    <definedName name="ss_7">NA()</definedName>
    <definedName name="ss_8">NA()</definedName>
    <definedName name="ss_9">NA()</definedName>
    <definedName name="SSS">'[67]1'!#REF!</definedName>
    <definedName name="sss_1">NA()</definedName>
    <definedName name="sss_11">NA()</definedName>
    <definedName name="sss_12">NA()</definedName>
    <definedName name="sss_6">NA()</definedName>
    <definedName name="sss_7">NA()</definedName>
    <definedName name="sss_8">NA()</definedName>
    <definedName name="sss_9">NA()</definedName>
    <definedName name="ssss">[188]INDICE!#REF!</definedName>
    <definedName name="ssss_1">NA()</definedName>
    <definedName name="ssss_11">NA()</definedName>
    <definedName name="ssss_12">NA()</definedName>
    <definedName name="ssss_6">NA()</definedName>
    <definedName name="ssss_7">NA()</definedName>
    <definedName name="ssss_8">NA()</definedName>
    <definedName name="ssss_9">NA()</definedName>
    <definedName name="st">#REF!</definedName>
    <definedName name="StartPeriod">[224]Index!$S$41</definedName>
    <definedName name="status">'[155]LISTS-FOR INTERNAL USE ONLY'!$B$8:$B$13</definedName>
    <definedName name="SU">'[73]CIRCUITOS CODENSA'!#REF!</definedName>
    <definedName name="SUBA" localSheetId="4">'[225]SUB APU'!$A$1:$D$65536</definedName>
    <definedName name="SUBA" localSheetId="1">'[225]SUB APU'!$A$1:$D$65536</definedName>
    <definedName name="SUBA" localSheetId="3">'[225]SUB APU'!$A$1:$D$65536</definedName>
    <definedName name="SUBA" localSheetId="2">'[225]SUB APU'!$A$1:$D$65536</definedName>
    <definedName name="SUBA">'[225]SUB APU'!$A:$D</definedName>
    <definedName name="SUBESTACIONES">'[226]OBRAS SES'!#REF!</definedName>
    <definedName name="SUBPRODUCTOS">#REF!</definedName>
    <definedName name="SUBTOTAL">#REF!</definedName>
    <definedName name="SUBTOTALMAT">'[227]2,2,6,1 Pilotes 0,30'!$I$19</definedName>
    <definedName name="SUELDOS">'[169]Base Datos Sueldo'!$B$7:$C$26</definedName>
    <definedName name="suma">[228]Hoja1!$F$60</definedName>
    <definedName name="Super_T">'[49]LISTADO '!$F$23</definedName>
    <definedName name="SUPERCEL">#REF!</definedName>
    <definedName name="Supercel_Inc.Estruct.">#REF!</definedName>
    <definedName name="Supercel_Inc.Estruct._11">#REF!</definedName>
    <definedName name="supert">'[54]LISTADO '!$F$110</definedName>
    <definedName name="Supervía" hidden="1">{#N/A,#N/A,TRUE,"0001";#N/A,#N/A,TRUE,"0002";#N/A,#N/A,TRUE,"0003";#N/A,#N/A,TRUE,"0004";#N/A,#N/A,TRUE,"0005";#N/A,#N/A,TRUE,"0006";#N/A,#N/A,TRUE,"0007";#N/A,#N/A,TRUE,"0008";#N/A,#N/A,TRUE,"0009";#N/A,#N/A,TRUE,"0010"}</definedName>
    <definedName name="t">[26]!absc</definedName>
    <definedName name="T.1">#REF!</definedName>
    <definedName name="T.10">#REF!</definedName>
    <definedName name="T.11">#REF!</definedName>
    <definedName name="T.12">#REF!</definedName>
    <definedName name="T.13">#REF!</definedName>
    <definedName name="T.14">#REF!</definedName>
    <definedName name="T.15">#REF!</definedName>
    <definedName name="T.16">#REF!</definedName>
    <definedName name="T.17">#REF!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TA">[113]PRESUPUESTO!#REF!</definedName>
    <definedName name="Tab_Elec">[152]Inputs!$J$25</definedName>
    <definedName name="Tab_Expense">[152]Inputs!$P$127:$Q$161</definedName>
    <definedName name="Tab_Process">[152]Inputs!$N$127:$O$173</definedName>
    <definedName name="Tab_Respons">[152]Inputs!$L$127:$M$139</definedName>
    <definedName name="TABLA">#REF!</definedName>
    <definedName name="TABLA_CMI">[6]BS.DATOS!$Q$5:$X$17</definedName>
    <definedName name="TABLA_DE_CARACOLI">#REF!</definedName>
    <definedName name="Tabla_en_madera">'[54]LISTADO '!$F$13</definedName>
    <definedName name="TABLA_RN">[6]BS.DATOS!$AA$5:$AH$17</definedName>
    <definedName name="TABLA1.2.2">[208]A.P.U!#REF!</definedName>
    <definedName name="TABLA1.2.2_1">[229]A.P.U!#REF!</definedName>
    <definedName name="TABLA1.2.2_10">[230]A.P.U!#REF!</definedName>
    <definedName name="TABLA1.2.2_11">[230]A.P.U!#REF!</definedName>
    <definedName name="TABLA1.2.2_12">[230]A.P.U!#REF!</definedName>
    <definedName name="TABLA1.2.2_13">[230]A.P.U!#REF!</definedName>
    <definedName name="TABLA1.2.2_14">[230]A.P.U!#REF!</definedName>
    <definedName name="TABLA1.2.2_15">[230]A.P.U!#REF!</definedName>
    <definedName name="TABLA1.2.2_16">[230]A.P.U!#REF!</definedName>
    <definedName name="TABLA1.2.2_17">[230]A.P.U!#REF!</definedName>
    <definedName name="TABLA1.2.2_18">[230]A.P.U!#REF!</definedName>
    <definedName name="TABLA1.2.2_19">[230]A.P.U!#REF!</definedName>
    <definedName name="TABLA1.2.2_2">[229]A.P.U!#REF!</definedName>
    <definedName name="TABLA1.2.2_20">[230]A.P.U!#REF!</definedName>
    <definedName name="TABLA1.2.2_21">[230]A.P.U!#REF!</definedName>
    <definedName name="TABLA1.2.2_22">[230]A.P.U!#REF!</definedName>
    <definedName name="TABLA1.2.2_23">[230]A.P.U!#REF!</definedName>
    <definedName name="TABLA1.2.2_24">[230]A.P.U!#REF!</definedName>
    <definedName name="TABLA1.2.2_25">[230]A.P.U!#REF!</definedName>
    <definedName name="TABLA1.2.2_26">[230]A.P.U!#REF!</definedName>
    <definedName name="TABLA1.2.2_27">[230]A.P.U!#REF!</definedName>
    <definedName name="TABLA1.2.2_28">[230]A.P.U!#REF!</definedName>
    <definedName name="TABLA1.2.2_29">[230]A.P.U!#REF!</definedName>
    <definedName name="TABLA1.2.2_3">[231]A.P.U!#REF!</definedName>
    <definedName name="TABLA1.2.2_30">[230]A.P.U!#REF!</definedName>
    <definedName name="TABLA1.2.2_31">[230]A.P.U!#REF!</definedName>
    <definedName name="TABLA1.2.2_32">[230]A.P.U!#REF!</definedName>
    <definedName name="TABLA1.2.2_33">[230]A.P.U!#REF!</definedName>
    <definedName name="TABLA1.2.2_34">[230]A.P.U!#REF!</definedName>
    <definedName name="TABLA1.2.2_35">[230]A.P.U!#REF!</definedName>
    <definedName name="TABLA1.2.2_36">[230]A.P.U!#REF!</definedName>
    <definedName name="TABLA1.2.2_37">[230]A.P.U!#REF!</definedName>
    <definedName name="TABLA1.2.2_38">[230]A.P.U!#REF!</definedName>
    <definedName name="TABLA1.2.2_39">[230]A.P.U!#REF!</definedName>
    <definedName name="TABLA1.2.2_4">[229]A.P.U!#REF!</definedName>
    <definedName name="TABLA1.2.2_40">[230]A.P.U!#REF!</definedName>
    <definedName name="TABLA1.2.2_41">[230]A.P.U!#REF!</definedName>
    <definedName name="TABLA1.2.2_42">[230]A.P.U!#REF!</definedName>
    <definedName name="TABLA1.2.2_43">[230]A.P.U!#REF!</definedName>
    <definedName name="TABLA1.2.2_44">[230]A.P.U!#REF!</definedName>
    <definedName name="TABLA1.2.2_45">[230]A.P.U!#REF!</definedName>
    <definedName name="TABLA1.2.2_46">[230]A.P.U!#REF!</definedName>
    <definedName name="TABLA1.2.2_47">[230]A.P.U!#REF!</definedName>
    <definedName name="TABLA1.2.2_48">[230]A.P.U!#REF!</definedName>
    <definedName name="TABLA1.2.2_49">[230]A.P.U!#REF!</definedName>
    <definedName name="TABLA1.2.2_5">[230]A.P.U!#REF!</definedName>
    <definedName name="TABLA1.2.2_50">[230]A.P.U!#REF!</definedName>
    <definedName name="TABLA1.2.2_51">[230]A.P.U!#REF!</definedName>
    <definedName name="TABLA1.2.2_52">[230]A.P.U!#REF!</definedName>
    <definedName name="TABLA1.2.2_53">[230]A.P.U!#REF!</definedName>
    <definedName name="TABLA1.2.2_54">[230]A.P.U!#REF!</definedName>
    <definedName name="TABLA1.2.2_55">[230]A.P.U!#REF!</definedName>
    <definedName name="TABLA1.2.2_56">[230]A.P.U!#REF!</definedName>
    <definedName name="TABLA1.2.2_57">[230]A.P.U!#REF!</definedName>
    <definedName name="TABLA1.2.2_58">[230]A.P.U!#REF!</definedName>
    <definedName name="TABLA1.2.2_59">[229]A.P.U!#REF!</definedName>
    <definedName name="TABLA1.2.2_60">[229]A.P.U!#REF!</definedName>
    <definedName name="TABLA1.2.2_61">[230]A.P.U!#REF!</definedName>
    <definedName name="TABLA1.2.2_62">[230]A.P.U!#REF!</definedName>
    <definedName name="TABLA1.2.2_63">[230]A.P.U!#REF!</definedName>
    <definedName name="TABLA1.2.2_64">[230]A.P.U!#REF!</definedName>
    <definedName name="TABLA1.2.2_65">[230]A.P.U!#REF!</definedName>
    <definedName name="TABLA1.2.2_66">[230]A.P.U!#REF!</definedName>
    <definedName name="TABLA1.2.2_67">[230]A.P.U!#REF!</definedName>
    <definedName name="TABLA1.2.2_68">[230]A.P.U!#REF!</definedName>
    <definedName name="TABLA1.2.2_69">[230]A.P.U!#REF!</definedName>
    <definedName name="TABLA1.2.2_70">[230]A.P.U!#REF!</definedName>
    <definedName name="TABLA1.2.2_71">[230]A.P.U!#REF!</definedName>
    <definedName name="TABLA1.2.2_72">[230]A.P.U!#REF!</definedName>
    <definedName name="TABLA1.2.2_73">[230]A.P.U!#REF!</definedName>
    <definedName name="TABLA1.2.2_74">[230]A.P.U!#REF!</definedName>
    <definedName name="TABLA1.2.2_75">[230]A.P.U!#REF!</definedName>
    <definedName name="TABLA1.2.2_76">[230]A.P.U!#REF!</definedName>
    <definedName name="TABLA1.2.2_78">[230]A.P.U!#REF!</definedName>
    <definedName name="TABLA1.2.2_79">[230]A.P.U!#REF!</definedName>
    <definedName name="TABLA1.2.2_9">[230]A.P.U!#REF!</definedName>
    <definedName name="tabla2">#REF!</definedName>
    <definedName name="TABLERO_4_CIRCUITOS">'[54]LISTADO '!$F$108</definedName>
    <definedName name="Tablero_de_12_circuitos">#REF!</definedName>
    <definedName name="Tablero_de_12_circuitos_11">#REF!</definedName>
    <definedName name="Tablero_de_2_circuitos">#REF!</definedName>
    <definedName name="Tablero_de_2_circuitos_11">#REF!</definedName>
    <definedName name="Tablero_trifásico_12_circuitos">'[66]L. MAT.'!#REF!</definedName>
    <definedName name="TABLETA">#REF!</definedName>
    <definedName name="TABLETA_11">#REF!</definedName>
    <definedName name="tablilla">#REF!</definedName>
    <definedName name="TABLON">#REF!</definedName>
    <definedName name="TABLON_11">#REF!</definedName>
    <definedName name="Tablon_gres">'[54]LISTADO '!$F$28</definedName>
    <definedName name="Tanq">#REF!</definedName>
    <definedName name="Tanque_asbt_cemt_de_1.000_ltrs">#REF!</definedName>
    <definedName name="Tanque_asbt_cemt_de_1.000_ltrs_11">#REF!</definedName>
    <definedName name="TANQUEELEVATOT">#REF!</definedName>
    <definedName name="TANQUEELEVATOT_11">#REF!</definedName>
    <definedName name="TAPA">[189]PRECIOS!$B$43</definedName>
    <definedName name="TAPA_HF">#REF!</definedName>
    <definedName name="Tapa_tipo_intemperie">#REF!</definedName>
    <definedName name="Tapa_tipo_intemperie_11">#REF!</definedName>
    <definedName name="TAPON_2__P.V.C">#REF!</definedName>
    <definedName name="Tapon_Pres._1">#REF!</definedName>
    <definedName name="Tapon_Pres._1_11">#REF!</definedName>
    <definedName name="Tapon_Pres._1_2">#REF!</definedName>
    <definedName name="Tapon_Pres._1_2_11">#REF!</definedName>
    <definedName name="Tapon_Pres._3_4">#REF!</definedName>
    <definedName name="Tapon_Pres._3_4_11">#REF!</definedName>
    <definedName name="Tax_Rate_Col">'[93]Inputs-SUMMARY'!$H$466:$BR$466</definedName>
    <definedName name="TB">[113]PRESUPUESTO!#REF!</definedName>
    <definedName name="TBCUR">[232]Sheet4!$A$2:$E$235</definedName>
    <definedName name="TC">[113]PRESUPUESTO!#REF!</definedName>
    <definedName name="Td">#REF!</definedName>
    <definedName name="TE">[113]PRESUPUESTO!#REF!</definedName>
    <definedName name="Tec_Adesivo">'[66]L. MAT.'!#REF!</definedName>
    <definedName name="Tecnico">#REF!</definedName>
    <definedName name="TEE_2_____2____P.V.C">#REF!</definedName>
    <definedName name="TEE_3____3____2____P.V.C">#REF!</definedName>
    <definedName name="TEE_3____3____2____P.V.C_UM">#REF!</definedName>
    <definedName name="TEE_3____3____3____P.V.C">#REF!</definedName>
    <definedName name="TEE_3__x_3__B_x_B">#REF!</definedName>
    <definedName name="TEE_4____4____4____P.V.C_UM">#REF!</definedName>
    <definedName name="Tee_Pres._1">#REF!</definedName>
    <definedName name="Tee_Pres._1_11">#REF!</definedName>
    <definedName name="Tee_Pres.1_2">#REF!</definedName>
    <definedName name="Tee_Pres.1_2_11">#REF!</definedName>
    <definedName name="Tee_Pres.3_4">#REF!</definedName>
    <definedName name="Tee_Pres.3_4_11">#REF!</definedName>
    <definedName name="Tee_Sanit._2">#REF!</definedName>
    <definedName name="Tee_Sanit._2_11">#REF!</definedName>
    <definedName name="Tee_Sanit._3">#REF!</definedName>
    <definedName name="Tee_Sanit._3_11">#REF!</definedName>
    <definedName name="Tee_Sanit._4">#REF!</definedName>
    <definedName name="Tee_Sanit._4_11">#REF!</definedName>
    <definedName name="Tee_Sanit._6">#REF!</definedName>
    <definedName name="Tee_Sanit._6_11">#REF!</definedName>
    <definedName name="TEFLON">#REF!</definedName>
    <definedName name="Teja_aluminio">'[49]LISTADO '!$F$27</definedName>
    <definedName name="Teja_asbt_cemt_N__10_Inc._Acces.">#REF!</definedName>
    <definedName name="Teja_asbt_cemt_N__10_Inc._Acces._11">#REF!</definedName>
    <definedName name="Teja_asbt_cemt_N__4_Inc._Acces.">#REF!</definedName>
    <definedName name="Teja_asbt_cemt_N__4_Inc._Acces._11">#REF!</definedName>
    <definedName name="Teja_asbt_cemt_N__5_Inc._Acces.">#REF!</definedName>
    <definedName name="Teja_asbt_cemt_N__5_Inc._Acces._11">#REF!</definedName>
    <definedName name="Teja_asbt_cemt_N__6_Inc._Acces.">#REF!</definedName>
    <definedName name="Teja_asbt_cemt_N__6_Inc._Acces._11">#REF!</definedName>
    <definedName name="Teja_asbt_cemt_N__8_Inc._Acces.">#REF!</definedName>
    <definedName name="Teja_asbt_cemt_N__8_Inc._Acces._11">#REF!</definedName>
    <definedName name="Teja_thermoacustica">'[54]LISTADO '!$F$102</definedName>
    <definedName name="TEJA6">#REF!</definedName>
    <definedName name="TEJA6_11">#REF!</definedName>
    <definedName name="Teléfono">'[95]FIRMAS y DATOS'!$C:$C</definedName>
    <definedName name="TEMP2">'[132]Cost Codes'!$B$4:$G$361</definedName>
    <definedName name="Tf">#REF!</definedName>
    <definedName name="Tg">#REF!</definedName>
    <definedName name="th">#REF!</definedName>
    <definedName name="Ti">#REF!</definedName>
    <definedName name="TIEMPO">'[99]LANZ 1'!$C$9</definedName>
    <definedName name="Timbre_chicharra_120v">#REF!</definedName>
    <definedName name="Timbre_chicharra_120v_11">#REF!</definedName>
    <definedName name="Tipo">[215]Sheet1!$A$2:$A$6</definedName>
    <definedName name="TipoCosteo">#REF!</definedName>
    <definedName name="TipoCosteoNivelRiesgo">#REF!</definedName>
    <definedName name="TiposCampamentos">#REF!</definedName>
    <definedName name="TiposEnsayos">#REF!</definedName>
    <definedName name="TiposEquipos">#REF!</definedName>
    <definedName name="TiposOficina">#REF!</definedName>
    <definedName name="TiposPersonalProfesional">#REF!</definedName>
    <definedName name="TiposPersonalTecnico">#REF!</definedName>
    <definedName name="tipov">#REF!</definedName>
    <definedName name="titu">#REF!</definedName>
    <definedName name="titu2">#REF!</definedName>
    <definedName name="TITULO">#REF!</definedName>
    <definedName name="Títulos">'[233]062'!$A$1:$G$7</definedName>
    <definedName name="_xlnm.Print_Titles" localSheetId="0">Presupuesto!$1:$6</definedName>
    <definedName name="_xlnm.Print_Titles">#N/A</definedName>
    <definedName name="Títulos_a_imprimir_IM">[160]FINANZAS!#REF!</definedName>
    <definedName name="tj">#REF!</definedName>
    <definedName name="tk">[74]C!$F$7</definedName>
    <definedName name="TL">[113]PRESUPUESTO!#REF!</definedName>
    <definedName name="Tll">#REF!</definedName>
    <definedName name="TLL3_11">#REF!</definedName>
    <definedName name="Tm">#REF!</definedName>
    <definedName name="tn">#REF!</definedName>
    <definedName name="Tñ">#REF!</definedName>
    <definedName name="to">[42]C!$B$16</definedName>
    <definedName name="TOCHE">'[150]Base Datos'!$B$1:$F$65536</definedName>
    <definedName name="Toma_Ambia_para_muro">#REF!</definedName>
    <definedName name="Toma_Ambia_para_muro_11">#REF!</definedName>
    <definedName name="Toma_corriente_dobles_polo_tierra">'[54]LISTADO '!$F$76</definedName>
    <definedName name="Toma_doble_P_T_Levinton">#REF!</definedName>
    <definedName name="Toma_doble_P_T_Levinton_11">#REF!</definedName>
    <definedName name="Toma_trifilar">#REF!</definedName>
    <definedName name="Toma_trifilar_11">#REF!</definedName>
    <definedName name="TOP">[41]PRECIOS!$J$63</definedName>
    <definedName name="TOPOGRAFO">#REF!</definedName>
    <definedName name="TORNILLO_3">#REF!</definedName>
    <definedName name="TORNILLOS_2.5">#REF!</definedName>
    <definedName name="TOTAL">#REF!</definedName>
    <definedName name="Total_Kilometro_típico_aereo_11.4_kV">'[234]c2.5y2.6'!#REF!</definedName>
    <definedName name="Total_Kilometro_típico_aereo_34.5_kV">'[234]c2.5y2.6'!#REF!</definedName>
    <definedName name="Total_Kilometro_típico_aereo_rural_11.4kV">'[234]c2.5y2.6'!#REF!</definedName>
    <definedName name="Total_Kilometro_típico_aereo_rural_34.5kV">'[234]c2.5y2.6'!#REF!</definedName>
    <definedName name="Total_Kilometro_típico_subterraneo_11.4_kV">'[234]c2.5y2.6'!#REF!</definedName>
    <definedName name="Total_Kilometro_típico_subterraneo_34.5_kV">'[234]c2.5y2.6'!#REF!</definedName>
    <definedName name="TotalCalidad">#REF!</definedName>
    <definedName name="TotalCam">#REF!</definedName>
    <definedName name="TotalContratoConIva">'[106]COSTEO TOTAL OBRA'!$D$37</definedName>
    <definedName name="TotalContratoSinIVA">'[106]COSTEO TOTAL OBRA'!$D$33</definedName>
    <definedName name="TotalEns">#REF!</definedName>
    <definedName name="TotalEqu">#REF!</definedName>
    <definedName name="TotalImpuestosObra">#REF!</definedName>
    <definedName name="TOTALITEM1.1">[208]A.P.U!#REF!</definedName>
    <definedName name="TOTALITEM1.1.1">[208]A.P.U!#REF!</definedName>
    <definedName name="TOTALITEM1.1.1_1">[229]A.P.U!#REF!</definedName>
    <definedName name="TOTALITEM1.1.1_10">[230]A.P.U!#REF!</definedName>
    <definedName name="TOTALITEM1.1.1_11">[230]A.P.U!#REF!</definedName>
    <definedName name="TOTALITEM1.1.1_12">[230]A.P.U!#REF!</definedName>
    <definedName name="TOTALITEM1.1.1_13">[230]A.P.U!#REF!</definedName>
    <definedName name="TOTALITEM1.1.1_14">[230]A.P.U!#REF!</definedName>
    <definedName name="TOTALITEM1.1.1_15">[230]A.P.U!#REF!</definedName>
    <definedName name="TOTALITEM1.1.1_16">[230]A.P.U!#REF!</definedName>
    <definedName name="TOTALITEM1.1.1_17">[230]A.P.U!#REF!</definedName>
    <definedName name="TOTALITEM1.1.1_18">[230]A.P.U!#REF!</definedName>
    <definedName name="TOTALITEM1.1.1_19">[230]A.P.U!#REF!</definedName>
    <definedName name="TOTALITEM1.1.1_2">[229]A.P.U!#REF!</definedName>
    <definedName name="TOTALITEM1.1.1_20">[230]A.P.U!#REF!</definedName>
    <definedName name="TOTALITEM1.1.1_21">[230]A.P.U!#REF!</definedName>
    <definedName name="TOTALITEM1.1.1_22">[230]A.P.U!#REF!</definedName>
    <definedName name="TOTALITEM1.1.1_23">[230]A.P.U!#REF!</definedName>
    <definedName name="TOTALITEM1.1.1_24">[230]A.P.U!#REF!</definedName>
    <definedName name="TOTALITEM1.1.1_25">[230]A.P.U!#REF!</definedName>
    <definedName name="TOTALITEM1.1.1_26">[230]A.P.U!#REF!</definedName>
    <definedName name="TOTALITEM1.1.1_27">[230]A.P.U!#REF!</definedName>
    <definedName name="TOTALITEM1.1.1_28">[230]A.P.U!#REF!</definedName>
    <definedName name="TOTALITEM1.1.1_29">[230]A.P.U!#REF!</definedName>
    <definedName name="TOTALITEM1.1.1_3">[231]A.P.U!#REF!</definedName>
    <definedName name="TOTALITEM1.1.1_30">[230]A.P.U!#REF!</definedName>
    <definedName name="TOTALITEM1.1.1_31">[230]A.P.U!#REF!</definedName>
    <definedName name="TOTALITEM1.1.1_32">[230]A.P.U!#REF!</definedName>
    <definedName name="TOTALITEM1.1.1_33">[230]A.P.U!#REF!</definedName>
    <definedName name="TOTALITEM1.1.1_34">[230]A.P.U!#REF!</definedName>
    <definedName name="TOTALITEM1.1.1_35">[230]A.P.U!#REF!</definedName>
    <definedName name="TOTALITEM1.1.1_36">[230]A.P.U!#REF!</definedName>
    <definedName name="TOTALITEM1.1.1_37">[230]A.P.U!#REF!</definedName>
    <definedName name="TOTALITEM1.1.1_38">[230]A.P.U!#REF!</definedName>
    <definedName name="TOTALITEM1.1.1_39">[230]A.P.U!#REF!</definedName>
    <definedName name="TOTALITEM1.1.1_4">[229]A.P.U!#REF!</definedName>
    <definedName name="TOTALITEM1.1.1_40">[230]A.P.U!#REF!</definedName>
    <definedName name="TOTALITEM1.1.1_41">[230]A.P.U!#REF!</definedName>
    <definedName name="TOTALITEM1.1.1_42">[230]A.P.U!#REF!</definedName>
    <definedName name="TOTALITEM1.1.1_43">[230]A.P.U!#REF!</definedName>
    <definedName name="TOTALITEM1.1.1_44">[230]A.P.U!#REF!</definedName>
    <definedName name="TOTALITEM1.1.1_45">[230]A.P.U!#REF!</definedName>
    <definedName name="TOTALITEM1.1.1_46">[230]A.P.U!#REF!</definedName>
    <definedName name="TOTALITEM1.1.1_47">[230]A.P.U!#REF!</definedName>
    <definedName name="TOTALITEM1.1.1_48">[230]A.P.U!#REF!</definedName>
    <definedName name="TOTALITEM1.1.1_49">[230]A.P.U!#REF!</definedName>
    <definedName name="TOTALITEM1.1.1_5">[230]A.P.U!#REF!</definedName>
    <definedName name="TOTALITEM1.1.1_50">[230]A.P.U!#REF!</definedName>
    <definedName name="TOTALITEM1.1.1_51">[230]A.P.U!#REF!</definedName>
    <definedName name="TOTALITEM1.1.1_52">[230]A.P.U!#REF!</definedName>
    <definedName name="TOTALITEM1.1.1_53">[230]A.P.U!#REF!</definedName>
    <definedName name="TOTALITEM1.1.1_54">[230]A.P.U!#REF!</definedName>
    <definedName name="TOTALITEM1.1.1_55">[230]A.P.U!#REF!</definedName>
    <definedName name="TOTALITEM1.1.1_56">[230]A.P.U!#REF!</definedName>
    <definedName name="TOTALITEM1.1.1_57">[230]A.P.U!#REF!</definedName>
    <definedName name="TOTALITEM1.1.1_58">[230]A.P.U!#REF!</definedName>
    <definedName name="TOTALITEM1.1.1_59">[229]A.P.U!#REF!</definedName>
    <definedName name="TOTALITEM1.1.1_60">[229]A.P.U!#REF!</definedName>
    <definedName name="TOTALITEM1.1.1_61">[230]A.P.U!#REF!</definedName>
    <definedName name="TOTALITEM1.1.1_62">[230]A.P.U!#REF!</definedName>
    <definedName name="TOTALITEM1.1.1_63">[230]A.P.U!#REF!</definedName>
    <definedName name="TOTALITEM1.1.1_64">[230]A.P.U!#REF!</definedName>
    <definedName name="TOTALITEM1.1.1_65">[230]A.P.U!#REF!</definedName>
    <definedName name="TOTALITEM1.1.1_66">[230]A.P.U!#REF!</definedName>
    <definedName name="TOTALITEM1.1.1_67">[230]A.P.U!#REF!</definedName>
    <definedName name="TOTALITEM1.1.1_68">[230]A.P.U!#REF!</definedName>
    <definedName name="TOTALITEM1.1.1_69">[230]A.P.U!#REF!</definedName>
    <definedName name="TOTALITEM1.1.1_70">[230]A.P.U!#REF!</definedName>
    <definedName name="TOTALITEM1.1.1_71">[230]A.P.U!#REF!</definedName>
    <definedName name="TOTALITEM1.1.1_72">[230]A.P.U!#REF!</definedName>
    <definedName name="TOTALITEM1.1.1_73">[230]A.P.U!#REF!</definedName>
    <definedName name="TOTALITEM1.1.1_74">[230]A.P.U!#REF!</definedName>
    <definedName name="TOTALITEM1.1.1_75">[230]A.P.U!#REF!</definedName>
    <definedName name="TOTALITEM1.1.1_76">[230]A.P.U!#REF!</definedName>
    <definedName name="TOTALITEM1.1.1_78">[230]A.P.U!#REF!</definedName>
    <definedName name="TOTALITEM1.1.1_79">[230]A.P.U!#REF!</definedName>
    <definedName name="TOTALITEM1.1.1_9">[230]A.P.U!#REF!</definedName>
    <definedName name="TOTALITEM1.1.2">[208]A.P.U!#REF!</definedName>
    <definedName name="TOTALITEM1.1.2_1">[229]A.P.U!#REF!</definedName>
    <definedName name="TOTALITEM1.1.2_10">[230]A.P.U!#REF!</definedName>
    <definedName name="TOTALITEM1.1.2_11">[230]A.P.U!#REF!</definedName>
    <definedName name="TOTALITEM1.1.2_12">[230]A.P.U!#REF!</definedName>
    <definedName name="TOTALITEM1.1.2_13">[230]A.P.U!#REF!</definedName>
    <definedName name="TOTALITEM1.1.2_14">[230]A.P.U!#REF!</definedName>
    <definedName name="TOTALITEM1.1.2_15">[230]A.P.U!#REF!</definedName>
    <definedName name="TOTALITEM1.1.2_16">[230]A.P.U!#REF!</definedName>
    <definedName name="TOTALITEM1.1.2_17">[230]A.P.U!#REF!</definedName>
    <definedName name="TOTALITEM1.1.2_18">[230]A.P.U!#REF!</definedName>
    <definedName name="TOTALITEM1.1.2_19">[230]A.P.U!#REF!</definedName>
    <definedName name="TOTALITEM1.1.2_2">[229]A.P.U!#REF!</definedName>
    <definedName name="TOTALITEM1.1.2_20">[230]A.P.U!#REF!</definedName>
    <definedName name="TOTALITEM1.1.2_21">[230]A.P.U!#REF!</definedName>
    <definedName name="TOTALITEM1.1.2_22">[230]A.P.U!#REF!</definedName>
    <definedName name="TOTALITEM1.1.2_23">[230]A.P.U!#REF!</definedName>
    <definedName name="TOTALITEM1.1.2_24">[230]A.P.U!#REF!</definedName>
    <definedName name="TOTALITEM1.1.2_25">[230]A.P.U!#REF!</definedName>
    <definedName name="TOTALITEM1.1.2_26">[230]A.P.U!#REF!</definedName>
    <definedName name="TOTALITEM1.1.2_27">[230]A.P.U!#REF!</definedName>
    <definedName name="TOTALITEM1.1.2_28">[230]A.P.U!#REF!</definedName>
    <definedName name="TOTALITEM1.1.2_29">[230]A.P.U!#REF!</definedName>
    <definedName name="TOTALITEM1.1.2_3">[231]A.P.U!#REF!</definedName>
    <definedName name="TOTALITEM1.1.2_30">[230]A.P.U!#REF!</definedName>
    <definedName name="TOTALITEM1.1.2_31">[230]A.P.U!#REF!</definedName>
    <definedName name="TOTALITEM1.1.2_32">[230]A.P.U!#REF!</definedName>
    <definedName name="TOTALITEM1.1.2_33">[230]A.P.U!#REF!</definedName>
    <definedName name="TOTALITEM1.1.2_34">[230]A.P.U!#REF!</definedName>
    <definedName name="TOTALITEM1.1.2_35">[230]A.P.U!#REF!</definedName>
    <definedName name="TOTALITEM1.1.2_36">[230]A.P.U!#REF!</definedName>
    <definedName name="TOTALITEM1.1.2_37">[230]A.P.U!#REF!</definedName>
    <definedName name="TOTALITEM1.1.2_38">[230]A.P.U!#REF!</definedName>
    <definedName name="TOTALITEM1.1.2_39">[230]A.P.U!#REF!</definedName>
    <definedName name="TOTALITEM1.1.2_4">[229]A.P.U!#REF!</definedName>
    <definedName name="TOTALITEM1.1.2_40">[230]A.P.U!#REF!</definedName>
    <definedName name="TOTALITEM1.1.2_41">[230]A.P.U!#REF!</definedName>
    <definedName name="TOTALITEM1.1.2_42">[230]A.P.U!#REF!</definedName>
    <definedName name="TOTALITEM1.1.2_43">[230]A.P.U!#REF!</definedName>
    <definedName name="TOTALITEM1.1.2_44">[230]A.P.U!#REF!</definedName>
    <definedName name="TOTALITEM1.1.2_45">[230]A.P.U!#REF!</definedName>
    <definedName name="TOTALITEM1.1.2_46">[230]A.P.U!#REF!</definedName>
    <definedName name="TOTALITEM1.1.2_47">[230]A.P.U!#REF!</definedName>
    <definedName name="TOTALITEM1.1.2_48">[230]A.P.U!#REF!</definedName>
    <definedName name="TOTALITEM1.1.2_49">[230]A.P.U!#REF!</definedName>
    <definedName name="TOTALITEM1.1.2_5">[230]A.P.U!#REF!</definedName>
    <definedName name="TOTALITEM1.1.2_50">[230]A.P.U!#REF!</definedName>
    <definedName name="TOTALITEM1.1.2_51">[230]A.P.U!#REF!</definedName>
    <definedName name="TOTALITEM1.1.2_52">[230]A.P.U!#REF!</definedName>
    <definedName name="TOTALITEM1.1.2_53">[230]A.P.U!#REF!</definedName>
    <definedName name="TOTALITEM1.1.2_54">[230]A.P.U!#REF!</definedName>
    <definedName name="TOTALITEM1.1.2_55">[230]A.P.U!#REF!</definedName>
    <definedName name="TOTALITEM1.1.2_56">[230]A.P.U!#REF!</definedName>
    <definedName name="TOTALITEM1.1.2_57">[230]A.P.U!#REF!</definedName>
    <definedName name="TOTALITEM1.1.2_58">[230]A.P.U!#REF!</definedName>
    <definedName name="TOTALITEM1.1.2_59">[229]A.P.U!#REF!</definedName>
    <definedName name="TOTALITEM1.1.2_60">[229]A.P.U!#REF!</definedName>
    <definedName name="TOTALITEM1.1.2_61">[230]A.P.U!#REF!</definedName>
    <definedName name="TOTALITEM1.1.2_62">[230]A.P.U!#REF!</definedName>
    <definedName name="TOTALITEM1.1.2_63">[230]A.P.U!#REF!</definedName>
    <definedName name="TOTALITEM1.1.2_64">[230]A.P.U!#REF!</definedName>
    <definedName name="TOTALITEM1.1.2_65">[230]A.P.U!#REF!</definedName>
    <definedName name="TOTALITEM1.1.2_66">[230]A.P.U!#REF!</definedName>
    <definedName name="TOTALITEM1.1.2_67">[230]A.P.U!#REF!</definedName>
    <definedName name="TOTALITEM1.1.2_68">[230]A.P.U!#REF!</definedName>
    <definedName name="TOTALITEM1.1.2_69">[230]A.P.U!#REF!</definedName>
    <definedName name="TOTALITEM1.1.2_70">[230]A.P.U!#REF!</definedName>
    <definedName name="TOTALITEM1.1.2_71">[230]A.P.U!#REF!</definedName>
    <definedName name="TOTALITEM1.1.2_72">[230]A.P.U!#REF!</definedName>
    <definedName name="TOTALITEM1.1.2_73">[230]A.P.U!#REF!</definedName>
    <definedName name="TOTALITEM1.1.2_74">[230]A.P.U!#REF!</definedName>
    <definedName name="TOTALITEM1.1.2_75">[230]A.P.U!#REF!</definedName>
    <definedName name="TOTALITEM1.1.2_76">[230]A.P.U!#REF!</definedName>
    <definedName name="TOTALITEM1.1.2_78">[230]A.P.U!#REF!</definedName>
    <definedName name="TOTALITEM1.1.2_79">[230]A.P.U!#REF!</definedName>
    <definedName name="TOTALITEM1.1.2_9">[230]A.P.U!#REF!</definedName>
    <definedName name="TOTALITEM1.1.3">[208]A.P.U!#REF!</definedName>
    <definedName name="TOTALITEM1.1.3_1">[229]A.P.U!#REF!</definedName>
    <definedName name="TOTALITEM1.1.3_10">[230]A.P.U!#REF!</definedName>
    <definedName name="TOTALITEM1.1.3_11">[230]A.P.U!#REF!</definedName>
    <definedName name="TOTALITEM1.1.3_12">[230]A.P.U!#REF!</definedName>
    <definedName name="TOTALITEM1.1.3_13">[230]A.P.U!#REF!</definedName>
    <definedName name="TOTALITEM1.1.3_14">[230]A.P.U!#REF!</definedName>
    <definedName name="TOTALITEM1.1.3_15">[230]A.P.U!#REF!</definedName>
    <definedName name="TOTALITEM1.1.3_16">[230]A.P.U!#REF!</definedName>
    <definedName name="TOTALITEM1.1.3_17">[230]A.P.U!#REF!</definedName>
    <definedName name="TOTALITEM1.1.3_18">[230]A.P.U!#REF!</definedName>
    <definedName name="TOTALITEM1.1.3_19">[230]A.P.U!#REF!</definedName>
    <definedName name="TOTALITEM1.1.3_2">[229]A.P.U!#REF!</definedName>
    <definedName name="TOTALITEM1.1.3_20">[230]A.P.U!#REF!</definedName>
    <definedName name="TOTALITEM1.1.3_21">[230]A.P.U!#REF!</definedName>
    <definedName name="TOTALITEM1.1.3_22">[230]A.P.U!#REF!</definedName>
    <definedName name="TOTALITEM1.1.3_23">[230]A.P.U!#REF!</definedName>
    <definedName name="TOTALITEM1.1.3_24">[230]A.P.U!#REF!</definedName>
    <definedName name="TOTALITEM1.1.3_25">[230]A.P.U!#REF!</definedName>
    <definedName name="TOTALITEM1.1.3_26">[230]A.P.U!#REF!</definedName>
    <definedName name="TOTALITEM1.1.3_27">[230]A.P.U!#REF!</definedName>
    <definedName name="TOTALITEM1.1.3_28">[230]A.P.U!#REF!</definedName>
    <definedName name="TOTALITEM1.1.3_29">[230]A.P.U!#REF!</definedName>
    <definedName name="TOTALITEM1.1.3_3">[231]A.P.U!#REF!</definedName>
    <definedName name="TOTALITEM1.1.3_30">[230]A.P.U!#REF!</definedName>
    <definedName name="TOTALITEM1.1.3_31">[230]A.P.U!#REF!</definedName>
    <definedName name="TOTALITEM1.1.3_32">[230]A.P.U!#REF!</definedName>
    <definedName name="TOTALITEM1.1.3_33">[230]A.P.U!#REF!</definedName>
    <definedName name="TOTALITEM1.1.3_34">[230]A.P.U!#REF!</definedName>
    <definedName name="TOTALITEM1.1.3_35">[230]A.P.U!#REF!</definedName>
    <definedName name="TOTALITEM1.1.3_36">[230]A.P.U!#REF!</definedName>
    <definedName name="TOTALITEM1.1.3_37">[230]A.P.U!#REF!</definedName>
    <definedName name="TOTALITEM1.1.3_38">[230]A.P.U!#REF!</definedName>
    <definedName name="TOTALITEM1.1.3_39">[230]A.P.U!#REF!</definedName>
    <definedName name="TOTALITEM1.1.3_4">[229]A.P.U!#REF!</definedName>
    <definedName name="TOTALITEM1.1.3_40">[230]A.P.U!#REF!</definedName>
    <definedName name="TOTALITEM1.1.3_41">[230]A.P.U!#REF!</definedName>
    <definedName name="TOTALITEM1.1.3_42">[230]A.P.U!#REF!</definedName>
    <definedName name="TOTALITEM1.1.3_43">[230]A.P.U!#REF!</definedName>
    <definedName name="TOTALITEM1.1.3_44">[230]A.P.U!#REF!</definedName>
    <definedName name="TOTALITEM1.1.3_45">[230]A.P.U!#REF!</definedName>
    <definedName name="TOTALITEM1.1.3_46">[230]A.P.U!#REF!</definedName>
    <definedName name="TOTALITEM1.1.3_47">[230]A.P.U!#REF!</definedName>
    <definedName name="TOTALITEM1.1.3_48">[230]A.P.U!#REF!</definedName>
    <definedName name="TOTALITEM1.1.3_49">[230]A.P.U!#REF!</definedName>
    <definedName name="TOTALITEM1.1.3_5">[230]A.P.U!#REF!</definedName>
    <definedName name="TOTALITEM1.1.3_50">[230]A.P.U!#REF!</definedName>
    <definedName name="TOTALITEM1.1.3_51">[230]A.P.U!#REF!</definedName>
    <definedName name="TOTALITEM1.1.3_52">[230]A.P.U!#REF!</definedName>
    <definedName name="TOTALITEM1.1.3_53">[230]A.P.U!#REF!</definedName>
    <definedName name="TOTALITEM1.1.3_54">[230]A.P.U!#REF!</definedName>
    <definedName name="TOTALITEM1.1.3_55">[230]A.P.U!#REF!</definedName>
    <definedName name="TOTALITEM1.1.3_56">[230]A.P.U!#REF!</definedName>
    <definedName name="TOTALITEM1.1.3_57">[230]A.P.U!#REF!</definedName>
    <definedName name="TOTALITEM1.1.3_58">[230]A.P.U!#REF!</definedName>
    <definedName name="TOTALITEM1.1.3_59">[229]A.P.U!#REF!</definedName>
    <definedName name="TOTALITEM1.1.3_60">[229]A.P.U!#REF!</definedName>
    <definedName name="TOTALITEM1.1.3_61">[230]A.P.U!#REF!</definedName>
    <definedName name="TOTALITEM1.1.3_62">[230]A.P.U!#REF!</definedName>
    <definedName name="TOTALITEM1.1.3_63">[230]A.P.U!#REF!</definedName>
    <definedName name="TOTALITEM1.1.3_64">[230]A.P.U!#REF!</definedName>
    <definedName name="TOTALITEM1.1.3_65">[230]A.P.U!#REF!</definedName>
    <definedName name="TOTALITEM1.1.3_66">[230]A.P.U!#REF!</definedName>
    <definedName name="TOTALITEM1.1.3_67">[230]A.P.U!#REF!</definedName>
    <definedName name="TOTALITEM1.1.3_68">[230]A.P.U!#REF!</definedName>
    <definedName name="TOTALITEM1.1.3_69">[230]A.P.U!#REF!</definedName>
    <definedName name="TOTALITEM1.1.3_70">[230]A.P.U!#REF!</definedName>
    <definedName name="TOTALITEM1.1.3_71">[230]A.P.U!#REF!</definedName>
    <definedName name="TOTALITEM1.1.3_72">[230]A.P.U!#REF!</definedName>
    <definedName name="TOTALITEM1.1.3_73">[230]A.P.U!#REF!</definedName>
    <definedName name="TOTALITEM1.1.3_74">[230]A.P.U!#REF!</definedName>
    <definedName name="TOTALITEM1.1.3_75">[230]A.P.U!#REF!</definedName>
    <definedName name="TOTALITEM1.1.3_76">[230]A.P.U!#REF!</definedName>
    <definedName name="TOTALITEM1.1.3_78">[230]A.P.U!#REF!</definedName>
    <definedName name="TOTALITEM1.1.3_79">[230]A.P.U!#REF!</definedName>
    <definedName name="TOTALITEM1.1.3_9">[230]A.P.U!#REF!</definedName>
    <definedName name="TOTALITEM1.1.4">[208]A.P.U!#REF!</definedName>
    <definedName name="TOTALITEM1.1.4_1">[229]A.P.U!#REF!</definedName>
    <definedName name="TOTALITEM1.1.4_10">[230]A.P.U!#REF!</definedName>
    <definedName name="TOTALITEM1.1.4_11">[230]A.P.U!#REF!</definedName>
    <definedName name="TOTALITEM1.1.4_12">[230]A.P.U!#REF!</definedName>
    <definedName name="TOTALITEM1.1.4_13">[230]A.P.U!#REF!</definedName>
    <definedName name="TOTALITEM1.1.4_14">[230]A.P.U!#REF!</definedName>
    <definedName name="TOTALITEM1.1.4_15">[230]A.P.U!#REF!</definedName>
    <definedName name="TOTALITEM1.1.4_16">[230]A.P.U!#REF!</definedName>
    <definedName name="TOTALITEM1.1.4_17">[230]A.P.U!#REF!</definedName>
    <definedName name="TOTALITEM1.1.4_18">[230]A.P.U!#REF!</definedName>
    <definedName name="TOTALITEM1.1.4_19">[230]A.P.U!#REF!</definedName>
    <definedName name="TOTALITEM1.1.4_2">[229]A.P.U!#REF!</definedName>
    <definedName name="TOTALITEM1.1.4_20">[230]A.P.U!#REF!</definedName>
    <definedName name="TOTALITEM1.1.4_21">[230]A.P.U!#REF!</definedName>
    <definedName name="TOTALITEM1.1.4_22">[230]A.P.U!#REF!</definedName>
    <definedName name="TOTALITEM1.1.4_23">[230]A.P.U!#REF!</definedName>
    <definedName name="TOTALITEM1.1.4_24">[230]A.P.U!#REF!</definedName>
    <definedName name="TOTALITEM1.1.4_25">[230]A.P.U!#REF!</definedName>
    <definedName name="TOTALITEM1.1.4_26">[230]A.P.U!#REF!</definedName>
    <definedName name="TOTALITEM1.1.4_27">[230]A.P.U!#REF!</definedName>
    <definedName name="TOTALITEM1.1.4_28">[230]A.P.U!#REF!</definedName>
    <definedName name="TOTALITEM1.1.4_29">[230]A.P.U!#REF!</definedName>
    <definedName name="TOTALITEM1.1.4_3">[231]A.P.U!#REF!</definedName>
    <definedName name="TOTALITEM1.1.4_30">[230]A.P.U!#REF!</definedName>
    <definedName name="TOTALITEM1.1.4_31">[230]A.P.U!#REF!</definedName>
    <definedName name="TOTALITEM1.1.4_32">[230]A.P.U!#REF!</definedName>
    <definedName name="TOTALITEM1.1.4_33">[230]A.P.U!#REF!</definedName>
    <definedName name="TOTALITEM1.1.4_34">[230]A.P.U!#REF!</definedName>
    <definedName name="TOTALITEM1.1.4_35">[230]A.P.U!#REF!</definedName>
    <definedName name="TOTALITEM1.1.4_36">[230]A.P.U!#REF!</definedName>
    <definedName name="TOTALITEM1.1.4_37">[230]A.P.U!#REF!</definedName>
    <definedName name="TOTALITEM1.1.4_38">[230]A.P.U!#REF!</definedName>
    <definedName name="TOTALITEM1.1.4_39">[230]A.P.U!#REF!</definedName>
    <definedName name="TOTALITEM1.1.4_4">[229]A.P.U!#REF!</definedName>
    <definedName name="TOTALITEM1.1.4_40">[230]A.P.U!#REF!</definedName>
    <definedName name="TOTALITEM1.1.4_41">[230]A.P.U!#REF!</definedName>
    <definedName name="TOTALITEM1.1.4_42">[230]A.P.U!#REF!</definedName>
    <definedName name="TOTALITEM1.1.4_43">[230]A.P.U!#REF!</definedName>
    <definedName name="TOTALITEM1.1.4_44">[230]A.P.U!#REF!</definedName>
    <definedName name="TOTALITEM1.1.4_45">[230]A.P.U!#REF!</definedName>
    <definedName name="TOTALITEM1.1.4_46">[230]A.P.U!#REF!</definedName>
    <definedName name="TOTALITEM1.1.4_47">[230]A.P.U!#REF!</definedName>
    <definedName name="TOTALITEM1.1.4_48">[230]A.P.U!#REF!</definedName>
    <definedName name="TOTALITEM1.1.4_49">[230]A.P.U!#REF!</definedName>
    <definedName name="TOTALITEM1.1.4_5">[230]A.P.U!#REF!</definedName>
    <definedName name="TOTALITEM1.1.4_50">[230]A.P.U!#REF!</definedName>
    <definedName name="TOTALITEM1.1.4_51">[230]A.P.U!#REF!</definedName>
    <definedName name="TOTALITEM1.1.4_52">[230]A.P.U!#REF!</definedName>
    <definedName name="TOTALITEM1.1.4_53">[230]A.P.U!#REF!</definedName>
    <definedName name="TOTALITEM1.1.4_54">[230]A.P.U!#REF!</definedName>
    <definedName name="TOTALITEM1.1.4_55">[230]A.P.U!#REF!</definedName>
    <definedName name="TOTALITEM1.1.4_56">[230]A.P.U!#REF!</definedName>
    <definedName name="TOTALITEM1.1.4_57">[230]A.P.U!#REF!</definedName>
    <definedName name="TOTALITEM1.1.4_58">[230]A.P.U!#REF!</definedName>
    <definedName name="TOTALITEM1.1.4_59">[229]A.P.U!#REF!</definedName>
    <definedName name="TOTALITEM1.1.4_60">[229]A.P.U!#REF!</definedName>
    <definedName name="TOTALITEM1.1.4_61">[230]A.P.U!#REF!</definedName>
    <definedName name="TOTALITEM1.1.4_62">[230]A.P.U!#REF!</definedName>
    <definedName name="TOTALITEM1.1.4_63">[230]A.P.U!#REF!</definedName>
    <definedName name="TOTALITEM1.1.4_64">[230]A.P.U!#REF!</definedName>
    <definedName name="TOTALITEM1.1.4_65">[230]A.P.U!#REF!</definedName>
    <definedName name="TOTALITEM1.1.4_66">[230]A.P.U!#REF!</definedName>
    <definedName name="TOTALITEM1.1.4_67">[230]A.P.U!#REF!</definedName>
    <definedName name="TOTALITEM1.1.4_68">[230]A.P.U!#REF!</definedName>
    <definedName name="TOTALITEM1.1.4_69">[230]A.P.U!#REF!</definedName>
    <definedName name="TOTALITEM1.1.4_70">[230]A.P.U!#REF!</definedName>
    <definedName name="TOTALITEM1.1.4_71">[230]A.P.U!#REF!</definedName>
    <definedName name="TOTALITEM1.1.4_72">[230]A.P.U!#REF!</definedName>
    <definedName name="TOTALITEM1.1.4_73">[230]A.P.U!#REF!</definedName>
    <definedName name="TOTALITEM1.1.4_74">[230]A.P.U!#REF!</definedName>
    <definedName name="TOTALITEM1.1.4_75">[230]A.P.U!#REF!</definedName>
    <definedName name="TOTALITEM1.1.4_76">[230]A.P.U!#REF!</definedName>
    <definedName name="TOTALITEM1.1.4_78">[230]A.P.U!#REF!</definedName>
    <definedName name="TOTALITEM1.1.4_79">[230]A.P.U!#REF!</definedName>
    <definedName name="TOTALITEM1.1.4_9">[230]A.P.U!#REF!</definedName>
    <definedName name="TOTALITEM1.1_1">[229]A.P.U!#REF!</definedName>
    <definedName name="TOTALITEM1.1_10">[230]A.P.U!#REF!</definedName>
    <definedName name="TOTALITEM1.1_11">[230]A.P.U!#REF!</definedName>
    <definedName name="TOTALITEM1.1_12">[230]A.P.U!#REF!</definedName>
    <definedName name="TOTALITEM1.1_13">[230]A.P.U!#REF!</definedName>
    <definedName name="TOTALITEM1.1_14">[230]A.P.U!#REF!</definedName>
    <definedName name="TOTALITEM1.1_15">[230]A.P.U!#REF!</definedName>
    <definedName name="TOTALITEM1.1_16">[230]A.P.U!#REF!</definedName>
    <definedName name="TOTALITEM1.1_17">[230]A.P.U!#REF!</definedName>
    <definedName name="TOTALITEM1.1_18">[230]A.P.U!#REF!</definedName>
    <definedName name="TOTALITEM1.1_19">[230]A.P.U!#REF!</definedName>
    <definedName name="TOTALITEM1.1_2">[229]A.P.U!#REF!</definedName>
    <definedName name="TOTALITEM1.1_20">[230]A.P.U!#REF!</definedName>
    <definedName name="TOTALITEM1.1_21">[230]A.P.U!#REF!</definedName>
    <definedName name="TOTALITEM1.1_22">[230]A.P.U!#REF!</definedName>
    <definedName name="TOTALITEM1.1_23">[230]A.P.U!#REF!</definedName>
    <definedName name="TOTALITEM1.1_24">[230]A.P.U!#REF!</definedName>
    <definedName name="TOTALITEM1.1_25">[230]A.P.U!#REF!</definedName>
    <definedName name="TOTALITEM1.1_26">[230]A.P.U!#REF!</definedName>
    <definedName name="TOTALITEM1.1_27">[230]A.P.U!#REF!</definedName>
    <definedName name="TOTALITEM1.1_28">[230]A.P.U!#REF!</definedName>
    <definedName name="TOTALITEM1.1_29">[230]A.P.U!#REF!</definedName>
    <definedName name="TOTALITEM1.1_3">[231]A.P.U!#REF!</definedName>
    <definedName name="TOTALITEM1.1_30">[230]A.P.U!#REF!</definedName>
    <definedName name="TOTALITEM1.1_31">[230]A.P.U!#REF!</definedName>
    <definedName name="TOTALITEM1.1_32">[230]A.P.U!#REF!</definedName>
    <definedName name="TOTALITEM1.1_33">[230]A.P.U!#REF!</definedName>
    <definedName name="TOTALITEM1.1_34">[230]A.P.U!#REF!</definedName>
    <definedName name="TOTALITEM1.1_35">[230]A.P.U!#REF!</definedName>
    <definedName name="TOTALITEM1.1_36">[230]A.P.U!#REF!</definedName>
    <definedName name="TOTALITEM1.1_37">[230]A.P.U!#REF!</definedName>
    <definedName name="TOTALITEM1.1_38">[230]A.P.U!#REF!</definedName>
    <definedName name="TOTALITEM1.1_39">[230]A.P.U!#REF!</definedName>
    <definedName name="TOTALITEM1.1_4">[229]A.P.U!#REF!</definedName>
    <definedName name="TOTALITEM1.1_40">[230]A.P.U!#REF!</definedName>
    <definedName name="TOTALITEM1.1_41">[230]A.P.U!#REF!</definedName>
    <definedName name="TOTALITEM1.1_42">[230]A.P.U!#REF!</definedName>
    <definedName name="TOTALITEM1.1_43">[230]A.P.U!#REF!</definedName>
    <definedName name="TOTALITEM1.1_44">[230]A.P.U!#REF!</definedName>
    <definedName name="TOTALITEM1.1_45">[230]A.P.U!#REF!</definedName>
    <definedName name="TOTALITEM1.1_46">[230]A.P.U!#REF!</definedName>
    <definedName name="TOTALITEM1.1_47">[230]A.P.U!#REF!</definedName>
    <definedName name="TOTALITEM1.1_48">[230]A.P.U!#REF!</definedName>
    <definedName name="TOTALITEM1.1_49">[230]A.P.U!#REF!</definedName>
    <definedName name="TOTALITEM1.1_5">[230]A.P.U!#REF!</definedName>
    <definedName name="TOTALITEM1.1_50">[230]A.P.U!#REF!</definedName>
    <definedName name="TOTALITEM1.1_51">[230]A.P.U!#REF!</definedName>
    <definedName name="TOTALITEM1.1_52">[230]A.P.U!#REF!</definedName>
    <definedName name="TOTALITEM1.1_53">[230]A.P.U!#REF!</definedName>
    <definedName name="TOTALITEM1.1_54">[230]A.P.U!#REF!</definedName>
    <definedName name="TOTALITEM1.1_55">[230]A.P.U!#REF!</definedName>
    <definedName name="TOTALITEM1.1_56">[230]A.P.U!#REF!</definedName>
    <definedName name="TOTALITEM1.1_57">[230]A.P.U!#REF!</definedName>
    <definedName name="TOTALITEM1.1_58">[230]A.P.U!#REF!</definedName>
    <definedName name="TOTALITEM1.1_59">[229]A.P.U!#REF!</definedName>
    <definedName name="TOTALITEM1.1_60">[229]A.P.U!#REF!</definedName>
    <definedName name="TOTALITEM1.1_61">[230]A.P.U!#REF!</definedName>
    <definedName name="TOTALITEM1.1_62">[230]A.P.U!#REF!</definedName>
    <definedName name="TOTALITEM1.1_63">[230]A.P.U!#REF!</definedName>
    <definedName name="TOTALITEM1.1_64">[230]A.P.U!#REF!</definedName>
    <definedName name="TOTALITEM1.1_65">[230]A.P.U!#REF!</definedName>
    <definedName name="TOTALITEM1.1_66">[230]A.P.U!#REF!</definedName>
    <definedName name="TOTALITEM1.1_67">[230]A.P.U!#REF!</definedName>
    <definedName name="TOTALITEM1.1_68">[230]A.P.U!#REF!</definedName>
    <definedName name="TOTALITEM1.1_69">[230]A.P.U!#REF!</definedName>
    <definedName name="TOTALITEM1.1_70">[230]A.P.U!#REF!</definedName>
    <definedName name="TOTALITEM1.1_71">[230]A.P.U!#REF!</definedName>
    <definedName name="TOTALITEM1.1_72">[230]A.P.U!#REF!</definedName>
    <definedName name="TOTALITEM1.1_73">[230]A.P.U!#REF!</definedName>
    <definedName name="TOTALITEM1.1_74">[230]A.P.U!#REF!</definedName>
    <definedName name="TOTALITEM1.1_75">[230]A.P.U!#REF!</definedName>
    <definedName name="TOTALITEM1.1_76">[230]A.P.U!#REF!</definedName>
    <definedName name="TOTALITEM1.1_78">[230]A.P.U!#REF!</definedName>
    <definedName name="TOTALITEM1.1_79">[230]A.P.U!#REF!</definedName>
    <definedName name="TOTALITEM1.1_9">[230]A.P.U!#REF!</definedName>
    <definedName name="TOTALITEM1.2.1">[208]A.P.U!#REF!</definedName>
    <definedName name="TOTALITEM1.2.1_1">[229]A.P.U!#REF!</definedName>
    <definedName name="TOTALITEM1.2.1_10">[230]A.P.U!#REF!</definedName>
    <definedName name="TOTALITEM1.2.1_11">[230]A.P.U!#REF!</definedName>
    <definedName name="TOTALITEM1.2.1_12">[230]A.P.U!#REF!</definedName>
    <definedName name="TOTALITEM1.2.1_13">[230]A.P.U!#REF!</definedName>
    <definedName name="TOTALITEM1.2.1_14">[230]A.P.U!#REF!</definedName>
    <definedName name="TOTALITEM1.2.1_15">[230]A.P.U!#REF!</definedName>
    <definedName name="TOTALITEM1.2.1_16">[230]A.P.U!#REF!</definedName>
    <definedName name="TOTALITEM1.2.1_17">[230]A.P.U!#REF!</definedName>
    <definedName name="TOTALITEM1.2.1_18">[230]A.P.U!#REF!</definedName>
    <definedName name="TOTALITEM1.2.1_19">[230]A.P.U!#REF!</definedName>
    <definedName name="TOTALITEM1.2.1_2">[229]A.P.U!#REF!</definedName>
    <definedName name="TOTALITEM1.2.1_20">[230]A.P.U!#REF!</definedName>
    <definedName name="TOTALITEM1.2.1_21">[230]A.P.U!#REF!</definedName>
    <definedName name="TOTALITEM1.2.1_22">[230]A.P.U!#REF!</definedName>
    <definedName name="TOTALITEM1.2.1_23">[230]A.P.U!#REF!</definedName>
    <definedName name="TOTALITEM1.2.1_24">[230]A.P.U!#REF!</definedName>
    <definedName name="TOTALITEM1.2.1_25">[230]A.P.U!#REF!</definedName>
    <definedName name="TOTALITEM1.2.1_26">[230]A.P.U!#REF!</definedName>
    <definedName name="TOTALITEM1.2.1_27">[230]A.P.U!#REF!</definedName>
    <definedName name="TOTALITEM1.2.1_28">[230]A.P.U!#REF!</definedName>
    <definedName name="TOTALITEM1.2.1_29">[230]A.P.U!#REF!</definedName>
    <definedName name="TOTALITEM1.2.1_3">[231]A.P.U!#REF!</definedName>
    <definedName name="TOTALITEM1.2.1_30">[230]A.P.U!#REF!</definedName>
    <definedName name="TOTALITEM1.2.1_31">[230]A.P.U!#REF!</definedName>
    <definedName name="TOTALITEM1.2.1_32">[230]A.P.U!#REF!</definedName>
    <definedName name="TOTALITEM1.2.1_33">[230]A.P.U!#REF!</definedName>
    <definedName name="TOTALITEM1.2.1_34">[230]A.P.U!#REF!</definedName>
    <definedName name="TOTALITEM1.2.1_35">[230]A.P.U!#REF!</definedName>
    <definedName name="TOTALITEM1.2.1_36">[230]A.P.U!#REF!</definedName>
    <definedName name="TOTALITEM1.2.1_37">[230]A.P.U!#REF!</definedName>
    <definedName name="TOTALITEM1.2.1_38">[230]A.P.U!#REF!</definedName>
    <definedName name="TOTALITEM1.2.1_39">[230]A.P.U!#REF!</definedName>
    <definedName name="TOTALITEM1.2.1_4">[229]A.P.U!#REF!</definedName>
    <definedName name="TOTALITEM1.2.1_40">[230]A.P.U!#REF!</definedName>
    <definedName name="TOTALITEM1.2.1_41">[230]A.P.U!#REF!</definedName>
    <definedName name="TOTALITEM1.2.1_42">[230]A.P.U!#REF!</definedName>
    <definedName name="TOTALITEM1.2.1_43">[230]A.P.U!#REF!</definedName>
    <definedName name="TOTALITEM1.2.1_44">[230]A.P.U!#REF!</definedName>
    <definedName name="TOTALITEM1.2.1_45">[230]A.P.U!#REF!</definedName>
    <definedName name="TOTALITEM1.2.1_46">[230]A.P.U!#REF!</definedName>
    <definedName name="TOTALITEM1.2.1_47">[230]A.P.U!#REF!</definedName>
    <definedName name="TOTALITEM1.2.1_48">[230]A.P.U!#REF!</definedName>
    <definedName name="TOTALITEM1.2.1_49">[230]A.P.U!#REF!</definedName>
    <definedName name="TOTALITEM1.2.1_5">[230]A.P.U!#REF!</definedName>
    <definedName name="TOTALITEM1.2.1_50">[230]A.P.U!#REF!</definedName>
    <definedName name="TOTALITEM1.2.1_51">[230]A.P.U!#REF!</definedName>
    <definedName name="TOTALITEM1.2.1_52">[230]A.P.U!#REF!</definedName>
    <definedName name="TOTALITEM1.2.1_53">[230]A.P.U!#REF!</definedName>
    <definedName name="TOTALITEM1.2.1_54">[230]A.P.U!#REF!</definedName>
    <definedName name="TOTALITEM1.2.1_55">[230]A.P.U!#REF!</definedName>
    <definedName name="TOTALITEM1.2.1_56">[230]A.P.U!#REF!</definedName>
    <definedName name="TOTALITEM1.2.1_57">[230]A.P.U!#REF!</definedName>
    <definedName name="TOTALITEM1.2.1_58">[230]A.P.U!#REF!</definedName>
    <definedName name="TOTALITEM1.2.1_59">[229]A.P.U!#REF!</definedName>
    <definedName name="TOTALITEM1.2.1_60">[229]A.P.U!#REF!</definedName>
    <definedName name="TOTALITEM1.2.1_61">[230]A.P.U!#REF!</definedName>
    <definedName name="TOTALITEM1.2.1_62">[230]A.P.U!#REF!</definedName>
    <definedName name="TOTALITEM1.2.1_63">[230]A.P.U!#REF!</definedName>
    <definedName name="TOTALITEM1.2.1_64">[230]A.P.U!#REF!</definedName>
    <definedName name="TOTALITEM1.2.1_65">[230]A.P.U!#REF!</definedName>
    <definedName name="TOTALITEM1.2.1_66">[230]A.P.U!#REF!</definedName>
    <definedName name="TOTALITEM1.2.1_67">[230]A.P.U!#REF!</definedName>
    <definedName name="TOTALITEM1.2.1_68">[230]A.P.U!#REF!</definedName>
    <definedName name="TOTALITEM1.2.1_69">[230]A.P.U!#REF!</definedName>
    <definedName name="TOTALITEM1.2.1_70">[230]A.P.U!#REF!</definedName>
    <definedName name="TOTALITEM1.2.1_71">[230]A.P.U!#REF!</definedName>
    <definedName name="TOTALITEM1.2.1_72">[230]A.P.U!#REF!</definedName>
    <definedName name="TOTALITEM1.2.1_73">[230]A.P.U!#REF!</definedName>
    <definedName name="TOTALITEM1.2.1_74">[230]A.P.U!#REF!</definedName>
    <definedName name="TOTALITEM1.2.1_75">[230]A.P.U!#REF!</definedName>
    <definedName name="TOTALITEM1.2.1_76">[230]A.P.U!#REF!</definedName>
    <definedName name="TOTALITEM1.2.1_78">[230]A.P.U!#REF!</definedName>
    <definedName name="TOTALITEM1.2.1_79">[230]A.P.U!#REF!</definedName>
    <definedName name="TOTALITEM1.2.1_9">[230]A.P.U!#REF!</definedName>
    <definedName name="TOTALITEM1.2.2">[208]A.P.U!#REF!</definedName>
    <definedName name="TOTALITEM1.2.2_1">[229]A.P.U!#REF!</definedName>
    <definedName name="TOTALITEM1.2.2_10">[230]A.P.U!#REF!</definedName>
    <definedName name="TOTALITEM1.2.2_11">[230]A.P.U!#REF!</definedName>
    <definedName name="TOTALITEM1.2.2_12">[230]A.P.U!#REF!</definedName>
    <definedName name="TOTALITEM1.2.2_13">[230]A.P.U!#REF!</definedName>
    <definedName name="TOTALITEM1.2.2_14">[230]A.P.U!#REF!</definedName>
    <definedName name="TOTALITEM1.2.2_15">[230]A.P.U!#REF!</definedName>
    <definedName name="TOTALITEM1.2.2_16">[230]A.P.U!#REF!</definedName>
    <definedName name="TOTALITEM1.2.2_17">[230]A.P.U!#REF!</definedName>
    <definedName name="TOTALITEM1.2.2_18">[230]A.P.U!#REF!</definedName>
    <definedName name="TOTALITEM1.2.2_19">[230]A.P.U!#REF!</definedName>
    <definedName name="TOTALITEM1.2.2_2">[229]A.P.U!#REF!</definedName>
    <definedName name="TOTALITEM1.2.2_20">[230]A.P.U!#REF!</definedName>
    <definedName name="TOTALITEM1.2.2_21">[230]A.P.U!#REF!</definedName>
    <definedName name="TOTALITEM1.2.2_22">[230]A.P.U!#REF!</definedName>
    <definedName name="TOTALITEM1.2.2_23">[230]A.P.U!#REF!</definedName>
    <definedName name="TOTALITEM1.2.2_24">[230]A.P.U!#REF!</definedName>
    <definedName name="TOTALITEM1.2.2_25">[230]A.P.U!#REF!</definedName>
    <definedName name="TOTALITEM1.2.2_26">[230]A.P.U!#REF!</definedName>
    <definedName name="TOTALITEM1.2.2_27">[230]A.P.U!#REF!</definedName>
    <definedName name="TOTALITEM1.2.2_28">[230]A.P.U!#REF!</definedName>
    <definedName name="TOTALITEM1.2.2_29">[230]A.P.U!#REF!</definedName>
    <definedName name="TOTALITEM1.2.2_3">[231]A.P.U!#REF!</definedName>
    <definedName name="TOTALITEM1.2.2_30">[230]A.P.U!#REF!</definedName>
    <definedName name="TOTALITEM1.2.2_31">[230]A.P.U!#REF!</definedName>
    <definedName name="TOTALITEM1.2.2_32">[230]A.P.U!#REF!</definedName>
    <definedName name="TOTALITEM1.2.2_33">[230]A.P.U!#REF!</definedName>
    <definedName name="TOTALITEM1.2.2_34">[230]A.P.U!#REF!</definedName>
    <definedName name="TOTALITEM1.2.2_35">[230]A.P.U!#REF!</definedName>
    <definedName name="TOTALITEM1.2.2_36">[230]A.P.U!#REF!</definedName>
    <definedName name="TOTALITEM1.2.2_37">[230]A.P.U!#REF!</definedName>
    <definedName name="TOTALITEM1.2.2_38">[230]A.P.U!#REF!</definedName>
    <definedName name="TOTALITEM1.2.2_39">[230]A.P.U!#REF!</definedName>
    <definedName name="TOTALITEM1.2.2_4">[229]A.P.U!#REF!</definedName>
    <definedName name="TOTALITEM1.2.2_40">[230]A.P.U!#REF!</definedName>
    <definedName name="TOTALITEM1.2.2_41">[230]A.P.U!#REF!</definedName>
    <definedName name="TOTALITEM1.2.2_42">[230]A.P.U!#REF!</definedName>
    <definedName name="TOTALITEM1.2.2_43">[230]A.P.U!#REF!</definedName>
    <definedName name="TOTALITEM1.2.2_44">[230]A.P.U!#REF!</definedName>
    <definedName name="TOTALITEM1.2.2_45">[230]A.P.U!#REF!</definedName>
    <definedName name="TOTALITEM1.2.2_46">[230]A.P.U!#REF!</definedName>
    <definedName name="TOTALITEM1.2.2_47">[230]A.P.U!#REF!</definedName>
    <definedName name="TOTALITEM1.2.2_48">[230]A.P.U!#REF!</definedName>
    <definedName name="TOTALITEM1.2.2_49">[230]A.P.U!#REF!</definedName>
    <definedName name="TOTALITEM1.2.2_5">[230]A.P.U!#REF!</definedName>
    <definedName name="TOTALITEM1.2.2_50">[230]A.P.U!#REF!</definedName>
    <definedName name="TOTALITEM1.2.2_51">[230]A.P.U!#REF!</definedName>
    <definedName name="TOTALITEM1.2.2_52">[230]A.P.U!#REF!</definedName>
    <definedName name="TOTALITEM1.2.2_53">[230]A.P.U!#REF!</definedName>
    <definedName name="TOTALITEM1.2.2_54">[230]A.P.U!#REF!</definedName>
    <definedName name="TOTALITEM1.2.2_55">[230]A.P.U!#REF!</definedName>
    <definedName name="TOTALITEM1.2.2_56">[230]A.P.U!#REF!</definedName>
    <definedName name="TOTALITEM1.2.2_57">[230]A.P.U!#REF!</definedName>
    <definedName name="TOTALITEM1.2.2_58">[230]A.P.U!#REF!</definedName>
    <definedName name="TOTALITEM1.2.2_59">[229]A.P.U!#REF!</definedName>
    <definedName name="TOTALITEM1.2.2_60">[229]A.P.U!#REF!</definedName>
    <definedName name="TOTALITEM1.2.2_61">[230]A.P.U!#REF!</definedName>
    <definedName name="TOTALITEM1.2.2_62">[230]A.P.U!#REF!</definedName>
    <definedName name="TOTALITEM1.2.2_63">[230]A.P.U!#REF!</definedName>
    <definedName name="TOTALITEM1.2.2_64">[230]A.P.U!#REF!</definedName>
    <definedName name="TOTALITEM1.2.2_65">[230]A.P.U!#REF!</definedName>
    <definedName name="TOTALITEM1.2.2_66">[230]A.P.U!#REF!</definedName>
    <definedName name="TOTALITEM1.2.2_67">[230]A.P.U!#REF!</definedName>
    <definedName name="TOTALITEM1.2.2_68">[230]A.P.U!#REF!</definedName>
    <definedName name="TOTALITEM1.2.2_69">[230]A.P.U!#REF!</definedName>
    <definedName name="TOTALITEM1.2.2_70">[230]A.P.U!#REF!</definedName>
    <definedName name="TOTALITEM1.2.2_71">[230]A.P.U!#REF!</definedName>
    <definedName name="TOTALITEM1.2.2_72">[230]A.P.U!#REF!</definedName>
    <definedName name="TOTALITEM1.2.2_73">[230]A.P.U!#REF!</definedName>
    <definedName name="TOTALITEM1.2.2_74">[230]A.P.U!#REF!</definedName>
    <definedName name="TOTALITEM1.2.2_75">[230]A.P.U!#REF!</definedName>
    <definedName name="TOTALITEM1.2.2_76">[230]A.P.U!#REF!</definedName>
    <definedName name="TOTALITEM1.2.2_78">[230]A.P.U!#REF!</definedName>
    <definedName name="TOTALITEM1.2.2_79">[230]A.P.U!#REF!</definedName>
    <definedName name="TOTALITEM1.2.2_9">[230]A.P.U!#REF!</definedName>
    <definedName name="TOTALITEM1.2.3">[208]A.P.U!#REF!</definedName>
    <definedName name="TOTALITEM1.2.3_1">[229]A.P.U!#REF!</definedName>
    <definedName name="TOTALITEM1.2.3_10">[230]A.P.U!#REF!</definedName>
    <definedName name="TOTALITEM1.2.3_11">[230]A.P.U!#REF!</definedName>
    <definedName name="TOTALITEM1.2.3_12">[230]A.P.U!#REF!</definedName>
    <definedName name="TOTALITEM1.2.3_13">[230]A.P.U!#REF!</definedName>
    <definedName name="TOTALITEM1.2.3_14">[230]A.P.U!#REF!</definedName>
    <definedName name="TOTALITEM1.2.3_15">[230]A.P.U!#REF!</definedName>
    <definedName name="TOTALITEM1.2.3_16">[230]A.P.U!#REF!</definedName>
    <definedName name="TOTALITEM1.2.3_17">[230]A.P.U!#REF!</definedName>
    <definedName name="TOTALITEM1.2.3_18">[230]A.P.U!#REF!</definedName>
    <definedName name="TOTALITEM1.2.3_19">[230]A.P.U!#REF!</definedName>
    <definedName name="TOTALITEM1.2.3_2">[229]A.P.U!#REF!</definedName>
    <definedName name="TOTALITEM1.2.3_20">[230]A.P.U!#REF!</definedName>
    <definedName name="TOTALITEM1.2.3_21">[230]A.P.U!#REF!</definedName>
    <definedName name="TOTALITEM1.2.3_22">[230]A.P.U!#REF!</definedName>
    <definedName name="TOTALITEM1.2.3_23">[230]A.P.U!#REF!</definedName>
    <definedName name="TOTALITEM1.2.3_24">[230]A.P.U!#REF!</definedName>
    <definedName name="TOTALITEM1.2.3_25">[230]A.P.U!#REF!</definedName>
    <definedName name="TOTALITEM1.2.3_26">[230]A.P.U!#REF!</definedName>
    <definedName name="TOTALITEM1.2.3_27">[230]A.P.U!#REF!</definedName>
    <definedName name="TOTALITEM1.2.3_28">[230]A.P.U!#REF!</definedName>
    <definedName name="TOTALITEM1.2.3_29">[230]A.P.U!#REF!</definedName>
    <definedName name="TOTALITEM1.2.3_3">[231]A.P.U!#REF!</definedName>
    <definedName name="TOTALITEM1.2.3_30">[230]A.P.U!#REF!</definedName>
    <definedName name="TOTALITEM1.2.3_31">[230]A.P.U!#REF!</definedName>
    <definedName name="TOTALITEM1.2.3_32">[230]A.P.U!#REF!</definedName>
    <definedName name="TOTALITEM1.2.3_33">[230]A.P.U!#REF!</definedName>
    <definedName name="TOTALITEM1.2.3_34">[230]A.P.U!#REF!</definedName>
    <definedName name="TOTALITEM1.2.3_35">[230]A.P.U!#REF!</definedName>
    <definedName name="TOTALITEM1.2.3_36">[230]A.P.U!#REF!</definedName>
    <definedName name="TOTALITEM1.2.3_37">[230]A.P.U!#REF!</definedName>
    <definedName name="TOTALITEM1.2.3_38">[230]A.P.U!#REF!</definedName>
    <definedName name="TOTALITEM1.2.3_39">[230]A.P.U!#REF!</definedName>
    <definedName name="TOTALITEM1.2.3_4">[229]A.P.U!#REF!</definedName>
    <definedName name="TOTALITEM1.2.3_40">[230]A.P.U!#REF!</definedName>
    <definedName name="TOTALITEM1.2.3_41">[230]A.P.U!#REF!</definedName>
    <definedName name="TOTALITEM1.2.3_42">[230]A.P.U!#REF!</definedName>
    <definedName name="TOTALITEM1.2.3_43">[230]A.P.U!#REF!</definedName>
    <definedName name="TOTALITEM1.2.3_44">[230]A.P.U!#REF!</definedName>
    <definedName name="TOTALITEM1.2.3_45">[230]A.P.U!#REF!</definedName>
    <definedName name="TOTALITEM1.2.3_46">[230]A.P.U!#REF!</definedName>
    <definedName name="TOTALITEM1.2.3_47">[230]A.P.U!#REF!</definedName>
    <definedName name="TOTALITEM1.2.3_48">[230]A.P.U!#REF!</definedName>
    <definedName name="TOTALITEM1.2.3_49">[230]A.P.U!#REF!</definedName>
    <definedName name="TOTALITEM1.2.3_5">[230]A.P.U!#REF!</definedName>
    <definedName name="TOTALITEM1.2.3_50">[230]A.P.U!#REF!</definedName>
    <definedName name="TOTALITEM1.2.3_51">[230]A.P.U!#REF!</definedName>
    <definedName name="TOTALITEM1.2.3_52">[230]A.P.U!#REF!</definedName>
    <definedName name="TOTALITEM1.2.3_53">[230]A.P.U!#REF!</definedName>
    <definedName name="TOTALITEM1.2.3_54">[230]A.P.U!#REF!</definedName>
    <definedName name="TOTALITEM1.2.3_55">[230]A.P.U!#REF!</definedName>
    <definedName name="TOTALITEM1.2.3_56">[230]A.P.U!#REF!</definedName>
    <definedName name="TOTALITEM1.2.3_57">[230]A.P.U!#REF!</definedName>
    <definedName name="TOTALITEM1.2.3_58">[230]A.P.U!#REF!</definedName>
    <definedName name="TOTALITEM1.2.3_59">[229]A.P.U!#REF!</definedName>
    <definedName name="TOTALITEM1.2.3_60">[229]A.P.U!#REF!</definedName>
    <definedName name="TOTALITEM1.2.3_61">[230]A.P.U!#REF!</definedName>
    <definedName name="TOTALITEM1.2.3_62">[230]A.P.U!#REF!</definedName>
    <definedName name="TOTALITEM1.2.3_63">[230]A.P.U!#REF!</definedName>
    <definedName name="TOTALITEM1.2.3_64">[230]A.P.U!#REF!</definedName>
    <definedName name="TOTALITEM1.2.3_65">[230]A.P.U!#REF!</definedName>
    <definedName name="TOTALITEM1.2.3_66">[230]A.P.U!#REF!</definedName>
    <definedName name="TOTALITEM1.2.3_67">[230]A.P.U!#REF!</definedName>
    <definedName name="TOTALITEM1.2.3_68">[230]A.P.U!#REF!</definedName>
    <definedName name="TOTALITEM1.2.3_69">[230]A.P.U!#REF!</definedName>
    <definedName name="TOTALITEM1.2.3_70">[230]A.P.U!#REF!</definedName>
    <definedName name="TOTALITEM1.2.3_71">[230]A.P.U!#REF!</definedName>
    <definedName name="TOTALITEM1.2.3_72">[230]A.P.U!#REF!</definedName>
    <definedName name="TOTALITEM1.2.3_73">[230]A.P.U!#REF!</definedName>
    <definedName name="TOTALITEM1.2.3_74">[230]A.P.U!#REF!</definedName>
    <definedName name="TOTALITEM1.2.3_75">[230]A.P.U!#REF!</definedName>
    <definedName name="TOTALITEM1.2.3_76">[230]A.P.U!#REF!</definedName>
    <definedName name="TOTALITEM1.2.3_78">[230]A.P.U!#REF!</definedName>
    <definedName name="TOTALITEM1.2.3_79">[230]A.P.U!#REF!</definedName>
    <definedName name="TOTALITEM1.2.3_9">[230]A.P.U!#REF!</definedName>
    <definedName name="TOTALITEM1.2.4">[208]A.P.U!#REF!</definedName>
    <definedName name="TOTALITEM1.2.4_1">[229]A.P.U!#REF!</definedName>
    <definedName name="TOTALITEM1.2.4_10">[230]A.P.U!#REF!</definedName>
    <definedName name="TOTALITEM1.2.4_11">[230]A.P.U!#REF!</definedName>
    <definedName name="TOTALITEM1.2.4_12">[230]A.P.U!#REF!</definedName>
    <definedName name="TOTALITEM1.2.4_13">[230]A.P.U!#REF!</definedName>
    <definedName name="TOTALITEM1.2.4_14">[230]A.P.U!#REF!</definedName>
    <definedName name="TOTALITEM1.2.4_15">[230]A.P.U!#REF!</definedName>
    <definedName name="TOTALITEM1.2.4_16">[230]A.P.U!#REF!</definedName>
    <definedName name="TOTALITEM1.2.4_17">[230]A.P.U!#REF!</definedName>
    <definedName name="TOTALITEM1.2.4_18">[230]A.P.U!#REF!</definedName>
    <definedName name="TOTALITEM1.2.4_19">[230]A.P.U!#REF!</definedName>
    <definedName name="TOTALITEM1.2.4_2">[229]A.P.U!#REF!</definedName>
    <definedName name="TOTALITEM1.2.4_20">[230]A.P.U!#REF!</definedName>
    <definedName name="TOTALITEM1.2.4_21">[230]A.P.U!#REF!</definedName>
    <definedName name="TOTALITEM1.2.4_22">[230]A.P.U!#REF!</definedName>
    <definedName name="TOTALITEM1.2.4_23">[230]A.P.U!#REF!</definedName>
    <definedName name="TOTALITEM1.2.4_24">[230]A.P.U!#REF!</definedName>
    <definedName name="TOTALITEM1.2.4_25">[230]A.P.U!#REF!</definedName>
    <definedName name="TOTALITEM1.2.4_26">[230]A.P.U!#REF!</definedName>
    <definedName name="TOTALITEM1.2.4_27">[230]A.P.U!#REF!</definedName>
    <definedName name="TOTALITEM1.2.4_28">[230]A.P.U!#REF!</definedName>
    <definedName name="TOTALITEM1.2.4_29">[230]A.P.U!#REF!</definedName>
    <definedName name="TOTALITEM1.2.4_3">[231]A.P.U!#REF!</definedName>
    <definedName name="TOTALITEM1.2.4_30">[230]A.P.U!#REF!</definedName>
    <definedName name="TOTALITEM1.2.4_31">[230]A.P.U!#REF!</definedName>
    <definedName name="TOTALITEM1.2.4_32">[230]A.P.U!#REF!</definedName>
    <definedName name="TOTALITEM1.2.4_33">[230]A.P.U!#REF!</definedName>
    <definedName name="TOTALITEM1.2.4_34">[230]A.P.U!#REF!</definedName>
    <definedName name="TOTALITEM1.2.4_35">[230]A.P.U!#REF!</definedName>
    <definedName name="TOTALITEM1.2.4_36">[230]A.P.U!#REF!</definedName>
    <definedName name="TOTALITEM1.2.4_37">[230]A.P.U!#REF!</definedName>
    <definedName name="TOTALITEM1.2.4_38">[230]A.P.U!#REF!</definedName>
    <definedName name="TOTALITEM1.2.4_39">[230]A.P.U!#REF!</definedName>
    <definedName name="TOTALITEM1.2.4_4">[229]A.P.U!#REF!</definedName>
    <definedName name="TOTALITEM1.2.4_40">[230]A.P.U!#REF!</definedName>
    <definedName name="TOTALITEM1.2.4_41">[230]A.P.U!#REF!</definedName>
    <definedName name="TOTALITEM1.2.4_42">[230]A.P.U!#REF!</definedName>
    <definedName name="TOTALITEM1.2.4_43">[230]A.P.U!#REF!</definedName>
    <definedName name="TOTALITEM1.2.4_44">[230]A.P.U!#REF!</definedName>
    <definedName name="TOTALITEM1.2.4_45">[230]A.P.U!#REF!</definedName>
    <definedName name="TOTALITEM1.2.4_46">[230]A.P.U!#REF!</definedName>
    <definedName name="TOTALITEM1.2.4_47">[230]A.P.U!#REF!</definedName>
    <definedName name="TOTALITEM1.2.4_48">[230]A.P.U!#REF!</definedName>
    <definedName name="TOTALITEM1.2.4_49">[230]A.P.U!#REF!</definedName>
    <definedName name="TOTALITEM1.2.4_5">[230]A.P.U!#REF!</definedName>
    <definedName name="TOTALITEM1.2.4_50">[230]A.P.U!#REF!</definedName>
    <definedName name="TOTALITEM1.2.4_51">[230]A.P.U!#REF!</definedName>
    <definedName name="TOTALITEM1.2.4_52">[230]A.P.U!#REF!</definedName>
    <definedName name="TOTALITEM1.2.4_53">[230]A.P.U!#REF!</definedName>
    <definedName name="TOTALITEM1.2.4_54">[230]A.P.U!#REF!</definedName>
    <definedName name="TOTALITEM1.2.4_55">[230]A.P.U!#REF!</definedName>
    <definedName name="TOTALITEM1.2.4_56">[230]A.P.U!#REF!</definedName>
    <definedName name="TOTALITEM1.2.4_57">[230]A.P.U!#REF!</definedName>
    <definedName name="TOTALITEM1.2.4_58">[230]A.P.U!#REF!</definedName>
    <definedName name="TOTALITEM1.2.4_59">[229]A.P.U!#REF!</definedName>
    <definedName name="TOTALITEM1.2.4_60">[229]A.P.U!#REF!</definedName>
    <definedName name="TOTALITEM1.2.4_61">[230]A.P.U!#REF!</definedName>
    <definedName name="TOTALITEM1.2.4_62">[230]A.P.U!#REF!</definedName>
    <definedName name="TOTALITEM1.2.4_63">[230]A.P.U!#REF!</definedName>
    <definedName name="TOTALITEM1.2.4_64">[230]A.P.U!#REF!</definedName>
    <definedName name="TOTALITEM1.2.4_65">[230]A.P.U!#REF!</definedName>
    <definedName name="TOTALITEM1.2.4_66">[230]A.P.U!#REF!</definedName>
    <definedName name="TOTALITEM1.2.4_67">[230]A.P.U!#REF!</definedName>
    <definedName name="TOTALITEM1.2.4_68">[230]A.P.U!#REF!</definedName>
    <definedName name="TOTALITEM1.2.4_69">[230]A.P.U!#REF!</definedName>
    <definedName name="TOTALITEM1.2.4_70">[230]A.P.U!#REF!</definedName>
    <definedName name="TOTALITEM1.2.4_71">[230]A.P.U!#REF!</definedName>
    <definedName name="TOTALITEM1.2.4_72">[230]A.P.U!#REF!</definedName>
    <definedName name="TOTALITEM1.2.4_73">[230]A.P.U!#REF!</definedName>
    <definedName name="TOTALITEM1.2.4_74">[230]A.P.U!#REF!</definedName>
    <definedName name="TOTALITEM1.2.4_75">[230]A.P.U!#REF!</definedName>
    <definedName name="TOTALITEM1.2.4_76">[230]A.P.U!#REF!</definedName>
    <definedName name="TOTALITEM1.2.4_78">[230]A.P.U!#REF!</definedName>
    <definedName name="TOTALITEM1.2.4_79">[230]A.P.U!#REF!</definedName>
    <definedName name="TOTALITEM1.2.4_9">[230]A.P.U!#REF!</definedName>
    <definedName name="TOTALITEM1.2.5">[208]A.P.U!#REF!</definedName>
    <definedName name="TOTALITEM1.2.5_1">[229]A.P.U!#REF!</definedName>
    <definedName name="TOTALITEM1.2.5_10">[230]A.P.U!#REF!</definedName>
    <definedName name="TOTALITEM1.2.5_11">[230]A.P.U!#REF!</definedName>
    <definedName name="TOTALITEM1.2.5_12">[230]A.P.U!#REF!</definedName>
    <definedName name="TOTALITEM1.2.5_13">[230]A.P.U!#REF!</definedName>
    <definedName name="TOTALITEM1.2.5_14">[230]A.P.U!#REF!</definedName>
    <definedName name="TOTALITEM1.2.5_15">[230]A.P.U!#REF!</definedName>
    <definedName name="TOTALITEM1.2.5_16">[230]A.P.U!#REF!</definedName>
    <definedName name="TOTALITEM1.2.5_17">[230]A.P.U!#REF!</definedName>
    <definedName name="TOTALITEM1.2.5_18">[230]A.P.U!#REF!</definedName>
    <definedName name="TOTALITEM1.2.5_19">[230]A.P.U!#REF!</definedName>
    <definedName name="TOTALITEM1.2.5_2">[229]A.P.U!#REF!</definedName>
    <definedName name="TOTALITEM1.2.5_20">[230]A.P.U!#REF!</definedName>
    <definedName name="TOTALITEM1.2.5_21">[230]A.P.U!#REF!</definedName>
    <definedName name="TOTALITEM1.2.5_22">[230]A.P.U!#REF!</definedName>
    <definedName name="TOTALITEM1.2.5_23">[230]A.P.U!#REF!</definedName>
    <definedName name="TOTALITEM1.2.5_24">[230]A.P.U!#REF!</definedName>
    <definedName name="TOTALITEM1.2.5_25">[230]A.P.U!#REF!</definedName>
    <definedName name="TOTALITEM1.2.5_26">[230]A.P.U!#REF!</definedName>
    <definedName name="TOTALITEM1.2.5_27">[230]A.P.U!#REF!</definedName>
    <definedName name="TOTALITEM1.2.5_28">[230]A.P.U!#REF!</definedName>
    <definedName name="TOTALITEM1.2.5_29">[230]A.P.U!#REF!</definedName>
    <definedName name="TOTALITEM1.2.5_3">[231]A.P.U!#REF!</definedName>
    <definedName name="TOTALITEM1.2.5_30">[230]A.P.U!#REF!</definedName>
    <definedName name="TOTALITEM1.2.5_31">[230]A.P.U!#REF!</definedName>
    <definedName name="TOTALITEM1.2.5_32">[230]A.P.U!#REF!</definedName>
    <definedName name="TOTALITEM1.2.5_33">[230]A.P.U!#REF!</definedName>
    <definedName name="TOTALITEM1.2.5_34">[230]A.P.U!#REF!</definedName>
    <definedName name="TOTALITEM1.2.5_35">[230]A.P.U!#REF!</definedName>
    <definedName name="TOTALITEM1.2.5_36">[230]A.P.U!#REF!</definedName>
    <definedName name="TOTALITEM1.2.5_37">[230]A.P.U!#REF!</definedName>
    <definedName name="TOTALITEM1.2.5_38">[230]A.P.U!#REF!</definedName>
    <definedName name="TOTALITEM1.2.5_39">[230]A.P.U!#REF!</definedName>
    <definedName name="TOTALITEM1.2.5_4">[229]A.P.U!#REF!</definedName>
    <definedName name="TOTALITEM1.2.5_40">[230]A.P.U!#REF!</definedName>
    <definedName name="TOTALITEM1.2.5_41">[230]A.P.U!#REF!</definedName>
    <definedName name="TOTALITEM1.2.5_42">[230]A.P.U!#REF!</definedName>
    <definedName name="TOTALITEM1.2.5_43">[230]A.P.U!#REF!</definedName>
    <definedName name="TOTALITEM1.2.5_44">[230]A.P.U!#REF!</definedName>
    <definedName name="TOTALITEM1.2.5_45">[230]A.P.U!#REF!</definedName>
    <definedName name="TOTALITEM1.2.5_46">[230]A.P.U!#REF!</definedName>
    <definedName name="TOTALITEM1.2.5_47">[230]A.P.U!#REF!</definedName>
    <definedName name="TOTALITEM1.2.5_48">[230]A.P.U!#REF!</definedName>
    <definedName name="TOTALITEM1.2.5_49">[230]A.P.U!#REF!</definedName>
    <definedName name="TOTALITEM1.2.5_5">[230]A.P.U!#REF!</definedName>
    <definedName name="TOTALITEM1.2.5_50">[230]A.P.U!#REF!</definedName>
    <definedName name="TOTALITEM1.2.5_51">[230]A.P.U!#REF!</definedName>
    <definedName name="TOTALITEM1.2.5_52">[230]A.P.U!#REF!</definedName>
    <definedName name="TOTALITEM1.2.5_53">[230]A.P.U!#REF!</definedName>
    <definedName name="TOTALITEM1.2.5_54">[230]A.P.U!#REF!</definedName>
    <definedName name="TOTALITEM1.2.5_55">[230]A.P.U!#REF!</definedName>
    <definedName name="TOTALITEM1.2.5_56">[230]A.P.U!#REF!</definedName>
    <definedName name="TOTALITEM1.2.5_57">[230]A.P.U!#REF!</definedName>
    <definedName name="TOTALITEM1.2.5_58">[230]A.P.U!#REF!</definedName>
    <definedName name="TOTALITEM1.2.5_59">[229]A.P.U!#REF!</definedName>
    <definedName name="TOTALITEM1.2.5_60">[229]A.P.U!#REF!</definedName>
    <definedName name="TOTALITEM1.2.5_61">[230]A.P.U!#REF!</definedName>
    <definedName name="TOTALITEM1.2.5_62">[230]A.P.U!#REF!</definedName>
    <definedName name="TOTALITEM1.2.5_63">[230]A.P.U!#REF!</definedName>
    <definedName name="TOTALITEM1.2.5_64">[230]A.P.U!#REF!</definedName>
    <definedName name="TOTALITEM1.2.5_65">[230]A.P.U!#REF!</definedName>
    <definedName name="TOTALITEM1.2.5_66">[230]A.P.U!#REF!</definedName>
    <definedName name="TOTALITEM1.2.5_67">[230]A.P.U!#REF!</definedName>
    <definedName name="TOTALITEM1.2.5_68">[230]A.P.U!#REF!</definedName>
    <definedName name="TOTALITEM1.2.5_69">[230]A.P.U!#REF!</definedName>
    <definedName name="TOTALITEM1.2.5_70">[230]A.P.U!#REF!</definedName>
    <definedName name="TOTALITEM1.2.5_71">[230]A.P.U!#REF!</definedName>
    <definedName name="TOTALITEM1.2.5_72">[230]A.P.U!#REF!</definedName>
    <definedName name="TOTALITEM1.2.5_73">[230]A.P.U!#REF!</definedName>
    <definedName name="TOTALITEM1.2.5_74">[230]A.P.U!#REF!</definedName>
    <definedName name="TOTALITEM1.2.5_75">[230]A.P.U!#REF!</definedName>
    <definedName name="TOTALITEM1.2.5_76">[230]A.P.U!#REF!</definedName>
    <definedName name="TOTALITEM1.2.5_78">[230]A.P.U!#REF!</definedName>
    <definedName name="TOTALITEM1.2.5_79">[230]A.P.U!#REF!</definedName>
    <definedName name="TOTALITEM1.2.5_9">[230]A.P.U!#REF!</definedName>
    <definedName name="TOTALITEM1.2.6">[208]A.P.U!#REF!</definedName>
    <definedName name="TOTALITEM1.2.6_1">[229]A.P.U!#REF!</definedName>
    <definedName name="TOTALITEM1.2.6_10">[230]A.P.U!#REF!</definedName>
    <definedName name="TOTALITEM1.2.6_11">[230]A.P.U!#REF!</definedName>
    <definedName name="TOTALITEM1.2.6_12">[230]A.P.U!#REF!</definedName>
    <definedName name="TOTALITEM1.2.6_13">[230]A.P.U!#REF!</definedName>
    <definedName name="TOTALITEM1.2.6_14">[230]A.P.U!#REF!</definedName>
    <definedName name="TOTALITEM1.2.6_15">[230]A.P.U!#REF!</definedName>
    <definedName name="TOTALITEM1.2.6_16">[230]A.P.U!#REF!</definedName>
    <definedName name="TOTALITEM1.2.6_17">[230]A.P.U!#REF!</definedName>
    <definedName name="TOTALITEM1.2.6_18">[230]A.P.U!#REF!</definedName>
    <definedName name="TOTALITEM1.2.6_19">[230]A.P.U!#REF!</definedName>
    <definedName name="TOTALITEM1.2.6_2">[229]A.P.U!#REF!</definedName>
    <definedName name="TOTALITEM1.2.6_20">[230]A.P.U!#REF!</definedName>
    <definedName name="TOTALITEM1.2.6_21">[230]A.P.U!#REF!</definedName>
    <definedName name="TOTALITEM1.2.6_22">[230]A.P.U!#REF!</definedName>
    <definedName name="TOTALITEM1.2.6_23">[230]A.P.U!#REF!</definedName>
    <definedName name="TOTALITEM1.2.6_24">[230]A.P.U!#REF!</definedName>
    <definedName name="TOTALITEM1.2.6_25">[230]A.P.U!#REF!</definedName>
    <definedName name="TOTALITEM1.2.6_26">[230]A.P.U!#REF!</definedName>
    <definedName name="TOTALITEM1.2.6_27">[230]A.P.U!#REF!</definedName>
    <definedName name="TOTALITEM1.2.6_28">[230]A.P.U!#REF!</definedName>
    <definedName name="TOTALITEM1.2.6_29">[230]A.P.U!#REF!</definedName>
    <definedName name="TOTALITEM1.2.6_3">[231]A.P.U!#REF!</definedName>
    <definedName name="TOTALITEM1.2.6_30">[230]A.P.U!#REF!</definedName>
    <definedName name="TOTALITEM1.2.6_31">[230]A.P.U!#REF!</definedName>
    <definedName name="TOTALITEM1.2.6_32">[230]A.P.U!#REF!</definedName>
    <definedName name="TOTALITEM1.2.6_33">[230]A.P.U!#REF!</definedName>
    <definedName name="TOTALITEM1.2.6_34">[230]A.P.U!#REF!</definedName>
    <definedName name="TOTALITEM1.2.6_35">[230]A.P.U!#REF!</definedName>
    <definedName name="TOTALITEM1.2.6_36">[230]A.P.U!#REF!</definedName>
    <definedName name="TOTALITEM1.2.6_37">[230]A.P.U!#REF!</definedName>
    <definedName name="TOTALITEM1.2.6_38">[230]A.P.U!#REF!</definedName>
    <definedName name="TOTALITEM1.2.6_39">[230]A.P.U!#REF!</definedName>
    <definedName name="TOTALITEM1.2.6_4">[229]A.P.U!#REF!</definedName>
    <definedName name="TOTALITEM1.2.6_40">[230]A.P.U!#REF!</definedName>
    <definedName name="TOTALITEM1.2.6_41">[230]A.P.U!#REF!</definedName>
    <definedName name="TOTALITEM1.2.6_42">[230]A.P.U!#REF!</definedName>
    <definedName name="TOTALITEM1.2.6_43">[230]A.P.U!#REF!</definedName>
    <definedName name="TOTALITEM1.2.6_44">[230]A.P.U!#REF!</definedName>
    <definedName name="TOTALITEM1.2.6_45">[230]A.P.U!#REF!</definedName>
    <definedName name="TOTALITEM1.2.6_46">[230]A.P.U!#REF!</definedName>
    <definedName name="TOTALITEM1.2.6_47">[230]A.P.U!#REF!</definedName>
    <definedName name="TOTALITEM1.2.6_48">[230]A.P.U!#REF!</definedName>
    <definedName name="TOTALITEM1.2.6_49">[230]A.P.U!#REF!</definedName>
    <definedName name="TOTALITEM1.2.6_5">[230]A.P.U!#REF!</definedName>
    <definedName name="TOTALITEM1.2.6_50">[230]A.P.U!#REF!</definedName>
    <definedName name="TOTALITEM1.2.6_51">[230]A.P.U!#REF!</definedName>
    <definedName name="TOTALITEM1.2.6_52">[230]A.P.U!#REF!</definedName>
    <definedName name="TOTALITEM1.2.6_53">[230]A.P.U!#REF!</definedName>
    <definedName name="TOTALITEM1.2.6_54">[230]A.P.U!#REF!</definedName>
    <definedName name="TOTALITEM1.2.6_55">[230]A.P.U!#REF!</definedName>
    <definedName name="TOTALITEM1.2.6_56">[230]A.P.U!#REF!</definedName>
    <definedName name="TOTALITEM1.2.6_57">[230]A.P.U!#REF!</definedName>
    <definedName name="TOTALITEM1.2.6_58">[230]A.P.U!#REF!</definedName>
    <definedName name="TOTALITEM1.2.6_59">[229]A.P.U!#REF!</definedName>
    <definedName name="TOTALITEM1.2.6_60">[229]A.P.U!#REF!</definedName>
    <definedName name="TOTALITEM1.2.6_61">[230]A.P.U!#REF!</definedName>
    <definedName name="TOTALITEM1.2.6_62">[230]A.P.U!#REF!</definedName>
    <definedName name="TOTALITEM1.2.6_63">[230]A.P.U!#REF!</definedName>
    <definedName name="TOTALITEM1.2.6_64">[230]A.P.U!#REF!</definedName>
    <definedName name="TOTALITEM1.2.6_65">[230]A.P.U!#REF!</definedName>
    <definedName name="TOTALITEM1.2.6_66">[230]A.P.U!#REF!</definedName>
    <definedName name="TOTALITEM1.2.6_67">[230]A.P.U!#REF!</definedName>
    <definedName name="TOTALITEM1.2.6_68">[230]A.P.U!#REF!</definedName>
    <definedName name="TOTALITEM1.2.6_69">[230]A.P.U!#REF!</definedName>
    <definedName name="TOTALITEM1.2.6_70">[230]A.P.U!#REF!</definedName>
    <definedName name="TOTALITEM1.2.6_71">[230]A.P.U!#REF!</definedName>
    <definedName name="TOTALITEM1.2.6_72">[230]A.P.U!#REF!</definedName>
    <definedName name="TOTALITEM1.2.6_73">[230]A.P.U!#REF!</definedName>
    <definedName name="TOTALITEM1.2.6_74">[230]A.P.U!#REF!</definedName>
    <definedName name="TOTALITEM1.2.6_75">[230]A.P.U!#REF!</definedName>
    <definedName name="TOTALITEM1.2.6_76">[230]A.P.U!#REF!</definedName>
    <definedName name="TOTALITEM1.2.6_78">[230]A.P.U!#REF!</definedName>
    <definedName name="TOTALITEM1.2.6_79">[230]A.P.U!#REF!</definedName>
    <definedName name="TOTALITEM1.2.6_9">[230]A.P.U!#REF!</definedName>
    <definedName name="TOTALITEM1.3.1">[208]A.P.U!#REF!</definedName>
    <definedName name="TOTALITEM1.3.1_1">[229]A.P.U!#REF!</definedName>
    <definedName name="TOTALITEM1.3.1_10">[230]A.P.U!#REF!</definedName>
    <definedName name="TOTALITEM1.3.1_11">[230]A.P.U!#REF!</definedName>
    <definedName name="TOTALITEM1.3.1_12">[230]A.P.U!#REF!</definedName>
    <definedName name="TOTALITEM1.3.1_13">[230]A.P.U!#REF!</definedName>
    <definedName name="TOTALITEM1.3.1_14">[230]A.P.U!#REF!</definedName>
    <definedName name="TOTALITEM1.3.1_15">[230]A.P.U!#REF!</definedName>
    <definedName name="TOTALITEM1.3.1_16">[230]A.P.U!#REF!</definedName>
    <definedName name="TOTALITEM1.3.1_17">[230]A.P.U!#REF!</definedName>
    <definedName name="TOTALITEM1.3.1_18">[230]A.P.U!#REF!</definedName>
    <definedName name="TOTALITEM1.3.1_19">[230]A.P.U!#REF!</definedName>
    <definedName name="TOTALITEM1.3.1_2">[229]A.P.U!#REF!</definedName>
    <definedName name="TOTALITEM1.3.1_20">[230]A.P.U!#REF!</definedName>
    <definedName name="TOTALITEM1.3.1_21">[230]A.P.U!#REF!</definedName>
    <definedName name="TOTALITEM1.3.1_22">[230]A.P.U!#REF!</definedName>
    <definedName name="TOTALITEM1.3.1_23">[230]A.P.U!#REF!</definedName>
    <definedName name="TOTALITEM1.3.1_24">[230]A.P.U!#REF!</definedName>
    <definedName name="TOTALITEM1.3.1_25">[230]A.P.U!#REF!</definedName>
    <definedName name="TOTALITEM1.3.1_26">[230]A.P.U!#REF!</definedName>
    <definedName name="TOTALITEM1.3.1_27">[230]A.P.U!#REF!</definedName>
    <definedName name="TOTALITEM1.3.1_28">[230]A.P.U!#REF!</definedName>
    <definedName name="TOTALITEM1.3.1_29">[230]A.P.U!#REF!</definedName>
    <definedName name="TOTALITEM1.3.1_3">[231]A.P.U!#REF!</definedName>
    <definedName name="TOTALITEM1.3.1_30">[230]A.P.U!#REF!</definedName>
    <definedName name="TOTALITEM1.3.1_31">[230]A.P.U!#REF!</definedName>
    <definedName name="TOTALITEM1.3.1_32">[230]A.P.U!#REF!</definedName>
    <definedName name="TOTALITEM1.3.1_33">[230]A.P.U!#REF!</definedName>
    <definedName name="TOTALITEM1.3.1_34">[230]A.P.U!#REF!</definedName>
    <definedName name="TOTALITEM1.3.1_35">[230]A.P.U!#REF!</definedName>
    <definedName name="TOTALITEM1.3.1_36">[230]A.P.U!#REF!</definedName>
    <definedName name="TOTALITEM1.3.1_37">[230]A.P.U!#REF!</definedName>
    <definedName name="TOTALITEM1.3.1_38">[230]A.P.U!#REF!</definedName>
    <definedName name="TOTALITEM1.3.1_39">[230]A.P.U!#REF!</definedName>
    <definedName name="TOTALITEM1.3.1_4">[229]A.P.U!#REF!</definedName>
    <definedName name="TOTALITEM1.3.1_40">[230]A.P.U!#REF!</definedName>
    <definedName name="TOTALITEM1.3.1_41">[230]A.P.U!#REF!</definedName>
    <definedName name="TOTALITEM1.3.1_42">[230]A.P.U!#REF!</definedName>
    <definedName name="TOTALITEM1.3.1_43">[230]A.P.U!#REF!</definedName>
    <definedName name="TOTALITEM1.3.1_44">[230]A.P.U!#REF!</definedName>
    <definedName name="TOTALITEM1.3.1_45">[230]A.P.U!#REF!</definedName>
    <definedName name="TOTALITEM1.3.1_46">[230]A.P.U!#REF!</definedName>
    <definedName name="TOTALITEM1.3.1_47">[230]A.P.U!#REF!</definedName>
    <definedName name="TOTALITEM1.3.1_48">[230]A.P.U!#REF!</definedName>
    <definedName name="TOTALITEM1.3.1_49">[230]A.P.U!#REF!</definedName>
    <definedName name="TOTALITEM1.3.1_5">[230]A.P.U!#REF!</definedName>
    <definedName name="TOTALITEM1.3.1_50">[230]A.P.U!#REF!</definedName>
    <definedName name="TOTALITEM1.3.1_51">[230]A.P.U!#REF!</definedName>
    <definedName name="TOTALITEM1.3.1_52">[230]A.P.U!#REF!</definedName>
    <definedName name="TOTALITEM1.3.1_53">[230]A.P.U!#REF!</definedName>
    <definedName name="TOTALITEM1.3.1_54">[230]A.P.U!#REF!</definedName>
    <definedName name="TOTALITEM1.3.1_55">[230]A.P.U!#REF!</definedName>
    <definedName name="TOTALITEM1.3.1_56">[230]A.P.U!#REF!</definedName>
    <definedName name="TOTALITEM1.3.1_57">[230]A.P.U!#REF!</definedName>
    <definedName name="TOTALITEM1.3.1_58">[230]A.P.U!#REF!</definedName>
    <definedName name="TOTALITEM1.3.1_59">[229]A.P.U!#REF!</definedName>
    <definedName name="TOTALITEM1.3.1_60">[229]A.P.U!#REF!</definedName>
    <definedName name="TOTALITEM1.3.1_61">[230]A.P.U!#REF!</definedName>
    <definedName name="TOTALITEM1.3.1_62">[230]A.P.U!#REF!</definedName>
    <definedName name="TOTALITEM1.3.1_63">[230]A.P.U!#REF!</definedName>
    <definedName name="TOTALITEM1.3.1_64">[230]A.P.U!#REF!</definedName>
    <definedName name="TOTALITEM1.3.1_65">[230]A.P.U!#REF!</definedName>
    <definedName name="TOTALITEM1.3.1_66">[230]A.P.U!#REF!</definedName>
    <definedName name="TOTALITEM1.3.1_67">[230]A.P.U!#REF!</definedName>
    <definedName name="TOTALITEM1.3.1_68">[230]A.P.U!#REF!</definedName>
    <definedName name="TOTALITEM1.3.1_69">[230]A.P.U!#REF!</definedName>
    <definedName name="TOTALITEM1.3.1_70">[230]A.P.U!#REF!</definedName>
    <definedName name="TOTALITEM1.3.1_71">[230]A.P.U!#REF!</definedName>
    <definedName name="TOTALITEM1.3.1_72">[230]A.P.U!#REF!</definedName>
    <definedName name="TOTALITEM1.3.1_73">[230]A.P.U!#REF!</definedName>
    <definedName name="TOTALITEM1.3.1_74">[230]A.P.U!#REF!</definedName>
    <definedName name="TOTALITEM1.3.1_75">[230]A.P.U!#REF!</definedName>
    <definedName name="TOTALITEM1.3.1_76">[230]A.P.U!#REF!</definedName>
    <definedName name="TOTALITEM1.3.1_78">[230]A.P.U!#REF!</definedName>
    <definedName name="TOTALITEM1.3.1_79">[230]A.P.U!#REF!</definedName>
    <definedName name="TOTALITEM1.3.1_9">[230]A.P.U!#REF!</definedName>
    <definedName name="TOTALITEM1.4">[208]A.P.U!#REF!</definedName>
    <definedName name="TOTALITEM1.4_1">[229]A.P.U!#REF!</definedName>
    <definedName name="TOTALITEM1.4_10">[230]A.P.U!#REF!</definedName>
    <definedName name="TOTALITEM1.4_11">[230]A.P.U!#REF!</definedName>
    <definedName name="TOTALITEM1.4_12">[230]A.P.U!#REF!</definedName>
    <definedName name="TOTALITEM1.4_13">[230]A.P.U!#REF!</definedName>
    <definedName name="TOTALITEM1.4_14">[230]A.P.U!#REF!</definedName>
    <definedName name="TOTALITEM1.4_15">[230]A.P.U!#REF!</definedName>
    <definedName name="TOTALITEM1.4_16">[230]A.P.U!#REF!</definedName>
    <definedName name="TOTALITEM1.4_17">[230]A.P.U!#REF!</definedName>
    <definedName name="TOTALITEM1.4_18">[230]A.P.U!#REF!</definedName>
    <definedName name="TOTALITEM1.4_19">[230]A.P.U!#REF!</definedName>
    <definedName name="TOTALITEM1.4_2">[229]A.P.U!#REF!</definedName>
    <definedName name="TOTALITEM1.4_20">[230]A.P.U!#REF!</definedName>
    <definedName name="TOTALITEM1.4_21">[230]A.P.U!#REF!</definedName>
    <definedName name="TOTALITEM1.4_22">[230]A.P.U!#REF!</definedName>
    <definedName name="TOTALITEM1.4_23">[230]A.P.U!#REF!</definedName>
    <definedName name="TOTALITEM1.4_24">[230]A.P.U!#REF!</definedName>
    <definedName name="TOTALITEM1.4_25">[230]A.P.U!#REF!</definedName>
    <definedName name="TOTALITEM1.4_26">[230]A.P.U!#REF!</definedName>
    <definedName name="TOTALITEM1.4_27">[230]A.P.U!#REF!</definedName>
    <definedName name="TOTALITEM1.4_28">[230]A.P.U!#REF!</definedName>
    <definedName name="TOTALITEM1.4_29">[230]A.P.U!#REF!</definedName>
    <definedName name="TOTALITEM1.4_3">[231]A.P.U!#REF!</definedName>
    <definedName name="TOTALITEM1.4_30">[230]A.P.U!#REF!</definedName>
    <definedName name="TOTALITEM1.4_31">[230]A.P.U!#REF!</definedName>
    <definedName name="TOTALITEM1.4_32">[230]A.P.U!#REF!</definedName>
    <definedName name="TOTALITEM1.4_33">[230]A.P.U!#REF!</definedName>
    <definedName name="TOTALITEM1.4_34">[230]A.P.U!#REF!</definedName>
    <definedName name="TOTALITEM1.4_35">[230]A.P.U!#REF!</definedName>
    <definedName name="TOTALITEM1.4_36">[230]A.P.U!#REF!</definedName>
    <definedName name="TOTALITEM1.4_37">[230]A.P.U!#REF!</definedName>
    <definedName name="TOTALITEM1.4_38">[230]A.P.U!#REF!</definedName>
    <definedName name="TOTALITEM1.4_39">[230]A.P.U!#REF!</definedName>
    <definedName name="TOTALITEM1.4_4">[229]A.P.U!#REF!</definedName>
    <definedName name="TOTALITEM1.4_40">[230]A.P.U!#REF!</definedName>
    <definedName name="TOTALITEM1.4_41">[230]A.P.U!#REF!</definedName>
    <definedName name="TOTALITEM1.4_42">[230]A.P.U!#REF!</definedName>
    <definedName name="TOTALITEM1.4_43">[230]A.P.U!#REF!</definedName>
    <definedName name="TOTALITEM1.4_44">[230]A.P.U!#REF!</definedName>
    <definedName name="TOTALITEM1.4_45">[230]A.P.U!#REF!</definedName>
    <definedName name="TOTALITEM1.4_46">[230]A.P.U!#REF!</definedName>
    <definedName name="TOTALITEM1.4_47">[230]A.P.U!#REF!</definedName>
    <definedName name="TOTALITEM1.4_48">[230]A.P.U!#REF!</definedName>
    <definedName name="TOTALITEM1.4_49">[230]A.P.U!#REF!</definedName>
    <definedName name="TOTALITEM1.4_5">[230]A.P.U!#REF!</definedName>
    <definedName name="TOTALITEM1.4_50">[230]A.P.U!#REF!</definedName>
    <definedName name="TOTALITEM1.4_51">[230]A.P.U!#REF!</definedName>
    <definedName name="TOTALITEM1.4_52">[230]A.P.U!#REF!</definedName>
    <definedName name="TOTALITEM1.4_53">[230]A.P.U!#REF!</definedName>
    <definedName name="TOTALITEM1.4_54">[230]A.P.U!#REF!</definedName>
    <definedName name="TOTALITEM1.4_55">[230]A.P.U!#REF!</definedName>
    <definedName name="TOTALITEM1.4_56">[230]A.P.U!#REF!</definedName>
    <definedName name="TOTALITEM1.4_57">[230]A.P.U!#REF!</definedName>
    <definedName name="TOTALITEM1.4_58">[230]A.P.U!#REF!</definedName>
    <definedName name="TOTALITEM1.4_59">[229]A.P.U!#REF!</definedName>
    <definedName name="TOTALITEM1.4_60">[229]A.P.U!#REF!</definedName>
    <definedName name="TOTALITEM1.4_61">[230]A.P.U!#REF!</definedName>
    <definedName name="TOTALITEM1.4_62">[230]A.P.U!#REF!</definedName>
    <definedName name="TOTALITEM1.4_63">[230]A.P.U!#REF!</definedName>
    <definedName name="TOTALITEM1.4_64">[230]A.P.U!#REF!</definedName>
    <definedName name="TOTALITEM1.4_65">[230]A.P.U!#REF!</definedName>
    <definedName name="TOTALITEM1.4_66">[230]A.P.U!#REF!</definedName>
    <definedName name="TOTALITEM1.4_67">[230]A.P.U!#REF!</definedName>
    <definedName name="TOTALITEM1.4_68">[230]A.P.U!#REF!</definedName>
    <definedName name="TOTALITEM1.4_69">[230]A.P.U!#REF!</definedName>
    <definedName name="TOTALITEM1.4_70">[230]A.P.U!#REF!</definedName>
    <definedName name="TOTALITEM1.4_71">[230]A.P.U!#REF!</definedName>
    <definedName name="TOTALITEM1.4_72">[230]A.P.U!#REF!</definedName>
    <definedName name="TOTALITEM1.4_73">[230]A.P.U!#REF!</definedName>
    <definedName name="TOTALITEM1.4_74">[230]A.P.U!#REF!</definedName>
    <definedName name="TOTALITEM1.4_75">[230]A.P.U!#REF!</definedName>
    <definedName name="TOTALITEM1.4_76">[230]A.P.U!#REF!</definedName>
    <definedName name="TOTALITEM1.4_78">[230]A.P.U!#REF!</definedName>
    <definedName name="TOTALITEM1.4_79">[230]A.P.U!#REF!</definedName>
    <definedName name="TOTALITEM1.4_9">[230]A.P.U!#REF!</definedName>
    <definedName name="TOTALITEM1.5">[208]A.P.U!#REF!</definedName>
    <definedName name="TOTALITEM1.5_1">[229]A.P.U!#REF!</definedName>
    <definedName name="TOTALITEM1.5_10">[230]A.P.U!#REF!</definedName>
    <definedName name="TOTALITEM1.5_11">[230]A.P.U!#REF!</definedName>
    <definedName name="TOTALITEM1.5_12">[230]A.P.U!#REF!</definedName>
    <definedName name="TOTALITEM1.5_13">[230]A.P.U!#REF!</definedName>
    <definedName name="TOTALITEM1.5_14">[230]A.P.U!#REF!</definedName>
    <definedName name="TOTALITEM1.5_15">[230]A.P.U!#REF!</definedName>
    <definedName name="TOTALITEM1.5_16">[230]A.P.U!#REF!</definedName>
    <definedName name="TOTALITEM1.5_17">[230]A.P.U!#REF!</definedName>
    <definedName name="TOTALITEM1.5_18">[230]A.P.U!#REF!</definedName>
    <definedName name="TOTALITEM1.5_19">[230]A.P.U!#REF!</definedName>
    <definedName name="TOTALITEM1.5_2">[229]A.P.U!#REF!</definedName>
    <definedName name="TOTALITEM1.5_20">[230]A.P.U!#REF!</definedName>
    <definedName name="TOTALITEM1.5_21">[230]A.P.U!#REF!</definedName>
    <definedName name="TOTALITEM1.5_22">[230]A.P.U!#REF!</definedName>
    <definedName name="TOTALITEM1.5_23">[230]A.P.U!#REF!</definedName>
    <definedName name="TOTALITEM1.5_24">[230]A.P.U!#REF!</definedName>
    <definedName name="TOTALITEM1.5_25">[230]A.P.U!#REF!</definedName>
    <definedName name="TOTALITEM1.5_26">[230]A.P.U!#REF!</definedName>
    <definedName name="TOTALITEM1.5_27">[230]A.P.U!#REF!</definedName>
    <definedName name="TOTALITEM1.5_28">[230]A.P.U!#REF!</definedName>
    <definedName name="TOTALITEM1.5_29">[230]A.P.U!#REF!</definedName>
    <definedName name="TOTALITEM1.5_3">[231]A.P.U!#REF!</definedName>
    <definedName name="TOTALITEM1.5_30">[230]A.P.U!#REF!</definedName>
    <definedName name="TOTALITEM1.5_31">[230]A.P.U!#REF!</definedName>
    <definedName name="TOTALITEM1.5_32">[230]A.P.U!#REF!</definedName>
    <definedName name="TOTALITEM1.5_33">[230]A.P.U!#REF!</definedName>
    <definedName name="TOTALITEM1.5_34">[230]A.P.U!#REF!</definedName>
    <definedName name="TOTALITEM1.5_35">[230]A.P.U!#REF!</definedName>
    <definedName name="TOTALITEM1.5_36">[230]A.P.U!#REF!</definedName>
    <definedName name="TOTALITEM1.5_37">[230]A.P.U!#REF!</definedName>
    <definedName name="TOTALITEM1.5_38">[230]A.P.U!#REF!</definedName>
    <definedName name="TOTALITEM1.5_39">[230]A.P.U!#REF!</definedName>
    <definedName name="TOTALITEM1.5_4">[229]A.P.U!#REF!</definedName>
    <definedName name="TOTALITEM1.5_40">[230]A.P.U!#REF!</definedName>
    <definedName name="TOTALITEM1.5_41">[230]A.P.U!#REF!</definedName>
    <definedName name="TOTALITEM1.5_42">[230]A.P.U!#REF!</definedName>
    <definedName name="TOTALITEM1.5_43">[230]A.P.U!#REF!</definedName>
    <definedName name="TOTALITEM1.5_44">[230]A.P.U!#REF!</definedName>
    <definedName name="TOTALITEM1.5_45">[230]A.P.U!#REF!</definedName>
    <definedName name="TOTALITEM1.5_46">[230]A.P.U!#REF!</definedName>
    <definedName name="TOTALITEM1.5_47">[230]A.P.U!#REF!</definedName>
    <definedName name="TOTALITEM1.5_48">[230]A.P.U!#REF!</definedName>
    <definedName name="TOTALITEM1.5_49">[230]A.P.U!#REF!</definedName>
    <definedName name="TOTALITEM1.5_5">[230]A.P.U!#REF!</definedName>
    <definedName name="TOTALITEM1.5_50">[230]A.P.U!#REF!</definedName>
    <definedName name="TOTALITEM1.5_51">[230]A.P.U!#REF!</definedName>
    <definedName name="TOTALITEM1.5_52">[230]A.P.U!#REF!</definedName>
    <definedName name="TOTALITEM1.5_53">[230]A.P.U!#REF!</definedName>
    <definedName name="TOTALITEM1.5_54">[230]A.P.U!#REF!</definedName>
    <definedName name="TOTALITEM1.5_55">[230]A.P.U!#REF!</definedName>
    <definedName name="TOTALITEM1.5_56">[230]A.P.U!#REF!</definedName>
    <definedName name="TOTALITEM1.5_57">[230]A.P.U!#REF!</definedName>
    <definedName name="TOTALITEM1.5_58">[230]A.P.U!#REF!</definedName>
    <definedName name="TOTALITEM1.5_59">[229]A.P.U!#REF!</definedName>
    <definedName name="TOTALITEM1.5_60">[229]A.P.U!#REF!</definedName>
    <definedName name="TOTALITEM1.5_61">[230]A.P.U!#REF!</definedName>
    <definedName name="TOTALITEM1.5_62">[230]A.P.U!#REF!</definedName>
    <definedName name="TOTALITEM1.5_63">[230]A.P.U!#REF!</definedName>
    <definedName name="TOTALITEM1.5_64">[230]A.P.U!#REF!</definedName>
    <definedName name="TOTALITEM1.5_65">[230]A.P.U!#REF!</definedName>
    <definedName name="TOTALITEM1.5_66">[230]A.P.U!#REF!</definedName>
    <definedName name="TOTALITEM1.5_67">[230]A.P.U!#REF!</definedName>
    <definedName name="TOTALITEM1.5_68">[230]A.P.U!#REF!</definedName>
    <definedName name="TOTALITEM1.5_69">[230]A.P.U!#REF!</definedName>
    <definedName name="TOTALITEM1.5_70">[230]A.P.U!#REF!</definedName>
    <definedName name="TOTALITEM1.5_71">[230]A.P.U!#REF!</definedName>
    <definedName name="TOTALITEM1.5_72">[230]A.P.U!#REF!</definedName>
    <definedName name="TOTALITEM1.5_73">[230]A.P.U!#REF!</definedName>
    <definedName name="TOTALITEM1.5_74">[230]A.P.U!#REF!</definedName>
    <definedName name="TOTALITEM1.5_75">[230]A.P.U!#REF!</definedName>
    <definedName name="TOTALITEM1.5_76">[230]A.P.U!#REF!</definedName>
    <definedName name="TOTALITEM1.5_78">[230]A.P.U!#REF!</definedName>
    <definedName name="TOTALITEM1.5_79">[230]A.P.U!#REF!</definedName>
    <definedName name="TOTALITEM1.5_9">[230]A.P.U!#REF!</definedName>
    <definedName name="TOTALITEM1.6">[208]A.P.U!#REF!</definedName>
    <definedName name="TOTALITEM1.6_1">[229]A.P.U!#REF!</definedName>
    <definedName name="TOTALITEM1.6_10">[230]A.P.U!#REF!</definedName>
    <definedName name="TOTALITEM1.6_11">[230]A.P.U!#REF!</definedName>
    <definedName name="TOTALITEM1.6_12">[230]A.P.U!#REF!</definedName>
    <definedName name="TOTALITEM1.6_13">[230]A.P.U!#REF!</definedName>
    <definedName name="TOTALITEM1.6_14">[230]A.P.U!#REF!</definedName>
    <definedName name="TOTALITEM1.6_15">[230]A.P.U!#REF!</definedName>
    <definedName name="TOTALITEM1.6_16">[230]A.P.U!#REF!</definedName>
    <definedName name="TOTALITEM1.6_17">[230]A.P.U!#REF!</definedName>
    <definedName name="TOTALITEM1.6_18">[230]A.P.U!#REF!</definedName>
    <definedName name="TOTALITEM1.6_19">[230]A.P.U!#REF!</definedName>
    <definedName name="TOTALITEM1.6_2">[229]A.P.U!#REF!</definedName>
    <definedName name="TOTALITEM1.6_20">[230]A.P.U!#REF!</definedName>
    <definedName name="TOTALITEM1.6_21">[230]A.P.U!#REF!</definedName>
    <definedName name="TOTALITEM1.6_22">[230]A.P.U!#REF!</definedName>
    <definedName name="TOTALITEM1.6_23">[230]A.P.U!#REF!</definedName>
    <definedName name="TOTALITEM1.6_24">[230]A.P.U!#REF!</definedName>
    <definedName name="TOTALITEM1.6_25">[230]A.P.U!#REF!</definedName>
    <definedName name="TOTALITEM1.6_26">[230]A.P.U!#REF!</definedName>
    <definedName name="TOTALITEM1.6_27">[230]A.P.U!#REF!</definedName>
    <definedName name="TOTALITEM1.6_28">[230]A.P.U!#REF!</definedName>
    <definedName name="TOTALITEM1.6_29">[230]A.P.U!#REF!</definedName>
    <definedName name="TOTALITEM1.6_3">[231]A.P.U!#REF!</definedName>
    <definedName name="TOTALITEM1.6_30">[230]A.P.U!#REF!</definedName>
    <definedName name="TOTALITEM1.6_31">[230]A.P.U!#REF!</definedName>
    <definedName name="TOTALITEM1.6_32">[230]A.P.U!#REF!</definedName>
    <definedName name="TOTALITEM1.6_33">[230]A.P.U!#REF!</definedName>
    <definedName name="TOTALITEM1.6_34">[230]A.P.U!#REF!</definedName>
    <definedName name="TOTALITEM1.6_35">[230]A.P.U!#REF!</definedName>
    <definedName name="TOTALITEM1.6_36">[230]A.P.U!#REF!</definedName>
    <definedName name="TOTALITEM1.6_37">[230]A.P.U!#REF!</definedName>
    <definedName name="TOTALITEM1.6_38">[230]A.P.U!#REF!</definedName>
    <definedName name="TOTALITEM1.6_39">[230]A.P.U!#REF!</definedName>
    <definedName name="TOTALITEM1.6_4">[229]A.P.U!#REF!</definedName>
    <definedName name="TOTALITEM1.6_40">[230]A.P.U!#REF!</definedName>
    <definedName name="TOTALITEM1.6_41">[230]A.P.U!#REF!</definedName>
    <definedName name="TOTALITEM1.6_42">[230]A.P.U!#REF!</definedName>
    <definedName name="TOTALITEM1.6_43">[230]A.P.U!#REF!</definedName>
    <definedName name="TOTALITEM1.6_44">[230]A.P.U!#REF!</definedName>
    <definedName name="TOTALITEM1.6_45">[230]A.P.U!#REF!</definedName>
    <definedName name="TOTALITEM1.6_46">[230]A.P.U!#REF!</definedName>
    <definedName name="TOTALITEM1.6_47">[230]A.P.U!#REF!</definedName>
    <definedName name="TOTALITEM1.6_48">[230]A.P.U!#REF!</definedName>
    <definedName name="TOTALITEM1.6_49">[230]A.P.U!#REF!</definedName>
    <definedName name="TOTALITEM1.6_5">[230]A.P.U!#REF!</definedName>
    <definedName name="TOTALITEM1.6_50">[230]A.P.U!#REF!</definedName>
    <definedName name="TOTALITEM1.6_51">[230]A.P.U!#REF!</definedName>
    <definedName name="TOTALITEM1.6_52">[230]A.P.U!#REF!</definedName>
    <definedName name="TOTALITEM1.6_53">[230]A.P.U!#REF!</definedName>
    <definedName name="TOTALITEM1.6_54">[230]A.P.U!#REF!</definedName>
    <definedName name="TOTALITEM1.6_55">[230]A.P.U!#REF!</definedName>
    <definedName name="TOTALITEM1.6_56">[230]A.P.U!#REF!</definedName>
    <definedName name="TOTALITEM1.6_57">[230]A.P.U!#REF!</definedName>
    <definedName name="TOTALITEM1.6_58">[230]A.P.U!#REF!</definedName>
    <definedName name="TOTALITEM1.6_59">[229]A.P.U!#REF!</definedName>
    <definedName name="TOTALITEM1.6_60">[229]A.P.U!#REF!</definedName>
    <definedName name="TOTALITEM1.6_61">[230]A.P.U!#REF!</definedName>
    <definedName name="TOTALITEM1.6_62">[230]A.P.U!#REF!</definedName>
    <definedName name="TOTALITEM1.6_63">[230]A.P.U!#REF!</definedName>
    <definedName name="TOTALITEM1.6_64">[230]A.P.U!#REF!</definedName>
    <definedName name="TOTALITEM1.6_65">[230]A.P.U!#REF!</definedName>
    <definedName name="TOTALITEM1.6_66">[230]A.P.U!#REF!</definedName>
    <definedName name="TOTALITEM1.6_67">[230]A.P.U!#REF!</definedName>
    <definedName name="TOTALITEM1.6_68">[230]A.P.U!#REF!</definedName>
    <definedName name="TOTALITEM1.6_69">[230]A.P.U!#REF!</definedName>
    <definedName name="TOTALITEM1.6_70">[230]A.P.U!#REF!</definedName>
    <definedName name="TOTALITEM1.6_71">[230]A.P.U!#REF!</definedName>
    <definedName name="TOTALITEM1.6_72">[230]A.P.U!#REF!</definedName>
    <definedName name="TOTALITEM1.6_73">[230]A.P.U!#REF!</definedName>
    <definedName name="TOTALITEM1.6_74">[230]A.P.U!#REF!</definedName>
    <definedName name="TOTALITEM1.6_75">[230]A.P.U!#REF!</definedName>
    <definedName name="TOTALITEM1.6_76">[230]A.P.U!#REF!</definedName>
    <definedName name="TOTALITEM1.6_78">[230]A.P.U!#REF!</definedName>
    <definedName name="TOTALITEM1.6_79">[230]A.P.U!#REF!</definedName>
    <definedName name="TOTALITEM1.6_9">[230]A.P.U!#REF!</definedName>
    <definedName name="TOTALITEM1.7">[208]A.P.U!#REF!</definedName>
    <definedName name="TOTALITEM1.7_1">[229]A.P.U!#REF!</definedName>
    <definedName name="TOTALITEM1.7_10">[230]A.P.U!#REF!</definedName>
    <definedName name="TOTALITEM1.7_11">[230]A.P.U!#REF!</definedName>
    <definedName name="TOTALITEM1.7_12">[230]A.P.U!#REF!</definedName>
    <definedName name="TOTALITEM1.7_13">[230]A.P.U!#REF!</definedName>
    <definedName name="TOTALITEM1.7_14">[230]A.P.U!#REF!</definedName>
    <definedName name="TOTALITEM1.7_15">[230]A.P.U!#REF!</definedName>
    <definedName name="TOTALITEM1.7_16">[230]A.P.U!#REF!</definedName>
    <definedName name="TOTALITEM1.7_17">[230]A.P.U!#REF!</definedName>
    <definedName name="TOTALITEM1.7_18">[230]A.P.U!#REF!</definedName>
    <definedName name="TOTALITEM1.7_19">[230]A.P.U!#REF!</definedName>
    <definedName name="TOTALITEM1.7_2">[229]A.P.U!#REF!</definedName>
    <definedName name="TOTALITEM1.7_20">[230]A.P.U!#REF!</definedName>
    <definedName name="TOTALITEM1.7_21">[230]A.P.U!#REF!</definedName>
    <definedName name="TOTALITEM1.7_22">[230]A.P.U!#REF!</definedName>
    <definedName name="TOTALITEM1.7_23">[230]A.P.U!#REF!</definedName>
    <definedName name="TOTALITEM1.7_24">[230]A.P.U!#REF!</definedName>
    <definedName name="TOTALITEM1.7_25">[230]A.P.U!#REF!</definedName>
    <definedName name="TOTALITEM1.7_26">[230]A.P.U!#REF!</definedName>
    <definedName name="TOTALITEM1.7_27">[230]A.P.U!#REF!</definedName>
    <definedName name="TOTALITEM1.7_28">[230]A.P.U!#REF!</definedName>
    <definedName name="TOTALITEM1.7_29">[230]A.P.U!#REF!</definedName>
    <definedName name="TOTALITEM1.7_3">[231]A.P.U!#REF!</definedName>
    <definedName name="TOTALITEM1.7_30">[230]A.P.U!#REF!</definedName>
    <definedName name="TOTALITEM1.7_31">[230]A.P.U!#REF!</definedName>
    <definedName name="TOTALITEM1.7_32">[230]A.P.U!#REF!</definedName>
    <definedName name="TOTALITEM1.7_33">[230]A.P.U!#REF!</definedName>
    <definedName name="TOTALITEM1.7_34">[230]A.P.U!#REF!</definedName>
    <definedName name="TOTALITEM1.7_35">[230]A.P.U!#REF!</definedName>
    <definedName name="TOTALITEM1.7_36">[230]A.P.U!#REF!</definedName>
    <definedName name="TOTALITEM1.7_37">[230]A.P.U!#REF!</definedName>
    <definedName name="TOTALITEM1.7_38">[230]A.P.U!#REF!</definedName>
    <definedName name="TOTALITEM1.7_39">[230]A.P.U!#REF!</definedName>
    <definedName name="TOTALITEM1.7_4">[229]A.P.U!#REF!</definedName>
    <definedName name="TOTALITEM1.7_40">[230]A.P.U!#REF!</definedName>
    <definedName name="TOTALITEM1.7_41">[230]A.P.U!#REF!</definedName>
    <definedName name="TOTALITEM1.7_42">[230]A.P.U!#REF!</definedName>
    <definedName name="TOTALITEM1.7_43">[230]A.P.U!#REF!</definedName>
    <definedName name="TOTALITEM1.7_44">[230]A.P.U!#REF!</definedName>
    <definedName name="TOTALITEM1.7_45">[230]A.P.U!#REF!</definedName>
    <definedName name="TOTALITEM1.7_46">[230]A.P.U!#REF!</definedName>
    <definedName name="TOTALITEM1.7_47">[230]A.P.U!#REF!</definedName>
    <definedName name="TOTALITEM1.7_48">[230]A.P.U!#REF!</definedName>
    <definedName name="TOTALITEM1.7_49">[230]A.P.U!#REF!</definedName>
    <definedName name="TOTALITEM1.7_5">[230]A.P.U!#REF!</definedName>
    <definedName name="TOTALITEM1.7_50">[230]A.P.U!#REF!</definedName>
    <definedName name="TOTALITEM1.7_51">[230]A.P.U!#REF!</definedName>
    <definedName name="TOTALITEM1.7_52">[230]A.P.U!#REF!</definedName>
    <definedName name="TOTALITEM1.7_53">[230]A.P.U!#REF!</definedName>
    <definedName name="TOTALITEM1.7_54">[230]A.P.U!#REF!</definedName>
    <definedName name="TOTALITEM1.7_55">[230]A.P.U!#REF!</definedName>
    <definedName name="TOTALITEM1.7_56">[230]A.P.U!#REF!</definedName>
    <definedName name="TOTALITEM1.7_57">[230]A.P.U!#REF!</definedName>
    <definedName name="TOTALITEM1.7_58">[230]A.P.U!#REF!</definedName>
    <definedName name="TOTALITEM1.7_59">[229]A.P.U!#REF!</definedName>
    <definedName name="TOTALITEM1.7_60">[229]A.P.U!#REF!</definedName>
    <definedName name="TOTALITEM1.7_61">[230]A.P.U!#REF!</definedName>
    <definedName name="TOTALITEM1.7_62">[230]A.P.U!#REF!</definedName>
    <definedName name="TOTALITEM1.7_63">[230]A.P.U!#REF!</definedName>
    <definedName name="TOTALITEM1.7_64">[230]A.P.U!#REF!</definedName>
    <definedName name="TOTALITEM1.7_65">[230]A.P.U!#REF!</definedName>
    <definedName name="TOTALITEM1.7_66">[230]A.P.U!#REF!</definedName>
    <definedName name="TOTALITEM1.7_67">[230]A.P.U!#REF!</definedName>
    <definedName name="TOTALITEM1.7_68">[230]A.P.U!#REF!</definedName>
    <definedName name="TOTALITEM1.7_69">[230]A.P.U!#REF!</definedName>
    <definedName name="TOTALITEM1.7_70">[230]A.P.U!#REF!</definedName>
    <definedName name="TOTALITEM1.7_71">[230]A.P.U!#REF!</definedName>
    <definedName name="TOTALITEM1.7_72">[230]A.P.U!#REF!</definedName>
    <definedName name="TOTALITEM1.7_73">[230]A.P.U!#REF!</definedName>
    <definedName name="TOTALITEM1.7_74">[230]A.P.U!#REF!</definedName>
    <definedName name="TOTALITEM1.7_75">[230]A.P.U!#REF!</definedName>
    <definedName name="TOTALITEM1.7_76">[230]A.P.U!#REF!</definedName>
    <definedName name="TOTALITEM1.7_78">[230]A.P.U!#REF!</definedName>
    <definedName name="TOTALITEM1.7_79">[230]A.P.U!#REF!</definedName>
    <definedName name="TOTALITEM1.7_9">[230]A.P.U!#REF!</definedName>
    <definedName name="TOTALITEM1.8">[208]A.P.U!#REF!</definedName>
    <definedName name="TOTALITEM1.8_1">[229]A.P.U!#REF!</definedName>
    <definedName name="TOTALITEM1.8_10">[230]A.P.U!#REF!</definedName>
    <definedName name="TOTALITEM1.8_11">[230]A.P.U!#REF!</definedName>
    <definedName name="TOTALITEM1.8_12">[230]A.P.U!#REF!</definedName>
    <definedName name="TOTALITEM1.8_13">[230]A.P.U!#REF!</definedName>
    <definedName name="TOTALITEM1.8_14">[230]A.P.U!#REF!</definedName>
    <definedName name="TOTALITEM1.8_15">[230]A.P.U!#REF!</definedName>
    <definedName name="TOTALITEM1.8_16">[230]A.P.U!#REF!</definedName>
    <definedName name="TOTALITEM1.8_17">[230]A.P.U!#REF!</definedName>
    <definedName name="TOTALITEM1.8_18">[230]A.P.U!#REF!</definedName>
    <definedName name="TOTALITEM1.8_19">[230]A.P.U!#REF!</definedName>
    <definedName name="TOTALITEM1.8_2">[229]A.P.U!#REF!</definedName>
    <definedName name="TOTALITEM1.8_20">[230]A.P.U!#REF!</definedName>
    <definedName name="TOTALITEM1.8_21">[230]A.P.U!#REF!</definedName>
    <definedName name="TOTALITEM1.8_22">[230]A.P.U!#REF!</definedName>
    <definedName name="TOTALITEM1.8_23">[230]A.P.U!#REF!</definedName>
    <definedName name="TOTALITEM1.8_24">[230]A.P.U!#REF!</definedName>
    <definedName name="TOTALITEM1.8_25">[230]A.P.U!#REF!</definedName>
    <definedName name="TOTALITEM1.8_26">[230]A.P.U!#REF!</definedName>
    <definedName name="TOTALITEM1.8_27">[230]A.P.U!#REF!</definedName>
    <definedName name="TOTALITEM1.8_28">[230]A.P.U!#REF!</definedName>
    <definedName name="TOTALITEM1.8_29">[230]A.P.U!#REF!</definedName>
    <definedName name="TOTALITEM1.8_3">[231]A.P.U!#REF!</definedName>
    <definedName name="TOTALITEM1.8_30">[230]A.P.U!#REF!</definedName>
    <definedName name="TOTALITEM1.8_31">[230]A.P.U!#REF!</definedName>
    <definedName name="TOTALITEM1.8_32">[230]A.P.U!#REF!</definedName>
    <definedName name="TOTALITEM1.8_33">[230]A.P.U!#REF!</definedName>
    <definedName name="TOTALITEM1.8_34">[230]A.P.U!#REF!</definedName>
    <definedName name="TOTALITEM1.8_35">[230]A.P.U!#REF!</definedName>
    <definedName name="TOTALITEM1.8_36">[230]A.P.U!#REF!</definedName>
    <definedName name="TOTALITEM1.8_37">[230]A.P.U!#REF!</definedName>
    <definedName name="TOTALITEM1.8_38">[230]A.P.U!#REF!</definedName>
    <definedName name="TOTALITEM1.8_39">[230]A.P.U!#REF!</definedName>
    <definedName name="TOTALITEM1.8_4">[229]A.P.U!#REF!</definedName>
    <definedName name="TOTALITEM1.8_40">[230]A.P.U!#REF!</definedName>
    <definedName name="TOTALITEM1.8_41">[230]A.P.U!#REF!</definedName>
    <definedName name="TOTALITEM1.8_42">[230]A.P.U!#REF!</definedName>
    <definedName name="TOTALITEM1.8_43">[230]A.P.U!#REF!</definedName>
    <definedName name="TOTALITEM1.8_44">[230]A.P.U!#REF!</definedName>
    <definedName name="TOTALITEM1.8_45">[230]A.P.U!#REF!</definedName>
    <definedName name="TOTALITEM1.8_46">[230]A.P.U!#REF!</definedName>
    <definedName name="TOTALITEM1.8_47">[230]A.P.U!#REF!</definedName>
    <definedName name="TOTALITEM1.8_48">[230]A.P.U!#REF!</definedName>
    <definedName name="TOTALITEM1.8_49">[230]A.P.U!#REF!</definedName>
    <definedName name="TOTALITEM1.8_5">[230]A.P.U!#REF!</definedName>
    <definedName name="TOTALITEM1.8_50">[230]A.P.U!#REF!</definedName>
    <definedName name="TOTALITEM1.8_51">[230]A.P.U!#REF!</definedName>
    <definedName name="TOTALITEM1.8_52">[230]A.P.U!#REF!</definedName>
    <definedName name="TOTALITEM1.8_53">[230]A.P.U!#REF!</definedName>
    <definedName name="TOTALITEM1.8_54">[230]A.P.U!#REF!</definedName>
    <definedName name="TOTALITEM1.8_55">[230]A.P.U!#REF!</definedName>
    <definedName name="TOTALITEM1.8_56">[230]A.P.U!#REF!</definedName>
    <definedName name="TOTALITEM1.8_57">[230]A.P.U!#REF!</definedName>
    <definedName name="TOTALITEM1.8_58">[230]A.P.U!#REF!</definedName>
    <definedName name="TOTALITEM1.8_59">[229]A.P.U!#REF!</definedName>
    <definedName name="TOTALITEM1.8_60">[229]A.P.U!#REF!</definedName>
    <definedName name="TOTALITEM1.8_61">[230]A.P.U!#REF!</definedName>
    <definedName name="TOTALITEM1.8_62">[230]A.P.U!#REF!</definedName>
    <definedName name="TOTALITEM1.8_63">[230]A.P.U!#REF!</definedName>
    <definedName name="TOTALITEM1.8_64">[230]A.P.U!#REF!</definedName>
    <definedName name="TOTALITEM1.8_65">[230]A.P.U!#REF!</definedName>
    <definedName name="TOTALITEM1.8_66">[230]A.P.U!#REF!</definedName>
    <definedName name="TOTALITEM1.8_67">[230]A.P.U!#REF!</definedName>
    <definedName name="TOTALITEM1.8_68">[230]A.P.U!#REF!</definedName>
    <definedName name="TOTALITEM1.8_69">[230]A.P.U!#REF!</definedName>
    <definedName name="TOTALITEM1.8_70">[230]A.P.U!#REF!</definedName>
    <definedName name="TOTALITEM1.8_71">[230]A.P.U!#REF!</definedName>
    <definedName name="TOTALITEM1.8_72">[230]A.P.U!#REF!</definedName>
    <definedName name="TOTALITEM1.8_73">[230]A.P.U!#REF!</definedName>
    <definedName name="TOTALITEM1.8_74">[230]A.P.U!#REF!</definedName>
    <definedName name="TOTALITEM1.8_75">[230]A.P.U!#REF!</definedName>
    <definedName name="TOTALITEM1.8_76">[230]A.P.U!#REF!</definedName>
    <definedName name="TOTALITEM1.8_78">[230]A.P.U!#REF!</definedName>
    <definedName name="TOTALITEM1.8_79">[230]A.P.U!#REF!</definedName>
    <definedName name="TOTALITEM1.8_9">[230]A.P.U!#REF!</definedName>
    <definedName name="TOTALITEM10.1">[208]A.P.U!#REF!</definedName>
    <definedName name="TOTALITEM10.1_1">[229]A.P.U!#REF!</definedName>
    <definedName name="TOTALITEM10.1_10">[230]A.P.U!#REF!</definedName>
    <definedName name="TOTALITEM10.1_11">[230]A.P.U!#REF!</definedName>
    <definedName name="TOTALITEM10.1_12">[230]A.P.U!#REF!</definedName>
    <definedName name="TOTALITEM10.1_13">[230]A.P.U!#REF!</definedName>
    <definedName name="TOTALITEM10.1_14">[230]A.P.U!#REF!</definedName>
    <definedName name="TOTALITEM10.1_15">[230]A.P.U!#REF!</definedName>
    <definedName name="TOTALITEM10.1_16">[230]A.P.U!#REF!</definedName>
    <definedName name="TOTALITEM10.1_17">[230]A.P.U!#REF!</definedName>
    <definedName name="TOTALITEM10.1_18">[230]A.P.U!#REF!</definedName>
    <definedName name="TOTALITEM10.1_19">[230]A.P.U!#REF!</definedName>
    <definedName name="TOTALITEM10.1_2">[229]A.P.U!#REF!</definedName>
    <definedName name="TOTALITEM10.1_20">[230]A.P.U!#REF!</definedName>
    <definedName name="TOTALITEM10.1_21">[230]A.P.U!#REF!</definedName>
    <definedName name="TOTALITEM10.1_22">[230]A.P.U!#REF!</definedName>
    <definedName name="TOTALITEM10.1_23">[230]A.P.U!#REF!</definedName>
    <definedName name="TOTALITEM10.1_24">[230]A.P.U!#REF!</definedName>
    <definedName name="TOTALITEM10.1_25">[230]A.P.U!#REF!</definedName>
    <definedName name="TOTALITEM10.1_26">[230]A.P.U!#REF!</definedName>
    <definedName name="TOTALITEM10.1_27">[230]A.P.U!#REF!</definedName>
    <definedName name="TOTALITEM10.1_28">[230]A.P.U!#REF!</definedName>
    <definedName name="TOTALITEM10.1_29">[230]A.P.U!#REF!</definedName>
    <definedName name="TOTALITEM10.1_3">[231]A.P.U!#REF!</definedName>
    <definedName name="TOTALITEM10.1_30">[230]A.P.U!#REF!</definedName>
    <definedName name="TOTALITEM10.1_31">[230]A.P.U!#REF!</definedName>
    <definedName name="TOTALITEM10.1_32">[230]A.P.U!#REF!</definedName>
    <definedName name="TOTALITEM10.1_33">[230]A.P.U!#REF!</definedName>
    <definedName name="TOTALITEM10.1_34">[230]A.P.U!#REF!</definedName>
    <definedName name="TOTALITEM10.1_35">[230]A.P.U!#REF!</definedName>
    <definedName name="TOTALITEM10.1_36">[230]A.P.U!#REF!</definedName>
    <definedName name="TOTALITEM10.1_37">[230]A.P.U!#REF!</definedName>
    <definedName name="TOTALITEM10.1_38">[230]A.P.U!#REF!</definedName>
    <definedName name="TOTALITEM10.1_39">[230]A.P.U!#REF!</definedName>
    <definedName name="TOTALITEM10.1_4">[229]A.P.U!#REF!</definedName>
    <definedName name="TOTALITEM10.1_40">[230]A.P.U!#REF!</definedName>
    <definedName name="TOTALITEM10.1_41">[230]A.P.U!#REF!</definedName>
    <definedName name="TOTALITEM10.1_42">[230]A.P.U!#REF!</definedName>
    <definedName name="TOTALITEM10.1_43">[230]A.P.U!#REF!</definedName>
    <definedName name="TOTALITEM10.1_44">[230]A.P.U!#REF!</definedName>
    <definedName name="TOTALITEM10.1_45">[230]A.P.U!#REF!</definedName>
    <definedName name="TOTALITEM10.1_46">[230]A.P.U!#REF!</definedName>
    <definedName name="TOTALITEM10.1_47">[230]A.P.U!#REF!</definedName>
    <definedName name="TOTALITEM10.1_48">[230]A.P.U!#REF!</definedName>
    <definedName name="TOTALITEM10.1_49">[230]A.P.U!#REF!</definedName>
    <definedName name="TOTALITEM10.1_5">[230]A.P.U!#REF!</definedName>
    <definedName name="TOTALITEM10.1_50">[230]A.P.U!#REF!</definedName>
    <definedName name="TOTALITEM10.1_51">[230]A.P.U!#REF!</definedName>
    <definedName name="TOTALITEM10.1_52">[230]A.P.U!#REF!</definedName>
    <definedName name="TOTALITEM10.1_53">[230]A.P.U!#REF!</definedName>
    <definedName name="TOTALITEM10.1_54">[230]A.P.U!#REF!</definedName>
    <definedName name="TOTALITEM10.1_55">[230]A.P.U!#REF!</definedName>
    <definedName name="TOTALITEM10.1_56">[230]A.P.U!#REF!</definedName>
    <definedName name="TOTALITEM10.1_57">[230]A.P.U!#REF!</definedName>
    <definedName name="TOTALITEM10.1_58">[230]A.P.U!#REF!</definedName>
    <definedName name="TOTALITEM10.1_59">[229]A.P.U!#REF!</definedName>
    <definedName name="TOTALITEM10.1_60">[229]A.P.U!#REF!</definedName>
    <definedName name="TOTALITEM10.1_61">[230]A.P.U!#REF!</definedName>
    <definedName name="TOTALITEM10.1_62">[230]A.P.U!#REF!</definedName>
    <definedName name="TOTALITEM10.1_63">[230]A.P.U!#REF!</definedName>
    <definedName name="TOTALITEM10.1_64">[230]A.P.U!#REF!</definedName>
    <definedName name="TOTALITEM10.1_65">[230]A.P.U!#REF!</definedName>
    <definedName name="TOTALITEM10.1_66">[230]A.P.U!#REF!</definedName>
    <definedName name="TOTALITEM10.1_67">[230]A.P.U!#REF!</definedName>
    <definedName name="TOTALITEM10.1_68">[230]A.P.U!#REF!</definedName>
    <definedName name="TOTALITEM10.1_69">[230]A.P.U!#REF!</definedName>
    <definedName name="TOTALITEM10.1_70">[230]A.P.U!#REF!</definedName>
    <definedName name="TOTALITEM10.1_71">[230]A.P.U!#REF!</definedName>
    <definedName name="TOTALITEM10.1_72">[230]A.P.U!#REF!</definedName>
    <definedName name="TOTALITEM10.1_73">[230]A.P.U!#REF!</definedName>
    <definedName name="TOTALITEM10.1_74">[230]A.P.U!#REF!</definedName>
    <definedName name="TOTALITEM10.1_75">[230]A.P.U!#REF!</definedName>
    <definedName name="TOTALITEM10.1_76">[230]A.P.U!#REF!</definedName>
    <definedName name="TOTALITEM10.1_78">[230]A.P.U!#REF!</definedName>
    <definedName name="TOTALITEM10.1_79">[230]A.P.U!#REF!</definedName>
    <definedName name="TOTALITEM10.1_9">[230]A.P.U!#REF!</definedName>
    <definedName name="TOTALITEM11.1">[208]A.P.U!#REF!</definedName>
    <definedName name="TOTALITEM11.1_1">[229]A.P.U!#REF!</definedName>
    <definedName name="TOTALITEM11.1_10">[230]A.P.U!#REF!</definedName>
    <definedName name="TOTALITEM11.1_11">[230]A.P.U!#REF!</definedName>
    <definedName name="TOTALITEM11.1_12">[230]A.P.U!#REF!</definedName>
    <definedName name="TOTALITEM11.1_13">[230]A.P.U!#REF!</definedName>
    <definedName name="TOTALITEM11.1_14">[230]A.P.U!#REF!</definedName>
    <definedName name="TOTALITEM11.1_15">[230]A.P.U!#REF!</definedName>
    <definedName name="TOTALITEM11.1_16">[230]A.P.U!#REF!</definedName>
    <definedName name="TOTALITEM11.1_17">[230]A.P.U!#REF!</definedName>
    <definedName name="TOTALITEM11.1_18">[230]A.P.U!#REF!</definedName>
    <definedName name="TOTALITEM11.1_19">[230]A.P.U!#REF!</definedName>
    <definedName name="TOTALITEM11.1_2">[229]A.P.U!#REF!</definedName>
    <definedName name="TOTALITEM11.1_20">[230]A.P.U!#REF!</definedName>
    <definedName name="TOTALITEM11.1_21">[230]A.P.U!#REF!</definedName>
    <definedName name="TOTALITEM11.1_22">[230]A.P.U!#REF!</definedName>
    <definedName name="TOTALITEM11.1_23">[230]A.P.U!#REF!</definedName>
    <definedName name="TOTALITEM11.1_24">[230]A.P.U!#REF!</definedName>
    <definedName name="TOTALITEM11.1_25">[230]A.P.U!#REF!</definedName>
    <definedName name="TOTALITEM11.1_26">[230]A.P.U!#REF!</definedName>
    <definedName name="TOTALITEM11.1_27">[230]A.P.U!#REF!</definedName>
    <definedName name="TOTALITEM11.1_28">[230]A.P.U!#REF!</definedName>
    <definedName name="TOTALITEM11.1_29">[230]A.P.U!#REF!</definedName>
    <definedName name="TOTALITEM11.1_3">[231]A.P.U!#REF!</definedName>
    <definedName name="TOTALITEM11.1_30">[230]A.P.U!#REF!</definedName>
    <definedName name="TOTALITEM11.1_31">[230]A.P.U!#REF!</definedName>
    <definedName name="TOTALITEM11.1_32">[230]A.P.U!#REF!</definedName>
    <definedName name="TOTALITEM11.1_33">[230]A.P.U!#REF!</definedName>
    <definedName name="TOTALITEM11.1_34">[230]A.P.U!#REF!</definedName>
    <definedName name="TOTALITEM11.1_35">[230]A.P.U!#REF!</definedName>
    <definedName name="TOTALITEM11.1_36">[230]A.P.U!#REF!</definedName>
    <definedName name="TOTALITEM11.1_37">[230]A.P.U!#REF!</definedName>
    <definedName name="TOTALITEM11.1_38">[230]A.P.U!#REF!</definedName>
    <definedName name="TOTALITEM11.1_39">[230]A.P.U!#REF!</definedName>
    <definedName name="TOTALITEM11.1_4">[229]A.P.U!#REF!</definedName>
    <definedName name="TOTALITEM11.1_40">[230]A.P.U!#REF!</definedName>
    <definedName name="TOTALITEM11.1_41">[230]A.P.U!#REF!</definedName>
    <definedName name="TOTALITEM11.1_42">[230]A.P.U!#REF!</definedName>
    <definedName name="TOTALITEM11.1_43">[230]A.P.U!#REF!</definedName>
    <definedName name="TOTALITEM11.1_44">[230]A.P.U!#REF!</definedName>
    <definedName name="TOTALITEM11.1_45">[230]A.P.U!#REF!</definedName>
    <definedName name="TOTALITEM11.1_46">[230]A.P.U!#REF!</definedName>
    <definedName name="TOTALITEM11.1_47">[230]A.P.U!#REF!</definedName>
    <definedName name="TOTALITEM11.1_48">[230]A.P.U!#REF!</definedName>
    <definedName name="TOTALITEM11.1_49">[230]A.P.U!#REF!</definedName>
    <definedName name="TOTALITEM11.1_5">[230]A.P.U!#REF!</definedName>
    <definedName name="TOTALITEM11.1_50">[230]A.P.U!#REF!</definedName>
    <definedName name="TOTALITEM11.1_51">[230]A.P.U!#REF!</definedName>
    <definedName name="TOTALITEM11.1_52">[230]A.P.U!#REF!</definedName>
    <definedName name="TOTALITEM11.1_53">[230]A.P.U!#REF!</definedName>
    <definedName name="TOTALITEM11.1_54">[230]A.P.U!#REF!</definedName>
    <definedName name="TOTALITEM11.1_55">[230]A.P.U!#REF!</definedName>
    <definedName name="TOTALITEM11.1_56">[230]A.P.U!#REF!</definedName>
    <definedName name="TOTALITEM11.1_57">[230]A.P.U!#REF!</definedName>
    <definedName name="TOTALITEM11.1_58">[230]A.P.U!#REF!</definedName>
    <definedName name="TOTALITEM11.1_59">[229]A.P.U!#REF!</definedName>
    <definedName name="TOTALITEM11.1_60">[229]A.P.U!#REF!</definedName>
    <definedName name="TOTALITEM11.1_61">[230]A.P.U!#REF!</definedName>
    <definedName name="TOTALITEM11.1_62">[230]A.P.U!#REF!</definedName>
    <definedName name="TOTALITEM11.1_63">[230]A.P.U!#REF!</definedName>
    <definedName name="TOTALITEM11.1_64">[230]A.P.U!#REF!</definedName>
    <definedName name="TOTALITEM11.1_65">[230]A.P.U!#REF!</definedName>
    <definedName name="TOTALITEM11.1_66">[230]A.P.U!#REF!</definedName>
    <definedName name="TOTALITEM11.1_67">[230]A.P.U!#REF!</definedName>
    <definedName name="TOTALITEM11.1_68">[230]A.P.U!#REF!</definedName>
    <definedName name="TOTALITEM11.1_69">[230]A.P.U!#REF!</definedName>
    <definedName name="TOTALITEM11.1_70">[230]A.P.U!#REF!</definedName>
    <definedName name="TOTALITEM11.1_71">[230]A.P.U!#REF!</definedName>
    <definedName name="TOTALITEM11.1_72">[230]A.P.U!#REF!</definedName>
    <definedName name="TOTALITEM11.1_73">[230]A.P.U!#REF!</definedName>
    <definedName name="TOTALITEM11.1_74">[230]A.P.U!#REF!</definedName>
    <definedName name="TOTALITEM11.1_75">[230]A.P.U!#REF!</definedName>
    <definedName name="TOTALITEM11.1_76">[230]A.P.U!#REF!</definedName>
    <definedName name="TOTALITEM11.1_78">[230]A.P.U!#REF!</definedName>
    <definedName name="TOTALITEM11.1_79">[230]A.P.U!#REF!</definedName>
    <definedName name="TOTALITEM11.1_9">[230]A.P.U!#REF!</definedName>
    <definedName name="TOTALITEM11.2">[208]A.P.U!#REF!</definedName>
    <definedName name="TOTALITEM11.2_1">[229]A.P.U!#REF!</definedName>
    <definedName name="TOTALITEM11.2_10">[230]A.P.U!#REF!</definedName>
    <definedName name="TOTALITEM11.2_11">[230]A.P.U!#REF!</definedName>
    <definedName name="TOTALITEM11.2_12">[230]A.P.U!#REF!</definedName>
    <definedName name="TOTALITEM11.2_13">[230]A.P.U!#REF!</definedName>
    <definedName name="TOTALITEM11.2_14">[230]A.P.U!#REF!</definedName>
    <definedName name="TOTALITEM11.2_15">[230]A.P.U!#REF!</definedName>
    <definedName name="TOTALITEM11.2_16">[230]A.P.U!#REF!</definedName>
    <definedName name="TOTALITEM11.2_17">[230]A.P.U!#REF!</definedName>
    <definedName name="TOTALITEM11.2_18">[230]A.P.U!#REF!</definedName>
    <definedName name="TOTALITEM11.2_19">[230]A.P.U!#REF!</definedName>
    <definedName name="TOTALITEM11.2_2">[229]A.P.U!#REF!</definedName>
    <definedName name="TOTALITEM11.2_20">[230]A.P.U!#REF!</definedName>
    <definedName name="TOTALITEM11.2_21">[230]A.P.U!#REF!</definedName>
    <definedName name="TOTALITEM11.2_22">[230]A.P.U!#REF!</definedName>
    <definedName name="TOTALITEM11.2_23">[230]A.P.U!#REF!</definedName>
    <definedName name="TOTALITEM11.2_24">[230]A.P.U!#REF!</definedName>
    <definedName name="TOTALITEM11.2_25">[230]A.P.U!#REF!</definedName>
    <definedName name="TOTALITEM11.2_26">[230]A.P.U!#REF!</definedName>
    <definedName name="TOTALITEM11.2_27">[230]A.P.U!#REF!</definedName>
    <definedName name="TOTALITEM11.2_28">[230]A.P.U!#REF!</definedName>
    <definedName name="TOTALITEM11.2_29">[230]A.P.U!#REF!</definedName>
    <definedName name="TOTALITEM11.2_3">[231]A.P.U!#REF!</definedName>
    <definedName name="TOTALITEM11.2_30">[230]A.P.U!#REF!</definedName>
    <definedName name="TOTALITEM11.2_31">[230]A.P.U!#REF!</definedName>
    <definedName name="TOTALITEM11.2_32">[230]A.P.U!#REF!</definedName>
    <definedName name="TOTALITEM11.2_33">[230]A.P.U!#REF!</definedName>
    <definedName name="TOTALITEM11.2_34">[230]A.P.U!#REF!</definedName>
    <definedName name="TOTALITEM11.2_35">[230]A.P.U!#REF!</definedName>
    <definedName name="TOTALITEM11.2_36">[230]A.P.U!#REF!</definedName>
    <definedName name="TOTALITEM11.2_37">[230]A.P.U!#REF!</definedName>
    <definedName name="TOTALITEM11.2_38">[230]A.P.U!#REF!</definedName>
    <definedName name="TOTALITEM11.2_39">[230]A.P.U!#REF!</definedName>
    <definedName name="TOTALITEM11.2_4">[229]A.P.U!#REF!</definedName>
    <definedName name="TOTALITEM11.2_40">[230]A.P.U!#REF!</definedName>
    <definedName name="TOTALITEM11.2_41">[230]A.P.U!#REF!</definedName>
    <definedName name="TOTALITEM11.2_42">[230]A.P.U!#REF!</definedName>
    <definedName name="TOTALITEM11.2_43">[230]A.P.U!#REF!</definedName>
    <definedName name="TOTALITEM11.2_44">[230]A.P.U!#REF!</definedName>
    <definedName name="TOTALITEM11.2_45">[230]A.P.U!#REF!</definedName>
    <definedName name="TOTALITEM11.2_46">[230]A.P.U!#REF!</definedName>
    <definedName name="TOTALITEM11.2_47">[230]A.P.U!#REF!</definedName>
    <definedName name="TOTALITEM11.2_48">[230]A.P.U!#REF!</definedName>
    <definedName name="TOTALITEM11.2_49">[230]A.P.U!#REF!</definedName>
    <definedName name="TOTALITEM11.2_5">[230]A.P.U!#REF!</definedName>
    <definedName name="TOTALITEM11.2_50">[230]A.P.U!#REF!</definedName>
    <definedName name="TOTALITEM11.2_51">[230]A.P.U!#REF!</definedName>
    <definedName name="TOTALITEM11.2_52">[230]A.P.U!#REF!</definedName>
    <definedName name="TOTALITEM11.2_53">[230]A.P.U!#REF!</definedName>
    <definedName name="TOTALITEM11.2_54">[230]A.P.U!#REF!</definedName>
    <definedName name="TOTALITEM11.2_55">[230]A.P.U!#REF!</definedName>
    <definedName name="TOTALITEM11.2_56">[230]A.P.U!#REF!</definedName>
    <definedName name="TOTALITEM11.2_57">[230]A.P.U!#REF!</definedName>
    <definedName name="TOTALITEM11.2_58">[230]A.P.U!#REF!</definedName>
    <definedName name="TOTALITEM11.2_59">[229]A.P.U!#REF!</definedName>
    <definedName name="TOTALITEM11.2_60">[229]A.P.U!#REF!</definedName>
    <definedName name="TOTALITEM11.2_61">[230]A.P.U!#REF!</definedName>
    <definedName name="TOTALITEM11.2_62">[230]A.P.U!#REF!</definedName>
    <definedName name="TOTALITEM11.2_63">[230]A.P.U!#REF!</definedName>
    <definedName name="TOTALITEM11.2_64">[230]A.P.U!#REF!</definedName>
    <definedName name="TOTALITEM11.2_65">[230]A.P.U!#REF!</definedName>
    <definedName name="TOTALITEM11.2_66">[230]A.P.U!#REF!</definedName>
    <definedName name="TOTALITEM11.2_67">[230]A.P.U!#REF!</definedName>
    <definedName name="TOTALITEM11.2_68">[230]A.P.U!#REF!</definedName>
    <definedName name="TOTALITEM11.2_69">[230]A.P.U!#REF!</definedName>
    <definedName name="TOTALITEM11.2_70">[230]A.P.U!#REF!</definedName>
    <definedName name="TOTALITEM11.2_71">[230]A.P.U!#REF!</definedName>
    <definedName name="TOTALITEM11.2_72">[230]A.P.U!#REF!</definedName>
    <definedName name="TOTALITEM11.2_73">[230]A.P.U!#REF!</definedName>
    <definedName name="TOTALITEM11.2_74">[230]A.P.U!#REF!</definedName>
    <definedName name="TOTALITEM11.2_75">[230]A.P.U!#REF!</definedName>
    <definedName name="TOTALITEM11.2_76">[230]A.P.U!#REF!</definedName>
    <definedName name="TOTALITEM11.2_78">[230]A.P.U!#REF!</definedName>
    <definedName name="TOTALITEM11.2_79">[230]A.P.U!#REF!</definedName>
    <definedName name="TOTALITEM11.2_9">[230]A.P.U!#REF!</definedName>
    <definedName name="TOTALITEM11.3">[208]A.P.U!#REF!</definedName>
    <definedName name="TOTALITEM11.3_1">[229]A.P.U!#REF!</definedName>
    <definedName name="TOTALITEM11.3_10">[230]A.P.U!#REF!</definedName>
    <definedName name="TOTALITEM11.3_11">[230]A.P.U!#REF!</definedName>
    <definedName name="TOTALITEM11.3_12">[230]A.P.U!#REF!</definedName>
    <definedName name="TOTALITEM11.3_13">[230]A.P.U!#REF!</definedName>
    <definedName name="TOTALITEM11.3_14">[230]A.P.U!#REF!</definedName>
    <definedName name="TOTALITEM11.3_15">[230]A.P.U!#REF!</definedName>
    <definedName name="TOTALITEM11.3_16">[230]A.P.U!#REF!</definedName>
    <definedName name="TOTALITEM11.3_17">[230]A.P.U!#REF!</definedName>
    <definedName name="TOTALITEM11.3_18">[230]A.P.U!#REF!</definedName>
    <definedName name="TOTALITEM11.3_19">[230]A.P.U!#REF!</definedName>
    <definedName name="TOTALITEM11.3_2">[229]A.P.U!#REF!</definedName>
    <definedName name="TOTALITEM11.3_20">[230]A.P.U!#REF!</definedName>
    <definedName name="TOTALITEM11.3_21">[230]A.P.U!#REF!</definedName>
    <definedName name="TOTALITEM11.3_22">[230]A.P.U!#REF!</definedName>
    <definedName name="TOTALITEM11.3_23">[230]A.P.U!#REF!</definedName>
    <definedName name="TOTALITEM11.3_24">[230]A.P.U!#REF!</definedName>
    <definedName name="TOTALITEM11.3_25">[230]A.P.U!#REF!</definedName>
    <definedName name="TOTALITEM11.3_26">[230]A.P.U!#REF!</definedName>
    <definedName name="TOTALITEM11.3_27">[230]A.P.U!#REF!</definedName>
    <definedName name="TOTALITEM11.3_28">[230]A.P.U!#REF!</definedName>
    <definedName name="TOTALITEM11.3_29">[230]A.P.U!#REF!</definedName>
    <definedName name="TOTALITEM11.3_3">[231]A.P.U!#REF!</definedName>
    <definedName name="TOTALITEM11.3_30">[230]A.P.U!#REF!</definedName>
    <definedName name="TOTALITEM11.3_31">[230]A.P.U!#REF!</definedName>
    <definedName name="TOTALITEM11.3_32">[230]A.P.U!#REF!</definedName>
    <definedName name="TOTALITEM11.3_33">[230]A.P.U!#REF!</definedName>
    <definedName name="TOTALITEM11.3_34">[230]A.P.U!#REF!</definedName>
    <definedName name="TOTALITEM11.3_35">[230]A.P.U!#REF!</definedName>
    <definedName name="TOTALITEM11.3_36">[230]A.P.U!#REF!</definedName>
    <definedName name="TOTALITEM11.3_37">[230]A.P.U!#REF!</definedName>
    <definedName name="TOTALITEM11.3_38">[230]A.P.U!#REF!</definedName>
    <definedName name="TOTALITEM11.3_39">[230]A.P.U!#REF!</definedName>
    <definedName name="TOTALITEM11.3_4">[229]A.P.U!#REF!</definedName>
    <definedName name="TOTALITEM11.3_40">[230]A.P.U!#REF!</definedName>
    <definedName name="TOTALITEM11.3_41">[230]A.P.U!#REF!</definedName>
    <definedName name="TOTALITEM11.3_42">[230]A.P.U!#REF!</definedName>
    <definedName name="TOTALITEM11.3_43">[230]A.P.U!#REF!</definedName>
    <definedName name="TOTALITEM11.3_44">[230]A.P.U!#REF!</definedName>
    <definedName name="TOTALITEM11.3_45">[230]A.P.U!#REF!</definedName>
    <definedName name="TOTALITEM11.3_46">[230]A.P.U!#REF!</definedName>
    <definedName name="TOTALITEM11.3_47">[230]A.P.U!#REF!</definedName>
    <definedName name="TOTALITEM11.3_48">[230]A.P.U!#REF!</definedName>
    <definedName name="TOTALITEM11.3_49">[230]A.P.U!#REF!</definedName>
    <definedName name="TOTALITEM11.3_5">[230]A.P.U!#REF!</definedName>
    <definedName name="TOTALITEM11.3_50">[230]A.P.U!#REF!</definedName>
    <definedName name="TOTALITEM11.3_51">[230]A.P.U!#REF!</definedName>
    <definedName name="TOTALITEM11.3_52">[230]A.P.U!#REF!</definedName>
    <definedName name="TOTALITEM11.3_53">[230]A.P.U!#REF!</definedName>
    <definedName name="TOTALITEM11.3_54">[230]A.P.U!#REF!</definedName>
    <definedName name="TOTALITEM11.3_55">[230]A.P.U!#REF!</definedName>
    <definedName name="TOTALITEM11.3_56">[230]A.P.U!#REF!</definedName>
    <definedName name="TOTALITEM11.3_57">[230]A.P.U!#REF!</definedName>
    <definedName name="TOTALITEM11.3_58">[230]A.P.U!#REF!</definedName>
    <definedName name="TOTALITEM11.3_59">[229]A.P.U!#REF!</definedName>
    <definedName name="TOTALITEM11.3_60">[229]A.P.U!#REF!</definedName>
    <definedName name="TOTALITEM11.3_61">[230]A.P.U!#REF!</definedName>
    <definedName name="TOTALITEM11.3_62">[230]A.P.U!#REF!</definedName>
    <definedName name="TOTALITEM11.3_63">[230]A.P.U!#REF!</definedName>
    <definedName name="TOTALITEM11.3_64">[230]A.P.U!#REF!</definedName>
    <definedName name="TOTALITEM11.3_65">[230]A.P.U!#REF!</definedName>
    <definedName name="TOTALITEM11.3_66">[230]A.P.U!#REF!</definedName>
    <definedName name="TOTALITEM11.3_67">[230]A.P.U!#REF!</definedName>
    <definedName name="TOTALITEM11.3_68">[230]A.P.U!#REF!</definedName>
    <definedName name="TOTALITEM11.3_69">[230]A.P.U!#REF!</definedName>
    <definedName name="TOTALITEM11.3_70">[230]A.P.U!#REF!</definedName>
    <definedName name="TOTALITEM11.3_71">[230]A.P.U!#REF!</definedName>
    <definedName name="TOTALITEM11.3_72">[230]A.P.U!#REF!</definedName>
    <definedName name="TOTALITEM11.3_73">[230]A.P.U!#REF!</definedName>
    <definedName name="TOTALITEM11.3_74">[230]A.P.U!#REF!</definedName>
    <definedName name="TOTALITEM11.3_75">[230]A.P.U!#REF!</definedName>
    <definedName name="TOTALITEM11.3_76">[230]A.P.U!#REF!</definedName>
    <definedName name="TOTALITEM11.3_78">[230]A.P.U!#REF!</definedName>
    <definedName name="TOTALITEM11.3_79">[230]A.P.U!#REF!</definedName>
    <definedName name="TOTALITEM11.3_9">[230]A.P.U!#REF!</definedName>
    <definedName name="TOTALITEM11.4">[208]A.P.U!#REF!</definedName>
    <definedName name="TOTALITEM11.4_1">[229]A.P.U!#REF!</definedName>
    <definedName name="TOTALITEM11.4_10">[230]A.P.U!#REF!</definedName>
    <definedName name="TOTALITEM11.4_11">[230]A.P.U!#REF!</definedName>
    <definedName name="TOTALITEM11.4_12">[230]A.P.U!#REF!</definedName>
    <definedName name="TOTALITEM11.4_13">[230]A.P.U!#REF!</definedName>
    <definedName name="TOTALITEM11.4_14">[230]A.P.U!#REF!</definedName>
    <definedName name="TOTALITEM11.4_15">[230]A.P.U!#REF!</definedName>
    <definedName name="TOTALITEM11.4_16">[230]A.P.U!#REF!</definedName>
    <definedName name="TOTALITEM11.4_17">[230]A.P.U!#REF!</definedName>
    <definedName name="TOTALITEM11.4_18">[230]A.P.U!#REF!</definedName>
    <definedName name="TOTALITEM11.4_19">[230]A.P.U!#REF!</definedName>
    <definedName name="TOTALITEM11.4_2">[229]A.P.U!#REF!</definedName>
    <definedName name="TOTALITEM11.4_20">[230]A.P.U!#REF!</definedName>
    <definedName name="TOTALITEM11.4_21">[230]A.P.U!#REF!</definedName>
    <definedName name="TOTALITEM11.4_22">[230]A.P.U!#REF!</definedName>
    <definedName name="TOTALITEM11.4_23">[230]A.P.U!#REF!</definedName>
    <definedName name="TOTALITEM11.4_24">[230]A.P.U!#REF!</definedName>
    <definedName name="TOTALITEM11.4_25">[230]A.P.U!#REF!</definedName>
    <definedName name="TOTALITEM11.4_26">[230]A.P.U!#REF!</definedName>
    <definedName name="TOTALITEM11.4_27">[230]A.P.U!#REF!</definedName>
    <definedName name="TOTALITEM11.4_28">[230]A.P.U!#REF!</definedName>
    <definedName name="TOTALITEM11.4_29">[230]A.P.U!#REF!</definedName>
    <definedName name="TOTALITEM11.4_3">[231]A.P.U!#REF!</definedName>
    <definedName name="TOTALITEM11.4_30">[230]A.P.U!#REF!</definedName>
    <definedName name="TOTALITEM11.4_31">[230]A.P.U!#REF!</definedName>
    <definedName name="TOTALITEM11.4_32">[230]A.P.U!#REF!</definedName>
    <definedName name="TOTALITEM11.4_33">[230]A.P.U!#REF!</definedName>
    <definedName name="TOTALITEM11.4_34">[230]A.P.U!#REF!</definedName>
    <definedName name="TOTALITEM11.4_35">[230]A.P.U!#REF!</definedName>
    <definedName name="TOTALITEM11.4_36">[230]A.P.U!#REF!</definedName>
    <definedName name="TOTALITEM11.4_37">[230]A.P.U!#REF!</definedName>
    <definedName name="TOTALITEM11.4_38">[230]A.P.U!#REF!</definedName>
    <definedName name="TOTALITEM11.4_39">[230]A.P.U!#REF!</definedName>
    <definedName name="TOTALITEM11.4_4">[229]A.P.U!#REF!</definedName>
    <definedName name="TOTALITEM11.4_40">[230]A.P.U!#REF!</definedName>
    <definedName name="TOTALITEM11.4_41">[230]A.P.U!#REF!</definedName>
    <definedName name="TOTALITEM11.4_42">[230]A.P.U!#REF!</definedName>
    <definedName name="TOTALITEM11.4_43">[230]A.P.U!#REF!</definedName>
    <definedName name="TOTALITEM11.4_44">[230]A.P.U!#REF!</definedName>
    <definedName name="TOTALITEM11.4_45">[230]A.P.U!#REF!</definedName>
    <definedName name="TOTALITEM11.4_46">[230]A.P.U!#REF!</definedName>
    <definedName name="TOTALITEM11.4_47">[230]A.P.U!#REF!</definedName>
    <definedName name="TOTALITEM11.4_48">[230]A.P.U!#REF!</definedName>
    <definedName name="TOTALITEM11.4_49">[230]A.P.U!#REF!</definedName>
    <definedName name="TOTALITEM11.4_5">[230]A.P.U!#REF!</definedName>
    <definedName name="TOTALITEM11.4_50">[230]A.P.U!#REF!</definedName>
    <definedName name="TOTALITEM11.4_51">[230]A.P.U!#REF!</definedName>
    <definedName name="TOTALITEM11.4_52">[230]A.P.U!#REF!</definedName>
    <definedName name="TOTALITEM11.4_53">[230]A.P.U!#REF!</definedName>
    <definedName name="TOTALITEM11.4_54">[230]A.P.U!#REF!</definedName>
    <definedName name="TOTALITEM11.4_55">[230]A.P.U!#REF!</definedName>
    <definedName name="TOTALITEM11.4_56">[230]A.P.U!#REF!</definedName>
    <definedName name="TOTALITEM11.4_57">[230]A.P.U!#REF!</definedName>
    <definedName name="TOTALITEM11.4_58">[230]A.P.U!#REF!</definedName>
    <definedName name="TOTALITEM11.4_59">[229]A.P.U!#REF!</definedName>
    <definedName name="TOTALITEM11.4_60">[229]A.P.U!#REF!</definedName>
    <definedName name="TOTALITEM11.4_61">[230]A.P.U!#REF!</definedName>
    <definedName name="TOTALITEM11.4_62">[230]A.P.U!#REF!</definedName>
    <definedName name="TOTALITEM11.4_63">[230]A.P.U!#REF!</definedName>
    <definedName name="TOTALITEM11.4_64">[230]A.P.U!#REF!</definedName>
    <definedName name="TOTALITEM11.4_65">[230]A.P.U!#REF!</definedName>
    <definedName name="TOTALITEM11.4_66">[230]A.P.U!#REF!</definedName>
    <definedName name="TOTALITEM11.4_67">[230]A.P.U!#REF!</definedName>
    <definedName name="TOTALITEM11.4_68">[230]A.P.U!#REF!</definedName>
    <definedName name="TOTALITEM11.4_69">[230]A.P.U!#REF!</definedName>
    <definedName name="TOTALITEM11.4_70">[230]A.P.U!#REF!</definedName>
    <definedName name="TOTALITEM11.4_71">[230]A.P.U!#REF!</definedName>
    <definedName name="TOTALITEM11.4_72">[230]A.P.U!#REF!</definedName>
    <definedName name="TOTALITEM11.4_73">[230]A.P.U!#REF!</definedName>
    <definedName name="TOTALITEM11.4_74">[230]A.P.U!#REF!</definedName>
    <definedName name="TOTALITEM11.4_75">[230]A.P.U!#REF!</definedName>
    <definedName name="TOTALITEM11.4_76">[230]A.P.U!#REF!</definedName>
    <definedName name="TOTALITEM11.4_78">[230]A.P.U!#REF!</definedName>
    <definedName name="TOTALITEM11.4_79">[230]A.P.U!#REF!</definedName>
    <definedName name="TOTALITEM11.4_9">[230]A.P.U!#REF!</definedName>
    <definedName name="TOTALITEM11.5">[208]A.P.U!#REF!</definedName>
    <definedName name="TOTALITEM11.5_1">[229]A.P.U!#REF!</definedName>
    <definedName name="TOTALITEM11.5_10">[230]A.P.U!#REF!</definedName>
    <definedName name="TOTALITEM11.5_11">[230]A.P.U!#REF!</definedName>
    <definedName name="TOTALITEM11.5_12">[230]A.P.U!#REF!</definedName>
    <definedName name="TOTALITEM11.5_13">[230]A.P.U!#REF!</definedName>
    <definedName name="TOTALITEM11.5_14">[230]A.P.U!#REF!</definedName>
    <definedName name="TOTALITEM11.5_15">[230]A.P.U!#REF!</definedName>
    <definedName name="TOTALITEM11.5_16">[230]A.P.U!#REF!</definedName>
    <definedName name="TOTALITEM11.5_17">[230]A.P.U!#REF!</definedName>
    <definedName name="TOTALITEM11.5_18">[230]A.P.U!#REF!</definedName>
    <definedName name="TOTALITEM11.5_19">[230]A.P.U!#REF!</definedName>
    <definedName name="TOTALITEM11.5_2">[229]A.P.U!#REF!</definedName>
    <definedName name="TOTALITEM11.5_20">[230]A.P.U!#REF!</definedName>
    <definedName name="TOTALITEM11.5_21">[230]A.P.U!#REF!</definedName>
    <definedName name="TOTALITEM11.5_22">[230]A.P.U!#REF!</definedName>
    <definedName name="TOTALITEM11.5_23">[230]A.P.U!#REF!</definedName>
    <definedName name="TOTALITEM11.5_24">[230]A.P.U!#REF!</definedName>
    <definedName name="TOTALITEM11.5_25">[230]A.P.U!#REF!</definedName>
    <definedName name="TOTALITEM11.5_26">[230]A.P.U!#REF!</definedName>
    <definedName name="TOTALITEM11.5_27">[230]A.P.U!#REF!</definedName>
    <definedName name="TOTALITEM11.5_28">[230]A.P.U!#REF!</definedName>
    <definedName name="TOTALITEM11.5_29">[230]A.P.U!#REF!</definedName>
    <definedName name="TOTALITEM11.5_3">[231]A.P.U!#REF!</definedName>
    <definedName name="TOTALITEM11.5_30">[230]A.P.U!#REF!</definedName>
    <definedName name="TOTALITEM11.5_31">[230]A.P.U!#REF!</definedName>
    <definedName name="TOTALITEM11.5_32">[230]A.P.U!#REF!</definedName>
    <definedName name="TOTALITEM11.5_33">[230]A.P.U!#REF!</definedName>
    <definedName name="TOTALITEM11.5_34">[230]A.P.U!#REF!</definedName>
    <definedName name="TOTALITEM11.5_35">[230]A.P.U!#REF!</definedName>
    <definedName name="TOTALITEM11.5_36">[230]A.P.U!#REF!</definedName>
    <definedName name="TOTALITEM11.5_37">[230]A.P.U!#REF!</definedName>
    <definedName name="TOTALITEM11.5_38">[230]A.P.U!#REF!</definedName>
    <definedName name="TOTALITEM11.5_39">[230]A.P.U!#REF!</definedName>
    <definedName name="TOTALITEM11.5_4">[229]A.P.U!#REF!</definedName>
    <definedName name="TOTALITEM11.5_40">[230]A.P.U!#REF!</definedName>
    <definedName name="TOTALITEM11.5_41">[230]A.P.U!#REF!</definedName>
    <definedName name="TOTALITEM11.5_42">[230]A.P.U!#REF!</definedName>
    <definedName name="TOTALITEM11.5_43">[230]A.P.U!#REF!</definedName>
    <definedName name="TOTALITEM11.5_44">[230]A.P.U!#REF!</definedName>
    <definedName name="TOTALITEM11.5_45">[230]A.P.U!#REF!</definedName>
    <definedName name="TOTALITEM11.5_46">[230]A.P.U!#REF!</definedName>
    <definedName name="TOTALITEM11.5_47">[230]A.P.U!#REF!</definedName>
    <definedName name="TOTALITEM11.5_48">[230]A.P.U!#REF!</definedName>
    <definedName name="TOTALITEM11.5_49">[230]A.P.U!#REF!</definedName>
    <definedName name="TOTALITEM11.5_5">[230]A.P.U!#REF!</definedName>
    <definedName name="TOTALITEM11.5_50">[230]A.P.U!#REF!</definedName>
    <definedName name="TOTALITEM11.5_51">[230]A.P.U!#REF!</definedName>
    <definedName name="TOTALITEM11.5_52">[230]A.P.U!#REF!</definedName>
    <definedName name="TOTALITEM11.5_53">[230]A.P.U!#REF!</definedName>
    <definedName name="TOTALITEM11.5_54">[230]A.P.U!#REF!</definedName>
    <definedName name="TOTALITEM11.5_55">[230]A.P.U!#REF!</definedName>
    <definedName name="TOTALITEM11.5_56">[230]A.P.U!#REF!</definedName>
    <definedName name="TOTALITEM11.5_57">[230]A.P.U!#REF!</definedName>
    <definedName name="TOTALITEM11.5_58">[230]A.P.U!#REF!</definedName>
    <definedName name="TOTALITEM11.5_59">[229]A.P.U!#REF!</definedName>
    <definedName name="TOTALITEM11.5_60">[229]A.P.U!#REF!</definedName>
    <definedName name="TOTALITEM11.5_61">[230]A.P.U!#REF!</definedName>
    <definedName name="TOTALITEM11.5_62">[230]A.P.U!#REF!</definedName>
    <definedName name="TOTALITEM11.5_63">[230]A.P.U!#REF!</definedName>
    <definedName name="TOTALITEM11.5_64">[230]A.P.U!#REF!</definedName>
    <definedName name="TOTALITEM11.5_65">[230]A.P.U!#REF!</definedName>
    <definedName name="TOTALITEM11.5_66">[230]A.P.U!#REF!</definedName>
    <definedName name="TOTALITEM11.5_67">[230]A.P.U!#REF!</definedName>
    <definedName name="TOTALITEM11.5_68">[230]A.P.U!#REF!</definedName>
    <definedName name="TOTALITEM11.5_69">[230]A.P.U!#REF!</definedName>
    <definedName name="TOTALITEM11.5_70">[230]A.P.U!#REF!</definedName>
    <definedName name="TOTALITEM11.5_71">[230]A.P.U!#REF!</definedName>
    <definedName name="TOTALITEM11.5_72">[230]A.P.U!#REF!</definedName>
    <definedName name="TOTALITEM11.5_73">[230]A.P.U!#REF!</definedName>
    <definedName name="TOTALITEM11.5_74">[230]A.P.U!#REF!</definedName>
    <definedName name="TOTALITEM11.5_75">[230]A.P.U!#REF!</definedName>
    <definedName name="TOTALITEM11.5_76">[230]A.P.U!#REF!</definedName>
    <definedName name="TOTALITEM11.5_78">[230]A.P.U!#REF!</definedName>
    <definedName name="TOTALITEM11.5_79">[230]A.P.U!#REF!</definedName>
    <definedName name="TOTALITEM11.5_9">[230]A.P.U!#REF!</definedName>
    <definedName name="TOTALITEM11.6">[208]A.P.U!#REF!</definedName>
    <definedName name="TOTALITEM11.6_1">[229]A.P.U!#REF!</definedName>
    <definedName name="TOTALITEM11.6_10">[230]A.P.U!#REF!</definedName>
    <definedName name="TOTALITEM11.6_11">[230]A.P.U!#REF!</definedName>
    <definedName name="TOTALITEM11.6_12">[230]A.P.U!#REF!</definedName>
    <definedName name="TOTALITEM11.6_13">[230]A.P.U!#REF!</definedName>
    <definedName name="TOTALITEM11.6_14">[230]A.P.U!#REF!</definedName>
    <definedName name="TOTALITEM11.6_15">[230]A.P.U!#REF!</definedName>
    <definedName name="TOTALITEM11.6_16">[230]A.P.U!#REF!</definedName>
    <definedName name="TOTALITEM11.6_17">[230]A.P.U!#REF!</definedName>
    <definedName name="TOTALITEM11.6_18">[230]A.P.U!#REF!</definedName>
    <definedName name="TOTALITEM11.6_19">[230]A.P.U!#REF!</definedName>
    <definedName name="TOTALITEM11.6_2">[229]A.P.U!#REF!</definedName>
    <definedName name="TOTALITEM11.6_20">[230]A.P.U!#REF!</definedName>
    <definedName name="TOTALITEM11.6_21">[230]A.P.U!#REF!</definedName>
    <definedName name="TOTALITEM11.6_22">[230]A.P.U!#REF!</definedName>
    <definedName name="TOTALITEM11.6_23">[230]A.P.U!#REF!</definedName>
    <definedName name="TOTALITEM11.6_24">[230]A.P.U!#REF!</definedName>
    <definedName name="TOTALITEM11.6_25">[230]A.P.U!#REF!</definedName>
    <definedName name="TOTALITEM11.6_26">[230]A.P.U!#REF!</definedName>
    <definedName name="TOTALITEM11.6_27">[230]A.P.U!#REF!</definedName>
    <definedName name="TOTALITEM11.6_28">[230]A.P.U!#REF!</definedName>
    <definedName name="TOTALITEM11.6_29">[230]A.P.U!#REF!</definedName>
    <definedName name="TOTALITEM11.6_3">[231]A.P.U!#REF!</definedName>
    <definedName name="TOTALITEM11.6_30">[230]A.P.U!#REF!</definedName>
    <definedName name="TOTALITEM11.6_31">[230]A.P.U!#REF!</definedName>
    <definedName name="TOTALITEM11.6_32">[230]A.P.U!#REF!</definedName>
    <definedName name="TOTALITEM11.6_33">[230]A.P.U!#REF!</definedName>
    <definedName name="TOTALITEM11.6_34">[230]A.P.U!#REF!</definedName>
    <definedName name="TOTALITEM11.6_35">[230]A.P.U!#REF!</definedName>
    <definedName name="TOTALITEM11.6_36">[230]A.P.U!#REF!</definedName>
    <definedName name="TOTALITEM11.6_37">[230]A.P.U!#REF!</definedName>
    <definedName name="TOTALITEM11.6_38">[230]A.P.U!#REF!</definedName>
    <definedName name="TOTALITEM11.6_39">[230]A.P.U!#REF!</definedName>
    <definedName name="TOTALITEM11.6_4">[229]A.P.U!#REF!</definedName>
    <definedName name="TOTALITEM11.6_40">[230]A.P.U!#REF!</definedName>
    <definedName name="TOTALITEM11.6_41">[230]A.P.U!#REF!</definedName>
    <definedName name="TOTALITEM11.6_42">[230]A.P.U!#REF!</definedName>
    <definedName name="TOTALITEM11.6_43">[230]A.P.U!#REF!</definedName>
    <definedName name="TOTALITEM11.6_44">[230]A.P.U!#REF!</definedName>
    <definedName name="TOTALITEM11.6_45">[230]A.P.U!#REF!</definedName>
    <definedName name="TOTALITEM11.6_46">[230]A.P.U!#REF!</definedName>
    <definedName name="TOTALITEM11.6_47">[230]A.P.U!#REF!</definedName>
    <definedName name="TOTALITEM11.6_48">[230]A.P.U!#REF!</definedName>
    <definedName name="TOTALITEM11.6_49">[230]A.P.U!#REF!</definedName>
    <definedName name="TOTALITEM11.6_5">[230]A.P.U!#REF!</definedName>
    <definedName name="TOTALITEM11.6_50">[230]A.P.U!#REF!</definedName>
    <definedName name="TOTALITEM11.6_51">[230]A.P.U!#REF!</definedName>
    <definedName name="TOTALITEM11.6_52">[230]A.P.U!#REF!</definedName>
    <definedName name="TOTALITEM11.6_53">[230]A.P.U!#REF!</definedName>
    <definedName name="TOTALITEM11.6_54">[230]A.P.U!#REF!</definedName>
    <definedName name="TOTALITEM11.6_55">[230]A.P.U!#REF!</definedName>
    <definedName name="TOTALITEM11.6_56">[230]A.P.U!#REF!</definedName>
    <definedName name="TOTALITEM11.6_57">[230]A.P.U!#REF!</definedName>
    <definedName name="TOTALITEM11.6_58">[230]A.P.U!#REF!</definedName>
    <definedName name="TOTALITEM11.6_59">[229]A.P.U!#REF!</definedName>
    <definedName name="TOTALITEM11.6_60">[229]A.P.U!#REF!</definedName>
    <definedName name="TOTALITEM11.6_61">[230]A.P.U!#REF!</definedName>
    <definedName name="TOTALITEM11.6_62">[230]A.P.U!#REF!</definedName>
    <definedName name="TOTALITEM11.6_63">[230]A.P.U!#REF!</definedName>
    <definedName name="TOTALITEM11.6_64">[230]A.P.U!#REF!</definedName>
    <definedName name="TOTALITEM11.6_65">[230]A.P.U!#REF!</definedName>
    <definedName name="TOTALITEM11.6_66">[230]A.P.U!#REF!</definedName>
    <definedName name="TOTALITEM11.6_67">[230]A.P.U!#REF!</definedName>
    <definedName name="TOTALITEM11.6_68">[230]A.P.U!#REF!</definedName>
    <definedName name="TOTALITEM11.6_69">[230]A.P.U!#REF!</definedName>
    <definedName name="TOTALITEM11.6_70">[230]A.P.U!#REF!</definedName>
    <definedName name="TOTALITEM11.6_71">[230]A.P.U!#REF!</definedName>
    <definedName name="TOTALITEM11.6_72">[230]A.P.U!#REF!</definedName>
    <definedName name="TOTALITEM11.6_73">[230]A.P.U!#REF!</definedName>
    <definedName name="TOTALITEM11.6_74">[230]A.P.U!#REF!</definedName>
    <definedName name="TOTALITEM11.6_75">[230]A.P.U!#REF!</definedName>
    <definedName name="TOTALITEM11.6_76">[230]A.P.U!#REF!</definedName>
    <definedName name="TOTALITEM11.6_78">[230]A.P.U!#REF!</definedName>
    <definedName name="TOTALITEM11.6_79">[230]A.P.U!#REF!</definedName>
    <definedName name="TOTALITEM11.6_9">[230]A.P.U!#REF!</definedName>
    <definedName name="TOTALITEM12.1">[208]A.P.U!#REF!</definedName>
    <definedName name="TOTALITEM12.1_1">[229]A.P.U!#REF!</definedName>
    <definedName name="TOTALITEM12.1_10">[230]A.P.U!#REF!</definedName>
    <definedName name="TOTALITEM12.1_11">[230]A.P.U!#REF!</definedName>
    <definedName name="TOTALITEM12.1_12">[230]A.P.U!#REF!</definedName>
    <definedName name="TOTALITEM12.1_13">[230]A.P.U!#REF!</definedName>
    <definedName name="TOTALITEM12.1_14">[230]A.P.U!#REF!</definedName>
    <definedName name="TOTALITEM12.1_15">[230]A.P.U!#REF!</definedName>
    <definedName name="TOTALITEM12.1_16">[230]A.P.U!#REF!</definedName>
    <definedName name="TOTALITEM12.1_17">[230]A.P.U!#REF!</definedName>
    <definedName name="TOTALITEM12.1_18">[230]A.P.U!#REF!</definedName>
    <definedName name="TOTALITEM12.1_19">[230]A.P.U!#REF!</definedName>
    <definedName name="TOTALITEM12.1_2">[229]A.P.U!#REF!</definedName>
    <definedName name="TOTALITEM12.1_20">[230]A.P.U!#REF!</definedName>
    <definedName name="TOTALITEM12.1_21">[230]A.P.U!#REF!</definedName>
    <definedName name="TOTALITEM12.1_22">[230]A.P.U!#REF!</definedName>
    <definedName name="TOTALITEM12.1_23">[230]A.P.U!#REF!</definedName>
    <definedName name="TOTALITEM12.1_24">[230]A.P.U!#REF!</definedName>
    <definedName name="TOTALITEM12.1_25">[230]A.P.U!#REF!</definedName>
    <definedName name="TOTALITEM12.1_26">[230]A.P.U!#REF!</definedName>
    <definedName name="TOTALITEM12.1_27">[230]A.P.U!#REF!</definedName>
    <definedName name="TOTALITEM12.1_28">[230]A.P.U!#REF!</definedName>
    <definedName name="TOTALITEM12.1_29">[230]A.P.U!#REF!</definedName>
    <definedName name="TOTALITEM12.1_3">[231]A.P.U!#REF!</definedName>
    <definedName name="TOTALITEM12.1_30">[230]A.P.U!#REF!</definedName>
    <definedName name="TOTALITEM12.1_31">[230]A.P.U!#REF!</definedName>
    <definedName name="TOTALITEM12.1_32">[230]A.P.U!#REF!</definedName>
    <definedName name="TOTALITEM12.1_33">[230]A.P.U!#REF!</definedName>
    <definedName name="TOTALITEM12.1_34">[230]A.P.U!#REF!</definedName>
    <definedName name="TOTALITEM12.1_35">[230]A.P.U!#REF!</definedName>
    <definedName name="TOTALITEM12.1_36">[230]A.P.U!#REF!</definedName>
    <definedName name="TOTALITEM12.1_37">[230]A.P.U!#REF!</definedName>
    <definedName name="TOTALITEM12.1_38">[230]A.P.U!#REF!</definedName>
    <definedName name="TOTALITEM12.1_39">[230]A.P.U!#REF!</definedName>
    <definedName name="TOTALITEM12.1_4">[229]A.P.U!#REF!</definedName>
    <definedName name="TOTALITEM12.1_40">[230]A.P.U!#REF!</definedName>
    <definedName name="TOTALITEM12.1_41">[230]A.P.U!#REF!</definedName>
    <definedName name="TOTALITEM12.1_42">[230]A.P.U!#REF!</definedName>
    <definedName name="TOTALITEM12.1_43">[230]A.P.U!#REF!</definedName>
    <definedName name="TOTALITEM12.1_44">[230]A.P.U!#REF!</definedName>
    <definedName name="TOTALITEM12.1_45">[230]A.P.U!#REF!</definedName>
    <definedName name="TOTALITEM12.1_46">[230]A.P.U!#REF!</definedName>
    <definedName name="TOTALITEM12.1_47">[230]A.P.U!#REF!</definedName>
    <definedName name="TOTALITEM12.1_48">[230]A.P.U!#REF!</definedName>
    <definedName name="TOTALITEM12.1_49">[230]A.P.U!#REF!</definedName>
    <definedName name="TOTALITEM12.1_5">[230]A.P.U!#REF!</definedName>
    <definedName name="TOTALITEM12.1_50">[230]A.P.U!#REF!</definedName>
    <definedName name="TOTALITEM12.1_51">[230]A.P.U!#REF!</definedName>
    <definedName name="TOTALITEM12.1_52">[230]A.P.U!#REF!</definedName>
    <definedName name="TOTALITEM12.1_53">[230]A.P.U!#REF!</definedName>
    <definedName name="TOTALITEM12.1_54">[230]A.P.U!#REF!</definedName>
    <definedName name="TOTALITEM12.1_55">[230]A.P.U!#REF!</definedName>
    <definedName name="TOTALITEM12.1_56">[230]A.P.U!#REF!</definedName>
    <definedName name="TOTALITEM12.1_57">[230]A.P.U!#REF!</definedName>
    <definedName name="TOTALITEM12.1_58">[230]A.P.U!#REF!</definedName>
    <definedName name="TOTALITEM12.1_59">[229]A.P.U!#REF!</definedName>
    <definedName name="TOTALITEM12.1_60">[229]A.P.U!#REF!</definedName>
    <definedName name="TOTALITEM12.1_61">[230]A.P.U!#REF!</definedName>
    <definedName name="TOTALITEM12.1_62">[230]A.P.U!#REF!</definedName>
    <definedName name="TOTALITEM12.1_63">[230]A.P.U!#REF!</definedName>
    <definedName name="TOTALITEM12.1_64">[230]A.P.U!#REF!</definedName>
    <definedName name="TOTALITEM12.1_65">[230]A.P.U!#REF!</definedName>
    <definedName name="TOTALITEM12.1_66">[230]A.P.U!#REF!</definedName>
    <definedName name="TOTALITEM12.1_67">[230]A.P.U!#REF!</definedName>
    <definedName name="TOTALITEM12.1_68">[230]A.P.U!#REF!</definedName>
    <definedName name="TOTALITEM12.1_69">[230]A.P.U!#REF!</definedName>
    <definedName name="TOTALITEM12.1_70">[230]A.P.U!#REF!</definedName>
    <definedName name="TOTALITEM12.1_71">[230]A.P.U!#REF!</definedName>
    <definedName name="TOTALITEM12.1_72">[230]A.P.U!#REF!</definedName>
    <definedName name="TOTALITEM12.1_73">[230]A.P.U!#REF!</definedName>
    <definedName name="TOTALITEM12.1_74">[230]A.P.U!#REF!</definedName>
    <definedName name="TOTALITEM12.1_75">[230]A.P.U!#REF!</definedName>
    <definedName name="TOTALITEM12.1_76">[230]A.P.U!#REF!</definedName>
    <definedName name="TOTALITEM12.1_78">[230]A.P.U!#REF!</definedName>
    <definedName name="TOTALITEM12.1_79">[230]A.P.U!#REF!</definedName>
    <definedName name="TOTALITEM12.1_9">[230]A.P.U!#REF!</definedName>
    <definedName name="TOTALITEM12.10">[208]A.P.U!#REF!</definedName>
    <definedName name="TOTALITEM12.10_1">[229]A.P.U!#REF!</definedName>
    <definedName name="TOTALITEM12.10_10">[230]A.P.U!#REF!</definedName>
    <definedName name="TOTALITEM12.10_11">[230]A.P.U!#REF!</definedName>
    <definedName name="TOTALITEM12.10_12">[230]A.P.U!#REF!</definedName>
    <definedName name="TOTALITEM12.10_13">[230]A.P.U!#REF!</definedName>
    <definedName name="TOTALITEM12.10_14">[230]A.P.U!#REF!</definedName>
    <definedName name="TOTALITEM12.10_15">[230]A.P.U!#REF!</definedName>
    <definedName name="TOTALITEM12.10_16">[230]A.P.U!#REF!</definedName>
    <definedName name="TOTALITEM12.10_17">[230]A.P.U!#REF!</definedName>
    <definedName name="TOTALITEM12.10_18">[230]A.P.U!#REF!</definedName>
    <definedName name="TOTALITEM12.10_19">[230]A.P.U!#REF!</definedName>
    <definedName name="TOTALITEM12.10_2">[229]A.P.U!#REF!</definedName>
    <definedName name="TOTALITEM12.10_20">[230]A.P.U!#REF!</definedName>
    <definedName name="TOTALITEM12.10_21">[230]A.P.U!#REF!</definedName>
    <definedName name="TOTALITEM12.10_22">[230]A.P.U!#REF!</definedName>
    <definedName name="TOTALITEM12.10_23">[230]A.P.U!#REF!</definedName>
    <definedName name="TOTALITEM12.10_24">[230]A.P.U!#REF!</definedName>
    <definedName name="TOTALITEM12.10_25">[230]A.P.U!#REF!</definedName>
    <definedName name="TOTALITEM12.10_26">[230]A.P.U!#REF!</definedName>
    <definedName name="TOTALITEM12.10_27">[230]A.P.U!#REF!</definedName>
    <definedName name="TOTALITEM12.10_28">[230]A.P.U!#REF!</definedName>
    <definedName name="TOTALITEM12.10_29">[230]A.P.U!#REF!</definedName>
    <definedName name="TOTALITEM12.10_3">[231]A.P.U!#REF!</definedName>
    <definedName name="TOTALITEM12.10_30">[230]A.P.U!#REF!</definedName>
    <definedName name="TOTALITEM12.10_31">[230]A.P.U!#REF!</definedName>
    <definedName name="TOTALITEM12.10_32">[230]A.P.U!#REF!</definedName>
    <definedName name="TOTALITEM12.10_33">[230]A.P.U!#REF!</definedName>
    <definedName name="TOTALITEM12.10_34">[230]A.P.U!#REF!</definedName>
    <definedName name="TOTALITEM12.10_35">[230]A.P.U!#REF!</definedName>
    <definedName name="TOTALITEM12.10_36">[230]A.P.U!#REF!</definedName>
    <definedName name="TOTALITEM12.10_37">[230]A.P.U!#REF!</definedName>
    <definedName name="TOTALITEM12.10_38">[230]A.P.U!#REF!</definedName>
    <definedName name="TOTALITEM12.10_39">[230]A.P.U!#REF!</definedName>
    <definedName name="TOTALITEM12.10_4">[229]A.P.U!#REF!</definedName>
    <definedName name="TOTALITEM12.10_40">[230]A.P.U!#REF!</definedName>
    <definedName name="TOTALITEM12.10_41">[230]A.P.U!#REF!</definedName>
    <definedName name="TOTALITEM12.10_42">[230]A.P.U!#REF!</definedName>
    <definedName name="TOTALITEM12.10_43">[230]A.P.U!#REF!</definedName>
    <definedName name="TOTALITEM12.10_44">[230]A.P.U!#REF!</definedName>
    <definedName name="TOTALITEM12.10_45">[230]A.P.U!#REF!</definedName>
    <definedName name="TOTALITEM12.10_46">[230]A.P.U!#REF!</definedName>
    <definedName name="TOTALITEM12.10_47">[230]A.P.U!#REF!</definedName>
    <definedName name="TOTALITEM12.10_48">[230]A.P.U!#REF!</definedName>
    <definedName name="TOTALITEM12.10_49">[230]A.P.U!#REF!</definedName>
    <definedName name="TOTALITEM12.10_5">[230]A.P.U!#REF!</definedName>
    <definedName name="TOTALITEM12.10_50">[230]A.P.U!#REF!</definedName>
    <definedName name="TOTALITEM12.10_51">[230]A.P.U!#REF!</definedName>
    <definedName name="TOTALITEM12.10_52">[230]A.P.U!#REF!</definedName>
    <definedName name="TOTALITEM12.10_53">[230]A.P.U!#REF!</definedName>
    <definedName name="TOTALITEM12.10_54">[230]A.P.U!#REF!</definedName>
    <definedName name="TOTALITEM12.10_55">[230]A.P.U!#REF!</definedName>
    <definedName name="TOTALITEM12.10_56">[230]A.P.U!#REF!</definedName>
    <definedName name="TOTALITEM12.10_57">[230]A.P.U!#REF!</definedName>
    <definedName name="TOTALITEM12.10_58">[230]A.P.U!#REF!</definedName>
    <definedName name="TOTALITEM12.10_59">[229]A.P.U!#REF!</definedName>
    <definedName name="TOTALITEM12.10_60">[229]A.P.U!#REF!</definedName>
    <definedName name="TOTALITEM12.10_61">[230]A.P.U!#REF!</definedName>
    <definedName name="TOTALITEM12.10_62">[230]A.P.U!#REF!</definedName>
    <definedName name="TOTALITEM12.10_63">[230]A.P.U!#REF!</definedName>
    <definedName name="TOTALITEM12.10_64">[230]A.P.U!#REF!</definedName>
    <definedName name="TOTALITEM12.10_65">[230]A.P.U!#REF!</definedName>
    <definedName name="TOTALITEM12.10_66">[230]A.P.U!#REF!</definedName>
    <definedName name="TOTALITEM12.10_67">[230]A.P.U!#REF!</definedName>
    <definedName name="TOTALITEM12.10_68">[230]A.P.U!#REF!</definedName>
    <definedName name="TOTALITEM12.10_69">[230]A.P.U!#REF!</definedName>
    <definedName name="TOTALITEM12.10_70">[230]A.P.U!#REF!</definedName>
    <definedName name="TOTALITEM12.10_71">[230]A.P.U!#REF!</definedName>
    <definedName name="TOTALITEM12.10_72">[230]A.P.U!#REF!</definedName>
    <definedName name="TOTALITEM12.10_73">[230]A.P.U!#REF!</definedName>
    <definedName name="TOTALITEM12.10_74">[230]A.P.U!#REF!</definedName>
    <definedName name="TOTALITEM12.10_75">[230]A.P.U!#REF!</definedName>
    <definedName name="TOTALITEM12.10_76">[230]A.P.U!#REF!</definedName>
    <definedName name="TOTALITEM12.10_78">[230]A.P.U!#REF!</definedName>
    <definedName name="TOTALITEM12.10_79">[230]A.P.U!#REF!</definedName>
    <definedName name="TOTALITEM12.10_9">[230]A.P.U!#REF!</definedName>
    <definedName name="TOTALITEM12.2">[208]A.P.U!#REF!</definedName>
    <definedName name="TOTALITEM12.2_1">[229]A.P.U!#REF!</definedName>
    <definedName name="TOTALITEM12.2_10">[230]A.P.U!#REF!</definedName>
    <definedName name="TOTALITEM12.2_11">[230]A.P.U!#REF!</definedName>
    <definedName name="TOTALITEM12.2_12">[230]A.P.U!#REF!</definedName>
    <definedName name="TOTALITEM12.2_13">[230]A.P.U!#REF!</definedName>
    <definedName name="TOTALITEM12.2_14">[230]A.P.U!#REF!</definedName>
    <definedName name="TOTALITEM12.2_15">[230]A.P.U!#REF!</definedName>
    <definedName name="TOTALITEM12.2_16">[230]A.P.U!#REF!</definedName>
    <definedName name="TOTALITEM12.2_17">[230]A.P.U!#REF!</definedName>
    <definedName name="TOTALITEM12.2_18">[230]A.P.U!#REF!</definedName>
    <definedName name="TOTALITEM12.2_19">[230]A.P.U!#REF!</definedName>
    <definedName name="TOTALITEM12.2_2">[229]A.P.U!#REF!</definedName>
    <definedName name="TOTALITEM12.2_20">[230]A.P.U!#REF!</definedName>
    <definedName name="TOTALITEM12.2_21">[230]A.P.U!#REF!</definedName>
    <definedName name="TOTALITEM12.2_22">[230]A.P.U!#REF!</definedName>
    <definedName name="TOTALITEM12.2_23">[230]A.P.U!#REF!</definedName>
    <definedName name="TOTALITEM12.2_24">[230]A.P.U!#REF!</definedName>
    <definedName name="TOTALITEM12.2_25">[230]A.P.U!#REF!</definedName>
    <definedName name="TOTALITEM12.2_26">[230]A.P.U!#REF!</definedName>
    <definedName name="TOTALITEM12.2_27">[230]A.P.U!#REF!</definedName>
    <definedName name="TOTALITEM12.2_28">[230]A.P.U!#REF!</definedName>
    <definedName name="TOTALITEM12.2_29">[230]A.P.U!#REF!</definedName>
    <definedName name="TOTALITEM12.2_3">[231]A.P.U!#REF!</definedName>
    <definedName name="TOTALITEM12.2_30">[230]A.P.U!#REF!</definedName>
    <definedName name="TOTALITEM12.2_31">[230]A.P.U!#REF!</definedName>
    <definedName name="TOTALITEM12.2_32">[230]A.P.U!#REF!</definedName>
    <definedName name="TOTALITEM12.2_33">[230]A.P.U!#REF!</definedName>
    <definedName name="TOTALITEM12.2_34">[230]A.P.U!#REF!</definedName>
    <definedName name="TOTALITEM12.2_35">[230]A.P.U!#REF!</definedName>
    <definedName name="TOTALITEM12.2_36">[230]A.P.U!#REF!</definedName>
    <definedName name="TOTALITEM12.2_37">[230]A.P.U!#REF!</definedName>
    <definedName name="TOTALITEM12.2_38">[230]A.P.U!#REF!</definedName>
    <definedName name="TOTALITEM12.2_39">[230]A.P.U!#REF!</definedName>
    <definedName name="TOTALITEM12.2_4">[229]A.P.U!#REF!</definedName>
    <definedName name="TOTALITEM12.2_40">[230]A.P.U!#REF!</definedName>
    <definedName name="TOTALITEM12.2_41">[230]A.P.U!#REF!</definedName>
    <definedName name="TOTALITEM12.2_42">[230]A.P.U!#REF!</definedName>
    <definedName name="TOTALITEM12.2_43">[230]A.P.U!#REF!</definedName>
    <definedName name="TOTALITEM12.2_44">[230]A.P.U!#REF!</definedName>
    <definedName name="TOTALITEM12.2_45">[230]A.P.U!#REF!</definedName>
    <definedName name="TOTALITEM12.2_46">[230]A.P.U!#REF!</definedName>
    <definedName name="TOTALITEM12.2_47">[230]A.P.U!#REF!</definedName>
    <definedName name="TOTALITEM12.2_48">[230]A.P.U!#REF!</definedName>
    <definedName name="TOTALITEM12.2_49">[230]A.P.U!#REF!</definedName>
    <definedName name="TOTALITEM12.2_5">[230]A.P.U!#REF!</definedName>
    <definedName name="TOTALITEM12.2_50">[230]A.P.U!#REF!</definedName>
    <definedName name="TOTALITEM12.2_51">[230]A.P.U!#REF!</definedName>
    <definedName name="TOTALITEM12.2_52">[230]A.P.U!#REF!</definedName>
    <definedName name="TOTALITEM12.2_53">[230]A.P.U!#REF!</definedName>
    <definedName name="TOTALITEM12.2_54">[230]A.P.U!#REF!</definedName>
    <definedName name="TOTALITEM12.2_55">[230]A.P.U!#REF!</definedName>
    <definedName name="TOTALITEM12.2_56">[230]A.P.U!#REF!</definedName>
    <definedName name="TOTALITEM12.2_57">[230]A.P.U!#REF!</definedName>
    <definedName name="TOTALITEM12.2_58">[230]A.P.U!#REF!</definedName>
    <definedName name="TOTALITEM12.2_59">[229]A.P.U!#REF!</definedName>
    <definedName name="TOTALITEM12.2_60">[229]A.P.U!#REF!</definedName>
    <definedName name="TOTALITEM12.2_61">[230]A.P.U!#REF!</definedName>
    <definedName name="TOTALITEM12.2_62">[230]A.P.U!#REF!</definedName>
    <definedName name="TOTALITEM12.2_63">[230]A.P.U!#REF!</definedName>
    <definedName name="TOTALITEM12.2_64">[230]A.P.U!#REF!</definedName>
    <definedName name="TOTALITEM12.2_65">[230]A.P.U!#REF!</definedName>
    <definedName name="TOTALITEM12.2_66">[230]A.P.U!#REF!</definedName>
    <definedName name="TOTALITEM12.2_67">[230]A.P.U!#REF!</definedName>
    <definedName name="TOTALITEM12.2_68">[230]A.P.U!#REF!</definedName>
    <definedName name="TOTALITEM12.2_69">[230]A.P.U!#REF!</definedName>
    <definedName name="TOTALITEM12.2_70">[230]A.P.U!#REF!</definedName>
    <definedName name="TOTALITEM12.2_71">[230]A.P.U!#REF!</definedName>
    <definedName name="TOTALITEM12.2_72">[230]A.P.U!#REF!</definedName>
    <definedName name="TOTALITEM12.2_73">[230]A.P.U!#REF!</definedName>
    <definedName name="TOTALITEM12.2_74">[230]A.P.U!#REF!</definedName>
    <definedName name="TOTALITEM12.2_75">[230]A.P.U!#REF!</definedName>
    <definedName name="TOTALITEM12.2_76">[230]A.P.U!#REF!</definedName>
    <definedName name="TOTALITEM12.2_78">[230]A.P.U!#REF!</definedName>
    <definedName name="TOTALITEM12.2_79">[230]A.P.U!#REF!</definedName>
    <definedName name="TOTALITEM12.2_9">[230]A.P.U!#REF!</definedName>
    <definedName name="TOTALITEM12.3">[208]A.P.U!#REF!</definedName>
    <definedName name="TOTALITEM12.3_1">[229]A.P.U!#REF!</definedName>
    <definedName name="TOTALITEM12.3_10">[230]A.P.U!#REF!</definedName>
    <definedName name="TOTALITEM12.3_11">[230]A.P.U!#REF!</definedName>
    <definedName name="TOTALITEM12.3_12">[230]A.P.U!#REF!</definedName>
    <definedName name="TOTALITEM12.3_13">[230]A.P.U!#REF!</definedName>
    <definedName name="TOTALITEM12.3_14">[230]A.P.U!#REF!</definedName>
    <definedName name="TOTALITEM12.3_15">[230]A.P.U!#REF!</definedName>
    <definedName name="TOTALITEM12.3_16">[230]A.P.U!#REF!</definedName>
    <definedName name="TOTALITEM12.3_17">[230]A.P.U!#REF!</definedName>
    <definedName name="TOTALITEM12.3_18">[230]A.P.U!#REF!</definedName>
    <definedName name="TOTALITEM12.3_19">[230]A.P.U!#REF!</definedName>
    <definedName name="TOTALITEM12.3_2">[229]A.P.U!#REF!</definedName>
    <definedName name="TOTALITEM12.3_20">[230]A.P.U!#REF!</definedName>
    <definedName name="TOTALITEM12.3_21">[230]A.P.U!#REF!</definedName>
    <definedName name="TOTALITEM12.3_22">[230]A.P.U!#REF!</definedName>
    <definedName name="TOTALITEM12.3_23">[230]A.P.U!#REF!</definedName>
    <definedName name="TOTALITEM12.3_24">[230]A.P.U!#REF!</definedName>
    <definedName name="TOTALITEM12.3_25">[230]A.P.U!#REF!</definedName>
    <definedName name="TOTALITEM12.3_26">[230]A.P.U!#REF!</definedName>
    <definedName name="TOTALITEM12.3_27">[230]A.P.U!#REF!</definedName>
    <definedName name="TOTALITEM12.3_28">[230]A.P.U!#REF!</definedName>
    <definedName name="TOTALITEM12.3_29">[230]A.P.U!#REF!</definedName>
    <definedName name="TOTALITEM12.3_3">[231]A.P.U!#REF!</definedName>
    <definedName name="TOTALITEM12.3_30">[230]A.P.U!#REF!</definedName>
    <definedName name="TOTALITEM12.3_31">[230]A.P.U!#REF!</definedName>
    <definedName name="TOTALITEM12.3_32">[230]A.P.U!#REF!</definedName>
    <definedName name="TOTALITEM12.3_33">[230]A.P.U!#REF!</definedName>
    <definedName name="TOTALITEM12.3_34">[230]A.P.U!#REF!</definedName>
    <definedName name="TOTALITEM12.3_35">[230]A.P.U!#REF!</definedName>
    <definedName name="TOTALITEM12.3_36">[230]A.P.U!#REF!</definedName>
    <definedName name="TOTALITEM12.3_37">[230]A.P.U!#REF!</definedName>
    <definedName name="TOTALITEM12.3_38">[230]A.P.U!#REF!</definedName>
    <definedName name="TOTALITEM12.3_39">[230]A.P.U!#REF!</definedName>
    <definedName name="TOTALITEM12.3_4">[229]A.P.U!#REF!</definedName>
    <definedName name="TOTALITEM12.3_40">[230]A.P.U!#REF!</definedName>
    <definedName name="TOTALITEM12.3_41">[230]A.P.U!#REF!</definedName>
    <definedName name="TOTALITEM12.3_42">[230]A.P.U!#REF!</definedName>
    <definedName name="TOTALITEM12.3_43">[230]A.P.U!#REF!</definedName>
    <definedName name="TOTALITEM12.3_44">[230]A.P.U!#REF!</definedName>
    <definedName name="TOTALITEM12.3_45">[230]A.P.U!#REF!</definedName>
    <definedName name="TOTALITEM12.3_46">[230]A.P.U!#REF!</definedName>
    <definedName name="TOTALITEM12.3_47">[230]A.P.U!#REF!</definedName>
    <definedName name="TOTALITEM12.3_48">[230]A.P.U!#REF!</definedName>
    <definedName name="TOTALITEM12.3_49">[230]A.P.U!#REF!</definedName>
    <definedName name="TOTALITEM12.3_5">[230]A.P.U!#REF!</definedName>
    <definedName name="TOTALITEM12.3_50">[230]A.P.U!#REF!</definedName>
    <definedName name="TOTALITEM12.3_51">[230]A.P.U!#REF!</definedName>
    <definedName name="TOTALITEM12.3_52">[230]A.P.U!#REF!</definedName>
    <definedName name="TOTALITEM12.3_53">[230]A.P.U!#REF!</definedName>
    <definedName name="TOTALITEM12.3_54">[230]A.P.U!#REF!</definedName>
    <definedName name="TOTALITEM12.3_55">[230]A.P.U!#REF!</definedName>
    <definedName name="TOTALITEM12.3_56">[230]A.P.U!#REF!</definedName>
    <definedName name="TOTALITEM12.3_57">[230]A.P.U!#REF!</definedName>
    <definedName name="TOTALITEM12.3_58">[230]A.P.U!#REF!</definedName>
    <definedName name="TOTALITEM12.3_59">[229]A.P.U!#REF!</definedName>
    <definedName name="TOTALITEM12.3_60">[229]A.P.U!#REF!</definedName>
    <definedName name="TOTALITEM12.3_61">[230]A.P.U!#REF!</definedName>
    <definedName name="TOTALITEM12.3_62">[230]A.P.U!#REF!</definedName>
    <definedName name="TOTALITEM12.3_63">[230]A.P.U!#REF!</definedName>
    <definedName name="TOTALITEM12.3_64">[230]A.P.U!#REF!</definedName>
    <definedName name="TOTALITEM12.3_65">[230]A.P.U!#REF!</definedName>
    <definedName name="TOTALITEM12.3_66">[230]A.P.U!#REF!</definedName>
    <definedName name="TOTALITEM12.3_67">[230]A.P.U!#REF!</definedName>
    <definedName name="TOTALITEM12.3_68">[230]A.P.U!#REF!</definedName>
    <definedName name="TOTALITEM12.3_69">[230]A.P.U!#REF!</definedName>
    <definedName name="TOTALITEM12.3_70">[230]A.P.U!#REF!</definedName>
    <definedName name="TOTALITEM12.3_71">[230]A.P.U!#REF!</definedName>
    <definedName name="TOTALITEM12.3_72">[230]A.P.U!#REF!</definedName>
    <definedName name="TOTALITEM12.3_73">[230]A.P.U!#REF!</definedName>
    <definedName name="TOTALITEM12.3_74">[230]A.P.U!#REF!</definedName>
    <definedName name="TOTALITEM12.3_75">[230]A.P.U!#REF!</definedName>
    <definedName name="TOTALITEM12.3_76">[230]A.P.U!#REF!</definedName>
    <definedName name="TOTALITEM12.3_78">[230]A.P.U!#REF!</definedName>
    <definedName name="TOTALITEM12.3_79">[230]A.P.U!#REF!</definedName>
    <definedName name="TOTALITEM12.3_9">[230]A.P.U!#REF!</definedName>
    <definedName name="TOTALITEM12.4">[208]A.P.U!#REF!</definedName>
    <definedName name="TOTALITEM12.4_1">[229]A.P.U!#REF!</definedName>
    <definedName name="TOTALITEM12.4_10">[230]A.P.U!#REF!</definedName>
    <definedName name="TOTALITEM12.4_11">[230]A.P.U!#REF!</definedName>
    <definedName name="TOTALITEM12.4_12">[230]A.P.U!#REF!</definedName>
    <definedName name="TOTALITEM12.4_13">[230]A.P.U!#REF!</definedName>
    <definedName name="TOTALITEM12.4_14">[230]A.P.U!#REF!</definedName>
    <definedName name="TOTALITEM12.4_15">[230]A.P.U!#REF!</definedName>
    <definedName name="TOTALITEM12.4_16">[230]A.P.U!#REF!</definedName>
    <definedName name="TOTALITEM12.4_17">[230]A.P.U!#REF!</definedName>
    <definedName name="TOTALITEM12.4_18">[230]A.P.U!#REF!</definedName>
    <definedName name="TOTALITEM12.4_19">[230]A.P.U!#REF!</definedName>
    <definedName name="TOTALITEM12.4_2">[229]A.P.U!#REF!</definedName>
    <definedName name="TOTALITEM12.4_20">[230]A.P.U!#REF!</definedName>
    <definedName name="TOTALITEM12.4_21">[230]A.P.U!#REF!</definedName>
    <definedName name="TOTALITEM12.4_22">[230]A.P.U!#REF!</definedName>
    <definedName name="TOTALITEM12.4_23">[230]A.P.U!#REF!</definedName>
    <definedName name="TOTALITEM12.4_24">[230]A.P.U!#REF!</definedName>
    <definedName name="TOTALITEM12.4_25">[230]A.P.U!#REF!</definedName>
    <definedName name="TOTALITEM12.4_26">[230]A.P.U!#REF!</definedName>
    <definedName name="TOTALITEM12.4_27">[230]A.P.U!#REF!</definedName>
    <definedName name="TOTALITEM12.4_28">[230]A.P.U!#REF!</definedName>
    <definedName name="TOTALITEM12.4_29">[230]A.P.U!#REF!</definedName>
    <definedName name="TOTALITEM12.4_3">[231]A.P.U!#REF!</definedName>
    <definedName name="TOTALITEM12.4_30">[230]A.P.U!#REF!</definedName>
    <definedName name="TOTALITEM12.4_31">[230]A.P.U!#REF!</definedName>
    <definedName name="TOTALITEM12.4_32">[230]A.P.U!#REF!</definedName>
    <definedName name="TOTALITEM12.4_33">[230]A.P.U!#REF!</definedName>
    <definedName name="TOTALITEM12.4_34">[230]A.P.U!#REF!</definedName>
    <definedName name="TOTALITEM12.4_35">[230]A.P.U!#REF!</definedName>
    <definedName name="TOTALITEM12.4_36">[230]A.P.U!#REF!</definedName>
    <definedName name="TOTALITEM12.4_37">[230]A.P.U!#REF!</definedName>
    <definedName name="TOTALITEM12.4_38">[230]A.P.U!#REF!</definedName>
    <definedName name="TOTALITEM12.4_39">[230]A.P.U!#REF!</definedName>
    <definedName name="TOTALITEM12.4_4">[229]A.P.U!#REF!</definedName>
    <definedName name="TOTALITEM12.4_40">[230]A.P.U!#REF!</definedName>
    <definedName name="TOTALITEM12.4_41">[230]A.P.U!#REF!</definedName>
    <definedName name="TOTALITEM12.4_42">[230]A.P.U!#REF!</definedName>
    <definedName name="TOTALITEM12.4_43">[230]A.P.U!#REF!</definedName>
    <definedName name="TOTALITEM12.4_44">[230]A.P.U!#REF!</definedName>
    <definedName name="TOTALITEM12.4_45">[230]A.P.U!#REF!</definedName>
    <definedName name="TOTALITEM12.4_46">[230]A.P.U!#REF!</definedName>
    <definedName name="TOTALITEM12.4_47">[230]A.P.U!#REF!</definedName>
    <definedName name="TOTALITEM12.4_48">[230]A.P.U!#REF!</definedName>
    <definedName name="TOTALITEM12.4_49">[230]A.P.U!#REF!</definedName>
    <definedName name="TOTALITEM12.4_5">[230]A.P.U!#REF!</definedName>
    <definedName name="TOTALITEM12.4_50">[230]A.P.U!#REF!</definedName>
    <definedName name="TOTALITEM12.4_51">[230]A.P.U!#REF!</definedName>
    <definedName name="TOTALITEM12.4_52">[230]A.P.U!#REF!</definedName>
    <definedName name="TOTALITEM12.4_53">[230]A.P.U!#REF!</definedName>
    <definedName name="TOTALITEM12.4_54">[230]A.P.U!#REF!</definedName>
    <definedName name="TOTALITEM12.4_55">[230]A.P.U!#REF!</definedName>
    <definedName name="TOTALITEM12.4_56">[230]A.P.U!#REF!</definedName>
    <definedName name="TOTALITEM12.4_57">[230]A.P.U!#REF!</definedName>
    <definedName name="TOTALITEM12.4_58">[230]A.P.U!#REF!</definedName>
    <definedName name="TOTALITEM12.4_59">[229]A.P.U!#REF!</definedName>
    <definedName name="TOTALITEM12.4_60">[229]A.P.U!#REF!</definedName>
    <definedName name="TOTALITEM12.4_61">[230]A.P.U!#REF!</definedName>
    <definedName name="TOTALITEM12.4_62">[230]A.P.U!#REF!</definedName>
    <definedName name="TOTALITEM12.4_63">[230]A.P.U!#REF!</definedName>
    <definedName name="TOTALITEM12.4_64">[230]A.P.U!#REF!</definedName>
    <definedName name="TOTALITEM12.4_65">[230]A.P.U!#REF!</definedName>
    <definedName name="TOTALITEM12.4_66">[230]A.P.U!#REF!</definedName>
    <definedName name="TOTALITEM12.4_67">[230]A.P.U!#REF!</definedName>
    <definedName name="TOTALITEM12.4_68">[230]A.P.U!#REF!</definedName>
    <definedName name="TOTALITEM12.4_69">[230]A.P.U!#REF!</definedName>
    <definedName name="TOTALITEM12.4_70">[230]A.P.U!#REF!</definedName>
    <definedName name="TOTALITEM12.4_71">[230]A.P.U!#REF!</definedName>
    <definedName name="TOTALITEM12.4_72">[230]A.P.U!#REF!</definedName>
    <definedName name="TOTALITEM12.4_73">[230]A.P.U!#REF!</definedName>
    <definedName name="TOTALITEM12.4_74">[230]A.P.U!#REF!</definedName>
    <definedName name="TOTALITEM12.4_75">[230]A.P.U!#REF!</definedName>
    <definedName name="TOTALITEM12.4_76">[230]A.P.U!#REF!</definedName>
    <definedName name="TOTALITEM12.4_78">[230]A.P.U!#REF!</definedName>
    <definedName name="TOTALITEM12.4_79">[230]A.P.U!#REF!</definedName>
    <definedName name="TOTALITEM12.4_9">[230]A.P.U!#REF!</definedName>
    <definedName name="TOTALITEM12.5">[208]A.P.U!#REF!</definedName>
    <definedName name="TOTALITEM12.5_1">[229]A.P.U!#REF!</definedName>
    <definedName name="TOTALITEM12.5_10">[230]A.P.U!#REF!</definedName>
    <definedName name="TOTALITEM12.5_11">[230]A.P.U!#REF!</definedName>
    <definedName name="TOTALITEM12.5_12">[230]A.P.U!#REF!</definedName>
    <definedName name="TOTALITEM12.5_13">[230]A.P.U!#REF!</definedName>
    <definedName name="TOTALITEM12.5_14">[230]A.P.U!#REF!</definedName>
    <definedName name="TOTALITEM12.5_15">[230]A.P.U!#REF!</definedName>
    <definedName name="TOTALITEM12.5_16">[230]A.P.U!#REF!</definedName>
    <definedName name="TOTALITEM12.5_17">[230]A.P.U!#REF!</definedName>
    <definedName name="TOTALITEM12.5_18">[230]A.P.U!#REF!</definedName>
    <definedName name="TOTALITEM12.5_19">[230]A.P.U!#REF!</definedName>
    <definedName name="TOTALITEM12.5_2">[229]A.P.U!#REF!</definedName>
    <definedName name="TOTALITEM12.5_20">[230]A.P.U!#REF!</definedName>
    <definedName name="TOTALITEM12.5_21">[230]A.P.U!#REF!</definedName>
    <definedName name="TOTALITEM12.5_22">[230]A.P.U!#REF!</definedName>
    <definedName name="TOTALITEM12.5_23">[230]A.P.U!#REF!</definedName>
    <definedName name="TOTALITEM12.5_24">[230]A.P.U!#REF!</definedName>
    <definedName name="TOTALITEM12.5_25">[230]A.P.U!#REF!</definedName>
    <definedName name="TOTALITEM12.5_26">[230]A.P.U!#REF!</definedName>
    <definedName name="TOTALITEM12.5_27">[230]A.P.U!#REF!</definedName>
    <definedName name="TOTALITEM12.5_28">[230]A.P.U!#REF!</definedName>
    <definedName name="TOTALITEM12.5_29">[230]A.P.U!#REF!</definedName>
    <definedName name="TOTALITEM12.5_3">[231]A.P.U!#REF!</definedName>
    <definedName name="TOTALITEM12.5_30">[230]A.P.U!#REF!</definedName>
    <definedName name="TOTALITEM12.5_31">[230]A.P.U!#REF!</definedName>
    <definedName name="TOTALITEM12.5_32">[230]A.P.U!#REF!</definedName>
    <definedName name="TOTALITEM12.5_33">[230]A.P.U!#REF!</definedName>
    <definedName name="TOTALITEM12.5_34">[230]A.P.U!#REF!</definedName>
    <definedName name="TOTALITEM12.5_35">[230]A.P.U!#REF!</definedName>
    <definedName name="TOTALITEM12.5_36">[230]A.P.U!#REF!</definedName>
    <definedName name="TOTALITEM12.5_37">[230]A.P.U!#REF!</definedName>
    <definedName name="TOTALITEM12.5_38">[230]A.P.U!#REF!</definedName>
    <definedName name="TOTALITEM12.5_39">[230]A.P.U!#REF!</definedName>
    <definedName name="TOTALITEM12.5_4">[229]A.P.U!#REF!</definedName>
    <definedName name="TOTALITEM12.5_40">[230]A.P.U!#REF!</definedName>
    <definedName name="TOTALITEM12.5_41">[230]A.P.U!#REF!</definedName>
    <definedName name="TOTALITEM12.5_42">[230]A.P.U!#REF!</definedName>
    <definedName name="TOTALITEM12.5_43">[230]A.P.U!#REF!</definedName>
    <definedName name="TOTALITEM12.5_44">[230]A.P.U!#REF!</definedName>
    <definedName name="TOTALITEM12.5_45">[230]A.P.U!#REF!</definedName>
    <definedName name="TOTALITEM12.5_46">[230]A.P.U!#REF!</definedName>
    <definedName name="TOTALITEM12.5_47">[230]A.P.U!#REF!</definedName>
    <definedName name="TOTALITEM12.5_48">[230]A.P.U!#REF!</definedName>
    <definedName name="TOTALITEM12.5_49">[230]A.P.U!#REF!</definedName>
    <definedName name="TOTALITEM12.5_5">[230]A.P.U!#REF!</definedName>
    <definedName name="TOTALITEM12.5_50">[230]A.P.U!#REF!</definedName>
    <definedName name="TOTALITEM12.5_51">[230]A.P.U!#REF!</definedName>
    <definedName name="TOTALITEM12.5_52">[230]A.P.U!#REF!</definedName>
    <definedName name="TOTALITEM12.5_53">[230]A.P.U!#REF!</definedName>
    <definedName name="TOTALITEM12.5_54">[230]A.P.U!#REF!</definedName>
    <definedName name="TOTALITEM12.5_55">[230]A.P.U!#REF!</definedName>
    <definedName name="TOTALITEM12.5_56">[230]A.P.U!#REF!</definedName>
    <definedName name="TOTALITEM12.5_57">[230]A.P.U!#REF!</definedName>
    <definedName name="TOTALITEM12.5_58">[230]A.P.U!#REF!</definedName>
    <definedName name="TOTALITEM12.5_59">[229]A.P.U!#REF!</definedName>
    <definedName name="TOTALITEM12.5_60">[229]A.P.U!#REF!</definedName>
    <definedName name="TOTALITEM12.5_61">[230]A.P.U!#REF!</definedName>
    <definedName name="TOTALITEM12.5_62">[230]A.P.U!#REF!</definedName>
    <definedName name="TOTALITEM12.5_63">[230]A.P.U!#REF!</definedName>
    <definedName name="TOTALITEM12.5_64">[230]A.P.U!#REF!</definedName>
    <definedName name="TOTALITEM12.5_65">[230]A.P.U!#REF!</definedName>
    <definedName name="TOTALITEM12.5_66">[230]A.P.U!#REF!</definedName>
    <definedName name="TOTALITEM12.5_67">[230]A.P.U!#REF!</definedName>
    <definedName name="TOTALITEM12.5_68">[230]A.P.U!#REF!</definedName>
    <definedName name="TOTALITEM12.5_69">[230]A.P.U!#REF!</definedName>
    <definedName name="TOTALITEM12.5_70">[230]A.P.U!#REF!</definedName>
    <definedName name="TOTALITEM12.5_71">[230]A.P.U!#REF!</definedName>
    <definedName name="TOTALITEM12.5_72">[230]A.P.U!#REF!</definedName>
    <definedName name="TOTALITEM12.5_73">[230]A.P.U!#REF!</definedName>
    <definedName name="TOTALITEM12.5_74">[230]A.P.U!#REF!</definedName>
    <definedName name="TOTALITEM12.5_75">[230]A.P.U!#REF!</definedName>
    <definedName name="TOTALITEM12.5_76">[230]A.P.U!#REF!</definedName>
    <definedName name="TOTALITEM12.5_78">[230]A.P.U!#REF!</definedName>
    <definedName name="TOTALITEM12.5_79">[230]A.P.U!#REF!</definedName>
    <definedName name="TOTALITEM12.5_9">[230]A.P.U!#REF!</definedName>
    <definedName name="TOTALITEM12.6">[208]A.P.U!#REF!</definedName>
    <definedName name="TOTALITEM12.6_1">[229]A.P.U!#REF!</definedName>
    <definedName name="TOTALITEM12.6_10">[230]A.P.U!#REF!</definedName>
    <definedName name="TOTALITEM12.6_11">[230]A.P.U!#REF!</definedName>
    <definedName name="TOTALITEM12.6_12">[230]A.P.U!#REF!</definedName>
    <definedName name="TOTALITEM12.6_13">[230]A.P.U!#REF!</definedName>
    <definedName name="TOTALITEM12.6_14">[230]A.P.U!#REF!</definedName>
    <definedName name="TOTALITEM12.6_15">[230]A.P.U!#REF!</definedName>
    <definedName name="TOTALITEM12.6_16">[230]A.P.U!#REF!</definedName>
    <definedName name="TOTALITEM12.6_17">[230]A.P.U!#REF!</definedName>
    <definedName name="TOTALITEM12.6_18">[230]A.P.U!#REF!</definedName>
    <definedName name="TOTALITEM12.6_19">[230]A.P.U!#REF!</definedName>
    <definedName name="TOTALITEM12.6_2">[229]A.P.U!#REF!</definedName>
    <definedName name="TOTALITEM12.6_20">[230]A.P.U!#REF!</definedName>
    <definedName name="TOTALITEM12.6_21">[230]A.P.U!#REF!</definedName>
    <definedName name="TOTALITEM12.6_22">[230]A.P.U!#REF!</definedName>
    <definedName name="TOTALITEM12.6_23">[230]A.P.U!#REF!</definedName>
    <definedName name="TOTALITEM12.6_24">[230]A.P.U!#REF!</definedName>
    <definedName name="TOTALITEM12.6_25">[230]A.P.U!#REF!</definedName>
    <definedName name="TOTALITEM12.6_26">[230]A.P.U!#REF!</definedName>
    <definedName name="TOTALITEM12.6_27">[230]A.P.U!#REF!</definedName>
    <definedName name="TOTALITEM12.6_28">[230]A.P.U!#REF!</definedName>
    <definedName name="TOTALITEM12.6_29">[230]A.P.U!#REF!</definedName>
    <definedName name="TOTALITEM12.6_3">[231]A.P.U!#REF!</definedName>
    <definedName name="TOTALITEM12.6_30">[230]A.P.U!#REF!</definedName>
    <definedName name="TOTALITEM12.6_31">[230]A.P.U!#REF!</definedName>
    <definedName name="TOTALITEM12.6_32">[230]A.P.U!#REF!</definedName>
    <definedName name="TOTALITEM12.6_33">[230]A.P.U!#REF!</definedName>
    <definedName name="TOTALITEM12.6_34">[230]A.P.U!#REF!</definedName>
    <definedName name="TOTALITEM12.6_35">[230]A.P.U!#REF!</definedName>
    <definedName name="TOTALITEM12.6_36">[230]A.P.U!#REF!</definedName>
    <definedName name="TOTALITEM12.6_37">[230]A.P.U!#REF!</definedName>
    <definedName name="TOTALITEM12.6_38">[230]A.P.U!#REF!</definedName>
    <definedName name="TOTALITEM12.6_39">[230]A.P.U!#REF!</definedName>
    <definedName name="TOTALITEM12.6_4">[229]A.P.U!#REF!</definedName>
    <definedName name="TOTALITEM12.6_40">[230]A.P.U!#REF!</definedName>
    <definedName name="TOTALITEM12.6_41">[230]A.P.U!#REF!</definedName>
    <definedName name="TOTALITEM12.6_42">[230]A.P.U!#REF!</definedName>
    <definedName name="TOTALITEM12.6_43">[230]A.P.U!#REF!</definedName>
    <definedName name="TOTALITEM12.6_44">[230]A.P.U!#REF!</definedName>
    <definedName name="TOTALITEM12.6_45">[230]A.P.U!#REF!</definedName>
    <definedName name="TOTALITEM12.6_46">[230]A.P.U!#REF!</definedName>
    <definedName name="TOTALITEM12.6_47">[230]A.P.U!#REF!</definedName>
    <definedName name="TOTALITEM12.6_48">[230]A.P.U!#REF!</definedName>
    <definedName name="TOTALITEM12.6_49">[230]A.P.U!#REF!</definedName>
    <definedName name="TOTALITEM12.6_5">[230]A.P.U!#REF!</definedName>
    <definedName name="TOTALITEM12.6_50">[230]A.P.U!#REF!</definedName>
    <definedName name="TOTALITEM12.6_51">[230]A.P.U!#REF!</definedName>
    <definedName name="TOTALITEM12.6_52">[230]A.P.U!#REF!</definedName>
    <definedName name="TOTALITEM12.6_53">[230]A.P.U!#REF!</definedName>
    <definedName name="TOTALITEM12.6_54">[230]A.P.U!#REF!</definedName>
    <definedName name="TOTALITEM12.6_55">[230]A.P.U!#REF!</definedName>
    <definedName name="TOTALITEM12.6_56">[230]A.P.U!#REF!</definedName>
    <definedName name="TOTALITEM12.6_57">[230]A.P.U!#REF!</definedName>
    <definedName name="TOTALITEM12.6_58">[230]A.P.U!#REF!</definedName>
    <definedName name="TOTALITEM12.6_59">[229]A.P.U!#REF!</definedName>
    <definedName name="TOTALITEM12.6_60">[229]A.P.U!#REF!</definedName>
    <definedName name="TOTALITEM12.6_61">[230]A.P.U!#REF!</definedName>
    <definedName name="TOTALITEM12.6_62">[230]A.P.U!#REF!</definedName>
    <definedName name="TOTALITEM12.6_63">[230]A.P.U!#REF!</definedName>
    <definedName name="TOTALITEM12.6_64">[230]A.P.U!#REF!</definedName>
    <definedName name="TOTALITEM12.6_65">[230]A.P.U!#REF!</definedName>
    <definedName name="TOTALITEM12.6_66">[230]A.P.U!#REF!</definedName>
    <definedName name="TOTALITEM12.6_67">[230]A.P.U!#REF!</definedName>
    <definedName name="TOTALITEM12.6_68">[230]A.P.U!#REF!</definedName>
    <definedName name="TOTALITEM12.6_69">[230]A.P.U!#REF!</definedName>
    <definedName name="TOTALITEM12.6_70">[230]A.P.U!#REF!</definedName>
    <definedName name="TOTALITEM12.6_71">[230]A.P.U!#REF!</definedName>
    <definedName name="TOTALITEM12.6_72">[230]A.P.U!#REF!</definedName>
    <definedName name="TOTALITEM12.6_73">[230]A.P.U!#REF!</definedName>
    <definedName name="TOTALITEM12.6_74">[230]A.P.U!#REF!</definedName>
    <definedName name="TOTALITEM12.6_75">[230]A.P.U!#REF!</definedName>
    <definedName name="TOTALITEM12.6_76">[230]A.P.U!#REF!</definedName>
    <definedName name="TOTALITEM12.6_78">[230]A.P.U!#REF!</definedName>
    <definedName name="TOTALITEM12.6_79">[230]A.P.U!#REF!</definedName>
    <definedName name="TOTALITEM12.6_9">[230]A.P.U!#REF!</definedName>
    <definedName name="TOTALITEM12.7">[208]A.P.U!#REF!</definedName>
    <definedName name="TOTALITEM12.7_1">[229]A.P.U!#REF!</definedName>
    <definedName name="TOTALITEM12.7_10">[230]A.P.U!#REF!</definedName>
    <definedName name="TOTALITEM12.7_11">[230]A.P.U!#REF!</definedName>
    <definedName name="TOTALITEM12.7_12">[230]A.P.U!#REF!</definedName>
    <definedName name="TOTALITEM12.7_13">[230]A.P.U!#REF!</definedName>
    <definedName name="TOTALITEM12.7_14">[230]A.P.U!#REF!</definedName>
    <definedName name="TOTALITEM12.7_15">[230]A.P.U!#REF!</definedName>
    <definedName name="TOTALITEM12.7_16">[230]A.P.U!#REF!</definedName>
    <definedName name="TOTALITEM12.7_17">[230]A.P.U!#REF!</definedName>
    <definedName name="TOTALITEM12.7_18">[230]A.P.U!#REF!</definedName>
    <definedName name="TOTALITEM12.7_19">[230]A.P.U!#REF!</definedName>
    <definedName name="TOTALITEM12.7_2">[229]A.P.U!#REF!</definedName>
    <definedName name="TOTALITEM12.7_20">[230]A.P.U!#REF!</definedName>
    <definedName name="TOTALITEM12.7_21">[230]A.P.U!#REF!</definedName>
    <definedName name="TOTALITEM12.7_22">[230]A.P.U!#REF!</definedName>
    <definedName name="TOTALITEM12.7_23">[230]A.P.U!#REF!</definedName>
    <definedName name="TOTALITEM12.7_24">[230]A.P.U!#REF!</definedName>
    <definedName name="TOTALITEM12.7_25">[230]A.P.U!#REF!</definedName>
    <definedName name="TOTALITEM12.7_26">[230]A.P.U!#REF!</definedName>
    <definedName name="TOTALITEM12.7_27">[230]A.P.U!#REF!</definedName>
    <definedName name="TOTALITEM12.7_28">[230]A.P.U!#REF!</definedName>
    <definedName name="TOTALITEM12.7_29">[230]A.P.U!#REF!</definedName>
    <definedName name="TOTALITEM12.7_3">[231]A.P.U!#REF!</definedName>
    <definedName name="TOTALITEM12.7_30">[230]A.P.U!#REF!</definedName>
    <definedName name="TOTALITEM12.7_31">[230]A.P.U!#REF!</definedName>
    <definedName name="TOTALITEM12.7_32">[230]A.P.U!#REF!</definedName>
    <definedName name="TOTALITEM12.7_33">[230]A.P.U!#REF!</definedName>
    <definedName name="TOTALITEM12.7_34">[230]A.P.U!#REF!</definedName>
    <definedName name="TOTALITEM12.7_35">[230]A.P.U!#REF!</definedName>
    <definedName name="TOTALITEM12.7_36">[230]A.P.U!#REF!</definedName>
    <definedName name="TOTALITEM12.7_37">[230]A.P.U!#REF!</definedName>
    <definedName name="TOTALITEM12.7_38">[230]A.P.U!#REF!</definedName>
    <definedName name="TOTALITEM12.7_39">[230]A.P.U!#REF!</definedName>
    <definedName name="TOTALITEM12.7_4">[229]A.P.U!#REF!</definedName>
    <definedName name="TOTALITEM12.7_40">[230]A.P.U!#REF!</definedName>
    <definedName name="TOTALITEM12.7_41">[230]A.P.U!#REF!</definedName>
    <definedName name="TOTALITEM12.7_42">[230]A.P.U!#REF!</definedName>
    <definedName name="TOTALITEM12.7_43">[230]A.P.U!#REF!</definedName>
    <definedName name="TOTALITEM12.7_44">[230]A.P.U!#REF!</definedName>
    <definedName name="TOTALITEM12.7_45">[230]A.P.U!#REF!</definedName>
    <definedName name="TOTALITEM12.7_46">[230]A.P.U!#REF!</definedName>
    <definedName name="TOTALITEM12.7_47">[230]A.P.U!#REF!</definedName>
    <definedName name="TOTALITEM12.7_48">[230]A.P.U!#REF!</definedName>
    <definedName name="TOTALITEM12.7_49">[230]A.P.U!#REF!</definedName>
    <definedName name="TOTALITEM12.7_5">[230]A.P.U!#REF!</definedName>
    <definedName name="TOTALITEM12.7_50">[230]A.P.U!#REF!</definedName>
    <definedName name="TOTALITEM12.7_51">[230]A.P.U!#REF!</definedName>
    <definedName name="TOTALITEM12.7_52">[230]A.P.U!#REF!</definedName>
    <definedName name="TOTALITEM12.7_53">[230]A.P.U!#REF!</definedName>
    <definedName name="TOTALITEM12.7_54">[230]A.P.U!#REF!</definedName>
    <definedName name="TOTALITEM12.7_55">[230]A.P.U!#REF!</definedName>
    <definedName name="TOTALITEM12.7_56">[230]A.P.U!#REF!</definedName>
    <definedName name="TOTALITEM12.7_57">[230]A.P.U!#REF!</definedName>
    <definedName name="TOTALITEM12.7_58">[230]A.P.U!#REF!</definedName>
    <definedName name="TOTALITEM12.7_59">[229]A.P.U!#REF!</definedName>
    <definedName name="TOTALITEM12.7_60">[229]A.P.U!#REF!</definedName>
    <definedName name="TOTALITEM12.7_61">[230]A.P.U!#REF!</definedName>
    <definedName name="TOTALITEM12.7_62">[230]A.P.U!#REF!</definedName>
    <definedName name="TOTALITEM12.7_63">[230]A.P.U!#REF!</definedName>
    <definedName name="TOTALITEM12.7_64">[230]A.P.U!#REF!</definedName>
    <definedName name="TOTALITEM12.7_65">[230]A.P.U!#REF!</definedName>
    <definedName name="TOTALITEM12.7_66">[230]A.P.U!#REF!</definedName>
    <definedName name="TOTALITEM12.7_67">[230]A.P.U!#REF!</definedName>
    <definedName name="TOTALITEM12.7_68">[230]A.P.U!#REF!</definedName>
    <definedName name="TOTALITEM12.7_69">[230]A.P.U!#REF!</definedName>
    <definedName name="TOTALITEM12.7_70">[230]A.P.U!#REF!</definedName>
    <definedName name="TOTALITEM12.7_71">[230]A.P.U!#REF!</definedName>
    <definedName name="TOTALITEM12.7_72">[230]A.P.U!#REF!</definedName>
    <definedName name="TOTALITEM12.7_73">[230]A.P.U!#REF!</definedName>
    <definedName name="TOTALITEM12.7_74">[230]A.P.U!#REF!</definedName>
    <definedName name="TOTALITEM12.7_75">[230]A.P.U!#REF!</definedName>
    <definedName name="TOTALITEM12.7_76">[230]A.P.U!#REF!</definedName>
    <definedName name="TOTALITEM12.7_78">[230]A.P.U!#REF!</definedName>
    <definedName name="TOTALITEM12.7_79">[230]A.P.U!#REF!</definedName>
    <definedName name="TOTALITEM12.7_9">[230]A.P.U!#REF!</definedName>
    <definedName name="TOTALITEM12.8">[208]A.P.U!#REF!</definedName>
    <definedName name="TOTALITEM12.8_1">[229]A.P.U!#REF!</definedName>
    <definedName name="TOTALITEM12.8_10">[230]A.P.U!#REF!</definedName>
    <definedName name="TOTALITEM12.8_11">[230]A.P.U!#REF!</definedName>
    <definedName name="TOTALITEM12.8_12">[230]A.P.U!#REF!</definedName>
    <definedName name="TOTALITEM12.8_13">[230]A.P.U!#REF!</definedName>
    <definedName name="TOTALITEM12.8_14">[230]A.P.U!#REF!</definedName>
    <definedName name="TOTALITEM12.8_15">[230]A.P.U!#REF!</definedName>
    <definedName name="TOTALITEM12.8_16">[230]A.P.U!#REF!</definedName>
    <definedName name="TOTALITEM12.8_17">[230]A.P.U!#REF!</definedName>
    <definedName name="TOTALITEM12.8_18">[230]A.P.U!#REF!</definedName>
    <definedName name="TOTALITEM12.8_19">[230]A.P.U!#REF!</definedName>
    <definedName name="TOTALITEM12.8_2">[229]A.P.U!#REF!</definedName>
    <definedName name="TOTALITEM12.8_20">[230]A.P.U!#REF!</definedName>
    <definedName name="TOTALITEM12.8_21">[230]A.P.U!#REF!</definedName>
    <definedName name="TOTALITEM12.8_22">[230]A.P.U!#REF!</definedName>
    <definedName name="TOTALITEM12.8_23">[230]A.P.U!#REF!</definedName>
    <definedName name="TOTALITEM12.8_24">[230]A.P.U!#REF!</definedName>
    <definedName name="TOTALITEM12.8_25">[230]A.P.U!#REF!</definedName>
    <definedName name="TOTALITEM12.8_26">[230]A.P.U!#REF!</definedName>
    <definedName name="TOTALITEM12.8_27">[230]A.P.U!#REF!</definedName>
    <definedName name="TOTALITEM12.8_28">[230]A.P.U!#REF!</definedName>
    <definedName name="TOTALITEM12.8_29">[230]A.P.U!#REF!</definedName>
    <definedName name="TOTALITEM12.8_3">[231]A.P.U!#REF!</definedName>
    <definedName name="TOTALITEM12.8_30">[230]A.P.U!#REF!</definedName>
    <definedName name="TOTALITEM12.8_31">[230]A.P.U!#REF!</definedName>
    <definedName name="TOTALITEM12.8_32">[230]A.P.U!#REF!</definedName>
    <definedName name="TOTALITEM12.8_33">[230]A.P.U!#REF!</definedName>
    <definedName name="TOTALITEM12.8_34">[230]A.P.U!#REF!</definedName>
    <definedName name="TOTALITEM12.8_35">[230]A.P.U!#REF!</definedName>
    <definedName name="TOTALITEM12.8_36">[230]A.P.U!#REF!</definedName>
    <definedName name="TOTALITEM12.8_37">[230]A.P.U!#REF!</definedName>
    <definedName name="TOTALITEM12.8_38">[230]A.P.U!#REF!</definedName>
    <definedName name="TOTALITEM12.8_39">[230]A.P.U!#REF!</definedName>
    <definedName name="TOTALITEM12.8_4">[229]A.P.U!#REF!</definedName>
    <definedName name="TOTALITEM12.8_40">[230]A.P.U!#REF!</definedName>
    <definedName name="TOTALITEM12.8_41">[230]A.P.U!#REF!</definedName>
    <definedName name="TOTALITEM12.8_42">[230]A.P.U!#REF!</definedName>
    <definedName name="TOTALITEM12.8_43">[230]A.P.U!#REF!</definedName>
    <definedName name="TOTALITEM12.8_44">[230]A.P.U!#REF!</definedName>
    <definedName name="TOTALITEM12.8_45">[230]A.P.U!#REF!</definedName>
    <definedName name="TOTALITEM12.8_46">[230]A.P.U!#REF!</definedName>
    <definedName name="TOTALITEM12.8_47">[230]A.P.U!#REF!</definedName>
    <definedName name="TOTALITEM12.8_48">[230]A.P.U!#REF!</definedName>
    <definedName name="TOTALITEM12.8_49">[230]A.P.U!#REF!</definedName>
    <definedName name="TOTALITEM12.8_5">[230]A.P.U!#REF!</definedName>
    <definedName name="TOTALITEM12.8_50">[230]A.P.U!#REF!</definedName>
    <definedName name="TOTALITEM12.8_51">[230]A.P.U!#REF!</definedName>
    <definedName name="TOTALITEM12.8_52">[230]A.P.U!#REF!</definedName>
    <definedName name="TOTALITEM12.8_53">[230]A.P.U!#REF!</definedName>
    <definedName name="TOTALITEM12.8_54">[230]A.P.U!#REF!</definedName>
    <definedName name="TOTALITEM12.8_55">[230]A.P.U!#REF!</definedName>
    <definedName name="TOTALITEM12.8_56">[230]A.P.U!#REF!</definedName>
    <definedName name="TOTALITEM12.8_57">[230]A.P.U!#REF!</definedName>
    <definedName name="TOTALITEM12.8_58">[230]A.P.U!#REF!</definedName>
    <definedName name="TOTALITEM12.8_59">[229]A.P.U!#REF!</definedName>
    <definedName name="TOTALITEM12.8_60">[229]A.P.U!#REF!</definedName>
    <definedName name="TOTALITEM12.8_61">[230]A.P.U!#REF!</definedName>
    <definedName name="TOTALITEM12.8_62">[230]A.P.U!#REF!</definedName>
    <definedName name="TOTALITEM12.8_63">[230]A.P.U!#REF!</definedName>
    <definedName name="TOTALITEM12.8_64">[230]A.P.U!#REF!</definedName>
    <definedName name="TOTALITEM12.8_65">[230]A.P.U!#REF!</definedName>
    <definedName name="TOTALITEM12.8_66">[230]A.P.U!#REF!</definedName>
    <definedName name="TOTALITEM12.8_67">[230]A.P.U!#REF!</definedName>
    <definedName name="TOTALITEM12.8_68">[230]A.P.U!#REF!</definedName>
    <definedName name="TOTALITEM12.8_69">[230]A.P.U!#REF!</definedName>
    <definedName name="TOTALITEM12.8_70">[230]A.P.U!#REF!</definedName>
    <definedName name="TOTALITEM12.8_71">[230]A.P.U!#REF!</definedName>
    <definedName name="TOTALITEM12.8_72">[230]A.P.U!#REF!</definedName>
    <definedName name="TOTALITEM12.8_73">[230]A.P.U!#REF!</definedName>
    <definedName name="TOTALITEM12.8_74">[230]A.P.U!#REF!</definedName>
    <definedName name="TOTALITEM12.8_75">[230]A.P.U!#REF!</definedName>
    <definedName name="TOTALITEM12.8_76">[230]A.P.U!#REF!</definedName>
    <definedName name="TOTALITEM12.8_78">[230]A.P.U!#REF!</definedName>
    <definedName name="TOTALITEM12.8_79">[230]A.P.U!#REF!</definedName>
    <definedName name="TOTALITEM12.8_9">[230]A.P.U!#REF!</definedName>
    <definedName name="TOTALITEM12.9">[208]A.P.U!#REF!</definedName>
    <definedName name="TOTALITEM12.9_1">[229]A.P.U!#REF!</definedName>
    <definedName name="TOTALITEM12.9_10">[230]A.P.U!#REF!</definedName>
    <definedName name="TOTALITEM12.9_11">[230]A.P.U!#REF!</definedName>
    <definedName name="TOTALITEM12.9_12">[230]A.P.U!#REF!</definedName>
    <definedName name="TOTALITEM12.9_13">[230]A.P.U!#REF!</definedName>
    <definedName name="TOTALITEM12.9_14">[230]A.P.U!#REF!</definedName>
    <definedName name="TOTALITEM12.9_15">[230]A.P.U!#REF!</definedName>
    <definedName name="TOTALITEM12.9_16">[230]A.P.U!#REF!</definedName>
    <definedName name="TOTALITEM12.9_17">[230]A.P.U!#REF!</definedName>
    <definedName name="TOTALITEM12.9_18">[230]A.P.U!#REF!</definedName>
    <definedName name="TOTALITEM12.9_19">[230]A.P.U!#REF!</definedName>
    <definedName name="TOTALITEM12.9_2">[229]A.P.U!#REF!</definedName>
    <definedName name="TOTALITEM12.9_20">[230]A.P.U!#REF!</definedName>
    <definedName name="TOTALITEM12.9_21">[230]A.P.U!#REF!</definedName>
    <definedName name="TOTALITEM12.9_22">[230]A.P.U!#REF!</definedName>
    <definedName name="TOTALITEM12.9_23">[230]A.P.U!#REF!</definedName>
    <definedName name="TOTALITEM12.9_24">[230]A.P.U!#REF!</definedName>
    <definedName name="TOTALITEM12.9_25">[230]A.P.U!#REF!</definedName>
    <definedName name="TOTALITEM12.9_26">[230]A.P.U!#REF!</definedName>
    <definedName name="TOTALITEM12.9_27">[230]A.P.U!#REF!</definedName>
    <definedName name="TOTALITEM12.9_28">[230]A.P.U!#REF!</definedName>
    <definedName name="TOTALITEM12.9_29">[230]A.P.U!#REF!</definedName>
    <definedName name="TOTALITEM12.9_3">[231]A.P.U!#REF!</definedName>
    <definedName name="TOTALITEM12.9_30">[230]A.P.U!#REF!</definedName>
    <definedName name="TOTALITEM12.9_31">[230]A.P.U!#REF!</definedName>
    <definedName name="TOTALITEM12.9_32">[230]A.P.U!#REF!</definedName>
    <definedName name="TOTALITEM12.9_33">[230]A.P.U!#REF!</definedName>
    <definedName name="TOTALITEM12.9_34">[230]A.P.U!#REF!</definedName>
    <definedName name="TOTALITEM12.9_35">[230]A.P.U!#REF!</definedName>
    <definedName name="TOTALITEM12.9_36">[230]A.P.U!#REF!</definedName>
    <definedName name="TOTALITEM12.9_37">[230]A.P.U!#REF!</definedName>
    <definedName name="TOTALITEM12.9_38">[230]A.P.U!#REF!</definedName>
    <definedName name="TOTALITEM12.9_39">[230]A.P.U!#REF!</definedName>
    <definedName name="TOTALITEM12.9_4">[229]A.P.U!#REF!</definedName>
    <definedName name="TOTALITEM12.9_40">[230]A.P.U!#REF!</definedName>
    <definedName name="TOTALITEM12.9_41">[230]A.P.U!#REF!</definedName>
    <definedName name="TOTALITEM12.9_42">[230]A.P.U!#REF!</definedName>
    <definedName name="TOTALITEM12.9_43">[230]A.P.U!#REF!</definedName>
    <definedName name="TOTALITEM12.9_44">[230]A.P.U!#REF!</definedName>
    <definedName name="TOTALITEM12.9_45">[230]A.P.U!#REF!</definedName>
    <definedName name="TOTALITEM12.9_46">[230]A.P.U!#REF!</definedName>
    <definedName name="TOTALITEM12.9_47">[230]A.P.U!#REF!</definedName>
    <definedName name="TOTALITEM12.9_48">[230]A.P.U!#REF!</definedName>
    <definedName name="TOTALITEM12.9_49">[230]A.P.U!#REF!</definedName>
    <definedName name="TOTALITEM12.9_5">[230]A.P.U!#REF!</definedName>
    <definedName name="TOTALITEM12.9_50">[230]A.P.U!#REF!</definedName>
    <definedName name="TOTALITEM12.9_51">[230]A.P.U!#REF!</definedName>
    <definedName name="TOTALITEM12.9_52">[230]A.P.U!#REF!</definedName>
    <definedName name="TOTALITEM12.9_53">[230]A.P.U!#REF!</definedName>
    <definedName name="TOTALITEM12.9_54">[230]A.P.U!#REF!</definedName>
    <definedName name="TOTALITEM12.9_55">[230]A.P.U!#REF!</definedName>
    <definedName name="TOTALITEM12.9_56">[230]A.P.U!#REF!</definedName>
    <definedName name="TOTALITEM12.9_57">[230]A.P.U!#REF!</definedName>
    <definedName name="TOTALITEM12.9_58">[230]A.P.U!#REF!</definedName>
    <definedName name="TOTALITEM12.9_59">[229]A.P.U!#REF!</definedName>
    <definedName name="TOTALITEM12.9_60">[229]A.P.U!#REF!</definedName>
    <definedName name="TOTALITEM12.9_61">[230]A.P.U!#REF!</definedName>
    <definedName name="TOTALITEM12.9_62">[230]A.P.U!#REF!</definedName>
    <definedName name="TOTALITEM12.9_63">[230]A.P.U!#REF!</definedName>
    <definedName name="TOTALITEM12.9_64">[230]A.P.U!#REF!</definedName>
    <definedName name="TOTALITEM12.9_65">[230]A.P.U!#REF!</definedName>
    <definedName name="TOTALITEM12.9_66">[230]A.P.U!#REF!</definedName>
    <definedName name="TOTALITEM12.9_67">[230]A.P.U!#REF!</definedName>
    <definedName name="TOTALITEM12.9_68">[230]A.P.U!#REF!</definedName>
    <definedName name="TOTALITEM12.9_69">[230]A.P.U!#REF!</definedName>
    <definedName name="TOTALITEM12.9_70">[230]A.P.U!#REF!</definedName>
    <definedName name="TOTALITEM12.9_71">[230]A.P.U!#REF!</definedName>
    <definedName name="TOTALITEM12.9_72">[230]A.P.U!#REF!</definedName>
    <definedName name="TOTALITEM12.9_73">[230]A.P.U!#REF!</definedName>
    <definedName name="TOTALITEM12.9_74">[230]A.P.U!#REF!</definedName>
    <definedName name="TOTALITEM12.9_75">[230]A.P.U!#REF!</definedName>
    <definedName name="TOTALITEM12.9_76">[230]A.P.U!#REF!</definedName>
    <definedName name="TOTALITEM12.9_78">[230]A.P.U!#REF!</definedName>
    <definedName name="TOTALITEM12.9_79">[230]A.P.U!#REF!</definedName>
    <definedName name="TOTALITEM12.9_9">[230]A.P.U!#REF!</definedName>
    <definedName name="TOTALITEM13.1.1">[208]A.P.U!#REF!</definedName>
    <definedName name="TOTALITEM13.1.1_1">[229]A.P.U!#REF!</definedName>
    <definedName name="TOTALITEM13.1.1_10">[230]A.P.U!#REF!</definedName>
    <definedName name="TOTALITEM13.1.1_11">[230]A.P.U!#REF!</definedName>
    <definedName name="TOTALITEM13.1.1_12">[230]A.P.U!#REF!</definedName>
    <definedName name="TOTALITEM13.1.1_13">[230]A.P.U!#REF!</definedName>
    <definedName name="TOTALITEM13.1.1_14">[230]A.P.U!#REF!</definedName>
    <definedName name="TOTALITEM13.1.1_15">[230]A.P.U!#REF!</definedName>
    <definedName name="TOTALITEM13.1.1_16">[230]A.P.U!#REF!</definedName>
    <definedName name="TOTALITEM13.1.1_17">[230]A.P.U!#REF!</definedName>
    <definedName name="TOTALITEM13.1.1_18">[230]A.P.U!#REF!</definedName>
    <definedName name="TOTALITEM13.1.1_19">[230]A.P.U!#REF!</definedName>
    <definedName name="TOTALITEM13.1.1_2">[229]A.P.U!#REF!</definedName>
    <definedName name="TOTALITEM13.1.1_20">[230]A.P.U!#REF!</definedName>
    <definedName name="TOTALITEM13.1.1_21">[230]A.P.U!#REF!</definedName>
    <definedName name="TOTALITEM13.1.1_22">[230]A.P.U!#REF!</definedName>
    <definedName name="TOTALITEM13.1.1_23">[230]A.P.U!#REF!</definedName>
    <definedName name="TOTALITEM13.1.1_24">[230]A.P.U!#REF!</definedName>
    <definedName name="TOTALITEM13.1.1_25">[230]A.P.U!#REF!</definedName>
    <definedName name="TOTALITEM13.1.1_26">[230]A.P.U!#REF!</definedName>
    <definedName name="TOTALITEM13.1.1_27">[230]A.P.U!#REF!</definedName>
    <definedName name="TOTALITEM13.1.1_28">[230]A.P.U!#REF!</definedName>
    <definedName name="TOTALITEM13.1.1_29">[230]A.P.U!#REF!</definedName>
    <definedName name="TOTALITEM13.1.1_3">[231]A.P.U!#REF!</definedName>
    <definedName name="TOTALITEM13.1.1_30">[230]A.P.U!#REF!</definedName>
    <definedName name="TOTALITEM13.1.1_31">[230]A.P.U!#REF!</definedName>
    <definedName name="TOTALITEM13.1.1_32">[230]A.P.U!#REF!</definedName>
    <definedName name="TOTALITEM13.1.1_33">[230]A.P.U!#REF!</definedName>
    <definedName name="TOTALITEM13.1.1_34">[230]A.P.U!#REF!</definedName>
    <definedName name="TOTALITEM13.1.1_35">[230]A.P.U!#REF!</definedName>
    <definedName name="TOTALITEM13.1.1_36">[230]A.P.U!#REF!</definedName>
    <definedName name="TOTALITEM13.1.1_37">[230]A.P.U!#REF!</definedName>
    <definedName name="TOTALITEM13.1.1_38">[230]A.P.U!#REF!</definedName>
    <definedName name="TOTALITEM13.1.1_39">[230]A.P.U!#REF!</definedName>
    <definedName name="TOTALITEM13.1.1_4">[229]A.P.U!#REF!</definedName>
    <definedName name="TOTALITEM13.1.1_40">[230]A.P.U!#REF!</definedName>
    <definedName name="TOTALITEM13.1.1_41">[230]A.P.U!#REF!</definedName>
    <definedName name="TOTALITEM13.1.1_42">[230]A.P.U!#REF!</definedName>
    <definedName name="TOTALITEM13.1.1_43">[230]A.P.U!#REF!</definedName>
    <definedName name="TOTALITEM13.1.1_44">[230]A.P.U!#REF!</definedName>
    <definedName name="TOTALITEM13.1.1_45">[230]A.P.U!#REF!</definedName>
    <definedName name="TOTALITEM13.1.1_46">[230]A.P.U!#REF!</definedName>
    <definedName name="TOTALITEM13.1.1_47">[230]A.P.U!#REF!</definedName>
    <definedName name="TOTALITEM13.1.1_48">[230]A.P.U!#REF!</definedName>
    <definedName name="TOTALITEM13.1.1_49">[230]A.P.U!#REF!</definedName>
    <definedName name="TOTALITEM13.1.1_5">[230]A.P.U!#REF!</definedName>
    <definedName name="TOTALITEM13.1.1_50">[230]A.P.U!#REF!</definedName>
    <definedName name="TOTALITEM13.1.1_51">[230]A.P.U!#REF!</definedName>
    <definedName name="TOTALITEM13.1.1_52">[230]A.P.U!#REF!</definedName>
    <definedName name="TOTALITEM13.1.1_53">[230]A.P.U!#REF!</definedName>
    <definedName name="TOTALITEM13.1.1_54">[230]A.P.U!#REF!</definedName>
    <definedName name="TOTALITEM13.1.1_55">[230]A.P.U!#REF!</definedName>
    <definedName name="TOTALITEM13.1.1_56">[230]A.P.U!#REF!</definedName>
    <definedName name="TOTALITEM13.1.1_57">[230]A.P.U!#REF!</definedName>
    <definedName name="TOTALITEM13.1.1_58">[230]A.P.U!#REF!</definedName>
    <definedName name="TOTALITEM13.1.1_59">[229]A.P.U!#REF!</definedName>
    <definedName name="TOTALITEM13.1.1_60">[229]A.P.U!#REF!</definedName>
    <definedName name="TOTALITEM13.1.1_61">[230]A.P.U!#REF!</definedName>
    <definedName name="TOTALITEM13.1.1_62">[230]A.P.U!#REF!</definedName>
    <definedName name="TOTALITEM13.1.1_63">[230]A.P.U!#REF!</definedName>
    <definedName name="TOTALITEM13.1.1_64">[230]A.P.U!#REF!</definedName>
    <definedName name="TOTALITEM13.1.1_65">[230]A.P.U!#REF!</definedName>
    <definedName name="TOTALITEM13.1.1_66">[230]A.P.U!#REF!</definedName>
    <definedName name="TOTALITEM13.1.1_67">[230]A.P.U!#REF!</definedName>
    <definedName name="TOTALITEM13.1.1_68">[230]A.P.U!#REF!</definedName>
    <definedName name="TOTALITEM13.1.1_69">[230]A.P.U!#REF!</definedName>
    <definedName name="TOTALITEM13.1.1_70">[230]A.P.U!#REF!</definedName>
    <definedName name="TOTALITEM13.1.1_71">[230]A.P.U!#REF!</definedName>
    <definedName name="TOTALITEM13.1.1_72">[230]A.P.U!#REF!</definedName>
    <definedName name="TOTALITEM13.1.1_73">[230]A.P.U!#REF!</definedName>
    <definedName name="TOTALITEM13.1.1_74">[230]A.P.U!#REF!</definedName>
    <definedName name="TOTALITEM13.1.1_75">[230]A.P.U!#REF!</definedName>
    <definedName name="TOTALITEM13.1.1_76">[230]A.P.U!#REF!</definedName>
    <definedName name="TOTALITEM13.1.1_78">[230]A.P.U!#REF!</definedName>
    <definedName name="TOTALITEM13.1.1_79">[230]A.P.U!#REF!</definedName>
    <definedName name="TOTALITEM13.1.1_9">[230]A.P.U!#REF!</definedName>
    <definedName name="TOTALITEM13.1.2">[208]A.P.U!#REF!</definedName>
    <definedName name="TOTALITEM13.1.2_1">[229]A.P.U!#REF!</definedName>
    <definedName name="TOTALITEM13.1.2_10">[230]A.P.U!#REF!</definedName>
    <definedName name="TOTALITEM13.1.2_11">[230]A.P.U!#REF!</definedName>
    <definedName name="TOTALITEM13.1.2_12">[230]A.P.U!#REF!</definedName>
    <definedName name="TOTALITEM13.1.2_13">[230]A.P.U!#REF!</definedName>
    <definedName name="TOTALITEM13.1.2_14">[230]A.P.U!#REF!</definedName>
    <definedName name="TOTALITEM13.1.2_15">[230]A.P.U!#REF!</definedName>
    <definedName name="TOTALITEM13.1.2_16">[230]A.P.U!#REF!</definedName>
    <definedName name="TOTALITEM13.1.2_17">[230]A.P.U!#REF!</definedName>
    <definedName name="TOTALITEM13.1.2_18">[230]A.P.U!#REF!</definedName>
    <definedName name="TOTALITEM13.1.2_19">[230]A.P.U!#REF!</definedName>
    <definedName name="TOTALITEM13.1.2_2">[229]A.P.U!#REF!</definedName>
    <definedName name="TOTALITEM13.1.2_20">[230]A.P.U!#REF!</definedName>
    <definedName name="TOTALITEM13.1.2_21">[230]A.P.U!#REF!</definedName>
    <definedName name="TOTALITEM13.1.2_22">[230]A.P.U!#REF!</definedName>
    <definedName name="TOTALITEM13.1.2_23">[230]A.P.U!#REF!</definedName>
    <definedName name="TOTALITEM13.1.2_24">[230]A.P.U!#REF!</definedName>
    <definedName name="TOTALITEM13.1.2_25">[230]A.P.U!#REF!</definedName>
    <definedName name="TOTALITEM13.1.2_26">[230]A.P.U!#REF!</definedName>
    <definedName name="TOTALITEM13.1.2_27">[230]A.P.U!#REF!</definedName>
    <definedName name="TOTALITEM13.1.2_28">[230]A.P.U!#REF!</definedName>
    <definedName name="TOTALITEM13.1.2_29">[230]A.P.U!#REF!</definedName>
    <definedName name="TOTALITEM13.1.2_3">[231]A.P.U!#REF!</definedName>
    <definedName name="TOTALITEM13.1.2_30">[230]A.P.U!#REF!</definedName>
    <definedName name="TOTALITEM13.1.2_31">[230]A.P.U!#REF!</definedName>
    <definedName name="TOTALITEM13.1.2_32">[230]A.P.U!#REF!</definedName>
    <definedName name="TOTALITEM13.1.2_33">[230]A.P.U!#REF!</definedName>
    <definedName name="TOTALITEM13.1.2_34">[230]A.P.U!#REF!</definedName>
    <definedName name="TOTALITEM13.1.2_35">[230]A.P.U!#REF!</definedName>
    <definedName name="TOTALITEM13.1.2_36">[230]A.P.U!#REF!</definedName>
    <definedName name="TOTALITEM13.1.2_37">[230]A.P.U!#REF!</definedName>
    <definedName name="TOTALITEM13.1.2_38">[230]A.P.U!#REF!</definedName>
    <definedName name="TOTALITEM13.1.2_39">[230]A.P.U!#REF!</definedName>
    <definedName name="TOTALITEM13.1.2_4">[229]A.P.U!#REF!</definedName>
    <definedName name="TOTALITEM13.1.2_40">[230]A.P.U!#REF!</definedName>
    <definedName name="TOTALITEM13.1.2_41">[230]A.P.U!#REF!</definedName>
    <definedName name="TOTALITEM13.1.2_42">[230]A.P.U!#REF!</definedName>
    <definedName name="TOTALITEM13.1.2_43">[230]A.P.U!#REF!</definedName>
    <definedName name="TOTALITEM13.1.2_44">[230]A.P.U!#REF!</definedName>
    <definedName name="TOTALITEM13.1.2_45">[230]A.P.U!#REF!</definedName>
    <definedName name="TOTALITEM13.1.2_46">[230]A.P.U!#REF!</definedName>
    <definedName name="TOTALITEM13.1.2_47">[230]A.P.U!#REF!</definedName>
    <definedName name="TOTALITEM13.1.2_48">[230]A.P.U!#REF!</definedName>
    <definedName name="TOTALITEM13.1.2_49">[230]A.P.U!#REF!</definedName>
    <definedName name="TOTALITEM13.1.2_5">[230]A.P.U!#REF!</definedName>
    <definedName name="TOTALITEM13.1.2_50">[230]A.P.U!#REF!</definedName>
    <definedName name="TOTALITEM13.1.2_51">[230]A.P.U!#REF!</definedName>
    <definedName name="TOTALITEM13.1.2_52">[230]A.P.U!#REF!</definedName>
    <definedName name="TOTALITEM13.1.2_53">[230]A.P.U!#REF!</definedName>
    <definedName name="TOTALITEM13.1.2_54">[230]A.P.U!#REF!</definedName>
    <definedName name="TOTALITEM13.1.2_55">[230]A.P.U!#REF!</definedName>
    <definedName name="TOTALITEM13.1.2_56">[230]A.P.U!#REF!</definedName>
    <definedName name="TOTALITEM13.1.2_57">[230]A.P.U!#REF!</definedName>
    <definedName name="TOTALITEM13.1.2_58">[230]A.P.U!#REF!</definedName>
    <definedName name="TOTALITEM13.1.2_59">[229]A.P.U!#REF!</definedName>
    <definedName name="TOTALITEM13.1.2_60">[229]A.P.U!#REF!</definedName>
    <definedName name="TOTALITEM13.1.2_61">[230]A.P.U!#REF!</definedName>
    <definedName name="TOTALITEM13.1.2_62">[230]A.P.U!#REF!</definedName>
    <definedName name="TOTALITEM13.1.2_63">[230]A.P.U!#REF!</definedName>
    <definedName name="TOTALITEM13.1.2_64">[230]A.P.U!#REF!</definedName>
    <definedName name="TOTALITEM13.1.2_65">[230]A.P.U!#REF!</definedName>
    <definedName name="TOTALITEM13.1.2_66">[230]A.P.U!#REF!</definedName>
    <definedName name="TOTALITEM13.1.2_67">[230]A.P.U!#REF!</definedName>
    <definedName name="TOTALITEM13.1.2_68">[230]A.P.U!#REF!</definedName>
    <definedName name="TOTALITEM13.1.2_69">[230]A.P.U!#REF!</definedName>
    <definedName name="TOTALITEM13.1.2_70">[230]A.P.U!#REF!</definedName>
    <definedName name="TOTALITEM13.1.2_71">[230]A.P.U!#REF!</definedName>
    <definedName name="TOTALITEM13.1.2_72">[230]A.P.U!#REF!</definedName>
    <definedName name="TOTALITEM13.1.2_73">[230]A.P.U!#REF!</definedName>
    <definedName name="TOTALITEM13.1.2_74">[230]A.P.U!#REF!</definedName>
    <definedName name="TOTALITEM13.1.2_75">[230]A.P.U!#REF!</definedName>
    <definedName name="TOTALITEM13.1.2_76">[230]A.P.U!#REF!</definedName>
    <definedName name="TOTALITEM13.1.2_78">[230]A.P.U!#REF!</definedName>
    <definedName name="TOTALITEM13.1.2_79">[230]A.P.U!#REF!</definedName>
    <definedName name="TOTALITEM13.1.2_9">[230]A.P.U!#REF!</definedName>
    <definedName name="TOTALITEM13.1.3">[208]A.P.U!#REF!</definedName>
    <definedName name="TOTALITEM13.1.3_1">[229]A.P.U!#REF!</definedName>
    <definedName name="TOTALITEM13.1.3_10">[230]A.P.U!#REF!</definedName>
    <definedName name="TOTALITEM13.1.3_11">[230]A.P.U!#REF!</definedName>
    <definedName name="TOTALITEM13.1.3_12">[230]A.P.U!#REF!</definedName>
    <definedName name="TOTALITEM13.1.3_13">[230]A.P.U!#REF!</definedName>
    <definedName name="TOTALITEM13.1.3_14">[230]A.P.U!#REF!</definedName>
    <definedName name="TOTALITEM13.1.3_15">[230]A.P.U!#REF!</definedName>
    <definedName name="TOTALITEM13.1.3_16">[230]A.P.U!#REF!</definedName>
    <definedName name="TOTALITEM13.1.3_17">[230]A.P.U!#REF!</definedName>
    <definedName name="TOTALITEM13.1.3_18">[230]A.P.U!#REF!</definedName>
    <definedName name="TOTALITEM13.1.3_19">[230]A.P.U!#REF!</definedName>
    <definedName name="TOTALITEM13.1.3_2">[229]A.P.U!#REF!</definedName>
    <definedName name="TOTALITEM13.1.3_20">[230]A.P.U!#REF!</definedName>
    <definedName name="TOTALITEM13.1.3_21">[230]A.P.U!#REF!</definedName>
    <definedName name="TOTALITEM13.1.3_22">[230]A.P.U!#REF!</definedName>
    <definedName name="TOTALITEM13.1.3_23">[230]A.P.U!#REF!</definedName>
    <definedName name="TOTALITEM13.1.3_24">[230]A.P.U!#REF!</definedName>
    <definedName name="TOTALITEM13.1.3_25">[230]A.P.U!#REF!</definedName>
    <definedName name="TOTALITEM13.1.3_26">[230]A.P.U!#REF!</definedName>
    <definedName name="TOTALITEM13.1.3_27">[230]A.P.U!#REF!</definedName>
    <definedName name="TOTALITEM13.1.3_28">[230]A.P.U!#REF!</definedName>
    <definedName name="TOTALITEM13.1.3_29">[230]A.P.U!#REF!</definedName>
    <definedName name="TOTALITEM13.1.3_3">[231]A.P.U!#REF!</definedName>
    <definedName name="TOTALITEM13.1.3_30">[230]A.P.U!#REF!</definedName>
    <definedName name="TOTALITEM13.1.3_31">[230]A.P.U!#REF!</definedName>
    <definedName name="TOTALITEM13.1.3_32">[230]A.P.U!#REF!</definedName>
    <definedName name="TOTALITEM13.1.3_33">[230]A.P.U!#REF!</definedName>
    <definedName name="TOTALITEM13.1.3_34">[230]A.P.U!#REF!</definedName>
    <definedName name="TOTALITEM13.1.3_35">[230]A.P.U!#REF!</definedName>
    <definedName name="TOTALITEM13.1.3_36">[230]A.P.U!#REF!</definedName>
    <definedName name="TOTALITEM13.1.3_37">[230]A.P.U!#REF!</definedName>
    <definedName name="TOTALITEM13.1.3_38">[230]A.P.U!#REF!</definedName>
    <definedName name="TOTALITEM13.1.3_39">[230]A.P.U!#REF!</definedName>
    <definedName name="TOTALITEM13.1.3_4">[229]A.P.U!#REF!</definedName>
    <definedName name="TOTALITEM13.1.3_40">[230]A.P.U!#REF!</definedName>
    <definedName name="TOTALITEM13.1.3_41">[230]A.P.U!#REF!</definedName>
    <definedName name="TOTALITEM13.1.3_42">[230]A.P.U!#REF!</definedName>
    <definedName name="TOTALITEM13.1.3_43">[230]A.P.U!#REF!</definedName>
    <definedName name="TOTALITEM13.1.3_44">[230]A.P.U!#REF!</definedName>
    <definedName name="TOTALITEM13.1.3_45">[230]A.P.U!#REF!</definedName>
    <definedName name="TOTALITEM13.1.3_46">[230]A.P.U!#REF!</definedName>
    <definedName name="TOTALITEM13.1.3_47">[230]A.P.U!#REF!</definedName>
    <definedName name="TOTALITEM13.1.3_48">[230]A.P.U!#REF!</definedName>
    <definedName name="TOTALITEM13.1.3_49">[230]A.P.U!#REF!</definedName>
    <definedName name="TOTALITEM13.1.3_5">[230]A.P.U!#REF!</definedName>
    <definedName name="TOTALITEM13.1.3_50">[230]A.P.U!#REF!</definedName>
    <definedName name="TOTALITEM13.1.3_51">[230]A.P.U!#REF!</definedName>
    <definedName name="TOTALITEM13.1.3_52">[230]A.P.U!#REF!</definedName>
    <definedName name="TOTALITEM13.1.3_53">[230]A.P.U!#REF!</definedName>
    <definedName name="TOTALITEM13.1.3_54">[230]A.P.U!#REF!</definedName>
    <definedName name="TOTALITEM13.1.3_55">[230]A.P.U!#REF!</definedName>
    <definedName name="TOTALITEM13.1.3_56">[230]A.P.U!#REF!</definedName>
    <definedName name="TOTALITEM13.1.3_57">[230]A.P.U!#REF!</definedName>
    <definedName name="TOTALITEM13.1.3_58">[230]A.P.U!#REF!</definedName>
    <definedName name="TOTALITEM13.1.3_59">[229]A.P.U!#REF!</definedName>
    <definedName name="TOTALITEM13.1.3_60">[229]A.P.U!#REF!</definedName>
    <definedName name="TOTALITEM13.1.3_61">[230]A.P.U!#REF!</definedName>
    <definedName name="TOTALITEM13.1.3_62">[230]A.P.U!#REF!</definedName>
    <definedName name="TOTALITEM13.1.3_63">[230]A.P.U!#REF!</definedName>
    <definedName name="TOTALITEM13.1.3_64">[230]A.P.U!#REF!</definedName>
    <definedName name="TOTALITEM13.1.3_65">[230]A.P.U!#REF!</definedName>
    <definedName name="TOTALITEM13.1.3_66">[230]A.P.U!#REF!</definedName>
    <definedName name="TOTALITEM13.1.3_67">[230]A.P.U!#REF!</definedName>
    <definedName name="TOTALITEM13.1.3_68">[230]A.P.U!#REF!</definedName>
    <definedName name="TOTALITEM13.1.3_69">[230]A.P.U!#REF!</definedName>
    <definedName name="TOTALITEM13.1.3_70">[230]A.P.U!#REF!</definedName>
    <definedName name="TOTALITEM13.1.3_71">[230]A.P.U!#REF!</definedName>
    <definedName name="TOTALITEM13.1.3_72">[230]A.P.U!#REF!</definedName>
    <definedName name="TOTALITEM13.1.3_73">[230]A.P.U!#REF!</definedName>
    <definedName name="TOTALITEM13.1.3_74">[230]A.P.U!#REF!</definedName>
    <definedName name="TOTALITEM13.1.3_75">[230]A.P.U!#REF!</definedName>
    <definedName name="TOTALITEM13.1.3_76">[230]A.P.U!#REF!</definedName>
    <definedName name="TOTALITEM13.1.3_78">[230]A.P.U!#REF!</definedName>
    <definedName name="TOTALITEM13.1.3_79">[230]A.P.U!#REF!</definedName>
    <definedName name="TOTALITEM13.1.3_9">[230]A.P.U!#REF!</definedName>
    <definedName name="TOTALITEM13.2.2">[208]A.P.U!#REF!</definedName>
    <definedName name="TOTALITEM13.2.2_1">[229]A.P.U!#REF!</definedName>
    <definedName name="TOTALITEM13.2.2_10">[230]A.P.U!#REF!</definedName>
    <definedName name="TOTALITEM13.2.2_11">[230]A.P.U!#REF!</definedName>
    <definedName name="TOTALITEM13.2.2_12">[230]A.P.U!#REF!</definedName>
    <definedName name="TOTALITEM13.2.2_13">[230]A.P.U!#REF!</definedName>
    <definedName name="TOTALITEM13.2.2_14">[230]A.P.U!#REF!</definedName>
    <definedName name="TOTALITEM13.2.2_15">[230]A.P.U!#REF!</definedName>
    <definedName name="TOTALITEM13.2.2_16">[230]A.P.U!#REF!</definedName>
    <definedName name="TOTALITEM13.2.2_17">[230]A.P.U!#REF!</definedName>
    <definedName name="TOTALITEM13.2.2_18">[230]A.P.U!#REF!</definedName>
    <definedName name="TOTALITEM13.2.2_19">[230]A.P.U!#REF!</definedName>
    <definedName name="TOTALITEM13.2.2_2">[229]A.P.U!#REF!</definedName>
    <definedName name="TOTALITEM13.2.2_20">[230]A.P.U!#REF!</definedName>
    <definedName name="TOTALITEM13.2.2_21">[230]A.P.U!#REF!</definedName>
    <definedName name="TOTALITEM13.2.2_22">[230]A.P.U!#REF!</definedName>
    <definedName name="TOTALITEM13.2.2_23">[230]A.P.U!#REF!</definedName>
    <definedName name="TOTALITEM13.2.2_24">[230]A.P.U!#REF!</definedName>
    <definedName name="TOTALITEM13.2.2_25">[230]A.P.U!#REF!</definedName>
    <definedName name="TOTALITEM13.2.2_26">[230]A.P.U!#REF!</definedName>
    <definedName name="TOTALITEM13.2.2_27">[230]A.P.U!#REF!</definedName>
    <definedName name="TOTALITEM13.2.2_28">[230]A.P.U!#REF!</definedName>
    <definedName name="TOTALITEM13.2.2_29">[230]A.P.U!#REF!</definedName>
    <definedName name="TOTALITEM13.2.2_3">[231]A.P.U!#REF!</definedName>
    <definedName name="TOTALITEM13.2.2_30">[230]A.P.U!#REF!</definedName>
    <definedName name="TOTALITEM13.2.2_31">[230]A.P.U!#REF!</definedName>
    <definedName name="TOTALITEM13.2.2_32">[230]A.P.U!#REF!</definedName>
    <definedName name="TOTALITEM13.2.2_33">[230]A.P.U!#REF!</definedName>
    <definedName name="TOTALITEM13.2.2_34">[230]A.P.U!#REF!</definedName>
    <definedName name="TOTALITEM13.2.2_35">[230]A.P.U!#REF!</definedName>
    <definedName name="TOTALITEM13.2.2_36">[230]A.P.U!#REF!</definedName>
    <definedName name="TOTALITEM13.2.2_37">[230]A.P.U!#REF!</definedName>
    <definedName name="TOTALITEM13.2.2_38">[230]A.P.U!#REF!</definedName>
    <definedName name="TOTALITEM13.2.2_39">[230]A.P.U!#REF!</definedName>
    <definedName name="TOTALITEM13.2.2_4">[229]A.P.U!#REF!</definedName>
    <definedName name="TOTALITEM13.2.2_40">[230]A.P.U!#REF!</definedName>
    <definedName name="TOTALITEM13.2.2_41">[230]A.P.U!#REF!</definedName>
    <definedName name="TOTALITEM13.2.2_42">[230]A.P.U!#REF!</definedName>
    <definedName name="TOTALITEM13.2.2_43">[230]A.P.U!#REF!</definedName>
    <definedName name="TOTALITEM13.2.2_44">[230]A.P.U!#REF!</definedName>
    <definedName name="TOTALITEM13.2.2_45">[230]A.P.U!#REF!</definedName>
    <definedName name="TOTALITEM13.2.2_46">[230]A.P.U!#REF!</definedName>
    <definedName name="TOTALITEM13.2.2_47">[230]A.P.U!#REF!</definedName>
    <definedName name="TOTALITEM13.2.2_48">[230]A.P.U!#REF!</definedName>
    <definedName name="TOTALITEM13.2.2_49">[230]A.P.U!#REF!</definedName>
    <definedName name="TOTALITEM13.2.2_5">[230]A.P.U!#REF!</definedName>
    <definedName name="TOTALITEM13.2.2_50">[230]A.P.U!#REF!</definedName>
    <definedName name="TOTALITEM13.2.2_51">[230]A.P.U!#REF!</definedName>
    <definedName name="TOTALITEM13.2.2_52">[230]A.P.U!#REF!</definedName>
    <definedName name="TOTALITEM13.2.2_53">[230]A.P.U!#REF!</definedName>
    <definedName name="TOTALITEM13.2.2_54">[230]A.P.U!#REF!</definedName>
    <definedName name="TOTALITEM13.2.2_55">[230]A.P.U!#REF!</definedName>
    <definedName name="TOTALITEM13.2.2_56">[230]A.P.U!#REF!</definedName>
    <definedName name="TOTALITEM13.2.2_57">[230]A.P.U!#REF!</definedName>
    <definedName name="TOTALITEM13.2.2_58">[230]A.P.U!#REF!</definedName>
    <definedName name="TOTALITEM13.2.2_59">[229]A.P.U!#REF!</definedName>
    <definedName name="TOTALITEM13.2.2_60">[229]A.P.U!#REF!</definedName>
    <definedName name="TOTALITEM13.2.2_61">[230]A.P.U!#REF!</definedName>
    <definedName name="TOTALITEM13.2.2_62">[230]A.P.U!#REF!</definedName>
    <definedName name="TOTALITEM13.2.2_63">[230]A.P.U!#REF!</definedName>
    <definedName name="TOTALITEM13.2.2_64">[230]A.P.U!#REF!</definedName>
    <definedName name="TOTALITEM13.2.2_65">[230]A.P.U!#REF!</definedName>
    <definedName name="TOTALITEM13.2.2_66">[230]A.P.U!#REF!</definedName>
    <definedName name="TOTALITEM13.2.2_67">[230]A.P.U!#REF!</definedName>
    <definedName name="TOTALITEM13.2.2_68">[230]A.P.U!#REF!</definedName>
    <definedName name="TOTALITEM13.2.2_69">[230]A.P.U!#REF!</definedName>
    <definedName name="TOTALITEM13.2.2_70">[230]A.P.U!#REF!</definedName>
    <definedName name="TOTALITEM13.2.2_71">[230]A.P.U!#REF!</definedName>
    <definedName name="TOTALITEM13.2.2_72">[230]A.P.U!#REF!</definedName>
    <definedName name="TOTALITEM13.2.2_73">[230]A.P.U!#REF!</definedName>
    <definedName name="TOTALITEM13.2.2_74">[230]A.P.U!#REF!</definedName>
    <definedName name="TOTALITEM13.2.2_75">[230]A.P.U!#REF!</definedName>
    <definedName name="TOTALITEM13.2.2_76">[230]A.P.U!#REF!</definedName>
    <definedName name="TOTALITEM13.2.2_78">[230]A.P.U!#REF!</definedName>
    <definedName name="TOTALITEM13.2.2_79">[230]A.P.U!#REF!</definedName>
    <definedName name="TOTALITEM13.2.2_9">[230]A.P.U!#REF!</definedName>
    <definedName name="TOTALITEM14.2">[208]A.P.U!#REF!</definedName>
    <definedName name="TOTALITEM14.2_1">[229]A.P.U!#REF!</definedName>
    <definedName name="TOTALITEM14.2_10">[230]A.P.U!#REF!</definedName>
    <definedName name="TOTALITEM14.2_11">[230]A.P.U!#REF!</definedName>
    <definedName name="TOTALITEM14.2_12">[230]A.P.U!#REF!</definedName>
    <definedName name="TOTALITEM14.2_13">[230]A.P.U!#REF!</definedName>
    <definedName name="TOTALITEM14.2_14">[230]A.P.U!#REF!</definedName>
    <definedName name="TOTALITEM14.2_15">[230]A.P.U!#REF!</definedName>
    <definedName name="TOTALITEM14.2_16">[230]A.P.U!#REF!</definedName>
    <definedName name="TOTALITEM14.2_17">[230]A.P.U!#REF!</definedName>
    <definedName name="TOTALITEM14.2_18">[230]A.P.U!#REF!</definedName>
    <definedName name="TOTALITEM14.2_19">[230]A.P.U!#REF!</definedName>
    <definedName name="TOTALITEM14.2_2">[229]A.P.U!#REF!</definedName>
    <definedName name="TOTALITEM14.2_20">[230]A.P.U!#REF!</definedName>
    <definedName name="TOTALITEM14.2_21">[230]A.P.U!#REF!</definedName>
    <definedName name="TOTALITEM14.2_22">[230]A.P.U!#REF!</definedName>
    <definedName name="TOTALITEM14.2_23">[230]A.P.U!#REF!</definedName>
    <definedName name="TOTALITEM14.2_24">[230]A.P.U!#REF!</definedName>
    <definedName name="TOTALITEM14.2_25">[230]A.P.U!#REF!</definedName>
    <definedName name="TOTALITEM14.2_26">[230]A.P.U!#REF!</definedName>
    <definedName name="TOTALITEM14.2_27">[230]A.P.U!#REF!</definedName>
    <definedName name="TOTALITEM14.2_28">[230]A.P.U!#REF!</definedName>
    <definedName name="TOTALITEM14.2_29">[230]A.P.U!#REF!</definedName>
    <definedName name="TOTALITEM14.2_3">[231]A.P.U!#REF!</definedName>
    <definedName name="TOTALITEM14.2_30">[230]A.P.U!#REF!</definedName>
    <definedName name="TOTALITEM14.2_31">[230]A.P.U!#REF!</definedName>
    <definedName name="TOTALITEM14.2_32">[230]A.P.U!#REF!</definedName>
    <definedName name="TOTALITEM14.2_33">[230]A.P.U!#REF!</definedName>
    <definedName name="TOTALITEM14.2_34">[230]A.P.U!#REF!</definedName>
    <definedName name="TOTALITEM14.2_35">[230]A.P.U!#REF!</definedName>
    <definedName name="TOTALITEM14.2_36">[230]A.P.U!#REF!</definedName>
    <definedName name="TOTALITEM14.2_37">[230]A.P.U!#REF!</definedName>
    <definedName name="TOTALITEM14.2_38">[230]A.P.U!#REF!</definedName>
    <definedName name="TOTALITEM14.2_39">[230]A.P.U!#REF!</definedName>
    <definedName name="TOTALITEM14.2_4">[229]A.P.U!#REF!</definedName>
    <definedName name="TOTALITEM14.2_40">[230]A.P.U!#REF!</definedName>
    <definedName name="TOTALITEM14.2_41">[230]A.P.U!#REF!</definedName>
    <definedName name="TOTALITEM14.2_42">[230]A.P.U!#REF!</definedName>
    <definedName name="TOTALITEM14.2_43">[230]A.P.U!#REF!</definedName>
    <definedName name="TOTALITEM14.2_44">[230]A.P.U!#REF!</definedName>
    <definedName name="TOTALITEM14.2_45">[230]A.P.U!#REF!</definedName>
    <definedName name="TOTALITEM14.2_46">[230]A.P.U!#REF!</definedName>
    <definedName name="TOTALITEM14.2_47">[230]A.P.U!#REF!</definedName>
    <definedName name="TOTALITEM14.2_48">[230]A.P.U!#REF!</definedName>
    <definedName name="TOTALITEM14.2_49">[230]A.P.U!#REF!</definedName>
    <definedName name="TOTALITEM14.2_5">[230]A.P.U!#REF!</definedName>
    <definedName name="TOTALITEM14.2_50">[230]A.P.U!#REF!</definedName>
    <definedName name="TOTALITEM14.2_51">[230]A.P.U!#REF!</definedName>
    <definedName name="TOTALITEM14.2_52">[230]A.P.U!#REF!</definedName>
    <definedName name="TOTALITEM14.2_53">[230]A.P.U!#REF!</definedName>
    <definedName name="TOTALITEM14.2_54">[230]A.P.U!#REF!</definedName>
    <definedName name="TOTALITEM14.2_55">[230]A.P.U!#REF!</definedName>
    <definedName name="TOTALITEM14.2_56">[230]A.P.U!#REF!</definedName>
    <definedName name="TOTALITEM14.2_57">[230]A.P.U!#REF!</definedName>
    <definedName name="TOTALITEM14.2_58">[230]A.P.U!#REF!</definedName>
    <definedName name="TOTALITEM14.2_59">[229]A.P.U!#REF!</definedName>
    <definedName name="TOTALITEM14.2_60">[229]A.P.U!#REF!</definedName>
    <definedName name="TOTALITEM14.2_61">[230]A.P.U!#REF!</definedName>
    <definedName name="TOTALITEM14.2_62">[230]A.P.U!#REF!</definedName>
    <definedName name="TOTALITEM14.2_63">[230]A.P.U!#REF!</definedName>
    <definedName name="TOTALITEM14.2_64">[230]A.P.U!#REF!</definedName>
    <definedName name="TOTALITEM14.2_65">[230]A.P.U!#REF!</definedName>
    <definedName name="TOTALITEM14.2_66">[230]A.P.U!#REF!</definedName>
    <definedName name="TOTALITEM14.2_67">[230]A.P.U!#REF!</definedName>
    <definedName name="TOTALITEM14.2_68">[230]A.P.U!#REF!</definedName>
    <definedName name="TOTALITEM14.2_69">[230]A.P.U!#REF!</definedName>
    <definedName name="TOTALITEM14.2_70">[230]A.P.U!#REF!</definedName>
    <definedName name="TOTALITEM14.2_71">[230]A.P.U!#REF!</definedName>
    <definedName name="TOTALITEM14.2_72">[230]A.P.U!#REF!</definedName>
    <definedName name="TOTALITEM14.2_73">[230]A.P.U!#REF!</definedName>
    <definedName name="TOTALITEM14.2_74">[230]A.P.U!#REF!</definedName>
    <definedName name="TOTALITEM14.2_75">[230]A.P.U!#REF!</definedName>
    <definedName name="TOTALITEM14.2_76">[230]A.P.U!#REF!</definedName>
    <definedName name="TOTALITEM14.2_78">[230]A.P.U!#REF!</definedName>
    <definedName name="TOTALITEM14.2_79">[230]A.P.U!#REF!</definedName>
    <definedName name="TOTALITEM14.2_9">[230]A.P.U!#REF!</definedName>
    <definedName name="TOTALITEM14.3">[208]A.P.U!#REF!</definedName>
    <definedName name="TOTALITEM14.3_1">[229]A.P.U!#REF!</definedName>
    <definedName name="TOTALITEM14.3_10">[230]A.P.U!#REF!</definedName>
    <definedName name="TOTALITEM14.3_11">[230]A.P.U!#REF!</definedName>
    <definedName name="TOTALITEM14.3_12">[230]A.P.U!#REF!</definedName>
    <definedName name="TOTALITEM14.3_13">[230]A.P.U!#REF!</definedName>
    <definedName name="TOTALITEM14.3_14">[230]A.P.U!#REF!</definedName>
    <definedName name="TOTALITEM14.3_15">[230]A.P.U!#REF!</definedName>
    <definedName name="TOTALITEM14.3_16">[230]A.P.U!#REF!</definedName>
    <definedName name="TOTALITEM14.3_17">[230]A.P.U!#REF!</definedName>
    <definedName name="TOTALITEM14.3_18">[230]A.P.U!#REF!</definedName>
    <definedName name="TOTALITEM14.3_19">[230]A.P.U!#REF!</definedName>
    <definedName name="TOTALITEM14.3_2">[229]A.P.U!#REF!</definedName>
    <definedName name="TOTALITEM14.3_20">[230]A.P.U!#REF!</definedName>
    <definedName name="TOTALITEM14.3_21">[230]A.P.U!#REF!</definedName>
    <definedName name="TOTALITEM14.3_22">[230]A.P.U!#REF!</definedName>
    <definedName name="TOTALITEM14.3_23">[230]A.P.U!#REF!</definedName>
    <definedName name="TOTALITEM14.3_24">[230]A.P.U!#REF!</definedName>
    <definedName name="TOTALITEM14.3_25">[230]A.P.U!#REF!</definedName>
    <definedName name="TOTALITEM14.3_26">[230]A.P.U!#REF!</definedName>
    <definedName name="TOTALITEM14.3_27">[230]A.P.U!#REF!</definedName>
    <definedName name="TOTALITEM14.3_28">[230]A.P.U!#REF!</definedName>
    <definedName name="TOTALITEM14.3_29">[230]A.P.U!#REF!</definedName>
    <definedName name="TOTALITEM14.3_3">[231]A.P.U!#REF!</definedName>
    <definedName name="TOTALITEM14.3_30">[230]A.P.U!#REF!</definedName>
    <definedName name="TOTALITEM14.3_31">[230]A.P.U!#REF!</definedName>
    <definedName name="TOTALITEM14.3_32">[230]A.P.U!#REF!</definedName>
    <definedName name="TOTALITEM14.3_33">[230]A.P.U!#REF!</definedName>
    <definedName name="TOTALITEM14.3_34">[230]A.P.U!#REF!</definedName>
    <definedName name="TOTALITEM14.3_35">[230]A.P.U!#REF!</definedName>
    <definedName name="TOTALITEM14.3_36">[230]A.P.U!#REF!</definedName>
    <definedName name="TOTALITEM14.3_37">[230]A.P.U!#REF!</definedName>
    <definedName name="TOTALITEM14.3_38">[230]A.P.U!#REF!</definedName>
    <definedName name="TOTALITEM14.3_39">[230]A.P.U!#REF!</definedName>
    <definedName name="TOTALITEM14.3_4">[229]A.P.U!#REF!</definedName>
    <definedName name="TOTALITEM14.3_40">[230]A.P.U!#REF!</definedName>
    <definedName name="TOTALITEM14.3_41">[230]A.P.U!#REF!</definedName>
    <definedName name="TOTALITEM14.3_42">[230]A.P.U!#REF!</definedName>
    <definedName name="TOTALITEM14.3_43">[230]A.P.U!#REF!</definedName>
    <definedName name="TOTALITEM14.3_44">[230]A.P.U!#REF!</definedName>
    <definedName name="TOTALITEM14.3_45">[230]A.P.U!#REF!</definedName>
    <definedName name="TOTALITEM14.3_46">[230]A.P.U!#REF!</definedName>
    <definedName name="TOTALITEM14.3_47">[230]A.P.U!#REF!</definedName>
    <definedName name="TOTALITEM14.3_48">[230]A.P.U!#REF!</definedName>
    <definedName name="TOTALITEM14.3_49">[230]A.P.U!#REF!</definedName>
    <definedName name="TOTALITEM14.3_5">[230]A.P.U!#REF!</definedName>
    <definedName name="TOTALITEM14.3_50">[230]A.P.U!#REF!</definedName>
    <definedName name="TOTALITEM14.3_51">[230]A.P.U!#REF!</definedName>
    <definedName name="TOTALITEM14.3_52">[230]A.P.U!#REF!</definedName>
    <definedName name="TOTALITEM14.3_53">[230]A.P.U!#REF!</definedName>
    <definedName name="TOTALITEM14.3_54">[230]A.P.U!#REF!</definedName>
    <definedName name="TOTALITEM14.3_55">[230]A.P.U!#REF!</definedName>
    <definedName name="TOTALITEM14.3_56">[230]A.P.U!#REF!</definedName>
    <definedName name="TOTALITEM14.3_57">[230]A.P.U!#REF!</definedName>
    <definedName name="TOTALITEM14.3_58">[230]A.P.U!#REF!</definedName>
    <definedName name="TOTALITEM14.3_59">[229]A.P.U!#REF!</definedName>
    <definedName name="TOTALITEM14.3_60">[229]A.P.U!#REF!</definedName>
    <definedName name="TOTALITEM14.3_61">[230]A.P.U!#REF!</definedName>
    <definedName name="TOTALITEM14.3_62">[230]A.P.U!#REF!</definedName>
    <definedName name="TOTALITEM14.3_63">[230]A.P.U!#REF!</definedName>
    <definedName name="TOTALITEM14.3_64">[230]A.P.U!#REF!</definedName>
    <definedName name="TOTALITEM14.3_65">[230]A.P.U!#REF!</definedName>
    <definedName name="TOTALITEM14.3_66">[230]A.P.U!#REF!</definedName>
    <definedName name="TOTALITEM14.3_67">[230]A.P.U!#REF!</definedName>
    <definedName name="TOTALITEM14.3_68">[230]A.P.U!#REF!</definedName>
    <definedName name="TOTALITEM14.3_69">[230]A.P.U!#REF!</definedName>
    <definedName name="TOTALITEM14.3_70">[230]A.P.U!#REF!</definedName>
    <definedName name="TOTALITEM14.3_71">[230]A.P.U!#REF!</definedName>
    <definedName name="TOTALITEM14.3_72">[230]A.P.U!#REF!</definedName>
    <definedName name="TOTALITEM14.3_73">[230]A.P.U!#REF!</definedName>
    <definedName name="TOTALITEM14.3_74">[230]A.P.U!#REF!</definedName>
    <definedName name="TOTALITEM14.3_75">[230]A.P.U!#REF!</definedName>
    <definedName name="TOTALITEM14.3_76">[230]A.P.U!#REF!</definedName>
    <definedName name="TOTALITEM14.3_78">[230]A.P.U!#REF!</definedName>
    <definedName name="TOTALITEM14.3_79">[230]A.P.U!#REF!</definedName>
    <definedName name="TOTALITEM14.3_9">[230]A.P.U!#REF!</definedName>
    <definedName name="TOTALITEM14.4">[208]A.P.U!#REF!</definedName>
    <definedName name="TOTALITEM14.4_1">[229]A.P.U!#REF!</definedName>
    <definedName name="TOTALITEM14.4_10">[230]A.P.U!#REF!</definedName>
    <definedName name="TOTALITEM14.4_11">[230]A.P.U!#REF!</definedName>
    <definedName name="TOTALITEM14.4_12">[230]A.P.U!#REF!</definedName>
    <definedName name="TOTALITEM14.4_13">[230]A.P.U!#REF!</definedName>
    <definedName name="TOTALITEM14.4_14">[230]A.P.U!#REF!</definedName>
    <definedName name="TOTALITEM14.4_15">[230]A.P.U!#REF!</definedName>
    <definedName name="TOTALITEM14.4_16">[230]A.P.U!#REF!</definedName>
    <definedName name="TOTALITEM14.4_17">[230]A.P.U!#REF!</definedName>
    <definedName name="TOTALITEM14.4_18">[230]A.P.U!#REF!</definedName>
    <definedName name="TOTALITEM14.4_19">[230]A.P.U!#REF!</definedName>
    <definedName name="TOTALITEM14.4_2">[229]A.P.U!#REF!</definedName>
    <definedName name="TOTALITEM14.4_20">[230]A.P.U!#REF!</definedName>
    <definedName name="TOTALITEM14.4_21">[230]A.P.U!#REF!</definedName>
    <definedName name="TOTALITEM14.4_22">[230]A.P.U!#REF!</definedName>
    <definedName name="TOTALITEM14.4_23">[230]A.P.U!#REF!</definedName>
    <definedName name="TOTALITEM14.4_24">[230]A.P.U!#REF!</definedName>
    <definedName name="TOTALITEM14.4_25">[230]A.P.U!#REF!</definedName>
    <definedName name="TOTALITEM14.4_26">[230]A.P.U!#REF!</definedName>
    <definedName name="TOTALITEM14.4_27">[230]A.P.U!#REF!</definedName>
    <definedName name="TOTALITEM14.4_28">[230]A.P.U!#REF!</definedName>
    <definedName name="TOTALITEM14.4_29">[230]A.P.U!#REF!</definedName>
    <definedName name="TOTALITEM14.4_3">[231]A.P.U!#REF!</definedName>
    <definedName name="TOTALITEM14.4_30">[230]A.P.U!#REF!</definedName>
    <definedName name="TOTALITEM14.4_31">[230]A.P.U!#REF!</definedName>
    <definedName name="TOTALITEM14.4_32">[230]A.P.U!#REF!</definedName>
    <definedName name="TOTALITEM14.4_33">[230]A.P.U!#REF!</definedName>
    <definedName name="TOTALITEM14.4_34">[230]A.P.U!#REF!</definedName>
    <definedName name="TOTALITEM14.4_35">[230]A.P.U!#REF!</definedName>
    <definedName name="TOTALITEM14.4_36">[230]A.P.U!#REF!</definedName>
    <definedName name="TOTALITEM14.4_37">[230]A.P.U!#REF!</definedName>
    <definedName name="TOTALITEM14.4_38">[230]A.P.U!#REF!</definedName>
    <definedName name="TOTALITEM14.4_39">[230]A.P.U!#REF!</definedName>
    <definedName name="TOTALITEM14.4_4">[229]A.P.U!#REF!</definedName>
    <definedName name="TOTALITEM14.4_40">[230]A.P.U!#REF!</definedName>
    <definedName name="TOTALITEM14.4_41">[230]A.P.U!#REF!</definedName>
    <definedName name="TOTALITEM14.4_42">[230]A.P.U!#REF!</definedName>
    <definedName name="TOTALITEM14.4_43">[230]A.P.U!#REF!</definedName>
    <definedName name="TOTALITEM14.4_44">[230]A.P.U!#REF!</definedName>
    <definedName name="TOTALITEM14.4_45">[230]A.P.U!#REF!</definedName>
    <definedName name="TOTALITEM14.4_46">[230]A.P.U!#REF!</definedName>
    <definedName name="TOTALITEM14.4_47">[230]A.P.U!#REF!</definedName>
    <definedName name="TOTALITEM14.4_48">[230]A.P.U!#REF!</definedName>
    <definedName name="TOTALITEM14.4_49">[230]A.P.U!#REF!</definedName>
    <definedName name="TOTALITEM14.4_5">[230]A.P.U!#REF!</definedName>
    <definedName name="TOTALITEM14.4_50">[230]A.P.U!#REF!</definedName>
    <definedName name="TOTALITEM14.4_51">[230]A.P.U!#REF!</definedName>
    <definedName name="TOTALITEM14.4_52">[230]A.P.U!#REF!</definedName>
    <definedName name="TOTALITEM14.4_53">[230]A.P.U!#REF!</definedName>
    <definedName name="TOTALITEM14.4_54">[230]A.P.U!#REF!</definedName>
    <definedName name="TOTALITEM14.4_55">[230]A.P.U!#REF!</definedName>
    <definedName name="TOTALITEM14.4_56">[230]A.P.U!#REF!</definedName>
    <definedName name="TOTALITEM14.4_57">[230]A.P.U!#REF!</definedName>
    <definedName name="TOTALITEM14.4_58">[230]A.P.U!#REF!</definedName>
    <definedName name="TOTALITEM14.4_59">[229]A.P.U!#REF!</definedName>
    <definedName name="TOTALITEM14.4_60">[229]A.P.U!#REF!</definedName>
    <definedName name="TOTALITEM14.4_61">[230]A.P.U!#REF!</definedName>
    <definedName name="TOTALITEM14.4_62">[230]A.P.U!#REF!</definedName>
    <definedName name="TOTALITEM14.4_63">[230]A.P.U!#REF!</definedName>
    <definedName name="TOTALITEM14.4_64">[230]A.P.U!#REF!</definedName>
    <definedName name="TOTALITEM14.4_65">[230]A.P.U!#REF!</definedName>
    <definedName name="TOTALITEM14.4_66">[230]A.P.U!#REF!</definedName>
    <definedName name="TOTALITEM14.4_67">[230]A.P.U!#REF!</definedName>
    <definedName name="TOTALITEM14.4_68">[230]A.P.U!#REF!</definedName>
    <definedName name="TOTALITEM14.4_69">[230]A.P.U!#REF!</definedName>
    <definedName name="TOTALITEM14.4_70">[230]A.P.U!#REF!</definedName>
    <definedName name="TOTALITEM14.4_71">[230]A.P.U!#REF!</definedName>
    <definedName name="TOTALITEM14.4_72">[230]A.P.U!#REF!</definedName>
    <definedName name="TOTALITEM14.4_73">[230]A.P.U!#REF!</definedName>
    <definedName name="TOTALITEM14.4_74">[230]A.P.U!#REF!</definedName>
    <definedName name="TOTALITEM14.4_75">[230]A.P.U!#REF!</definedName>
    <definedName name="TOTALITEM14.4_76">[230]A.P.U!#REF!</definedName>
    <definedName name="TOTALITEM14.4_78">[230]A.P.U!#REF!</definedName>
    <definedName name="TOTALITEM14.4_79">[230]A.P.U!#REF!</definedName>
    <definedName name="TOTALITEM14.4_9">[230]A.P.U!#REF!</definedName>
    <definedName name="TOTALITEM14.5">[208]A.P.U!#REF!</definedName>
    <definedName name="TOTALITEM14.5_1">[229]A.P.U!#REF!</definedName>
    <definedName name="TOTALITEM14.5_10">[230]A.P.U!#REF!</definedName>
    <definedName name="TOTALITEM14.5_11">[230]A.P.U!#REF!</definedName>
    <definedName name="TOTALITEM14.5_12">[230]A.P.U!#REF!</definedName>
    <definedName name="TOTALITEM14.5_13">[230]A.P.U!#REF!</definedName>
    <definedName name="TOTALITEM14.5_14">[230]A.P.U!#REF!</definedName>
    <definedName name="TOTALITEM14.5_15">[230]A.P.U!#REF!</definedName>
    <definedName name="TOTALITEM14.5_16">[230]A.P.U!#REF!</definedName>
    <definedName name="TOTALITEM14.5_17">[230]A.P.U!#REF!</definedName>
    <definedName name="TOTALITEM14.5_18">[230]A.P.U!#REF!</definedName>
    <definedName name="TOTALITEM14.5_19">[230]A.P.U!#REF!</definedName>
    <definedName name="TOTALITEM14.5_2">[229]A.P.U!#REF!</definedName>
    <definedName name="TOTALITEM14.5_20">[230]A.P.U!#REF!</definedName>
    <definedName name="TOTALITEM14.5_21">[230]A.P.U!#REF!</definedName>
    <definedName name="TOTALITEM14.5_22">[230]A.P.U!#REF!</definedName>
    <definedName name="TOTALITEM14.5_23">[230]A.P.U!#REF!</definedName>
    <definedName name="TOTALITEM14.5_24">[230]A.P.U!#REF!</definedName>
    <definedName name="TOTALITEM14.5_25">[230]A.P.U!#REF!</definedName>
    <definedName name="TOTALITEM14.5_26">[230]A.P.U!#REF!</definedName>
    <definedName name="TOTALITEM14.5_27">[230]A.P.U!#REF!</definedName>
    <definedName name="TOTALITEM14.5_28">[230]A.P.U!#REF!</definedName>
    <definedName name="TOTALITEM14.5_29">[230]A.P.U!#REF!</definedName>
    <definedName name="TOTALITEM14.5_3">[231]A.P.U!#REF!</definedName>
    <definedName name="TOTALITEM14.5_30">[230]A.P.U!#REF!</definedName>
    <definedName name="TOTALITEM14.5_31">[230]A.P.U!#REF!</definedName>
    <definedName name="TOTALITEM14.5_32">[230]A.P.U!#REF!</definedName>
    <definedName name="TOTALITEM14.5_33">[230]A.P.U!#REF!</definedName>
    <definedName name="TOTALITEM14.5_34">[230]A.P.U!#REF!</definedName>
    <definedName name="TOTALITEM14.5_35">[230]A.P.U!#REF!</definedName>
    <definedName name="TOTALITEM14.5_36">[230]A.P.U!#REF!</definedName>
    <definedName name="TOTALITEM14.5_37">[230]A.P.U!#REF!</definedName>
    <definedName name="TOTALITEM14.5_38">[230]A.P.U!#REF!</definedName>
    <definedName name="TOTALITEM14.5_39">[230]A.P.U!#REF!</definedName>
    <definedName name="TOTALITEM14.5_4">[229]A.P.U!#REF!</definedName>
    <definedName name="TOTALITEM14.5_40">[230]A.P.U!#REF!</definedName>
    <definedName name="TOTALITEM14.5_41">[230]A.P.U!#REF!</definedName>
    <definedName name="TOTALITEM14.5_42">[230]A.P.U!#REF!</definedName>
    <definedName name="TOTALITEM14.5_43">[230]A.P.U!#REF!</definedName>
    <definedName name="TOTALITEM14.5_44">[230]A.P.U!#REF!</definedName>
    <definedName name="TOTALITEM14.5_45">[230]A.P.U!#REF!</definedName>
    <definedName name="TOTALITEM14.5_46">[230]A.P.U!#REF!</definedName>
    <definedName name="TOTALITEM14.5_47">[230]A.P.U!#REF!</definedName>
    <definedName name="TOTALITEM14.5_48">[230]A.P.U!#REF!</definedName>
    <definedName name="TOTALITEM14.5_49">[230]A.P.U!#REF!</definedName>
    <definedName name="TOTALITEM14.5_5">[230]A.P.U!#REF!</definedName>
    <definedName name="TOTALITEM14.5_50">[230]A.P.U!#REF!</definedName>
    <definedName name="TOTALITEM14.5_51">[230]A.P.U!#REF!</definedName>
    <definedName name="TOTALITEM14.5_52">[230]A.P.U!#REF!</definedName>
    <definedName name="TOTALITEM14.5_53">[230]A.P.U!#REF!</definedName>
    <definedName name="TOTALITEM14.5_54">[230]A.P.U!#REF!</definedName>
    <definedName name="TOTALITEM14.5_55">[230]A.P.U!#REF!</definedName>
    <definedName name="TOTALITEM14.5_56">[230]A.P.U!#REF!</definedName>
    <definedName name="TOTALITEM14.5_57">[230]A.P.U!#REF!</definedName>
    <definedName name="TOTALITEM14.5_58">[230]A.P.U!#REF!</definedName>
    <definedName name="TOTALITEM14.5_59">[229]A.P.U!#REF!</definedName>
    <definedName name="TOTALITEM14.5_60">[229]A.P.U!#REF!</definedName>
    <definedName name="TOTALITEM14.5_61">[230]A.P.U!#REF!</definedName>
    <definedName name="TOTALITEM14.5_62">[230]A.P.U!#REF!</definedName>
    <definedName name="TOTALITEM14.5_63">[230]A.P.U!#REF!</definedName>
    <definedName name="TOTALITEM14.5_64">[230]A.P.U!#REF!</definedName>
    <definedName name="TOTALITEM14.5_65">[230]A.P.U!#REF!</definedName>
    <definedName name="TOTALITEM14.5_66">[230]A.P.U!#REF!</definedName>
    <definedName name="TOTALITEM14.5_67">[230]A.P.U!#REF!</definedName>
    <definedName name="TOTALITEM14.5_68">[230]A.P.U!#REF!</definedName>
    <definedName name="TOTALITEM14.5_69">[230]A.P.U!#REF!</definedName>
    <definedName name="TOTALITEM14.5_70">[230]A.P.U!#REF!</definedName>
    <definedName name="TOTALITEM14.5_71">[230]A.P.U!#REF!</definedName>
    <definedName name="TOTALITEM14.5_72">[230]A.P.U!#REF!</definedName>
    <definedName name="TOTALITEM14.5_73">[230]A.P.U!#REF!</definedName>
    <definedName name="TOTALITEM14.5_74">[230]A.P.U!#REF!</definedName>
    <definedName name="TOTALITEM14.5_75">[230]A.P.U!#REF!</definedName>
    <definedName name="TOTALITEM14.5_76">[230]A.P.U!#REF!</definedName>
    <definedName name="TOTALITEM14.5_78">[230]A.P.U!#REF!</definedName>
    <definedName name="TOTALITEM14.5_79">[230]A.P.U!#REF!</definedName>
    <definedName name="TOTALITEM14.5_9">[230]A.P.U!#REF!</definedName>
    <definedName name="TOTALITEM14.6">[208]A.P.U!#REF!</definedName>
    <definedName name="TOTALITEM14.6_1">[229]A.P.U!#REF!</definedName>
    <definedName name="TOTALITEM14.6_10">[230]A.P.U!#REF!</definedName>
    <definedName name="TOTALITEM14.6_11">[230]A.P.U!#REF!</definedName>
    <definedName name="TOTALITEM14.6_12">[230]A.P.U!#REF!</definedName>
    <definedName name="TOTALITEM14.6_13">[230]A.P.U!#REF!</definedName>
    <definedName name="TOTALITEM14.6_14">[230]A.P.U!#REF!</definedName>
    <definedName name="TOTALITEM14.6_15">[230]A.P.U!#REF!</definedName>
    <definedName name="TOTALITEM14.6_16">[230]A.P.U!#REF!</definedName>
    <definedName name="TOTALITEM14.6_17">[230]A.P.U!#REF!</definedName>
    <definedName name="TOTALITEM14.6_18">[230]A.P.U!#REF!</definedName>
    <definedName name="TOTALITEM14.6_19">[230]A.P.U!#REF!</definedName>
    <definedName name="TOTALITEM14.6_2">[229]A.P.U!#REF!</definedName>
    <definedName name="TOTALITEM14.6_20">[230]A.P.U!#REF!</definedName>
    <definedName name="TOTALITEM14.6_21">[230]A.P.U!#REF!</definedName>
    <definedName name="TOTALITEM14.6_22">[230]A.P.U!#REF!</definedName>
    <definedName name="TOTALITEM14.6_23">[230]A.P.U!#REF!</definedName>
    <definedName name="TOTALITEM14.6_24">[230]A.P.U!#REF!</definedName>
    <definedName name="TOTALITEM14.6_25">[230]A.P.U!#REF!</definedName>
    <definedName name="TOTALITEM14.6_26">[230]A.P.U!#REF!</definedName>
    <definedName name="TOTALITEM14.6_27">[230]A.P.U!#REF!</definedName>
    <definedName name="TOTALITEM14.6_28">[230]A.P.U!#REF!</definedName>
    <definedName name="TOTALITEM14.6_29">[230]A.P.U!#REF!</definedName>
    <definedName name="TOTALITEM14.6_3">[231]A.P.U!#REF!</definedName>
    <definedName name="TOTALITEM14.6_30">[230]A.P.U!#REF!</definedName>
    <definedName name="TOTALITEM14.6_31">[230]A.P.U!#REF!</definedName>
    <definedName name="TOTALITEM14.6_32">[230]A.P.U!#REF!</definedName>
    <definedName name="TOTALITEM14.6_33">[230]A.P.U!#REF!</definedName>
    <definedName name="TOTALITEM14.6_34">[230]A.P.U!#REF!</definedName>
    <definedName name="TOTALITEM14.6_35">[230]A.P.U!#REF!</definedName>
    <definedName name="TOTALITEM14.6_36">[230]A.P.U!#REF!</definedName>
    <definedName name="TOTALITEM14.6_37">[230]A.P.U!#REF!</definedName>
    <definedName name="TOTALITEM14.6_38">[230]A.P.U!#REF!</definedName>
    <definedName name="TOTALITEM14.6_39">[230]A.P.U!#REF!</definedName>
    <definedName name="TOTALITEM14.6_4">[229]A.P.U!#REF!</definedName>
    <definedName name="TOTALITEM14.6_40">[230]A.P.U!#REF!</definedName>
    <definedName name="TOTALITEM14.6_41">[230]A.P.U!#REF!</definedName>
    <definedName name="TOTALITEM14.6_42">[230]A.P.U!#REF!</definedName>
    <definedName name="TOTALITEM14.6_43">[230]A.P.U!#REF!</definedName>
    <definedName name="TOTALITEM14.6_44">[230]A.P.U!#REF!</definedName>
    <definedName name="TOTALITEM14.6_45">[230]A.P.U!#REF!</definedName>
    <definedName name="TOTALITEM14.6_46">[230]A.P.U!#REF!</definedName>
    <definedName name="TOTALITEM14.6_47">[230]A.P.U!#REF!</definedName>
    <definedName name="TOTALITEM14.6_48">[230]A.P.U!#REF!</definedName>
    <definedName name="TOTALITEM14.6_49">[230]A.P.U!#REF!</definedName>
    <definedName name="TOTALITEM14.6_5">[230]A.P.U!#REF!</definedName>
    <definedName name="TOTALITEM14.6_50">[230]A.P.U!#REF!</definedName>
    <definedName name="TOTALITEM14.6_51">[230]A.P.U!#REF!</definedName>
    <definedName name="TOTALITEM14.6_52">[230]A.P.U!#REF!</definedName>
    <definedName name="TOTALITEM14.6_53">[230]A.P.U!#REF!</definedName>
    <definedName name="TOTALITEM14.6_54">[230]A.P.U!#REF!</definedName>
    <definedName name="TOTALITEM14.6_55">[230]A.P.U!#REF!</definedName>
    <definedName name="TOTALITEM14.6_56">[230]A.P.U!#REF!</definedName>
    <definedName name="TOTALITEM14.6_57">[230]A.P.U!#REF!</definedName>
    <definedName name="TOTALITEM14.6_58">[230]A.P.U!#REF!</definedName>
    <definedName name="TOTALITEM14.6_59">[229]A.P.U!#REF!</definedName>
    <definedName name="TOTALITEM14.6_60">[229]A.P.U!#REF!</definedName>
    <definedName name="TOTALITEM14.6_61">[230]A.P.U!#REF!</definedName>
    <definedName name="TOTALITEM14.6_62">[230]A.P.U!#REF!</definedName>
    <definedName name="TOTALITEM14.6_63">[230]A.P.U!#REF!</definedName>
    <definedName name="TOTALITEM14.6_64">[230]A.P.U!#REF!</definedName>
    <definedName name="TOTALITEM14.6_65">[230]A.P.U!#REF!</definedName>
    <definedName name="TOTALITEM14.6_66">[230]A.P.U!#REF!</definedName>
    <definedName name="TOTALITEM14.6_67">[230]A.P.U!#REF!</definedName>
    <definedName name="TOTALITEM14.6_68">[230]A.P.U!#REF!</definedName>
    <definedName name="TOTALITEM14.6_69">[230]A.P.U!#REF!</definedName>
    <definedName name="TOTALITEM14.6_70">[230]A.P.U!#REF!</definedName>
    <definedName name="TOTALITEM14.6_71">[230]A.P.U!#REF!</definedName>
    <definedName name="TOTALITEM14.6_72">[230]A.P.U!#REF!</definedName>
    <definedName name="TOTALITEM14.6_73">[230]A.P.U!#REF!</definedName>
    <definedName name="TOTALITEM14.6_74">[230]A.P.U!#REF!</definedName>
    <definedName name="TOTALITEM14.6_75">[230]A.P.U!#REF!</definedName>
    <definedName name="TOTALITEM14.6_76">[230]A.P.U!#REF!</definedName>
    <definedName name="TOTALITEM14.6_78">[230]A.P.U!#REF!</definedName>
    <definedName name="TOTALITEM14.6_79">[230]A.P.U!#REF!</definedName>
    <definedName name="TOTALITEM14.6_9">[230]A.P.U!#REF!</definedName>
    <definedName name="TOTALITEM15">[208]A.P.U!#REF!</definedName>
    <definedName name="TOTALITEM15_1">[229]A.P.U!#REF!</definedName>
    <definedName name="TOTALITEM15_10">[230]A.P.U!#REF!</definedName>
    <definedName name="TOTALITEM15_11">[230]A.P.U!#REF!</definedName>
    <definedName name="TOTALITEM15_12">[230]A.P.U!#REF!</definedName>
    <definedName name="TOTALITEM15_13">[230]A.P.U!#REF!</definedName>
    <definedName name="TOTALITEM15_14">[230]A.P.U!#REF!</definedName>
    <definedName name="TOTALITEM15_15">[230]A.P.U!#REF!</definedName>
    <definedName name="TOTALITEM15_16">[230]A.P.U!#REF!</definedName>
    <definedName name="TOTALITEM15_17">[230]A.P.U!#REF!</definedName>
    <definedName name="TOTALITEM15_18">[230]A.P.U!#REF!</definedName>
    <definedName name="TOTALITEM15_19">[230]A.P.U!#REF!</definedName>
    <definedName name="TOTALITEM15_2">[229]A.P.U!#REF!</definedName>
    <definedName name="TOTALITEM15_20">[230]A.P.U!#REF!</definedName>
    <definedName name="TOTALITEM15_21">[230]A.P.U!#REF!</definedName>
    <definedName name="TOTALITEM15_22">[230]A.P.U!#REF!</definedName>
    <definedName name="TOTALITEM15_23">[230]A.P.U!#REF!</definedName>
    <definedName name="TOTALITEM15_24">[230]A.P.U!#REF!</definedName>
    <definedName name="TOTALITEM15_25">[230]A.P.U!#REF!</definedName>
    <definedName name="TOTALITEM15_26">[230]A.P.U!#REF!</definedName>
    <definedName name="TOTALITEM15_27">[230]A.P.U!#REF!</definedName>
    <definedName name="TOTALITEM15_28">[230]A.P.U!#REF!</definedName>
    <definedName name="TOTALITEM15_29">[230]A.P.U!#REF!</definedName>
    <definedName name="TOTALITEM15_3">[231]A.P.U!#REF!</definedName>
    <definedName name="TOTALITEM15_30">[230]A.P.U!#REF!</definedName>
    <definedName name="TOTALITEM15_31">[230]A.P.U!#REF!</definedName>
    <definedName name="TOTALITEM15_32">[230]A.P.U!#REF!</definedName>
    <definedName name="TOTALITEM15_33">[230]A.P.U!#REF!</definedName>
    <definedName name="TOTALITEM15_34">[230]A.P.U!#REF!</definedName>
    <definedName name="TOTALITEM15_35">[230]A.P.U!#REF!</definedName>
    <definedName name="TOTALITEM15_36">[230]A.P.U!#REF!</definedName>
    <definedName name="TOTALITEM15_37">[230]A.P.U!#REF!</definedName>
    <definedName name="TOTALITEM15_38">[230]A.P.U!#REF!</definedName>
    <definedName name="TOTALITEM15_39">[230]A.P.U!#REF!</definedName>
    <definedName name="TOTALITEM15_4">[229]A.P.U!#REF!</definedName>
    <definedName name="TOTALITEM15_40">[230]A.P.U!#REF!</definedName>
    <definedName name="TOTALITEM15_41">[230]A.P.U!#REF!</definedName>
    <definedName name="TOTALITEM15_42">[230]A.P.U!#REF!</definedName>
    <definedName name="TOTALITEM15_43">[230]A.P.U!#REF!</definedName>
    <definedName name="TOTALITEM15_44">[230]A.P.U!#REF!</definedName>
    <definedName name="TOTALITEM15_45">[230]A.P.U!#REF!</definedName>
    <definedName name="TOTALITEM15_46">[230]A.P.U!#REF!</definedName>
    <definedName name="TOTALITEM15_47">[230]A.P.U!#REF!</definedName>
    <definedName name="TOTALITEM15_48">[230]A.P.U!#REF!</definedName>
    <definedName name="TOTALITEM15_49">[230]A.P.U!#REF!</definedName>
    <definedName name="TOTALITEM15_5">[230]A.P.U!#REF!</definedName>
    <definedName name="TOTALITEM15_50">[230]A.P.U!#REF!</definedName>
    <definedName name="TOTALITEM15_51">[230]A.P.U!#REF!</definedName>
    <definedName name="TOTALITEM15_52">[230]A.P.U!#REF!</definedName>
    <definedName name="TOTALITEM15_53">[230]A.P.U!#REF!</definedName>
    <definedName name="TOTALITEM15_54">[230]A.P.U!#REF!</definedName>
    <definedName name="TOTALITEM15_55">[230]A.P.U!#REF!</definedName>
    <definedName name="TOTALITEM15_56">[230]A.P.U!#REF!</definedName>
    <definedName name="TOTALITEM15_57">[230]A.P.U!#REF!</definedName>
    <definedName name="TOTALITEM15_58">[230]A.P.U!#REF!</definedName>
    <definedName name="TOTALITEM15_59">[229]A.P.U!#REF!</definedName>
    <definedName name="TOTALITEM15_60">[229]A.P.U!#REF!</definedName>
    <definedName name="TOTALITEM15_61">[230]A.P.U!#REF!</definedName>
    <definedName name="TOTALITEM15_62">[230]A.P.U!#REF!</definedName>
    <definedName name="TOTALITEM15_63">[230]A.P.U!#REF!</definedName>
    <definedName name="TOTALITEM15_64">[230]A.P.U!#REF!</definedName>
    <definedName name="TOTALITEM15_65">[230]A.P.U!#REF!</definedName>
    <definedName name="TOTALITEM15_66">[230]A.P.U!#REF!</definedName>
    <definedName name="TOTALITEM15_67">[230]A.P.U!#REF!</definedName>
    <definedName name="TOTALITEM15_68">[230]A.P.U!#REF!</definedName>
    <definedName name="TOTALITEM15_69">[230]A.P.U!#REF!</definedName>
    <definedName name="TOTALITEM15_70">[230]A.P.U!#REF!</definedName>
    <definedName name="TOTALITEM15_71">[230]A.P.U!#REF!</definedName>
    <definedName name="TOTALITEM15_72">[230]A.P.U!#REF!</definedName>
    <definedName name="TOTALITEM15_73">[230]A.P.U!#REF!</definedName>
    <definedName name="TOTALITEM15_74">[230]A.P.U!#REF!</definedName>
    <definedName name="TOTALITEM15_75">[230]A.P.U!#REF!</definedName>
    <definedName name="TOTALITEM15_76">[230]A.P.U!#REF!</definedName>
    <definedName name="TOTALITEM15_78">[230]A.P.U!#REF!</definedName>
    <definedName name="TOTALITEM15_79">[230]A.P.U!#REF!</definedName>
    <definedName name="TOTALITEM15_9">[230]A.P.U!#REF!</definedName>
    <definedName name="TOTALITEM16">[208]A.P.U!#REF!</definedName>
    <definedName name="TOTALITEM16_1">[229]A.P.U!#REF!</definedName>
    <definedName name="TOTALITEM16_10">[230]A.P.U!#REF!</definedName>
    <definedName name="TOTALITEM16_11">[230]A.P.U!#REF!</definedName>
    <definedName name="TOTALITEM16_12">[230]A.P.U!#REF!</definedName>
    <definedName name="TOTALITEM16_13">[230]A.P.U!#REF!</definedName>
    <definedName name="TOTALITEM16_14">[230]A.P.U!#REF!</definedName>
    <definedName name="TOTALITEM16_15">[230]A.P.U!#REF!</definedName>
    <definedName name="TOTALITEM16_16">[230]A.P.U!#REF!</definedName>
    <definedName name="TOTALITEM16_17">[230]A.P.U!#REF!</definedName>
    <definedName name="TOTALITEM16_18">[230]A.P.U!#REF!</definedName>
    <definedName name="TOTALITEM16_19">[230]A.P.U!#REF!</definedName>
    <definedName name="TOTALITEM16_2">[229]A.P.U!#REF!</definedName>
    <definedName name="TOTALITEM16_20">[230]A.P.U!#REF!</definedName>
    <definedName name="TOTALITEM16_21">[230]A.P.U!#REF!</definedName>
    <definedName name="TOTALITEM16_22">[230]A.P.U!#REF!</definedName>
    <definedName name="TOTALITEM16_23">[230]A.P.U!#REF!</definedName>
    <definedName name="TOTALITEM16_24">[230]A.P.U!#REF!</definedName>
    <definedName name="TOTALITEM16_25">[230]A.P.U!#REF!</definedName>
    <definedName name="TOTALITEM16_26">[230]A.P.U!#REF!</definedName>
    <definedName name="TOTALITEM16_27">[230]A.P.U!#REF!</definedName>
    <definedName name="TOTALITEM16_28">[230]A.P.U!#REF!</definedName>
    <definedName name="TOTALITEM16_29">[230]A.P.U!#REF!</definedName>
    <definedName name="TOTALITEM16_3">[231]A.P.U!#REF!</definedName>
    <definedName name="TOTALITEM16_30">[230]A.P.U!#REF!</definedName>
    <definedName name="TOTALITEM16_31">[230]A.P.U!#REF!</definedName>
    <definedName name="TOTALITEM16_32">[230]A.P.U!#REF!</definedName>
    <definedName name="TOTALITEM16_33">[230]A.P.U!#REF!</definedName>
    <definedName name="TOTALITEM16_34">[230]A.P.U!#REF!</definedName>
    <definedName name="TOTALITEM16_35">[230]A.P.U!#REF!</definedName>
    <definedName name="TOTALITEM16_36">[230]A.P.U!#REF!</definedName>
    <definedName name="TOTALITEM16_37">[230]A.P.U!#REF!</definedName>
    <definedName name="TOTALITEM16_38">[230]A.P.U!#REF!</definedName>
    <definedName name="TOTALITEM16_39">[230]A.P.U!#REF!</definedName>
    <definedName name="TOTALITEM16_4">[229]A.P.U!#REF!</definedName>
    <definedName name="TOTALITEM16_40">[230]A.P.U!#REF!</definedName>
    <definedName name="TOTALITEM16_41">[230]A.P.U!#REF!</definedName>
    <definedName name="TOTALITEM16_42">[230]A.P.U!#REF!</definedName>
    <definedName name="TOTALITEM16_43">[230]A.P.U!#REF!</definedName>
    <definedName name="TOTALITEM16_44">[230]A.P.U!#REF!</definedName>
    <definedName name="TOTALITEM16_45">[230]A.P.U!#REF!</definedName>
    <definedName name="TOTALITEM16_46">[230]A.P.U!#REF!</definedName>
    <definedName name="TOTALITEM16_47">[230]A.P.U!#REF!</definedName>
    <definedName name="TOTALITEM16_48">[230]A.P.U!#REF!</definedName>
    <definedName name="TOTALITEM16_49">[230]A.P.U!#REF!</definedName>
    <definedName name="TOTALITEM16_5">[230]A.P.U!#REF!</definedName>
    <definedName name="TOTALITEM16_50">[230]A.P.U!#REF!</definedName>
    <definedName name="TOTALITEM16_51">[230]A.P.U!#REF!</definedName>
    <definedName name="TOTALITEM16_52">[230]A.P.U!#REF!</definedName>
    <definedName name="TOTALITEM16_53">[230]A.P.U!#REF!</definedName>
    <definedName name="TOTALITEM16_54">[230]A.P.U!#REF!</definedName>
    <definedName name="TOTALITEM16_55">[230]A.P.U!#REF!</definedName>
    <definedName name="TOTALITEM16_56">[230]A.P.U!#REF!</definedName>
    <definedName name="TOTALITEM16_57">[230]A.P.U!#REF!</definedName>
    <definedName name="TOTALITEM16_58">[230]A.P.U!#REF!</definedName>
    <definedName name="TOTALITEM16_59">[229]A.P.U!#REF!</definedName>
    <definedName name="TOTALITEM16_60">[229]A.P.U!#REF!</definedName>
    <definedName name="TOTALITEM16_61">[230]A.P.U!#REF!</definedName>
    <definedName name="TOTALITEM16_62">[230]A.P.U!#REF!</definedName>
    <definedName name="TOTALITEM16_63">[230]A.P.U!#REF!</definedName>
    <definedName name="TOTALITEM16_64">[230]A.P.U!#REF!</definedName>
    <definedName name="TOTALITEM16_65">[230]A.P.U!#REF!</definedName>
    <definedName name="TOTALITEM16_66">[230]A.P.U!#REF!</definedName>
    <definedName name="TOTALITEM16_67">[230]A.P.U!#REF!</definedName>
    <definedName name="TOTALITEM16_68">[230]A.P.U!#REF!</definedName>
    <definedName name="TOTALITEM16_69">[230]A.P.U!#REF!</definedName>
    <definedName name="TOTALITEM16_70">[230]A.P.U!#REF!</definedName>
    <definedName name="TOTALITEM16_71">[230]A.P.U!#REF!</definedName>
    <definedName name="TOTALITEM16_72">[230]A.P.U!#REF!</definedName>
    <definedName name="TOTALITEM16_73">[230]A.P.U!#REF!</definedName>
    <definedName name="TOTALITEM16_74">[230]A.P.U!#REF!</definedName>
    <definedName name="TOTALITEM16_75">[230]A.P.U!#REF!</definedName>
    <definedName name="TOTALITEM16_76">[230]A.P.U!#REF!</definedName>
    <definedName name="TOTALITEM16_78">[230]A.P.U!#REF!</definedName>
    <definedName name="TOTALITEM16_79">[230]A.P.U!#REF!</definedName>
    <definedName name="TOTALITEM16_9">[230]A.P.U!#REF!</definedName>
    <definedName name="TOTALITEM2.1">[208]A.P.U!#REF!</definedName>
    <definedName name="TOTALITEM2.1_1">[229]A.P.U!#REF!</definedName>
    <definedName name="TOTALITEM2.1_10">[230]A.P.U!#REF!</definedName>
    <definedName name="TOTALITEM2.1_11">[230]A.P.U!#REF!</definedName>
    <definedName name="TOTALITEM2.1_12">[230]A.P.U!#REF!</definedName>
    <definedName name="TOTALITEM2.1_13">[230]A.P.U!#REF!</definedName>
    <definedName name="TOTALITEM2.1_14">[230]A.P.U!#REF!</definedName>
    <definedName name="TOTALITEM2.1_15">[230]A.P.U!#REF!</definedName>
    <definedName name="TOTALITEM2.1_16">[230]A.P.U!#REF!</definedName>
    <definedName name="TOTALITEM2.1_17">[230]A.P.U!#REF!</definedName>
    <definedName name="TOTALITEM2.1_18">[230]A.P.U!#REF!</definedName>
    <definedName name="TOTALITEM2.1_19">[230]A.P.U!#REF!</definedName>
    <definedName name="TOTALITEM2.1_2">[229]A.P.U!#REF!</definedName>
    <definedName name="TOTALITEM2.1_20">[230]A.P.U!#REF!</definedName>
    <definedName name="TOTALITEM2.1_21">[230]A.P.U!#REF!</definedName>
    <definedName name="TOTALITEM2.1_22">[230]A.P.U!#REF!</definedName>
    <definedName name="TOTALITEM2.1_23">[230]A.P.U!#REF!</definedName>
    <definedName name="TOTALITEM2.1_24">[230]A.P.U!#REF!</definedName>
    <definedName name="TOTALITEM2.1_25">[230]A.P.U!#REF!</definedName>
    <definedName name="TOTALITEM2.1_26">[230]A.P.U!#REF!</definedName>
    <definedName name="TOTALITEM2.1_27">[230]A.P.U!#REF!</definedName>
    <definedName name="TOTALITEM2.1_28">[230]A.P.U!#REF!</definedName>
    <definedName name="TOTALITEM2.1_29">[230]A.P.U!#REF!</definedName>
    <definedName name="TOTALITEM2.1_3">[231]A.P.U!#REF!</definedName>
    <definedName name="TOTALITEM2.1_30">[230]A.P.U!#REF!</definedName>
    <definedName name="TOTALITEM2.1_31">[230]A.P.U!#REF!</definedName>
    <definedName name="TOTALITEM2.1_32">[230]A.P.U!#REF!</definedName>
    <definedName name="TOTALITEM2.1_33">[230]A.P.U!#REF!</definedName>
    <definedName name="TOTALITEM2.1_34">[230]A.P.U!#REF!</definedName>
    <definedName name="TOTALITEM2.1_35">[230]A.P.U!#REF!</definedName>
    <definedName name="TOTALITEM2.1_36">[230]A.P.U!#REF!</definedName>
    <definedName name="TOTALITEM2.1_37">[230]A.P.U!#REF!</definedName>
    <definedName name="TOTALITEM2.1_38">[230]A.P.U!#REF!</definedName>
    <definedName name="TOTALITEM2.1_39">[230]A.P.U!#REF!</definedName>
    <definedName name="TOTALITEM2.1_4">[229]A.P.U!#REF!</definedName>
    <definedName name="TOTALITEM2.1_40">[230]A.P.U!#REF!</definedName>
    <definedName name="TOTALITEM2.1_41">[230]A.P.U!#REF!</definedName>
    <definedName name="TOTALITEM2.1_42">[230]A.P.U!#REF!</definedName>
    <definedName name="TOTALITEM2.1_43">[230]A.P.U!#REF!</definedName>
    <definedName name="TOTALITEM2.1_44">[230]A.P.U!#REF!</definedName>
    <definedName name="TOTALITEM2.1_45">[230]A.P.U!#REF!</definedName>
    <definedName name="TOTALITEM2.1_46">[230]A.P.U!#REF!</definedName>
    <definedName name="TOTALITEM2.1_47">[230]A.P.U!#REF!</definedName>
    <definedName name="TOTALITEM2.1_48">[230]A.P.U!#REF!</definedName>
    <definedName name="TOTALITEM2.1_49">[230]A.P.U!#REF!</definedName>
    <definedName name="TOTALITEM2.1_5">[230]A.P.U!#REF!</definedName>
    <definedName name="TOTALITEM2.1_50">[230]A.P.U!#REF!</definedName>
    <definedName name="TOTALITEM2.1_51">[230]A.P.U!#REF!</definedName>
    <definedName name="TOTALITEM2.1_52">[230]A.P.U!#REF!</definedName>
    <definedName name="TOTALITEM2.1_53">[230]A.P.U!#REF!</definedName>
    <definedName name="TOTALITEM2.1_54">[230]A.P.U!#REF!</definedName>
    <definedName name="TOTALITEM2.1_55">[230]A.P.U!#REF!</definedName>
    <definedName name="TOTALITEM2.1_56">[230]A.P.U!#REF!</definedName>
    <definedName name="TOTALITEM2.1_57">[230]A.P.U!#REF!</definedName>
    <definedName name="TOTALITEM2.1_58">[230]A.P.U!#REF!</definedName>
    <definedName name="TOTALITEM2.1_59">[229]A.P.U!#REF!</definedName>
    <definedName name="TOTALITEM2.1_60">[229]A.P.U!#REF!</definedName>
    <definedName name="TOTALITEM2.1_61">[230]A.P.U!#REF!</definedName>
    <definedName name="TOTALITEM2.1_62">[230]A.P.U!#REF!</definedName>
    <definedName name="TOTALITEM2.1_63">[230]A.P.U!#REF!</definedName>
    <definedName name="TOTALITEM2.1_64">[230]A.P.U!#REF!</definedName>
    <definedName name="TOTALITEM2.1_65">[230]A.P.U!#REF!</definedName>
    <definedName name="TOTALITEM2.1_66">[230]A.P.U!#REF!</definedName>
    <definedName name="TOTALITEM2.1_67">[230]A.P.U!#REF!</definedName>
    <definedName name="TOTALITEM2.1_68">[230]A.P.U!#REF!</definedName>
    <definedName name="TOTALITEM2.1_69">[230]A.P.U!#REF!</definedName>
    <definedName name="TOTALITEM2.1_70">[230]A.P.U!#REF!</definedName>
    <definedName name="TOTALITEM2.1_71">[230]A.P.U!#REF!</definedName>
    <definedName name="TOTALITEM2.1_72">[230]A.P.U!#REF!</definedName>
    <definedName name="TOTALITEM2.1_73">[230]A.P.U!#REF!</definedName>
    <definedName name="TOTALITEM2.1_74">[230]A.P.U!#REF!</definedName>
    <definedName name="TOTALITEM2.1_75">[230]A.P.U!#REF!</definedName>
    <definedName name="TOTALITEM2.1_76">[230]A.P.U!#REF!</definedName>
    <definedName name="TOTALITEM2.1_78">[230]A.P.U!#REF!</definedName>
    <definedName name="TOTALITEM2.1_79">[230]A.P.U!#REF!</definedName>
    <definedName name="TOTALITEM2.1_9">[230]A.P.U!#REF!</definedName>
    <definedName name="TOTALITEM2.10">[208]A.P.U!#REF!</definedName>
    <definedName name="TOTALITEM2.10_1">[229]A.P.U!#REF!</definedName>
    <definedName name="TOTALITEM2.10_10">[230]A.P.U!#REF!</definedName>
    <definedName name="TOTALITEM2.10_11">[230]A.P.U!#REF!</definedName>
    <definedName name="TOTALITEM2.10_12">[230]A.P.U!#REF!</definedName>
    <definedName name="TOTALITEM2.10_13">[230]A.P.U!#REF!</definedName>
    <definedName name="TOTALITEM2.10_14">[230]A.P.U!#REF!</definedName>
    <definedName name="TOTALITEM2.10_15">[230]A.P.U!#REF!</definedName>
    <definedName name="TOTALITEM2.10_16">[230]A.P.U!#REF!</definedName>
    <definedName name="TOTALITEM2.10_17">[230]A.P.U!#REF!</definedName>
    <definedName name="TOTALITEM2.10_18">[230]A.P.U!#REF!</definedName>
    <definedName name="TOTALITEM2.10_19">[230]A.P.U!#REF!</definedName>
    <definedName name="TOTALITEM2.10_2">[229]A.P.U!#REF!</definedName>
    <definedName name="TOTALITEM2.10_20">[230]A.P.U!#REF!</definedName>
    <definedName name="TOTALITEM2.10_21">[230]A.P.U!#REF!</definedName>
    <definedName name="TOTALITEM2.10_22">[230]A.P.U!#REF!</definedName>
    <definedName name="TOTALITEM2.10_23">[230]A.P.U!#REF!</definedName>
    <definedName name="TOTALITEM2.10_24">[230]A.P.U!#REF!</definedName>
    <definedName name="TOTALITEM2.10_25">[230]A.P.U!#REF!</definedName>
    <definedName name="TOTALITEM2.10_26">[230]A.P.U!#REF!</definedName>
    <definedName name="TOTALITEM2.10_27">[230]A.P.U!#REF!</definedName>
    <definedName name="TOTALITEM2.10_28">[230]A.P.U!#REF!</definedName>
    <definedName name="TOTALITEM2.10_29">[230]A.P.U!#REF!</definedName>
    <definedName name="TOTALITEM2.10_3">[231]A.P.U!#REF!</definedName>
    <definedName name="TOTALITEM2.10_30">[230]A.P.U!#REF!</definedName>
    <definedName name="TOTALITEM2.10_31">[230]A.P.U!#REF!</definedName>
    <definedName name="TOTALITEM2.10_32">[230]A.P.U!#REF!</definedName>
    <definedName name="TOTALITEM2.10_33">[230]A.P.U!#REF!</definedName>
    <definedName name="TOTALITEM2.10_34">[230]A.P.U!#REF!</definedName>
    <definedName name="TOTALITEM2.10_35">[230]A.P.U!#REF!</definedName>
    <definedName name="TOTALITEM2.10_36">[230]A.P.U!#REF!</definedName>
    <definedName name="TOTALITEM2.10_37">[230]A.P.U!#REF!</definedName>
    <definedName name="TOTALITEM2.10_38">[230]A.P.U!#REF!</definedName>
    <definedName name="TOTALITEM2.10_39">[230]A.P.U!#REF!</definedName>
    <definedName name="TOTALITEM2.10_4">[229]A.P.U!#REF!</definedName>
    <definedName name="TOTALITEM2.10_40">[230]A.P.U!#REF!</definedName>
    <definedName name="TOTALITEM2.10_41">[230]A.P.U!#REF!</definedName>
    <definedName name="TOTALITEM2.10_42">[230]A.P.U!#REF!</definedName>
    <definedName name="TOTALITEM2.10_43">[230]A.P.U!#REF!</definedName>
    <definedName name="TOTALITEM2.10_44">[230]A.P.U!#REF!</definedName>
    <definedName name="TOTALITEM2.10_45">[230]A.P.U!#REF!</definedName>
    <definedName name="TOTALITEM2.10_46">[230]A.P.U!#REF!</definedName>
    <definedName name="TOTALITEM2.10_47">[230]A.P.U!#REF!</definedName>
    <definedName name="TOTALITEM2.10_48">[230]A.P.U!#REF!</definedName>
    <definedName name="TOTALITEM2.10_49">[230]A.P.U!#REF!</definedName>
    <definedName name="TOTALITEM2.10_5">[230]A.P.U!#REF!</definedName>
    <definedName name="TOTALITEM2.10_50">[230]A.P.U!#REF!</definedName>
    <definedName name="TOTALITEM2.10_51">[230]A.P.U!#REF!</definedName>
    <definedName name="TOTALITEM2.10_52">[230]A.P.U!#REF!</definedName>
    <definedName name="TOTALITEM2.10_53">[230]A.P.U!#REF!</definedName>
    <definedName name="TOTALITEM2.10_54">[230]A.P.U!#REF!</definedName>
    <definedName name="TOTALITEM2.10_55">[230]A.P.U!#REF!</definedName>
    <definedName name="TOTALITEM2.10_56">[230]A.P.U!#REF!</definedName>
    <definedName name="TOTALITEM2.10_57">[230]A.P.U!#REF!</definedName>
    <definedName name="TOTALITEM2.10_58">[230]A.P.U!#REF!</definedName>
    <definedName name="TOTALITEM2.10_59">[229]A.P.U!#REF!</definedName>
    <definedName name="TOTALITEM2.10_60">[229]A.P.U!#REF!</definedName>
    <definedName name="TOTALITEM2.10_61">[230]A.P.U!#REF!</definedName>
    <definedName name="TOTALITEM2.10_62">[230]A.P.U!#REF!</definedName>
    <definedName name="TOTALITEM2.10_63">[230]A.P.U!#REF!</definedName>
    <definedName name="TOTALITEM2.10_64">[230]A.P.U!#REF!</definedName>
    <definedName name="TOTALITEM2.10_65">[230]A.P.U!#REF!</definedName>
    <definedName name="TOTALITEM2.10_66">[230]A.P.U!#REF!</definedName>
    <definedName name="TOTALITEM2.10_67">[230]A.P.U!#REF!</definedName>
    <definedName name="TOTALITEM2.10_68">[230]A.P.U!#REF!</definedName>
    <definedName name="TOTALITEM2.10_69">[230]A.P.U!#REF!</definedName>
    <definedName name="TOTALITEM2.10_70">[230]A.P.U!#REF!</definedName>
    <definedName name="TOTALITEM2.10_71">[230]A.P.U!#REF!</definedName>
    <definedName name="TOTALITEM2.10_72">[230]A.P.U!#REF!</definedName>
    <definedName name="TOTALITEM2.10_73">[230]A.P.U!#REF!</definedName>
    <definedName name="TOTALITEM2.10_74">[230]A.P.U!#REF!</definedName>
    <definedName name="TOTALITEM2.10_75">[230]A.P.U!#REF!</definedName>
    <definedName name="TOTALITEM2.10_76">[230]A.P.U!#REF!</definedName>
    <definedName name="TOTALITEM2.10_78">[230]A.P.U!#REF!</definedName>
    <definedName name="TOTALITEM2.10_79">[230]A.P.U!#REF!</definedName>
    <definedName name="TOTALITEM2.10_9">[230]A.P.U!#REF!</definedName>
    <definedName name="TOTALITEM2.11.1">[208]A.P.U!#REF!</definedName>
    <definedName name="TOTALITEM2.11.1_1">[229]A.P.U!#REF!</definedName>
    <definedName name="TOTALITEM2.11.1_10">[230]A.P.U!#REF!</definedName>
    <definedName name="TOTALITEM2.11.1_11">[230]A.P.U!#REF!</definedName>
    <definedName name="TOTALITEM2.11.1_12">[230]A.P.U!#REF!</definedName>
    <definedName name="TOTALITEM2.11.1_13">[230]A.P.U!#REF!</definedName>
    <definedName name="TOTALITEM2.11.1_14">[230]A.P.U!#REF!</definedName>
    <definedName name="TOTALITEM2.11.1_15">[230]A.P.U!#REF!</definedName>
    <definedName name="TOTALITEM2.11.1_16">[230]A.P.U!#REF!</definedName>
    <definedName name="TOTALITEM2.11.1_17">[230]A.P.U!#REF!</definedName>
    <definedName name="TOTALITEM2.11.1_18">[230]A.P.U!#REF!</definedName>
    <definedName name="TOTALITEM2.11.1_19">[230]A.P.U!#REF!</definedName>
    <definedName name="TOTALITEM2.11.1_2">[229]A.P.U!#REF!</definedName>
    <definedName name="TOTALITEM2.11.1_20">[230]A.P.U!#REF!</definedName>
    <definedName name="TOTALITEM2.11.1_21">[230]A.P.U!#REF!</definedName>
    <definedName name="TOTALITEM2.11.1_22">[230]A.P.U!#REF!</definedName>
    <definedName name="TOTALITEM2.11.1_23">[230]A.P.U!#REF!</definedName>
    <definedName name="TOTALITEM2.11.1_24">[230]A.P.U!#REF!</definedName>
    <definedName name="TOTALITEM2.11.1_25">[230]A.P.U!#REF!</definedName>
    <definedName name="TOTALITEM2.11.1_26">[230]A.P.U!#REF!</definedName>
    <definedName name="TOTALITEM2.11.1_27">[230]A.P.U!#REF!</definedName>
    <definedName name="TOTALITEM2.11.1_28">[230]A.P.U!#REF!</definedName>
    <definedName name="TOTALITEM2.11.1_29">[230]A.P.U!#REF!</definedName>
    <definedName name="TOTALITEM2.11.1_3">[231]A.P.U!#REF!</definedName>
    <definedName name="TOTALITEM2.11.1_30">[230]A.P.U!#REF!</definedName>
    <definedName name="TOTALITEM2.11.1_31">[230]A.P.U!#REF!</definedName>
    <definedName name="TOTALITEM2.11.1_32">[230]A.P.U!#REF!</definedName>
    <definedName name="TOTALITEM2.11.1_33">[230]A.P.U!#REF!</definedName>
    <definedName name="TOTALITEM2.11.1_34">[230]A.P.U!#REF!</definedName>
    <definedName name="TOTALITEM2.11.1_35">[230]A.P.U!#REF!</definedName>
    <definedName name="TOTALITEM2.11.1_36">[230]A.P.U!#REF!</definedName>
    <definedName name="TOTALITEM2.11.1_37">[230]A.P.U!#REF!</definedName>
    <definedName name="TOTALITEM2.11.1_38">[230]A.P.U!#REF!</definedName>
    <definedName name="TOTALITEM2.11.1_39">[230]A.P.U!#REF!</definedName>
    <definedName name="TOTALITEM2.11.1_4">[229]A.P.U!#REF!</definedName>
    <definedName name="TOTALITEM2.11.1_40">[230]A.P.U!#REF!</definedName>
    <definedName name="TOTALITEM2.11.1_41">[230]A.P.U!#REF!</definedName>
    <definedName name="TOTALITEM2.11.1_42">[230]A.P.U!#REF!</definedName>
    <definedName name="TOTALITEM2.11.1_43">[230]A.P.U!#REF!</definedName>
    <definedName name="TOTALITEM2.11.1_44">[230]A.P.U!#REF!</definedName>
    <definedName name="TOTALITEM2.11.1_45">[230]A.P.U!#REF!</definedName>
    <definedName name="TOTALITEM2.11.1_46">[230]A.P.U!#REF!</definedName>
    <definedName name="TOTALITEM2.11.1_47">[230]A.P.U!#REF!</definedName>
    <definedName name="TOTALITEM2.11.1_48">[230]A.P.U!#REF!</definedName>
    <definedName name="TOTALITEM2.11.1_49">[230]A.P.U!#REF!</definedName>
    <definedName name="TOTALITEM2.11.1_5">[230]A.P.U!#REF!</definedName>
    <definedName name="TOTALITEM2.11.1_50">[230]A.P.U!#REF!</definedName>
    <definedName name="TOTALITEM2.11.1_51">[230]A.P.U!#REF!</definedName>
    <definedName name="TOTALITEM2.11.1_52">[230]A.P.U!#REF!</definedName>
    <definedName name="TOTALITEM2.11.1_53">[230]A.P.U!#REF!</definedName>
    <definedName name="TOTALITEM2.11.1_54">[230]A.P.U!#REF!</definedName>
    <definedName name="TOTALITEM2.11.1_55">[230]A.P.U!#REF!</definedName>
    <definedName name="TOTALITEM2.11.1_56">[230]A.P.U!#REF!</definedName>
    <definedName name="TOTALITEM2.11.1_57">[230]A.P.U!#REF!</definedName>
    <definedName name="TOTALITEM2.11.1_58">[230]A.P.U!#REF!</definedName>
    <definedName name="TOTALITEM2.11.1_59">[229]A.P.U!#REF!</definedName>
    <definedName name="TOTALITEM2.11.1_60">[229]A.P.U!#REF!</definedName>
    <definedName name="TOTALITEM2.11.1_61">[230]A.P.U!#REF!</definedName>
    <definedName name="TOTALITEM2.11.1_62">[230]A.P.U!#REF!</definedName>
    <definedName name="TOTALITEM2.11.1_63">[230]A.P.U!#REF!</definedName>
    <definedName name="TOTALITEM2.11.1_64">[230]A.P.U!#REF!</definedName>
    <definedName name="TOTALITEM2.11.1_65">[230]A.P.U!#REF!</definedName>
    <definedName name="TOTALITEM2.11.1_66">[230]A.P.U!#REF!</definedName>
    <definedName name="TOTALITEM2.11.1_67">[230]A.P.U!#REF!</definedName>
    <definedName name="TOTALITEM2.11.1_68">[230]A.P.U!#REF!</definedName>
    <definedName name="TOTALITEM2.11.1_69">[230]A.P.U!#REF!</definedName>
    <definedName name="TOTALITEM2.11.1_70">[230]A.P.U!#REF!</definedName>
    <definedName name="TOTALITEM2.11.1_71">[230]A.P.U!#REF!</definedName>
    <definedName name="TOTALITEM2.11.1_72">[230]A.P.U!#REF!</definedName>
    <definedName name="TOTALITEM2.11.1_73">[230]A.P.U!#REF!</definedName>
    <definedName name="TOTALITEM2.11.1_74">[230]A.P.U!#REF!</definedName>
    <definedName name="TOTALITEM2.11.1_75">[230]A.P.U!#REF!</definedName>
    <definedName name="TOTALITEM2.11.1_76">[230]A.P.U!#REF!</definedName>
    <definedName name="TOTALITEM2.11.1_78">[230]A.P.U!#REF!</definedName>
    <definedName name="TOTALITEM2.11.1_79">[230]A.P.U!#REF!</definedName>
    <definedName name="TOTALITEM2.11.1_9">[230]A.P.U!#REF!</definedName>
    <definedName name="TOTALITEM2.11.2">[208]A.P.U!#REF!</definedName>
    <definedName name="TOTALITEM2.11.2_1">[229]A.P.U!#REF!</definedName>
    <definedName name="TOTALITEM2.11.2_10">[230]A.P.U!#REF!</definedName>
    <definedName name="TOTALITEM2.11.2_11">[230]A.P.U!#REF!</definedName>
    <definedName name="TOTALITEM2.11.2_12">[230]A.P.U!#REF!</definedName>
    <definedName name="TOTALITEM2.11.2_13">[230]A.P.U!#REF!</definedName>
    <definedName name="TOTALITEM2.11.2_14">[230]A.P.U!#REF!</definedName>
    <definedName name="TOTALITEM2.11.2_15">[230]A.P.U!#REF!</definedName>
    <definedName name="TOTALITEM2.11.2_16">[230]A.P.U!#REF!</definedName>
    <definedName name="TOTALITEM2.11.2_17">[230]A.P.U!#REF!</definedName>
    <definedName name="TOTALITEM2.11.2_18">[230]A.P.U!#REF!</definedName>
    <definedName name="TOTALITEM2.11.2_19">[230]A.P.U!#REF!</definedName>
    <definedName name="TOTALITEM2.11.2_2">[229]A.P.U!#REF!</definedName>
    <definedName name="TOTALITEM2.11.2_20">[230]A.P.U!#REF!</definedName>
    <definedName name="TOTALITEM2.11.2_21">[230]A.P.U!#REF!</definedName>
    <definedName name="TOTALITEM2.11.2_22">[230]A.P.U!#REF!</definedName>
    <definedName name="TOTALITEM2.11.2_23">[230]A.P.U!#REF!</definedName>
    <definedName name="TOTALITEM2.11.2_24">[230]A.P.U!#REF!</definedName>
    <definedName name="TOTALITEM2.11.2_25">[230]A.P.U!#REF!</definedName>
    <definedName name="TOTALITEM2.11.2_26">[230]A.P.U!#REF!</definedName>
    <definedName name="TOTALITEM2.11.2_27">[230]A.P.U!#REF!</definedName>
    <definedName name="TOTALITEM2.11.2_28">[230]A.P.U!#REF!</definedName>
    <definedName name="TOTALITEM2.11.2_29">[230]A.P.U!#REF!</definedName>
    <definedName name="TOTALITEM2.11.2_3">[231]A.P.U!#REF!</definedName>
    <definedName name="TOTALITEM2.11.2_30">[230]A.P.U!#REF!</definedName>
    <definedName name="TOTALITEM2.11.2_31">[230]A.P.U!#REF!</definedName>
    <definedName name="TOTALITEM2.11.2_32">[230]A.P.U!#REF!</definedName>
    <definedName name="TOTALITEM2.11.2_33">[230]A.P.U!#REF!</definedName>
    <definedName name="TOTALITEM2.11.2_34">[230]A.P.U!#REF!</definedName>
    <definedName name="TOTALITEM2.11.2_35">[230]A.P.U!#REF!</definedName>
    <definedName name="TOTALITEM2.11.2_36">[230]A.P.U!#REF!</definedName>
    <definedName name="TOTALITEM2.11.2_37">[230]A.P.U!#REF!</definedName>
    <definedName name="TOTALITEM2.11.2_38">[230]A.P.U!#REF!</definedName>
    <definedName name="TOTALITEM2.11.2_39">[230]A.P.U!#REF!</definedName>
    <definedName name="TOTALITEM2.11.2_4">[229]A.P.U!#REF!</definedName>
    <definedName name="TOTALITEM2.11.2_40">[230]A.P.U!#REF!</definedName>
    <definedName name="TOTALITEM2.11.2_41">[230]A.P.U!#REF!</definedName>
    <definedName name="TOTALITEM2.11.2_42">[230]A.P.U!#REF!</definedName>
    <definedName name="TOTALITEM2.11.2_43">[230]A.P.U!#REF!</definedName>
    <definedName name="TOTALITEM2.11.2_44">[230]A.P.U!#REF!</definedName>
    <definedName name="TOTALITEM2.11.2_45">[230]A.P.U!#REF!</definedName>
    <definedName name="TOTALITEM2.11.2_46">[230]A.P.U!#REF!</definedName>
    <definedName name="TOTALITEM2.11.2_47">[230]A.P.U!#REF!</definedName>
    <definedName name="TOTALITEM2.11.2_48">[230]A.P.U!#REF!</definedName>
    <definedName name="TOTALITEM2.11.2_49">[230]A.P.U!#REF!</definedName>
    <definedName name="TOTALITEM2.11.2_5">[230]A.P.U!#REF!</definedName>
    <definedName name="TOTALITEM2.11.2_50">[230]A.P.U!#REF!</definedName>
    <definedName name="TOTALITEM2.11.2_51">[230]A.P.U!#REF!</definedName>
    <definedName name="TOTALITEM2.11.2_52">[230]A.P.U!#REF!</definedName>
    <definedName name="TOTALITEM2.11.2_53">[230]A.P.U!#REF!</definedName>
    <definedName name="TOTALITEM2.11.2_54">[230]A.P.U!#REF!</definedName>
    <definedName name="TOTALITEM2.11.2_55">[230]A.P.U!#REF!</definedName>
    <definedName name="TOTALITEM2.11.2_56">[230]A.P.U!#REF!</definedName>
    <definedName name="TOTALITEM2.11.2_57">[230]A.P.U!#REF!</definedName>
    <definedName name="TOTALITEM2.11.2_58">[230]A.P.U!#REF!</definedName>
    <definedName name="TOTALITEM2.11.2_59">[229]A.P.U!#REF!</definedName>
    <definedName name="TOTALITEM2.11.2_60">[229]A.P.U!#REF!</definedName>
    <definedName name="TOTALITEM2.11.2_61">[230]A.P.U!#REF!</definedName>
    <definedName name="TOTALITEM2.11.2_62">[230]A.P.U!#REF!</definedName>
    <definedName name="TOTALITEM2.11.2_63">[230]A.P.U!#REF!</definedName>
    <definedName name="TOTALITEM2.11.2_64">[230]A.P.U!#REF!</definedName>
    <definedName name="TOTALITEM2.11.2_65">[230]A.P.U!#REF!</definedName>
    <definedName name="TOTALITEM2.11.2_66">[230]A.P.U!#REF!</definedName>
    <definedName name="TOTALITEM2.11.2_67">[230]A.P.U!#REF!</definedName>
    <definedName name="TOTALITEM2.11.2_68">[230]A.P.U!#REF!</definedName>
    <definedName name="TOTALITEM2.11.2_69">[230]A.P.U!#REF!</definedName>
    <definedName name="TOTALITEM2.11.2_70">[230]A.P.U!#REF!</definedName>
    <definedName name="TOTALITEM2.11.2_71">[230]A.P.U!#REF!</definedName>
    <definedName name="TOTALITEM2.11.2_72">[230]A.P.U!#REF!</definedName>
    <definedName name="TOTALITEM2.11.2_73">[230]A.P.U!#REF!</definedName>
    <definedName name="TOTALITEM2.11.2_74">[230]A.P.U!#REF!</definedName>
    <definedName name="TOTALITEM2.11.2_75">[230]A.P.U!#REF!</definedName>
    <definedName name="TOTALITEM2.11.2_76">[230]A.P.U!#REF!</definedName>
    <definedName name="TOTALITEM2.11.2_78">[230]A.P.U!#REF!</definedName>
    <definedName name="TOTALITEM2.11.2_79">[230]A.P.U!#REF!</definedName>
    <definedName name="TOTALITEM2.11.2_9">[230]A.P.U!#REF!</definedName>
    <definedName name="TOTALITEM2.12.1">[208]A.P.U!#REF!</definedName>
    <definedName name="TOTALITEM2.12.1_1">[229]A.P.U!#REF!</definedName>
    <definedName name="TOTALITEM2.12.1_10">[230]A.P.U!#REF!</definedName>
    <definedName name="TOTALITEM2.12.1_11">[230]A.P.U!#REF!</definedName>
    <definedName name="TOTALITEM2.12.1_12">[230]A.P.U!#REF!</definedName>
    <definedName name="TOTALITEM2.12.1_13">[230]A.P.U!#REF!</definedName>
    <definedName name="TOTALITEM2.12.1_14">[230]A.P.U!#REF!</definedName>
    <definedName name="TOTALITEM2.12.1_15">[230]A.P.U!#REF!</definedName>
    <definedName name="TOTALITEM2.12.1_16">[230]A.P.U!#REF!</definedName>
    <definedName name="TOTALITEM2.12.1_17">[230]A.P.U!#REF!</definedName>
    <definedName name="TOTALITEM2.12.1_18">[230]A.P.U!#REF!</definedName>
    <definedName name="TOTALITEM2.12.1_19">[230]A.P.U!#REF!</definedName>
    <definedName name="TOTALITEM2.12.1_2">[229]A.P.U!#REF!</definedName>
    <definedName name="TOTALITEM2.12.1_20">[230]A.P.U!#REF!</definedName>
    <definedName name="TOTALITEM2.12.1_21">[230]A.P.U!#REF!</definedName>
    <definedName name="TOTALITEM2.12.1_22">[230]A.P.U!#REF!</definedName>
    <definedName name="TOTALITEM2.12.1_23">[230]A.P.U!#REF!</definedName>
    <definedName name="TOTALITEM2.12.1_24">[230]A.P.U!#REF!</definedName>
    <definedName name="TOTALITEM2.12.1_25">[230]A.P.U!#REF!</definedName>
    <definedName name="TOTALITEM2.12.1_26">[230]A.P.U!#REF!</definedName>
    <definedName name="TOTALITEM2.12.1_27">[230]A.P.U!#REF!</definedName>
    <definedName name="TOTALITEM2.12.1_28">[230]A.P.U!#REF!</definedName>
    <definedName name="TOTALITEM2.12.1_29">[230]A.P.U!#REF!</definedName>
    <definedName name="TOTALITEM2.12.1_3">[231]A.P.U!#REF!</definedName>
    <definedName name="TOTALITEM2.12.1_30">[230]A.P.U!#REF!</definedName>
    <definedName name="TOTALITEM2.12.1_31">[230]A.P.U!#REF!</definedName>
    <definedName name="TOTALITEM2.12.1_32">[230]A.P.U!#REF!</definedName>
    <definedName name="TOTALITEM2.12.1_33">[230]A.P.U!#REF!</definedName>
    <definedName name="TOTALITEM2.12.1_34">[230]A.P.U!#REF!</definedName>
    <definedName name="TOTALITEM2.12.1_35">[230]A.P.U!#REF!</definedName>
    <definedName name="TOTALITEM2.12.1_36">[230]A.P.U!#REF!</definedName>
    <definedName name="TOTALITEM2.12.1_37">[230]A.P.U!#REF!</definedName>
    <definedName name="TOTALITEM2.12.1_38">[230]A.P.U!#REF!</definedName>
    <definedName name="TOTALITEM2.12.1_39">[230]A.P.U!#REF!</definedName>
    <definedName name="TOTALITEM2.12.1_4">[229]A.P.U!#REF!</definedName>
    <definedName name="TOTALITEM2.12.1_40">[230]A.P.U!#REF!</definedName>
    <definedName name="TOTALITEM2.12.1_41">[230]A.P.U!#REF!</definedName>
    <definedName name="TOTALITEM2.12.1_42">[230]A.P.U!#REF!</definedName>
    <definedName name="TOTALITEM2.12.1_43">[230]A.P.U!#REF!</definedName>
    <definedName name="TOTALITEM2.12.1_44">[230]A.P.U!#REF!</definedName>
    <definedName name="TOTALITEM2.12.1_45">[230]A.P.U!#REF!</definedName>
    <definedName name="TOTALITEM2.12.1_46">[230]A.P.U!#REF!</definedName>
    <definedName name="TOTALITEM2.12.1_47">[230]A.P.U!#REF!</definedName>
    <definedName name="TOTALITEM2.12.1_48">[230]A.P.U!#REF!</definedName>
    <definedName name="TOTALITEM2.12.1_49">[230]A.P.U!#REF!</definedName>
    <definedName name="TOTALITEM2.12.1_5">[230]A.P.U!#REF!</definedName>
    <definedName name="TOTALITEM2.12.1_50">[230]A.P.U!#REF!</definedName>
    <definedName name="TOTALITEM2.12.1_51">[230]A.P.U!#REF!</definedName>
    <definedName name="TOTALITEM2.12.1_52">[230]A.P.U!#REF!</definedName>
    <definedName name="TOTALITEM2.12.1_53">[230]A.P.U!#REF!</definedName>
    <definedName name="TOTALITEM2.12.1_54">[230]A.P.U!#REF!</definedName>
    <definedName name="TOTALITEM2.12.1_55">[230]A.P.U!#REF!</definedName>
    <definedName name="TOTALITEM2.12.1_56">[230]A.P.U!#REF!</definedName>
    <definedName name="TOTALITEM2.12.1_57">[230]A.P.U!#REF!</definedName>
    <definedName name="TOTALITEM2.12.1_58">[230]A.P.U!#REF!</definedName>
    <definedName name="TOTALITEM2.12.1_59">[229]A.P.U!#REF!</definedName>
    <definedName name="TOTALITEM2.12.1_60">[229]A.P.U!#REF!</definedName>
    <definedName name="TOTALITEM2.12.1_61">[230]A.P.U!#REF!</definedName>
    <definedName name="TOTALITEM2.12.1_62">[230]A.P.U!#REF!</definedName>
    <definedName name="TOTALITEM2.12.1_63">[230]A.P.U!#REF!</definedName>
    <definedName name="TOTALITEM2.12.1_64">[230]A.P.U!#REF!</definedName>
    <definedName name="TOTALITEM2.12.1_65">[230]A.P.U!#REF!</definedName>
    <definedName name="TOTALITEM2.12.1_66">[230]A.P.U!#REF!</definedName>
    <definedName name="TOTALITEM2.12.1_67">[230]A.P.U!#REF!</definedName>
    <definedName name="TOTALITEM2.12.1_68">[230]A.P.U!#REF!</definedName>
    <definedName name="TOTALITEM2.12.1_69">[230]A.P.U!#REF!</definedName>
    <definedName name="TOTALITEM2.12.1_70">[230]A.P.U!#REF!</definedName>
    <definedName name="TOTALITEM2.12.1_71">[230]A.P.U!#REF!</definedName>
    <definedName name="TOTALITEM2.12.1_72">[230]A.P.U!#REF!</definedName>
    <definedName name="TOTALITEM2.12.1_73">[230]A.P.U!#REF!</definedName>
    <definedName name="TOTALITEM2.12.1_74">[230]A.P.U!#REF!</definedName>
    <definedName name="TOTALITEM2.12.1_75">[230]A.P.U!#REF!</definedName>
    <definedName name="TOTALITEM2.12.1_76">[230]A.P.U!#REF!</definedName>
    <definedName name="TOTALITEM2.12.1_78">[230]A.P.U!#REF!</definedName>
    <definedName name="TOTALITEM2.12.1_79">[230]A.P.U!#REF!</definedName>
    <definedName name="TOTALITEM2.12.1_9">[230]A.P.U!#REF!</definedName>
    <definedName name="TOTALITEM2.2">[208]A.P.U!#REF!</definedName>
    <definedName name="TOTALITEM2.2_1">[229]A.P.U!#REF!</definedName>
    <definedName name="TOTALITEM2.2_10">[230]A.P.U!#REF!</definedName>
    <definedName name="TOTALITEM2.2_11">[230]A.P.U!#REF!</definedName>
    <definedName name="TOTALITEM2.2_12">[230]A.P.U!#REF!</definedName>
    <definedName name="TOTALITEM2.2_13">[230]A.P.U!#REF!</definedName>
    <definedName name="TOTALITEM2.2_14">[230]A.P.U!#REF!</definedName>
    <definedName name="TOTALITEM2.2_15">[230]A.P.U!#REF!</definedName>
    <definedName name="TOTALITEM2.2_16">[230]A.P.U!#REF!</definedName>
    <definedName name="TOTALITEM2.2_17">[230]A.P.U!#REF!</definedName>
    <definedName name="TOTALITEM2.2_18">[230]A.P.U!#REF!</definedName>
    <definedName name="TOTALITEM2.2_19">[230]A.P.U!#REF!</definedName>
    <definedName name="TOTALITEM2.2_2">[229]A.P.U!#REF!</definedName>
    <definedName name="TOTALITEM2.2_20">[230]A.P.U!#REF!</definedName>
    <definedName name="TOTALITEM2.2_21">[230]A.P.U!#REF!</definedName>
    <definedName name="TOTALITEM2.2_22">[230]A.P.U!#REF!</definedName>
    <definedName name="TOTALITEM2.2_23">[230]A.P.U!#REF!</definedName>
    <definedName name="TOTALITEM2.2_24">[230]A.P.U!#REF!</definedName>
    <definedName name="TOTALITEM2.2_25">[230]A.P.U!#REF!</definedName>
    <definedName name="TOTALITEM2.2_26">[230]A.P.U!#REF!</definedName>
    <definedName name="TOTALITEM2.2_27">[230]A.P.U!#REF!</definedName>
    <definedName name="TOTALITEM2.2_28">[230]A.P.U!#REF!</definedName>
    <definedName name="TOTALITEM2.2_29">[230]A.P.U!#REF!</definedName>
    <definedName name="TOTALITEM2.2_3">[231]A.P.U!#REF!</definedName>
    <definedName name="TOTALITEM2.2_30">[230]A.P.U!#REF!</definedName>
    <definedName name="TOTALITEM2.2_31">[230]A.P.U!#REF!</definedName>
    <definedName name="TOTALITEM2.2_32">[230]A.P.U!#REF!</definedName>
    <definedName name="TOTALITEM2.2_33">[230]A.P.U!#REF!</definedName>
    <definedName name="TOTALITEM2.2_34">[230]A.P.U!#REF!</definedName>
    <definedName name="TOTALITEM2.2_35">[230]A.P.U!#REF!</definedName>
    <definedName name="TOTALITEM2.2_36">[230]A.P.U!#REF!</definedName>
    <definedName name="TOTALITEM2.2_37">[230]A.P.U!#REF!</definedName>
    <definedName name="TOTALITEM2.2_38">[230]A.P.U!#REF!</definedName>
    <definedName name="TOTALITEM2.2_39">[230]A.P.U!#REF!</definedName>
    <definedName name="TOTALITEM2.2_4">[229]A.P.U!#REF!</definedName>
    <definedName name="TOTALITEM2.2_40">[230]A.P.U!#REF!</definedName>
    <definedName name="TOTALITEM2.2_41">[230]A.P.U!#REF!</definedName>
    <definedName name="TOTALITEM2.2_42">[230]A.P.U!#REF!</definedName>
    <definedName name="TOTALITEM2.2_43">[230]A.P.U!#REF!</definedName>
    <definedName name="TOTALITEM2.2_44">[230]A.P.U!#REF!</definedName>
    <definedName name="TOTALITEM2.2_45">[230]A.P.U!#REF!</definedName>
    <definedName name="TOTALITEM2.2_46">[230]A.P.U!#REF!</definedName>
    <definedName name="TOTALITEM2.2_47">[230]A.P.U!#REF!</definedName>
    <definedName name="TOTALITEM2.2_48">[230]A.P.U!#REF!</definedName>
    <definedName name="TOTALITEM2.2_49">[230]A.P.U!#REF!</definedName>
    <definedName name="TOTALITEM2.2_5">[230]A.P.U!#REF!</definedName>
    <definedName name="TOTALITEM2.2_50">[230]A.P.U!#REF!</definedName>
    <definedName name="TOTALITEM2.2_51">[230]A.P.U!#REF!</definedName>
    <definedName name="TOTALITEM2.2_52">[230]A.P.U!#REF!</definedName>
    <definedName name="TOTALITEM2.2_53">[230]A.P.U!#REF!</definedName>
    <definedName name="TOTALITEM2.2_54">[230]A.P.U!#REF!</definedName>
    <definedName name="TOTALITEM2.2_55">[230]A.P.U!#REF!</definedName>
    <definedName name="TOTALITEM2.2_56">[230]A.P.U!#REF!</definedName>
    <definedName name="TOTALITEM2.2_57">[230]A.P.U!#REF!</definedName>
    <definedName name="TOTALITEM2.2_58">[230]A.P.U!#REF!</definedName>
    <definedName name="TOTALITEM2.2_59">[229]A.P.U!#REF!</definedName>
    <definedName name="TOTALITEM2.2_60">[229]A.P.U!#REF!</definedName>
    <definedName name="TOTALITEM2.2_61">[230]A.P.U!#REF!</definedName>
    <definedName name="TOTALITEM2.2_62">[230]A.P.U!#REF!</definedName>
    <definedName name="TOTALITEM2.2_63">[230]A.P.U!#REF!</definedName>
    <definedName name="TOTALITEM2.2_64">[230]A.P.U!#REF!</definedName>
    <definedName name="TOTALITEM2.2_65">[230]A.P.U!#REF!</definedName>
    <definedName name="TOTALITEM2.2_66">[230]A.P.U!#REF!</definedName>
    <definedName name="TOTALITEM2.2_67">[230]A.P.U!#REF!</definedName>
    <definedName name="TOTALITEM2.2_68">[230]A.P.U!#REF!</definedName>
    <definedName name="TOTALITEM2.2_69">[230]A.P.U!#REF!</definedName>
    <definedName name="TOTALITEM2.2_70">[230]A.P.U!#REF!</definedName>
    <definedName name="TOTALITEM2.2_71">[230]A.P.U!#REF!</definedName>
    <definedName name="TOTALITEM2.2_72">[230]A.P.U!#REF!</definedName>
    <definedName name="TOTALITEM2.2_73">[230]A.P.U!#REF!</definedName>
    <definedName name="TOTALITEM2.2_74">[230]A.P.U!#REF!</definedName>
    <definedName name="TOTALITEM2.2_75">[230]A.P.U!#REF!</definedName>
    <definedName name="TOTALITEM2.2_76">[230]A.P.U!#REF!</definedName>
    <definedName name="TOTALITEM2.2_78">[230]A.P.U!#REF!</definedName>
    <definedName name="TOTALITEM2.2_79">[230]A.P.U!#REF!</definedName>
    <definedName name="TOTALITEM2.2_9">[230]A.P.U!#REF!</definedName>
    <definedName name="TOTALITEM2.3">[208]A.P.U!#REF!</definedName>
    <definedName name="TOTALITEM2.3_1">[229]A.P.U!#REF!</definedName>
    <definedName name="TOTALITEM2.3_10">[230]A.P.U!#REF!</definedName>
    <definedName name="TOTALITEM2.3_11">[230]A.P.U!#REF!</definedName>
    <definedName name="TOTALITEM2.3_12">[230]A.P.U!#REF!</definedName>
    <definedName name="TOTALITEM2.3_13">[230]A.P.U!#REF!</definedName>
    <definedName name="TOTALITEM2.3_14">[230]A.P.U!#REF!</definedName>
    <definedName name="TOTALITEM2.3_15">[230]A.P.U!#REF!</definedName>
    <definedName name="TOTALITEM2.3_16">[230]A.P.U!#REF!</definedName>
    <definedName name="TOTALITEM2.3_17">[230]A.P.U!#REF!</definedName>
    <definedName name="TOTALITEM2.3_18">[230]A.P.U!#REF!</definedName>
    <definedName name="TOTALITEM2.3_19">[230]A.P.U!#REF!</definedName>
    <definedName name="TOTALITEM2.3_2">[229]A.P.U!#REF!</definedName>
    <definedName name="TOTALITEM2.3_20">[230]A.P.U!#REF!</definedName>
    <definedName name="TOTALITEM2.3_21">[230]A.P.U!#REF!</definedName>
    <definedName name="TOTALITEM2.3_22">[230]A.P.U!#REF!</definedName>
    <definedName name="TOTALITEM2.3_23">[230]A.P.U!#REF!</definedName>
    <definedName name="TOTALITEM2.3_24">[230]A.P.U!#REF!</definedName>
    <definedName name="TOTALITEM2.3_25">[230]A.P.U!#REF!</definedName>
    <definedName name="TOTALITEM2.3_26">[230]A.P.U!#REF!</definedName>
    <definedName name="TOTALITEM2.3_27">[230]A.P.U!#REF!</definedName>
    <definedName name="TOTALITEM2.3_28">[230]A.P.U!#REF!</definedName>
    <definedName name="TOTALITEM2.3_29">[230]A.P.U!#REF!</definedName>
    <definedName name="TOTALITEM2.3_3">[231]A.P.U!#REF!</definedName>
    <definedName name="TOTALITEM2.3_30">[230]A.P.U!#REF!</definedName>
    <definedName name="TOTALITEM2.3_31">[230]A.P.U!#REF!</definedName>
    <definedName name="TOTALITEM2.3_32">[230]A.P.U!#REF!</definedName>
    <definedName name="TOTALITEM2.3_33">[230]A.P.U!#REF!</definedName>
    <definedName name="TOTALITEM2.3_34">[230]A.P.U!#REF!</definedName>
    <definedName name="TOTALITEM2.3_35">[230]A.P.U!#REF!</definedName>
    <definedName name="TOTALITEM2.3_36">[230]A.P.U!#REF!</definedName>
    <definedName name="TOTALITEM2.3_37">[230]A.P.U!#REF!</definedName>
    <definedName name="TOTALITEM2.3_38">[230]A.P.U!#REF!</definedName>
    <definedName name="TOTALITEM2.3_39">[230]A.P.U!#REF!</definedName>
    <definedName name="TOTALITEM2.3_4">[229]A.P.U!#REF!</definedName>
    <definedName name="TOTALITEM2.3_40">[230]A.P.U!#REF!</definedName>
    <definedName name="TOTALITEM2.3_41">[230]A.P.U!#REF!</definedName>
    <definedName name="TOTALITEM2.3_42">[230]A.P.U!#REF!</definedName>
    <definedName name="TOTALITEM2.3_43">[230]A.P.U!#REF!</definedName>
    <definedName name="TOTALITEM2.3_44">[230]A.P.U!#REF!</definedName>
    <definedName name="TOTALITEM2.3_45">[230]A.P.U!#REF!</definedName>
    <definedName name="TOTALITEM2.3_46">[230]A.P.U!#REF!</definedName>
    <definedName name="TOTALITEM2.3_47">[230]A.P.U!#REF!</definedName>
    <definedName name="TOTALITEM2.3_48">[230]A.P.U!#REF!</definedName>
    <definedName name="TOTALITEM2.3_49">[230]A.P.U!#REF!</definedName>
    <definedName name="TOTALITEM2.3_5">[230]A.P.U!#REF!</definedName>
    <definedName name="TOTALITEM2.3_50">[230]A.P.U!#REF!</definedName>
    <definedName name="TOTALITEM2.3_51">[230]A.P.U!#REF!</definedName>
    <definedName name="TOTALITEM2.3_52">[230]A.P.U!#REF!</definedName>
    <definedName name="TOTALITEM2.3_53">[230]A.P.U!#REF!</definedName>
    <definedName name="TOTALITEM2.3_54">[230]A.P.U!#REF!</definedName>
    <definedName name="TOTALITEM2.3_55">[230]A.P.U!#REF!</definedName>
    <definedName name="TOTALITEM2.3_56">[230]A.P.U!#REF!</definedName>
    <definedName name="TOTALITEM2.3_57">[230]A.P.U!#REF!</definedName>
    <definedName name="TOTALITEM2.3_58">[230]A.P.U!#REF!</definedName>
    <definedName name="TOTALITEM2.3_59">[229]A.P.U!#REF!</definedName>
    <definedName name="TOTALITEM2.3_60">[229]A.P.U!#REF!</definedName>
    <definedName name="TOTALITEM2.3_61">[230]A.P.U!#REF!</definedName>
    <definedName name="TOTALITEM2.3_62">[230]A.P.U!#REF!</definedName>
    <definedName name="TOTALITEM2.3_63">[230]A.P.U!#REF!</definedName>
    <definedName name="TOTALITEM2.3_64">[230]A.P.U!#REF!</definedName>
    <definedName name="TOTALITEM2.3_65">[230]A.P.U!#REF!</definedName>
    <definedName name="TOTALITEM2.3_66">[230]A.P.U!#REF!</definedName>
    <definedName name="TOTALITEM2.3_67">[230]A.P.U!#REF!</definedName>
    <definedName name="TOTALITEM2.3_68">[230]A.P.U!#REF!</definedName>
    <definedName name="TOTALITEM2.3_69">[230]A.P.U!#REF!</definedName>
    <definedName name="TOTALITEM2.3_70">[230]A.P.U!#REF!</definedName>
    <definedName name="TOTALITEM2.3_71">[230]A.P.U!#REF!</definedName>
    <definedName name="TOTALITEM2.3_72">[230]A.P.U!#REF!</definedName>
    <definedName name="TOTALITEM2.3_73">[230]A.P.U!#REF!</definedName>
    <definedName name="TOTALITEM2.3_74">[230]A.P.U!#REF!</definedName>
    <definedName name="TOTALITEM2.3_75">[230]A.P.U!#REF!</definedName>
    <definedName name="TOTALITEM2.3_76">[230]A.P.U!#REF!</definedName>
    <definedName name="TOTALITEM2.3_78">[230]A.P.U!#REF!</definedName>
    <definedName name="TOTALITEM2.3_79">[230]A.P.U!#REF!</definedName>
    <definedName name="TOTALITEM2.3_9">[230]A.P.U!#REF!</definedName>
    <definedName name="TOTALITEM2.4">[208]A.P.U!#REF!</definedName>
    <definedName name="TOTALITEM2.4_1">[229]A.P.U!#REF!</definedName>
    <definedName name="TOTALITEM2.4_10">[230]A.P.U!#REF!</definedName>
    <definedName name="TOTALITEM2.4_11">[230]A.P.U!#REF!</definedName>
    <definedName name="TOTALITEM2.4_12">[230]A.P.U!#REF!</definedName>
    <definedName name="TOTALITEM2.4_13">[230]A.P.U!#REF!</definedName>
    <definedName name="TOTALITEM2.4_14">[230]A.P.U!#REF!</definedName>
    <definedName name="TOTALITEM2.4_15">[230]A.P.U!#REF!</definedName>
    <definedName name="TOTALITEM2.4_16">[230]A.P.U!#REF!</definedName>
    <definedName name="TOTALITEM2.4_17">[230]A.P.U!#REF!</definedName>
    <definedName name="TOTALITEM2.4_18">[230]A.P.U!#REF!</definedName>
    <definedName name="TOTALITEM2.4_19">[230]A.P.U!#REF!</definedName>
    <definedName name="TOTALITEM2.4_2">[229]A.P.U!#REF!</definedName>
    <definedName name="TOTALITEM2.4_20">[230]A.P.U!#REF!</definedName>
    <definedName name="TOTALITEM2.4_21">[230]A.P.U!#REF!</definedName>
    <definedName name="TOTALITEM2.4_22">[230]A.P.U!#REF!</definedName>
    <definedName name="TOTALITEM2.4_23">[230]A.P.U!#REF!</definedName>
    <definedName name="TOTALITEM2.4_24">[230]A.P.U!#REF!</definedName>
    <definedName name="TOTALITEM2.4_25">[230]A.P.U!#REF!</definedName>
    <definedName name="TOTALITEM2.4_26">[230]A.P.U!#REF!</definedName>
    <definedName name="TOTALITEM2.4_27">[230]A.P.U!#REF!</definedName>
    <definedName name="TOTALITEM2.4_28">[230]A.P.U!#REF!</definedName>
    <definedName name="TOTALITEM2.4_29">[230]A.P.U!#REF!</definedName>
    <definedName name="TOTALITEM2.4_3">[231]A.P.U!#REF!</definedName>
    <definedName name="TOTALITEM2.4_30">[230]A.P.U!#REF!</definedName>
    <definedName name="TOTALITEM2.4_31">[230]A.P.U!#REF!</definedName>
    <definedName name="TOTALITEM2.4_32">[230]A.P.U!#REF!</definedName>
    <definedName name="TOTALITEM2.4_33">[230]A.P.U!#REF!</definedName>
    <definedName name="TOTALITEM2.4_34">[230]A.P.U!#REF!</definedName>
    <definedName name="TOTALITEM2.4_35">[230]A.P.U!#REF!</definedName>
    <definedName name="TOTALITEM2.4_36">[230]A.P.U!#REF!</definedName>
    <definedName name="TOTALITEM2.4_37">[230]A.P.U!#REF!</definedName>
    <definedName name="TOTALITEM2.4_38">[230]A.P.U!#REF!</definedName>
    <definedName name="TOTALITEM2.4_39">[230]A.P.U!#REF!</definedName>
    <definedName name="TOTALITEM2.4_4">[229]A.P.U!#REF!</definedName>
    <definedName name="TOTALITEM2.4_40">[230]A.P.U!#REF!</definedName>
    <definedName name="TOTALITEM2.4_41">[230]A.P.U!#REF!</definedName>
    <definedName name="TOTALITEM2.4_42">[230]A.P.U!#REF!</definedName>
    <definedName name="TOTALITEM2.4_43">[230]A.P.U!#REF!</definedName>
    <definedName name="TOTALITEM2.4_44">[230]A.P.U!#REF!</definedName>
    <definedName name="TOTALITEM2.4_45">[230]A.P.U!#REF!</definedName>
    <definedName name="TOTALITEM2.4_46">[230]A.P.U!#REF!</definedName>
    <definedName name="TOTALITEM2.4_47">[230]A.P.U!#REF!</definedName>
    <definedName name="TOTALITEM2.4_48">[230]A.P.U!#REF!</definedName>
    <definedName name="TOTALITEM2.4_49">[230]A.P.U!#REF!</definedName>
    <definedName name="TOTALITEM2.4_5">[230]A.P.U!#REF!</definedName>
    <definedName name="TOTALITEM2.4_50">[230]A.P.U!#REF!</definedName>
    <definedName name="TOTALITEM2.4_51">[230]A.P.U!#REF!</definedName>
    <definedName name="TOTALITEM2.4_52">[230]A.P.U!#REF!</definedName>
    <definedName name="TOTALITEM2.4_53">[230]A.P.U!#REF!</definedName>
    <definedName name="TOTALITEM2.4_54">[230]A.P.U!#REF!</definedName>
    <definedName name="TOTALITEM2.4_55">[230]A.P.U!#REF!</definedName>
    <definedName name="TOTALITEM2.4_56">[230]A.P.U!#REF!</definedName>
    <definedName name="TOTALITEM2.4_57">[230]A.P.U!#REF!</definedName>
    <definedName name="TOTALITEM2.4_58">[230]A.P.U!#REF!</definedName>
    <definedName name="TOTALITEM2.4_59">[229]A.P.U!#REF!</definedName>
    <definedName name="TOTALITEM2.4_60">[229]A.P.U!#REF!</definedName>
    <definedName name="TOTALITEM2.4_61">[230]A.P.U!#REF!</definedName>
    <definedName name="TOTALITEM2.4_62">[230]A.P.U!#REF!</definedName>
    <definedName name="TOTALITEM2.4_63">[230]A.P.U!#REF!</definedName>
    <definedName name="TOTALITEM2.4_64">[230]A.P.U!#REF!</definedName>
    <definedName name="TOTALITEM2.4_65">[230]A.P.U!#REF!</definedName>
    <definedName name="TOTALITEM2.4_66">[230]A.P.U!#REF!</definedName>
    <definedName name="TOTALITEM2.4_67">[230]A.P.U!#REF!</definedName>
    <definedName name="TOTALITEM2.4_68">[230]A.P.U!#REF!</definedName>
    <definedName name="TOTALITEM2.4_69">[230]A.P.U!#REF!</definedName>
    <definedName name="TOTALITEM2.4_70">[230]A.P.U!#REF!</definedName>
    <definedName name="TOTALITEM2.4_71">[230]A.P.U!#REF!</definedName>
    <definedName name="TOTALITEM2.4_72">[230]A.P.U!#REF!</definedName>
    <definedName name="TOTALITEM2.4_73">[230]A.P.U!#REF!</definedName>
    <definedName name="TOTALITEM2.4_74">[230]A.P.U!#REF!</definedName>
    <definedName name="TOTALITEM2.4_75">[230]A.P.U!#REF!</definedName>
    <definedName name="TOTALITEM2.4_76">[230]A.P.U!#REF!</definedName>
    <definedName name="TOTALITEM2.4_78">[230]A.P.U!#REF!</definedName>
    <definedName name="TOTALITEM2.4_79">[230]A.P.U!#REF!</definedName>
    <definedName name="TOTALITEM2.4_9">[230]A.P.U!#REF!</definedName>
    <definedName name="TOTALITEM2.5">[208]A.P.U!#REF!</definedName>
    <definedName name="TOTALITEM2.5_1">[229]A.P.U!#REF!</definedName>
    <definedName name="TOTALITEM2.5_10">[230]A.P.U!#REF!</definedName>
    <definedName name="TOTALITEM2.5_11">[230]A.P.U!#REF!</definedName>
    <definedName name="TOTALITEM2.5_12">[230]A.P.U!#REF!</definedName>
    <definedName name="TOTALITEM2.5_13">[230]A.P.U!#REF!</definedName>
    <definedName name="TOTALITEM2.5_14">[230]A.P.U!#REF!</definedName>
    <definedName name="TOTALITEM2.5_15">[230]A.P.U!#REF!</definedName>
    <definedName name="TOTALITEM2.5_16">[230]A.P.U!#REF!</definedName>
    <definedName name="TOTALITEM2.5_17">[230]A.P.U!#REF!</definedName>
    <definedName name="TOTALITEM2.5_18">[230]A.P.U!#REF!</definedName>
    <definedName name="TOTALITEM2.5_19">[230]A.P.U!#REF!</definedName>
    <definedName name="TOTALITEM2.5_2">[229]A.P.U!#REF!</definedName>
    <definedName name="TOTALITEM2.5_20">[230]A.P.U!#REF!</definedName>
    <definedName name="TOTALITEM2.5_21">[230]A.P.U!#REF!</definedName>
    <definedName name="TOTALITEM2.5_22">[230]A.P.U!#REF!</definedName>
    <definedName name="TOTALITEM2.5_23">[230]A.P.U!#REF!</definedName>
    <definedName name="TOTALITEM2.5_24">[230]A.P.U!#REF!</definedName>
    <definedName name="TOTALITEM2.5_25">[230]A.P.U!#REF!</definedName>
    <definedName name="TOTALITEM2.5_26">[230]A.P.U!#REF!</definedName>
    <definedName name="TOTALITEM2.5_27">[230]A.P.U!#REF!</definedName>
    <definedName name="TOTALITEM2.5_28">[230]A.P.U!#REF!</definedName>
    <definedName name="TOTALITEM2.5_29">[230]A.P.U!#REF!</definedName>
    <definedName name="TOTALITEM2.5_3">[231]A.P.U!#REF!</definedName>
    <definedName name="TOTALITEM2.5_30">[230]A.P.U!#REF!</definedName>
    <definedName name="TOTALITEM2.5_31">[230]A.P.U!#REF!</definedName>
    <definedName name="TOTALITEM2.5_32">[230]A.P.U!#REF!</definedName>
    <definedName name="TOTALITEM2.5_33">[230]A.P.U!#REF!</definedName>
    <definedName name="TOTALITEM2.5_34">[230]A.P.U!#REF!</definedName>
    <definedName name="TOTALITEM2.5_35">[230]A.P.U!#REF!</definedName>
    <definedName name="TOTALITEM2.5_36">[230]A.P.U!#REF!</definedName>
    <definedName name="TOTALITEM2.5_37">[230]A.P.U!#REF!</definedName>
    <definedName name="TOTALITEM2.5_38">[230]A.P.U!#REF!</definedName>
    <definedName name="TOTALITEM2.5_39">[230]A.P.U!#REF!</definedName>
    <definedName name="TOTALITEM2.5_4">[229]A.P.U!#REF!</definedName>
    <definedName name="TOTALITEM2.5_40">[230]A.P.U!#REF!</definedName>
    <definedName name="TOTALITEM2.5_41">[230]A.P.U!#REF!</definedName>
    <definedName name="TOTALITEM2.5_42">[230]A.P.U!#REF!</definedName>
    <definedName name="TOTALITEM2.5_43">[230]A.P.U!#REF!</definedName>
    <definedName name="TOTALITEM2.5_44">[230]A.P.U!#REF!</definedName>
    <definedName name="TOTALITEM2.5_45">[230]A.P.U!#REF!</definedName>
    <definedName name="TOTALITEM2.5_46">[230]A.P.U!#REF!</definedName>
    <definedName name="TOTALITEM2.5_47">[230]A.P.U!#REF!</definedName>
    <definedName name="TOTALITEM2.5_48">[230]A.P.U!#REF!</definedName>
    <definedName name="TOTALITEM2.5_49">[230]A.P.U!#REF!</definedName>
    <definedName name="TOTALITEM2.5_5">[230]A.P.U!#REF!</definedName>
    <definedName name="TOTALITEM2.5_50">[230]A.P.U!#REF!</definedName>
    <definedName name="TOTALITEM2.5_51">[230]A.P.U!#REF!</definedName>
    <definedName name="TOTALITEM2.5_52">[230]A.P.U!#REF!</definedName>
    <definedName name="TOTALITEM2.5_53">[230]A.P.U!#REF!</definedName>
    <definedName name="TOTALITEM2.5_54">[230]A.P.U!#REF!</definedName>
    <definedName name="TOTALITEM2.5_55">[230]A.P.U!#REF!</definedName>
    <definedName name="TOTALITEM2.5_56">[230]A.P.U!#REF!</definedName>
    <definedName name="TOTALITEM2.5_57">[230]A.P.U!#REF!</definedName>
    <definedName name="TOTALITEM2.5_58">[230]A.P.U!#REF!</definedName>
    <definedName name="TOTALITEM2.5_59">[229]A.P.U!#REF!</definedName>
    <definedName name="TOTALITEM2.5_60">[229]A.P.U!#REF!</definedName>
    <definedName name="TOTALITEM2.5_61">[230]A.P.U!#REF!</definedName>
    <definedName name="TOTALITEM2.5_62">[230]A.P.U!#REF!</definedName>
    <definedName name="TOTALITEM2.5_63">[230]A.P.U!#REF!</definedName>
    <definedName name="TOTALITEM2.5_64">[230]A.P.U!#REF!</definedName>
    <definedName name="TOTALITEM2.5_65">[230]A.P.U!#REF!</definedName>
    <definedName name="TOTALITEM2.5_66">[230]A.P.U!#REF!</definedName>
    <definedName name="TOTALITEM2.5_67">[230]A.P.U!#REF!</definedName>
    <definedName name="TOTALITEM2.5_68">[230]A.P.U!#REF!</definedName>
    <definedName name="TOTALITEM2.5_69">[230]A.P.U!#REF!</definedName>
    <definedName name="TOTALITEM2.5_70">[230]A.P.U!#REF!</definedName>
    <definedName name="TOTALITEM2.5_71">[230]A.P.U!#REF!</definedName>
    <definedName name="TOTALITEM2.5_72">[230]A.P.U!#REF!</definedName>
    <definedName name="TOTALITEM2.5_73">[230]A.P.U!#REF!</definedName>
    <definedName name="TOTALITEM2.5_74">[230]A.P.U!#REF!</definedName>
    <definedName name="TOTALITEM2.5_75">[230]A.P.U!#REF!</definedName>
    <definedName name="TOTALITEM2.5_76">[230]A.P.U!#REF!</definedName>
    <definedName name="TOTALITEM2.5_78">[230]A.P.U!#REF!</definedName>
    <definedName name="TOTALITEM2.5_79">[230]A.P.U!#REF!</definedName>
    <definedName name="TOTALITEM2.5_9">[230]A.P.U!#REF!</definedName>
    <definedName name="TOTALITEM2.6">[208]A.P.U!#REF!</definedName>
    <definedName name="TOTALITEM2.6_1">[229]A.P.U!#REF!</definedName>
    <definedName name="TOTALITEM2.6_10">[230]A.P.U!#REF!</definedName>
    <definedName name="TOTALITEM2.6_11">[230]A.P.U!#REF!</definedName>
    <definedName name="TOTALITEM2.6_12">[230]A.P.U!#REF!</definedName>
    <definedName name="TOTALITEM2.6_13">[230]A.P.U!#REF!</definedName>
    <definedName name="TOTALITEM2.6_14">[230]A.P.U!#REF!</definedName>
    <definedName name="TOTALITEM2.6_15">[230]A.P.U!#REF!</definedName>
    <definedName name="TOTALITEM2.6_16">[230]A.P.U!#REF!</definedName>
    <definedName name="TOTALITEM2.6_17">[230]A.P.U!#REF!</definedName>
    <definedName name="TOTALITEM2.6_18">[230]A.P.U!#REF!</definedName>
    <definedName name="TOTALITEM2.6_19">[230]A.P.U!#REF!</definedName>
    <definedName name="TOTALITEM2.6_2">[229]A.P.U!#REF!</definedName>
    <definedName name="TOTALITEM2.6_20">[230]A.P.U!#REF!</definedName>
    <definedName name="TOTALITEM2.6_21">[230]A.P.U!#REF!</definedName>
    <definedName name="TOTALITEM2.6_22">[230]A.P.U!#REF!</definedName>
    <definedName name="TOTALITEM2.6_23">[230]A.P.U!#REF!</definedName>
    <definedName name="TOTALITEM2.6_24">[230]A.P.U!#REF!</definedName>
    <definedName name="TOTALITEM2.6_25">[230]A.P.U!#REF!</definedName>
    <definedName name="TOTALITEM2.6_26">[230]A.P.U!#REF!</definedName>
    <definedName name="TOTALITEM2.6_27">[230]A.P.U!#REF!</definedName>
    <definedName name="TOTALITEM2.6_28">[230]A.P.U!#REF!</definedName>
    <definedName name="TOTALITEM2.6_29">[230]A.P.U!#REF!</definedName>
    <definedName name="TOTALITEM2.6_3">[231]A.P.U!#REF!</definedName>
    <definedName name="TOTALITEM2.6_30">[230]A.P.U!#REF!</definedName>
    <definedName name="TOTALITEM2.6_31">[230]A.P.U!#REF!</definedName>
    <definedName name="TOTALITEM2.6_32">[230]A.P.U!#REF!</definedName>
    <definedName name="TOTALITEM2.6_33">[230]A.P.U!#REF!</definedName>
    <definedName name="TOTALITEM2.6_34">[230]A.P.U!#REF!</definedName>
    <definedName name="TOTALITEM2.6_35">[230]A.P.U!#REF!</definedName>
    <definedName name="TOTALITEM2.6_36">[230]A.P.U!#REF!</definedName>
    <definedName name="TOTALITEM2.6_37">[230]A.P.U!#REF!</definedName>
    <definedName name="TOTALITEM2.6_38">[230]A.P.U!#REF!</definedName>
    <definedName name="TOTALITEM2.6_39">[230]A.P.U!#REF!</definedName>
    <definedName name="TOTALITEM2.6_4">[229]A.P.U!#REF!</definedName>
    <definedName name="TOTALITEM2.6_40">[230]A.P.U!#REF!</definedName>
    <definedName name="TOTALITEM2.6_41">[230]A.P.U!#REF!</definedName>
    <definedName name="TOTALITEM2.6_42">[230]A.P.U!#REF!</definedName>
    <definedName name="TOTALITEM2.6_43">[230]A.P.U!#REF!</definedName>
    <definedName name="TOTALITEM2.6_44">[230]A.P.U!#REF!</definedName>
    <definedName name="TOTALITEM2.6_45">[230]A.P.U!#REF!</definedName>
    <definedName name="TOTALITEM2.6_46">[230]A.P.U!#REF!</definedName>
    <definedName name="TOTALITEM2.6_47">[230]A.P.U!#REF!</definedName>
    <definedName name="TOTALITEM2.6_48">[230]A.P.U!#REF!</definedName>
    <definedName name="TOTALITEM2.6_49">[230]A.P.U!#REF!</definedName>
    <definedName name="TOTALITEM2.6_5">[230]A.P.U!#REF!</definedName>
    <definedName name="TOTALITEM2.6_50">[230]A.P.U!#REF!</definedName>
    <definedName name="TOTALITEM2.6_51">[230]A.P.U!#REF!</definedName>
    <definedName name="TOTALITEM2.6_52">[230]A.P.U!#REF!</definedName>
    <definedName name="TOTALITEM2.6_53">[230]A.P.U!#REF!</definedName>
    <definedName name="TOTALITEM2.6_54">[230]A.P.U!#REF!</definedName>
    <definedName name="TOTALITEM2.6_55">[230]A.P.U!#REF!</definedName>
    <definedName name="TOTALITEM2.6_56">[230]A.P.U!#REF!</definedName>
    <definedName name="TOTALITEM2.6_57">[230]A.P.U!#REF!</definedName>
    <definedName name="TOTALITEM2.6_58">[230]A.P.U!#REF!</definedName>
    <definedName name="TOTALITEM2.6_59">[229]A.P.U!#REF!</definedName>
    <definedName name="TOTALITEM2.6_60">[229]A.P.U!#REF!</definedName>
    <definedName name="TOTALITEM2.6_61">[230]A.P.U!#REF!</definedName>
    <definedName name="TOTALITEM2.6_62">[230]A.P.U!#REF!</definedName>
    <definedName name="TOTALITEM2.6_63">[230]A.P.U!#REF!</definedName>
    <definedName name="TOTALITEM2.6_64">[230]A.P.U!#REF!</definedName>
    <definedName name="TOTALITEM2.6_65">[230]A.P.U!#REF!</definedName>
    <definedName name="TOTALITEM2.6_66">[230]A.P.U!#REF!</definedName>
    <definedName name="TOTALITEM2.6_67">[230]A.P.U!#REF!</definedName>
    <definedName name="TOTALITEM2.6_68">[230]A.P.U!#REF!</definedName>
    <definedName name="TOTALITEM2.6_69">[230]A.P.U!#REF!</definedName>
    <definedName name="TOTALITEM2.6_70">[230]A.P.U!#REF!</definedName>
    <definedName name="TOTALITEM2.6_71">[230]A.P.U!#REF!</definedName>
    <definedName name="TOTALITEM2.6_72">[230]A.P.U!#REF!</definedName>
    <definedName name="TOTALITEM2.6_73">[230]A.P.U!#REF!</definedName>
    <definedName name="TOTALITEM2.6_74">[230]A.P.U!#REF!</definedName>
    <definedName name="TOTALITEM2.6_75">[230]A.P.U!#REF!</definedName>
    <definedName name="TOTALITEM2.6_76">[230]A.P.U!#REF!</definedName>
    <definedName name="TOTALITEM2.6_78">[230]A.P.U!#REF!</definedName>
    <definedName name="TOTALITEM2.6_79">[230]A.P.U!#REF!</definedName>
    <definedName name="TOTALITEM2.6_9">[230]A.P.U!#REF!</definedName>
    <definedName name="TOTALITEM2.7">[208]A.P.U!#REF!</definedName>
    <definedName name="TOTALITEM2.7_1">[229]A.P.U!#REF!</definedName>
    <definedName name="TOTALITEM2.7_10">[230]A.P.U!#REF!</definedName>
    <definedName name="TOTALITEM2.7_11">[230]A.P.U!#REF!</definedName>
    <definedName name="TOTALITEM2.7_12">[230]A.P.U!#REF!</definedName>
    <definedName name="TOTALITEM2.7_13">[230]A.P.U!#REF!</definedName>
    <definedName name="TOTALITEM2.7_14">[230]A.P.U!#REF!</definedName>
    <definedName name="TOTALITEM2.7_15">[230]A.P.U!#REF!</definedName>
    <definedName name="TOTALITEM2.7_16">[230]A.P.U!#REF!</definedName>
    <definedName name="TOTALITEM2.7_17">[230]A.P.U!#REF!</definedName>
    <definedName name="TOTALITEM2.7_18">[230]A.P.U!#REF!</definedName>
    <definedName name="TOTALITEM2.7_19">[230]A.P.U!#REF!</definedName>
    <definedName name="TOTALITEM2.7_2">[229]A.P.U!#REF!</definedName>
    <definedName name="TOTALITEM2.7_20">[230]A.P.U!#REF!</definedName>
    <definedName name="TOTALITEM2.7_21">[230]A.P.U!#REF!</definedName>
    <definedName name="TOTALITEM2.7_22">[230]A.P.U!#REF!</definedName>
    <definedName name="TOTALITEM2.7_23">[230]A.P.U!#REF!</definedName>
    <definedName name="TOTALITEM2.7_24">[230]A.P.U!#REF!</definedName>
    <definedName name="TOTALITEM2.7_25">[230]A.P.U!#REF!</definedName>
    <definedName name="TOTALITEM2.7_26">[230]A.P.U!#REF!</definedName>
    <definedName name="TOTALITEM2.7_27">[230]A.P.U!#REF!</definedName>
    <definedName name="TOTALITEM2.7_28">[230]A.P.U!#REF!</definedName>
    <definedName name="TOTALITEM2.7_29">[230]A.P.U!#REF!</definedName>
    <definedName name="TOTALITEM2.7_3">[231]A.P.U!#REF!</definedName>
    <definedName name="TOTALITEM2.7_30">[230]A.P.U!#REF!</definedName>
    <definedName name="TOTALITEM2.7_31">[230]A.P.U!#REF!</definedName>
    <definedName name="TOTALITEM2.7_32">[230]A.P.U!#REF!</definedName>
    <definedName name="TOTALITEM2.7_33">[230]A.P.U!#REF!</definedName>
    <definedName name="TOTALITEM2.7_34">[230]A.P.U!#REF!</definedName>
    <definedName name="TOTALITEM2.7_35">[230]A.P.U!#REF!</definedName>
    <definedName name="TOTALITEM2.7_36">[230]A.P.U!#REF!</definedName>
    <definedName name="TOTALITEM2.7_37">[230]A.P.U!#REF!</definedName>
    <definedName name="TOTALITEM2.7_38">[230]A.P.U!#REF!</definedName>
    <definedName name="TOTALITEM2.7_39">[230]A.P.U!#REF!</definedName>
    <definedName name="TOTALITEM2.7_4">[229]A.P.U!#REF!</definedName>
    <definedName name="TOTALITEM2.7_40">[230]A.P.U!#REF!</definedName>
    <definedName name="TOTALITEM2.7_41">[230]A.P.U!#REF!</definedName>
    <definedName name="TOTALITEM2.7_42">[230]A.P.U!#REF!</definedName>
    <definedName name="TOTALITEM2.7_43">[230]A.P.U!#REF!</definedName>
    <definedName name="TOTALITEM2.7_44">[230]A.P.U!#REF!</definedName>
    <definedName name="TOTALITEM2.7_45">[230]A.P.U!#REF!</definedName>
    <definedName name="TOTALITEM2.7_46">[230]A.P.U!#REF!</definedName>
    <definedName name="TOTALITEM2.7_47">[230]A.P.U!#REF!</definedName>
    <definedName name="TOTALITEM2.7_48">[230]A.P.U!#REF!</definedName>
    <definedName name="TOTALITEM2.7_49">[230]A.P.U!#REF!</definedName>
    <definedName name="TOTALITEM2.7_5">[230]A.P.U!#REF!</definedName>
    <definedName name="TOTALITEM2.7_50">[230]A.P.U!#REF!</definedName>
    <definedName name="TOTALITEM2.7_51">[230]A.P.U!#REF!</definedName>
    <definedName name="TOTALITEM2.7_52">[230]A.P.U!#REF!</definedName>
    <definedName name="TOTALITEM2.7_53">[230]A.P.U!#REF!</definedName>
    <definedName name="TOTALITEM2.7_54">[230]A.P.U!#REF!</definedName>
    <definedName name="TOTALITEM2.7_55">[230]A.P.U!#REF!</definedName>
    <definedName name="TOTALITEM2.7_56">[230]A.P.U!#REF!</definedName>
    <definedName name="TOTALITEM2.7_57">[230]A.P.U!#REF!</definedName>
    <definedName name="TOTALITEM2.7_58">[230]A.P.U!#REF!</definedName>
    <definedName name="TOTALITEM2.7_59">[229]A.P.U!#REF!</definedName>
    <definedName name="TOTALITEM2.7_60">[229]A.P.U!#REF!</definedName>
    <definedName name="TOTALITEM2.7_61">[230]A.P.U!#REF!</definedName>
    <definedName name="TOTALITEM2.7_62">[230]A.P.U!#REF!</definedName>
    <definedName name="TOTALITEM2.7_63">[230]A.P.U!#REF!</definedName>
    <definedName name="TOTALITEM2.7_64">[230]A.P.U!#REF!</definedName>
    <definedName name="TOTALITEM2.7_65">[230]A.P.U!#REF!</definedName>
    <definedName name="TOTALITEM2.7_66">[230]A.P.U!#REF!</definedName>
    <definedName name="TOTALITEM2.7_67">[230]A.P.U!#REF!</definedName>
    <definedName name="TOTALITEM2.7_68">[230]A.P.U!#REF!</definedName>
    <definedName name="TOTALITEM2.7_69">[230]A.P.U!#REF!</definedName>
    <definedName name="TOTALITEM2.7_70">[230]A.P.U!#REF!</definedName>
    <definedName name="TOTALITEM2.7_71">[230]A.P.U!#REF!</definedName>
    <definedName name="TOTALITEM2.7_72">[230]A.P.U!#REF!</definedName>
    <definedName name="TOTALITEM2.7_73">[230]A.P.U!#REF!</definedName>
    <definedName name="TOTALITEM2.7_74">[230]A.P.U!#REF!</definedName>
    <definedName name="TOTALITEM2.7_75">[230]A.P.U!#REF!</definedName>
    <definedName name="TOTALITEM2.7_76">[230]A.P.U!#REF!</definedName>
    <definedName name="TOTALITEM2.7_78">[230]A.P.U!#REF!</definedName>
    <definedName name="TOTALITEM2.7_79">[230]A.P.U!#REF!</definedName>
    <definedName name="TOTALITEM2.7_9">[230]A.P.U!#REF!</definedName>
    <definedName name="TOTALITEM3.1.1">[208]A.P.U!#REF!</definedName>
    <definedName name="TOTALITEM3.1.1_1">[229]A.P.U!#REF!</definedName>
    <definedName name="TOTALITEM3.1.1_10">[230]A.P.U!#REF!</definedName>
    <definedName name="TOTALITEM3.1.1_11">[230]A.P.U!#REF!</definedName>
    <definedName name="TOTALITEM3.1.1_12">[230]A.P.U!#REF!</definedName>
    <definedName name="TOTALITEM3.1.1_13">[230]A.P.U!#REF!</definedName>
    <definedName name="TOTALITEM3.1.1_14">[230]A.P.U!#REF!</definedName>
    <definedName name="TOTALITEM3.1.1_15">[230]A.P.U!#REF!</definedName>
    <definedName name="TOTALITEM3.1.1_16">[230]A.P.U!#REF!</definedName>
    <definedName name="TOTALITEM3.1.1_17">[230]A.P.U!#REF!</definedName>
    <definedName name="TOTALITEM3.1.1_18">[230]A.P.U!#REF!</definedName>
    <definedName name="TOTALITEM3.1.1_19">[230]A.P.U!#REF!</definedName>
    <definedName name="TOTALITEM3.1.1_2">[229]A.P.U!#REF!</definedName>
    <definedName name="TOTALITEM3.1.1_20">[230]A.P.U!#REF!</definedName>
    <definedName name="TOTALITEM3.1.1_21">[230]A.P.U!#REF!</definedName>
    <definedName name="TOTALITEM3.1.1_22">[230]A.P.U!#REF!</definedName>
    <definedName name="TOTALITEM3.1.1_23">[230]A.P.U!#REF!</definedName>
    <definedName name="TOTALITEM3.1.1_24">[230]A.P.U!#REF!</definedName>
    <definedName name="TOTALITEM3.1.1_25">[230]A.P.U!#REF!</definedName>
    <definedName name="TOTALITEM3.1.1_26">[230]A.P.U!#REF!</definedName>
    <definedName name="TOTALITEM3.1.1_27">[230]A.P.U!#REF!</definedName>
    <definedName name="TOTALITEM3.1.1_28">[230]A.P.U!#REF!</definedName>
    <definedName name="TOTALITEM3.1.1_29">[230]A.P.U!#REF!</definedName>
    <definedName name="TOTALITEM3.1.1_3">[231]A.P.U!#REF!</definedName>
    <definedName name="TOTALITEM3.1.1_30">[230]A.P.U!#REF!</definedName>
    <definedName name="TOTALITEM3.1.1_31">[230]A.P.U!#REF!</definedName>
    <definedName name="TOTALITEM3.1.1_32">[230]A.P.U!#REF!</definedName>
    <definedName name="TOTALITEM3.1.1_33">[230]A.P.U!#REF!</definedName>
    <definedName name="TOTALITEM3.1.1_34">[230]A.P.U!#REF!</definedName>
    <definedName name="TOTALITEM3.1.1_35">[230]A.P.U!#REF!</definedName>
    <definedName name="TOTALITEM3.1.1_36">[230]A.P.U!#REF!</definedName>
    <definedName name="TOTALITEM3.1.1_37">[230]A.P.U!#REF!</definedName>
    <definedName name="TOTALITEM3.1.1_38">[230]A.P.U!#REF!</definedName>
    <definedName name="TOTALITEM3.1.1_39">[230]A.P.U!#REF!</definedName>
    <definedName name="TOTALITEM3.1.1_4">[229]A.P.U!#REF!</definedName>
    <definedName name="TOTALITEM3.1.1_40">[230]A.P.U!#REF!</definedName>
    <definedName name="TOTALITEM3.1.1_41">[230]A.P.U!#REF!</definedName>
    <definedName name="TOTALITEM3.1.1_42">[230]A.P.U!#REF!</definedName>
    <definedName name="TOTALITEM3.1.1_43">[230]A.P.U!#REF!</definedName>
    <definedName name="TOTALITEM3.1.1_44">[230]A.P.U!#REF!</definedName>
    <definedName name="TOTALITEM3.1.1_45">[230]A.P.U!#REF!</definedName>
    <definedName name="TOTALITEM3.1.1_46">[230]A.P.U!#REF!</definedName>
    <definedName name="TOTALITEM3.1.1_47">[230]A.P.U!#REF!</definedName>
    <definedName name="TOTALITEM3.1.1_48">[230]A.P.U!#REF!</definedName>
    <definedName name="TOTALITEM3.1.1_49">[230]A.P.U!#REF!</definedName>
    <definedName name="TOTALITEM3.1.1_5">[230]A.P.U!#REF!</definedName>
    <definedName name="TOTALITEM3.1.1_50">[230]A.P.U!#REF!</definedName>
    <definedName name="TOTALITEM3.1.1_51">[230]A.P.U!#REF!</definedName>
    <definedName name="TOTALITEM3.1.1_52">[230]A.P.U!#REF!</definedName>
    <definedName name="TOTALITEM3.1.1_53">[230]A.P.U!#REF!</definedName>
    <definedName name="TOTALITEM3.1.1_54">[230]A.P.U!#REF!</definedName>
    <definedName name="TOTALITEM3.1.1_55">[230]A.P.U!#REF!</definedName>
    <definedName name="TOTALITEM3.1.1_56">[230]A.P.U!#REF!</definedName>
    <definedName name="TOTALITEM3.1.1_57">[230]A.P.U!#REF!</definedName>
    <definedName name="TOTALITEM3.1.1_58">[230]A.P.U!#REF!</definedName>
    <definedName name="TOTALITEM3.1.1_59">[229]A.P.U!#REF!</definedName>
    <definedName name="TOTALITEM3.1.1_60">[229]A.P.U!#REF!</definedName>
    <definedName name="TOTALITEM3.1.1_61">[230]A.P.U!#REF!</definedName>
    <definedName name="TOTALITEM3.1.1_62">[230]A.P.U!#REF!</definedName>
    <definedName name="TOTALITEM3.1.1_63">[230]A.P.U!#REF!</definedName>
    <definedName name="TOTALITEM3.1.1_64">[230]A.P.U!#REF!</definedName>
    <definedName name="TOTALITEM3.1.1_65">[230]A.P.U!#REF!</definedName>
    <definedName name="TOTALITEM3.1.1_66">[230]A.P.U!#REF!</definedName>
    <definedName name="TOTALITEM3.1.1_67">[230]A.P.U!#REF!</definedName>
    <definedName name="TOTALITEM3.1.1_68">[230]A.P.U!#REF!</definedName>
    <definedName name="TOTALITEM3.1.1_69">[230]A.P.U!#REF!</definedName>
    <definedName name="TOTALITEM3.1.1_70">[230]A.P.U!#REF!</definedName>
    <definedName name="TOTALITEM3.1.1_71">[230]A.P.U!#REF!</definedName>
    <definedName name="TOTALITEM3.1.1_72">[230]A.P.U!#REF!</definedName>
    <definedName name="TOTALITEM3.1.1_73">[230]A.P.U!#REF!</definedName>
    <definedName name="TOTALITEM3.1.1_74">[230]A.P.U!#REF!</definedName>
    <definedName name="TOTALITEM3.1.1_75">[230]A.P.U!#REF!</definedName>
    <definedName name="TOTALITEM3.1.1_76">[230]A.P.U!#REF!</definedName>
    <definedName name="TOTALITEM3.1.1_78">[230]A.P.U!#REF!</definedName>
    <definedName name="TOTALITEM3.1.1_79">[230]A.P.U!#REF!</definedName>
    <definedName name="TOTALITEM3.1.1_9">[230]A.P.U!#REF!</definedName>
    <definedName name="TOTALITEM3.1.2">[208]A.P.U!#REF!</definedName>
    <definedName name="TOTALITEM3.1.2_1">[229]A.P.U!#REF!</definedName>
    <definedName name="TOTALITEM3.1.2_10">[230]A.P.U!#REF!</definedName>
    <definedName name="TOTALITEM3.1.2_11">[230]A.P.U!#REF!</definedName>
    <definedName name="TOTALITEM3.1.2_12">[230]A.P.U!#REF!</definedName>
    <definedName name="TOTALITEM3.1.2_13">[230]A.P.U!#REF!</definedName>
    <definedName name="TOTALITEM3.1.2_14">[230]A.P.U!#REF!</definedName>
    <definedName name="TOTALITEM3.1.2_15">[230]A.P.U!#REF!</definedName>
    <definedName name="TOTALITEM3.1.2_16">[230]A.P.U!#REF!</definedName>
    <definedName name="TOTALITEM3.1.2_17">[230]A.P.U!#REF!</definedName>
    <definedName name="TOTALITEM3.1.2_18">[230]A.P.U!#REF!</definedName>
    <definedName name="TOTALITEM3.1.2_19">[230]A.P.U!#REF!</definedName>
    <definedName name="TOTALITEM3.1.2_2">[229]A.P.U!#REF!</definedName>
    <definedName name="TOTALITEM3.1.2_20">[230]A.P.U!#REF!</definedName>
    <definedName name="TOTALITEM3.1.2_21">[230]A.P.U!#REF!</definedName>
    <definedName name="TOTALITEM3.1.2_22">[230]A.P.U!#REF!</definedName>
    <definedName name="TOTALITEM3.1.2_23">[230]A.P.U!#REF!</definedName>
    <definedName name="TOTALITEM3.1.2_24">[230]A.P.U!#REF!</definedName>
    <definedName name="TOTALITEM3.1.2_25">[230]A.P.U!#REF!</definedName>
    <definedName name="TOTALITEM3.1.2_26">[230]A.P.U!#REF!</definedName>
    <definedName name="TOTALITEM3.1.2_27">[230]A.P.U!#REF!</definedName>
    <definedName name="TOTALITEM3.1.2_28">[230]A.P.U!#REF!</definedName>
    <definedName name="TOTALITEM3.1.2_29">[230]A.P.U!#REF!</definedName>
    <definedName name="TOTALITEM3.1.2_3">[231]A.P.U!#REF!</definedName>
    <definedName name="TOTALITEM3.1.2_30">[230]A.P.U!#REF!</definedName>
    <definedName name="TOTALITEM3.1.2_31">[230]A.P.U!#REF!</definedName>
    <definedName name="TOTALITEM3.1.2_32">[230]A.P.U!#REF!</definedName>
    <definedName name="TOTALITEM3.1.2_33">[230]A.P.U!#REF!</definedName>
    <definedName name="TOTALITEM3.1.2_34">[230]A.P.U!#REF!</definedName>
    <definedName name="TOTALITEM3.1.2_35">[230]A.P.U!#REF!</definedName>
    <definedName name="TOTALITEM3.1.2_36">[230]A.P.U!#REF!</definedName>
    <definedName name="TOTALITEM3.1.2_37">[230]A.P.U!#REF!</definedName>
    <definedName name="TOTALITEM3.1.2_38">[230]A.P.U!#REF!</definedName>
    <definedName name="TOTALITEM3.1.2_39">[230]A.P.U!#REF!</definedName>
    <definedName name="TOTALITEM3.1.2_4">[229]A.P.U!#REF!</definedName>
    <definedName name="TOTALITEM3.1.2_40">[230]A.P.U!#REF!</definedName>
    <definedName name="TOTALITEM3.1.2_41">[230]A.P.U!#REF!</definedName>
    <definedName name="TOTALITEM3.1.2_42">[230]A.P.U!#REF!</definedName>
    <definedName name="TOTALITEM3.1.2_43">[230]A.P.U!#REF!</definedName>
    <definedName name="TOTALITEM3.1.2_44">[230]A.P.U!#REF!</definedName>
    <definedName name="TOTALITEM3.1.2_45">[230]A.P.U!#REF!</definedName>
    <definedName name="TOTALITEM3.1.2_46">[230]A.P.U!#REF!</definedName>
    <definedName name="TOTALITEM3.1.2_47">[230]A.P.U!#REF!</definedName>
    <definedName name="TOTALITEM3.1.2_48">[230]A.P.U!#REF!</definedName>
    <definedName name="TOTALITEM3.1.2_49">[230]A.P.U!#REF!</definedName>
    <definedName name="TOTALITEM3.1.2_5">[230]A.P.U!#REF!</definedName>
    <definedName name="TOTALITEM3.1.2_50">[230]A.P.U!#REF!</definedName>
    <definedName name="TOTALITEM3.1.2_51">[230]A.P.U!#REF!</definedName>
    <definedName name="TOTALITEM3.1.2_52">[230]A.P.U!#REF!</definedName>
    <definedName name="TOTALITEM3.1.2_53">[230]A.P.U!#REF!</definedName>
    <definedName name="TOTALITEM3.1.2_54">[230]A.P.U!#REF!</definedName>
    <definedName name="TOTALITEM3.1.2_55">[230]A.P.U!#REF!</definedName>
    <definedName name="TOTALITEM3.1.2_56">[230]A.P.U!#REF!</definedName>
    <definedName name="TOTALITEM3.1.2_57">[230]A.P.U!#REF!</definedName>
    <definedName name="TOTALITEM3.1.2_58">[230]A.P.U!#REF!</definedName>
    <definedName name="TOTALITEM3.1.2_59">[229]A.P.U!#REF!</definedName>
    <definedName name="TOTALITEM3.1.2_60">[229]A.P.U!#REF!</definedName>
    <definedName name="TOTALITEM3.1.2_61">[230]A.P.U!#REF!</definedName>
    <definedName name="TOTALITEM3.1.2_62">[230]A.P.U!#REF!</definedName>
    <definedName name="TOTALITEM3.1.2_63">[230]A.P.U!#REF!</definedName>
    <definedName name="TOTALITEM3.1.2_64">[230]A.P.U!#REF!</definedName>
    <definedName name="TOTALITEM3.1.2_65">[230]A.P.U!#REF!</definedName>
    <definedName name="TOTALITEM3.1.2_66">[230]A.P.U!#REF!</definedName>
    <definedName name="TOTALITEM3.1.2_67">[230]A.P.U!#REF!</definedName>
    <definedName name="TOTALITEM3.1.2_68">[230]A.P.U!#REF!</definedName>
    <definedName name="TOTALITEM3.1.2_69">[230]A.P.U!#REF!</definedName>
    <definedName name="TOTALITEM3.1.2_70">[230]A.P.U!#REF!</definedName>
    <definedName name="TOTALITEM3.1.2_71">[230]A.P.U!#REF!</definedName>
    <definedName name="TOTALITEM3.1.2_72">[230]A.P.U!#REF!</definedName>
    <definedName name="TOTALITEM3.1.2_73">[230]A.P.U!#REF!</definedName>
    <definedName name="TOTALITEM3.1.2_74">[230]A.P.U!#REF!</definedName>
    <definedName name="TOTALITEM3.1.2_75">[230]A.P.U!#REF!</definedName>
    <definedName name="TOTALITEM3.1.2_76">[230]A.P.U!#REF!</definedName>
    <definedName name="TOTALITEM3.1.2_78">[230]A.P.U!#REF!</definedName>
    <definedName name="TOTALITEM3.1.2_79">[230]A.P.U!#REF!</definedName>
    <definedName name="TOTALITEM3.1.2_9">[230]A.P.U!#REF!</definedName>
    <definedName name="TOTALITEM3.2">[208]A.P.U!#REF!</definedName>
    <definedName name="TOTALITEM3.2_1">[229]A.P.U!#REF!</definedName>
    <definedName name="TOTALITEM3.2_10">[230]A.P.U!#REF!</definedName>
    <definedName name="TOTALITEM3.2_11">[230]A.P.U!#REF!</definedName>
    <definedName name="TOTALITEM3.2_12">[230]A.P.U!#REF!</definedName>
    <definedName name="TOTALITEM3.2_13">[230]A.P.U!#REF!</definedName>
    <definedName name="TOTALITEM3.2_14">[230]A.P.U!#REF!</definedName>
    <definedName name="TOTALITEM3.2_15">[230]A.P.U!#REF!</definedName>
    <definedName name="TOTALITEM3.2_16">[230]A.P.U!#REF!</definedName>
    <definedName name="TOTALITEM3.2_17">[230]A.P.U!#REF!</definedName>
    <definedName name="TOTALITEM3.2_18">[230]A.P.U!#REF!</definedName>
    <definedName name="TOTALITEM3.2_19">[230]A.P.U!#REF!</definedName>
    <definedName name="TOTALITEM3.2_2">[229]A.P.U!#REF!</definedName>
    <definedName name="TOTALITEM3.2_20">[230]A.P.U!#REF!</definedName>
    <definedName name="TOTALITEM3.2_21">[230]A.P.U!#REF!</definedName>
    <definedName name="TOTALITEM3.2_22">[230]A.P.U!#REF!</definedName>
    <definedName name="TOTALITEM3.2_23">[230]A.P.U!#REF!</definedName>
    <definedName name="TOTALITEM3.2_24">[230]A.P.U!#REF!</definedName>
    <definedName name="TOTALITEM3.2_25">[230]A.P.U!#REF!</definedName>
    <definedName name="TOTALITEM3.2_26">[230]A.P.U!#REF!</definedName>
    <definedName name="TOTALITEM3.2_27">[230]A.P.U!#REF!</definedName>
    <definedName name="TOTALITEM3.2_28">[230]A.P.U!#REF!</definedName>
    <definedName name="TOTALITEM3.2_29">[230]A.P.U!#REF!</definedName>
    <definedName name="TOTALITEM3.2_3">[231]A.P.U!#REF!</definedName>
    <definedName name="TOTALITEM3.2_30">[230]A.P.U!#REF!</definedName>
    <definedName name="TOTALITEM3.2_31">[230]A.P.U!#REF!</definedName>
    <definedName name="TOTALITEM3.2_32">[230]A.P.U!#REF!</definedName>
    <definedName name="TOTALITEM3.2_33">[230]A.P.U!#REF!</definedName>
    <definedName name="TOTALITEM3.2_34">[230]A.P.U!#REF!</definedName>
    <definedName name="TOTALITEM3.2_35">[230]A.P.U!#REF!</definedName>
    <definedName name="TOTALITEM3.2_36">[230]A.P.U!#REF!</definedName>
    <definedName name="TOTALITEM3.2_37">[230]A.P.U!#REF!</definedName>
    <definedName name="TOTALITEM3.2_38">[230]A.P.U!#REF!</definedName>
    <definedName name="TOTALITEM3.2_39">[230]A.P.U!#REF!</definedName>
    <definedName name="TOTALITEM3.2_4">[229]A.P.U!#REF!</definedName>
    <definedName name="TOTALITEM3.2_40">[230]A.P.U!#REF!</definedName>
    <definedName name="TOTALITEM3.2_41">[230]A.P.U!#REF!</definedName>
    <definedName name="TOTALITEM3.2_42">[230]A.P.U!#REF!</definedName>
    <definedName name="TOTALITEM3.2_43">[230]A.P.U!#REF!</definedName>
    <definedName name="TOTALITEM3.2_44">[230]A.P.U!#REF!</definedName>
    <definedName name="TOTALITEM3.2_45">[230]A.P.U!#REF!</definedName>
    <definedName name="TOTALITEM3.2_46">[230]A.P.U!#REF!</definedName>
    <definedName name="TOTALITEM3.2_47">[230]A.P.U!#REF!</definedName>
    <definedName name="TOTALITEM3.2_48">[230]A.P.U!#REF!</definedName>
    <definedName name="TOTALITEM3.2_49">[230]A.P.U!#REF!</definedName>
    <definedName name="TOTALITEM3.2_5">[230]A.P.U!#REF!</definedName>
    <definedName name="TOTALITEM3.2_50">[230]A.P.U!#REF!</definedName>
    <definedName name="TOTALITEM3.2_51">[230]A.P.U!#REF!</definedName>
    <definedName name="TOTALITEM3.2_52">[230]A.P.U!#REF!</definedName>
    <definedName name="TOTALITEM3.2_53">[230]A.P.U!#REF!</definedName>
    <definedName name="TOTALITEM3.2_54">[230]A.P.U!#REF!</definedName>
    <definedName name="TOTALITEM3.2_55">[230]A.P.U!#REF!</definedName>
    <definedName name="TOTALITEM3.2_56">[230]A.P.U!#REF!</definedName>
    <definedName name="TOTALITEM3.2_57">[230]A.P.U!#REF!</definedName>
    <definedName name="TOTALITEM3.2_58">[230]A.P.U!#REF!</definedName>
    <definedName name="TOTALITEM3.2_59">[229]A.P.U!#REF!</definedName>
    <definedName name="TOTALITEM3.2_60">[229]A.P.U!#REF!</definedName>
    <definedName name="TOTALITEM3.2_61">[230]A.P.U!#REF!</definedName>
    <definedName name="TOTALITEM3.2_62">[230]A.P.U!#REF!</definedName>
    <definedName name="TOTALITEM3.2_63">[230]A.P.U!#REF!</definedName>
    <definedName name="TOTALITEM3.2_64">[230]A.P.U!#REF!</definedName>
    <definedName name="TOTALITEM3.2_65">[230]A.P.U!#REF!</definedName>
    <definedName name="TOTALITEM3.2_66">[230]A.P.U!#REF!</definedName>
    <definedName name="TOTALITEM3.2_67">[230]A.P.U!#REF!</definedName>
    <definedName name="TOTALITEM3.2_68">[230]A.P.U!#REF!</definedName>
    <definedName name="TOTALITEM3.2_69">[230]A.P.U!#REF!</definedName>
    <definedName name="TOTALITEM3.2_70">[230]A.P.U!#REF!</definedName>
    <definedName name="TOTALITEM3.2_71">[230]A.P.U!#REF!</definedName>
    <definedName name="TOTALITEM3.2_72">[230]A.P.U!#REF!</definedName>
    <definedName name="TOTALITEM3.2_73">[230]A.P.U!#REF!</definedName>
    <definedName name="TOTALITEM3.2_74">[230]A.P.U!#REF!</definedName>
    <definedName name="TOTALITEM3.2_75">[230]A.P.U!#REF!</definedName>
    <definedName name="TOTALITEM3.2_76">[230]A.P.U!#REF!</definedName>
    <definedName name="TOTALITEM3.2_78">[230]A.P.U!#REF!</definedName>
    <definedName name="TOTALITEM3.2_79">[230]A.P.U!#REF!</definedName>
    <definedName name="TOTALITEM3.2_9">[230]A.P.U!#REF!</definedName>
    <definedName name="TOTALITEM3.3">[208]A.P.U!#REF!</definedName>
    <definedName name="TOTALITEM3.3_1">[229]A.P.U!#REF!</definedName>
    <definedName name="TOTALITEM3.3_10">[230]A.P.U!#REF!</definedName>
    <definedName name="TOTALITEM3.3_11">[230]A.P.U!#REF!</definedName>
    <definedName name="TOTALITEM3.3_12">[230]A.P.U!#REF!</definedName>
    <definedName name="TOTALITEM3.3_13">[230]A.P.U!#REF!</definedName>
    <definedName name="TOTALITEM3.3_14">[230]A.P.U!#REF!</definedName>
    <definedName name="TOTALITEM3.3_15">[230]A.P.U!#REF!</definedName>
    <definedName name="TOTALITEM3.3_16">[230]A.P.U!#REF!</definedName>
    <definedName name="TOTALITEM3.3_17">[230]A.P.U!#REF!</definedName>
    <definedName name="TOTALITEM3.3_18">[230]A.P.U!#REF!</definedName>
    <definedName name="TOTALITEM3.3_19">[230]A.P.U!#REF!</definedName>
    <definedName name="TOTALITEM3.3_2">[229]A.P.U!#REF!</definedName>
    <definedName name="TOTALITEM3.3_20">[230]A.P.U!#REF!</definedName>
    <definedName name="TOTALITEM3.3_21">[230]A.P.U!#REF!</definedName>
    <definedName name="TOTALITEM3.3_22">[230]A.P.U!#REF!</definedName>
    <definedName name="TOTALITEM3.3_23">[230]A.P.U!#REF!</definedName>
    <definedName name="TOTALITEM3.3_24">[230]A.P.U!#REF!</definedName>
    <definedName name="TOTALITEM3.3_25">[230]A.P.U!#REF!</definedName>
    <definedName name="TOTALITEM3.3_26">[230]A.P.U!#REF!</definedName>
    <definedName name="TOTALITEM3.3_27">[230]A.P.U!#REF!</definedName>
    <definedName name="TOTALITEM3.3_28">[230]A.P.U!#REF!</definedName>
    <definedName name="TOTALITEM3.3_29">[230]A.P.U!#REF!</definedName>
    <definedName name="TOTALITEM3.3_3">[231]A.P.U!#REF!</definedName>
    <definedName name="TOTALITEM3.3_30">[230]A.P.U!#REF!</definedName>
    <definedName name="TOTALITEM3.3_31">[230]A.P.U!#REF!</definedName>
    <definedName name="TOTALITEM3.3_32">[230]A.P.U!#REF!</definedName>
    <definedName name="TOTALITEM3.3_33">[230]A.P.U!#REF!</definedName>
    <definedName name="TOTALITEM3.3_34">[230]A.P.U!#REF!</definedName>
    <definedName name="TOTALITEM3.3_35">[230]A.P.U!#REF!</definedName>
    <definedName name="TOTALITEM3.3_36">[230]A.P.U!#REF!</definedName>
    <definedName name="TOTALITEM3.3_37">[230]A.P.U!#REF!</definedName>
    <definedName name="TOTALITEM3.3_38">[230]A.P.U!#REF!</definedName>
    <definedName name="TOTALITEM3.3_39">[230]A.P.U!#REF!</definedName>
    <definedName name="TOTALITEM3.3_4">[229]A.P.U!#REF!</definedName>
    <definedName name="TOTALITEM3.3_40">[230]A.P.U!#REF!</definedName>
    <definedName name="TOTALITEM3.3_41">[230]A.P.U!#REF!</definedName>
    <definedName name="TOTALITEM3.3_42">[230]A.P.U!#REF!</definedName>
    <definedName name="TOTALITEM3.3_43">[230]A.P.U!#REF!</definedName>
    <definedName name="TOTALITEM3.3_44">[230]A.P.U!#REF!</definedName>
    <definedName name="TOTALITEM3.3_45">[230]A.P.U!#REF!</definedName>
    <definedName name="TOTALITEM3.3_46">[230]A.P.U!#REF!</definedName>
    <definedName name="TOTALITEM3.3_47">[230]A.P.U!#REF!</definedName>
    <definedName name="TOTALITEM3.3_48">[230]A.P.U!#REF!</definedName>
    <definedName name="TOTALITEM3.3_49">[230]A.P.U!#REF!</definedName>
    <definedName name="TOTALITEM3.3_5">[230]A.P.U!#REF!</definedName>
    <definedName name="TOTALITEM3.3_50">[230]A.P.U!#REF!</definedName>
    <definedName name="TOTALITEM3.3_51">[230]A.P.U!#REF!</definedName>
    <definedName name="TOTALITEM3.3_52">[230]A.P.U!#REF!</definedName>
    <definedName name="TOTALITEM3.3_53">[230]A.P.U!#REF!</definedName>
    <definedName name="TOTALITEM3.3_54">[230]A.P.U!#REF!</definedName>
    <definedName name="TOTALITEM3.3_55">[230]A.P.U!#REF!</definedName>
    <definedName name="TOTALITEM3.3_56">[230]A.P.U!#REF!</definedName>
    <definedName name="TOTALITEM3.3_57">[230]A.P.U!#REF!</definedName>
    <definedName name="TOTALITEM3.3_58">[230]A.P.U!#REF!</definedName>
    <definedName name="TOTALITEM3.3_59">[229]A.P.U!#REF!</definedName>
    <definedName name="TOTALITEM3.3_60">[229]A.P.U!#REF!</definedName>
    <definedName name="TOTALITEM3.3_61">[230]A.P.U!#REF!</definedName>
    <definedName name="TOTALITEM3.3_62">[230]A.P.U!#REF!</definedName>
    <definedName name="TOTALITEM3.3_63">[230]A.P.U!#REF!</definedName>
    <definedName name="TOTALITEM3.3_64">[230]A.P.U!#REF!</definedName>
    <definedName name="TOTALITEM3.3_65">[230]A.P.U!#REF!</definedName>
    <definedName name="TOTALITEM3.3_66">[230]A.P.U!#REF!</definedName>
    <definedName name="TOTALITEM3.3_67">[230]A.P.U!#REF!</definedName>
    <definedName name="TOTALITEM3.3_68">[230]A.P.U!#REF!</definedName>
    <definedName name="TOTALITEM3.3_69">[230]A.P.U!#REF!</definedName>
    <definedName name="TOTALITEM3.3_70">[230]A.P.U!#REF!</definedName>
    <definedName name="TOTALITEM3.3_71">[230]A.P.U!#REF!</definedName>
    <definedName name="TOTALITEM3.3_72">[230]A.P.U!#REF!</definedName>
    <definedName name="TOTALITEM3.3_73">[230]A.P.U!#REF!</definedName>
    <definedName name="TOTALITEM3.3_74">[230]A.P.U!#REF!</definedName>
    <definedName name="TOTALITEM3.3_75">[230]A.P.U!#REF!</definedName>
    <definedName name="TOTALITEM3.3_76">[230]A.P.U!#REF!</definedName>
    <definedName name="TOTALITEM3.3_78">[230]A.P.U!#REF!</definedName>
    <definedName name="TOTALITEM3.3_79">[230]A.P.U!#REF!</definedName>
    <definedName name="TOTALITEM3.3_9">[230]A.P.U!#REF!</definedName>
    <definedName name="TOTALITEM3.4.1">[208]A.P.U!#REF!</definedName>
    <definedName name="TOTALITEM3.4.1_1">[229]A.P.U!#REF!</definedName>
    <definedName name="TOTALITEM3.4.1_10">[230]A.P.U!#REF!</definedName>
    <definedName name="TOTALITEM3.4.1_11">[230]A.P.U!#REF!</definedName>
    <definedName name="TOTALITEM3.4.1_12">[230]A.P.U!#REF!</definedName>
    <definedName name="TOTALITEM3.4.1_13">[230]A.P.U!#REF!</definedName>
    <definedName name="TOTALITEM3.4.1_14">[230]A.P.U!#REF!</definedName>
    <definedName name="TOTALITEM3.4.1_15">[230]A.P.U!#REF!</definedName>
    <definedName name="TOTALITEM3.4.1_16">[230]A.P.U!#REF!</definedName>
    <definedName name="TOTALITEM3.4.1_17">[230]A.P.U!#REF!</definedName>
    <definedName name="TOTALITEM3.4.1_18">[230]A.P.U!#REF!</definedName>
    <definedName name="TOTALITEM3.4.1_19">[230]A.P.U!#REF!</definedName>
    <definedName name="TOTALITEM3.4.1_2">[229]A.P.U!#REF!</definedName>
    <definedName name="TOTALITEM3.4.1_20">[230]A.P.U!#REF!</definedName>
    <definedName name="TOTALITEM3.4.1_21">[230]A.P.U!#REF!</definedName>
    <definedName name="TOTALITEM3.4.1_22">[230]A.P.U!#REF!</definedName>
    <definedName name="TOTALITEM3.4.1_23">[230]A.P.U!#REF!</definedName>
    <definedName name="TOTALITEM3.4.1_24">[230]A.P.U!#REF!</definedName>
    <definedName name="TOTALITEM3.4.1_25">[230]A.P.U!#REF!</definedName>
    <definedName name="TOTALITEM3.4.1_26">[230]A.P.U!#REF!</definedName>
    <definedName name="TOTALITEM3.4.1_27">[230]A.P.U!#REF!</definedName>
    <definedName name="TOTALITEM3.4.1_28">[230]A.P.U!#REF!</definedName>
    <definedName name="TOTALITEM3.4.1_29">[230]A.P.U!#REF!</definedName>
    <definedName name="TOTALITEM3.4.1_3">[231]A.P.U!#REF!</definedName>
    <definedName name="TOTALITEM3.4.1_30">[230]A.P.U!#REF!</definedName>
    <definedName name="TOTALITEM3.4.1_31">[230]A.P.U!#REF!</definedName>
    <definedName name="TOTALITEM3.4.1_32">[230]A.P.U!#REF!</definedName>
    <definedName name="TOTALITEM3.4.1_33">[230]A.P.U!#REF!</definedName>
    <definedName name="TOTALITEM3.4.1_34">[230]A.P.U!#REF!</definedName>
    <definedName name="TOTALITEM3.4.1_35">[230]A.P.U!#REF!</definedName>
    <definedName name="TOTALITEM3.4.1_36">[230]A.P.U!#REF!</definedName>
    <definedName name="TOTALITEM3.4.1_37">[230]A.P.U!#REF!</definedName>
    <definedName name="TOTALITEM3.4.1_38">[230]A.P.U!#REF!</definedName>
    <definedName name="TOTALITEM3.4.1_39">[230]A.P.U!#REF!</definedName>
    <definedName name="TOTALITEM3.4.1_4">[229]A.P.U!#REF!</definedName>
    <definedName name="TOTALITEM3.4.1_40">[230]A.P.U!#REF!</definedName>
    <definedName name="TOTALITEM3.4.1_41">[230]A.P.U!#REF!</definedName>
    <definedName name="TOTALITEM3.4.1_42">[230]A.P.U!#REF!</definedName>
    <definedName name="TOTALITEM3.4.1_43">[230]A.P.U!#REF!</definedName>
    <definedName name="TOTALITEM3.4.1_44">[230]A.P.U!#REF!</definedName>
    <definedName name="TOTALITEM3.4.1_45">[230]A.P.U!#REF!</definedName>
    <definedName name="TOTALITEM3.4.1_46">[230]A.P.U!#REF!</definedName>
    <definedName name="TOTALITEM3.4.1_47">[230]A.P.U!#REF!</definedName>
    <definedName name="TOTALITEM3.4.1_48">[230]A.P.U!#REF!</definedName>
    <definedName name="TOTALITEM3.4.1_49">[230]A.P.U!#REF!</definedName>
    <definedName name="TOTALITEM3.4.1_5">[230]A.P.U!#REF!</definedName>
    <definedName name="TOTALITEM3.4.1_50">[230]A.P.U!#REF!</definedName>
    <definedName name="TOTALITEM3.4.1_51">[230]A.P.U!#REF!</definedName>
    <definedName name="TOTALITEM3.4.1_52">[230]A.P.U!#REF!</definedName>
    <definedName name="TOTALITEM3.4.1_53">[230]A.P.U!#REF!</definedName>
    <definedName name="TOTALITEM3.4.1_54">[230]A.P.U!#REF!</definedName>
    <definedName name="TOTALITEM3.4.1_55">[230]A.P.U!#REF!</definedName>
    <definedName name="TOTALITEM3.4.1_56">[230]A.P.U!#REF!</definedName>
    <definedName name="TOTALITEM3.4.1_57">[230]A.P.U!#REF!</definedName>
    <definedName name="TOTALITEM3.4.1_58">[230]A.P.U!#REF!</definedName>
    <definedName name="TOTALITEM3.4.1_59">[229]A.P.U!#REF!</definedName>
    <definedName name="TOTALITEM3.4.1_60">[229]A.P.U!#REF!</definedName>
    <definedName name="TOTALITEM3.4.1_61">[230]A.P.U!#REF!</definedName>
    <definedName name="TOTALITEM3.4.1_62">[230]A.P.U!#REF!</definedName>
    <definedName name="TOTALITEM3.4.1_63">[230]A.P.U!#REF!</definedName>
    <definedName name="TOTALITEM3.4.1_64">[230]A.P.U!#REF!</definedName>
    <definedName name="TOTALITEM3.4.1_65">[230]A.P.U!#REF!</definedName>
    <definedName name="TOTALITEM3.4.1_66">[230]A.P.U!#REF!</definedName>
    <definedName name="TOTALITEM3.4.1_67">[230]A.P.U!#REF!</definedName>
    <definedName name="TOTALITEM3.4.1_68">[230]A.P.U!#REF!</definedName>
    <definedName name="TOTALITEM3.4.1_69">[230]A.P.U!#REF!</definedName>
    <definedName name="TOTALITEM3.4.1_70">[230]A.P.U!#REF!</definedName>
    <definedName name="TOTALITEM3.4.1_71">[230]A.P.U!#REF!</definedName>
    <definedName name="TOTALITEM3.4.1_72">[230]A.P.U!#REF!</definedName>
    <definedName name="TOTALITEM3.4.1_73">[230]A.P.U!#REF!</definedName>
    <definedName name="TOTALITEM3.4.1_74">[230]A.P.U!#REF!</definedName>
    <definedName name="TOTALITEM3.4.1_75">[230]A.P.U!#REF!</definedName>
    <definedName name="TOTALITEM3.4.1_76">[230]A.P.U!#REF!</definedName>
    <definedName name="TOTALITEM3.4.1_78">[230]A.P.U!#REF!</definedName>
    <definedName name="TOTALITEM3.4.1_79">[230]A.P.U!#REF!</definedName>
    <definedName name="TOTALITEM3.4.1_9">[230]A.P.U!#REF!</definedName>
    <definedName name="TOTALITEM3.4.2">[208]A.P.U!#REF!</definedName>
    <definedName name="TOTALITEM3.4.2_1">[229]A.P.U!#REF!</definedName>
    <definedName name="TOTALITEM3.4.2_10">[230]A.P.U!#REF!</definedName>
    <definedName name="TOTALITEM3.4.2_11">[230]A.P.U!#REF!</definedName>
    <definedName name="TOTALITEM3.4.2_12">[230]A.P.U!#REF!</definedName>
    <definedName name="TOTALITEM3.4.2_13">[230]A.P.U!#REF!</definedName>
    <definedName name="TOTALITEM3.4.2_14">[230]A.P.U!#REF!</definedName>
    <definedName name="TOTALITEM3.4.2_15">[230]A.P.U!#REF!</definedName>
    <definedName name="TOTALITEM3.4.2_16">[230]A.P.U!#REF!</definedName>
    <definedName name="TOTALITEM3.4.2_17">[230]A.P.U!#REF!</definedName>
    <definedName name="TOTALITEM3.4.2_18">[230]A.P.U!#REF!</definedName>
    <definedName name="TOTALITEM3.4.2_19">[230]A.P.U!#REF!</definedName>
    <definedName name="TOTALITEM3.4.2_2">[229]A.P.U!#REF!</definedName>
    <definedName name="TOTALITEM3.4.2_20">[230]A.P.U!#REF!</definedName>
    <definedName name="TOTALITEM3.4.2_21">[230]A.P.U!#REF!</definedName>
    <definedName name="TOTALITEM3.4.2_22">[230]A.P.U!#REF!</definedName>
    <definedName name="TOTALITEM3.4.2_23">[230]A.P.U!#REF!</definedName>
    <definedName name="TOTALITEM3.4.2_24">[230]A.P.U!#REF!</definedName>
    <definedName name="TOTALITEM3.4.2_25">[230]A.P.U!#REF!</definedName>
    <definedName name="TOTALITEM3.4.2_26">[230]A.P.U!#REF!</definedName>
    <definedName name="TOTALITEM3.4.2_27">[230]A.P.U!#REF!</definedName>
    <definedName name="TOTALITEM3.4.2_28">[230]A.P.U!#REF!</definedName>
    <definedName name="TOTALITEM3.4.2_29">[230]A.P.U!#REF!</definedName>
    <definedName name="TOTALITEM3.4.2_3">[231]A.P.U!#REF!</definedName>
    <definedName name="TOTALITEM3.4.2_30">[230]A.P.U!#REF!</definedName>
    <definedName name="TOTALITEM3.4.2_31">[230]A.P.U!#REF!</definedName>
    <definedName name="TOTALITEM3.4.2_32">[230]A.P.U!#REF!</definedName>
    <definedName name="TOTALITEM3.4.2_33">[230]A.P.U!#REF!</definedName>
    <definedName name="TOTALITEM3.4.2_34">[230]A.P.U!#REF!</definedName>
    <definedName name="TOTALITEM3.4.2_35">[230]A.P.U!#REF!</definedName>
    <definedName name="TOTALITEM3.4.2_36">[230]A.P.U!#REF!</definedName>
    <definedName name="TOTALITEM3.4.2_37">[230]A.P.U!#REF!</definedName>
    <definedName name="TOTALITEM3.4.2_38">[230]A.P.U!#REF!</definedName>
    <definedName name="TOTALITEM3.4.2_39">[230]A.P.U!#REF!</definedName>
    <definedName name="TOTALITEM3.4.2_4">[229]A.P.U!#REF!</definedName>
    <definedName name="TOTALITEM3.4.2_40">[230]A.P.U!#REF!</definedName>
    <definedName name="TOTALITEM3.4.2_41">[230]A.P.U!#REF!</definedName>
    <definedName name="TOTALITEM3.4.2_42">[230]A.P.U!#REF!</definedName>
    <definedName name="TOTALITEM3.4.2_43">[230]A.P.U!#REF!</definedName>
    <definedName name="TOTALITEM3.4.2_44">[230]A.P.U!#REF!</definedName>
    <definedName name="TOTALITEM3.4.2_45">[230]A.P.U!#REF!</definedName>
    <definedName name="TOTALITEM3.4.2_46">[230]A.P.U!#REF!</definedName>
    <definedName name="TOTALITEM3.4.2_47">[230]A.P.U!#REF!</definedName>
    <definedName name="TOTALITEM3.4.2_48">[230]A.P.U!#REF!</definedName>
    <definedName name="TOTALITEM3.4.2_49">[230]A.P.U!#REF!</definedName>
    <definedName name="TOTALITEM3.4.2_5">[230]A.P.U!#REF!</definedName>
    <definedName name="TOTALITEM3.4.2_50">[230]A.P.U!#REF!</definedName>
    <definedName name="TOTALITEM3.4.2_51">[230]A.P.U!#REF!</definedName>
    <definedName name="TOTALITEM3.4.2_52">[230]A.P.U!#REF!</definedName>
    <definedName name="TOTALITEM3.4.2_53">[230]A.P.U!#REF!</definedName>
    <definedName name="TOTALITEM3.4.2_54">[230]A.P.U!#REF!</definedName>
    <definedName name="TOTALITEM3.4.2_55">[230]A.P.U!#REF!</definedName>
    <definedName name="TOTALITEM3.4.2_56">[230]A.P.U!#REF!</definedName>
    <definedName name="TOTALITEM3.4.2_57">[230]A.P.U!#REF!</definedName>
    <definedName name="TOTALITEM3.4.2_58">[230]A.P.U!#REF!</definedName>
    <definedName name="TOTALITEM3.4.2_59">[229]A.P.U!#REF!</definedName>
    <definedName name="TOTALITEM3.4.2_60">[229]A.P.U!#REF!</definedName>
    <definedName name="TOTALITEM3.4.2_61">[230]A.P.U!#REF!</definedName>
    <definedName name="TOTALITEM3.4.2_62">[230]A.P.U!#REF!</definedName>
    <definedName name="TOTALITEM3.4.2_63">[230]A.P.U!#REF!</definedName>
    <definedName name="TOTALITEM3.4.2_64">[230]A.P.U!#REF!</definedName>
    <definedName name="TOTALITEM3.4.2_65">[230]A.P.U!#REF!</definedName>
    <definedName name="TOTALITEM3.4.2_66">[230]A.P.U!#REF!</definedName>
    <definedName name="TOTALITEM3.4.2_67">[230]A.P.U!#REF!</definedName>
    <definedName name="TOTALITEM3.4.2_68">[230]A.P.U!#REF!</definedName>
    <definedName name="TOTALITEM3.4.2_69">[230]A.P.U!#REF!</definedName>
    <definedName name="TOTALITEM3.4.2_70">[230]A.P.U!#REF!</definedName>
    <definedName name="TOTALITEM3.4.2_71">[230]A.P.U!#REF!</definedName>
    <definedName name="TOTALITEM3.4.2_72">[230]A.P.U!#REF!</definedName>
    <definedName name="TOTALITEM3.4.2_73">[230]A.P.U!#REF!</definedName>
    <definedName name="TOTALITEM3.4.2_74">[230]A.P.U!#REF!</definedName>
    <definedName name="TOTALITEM3.4.2_75">[230]A.P.U!#REF!</definedName>
    <definedName name="TOTALITEM3.4.2_76">[230]A.P.U!#REF!</definedName>
    <definedName name="TOTALITEM3.4.2_78">[230]A.P.U!#REF!</definedName>
    <definedName name="TOTALITEM3.4.2_79">[230]A.P.U!#REF!</definedName>
    <definedName name="TOTALITEM3.4.2_9">[230]A.P.U!#REF!</definedName>
    <definedName name="TOTALITEM3.4.3">[208]A.P.U!#REF!</definedName>
    <definedName name="TOTALITEM3.4.3_1">[229]A.P.U!#REF!</definedName>
    <definedName name="TOTALITEM3.4.3_10">[230]A.P.U!#REF!</definedName>
    <definedName name="TOTALITEM3.4.3_11">[230]A.P.U!#REF!</definedName>
    <definedName name="TOTALITEM3.4.3_12">[230]A.P.U!#REF!</definedName>
    <definedName name="TOTALITEM3.4.3_13">[230]A.P.U!#REF!</definedName>
    <definedName name="TOTALITEM3.4.3_14">[230]A.P.U!#REF!</definedName>
    <definedName name="TOTALITEM3.4.3_15">[230]A.P.U!#REF!</definedName>
    <definedName name="TOTALITEM3.4.3_16">[230]A.P.U!#REF!</definedName>
    <definedName name="TOTALITEM3.4.3_17">[230]A.P.U!#REF!</definedName>
    <definedName name="TOTALITEM3.4.3_18">[230]A.P.U!#REF!</definedName>
    <definedName name="TOTALITEM3.4.3_19">[230]A.P.U!#REF!</definedName>
    <definedName name="TOTALITEM3.4.3_2">[229]A.P.U!#REF!</definedName>
    <definedName name="TOTALITEM3.4.3_20">[230]A.P.U!#REF!</definedName>
    <definedName name="TOTALITEM3.4.3_21">[230]A.P.U!#REF!</definedName>
    <definedName name="TOTALITEM3.4.3_22">[230]A.P.U!#REF!</definedName>
    <definedName name="TOTALITEM3.4.3_23">[230]A.P.U!#REF!</definedName>
    <definedName name="TOTALITEM3.4.3_24">[230]A.P.U!#REF!</definedName>
    <definedName name="TOTALITEM3.4.3_25">[230]A.P.U!#REF!</definedName>
    <definedName name="TOTALITEM3.4.3_26">[230]A.P.U!#REF!</definedName>
    <definedName name="TOTALITEM3.4.3_27">[230]A.P.U!#REF!</definedName>
    <definedName name="TOTALITEM3.4.3_28">[230]A.P.U!#REF!</definedName>
    <definedName name="TOTALITEM3.4.3_29">[230]A.P.U!#REF!</definedName>
    <definedName name="TOTALITEM3.4.3_3">[231]A.P.U!#REF!</definedName>
    <definedName name="TOTALITEM3.4.3_30">[230]A.P.U!#REF!</definedName>
    <definedName name="TOTALITEM3.4.3_31">[230]A.P.U!#REF!</definedName>
    <definedName name="TOTALITEM3.4.3_32">[230]A.P.U!#REF!</definedName>
    <definedName name="TOTALITEM3.4.3_33">[230]A.P.U!#REF!</definedName>
    <definedName name="TOTALITEM3.4.3_34">[230]A.P.U!#REF!</definedName>
    <definedName name="TOTALITEM3.4.3_35">[230]A.P.U!#REF!</definedName>
    <definedName name="TOTALITEM3.4.3_36">[230]A.P.U!#REF!</definedName>
    <definedName name="TOTALITEM3.4.3_37">[230]A.P.U!#REF!</definedName>
    <definedName name="TOTALITEM3.4.3_38">[230]A.P.U!#REF!</definedName>
    <definedName name="TOTALITEM3.4.3_39">[230]A.P.U!#REF!</definedName>
    <definedName name="TOTALITEM3.4.3_4">[229]A.P.U!#REF!</definedName>
    <definedName name="TOTALITEM3.4.3_40">[230]A.P.U!#REF!</definedName>
    <definedName name="TOTALITEM3.4.3_41">[230]A.P.U!#REF!</definedName>
    <definedName name="TOTALITEM3.4.3_42">[230]A.P.U!#REF!</definedName>
    <definedName name="TOTALITEM3.4.3_43">[230]A.P.U!#REF!</definedName>
    <definedName name="TOTALITEM3.4.3_44">[230]A.P.U!#REF!</definedName>
    <definedName name="TOTALITEM3.4.3_45">[230]A.P.U!#REF!</definedName>
    <definedName name="TOTALITEM3.4.3_46">[230]A.P.U!#REF!</definedName>
    <definedName name="TOTALITEM3.4.3_47">[230]A.P.U!#REF!</definedName>
    <definedName name="TOTALITEM3.4.3_48">[230]A.P.U!#REF!</definedName>
    <definedName name="TOTALITEM3.4.3_49">[230]A.P.U!#REF!</definedName>
    <definedName name="TOTALITEM3.4.3_5">[230]A.P.U!#REF!</definedName>
    <definedName name="TOTALITEM3.4.3_50">[230]A.P.U!#REF!</definedName>
    <definedName name="TOTALITEM3.4.3_51">[230]A.P.U!#REF!</definedName>
    <definedName name="TOTALITEM3.4.3_52">[230]A.P.U!#REF!</definedName>
    <definedName name="TOTALITEM3.4.3_53">[230]A.P.U!#REF!</definedName>
    <definedName name="TOTALITEM3.4.3_54">[230]A.P.U!#REF!</definedName>
    <definedName name="TOTALITEM3.4.3_55">[230]A.P.U!#REF!</definedName>
    <definedName name="TOTALITEM3.4.3_56">[230]A.P.U!#REF!</definedName>
    <definedName name="TOTALITEM3.4.3_57">[230]A.P.U!#REF!</definedName>
    <definedName name="TOTALITEM3.4.3_58">[230]A.P.U!#REF!</definedName>
    <definedName name="TOTALITEM3.4.3_59">[229]A.P.U!#REF!</definedName>
    <definedName name="TOTALITEM3.4.3_60">[229]A.P.U!#REF!</definedName>
    <definedName name="TOTALITEM3.4.3_61">[230]A.P.U!#REF!</definedName>
    <definedName name="TOTALITEM3.4.3_62">[230]A.P.U!#REF!</definedName>
    <definedName name="TOTALITEM3.4.3_63">[230]A.P.U!#REF!</definedName>
    <definedName name="TOTALITEM3.4.3_64">[230]A.P.U!#REF!</definedName>
    <definedName name="TOTALITEM3.4.3_65">[230]A.P.U!#REF!</definedName>
    <definedName name="TOTALITEM3.4.3_66">[230]A.P.U!#REF!</definedName>
    <definedName name="TOTALITEM3.4.3_67">[230]A.P.U!#REF!</definedName>
    <definedName name="TOTALITEM3.4.3_68">[230]A.P.U!#REF!</definedName>
    <definedName name="TOTALITEM3.4.3_69">[230]A.P.U!#REF!</definedName>
    <definedName name="TOTALITEM3.4.3_70">[230]A.P.U!#REF!</definedName>
    <definedName name="TOTALITEM3.4.3_71">[230]A.P.U!#REF!</definedName>
    <definedName name="TOTALITEM3.4.3_72">[230]A.P.U!#REF!</definedName>
    <definedName name="TOTALITEM3.4.3_73">[230]A.P.U!#REF!</definedName>
    <definedName name="TOTALITEM3.4.3_74">[230]A.P.U!#REF!</definedName>
    <definedName name="TOTALITEM3.4.3_75">[230]A.P.U!#REF!</definedName>
    <definedName name="TOTALITEM3.4.3_76">[230]A.P.U!#REF!</definedName>
    <definedName name="TOTALITEM3.4.3_78">[230]A.P.U!#REF!</definedName>
    <definedName name="TOTALITEM3.4.3_79">[230]A.P.U!#REF!</definedName>
    <definedName name="TOTALITEM3.4.3_9">[230]A.P.U!#REF!</definedName>
    <definedName name="TOTALITEM3.5.1">[208]A.P.U!#REF!</definedName>
    <definedName name="TOTALITEM3.5.1_1">[229]A.P.U!#REF!</definedName>
    <definedName name="TOTALITEM3.5.1_10">[230]A.P.U!#REF!</definedName>
    <definedName name="TOTALITEM3.5.1_11">[230]A.P.U!#REF!</definedName>
    <definedName name="TOTALITEM3.5.1_12">[230]A.P.U!#REF!</definedName>
    <definedName name="TOTALITEM3.5.1_13">[230]A.P.U!#REF!</definedName>
    <definedName name="TOTALITEM3.5.1_14">[230]A.P.U!#REF!</definedName>
    <definedName name="TOTALITEM3.5.1_15">[230]A.P.U!#REF!</definedName>
    <definedName name="TOTALITEM3.5.1_16">[230]A.P.U!#REF!</definedName>
    <definedName name="TOTALITEM3.5.1_17">[230]A.P.U!#REF!</definedName>
    <definedName name="TOTALITEM3.5.1_18">[230]A.P.U!#REF!</definedName>
    <definedName name="TOTALITEM3.5.1_19">[230]A.P.U!#REF!</definedName>
    <definedName name="TOTALITEM3.5.1_2">[229]A.P.U!#REF!</definedName>
    <definedName name="TOTALITEM3.5.1_20">[230]A.P.U!#REF!</definedName>
    <definedName name="TOTALITEM3.5.1_21">[230]A.P.U!#REF!</definedName>
    <definedName name="TOTALITEM3.5.1_22">[230]A.P.U!#REF!</definedName>
    <definedName name="TOTALITEM3.5.1_23">[230]A.P.U!#REF!</definedName>
    <definedName name="TOTALITEM3.5.1_24">[230]A.P.U!#REF!</definedName>
    <definedName name="TOTALITEM3.5.1_25">[230]A.P.U!#REF!</definedName>
    <definedName name="TOTALITEM3.5.1_26">[230]A.P.U!#REF!</definedName>
    <definedName name="TOTALITEM3.5.1_27">[230]A.P.U!#REF!</definedName>
    <definedName name="TOTALITEM3.5.1_28">[230]A.P.U!#REF!</definedName>
    <definedName name="TOTALITEM3.5.1_29">[230]A.P.U!#REF!</definedName>
    <definedName name="TOTALITEM3.5.1_3">[231]A.P.U!#REF!</definedName>
    <definedName name="TOTALITEM3.5.1_30">[230]A.P.U!#REF!</definedName>
    <definedName name="TOTALITEM3.5.1_31">[230]A.P.U!#REF!</definedName>
    <definedName name="TOTALITEM3.5.1_32">[230]A.P.U!#REF!</definedName>
    <definedName name="TOTALITEM3.5.1_33">[230]A.P.U!#REF!</definedName>
    <definedName name="TOTALITEM3.5.1_34">[230]A.P.U!#REF!</definedName>
    <definedName name="TOTALITEM3.5.1_35">[230]A.P.U!#REF!</definedName>
    <definedName name="TOTALITEM3.5.1_36">[230]A.P.U!#REF!</definedName>
    <definedName name="TOTALITEM3.5.1_37">[230]A.P.U!#REF!</definedName>
    <definedName name="TOTALITEM3.5.1_38">[230]A.P.U!#REF!</definedName>
    <definedName name="TOTALITEM3.5.1_39">[230]A.P.U!#REF!</definedName>
    <definedName name="TOTALITEM3.5.1_4">[229]A.P.U!#REF!</definedName>
    <definedName name="TOTALITEM3.5.1_40">[230]A.P.U!#REF!</definedName>
    <definedName name="TOTALITEM3.5.1_41">[230]A.P.U!#REF!</definedName>
    <definedName name="TOTALITEM3.5.1_42">[230]A.P.U!#REF!</definedName>
    <definedName name="TOTALITEM3.5.1_43">[230]A.P.U!#REF!</definedName>
    <definedName name="TOTALITEM3.5.1_44">[230]A.P.U!#REF!</definedName>
    <definedName name="TOTALITEM3.5.1_45">[230]A.P.U!#REF!</definedName>
    <definedName name="TOTALITEM3.5.1_46">[230]A.P.U!#REF!</definedName>
    <definedName name="TOTALITEM3.5.1_47">[230]A.P.U!#REF!</definedName>
    <definedName name="TOTALITEM3.5.1_48">[230]A.P.U!#REF!</definedName>
    <definedName name="TOTALITEM3.5.1_49">[230]A.P.U!#REF!</definedName>
    <definedName name="TOTALITEM3.5.1_5">[230]A.P.U!#REF!</definedName>
    <definedName name="TOTALITEM3.5.1_50">[230]A.P.U!#REF!</definedName>
    <definedName name="TOTALITEM3.5.1_51">[230]A.P.U!#REF!</definedName>
    <definedName name="TOTALITEM3.5.1_52">[230]A.P.U!#REF!</definedName>
    <definedName name="TOTALITEM3.5.1_53">[230]A.P.U!#REF!</definedName>
    <definedName name="TOTALITEM3.5.1_54">[230]A.P.U!#REF!</definedName>
    <definedName name="TOTALITEM3.5.1_55">[230]A.P.U!#REF!</definedName>
    <definedName name="TOTALITEM3.5.1_56">[230]A.P.U!#REF!</definedName>
    <definedName name="TOTALITEM3.5.1_57">[230]A.P.U!#REF!</definedName>
    <definedName name="TOTALITEM3.5.1_58">[230]A.P.U!#REF!</definedName>
    <definedName name="TOTALITEM3.5.1_59">[229]A.P.U!#REF!</definedName>
    <definedName name="TOTALITEM3.5.1_60">[229]A.P.U!#REF!</definedName>
    <definedName name="TOTALITEM3.5.1_61">[230]A.P.U!#REF!</definedName>
    <definedName name="TOTALITEM3.5.1_62">[230]A.P.U!#REF!</definedName>
    <definedName name="TOTALITEM3.5.1_63">[230]A.P.U!#REF!</definedName>
    <definedName name="TOTALITEM3.5.1_64">[230]A.P.U!#REF!</definedName>
    <definedName name="TOTALITEM3.5.1_65">[230]A.P.U!#REF!</definedName>
    <definedName name="TOTALITEM3.5.1_66">[230]A.P.U!#REF!</definedName>
    <definedName name="TOTALITEM3.5.1_67">[230]A.P.U!#REF!</definedName>
    <definedName name="TOTALITEM3.5.1_68">[230]A.P.U!#REF!</definedName>
    <definedName name="TOTALITEM3.5.1_69">[230]A.P.U!#REF!</definedName>
    <definedName name="TOTALITEM3.5.1_70">[230]A.P.U!#REF!</definedName>
    <definedName name="TOTALITEM3.5.1_71">[230]A.P.U!#REF!</definedName>
    <definedName name="TOTALITEM3.5.1_72">[230]A.P.U!#REF!</definedName>
    <definedName name="TOTALITEM3.5.1_73">[230]A.P.U!#REF!</definedName>
    <definedName name="TOTALITEM3.5.1_74">[230]A.P.U!#REF!</definedName>
    <definedName name="TOTALITEM3.5.1_75">[230]A.P.U!#REF!</definedName>
    <definedName name="TOTALITEM3.5.1_76">[230]A.P.U!#REF!</definedName>
    <definedName name="TOTALITEM3.5.1_78">[230]A.P.U!#REF!</definedName>
    <definedName name="TOTALITEM3.5.1_79">[230]A.P.U!#REF!</definedName>
    <definedName name="TOTALITEM3.5.1_9">[230]A.P.U!#REF!</definedName>
    <definedName name="TOTALITEM3.5.2">[208]A.P.U!#REF!</definedName>
    <definedName name="TOTALITEM3.5.2_1">[229]A.P.U!#REF!</definedName>
    <definedName name="TOTALITEM3.5.2_10">[230]A.P.U!#REF!</definedName>
    <definedName name="TOTALITEM3.5.2_11">[230]A.P.U!#REF!</definedName>
    <definedName name="TOTALITEM3.5.2_12">[230]A.P.U!#REF!</definedName>
    <definedName name="TOTALITEM3.5.2_13">[230]A.P.U!#REF!</definedName>
    <definedName name="TOTALITEM3.5.2_14">[230]A.P.U!#REF!</definedName>
    <definedName name="TOTALITEM3.5.2_15">[230]A.P.U!#REF!</definedName>
    <definedName name="TOTALITEM3.5.2_16">[230]A.P.U!#REF!</definedName>
    <definedName name="TOTALITEM3.5.2_17">[230]A.P.U!#REF!</definedName>
    <definedName name="TOTALITEM3.5.2_18">[230]A.P.U!#REF!</definedName>
    <definedName name="TOTALITEM3.5.2_19">[230]A.P.U!#REF!</definedName>
    <definedName name="TOTALITEM3.5.2_2">[229]A.P.U!#REF!</definedName>
    <definedName name="TOTALITEM3.5.2_20">[230]A.P.U!#REF!</definedName>
    <definedName name="TOTALITEM3.5.2_21">[230]A.P.U!#REF!</definedName>
    <definedName name="TOTALITEM3.5.2_22">[230]A.P.U!#REF!</definedName>
    <definedName name="TOTALITEM3.5.2_23">[230]A.P.U!#REF!</definedName>
    <definedName name="TOTALITEM3.5.2_24">[230]A.P.U!#REF!</definedName>
    <definedName name="TOTALITEM3.5.2_25">[230]A.P.U!#REF!</definedName>
    <definedName name="TOTALITEM3.5.2_26">[230]A.P.U!#REF!</definedName>
    <definedName name="TOTALITEM3.5.2_27">[230]A.P.U!#REF!</definedName>
    <definedName name="TOTALITEM3.5.2_28">[230]A.P.U!#REF!</definedName>
    <definedName name="TOTALITEM3.5.2_29">[230]A.P.U!#REF!</definedName>
    <definedName name="TOTALITEM3.5.2_3">[231]A.P.U!#REF!</definedName>
    <definedName name="TOTALITEM3.5.2_30">[230]A.P.U!#REF!</definedName>
    <definedName name="TOTALITEM3.5.2_31">[230]A.P.U!#REF!</definedName>
    <definedName name="TOTALITEM3.5.2_32">[230]A.P.U!#REF!</definedName>
    <definedName name="TOTALITEM3.5.2_33">[230]A.P.U!#REF!</definedName>
    <definedName name="TOTALITEM3.5.2_34">[230]A.P.U!#REF!</definedName>
    <definedName name="TOTALITEM3.5.2_35">[230]A.P.U!#REF!</definedName>
    <definedName name="TOTALITEM3.5.2_36">[230]A.P.U!#REF!</definedName>
    <definedName name="TOTALITEM3.5.2_37">[230]A.P.U!#REF!</definedName>
    <definedName name="TOTALITEM3.5.2_38">[230]A.P.U!#REF!</definedName>
    <definedName name="TOTALITEM3.5.2_39">[230]A.P.U!#REF!</definedName>
    <definedName name="TOTALITEM3.5.2_4">[229]A.P.U!#REF!</definedName>
    <definedName name="TOTALITEM3.5.2_40">[230]A.P.U!#REF!</definedName>
    <definedName name="TOTALITEM3.5.2_41">[230]A.P.U!#REF!</definedName>
    <definedName name="TOTALITEM3.5.2_42">[230]A.P.U!#REF!</definedName>
    <definedName name="TOTALITEM3.5.2_43">[230]A.P.U!#REF!</definedName>
    <definedName name="TOTALITEM3.5.2_44">[230]A.P.U!#REF!</definedName>
    <definedName name="TOTALITEM3.5.2_45">[230]A.P.U!#REF!</definedName>
    <definedName name="TOTALITEM3.5.2_46">[230]A.P.U!#REF!</definedName>
    <definedName name="TOTALITEM3.5.2_47">[230]A.P.U!#REF!</definedName>
    <definedName name="TOTALITEM3.5.2_48">[230]A.P.U!#REF!</definedName>
    <definedName name="TOTALITEM3.5.2_49">[230]A.P.U!#REF!</definedName>
    <definedName name="TOTALITEM3.5.2_5">[230]A.P.U!#REF!</definedName>
    <definedName name="TOTALITEM3.5.2_50">[230]A.P.U!#REF!</definedName>
    <definedName name="TOTALITEM3.5.2_51">[230]A.P.U!#REF!</definedName>
    <definedName name="TOTALITEM3.5.2_52">[230]A.P.U!#REF!</definedName>
    <definedName name="TOTALITEM3.5.2_53">[230]A.P.U!#REF!</definedName>
    <definedName name="TOTALITEM3.5.2_54">[230]A.P.U!#REF!</definedName>
    <definedName name="TOTALITEM3.5.2_55">[230]A.P.U!#REF!</definedName>
    <definedName name="TOTALITEM3.5.2_56">[230]A.P.U!#REF!</definedName>
    <definedName name="TOTALITEM3.5.2_57">[230]A.P.U!#REF!</definedName>
    <definedName name="TOTALITEM3.5.2_58">[230]A.P.U!#REF!</definedName>
    <definedName name="TOTALITEM3.5.2_59">[229]A.P.U!#REF!</definedName>
    <definedName name="TOTALITEM3.5.2_60">[229]A.P.U!#REF!</definedName>
    <definedName name="TOTALITEM3.5.2_61">[230]A.P.U!#REF!</definedName>
    <definedName name="TOTALITEM3.5.2_62">[230]A.P.U!#REF!</definedName>
    <definedName name="TOTALITEM3.5.2_63">[230]A.P.U!#REF!</definedName>
    <definedName name="TOTALITEM3.5.2_64">[230]A.P.U!#REF!</definedName>
    <definedName name="TOTALITEM3.5.2_65">[230]A.P.U!#REF!</definedName>
    <definedName name="TOTALITEM3.5.2_66">[230]A.P.U!#REF!</definedName>
    <definedName name="TOTALITEM3.5.2_67">[230]A.P.U!#REF!</definedName>
    <definedName name="TOTALITEM3.5.2_68">[230]A.P.U!#REF!</definedName>
    <definedName name="TOTALITEM3.5.2_69">[230]A.P.U!#REF!</definedName>
    <definedName name="TOTALITEM3.5.2_70">[230]A.P.U!#REF!</definedName>
    <definedName name="TOTALITEM3.5.2_71">[230]A.P.U!#REF!</definedName>
    <definedName name="TOTALITEM3.5.2_72">[230]A.P.U!#REF!</definedName>
    <definedName name="TOTALITEM3.5.2_73">[230]A.P.U!#REF!</definedName>
    <definedName name="TOTALITEM3.5.2_74">[230]A.P.U!#REF!</definedName>
    <definedName name="TOTALITEM3.5.2_75">[230]A.P.U!#REF!</definedName>
    <definedName name="TOTALITEM3.5.2_76">[230]A.P.U!#REF!</definedName>
    <definedName name="TOTALITEM3.5.2_78">[230]A.P.U!#REF!</definedName>
    <definedName name="TOTALITEM3.5.2_79">[230]A.P.U!#REF!</definedName>
    <definedName name="TOTALITEM3.5.2_9">[230]A.P.U!#REF!</definedName>
    <definedName name="TOTALITEM3.5.3">[208]A.P.U!#REF!</definedName>
    <definedName name="TOTALITEM3.5.3_1">[229]A.P.U!#REF!</definedName>
    <definedName name="TOTALITEM3.5.3_10">[230]A.P.U!#REF!</definedName>
    <definedName name="TOTALITEM3.5.3_11">[230]A.P.U!#REF!</definedName>
    <definedName name="TOTALITEM3.5.3_12">[230]A.P.U!#REF!</definedName>
    <definedName name="TOTALITEM3.5.3_13">[230]A.P.U!#REF!</definedName>
    <definedName name="TOTALITEM3.5.3_14">[230]A.P.U!#REF!</definedName>
    <definedName name="TOTALITEM3.5.3_15">[230]A.P.U!#REF!</definedName>
    <definedName name="TOTALITEM3.5.3_16">[230]A.P.U!#REF!</definedName>
    <definedName name="TOTALITEM3.5.3_17">[230]A.P.U!#REF!</definedName>
    <definedName name="TOTALITEM3.5.3_18">[230]A.P.U!#REF!</definedName>
    <definedName name="TOTALITEM3.5.3_19">[230]A.P.U!#REF!</definedName>
    <definedName name="TOTALITEM3.5.3_2">[229]A.P.U!#REF!</definedName>
    <definedName name="TOTALITEM3.5.3_20">[230]A.P.U!#REF!</definedName>
    <definedName name="TOTALITEM3.5.3_21">[230]A.P.U!#REF!</definedName>
    <definedName name="TOTALITEM3.5.3_22">[230]A.P.U!#REF!</definedName>
    <definedName name="TOTALITEM3.5.3_23">[230]A.P.U!#REF!</definedName>
    <definedName name="TOTALITEM3.5.3_24">[230]A.P.U!#REF!</definedName>
    <definedName name="TOTALITEM3.5.3_25">[230]A.P.U!#REF!</definedName>
    <definedName name="TOTALITEM3.5.3_26">[230]A.P.U!#REF!</definedName>
    <definedName name="TOTALITEM3.5.3_27">[230]A.P.U!#REF!</definedName>
    <definedName name="TOTALITEM3.5.3_28">[230]A.P.U!#REF!</definedName>
    <definedName name="TOTALITEM3.5.3_29">[230]A.P.U!#REF!</definedName>
    <definedName name="TOTALITEM3.5.3_3">[231]A.P.U!#REF!</definedName>
    <definedName name="TOTALITEM3.5.3_30">[230]A.P.U!#REF!</definedName>
    <definedName name="TOTALITEM3.5.3_31">[230]A.P.U!#REF!</definedName>
    <definedName name="TOTALITEM3.5.3_32">[230]A.P.U!#REF!</definedName>
    <definedName name="TOTALITEM3.5.3_33">[230]A.P.U!#REF!</definedName>
    <definedName name="TOTALITEM3.5.3_34">[230]A.P.U!#REF!</definedName>
    <definedName name="TOTALITEM3.5.3_35">[230]A.P.U!#REF!</definedName>
    <definedName name="TOTALITEM3.5.3_36">[230]A.P.U!#REF!</definedName>
    <definedName name="TOTALITEM3.5.3_37">[230]A.P.U!#REF!</definedName>
    <definedName name="TOTALITEM3.5.3_38">[230]A.P.U!#REF!</definedName>
    <definedName name="TOTALITEM3.5.3_39">[230]A.P.U!#REF!</definedName>
    <definedName name="TOTALITEM3.5.3_4">[229]A.P.U!#REF!</definedName>
    <definedName name="TOTALITEM3.5.3_40">[230]A.P.U!#REF!</definedName>
    <definedName name="TOTALITEM3.5.3_41">[230]A.P.U!#REF!</definedName>
    <definedName name="TOTALITEM3.5.3_42">[230]A.P.U!#REF!</definedName>
    <definedName name="TOTALITEM3.5.3_43">[230]A.P.U!#REF!</definedName>
    <definedName name="TOTALITEM3.5.3_44">[230]A.P.U!#REF!</definedName>
    <definedName name="TOTALITEM3.5.3_45">[230]A.P.U!#REF!</definedName>
    <definedName name="TOTALITEM3.5.3_46">[230]A.P.U!#REF!</definedName>
    <definedName name="TOTALITEM3.5.3_47">[230]A.P.U!#REF!</definedName>
    <definedName name="TOTALITEM3.5.3_48">[230]A.P.U!#REF!</definedName>
    <definedName name="TOTALITEM3.5.3_49">[230]A.P.U!#REF!</definedName>
    <definedName name="TOTALITEM3.5.3_5">[230]A.P.U!#REF!</definedName>
    <definedName name="TOTALITEM3.5.3_50">[230]A.P.U!#REF!</definedName>
    <definedName name="TOTALITEM3.5.3_51">[230]A.P.U!#REF!</definedName>
    <definedName name="TOTALITEM3.5.3_52">[230]A.P.U!#REF!</definedName>
    <definedName name="TOTALITEM3.5.3_53">[230]A.P.U!#REF!</definedName>
    <definedName name="TOTALITEM3.5.3_54">[230]A.P.U!#REF!</definedName>
    <definedName name="TOTALITEM3.5.3_55">[230]A.P.U!#REF!</definedName>
    <definedName name="TOTALITEM3.5.3_56">[230]A.P.U!#REF!</definedName>
    <definedName name="TOTALITEM3.5.3_57">[230]A.P.U!#REF!</definedName>
    <definedName name="TOTALITEM3.5.3_58">[230]A.P.U!#REF!</definedName>
    <definedName name="TOTALITEM3.5.3_59">[229]A.P.U!#REF!</definedName>
    <definedName name="TOTALITEM3.5.3_60">[229]A.P.U!#REF!</definedName>
    <definedName name="TOTALITEM3.5.3_61">[230]A.P.U!#REF!</definedName>
    <definedName name="TOTALITEM3.5.3_62">[230]A.P.U!#REF!</definedName>
    <definedName name="TOTALITEM3.5.3_63">[230]A.P.U!#REF!</definedName>
    <definedName name="TOTALITEM3.5.3_64">[230]A.P.U!#REF!</definedName>
    <definedName name="TOTALITEM3.5.3_65">[230]A.P.U!#REF!</definedName>
    <definedName name="TOTALITEM3.5.3_66">[230]A.P.U!#REF!</definedName>
    <definedName name="TOTALITEM3.5.3_67">[230]A.P.U!#REF!</definedName>
    <definedName name="TOTALITEM3.5.3_68">[230]A.P.U!#REF!</definedName>
    <definedName name="TOTALITEM3.5.3_69">[230]A.P.U!#REF!</definedName>
    <definedName name="TOTALITEM3.5.3_70">[230]A.P.U!#REF!</definedName>
    <definedName name="TOTALITEM3.5.3_71">[230]A.P.U!#REF!</definedName>
    <definedName name="TOTALITEM3.5.3_72">[230]A.P.U!#REF!</definedName>
    <definedName name="TOTALITEM3.5.3_73">[230]A.P.U!#REF!</definedName>
    <definedName name="TOTALITEM3.5.3_74">[230]A.P.U!#REF!</definedName>
    <definedName name="TOTALITEM3.5.3_75">[230]A.P.U!#REF!</definedName>
    <definedName name="TOTALITEM3.5.3_76">[230]A.P.U!#REF!</definedName>
    <definedName name="TOTALITEM3.5.3_78">[230]A.P.U!#REF!</definedName>
    <definedName name="TOTALITEM3.5.3_79">[230]A.P.U!#REF!</definedName>
    <definedName name="TOTALITEM3.5.3_9">[230]A.P.U!#REF!</definedName>
    <definedName name="TOTALITEM4.1.2">[208]A.P.U!#REF!</definedName>
    <definedName name="TOTALITEM4.1.2_1">[229]A.P.U!#REF!</definedName>
    <definedName name="TOTALITEM4.1.2_10">[230]A.P.U!#REF!</definedName>
    <definedName name="TOTALITEM4.1.2_11">[230]A.P.U!#REF!</definedName>
    <definedName name="TOTALITEM4.1.2_12">[230]A.P.U!#REF!</definedName>
    <definedName name="TOTALITEM4.1.2_13">[230]A.P.U!#REF!</definedName>
    <definedName name="TOTALITEM4.1.2_14">[230]A.P.U!#REF!</definedName>
    <definedName name="TOTALITEM4.1.2_15">[230]A.P.U!#REF!</definedName>
    <definedName name="TOTALITEM4.1.2_16">[230]A.P.U!#REF!</definedName>
    <definedName name="TOTALITEM4.1.2_17">[230]A.P.U!#REF!</definedName>
    <definedName name="TOTALITEM4.1.2_18">[230]A.P.U!#REF!</definedName>
    <definedName name="TOTALITEM4.1.2_19">[230]A.P.U!#REF!</definedName>
    <definedName name="TOTALITEM4.1.2_2">[229]A.P.U!#REF!</definedName>
    <definedName name="TOTALITEM4.1.2_20">[230]A.P.U!#REF!</definedName>
    <definedName name="TOTALITEM4.1.2_21">[230]A.P.U!#REF!</definedName>
    <definedName name="TOTALITEM4.1.2_22">[230]A.P.U!#REF!</definedName>
    <definedName name="TOTALITEM4.1.2_23">[230]A.P.U!#REF!</definedName>
    <definedName name="TOTALITEM4.1.2_24">[230]A.P.U!#REF!</definedName>
    <definedName name="TOTALITEM4.1.2_25">[230]A.P.U!#REF!</definedName>
    <definedName name="TOTALITEM4.1.2_26">[230]A.P.U!#REF!</definedName>
    <definedName name="TOTALITEM4.1.2_27">[230]A.P.U!#REF!</definedName>
    <definedName name="TOTALITEM4.1.2_28">[230]A.P.U!#REF!</definedName>
    <definedName name="TOTALITEM4.1.2_29">[230]A.P.U!#REF!</definedName>
    <definedName name="TOTALITEM4.1.2_3">[231]A.P.U!#REF!</definedName>
    <definedName name="TOTALITEM4.1.2_30">[230]A.P.U!#REF!</definedName>
    <definedName name="TOTALITEM4.1.2_31">[230]A.P.U!#REF!</definedName>
    <definedName name="TOTALITEM4.1.2_32">[230]A.P.U!#REF!</definedName>
    <definedName name="TOTALITEM4.1.2_33">[230]A.P.U!#REF!</definedName>
    <definedName name="TOTALITEM4.1.2_34">[230]A.P.U!#REF!</definedName>
    <definedName name="TOTALITEM4.1.2_35">[230]A.P.U!#REF!</definedName>
    <definedName name="TOTALITEM4.1.2_36">[230]A.P.U!#REF!</definedName>
    <definedName name="TOTALITEM4.1.2_37">[230]A.P.U!#REF!</definedName>
    <definedName name="TOTALITEM4.1.2_38">[230]A.P.U!#REF!</definedName>
    <definedName name="TOTALITEM4.1.2_39">[230]A.P.U!#REF!</definedName>
    <definedName name="TOTALITEM4.1.2_4">[229]A.P.U!#REF!</definedName>
    <definedName name="TOTALITEM4.1.2_40">[230]A.P.U!#REF!</definedName>
    <definedName name="TOTALITEM4.1.2_41">[230]A.P.U!#REF!</definedName>
    <definedName name="TOTALITEM4.1.2_42">[230]A.P.U!#REF!</definedName>
    <definedName name="TOTALITEM4.1.2_43">[230]A.P.U!#REF!</definedName>
    <definedName name="TOTALITEM4.1.2_44">[230]A.P.U!#REF!</definedName>
    <definedName name="TOTALITEM4.1.2_45">[230]A.P.U!#REF!</definedName>
    <definedName name="TOTALITEM4.1.2_46">[230]A.P.U!#REF!</definedName>
    <definedName name="TOTALITEM4.1.2_47">[230]A.P.U!#REF!</definedName>
    <definedName name="TOTALITEM4.1.2_48">[230]A.P.U!#REF!</definedName>
    <definedName name="TOTALITEM4.1.2_49">[230]A.P.U!#REF!</definedName>
    <definedName name="TOTALITEM4.1.2_5">[230]A.P.U!#REF!</definedName>
    <definedName name="TOTALITEM4.1.2_50">[230]A.P.U!#REF!</definedName>
    <definedName name="TOTALITEM4.1.2_51">[230]A.P.U!#REF!</definedName>
    <definedName name="TOTALITEM4.1.2_52">[230]A.P.U!#REF!</definedName>
    <definedName name="TOTALITEM4.1.2_53">[230]A.P.U!#REF!</definedName>
    <definedName name="TOTALITEM4.1.2_54">[230]A.P.U!#REF!</definedName>
    <definedName name="TOTALITEM4.1.2_55">[230]A.P.U!#REF!</definedName>
    <definedName name="TOTALITEM4.1.2_56">[230]A.P.U!#REF!</definedName>
    <definedName name="TOTALITEM4.1.2_57">[230]A.P.U!#REF!</definedName>
    <definedName name="TOTALITEM4.1.2_58">[230]A.P.U!#REF!</definedName>
    <definedName name="TOTALITEM4.1.2_59">[229]A.P.U!#REF!</definedName>
    <definedName name="TOTALITEM4.1.2_60">[229]A.P.U!#REF!</definedName>
    <definedName name="TOTALITEM4.1.2_61">[230]A.P.U!#REF!</definedName>
    <definedName name="TOTALITEM4.1.2_62">[230]A.P.U!#REF!</definedName>
    <definedName name="TOTALITEM4.1.2_63">[230]A.P.U!#REF!</definedName>
    <definedName name="TOTALITEM4.1.2_64">[230]A.P.U!#REF!</definedName>
    <definedName name="TOTALITEM4.1.2_65">[230]A.P.U!#REF!</definedName>
    <definedName name="TOTALITEM4.1.2_66">[230]A.P.U!#REF!</definedName>
    <definedName name="TOTALITEM4.1.2_67">[230]A.P.U!#REF!</definedName>
    <definedName name="TOTALITEM4.1.2_68">[230]A.P.U!#REF!</definedName>
    <definedName name="TOTALITEM4.1.2_69">[230]A.P.U!#REF!</definedName>
    <definedName name="TOTALITEM4.1.2_70">[230]A.P.U!#REF!</definedName>
    <definedName name="TOTALITEM4.1.2_71">[230]A.P.U!#REF!</definedName>
    <definedName name="TOTALITEM4.1.2_72">[230]A.P.U!#REF!</definedName>
    <definedName name="TOTALITEM4.1.2_73">[230]A.P.U!#REF!</definedName>
    <definedName name="TOTALITEM4.1.2_74">[230]A.P.U!#REF!</definedName>
    <definedName name="TOTALITEM4.1.2_75">[230]A.P.U!#REF!</definedName>
    <definedName name="TOTALITEM4.1.2_76">[230]A.P.U!#REF!</definedName>
    <definedName name="TOTALITEM4.1.2_78">[230]A.P.U!#REF!</definedName>
    <definedName name="TOTALITEM4.1.2_79">[230]A.P.U!#REF!</definedName>
    <definedName name="TOTALITEM4.1.2_9">[230]A.P.U!#REF!</definedName>
    <definedName name="TOTALITEM4.1.3">[208]A.P.U!#REF!</definedName>
    <definedName name="TOTALITEM4.1.3_1">[229]A.P.U!#REF!</definedName>
    <definedName name="TOTALITEM4.1.3_10">[230]A.P.U!#REF!</definedName>
    <definedName name="TOTALITEM4.1.3_11">[230]A.P.U!#REF!</definedName>
    <definedName name="TOTALITEM4.1.3_12">[230]A.P.U!#REF!</definedName>
    <definedName name="TOTALITEM4.1.3_13">[230]A.P.U!#REF!</definedName>
    <definedName name="TOTALITEM4.1.3_14">[230]A.P.U!#REF!</definedName>
    <definedName name="TOTALITEM4.1.3_15">[230]A.P.U!#REF!</definedName>
    <definedName name="TOTALITEM4.1.3_16">[230]A.P.U!#REF!</definedName>
    <definedName name="TOTALITEM4.1.3_17">[230]A.P.U!#REF!</definedName>
    <definedName name="TOTALITEM4.1.3_18">[230]A.P.U!#REF!</definedName>
    <definedName name="TOTALITEM4.1.3_19">[230]A.P.U!#REF!</definedName>
    <definedName name="TOTALITEM4.1.3_2">[229]A.P.U!#REF!</definedName>
    <definedName name="TOTALITEM4.1.3_20">[230]A.P.U!#REF!</definedName>
    <definedName name="TOTALITEM4.1.3_21">[230]A.P.U!#REF!</definedName>
    <definedName name="TOTALITEM4.1.3_22">[230]A.P.U!#REF!</definedName>
    <definedName name="TOTALITEM4.1.3_23">[230]A.P.U!#REF!</definedName>
    <definedName name="TOTALITEM4.1.3_24">[230]A.P.U!#REF!</definedName>
    <definedName name="TOTALITEM4.1.3_25">[230]A.P.U!#REF!</definedName>
    <definedName name="TOTALITEM4.1.3_26">[230]A.P.U!#REF!</definedName>
    <definedName name="TOTALITEM4.1.3_27">[230]A.P.U!#REF!</definedName>
    <definedName name="TOTALITEM4.1.3_28">[230]A.P.U!#REF!</definedName>
    <definedName name="TOTALITEM4.1.3_29">[230]A.P.U!#REF!</definedName>
    <definedName name="TOTALITEM4.1.3_3">[231]A.P.U!#REF!</definedName>
    <definedName name="TOTALITEM4.1.3_30">[230]A.P.U!#REF!</definedName>
    <definedName name="TOTALITEM4.1.3_31">[230]A.P.U!#REF!</definedName>
    <definedName name="TOTALITEM4.1.3_32">[230]A.P.U!#REF!</definedName>
    <definedName name="TOTALITEM4.1.3_33">[230]A.P.U!#REF!</definedName>
    <definedName name="TOTALITEM4.1.3_34">[230]A.P.U!#REF!</definedName>
    <definedName name="TOTALITEM4.1.3_35">[230]A.P.U!#REF!</definedName>
    <definedName name="TOTALITEM4.1.3_36">[230]A.P.U!#REF!</definedName>
    <definedName name="TOTALITEM4.1.3_37">[230]A.P.U!#REF!</definedName>
    <definedName name="TOTALITEM4.1.3_38">[230]A.P.U!#REF!</definedName>
    <definedName name="TOTALITEM4.1.3_39">[230]A.P.U!#REF!</definedName>
    <definedName name="TOTALITEM4.1.3_4">[229]A.P.U!#REF!</definedName>
    <definedName name="TOTALITEM4.1.3_40">[230]A.P.U!#REF!</definedName>
    <definedName name="TOTALITEM4.1.3_41">[230]A.P.U!#REF!</definedName>
    <definedName name="TOTALITEM4.1.3_42">[230]A.P.U!#REF!</definedName>
    <definedName name="TOTALITEM4.1.3_43">[230]A.P.U!#REF!</definedName>
    <definedName name="TOTALITEM4.1.3_44">[230]A.P.U!#REF!</definedName>
    <definedName name="TOTALITEM4.1.3_45">[230]A.P.U!#REF!</definedName>
    <definedName name="TOTALITEM4.1.3_46">[230]A.P.U!#REF!</definedName>
    <definedName name="TOTALITEM4.1.3_47">[230]A.P.U!#REF!</definedName>
    <definedName name="TOTALITEM4.1.3_48">[230]A.P.U!#REF!</definedName>
    <definedName name="TOTALITEM4.1.3_49">[230]A.P.U!#REF!</definedName>
    <definedName name="TOTALITEM4.1.3_5">[230]A.P.U!#REF!</definedName>
    <definedName name="TOTALITEM4.1.3_50">[230]A.P.U!#REF!</definedName>
    <definedName name="TOTALITEM4.1.3_51">[230]A.P.U!#REF!</definedName>
    <definedName name="TOTALITEM4.1.3_52">[230]A.P.U!#REF!</definedName>
    <definedName name="TOTALITEM4.1.3_53">[230]A.P.U!#REF!</definedName>
    <definedName name="TOTALITEM4.1.3_54">[230]A.P.U!#REF!</definedName>
    <definedName name="TOTALITEM4.1.3_55">[230]A.P.U!#REF!</definedName>
    <definedName name="TOTALITEM4.1.3_56">[230]A.P.U!#REF!</definedName>
    <definedName name="TOTALITEM4.1.3_57">[230]A.P.U!#REF!</definedName>
    <definedName name="TOTALITEM4.1.3_58">[230]A.P.U!#REF!</definedName>
    <definedName name="TOTALITEM4.1.3_59">[229]A.P.U!#REF!</definedName>
    <definedName name="TOTALITEM4.1.3_60">[229]A.P.U!#REF!</definedName>
    <definedName name="TOTALITEM4.1.3_61">[230]A.P.U!#REF!</definedName>
    <definedName name="TOTALITEM4.1.3_62">[230]A.P.U!#REF!</definedName>
    <definedName name="TOTALITEM4.1.3_63">[230]A.P.U!#REF!</definedName>
    <definedName name="TOTALITEM4.1.3_64">[230]A.P.U!#REF!</definedName>
    <definedName name="TOTALITEM4.1.3_65">[230]A.P.U!#REF!</definedName>
    <definedName name="TOTALITEM4.1.3_66">[230]A.P.U!#REF!</definedName>
    <definedName name="TOTALITEM4.1.3_67">[230]A.P.U!#REF!</definedName>
    <definedName name="TOTALITEM4.1.3_68">[230]A.P.U!#REF!</definedName>
    <definedName name="TOTALITEM4.1.3_69">[230]A.P.U!#REF!</definedName>
    <definedName name="TOTALITEM4.1.3_70">[230]A.P.U!#REF!</definedName>
    <definedName name="TOTALITEM4.1.3_71">[230]A.P.U!#REF!</definedName>
    <definedName name="TOTALITEM4.1.3_72">[230]A.P.U!#REF!</definedName>
    <definedName name="TOTALITEM4.1.3_73">[230]A.P.U!#REF!</definedName>
    <definedName name="TOTALITEM4.1.3_74">[230]A.P.U!#REF!</definedName>
    <definedName name="TOTALITEM4.1.3_75">[230]A.P.U!#REF!</definedName>
    <definedName name="TOTALITEM4.1.3_76">[230]A.P.U!#REF!</definedName>
    <definedName name="TOTALITEM4.1.3_78">[230]A.P.U!#REF!</definedName>
    <definedName name="TOTALITEM4.1.3_79">[230]A.P.U!#REF!</definedName>
    <definedName name="TOTALITEM4.1.3_9">[230]A.P.U!#REF!</definedName>
    <definedName name="TOTALITEM4.1.4">[208]A.P.U!#REF!</definedName>
    <definedName name="TOTALITEM4.1.4_1">[229]A.P.U!#REF!</definedName>
    <definedName name="TOTALITEM4.1.4_10">[230]A.P.U!#REF!</definedName>
    <definedName name="TOTALITEM4.1.4_11">[230]A.P.U!#REF!</definedName>
    <definedName name="TOTALITEM4.1.4_12">[230]A.P.U!#REF!</definedName>
    <definedName name="TOTALITEM4.1.4_13">[230]A.P.U!#REF!</definedName>
    <definedName name="TOTALITEM4.1.4_14">[230]A.P.U!#REF!</definedName>
    <definedName name="TOTALITEM4.1.4_15">[230]A.P.U!#REF!</definedName>
    <definedName name="TOTALITEM4.1.4_16">[230]A.P.U!#REF!</definedName>
    <definedName name="TOTALITEM4.1.4_17">[230]A.P.U!#REF!</definedName>
    <definedName name="TOTALITEM4.1.4_18">[230]A.P.U!#REF!</definedName>
    <definedName name="TOTALITEM4.1.4_19">[230]A.P.U!#REF!</definedName>
    <definedName name="TOTALITEM4.1.4_2">[229]A.P.U!#REF!</definedName>
    <definedName name="TOTALITEM4.1.4_20">[230]A.P.U!#REF!</definedName>
    <definedName name="TOTALITEM4.1.4_21">[230]A.P.U!#REF!</definedName>
    <definedName name="TOTALITEM4.1.4_22">[230]A.P.U!#REF!</definedName>
    <definedName name="TOTALITEM4.1.4_23">[230]A.P.U!#REF!</definedName>
    <definedName name="TOTALITEM4.1.4_24">[230]A.P.U!#REF!</definedName>
    <definedName name="TOTALITEM4.1.4_25">[230]A.P.U!#REF!</definedName>
    <definedName name="TOTALITEM4.1.4_26">[230]A.P.U!#REF!</definedName>
    <definedName name="TOTALITEM4.1.4_27">[230]A.P.U!#REF!</definedName>
    <definedName name="TOTALITEM4.1.4_28">[230]A.P.U!#REF!</definedName>
    <definedName name="TOTALITEM4.1.4_29">[230]A.P.U!#REF!</definedName>
    <definedName name="TOTALITEM4.1.4_3">[231]A.P.U!#REF!</definedName>
    <definedName name="TOTALITEM4.1.4_30">[230]A.P.U!#REF!</definedName>
    <definedName name="TOTALITEM4.1.4_31">[230]A.P.U!#REF!</definedName>
    <definedName name="TOTALITEM4.1.4_32">[230]A.P.U!#REF!</definedName>
    <definedName name="TOTALITEM4.1.4_33">[230]A.P.U!#REF!</definedName>
    <definedName name="TOTALITEM4.1.4_34">[230]A.P.U!#REF!</definedName>
    <definedName name="TOTALITEM4.1.4_35">[230]A.P.U!#REF!</definedName>
    <definedName name="TOTALITEM4.1.4_36">[230]A.P.U!#REF!</definedName>
    <definedName name="TOTALITEM4.1.4_37">[230]A.P.U!#REF!</definedName>
    <definedName name="TOTALITEM4.1.4_38">[230]A.P.U!#REF!</definedName>
    <definedName name="TOTALITEM4.1.4_39">[230]A.P.U!#REF!</definedName>
    <definedName name="TOTALITEM4.1.4_4">[229]A.P.U!#REF!</definedName>
    <definedName name="TOTALITEM4.1.4_40">[230]A.P.U!#REF!</definedName>
    <definedName name="TOTALITEM4.1.4_41">[230]A.P.U!#REF!</definedName>
    <definedName name="TOTALITEM4.1.4_42">[230]A.P.U!#REF!</definedName>
    <definedName name="TOTALITEM4.1.4_43">[230]A.P.U!#REF!</definedName>
    <definedName name="TOTALITEM4.1.4_44">[230]A.P.U!#REF!</definedName>
    <definedName name="TOTALITEM4.1.4_45">[230]A.P.U!#REF!</definedName>
    <definedName name="TOTALITEM4.1.4_46">[230]A.P.U!#REF!</definedName>
    <definedName name="TOTALITEM4.1.4_47">[230]A.P.U!#REF!</definedName>
    <definedName name="TOTALITEM4.1.4_48">[230]A.P.U!#REF!</definedName>
    <definedName name="TOTALITEM4.1.4_49">[230]A.P.U!#REF!</definedName>
    <definedName name="TOTALITEM4.1.4_5">[230]A.P.U!#REF!</definedName>
    <definedName name="TOTALITEM4.1.4_50">[230]A.P.U!#REF!</definedName>
    <definedName name="TOTALITEM4.1.4_51">[230]A.P.U!#REF!</definedName>
    <definedName name="TOTALITEM4.1.4_52">[230]A.P.U!#REF!</definedName>
    <definedName name="TOTALITEM4.1.4_53">[230]A.P.U!#REF!</definedName>
    <definedName name="TOTALITEM4.1.4_54">[230]A.P.U!#REF!</definedName>
    <definedName name="TOTALITEM4.1.4_55">[230]A.P.U!#REF!</definedName>
    <definedName name="TOTALITEM4.1.4_56">[230]A.P.U!#REF!</definedName>
    <definedName name="TOTALITEM4.1.4_57">[230]A.P.U!#REF!</definedName>
    <definedName name="TOTALITEM4.1.4_58">[230]A.P.U!#REF!</definedName>
    <definedName name="TOTALITEM4.1.4_59">[229]A.P.U!#REF!</definedName>
    <definedName name="TOTALITEM4.1.4_60">[229]A.P.U!#REF!</definedName>
    <definedName name="TOTALITEM4.1.4_61">[230]A.P.U!#REF!</definedName>
    <definedName name="TOTALITEM4.1.4_62">[230]A.P.U!#REF!</definedName>
    <definedName name="TOTALITEM4.1.4_63">[230]A.P.U!#REF!</definedName>
    <definedName name="TOTALITEM4.1.4_64">[230]A.P.U!#REF!</definedName>
    <definedName name="TOTALITEM4.1.4_65">[230]A.P.U!#REF!</definedName>
    <definedName name="TOTALITEM4.1.4_66">[230]A.P.U!#REF!</definedName>
    <definedName name="TOTALITEM4.1.4_67">[230]A.P.U!#REF!</definedName>
    <definedName name="TOTALITEM4.1.4_68">[230]A.P.U!#REF!</definedName>
    <definedName name="TOTALITEM4.1.4_69">[230]A.P.U!#REF!</definedName>
    <definedName name="TOTALITEM4.1.4_70">[230]A.P.U!#REF!</definedName>
    <definedName name="TOTALITEM4.1.4_71">[230]A.P.U!#REF!</definedName>
    <definedName name="TOTALITEM4.1.4_72">[230]A.P.U!#REF!</definedName>
    <definedName name="TOTALITEM4.1.4_73">[230]A.P.U!#REF!</definedName>
    <definedName name="TOTALITEM4.1.4_74">[230]A.P.U!#REF!</definedName>
    <definedName name="TOTALITEM4.1.4_75">[230]A.P.U!#REF!</definedName>
    <definedName name="TOTALITEM4.1.4_76">[230]A.P.U!#REF!</definedName>
    <definedName name="TOTALITEM4.1.4_78">[230]A.P.U!#REF!</definedName>
    <definedName name="TOTALITEM4.1.4_79">[230]A.P.U!#REF!</definedName>
    <definedName name="TOTALITEM4.1.4_9">[230]A.P.U!#REF!</definedName>
    <definedName name="TOTALITEM4.2">[208]A.P.U!#REF!</definedName>
    <definedName name="TOTALITEM4.2_1">[229]A.P.U!#REF!</definedName>
    <definedName name="TOTALITEM4.2_10">[230]A.P.U!#REF!</definedName>
    <definedName name="TOTALITEM4.2_11">[230]A.P.U!#REF!</definedName>
    <definedName name="TOTALITEM4.2_12">[230]A.P.U!#REF!</definedName>
    <definedName name="TOTALITEM4.2_13">[230]A.P.U!#REF!</definedName>
    <definedName name="TOTALITEM4.2_14">[230]A.P.U!#REF!</definedName>
    <definedName name="TOTALITEM4.2_15">[230]A.P.U!#REF!</definedName>
    <definedName name="TOTALITEM4.2_16">[230]A.P.U!#REF!</definedName>
    <definedName name="TOTALITEM4.2_17">[230]A.P.U!#REF!</definedName>
    <definedName name="TOTALITEM4.2_18">[230]A.P.U!#REF!</definedName>
    <definedName name="TOTALITEM4.2_19">[230]A.P.U!#REF!</definedName>
    <definedName name="TOTALITEM4.2_2">[229]A.P.U!#REF!</definedName>
    <definedName name="TOTALITEM4.2_20">[230]A.P.U!#REF!</definedName>
    <definedName name="TOTALITEM4.2_21">[230]A.P.U!#REF!</definedName>
    <definedName name="TOTALITEM4.2_22">[230]A.P.U!#REF!</definedName>
    <definedName name="TOTALITEM4.2_23">[230]A.P.U!#REF!</definedName>
    <definedName name="TOTALITEM4.2_24">[230]A.P.U!#REF!</definedName>
    <definedName name="TOTALITEM4.2_25">[230]A.P.U!#REF!</definedName>
    <definedName name="TOTALITEM4.2_26">[230]A.P.U!#REF!</definedName>
    <definedName name="TOTALITEM4.2_27">[230]A.P.U!#REF!</definedName>
    <definedName name="TOTALITEM4.2_28">[230]A.P.U!#REF!</definedName>
    <definedName name="TOTALITEM4.2_29">[230]A.P.U!#REF!</definedName>
    <definedName name="TOTALITEM4.2_3">[231]A.P.U!#REF!</definedName>
    <definedName name="TOTALITEM4.2_30">[230]A.P.U!#REF!</definedName>
    <definedName name="TOTALITEM4.2_31">[230]A.P.U!#REF!</definedName>
    <definedName name="TOTALITEM4.2_32">[230]A.P.U!#REF!</definedName>
    <definedName name="TOTALITEM4.2_33">[230]A.P.U!#REF!</definedName>
    <definedName name="TOTALITEM4.2_34">[230]A.P.U!#REF!</definedName>
    <definedName name="TOTALITEM4.2_35">[230]A.P.U!#REF!</definedName>
    <definedName name="TOTALITEM4.2_36">[230]A.P.U!#REF!</definedName>
    <definedName name="TOTALITEM4.2_37">[230]A.P.U!#REF!</definedName>
    <definedName name="TOTALITEM4.2_38">[230]A.P.U!#REF!</definedName>
    <definedName name="TOTALITEM4.2_39">[230]A.P.U!#REF!</definedName>
    <definedName name="TOTALITEM4.2_4">[229]A.P.U!#REF!</definedName>
    <definedName name="TOTALITEM4.2_40">[230]A.P.U!#REF!</definedName>
    <definedName name="TOTALITEM4.2_41">[230]A.P.U!#REF!</definedName>
    <definedName name="TOTALITEM4.2_42">[230]A.P.U!#REF!</definedName>
    <definedName name="TOTALITEM4.2_43">[230]A.P.U!#REF!</definedName>
    <definedName name="TOTALITEM4.2_44">[230]A.P.U!#REF!</definedName>
    <definedName name="TOTALITEM4.2_45">[230]A.P.U!#REF!</definedName>
    <definedName name="TOTALITEM4.2_46">[230]A.P.U!#REF!</definedName>
    <definedName name="TOTALITEM4.2_47">[230]A.P.U!#REF!</definedName>
    <definedName name="TOTALITEM4.2_48">[230]A.P.U!#REF!</definedName>
    <definedName name="TOTALITEM4.2_49">[230]A.P.U!#REF!</definedName>
    <definedName name="TOTALITEM4.2_5">[230]A.P.U!#REF!</definedName>
    <definedName name="TOTALITEM4.2_50">[230]A.P.U!#REF!</definedName>
    <definedName name="TOTALITEM4.2_51">[230]A.P.U!#REF!</definedName>
    <definedName name="TOTALITEM4.2_52">[230]A.P.U!#REF!</definedName>
    <definedName name="TOTALITEM4.2_53">[230]A.P.U!#REF!</definedName>
    <definedName name="TOTALITEM4.2_54">[230]A.P.U!#REF!</definedName>
    <definedName name="TOTALITEM4.2_55">[230]A.P.U!#REF!</definedName>
    <definedName name="TOTALITEM4.2_56">[230]A.P.U!#REF!</definedName>
    <definedName name="TOTALITEM4.2_57">[230]A.P.U!#REF!</definedName>
    <definedName name="TOTALITEM4.2_58">[230]A.P.U!#REF!</definedName>
    <definedName name="TOTALITEM4.2_59">[229]A.P.U!#REF!</definedName>
    <definedName name="TOTALITEM4.2_60">[229]A.P.U!#REF!</definedName>
    <definedName name="TOTALITEM4.2_61">[230]A.P.U!#REF!</definedName>
    <definedName name="TOTALITEM4.2_62">[230]A.P.U!#REF!</definedName>
    <definedName name="TOTALITEM4.2_63">[230]A.P.U!#REF!</definedName>
    <definedName name="TOTALITEM4.2_64">[230]A.P.U!#REF!</definedName>
    <definedName name="TOTALITEM4.2_65">[230]A.P.U!#REF!</definedName>
    <definedName name="TOTALITEM4.2_66">[230]A.P.U!#REF!</definedName>
    <definedName name="TOTALITEM4.2_67">[230]A.P.U!#REF!</definedName>
    <definedName name="TOTALITEM4.2_68">[230]A.P.U!#REF!</definedName>
    <definedName name="TOTALITEM4.2_69">[230]A.P.U!#REF!</definedName>
    <definedName name="TOTALITEM4.2_70">[230]A.P.U!#REF!</definedName>
    <definedName name="TOTALITEM4.2_71">[230]A.P.U!#REF!</definedName>
    <definedName name="TOTALITEM4.2_72">[230]A.P.U!#REF!</definedName>
    <definedName name="TOTALITEM4.2_73">[230]A.P.U!#REF!</definedName>
    <definedName name="TOTALITEM4.2_74">[230]A.P.U!#REF!</definedName>
    <definedName name="TOTALITEM4.2_75">[230]A.P.U!#REF!</definedName>
    <definedName name="TOTALITEM4.2_76">[230]A.P.U!#REF!</definedName>
    <definedName name="TOTALITEM4.2_78">[230]A.P.U!#REF!</definedName>
    <definedName name="TOTALITEM4.2_79">[230]A.P.U!#REF!</definedName>
    <definedName name="TOTALITEM4.2_9">[230]A.P.U!#REF!</definedName>
    <definedName name="TOTALITEM4.3">[208]A.P.U!#REF!</definedName>
    <definedName name="TOTALITEM4.3_1">[229]A.P.U!#REF!</definedName>
    <definedName name="TOTALITEM4.3_10">[230]A.P.U!#REF!</definedName>
    <definedName name="TOTALITEM4.3_11">[230]A.P.U!#REF!</definedName>
    <definedName name="TOTALITEM4.3_12">[230]A.P.U!#REF!</definedName>
    <definedName name="TOTALITEM4.3_13">[230]A.P.U!#REF!</definedName>
    <definedName name="TOTALITEM4.3_14">[230]A.P.U!#REF!</definedName>
    <definedName name="TOTALITEM4.3_15">[230]A.P.U!#REF!</definedName>
    <definedName name="TOTALITEM4.3_16">[230]A.P.U!#REF!</definedName>
    <definedName name="TOTALITEM4.3_17">[230]A.P.U!#REF!</definedName>
    <definedName name="TOTALITEM4.3_18">[230]A.P.U!#REF!</definedName>
    <definedName name="TOTALITEM4.3_19">[230]A.P.U!#REF!</definedName>
    <definedName name="TOTALITEM4.3_2">[229]A.P.U!#REF!</definedName>
    <definedName name="TOTALITEM4.3_20">[230]A.P.U!#REF!</definedName>
    <definedName name="TOTALITEM4.3_21">[230]A.P.U!#REF!</definedName>
    <definedName name="TOTALITEM4.3_22">[230]A.P.U!#REF!</definedName>
    <definedName name="TOTALITEM4.3_23">[230]A.P.U!#REF!</definedName>
    <definedName name="TOTALITEM4.3_24">[230]A.P.U!#REF!</definedName>
    <definedName name="TOTALITEM4.3_25">[230]A.P.U!#REF!</definedName>
    <definedName name="TOTALITEM4.3_26">[230]A.P.U!#REF!</definedName>
    <definedName name="TOTALITEM4.3_27">[230]A.P.U!#REF!</definedName>
    <definedName name="TOTALITEM4.3_28">[230]A.P.U!#REF!</definedName>
    <definedName name="TOTALITEM4.3_29">[230]A.P.U!#REF!</definedName>
    <definedName name="TOTALITEM4.3_3">[231]A.P.U!#REF!</definedName>
    <definedName name="TOTALITEM4.3_30">[230]A.P.U!#REF!</definedName>
    <definedName name="TOTALITEM4.3_31">[230]A.P.U!#REF!</definedName>
    <definedName name="TOTALITEM4.3_32">[230]A.P.U!#REF!</definedName>
    <definedName name="TOTALITEM4.3_33">[230]A.P.U!#REF!</definedName>
    <definedName name="TOTALITEM4.3_34">[230]A.P.U!#REF!</definedName>
    <definedName name="TOTALITEM4.3_35">[230]A.P.U!#REF!</definedName>
    <definedName name="TOTALITEM4.3_36">[230]A.P.U!#REF!</definedName>
    <definedName name="TOTALITEM4.3_37">[230]A.P.U!#REF!</definedName>
    <definedName name="TOTALITEM4.3_38">[230]A.P.U!#REF!</definedName>
    <definedName name="TOTALITEM4.3_39">[230]A.P.U!#REF!</definedName>
    <definedName name="TOTALITEM4.3_4">[229]A.P.U!#REF!</definedName>
    <definedName name="TOTALITEM4.3_40">[230]A.P.U!#REF!</definedName>
    <definedName name="TOTALITEM4.3_41">[230]A.P.U!#REF!</definedName>
    <definedName name="TOTALITEM4.3_42">[230]A.P.U!#REF!</definedName>
    <definedName name="TOTALITEM4.3_43">[230]A.P.U!#REF!</definedName>
    <definedName name="TOTALITEM4.3_44">[230]A.P.U!#REF!</definedName>
    <definedName name="TOTALITEM4.3_45">[230]A.P.U!#REF!</definedName>
    <definedName name="TOTALITEM4.3_46">[230]A.P.U!#REF!</definedName>
    <definedName name="TOTALITEM4.3_47">[230]A.P.U!#REF!</definedName>
    <definedName name="TOTALITEM4.3_48">[230]A.P.U!#REF!</definedName>
    <definedName name="TOTALITEM4.3_49">[230]A.P.U!#REF!</definedName>
    <definedName name="TOTALITEM4.3_5">[230]A.P.U!#REF!</definedName>
    <definedName name="TOTALITEM4.3_50">[230]A.P.U!#REF!</definedName>
    <definedName name="TOTALITEM4.3_51">[230]A.P.U!#REF!</definedName>
    <definedName name="TOTALITEM4.3_52">[230]A.P.U!#REF!</definedName>
    <definedName name="TOTALITEM4.3_53">[230]A.P.U!#REF!</definedName>
    <definedName name="TOTALITEM4.3_54">[230]A.P.U!#REF!</definedName>
    <definedName name="TOTALITEM4.3_55">[230]A.P.U!#REF!</definedName>
    <definedName name="TOTALITEM4.3_56">[230]A.P.U!#REF!</definedName>
    <definedName name="TOTALITEM4.3_57">[230]A.P.U!#REF!</definedName>
    <definedName name="TOTALITEM4.3_58">[230]A.P.U!#REF!</definedName>
    <definedName name="TOTALITEM4.3_59">[229]A.P.U!#REF!</definedName>
    <definedName name="TOTALITEM4.3_60">[229]A.P.U!#REF!</definedName>
    <definedName name="TOTALITEM4.3_61">[230]A.P.U!#REF!</definedName>
    <definedName name="TOTALITEM4.3_62">[230]A.P.U!#REF!</definedName>
    <definedName name="TOTALITEM4.3_63">[230]A.P.U!#REF!</definedName>
    <definedName name="TOTALITEM4.3_64">[230]A.P.U!#REF!</definedName>
    <definedName name="TOTALITEM4.3_65">[230]A.P.U!#REF!</definedName>
    <definedName name="TOTALITEM4.3_66">[230]A.P.U!#REF!</definedName>
    <definedName name="TOTALITEM4.3_67">[230]A.P.U!#REF!</definedName>
    <definedName name="TOTALITEM4.3_68">[230]A.P.U!#REF!</definedName>
    <definedName name="TOTALITEM4.3_69">[230]A.P.U!#REF!</definedName>
    <definedName name="TOTALITEM4.3_70">[230]A.P.U!#REF!</definedName>
    <definedName name="TOTALITEM4.3_71">[230]A.P.U!#REF!</definedName>
    <definedName name="TOTALITEM4.3_72">[230]A.P.U!#REF!</definedName>
    <definedName name="TOTALITEM4.3_73">[230]A.P.U!#REF!</definedName>
    <definedName name="TOTALITEM4.3_74">[230]A.P.U!#REF!</definedName>
    <definedName name="TOTALITEM4.3_75">[230]A.P.U!#REF!</definedName>
    <definedName name="TOTALITEM4.3_76">[230]A.P.U!#REF!</definedName>
    <definedName name="TOTALITEM4.3_78">[230]A.P.U!#REF!</definedName>
    <definedName name="TOTALITEM4.3_79">[230]A.P.U!#REF!</definedName>
    <definedName name="TOTALITEM4.3_9">[230]A.P.U!#REF!</definedName>
    <definedName name="TOTALITEM4.4">[208]A.P.U!#REF!</definedName>
    <definedName name="TOTALITEM4.4_1">[229]A.P.U!#REF!</definedName>
    <definedName name="TOTALITEM4.4_10">[230]A.P.U!#REF!</definedName>
    <definedName name="TOTALITEM4.4_11">[230]A.P.U!#REF!</definedName>
    <definedName name="TOTALITEM4.4_12">[230]A.P.U!#REF!</definedName>
    <definedName name="TOTALITEM4.4_13">[230]A.P.U!#REF!</definedName>
    <definedName name="TOTALITEM4.4_14">[230]A.P.U!#REF!</definedName>
    <definedName name="TOTALITEM4.4_15">[230]A.P.U!#REF!</definedName>
    <definedName name="TOTALITEM4.4_16">[230]A.P.U!#REF!</definedName>
    <definedName name="TOTALITEM4.4_17">[230]A.P.U!#REF!</definedName>
    <definedName name="TOTALITEM4.4_18">[230]A.P.U!#REF!</definedName>
    <definedName name="TOTALITEM4.4_19">[230]A.P.U!#REF!</definedName>
    <definedName name="TOTALITEM4.4_2">[229]A.P.U!#REF!</definedName>
    <definedName name="TOTALITEM4.4_20">[230]A.P.U!#REF!</definedName>
    <definedName name="TOTALITEM4.4_21">[230]A.P.U!#REF!</definedName>
    <definedName name="TOTALITEM4.4_22">[230]A.P.U!#REF!</definedName>
    <definedName name="TOTALITEM4.4_23">[230]A.P.U!#REF!</definedName>
    <definedName name="TOTALITEM4.4_24">[230]A.P.U!#REF!</definedName>
    <definedName name="TOTALITEM4.4_25">[230]A.P.U!#REF!</definedName>
    <definedName name="TOTALITEM4.4_26">[230]A.P.U!#REF!</definedName>
    <definedName name="TOTALITEM4.4_27">[230]A.P.U!#REF!</definedName>
    <definedName name="TOTALITEM4.4_28">[230]A.P.U!#REF!</definedName>
    <definedName name="TOTALITEM4.4_29">[230]A.P.U!#REF!</definedName>
    <definedName name="TOTALITEM4.4_3">[231]A.P.U!#REF!</definedName>
    <definedName name="TOTALITEM4.4_30">[230]A.P.U!#REF!</definedName>
    <definedName name="TOTALITEM4.4_31">[230]A.P.U!#REF!</definedName>
    <definedName name="TOTALITEM4.4_32">[230]A.P.U!#REF!</definedName>
    <definedName name="TOTALITEM4.4_33">[230]A.P.U!#REF!</definedName>
    <definedName name="TOTALITEM4.4_34">[230]A.P.U!#REF!</definedName>
    <definedName name="TOTALITEM4.4_35">[230]A.P.U!#REF!</definedName>
    <definedName name="TOTALITEM4.4_36">[230]A.P.U!#REF!</definedName>
    <definedName name="TOTALITEM4.4_37">[230]A.P.U!#REF!</definedName>
    <definedName name="TOTALITEM4.4_38">[230]A.P.U!#REF!</definedName>
    <definedName name="TOTALITEM4.4_39">[230]A.P.U!#REF!</definedName>
    <definedName name="TOTALITEM4.4_4">[229]A.P.U!#REF!</definedName>
    <definedName name="TOTALITEM4.4_40">[230]A.P.U!#REF!</definedName>
    <definedName name="TOTALITEM4.4_41">[230]A.P.U!#REF!</definedName>
    <definedName name="TOTALITEM4.4_42">[230]A.P.U!#REF!</definedName>
    <definedName name="TOTALITEM4.4_43">[230]A.P.U!#REF!</definedName>
    <definedName name="TOTALITEM4.4_44">[230]A.P.U!#REF!</definedName>
    <definedName name="TOTALITEM4.4_45">[230]A.P.U!#REF!</definedName>
    <definedName name="TOTALITEM4.4_46">[230]A.P.U!#REF!</definedName>
    <definedName name="TOTALITEM4.4_47">[230]A.P.U!#REF!</definedName>
    <definedName name="TOTALITEM4.4_48">[230]A.P.U!#REF!</definedName>
    <definedName name="TOTALITEM4.4_49">[230]A.P.U!#REF!</definedName>
    <definedName name="TOTALITEM4.4_5">[230]A.P.U!#REF!</definedName>
    <definedName name="TOTALITEM4.4_50">[230]A.P.U!#REF!</definedName>
    <definedName name="TOTALITEM4.4_51">[230]A.P.U!#REF!</definedName>
    <definedName name="TOTALITEM4.4_52">[230]A.P.U!#REF!</definedName>
    <definedName name="TOTALITEM4.4_53">[230]A.P.U!#REF!</definedName>
    <definedName name="TOTALITEM4.4_54">[230]A.P.U!#REF!</definedName>
    <definedName name="TOTALITEM4.4_55">[230]A.P.U!#REF!</definedName>
    <definedName name="TOTALITEM4.4_56">[230]A.P.U!#REF!</definedName>
    <definedName name="TOTALITEM4.4_57">[230]A.P.U!#REF!</definedName>
    <definedName name="TOTALITEM4.4_58">[230]A.P.U!#REF!</definedName>
    <definedName name="TOTALITEM4.4_59">[229]A.P.U!#REF!</definedName>
    <definedName name="TOTALITEM4.4_60">[229]A.P.U!#REF!</definedName>
    <definedName name="TOTALITEM4.4_61">[230]A.P.U!#REF!</definedName>
    <definedName name="TOTALITEM4.4_62">[230]A.P.U!#REF!</definedName>
    <definedName name="TOTALITEM4.4_63">[230]A.P.U!#REF!</definedName>
    <definedName name="TOTALITEM4.4_64">[230]A.P.U!#REF!</definedName>
    <definedName name="TOTALITEM4.4_65">[230]A.P.U!#REF!</definedName>
    <definedName name="TOTALITEM4.4_66">[230]A.P.U!#REF!</definedName>
    <definedName name="TOTALITEM4.4_67">[230]A.P.U!#REF!</definedName>
    <definedName name="TOTALITEM4.4_68">[230]A.P.U!#REF!</definedName>
    <definedName name="TOTALITEM4.4_69">[230]A.P.U!#REF!</definedName>
    <definedName name="TOTALITEM4.4_70">[230]A.P.U!#REF!</definedName>
    <definedName name="TOTALITEM4.4_71">[230]A.P.U!#REF!</definedName>
    <definedName name="TOTALITEM4.4_72">[230]A.P.U!#REF!</definedName>
    <definedName name="TOTALITEM4.4_73">[230]A.P.U!#REF!</definedName>
    <definedName name="TOTALITEM4.4_74">[230]A.P.U!#REF!</definedName>
    <definedName name="TOTALITEM4.4_75">[230]A.P.U!#REF!</definedName>
    <definedName name="TOTALITEM4.4_76">[230]A.P.U!#REF!</definedName>
    <definedName name="TOTALITEM4.4_78">[230]A.P.U!#REF!</definedName>
    <definedName name="TOTALITEM4.4_79">[230]A.P.U!#REF!</definedName>
    <definedName name="TOTALITEM4.4_9">[230]A.P.U!#REF!</definedName>
    <definedName name="TOTALITEM4.5">[208]A.P.U!#REF!</definedName>
    <definedName name="TOTALITEM4.5_1">[229]A.P.U!#REF!</definedName>
    <definedName name="TOTALITEM4.5_10">[230]A.P.U!#REF!</definedName>
    <definedName name="TOTALITEM4.5_11">[230]A.P.U!#REF!</definedName>
    <definedName name="TOTALITEM4.5_12">[230]A.P.U!#REF!</definedName>
    <definedName name="TOTALITEM4.5_13">[230]A.P.U!#REF!</definedName>
    <definedName name="TOTALITEM4.5_14">[230]A.P.U!#REF!</definedName>
    <definedName name="TOTALITEM4.5_15">[230]A.P.U!#REF!</definedName>
    <definedName name="TOTALITEM4.5_16">[230]A.P.U!#REF!</definedName>
    <definedName name="TOTALITEM4.5_17">[230]A.P.U!#REF!</definedName>
    <definedName name="TOTALITEM4.5_18">[230]A.P.U!#REF!</definedName>
    <definedName name="TOTALITEM4.5_19">[230]A.P.U!#REF!</definedName>
    <definedName name="TOTALITEM4.5_2">[229]A.P.U!#REF!</definedName>
    <definedName name="TOTALITEM4.5_20">[230]A.P.U!#REF!</definedName>
    <definedName name="TOTALITEM4.5_21">[230]A.P.U!#REF!</definedName>
    <definedName name="TOTALITEM4.5_22">[230]A.P.U!#REF!</definedName>
    <definedName name="TOTALITEM4.5_23">[230]A.P.U!#REF!</definedName>
    <definedName name="TOTALITEM4.5_24">[230]A.P.U!#REF!</definedName>
    <definedName name="TOTALITEM4.5_25">[230]A.P.U!#REF!</definedName>
    <definedName name="TOTALITEM4.5_26">[230]A.P.U!#REF!</definedName>
    <definedName name="TOTALITEM4.5_27">[230]A.P.U!#REF!</definedName>
    <definedName name="TOTALITEM4.5_28">[230]A.P.U!#REF!</definedName>
    <definedName name="TOTALITEM4.5_29">[230]A.P.U!#REF!</definedName>
    <definedName name="TOTALITEM4.5_3">[231]A.P.U!#REF!</definedName>
    <definedName name="TOTALITEM4.5_30">[230]A.P.U!#REF!</definedName>
    <definedName name="TOTALITEM4.5_31">[230]A.P.U!#REF!</definedName>
    <definedName name="TOTALITEM4.5_32">[230]A.P.U!#REF!</definedName>
    <definedName name="TOTALITEM4.5_33">[230]A.P.U!#REF!</definedName>
    <definedName name="TOTALITEM4.5_34">[230]A.P.U!#REF!</definedName>
    <definedName name="TOTALITEM4.5_35">[230]A.P.U!#REF!</definedName>
    <definedName name="TOTALITEM4.5_36">[230]A.P.U!#REF!</definedName>
    <definedName name="TOTALITEM4.5_37">[230]A.P.U!#REF!</definedName>
    <definedName name="TOTALITEM4.5_38">[230]A.P.U!#REF!</definedName>
    <definedName name="TOTALITEM4.5_39">[230]A.P.U!#REF!</definedName>
    <definedName name="TOTALITEM4.5_4">[229]A.P.U!#REF!</definedName>
    <definedName name="TOTALITEM4.5_40">[230]A.P.U!#REF!</definedName>
    <definedName name="TOTALITEM4.5_41">[230]A.P.U!#REF!</definedName>
    <definedName name="TOTALITEM4.5_42">[230]A.P.U!#REF!</definedName>
    <definedName name="TOTALITEM4.5_43">[230]A.P.U!#REF!</definedName>
    <definedName name="TOTALITEM4.5_44">[230]A.P.U!#REF!</definedName>
    <definedName name="TOTALITEM4.5_45">[230]A.P.U!#REF!</definedName>
    <definedName name="TOTALITEM4.5_46">[230]A.P.U!#REF!</definedName>
    <definedName name="TOTALITEM4.5_47">[230]A.P.U!#REF!</definedName>
    <definedName name="TOTALITEM4.5_48">[230]A.P.U!#REF!</definedName>
    <definedName name="TOTALITEM4.5_49">[230]A.P.U!#REF!</definedName>
    <definedName name="TOTALITEM4.5_5">[230]A.P.U!#REF!</definedName>
    <definedName name="TOTALITEM4.5_50">[230]A.P.U!#REF!</definedName>
    <definedName name="TOTALITEM4.5_51">[230]A.P.U!#REF!</definedName>
    <definedName name="TOTALITEM4.5_52">[230]A.P.U!#REF!</definedName>
    <definedName name="TOTALITEM4.5_53">[230]A.P.U!#REF!</definedName>
    <definedName name="TOTALITEM4.5_54">[230]A.P.U!#REF!</definedName>
    <definedName name="TOTALITEM4.5_55">[230]A.P.U!#REF!</definedName>
    <definedName name="TOTALITEM4.5_56">[230]A.P.U!#REF!</definedName>
    <definedName name="TOTALITEM4.5_57">[230]A.P.U!#REF!</definedName>
    <definedName name="TOTALITEM4.5_58">[230]A.P.U!#REF!</definedName>
    <definedName name="TOTALITEM4.5_59">[229]A.P.U!#REF!</definedName>
    <definedName name="TOTALITEM4.5_60">[229]A.P.U!#REF!</definedName>
    <definedName name="TOTALITEM4.5_61">[230]A.P.U!#REF!</definedName>
    <definedName name="TOTALITEM4.5_62">[230]A.P.U!#REF!</definedName>
    <definedName name="TOTALITEM4.5_63">[230]A.P.U!#REF!</definedName>
    <definedName name="TOTALITEM4.5_64">[230]A.P.U!#REF!</definedName>
    <definedName name="TOTALITEM4.5_65">[230]A.P.U!#REF!</definedName>
    <definedName name="TOTALITEM4.5_66">[230]A.P.U!#REF!</definedName>
    <definedName name="TOTALITEM4.5_67">[230]A.P.U!#REF!</definedName>
    <definedName name="TOTALITEM4.5_68">[230]A.P.U!#REF!</definedName>
    <definedName name="TOTALITEM4.5_69">[230]A.P.U!#REF!</definedName>
    <definedName name="TOTALITEM4.5_70">[230]A.P.U!#REF!</definedName>
    <definedName name="TOTALITEM4.5_71">[230]A.P.U!#REF!</definedName>
    <definedName name="TOTALITEM4.5_72">[230]A.P.U!#REF!</definedName>
    <definedName name="TOTALITEM4.5_73">[230]A.P.U!#REF!</definedName>
    <definedName name="TOTALITEM4.5_74">[230]A.P.U!#REF!</definedName>
    <definedName name="TOTALITEM4.5_75">[230]A.P.U!#REF!</definedName>
    <definedName name="TOTALITEM4.5_76">[230]A.P.U!#REF!</definedName>
    <definedName name="TOTALITEM4.5_78">[230]A.P.U!#REF!</definedName>
    <definedName name="TOTALITEM4.5_79">[230]A.P.U!#REF!</definedName>
    <definedName name="TOTALITEM4.5_9">[230]A.P.U!#REF!</definedName>
    <definedName name="TOTALITEM4.6">[208]A.P.U!#REF!</definedName>
    <definedName name="TOTALITEM4.6_1">[229]A.P.U!#REF!</definedName>
    <definedName name="TOTALITEM4.6_10">[230]A.P.U!#REF!</definedName>
    <definedName name="TOTALITEM4.6_11">[230]A.P.U!#REF!</definedName>
    <definedName name="TOTALITEM4.6_12">[230]A.P.U!#REF!</definedName>
    <definedName name="TOTALITEM4.6_13">[230]A.P.U!#REF!</definedName>
    <definedName name="TOTALITEM4.6_14">[230]A.P.U!#REF!</definedName>
    <definedName name="TOTALITEM4.6_15">[230]A.P.U!#REF!</definedName>
    <definedName name="TOTALITEM4.6_16">[230]A.P.U!#REF!</definedName>
    <definedName name="TOTALITEM4.6_17">[230]A.P.U!#REF!</definedName>
    <definedName name="TOTALITEM4.6_18">[230]A.P.U!#REF!</definedName>
    <definedName name="TOTALITEM4.6_19">[230]A.P.U!#REF!</definedName>
    <definedName name="TOTALITEM4.6_2">[229]A.P.U!#REF!</definedName>
    <definedName name="TOTALITEM4.6_20">[230]A.P.U!#REF!</definedName>
    <definedName name="TOTALITEM4.6_21">[230]A.P.U!#REF!</definedName>
    <definedName name="TOTALITEM4.6_22">[230]A.P.U!#REF!</definedName>
    <definedName name="TOTALITEM4.6_23">[230]A.P.U!#REF!</definedName>
    <definedName name="TOTALITEM4.6_24">[230]A.P.U!#REF!</definedName>
    <definedName name="TOTALITEM4.6_25">[230]A.P.U!#REF!</definedName>
    <definedName name="TOTALITEM4.6_26">[230]A.P.U!#REF!</definedName>
    <definedName name="TOTALITEM4.6_27">[230]A.P.U!#REF!</definedName>
    <definedName name="TOTALITEM4.6_28">[230]A.P.U!#REF!</definedName>
    <definedName name="TOTALITEM4.6_29">[230]A.P.U!#REF!</definedName>
    <definedName name="TOTALITEM4.6_3">[231]A.P.U!#REF!</definedName>
    <definedName name="TOTALITEM4.6_30">[230]A.P.U!#REF!</definedName>
    <definedName name="TOTALITEM4.6_31">[230]A.P.U!#REF!</definedName>
    <definedName name="TOTALITEM4.6_32">[230]A.P.U!#REF!</definedName>
    <definedName name="TOTALITEM4.6_33">[230]A.P.U!#REF!</definedName>
    <definedName name="TOTALITEM4.6_34">[230]A.P.U!#REF!</definedName>
    <definedName name="TOTALITEM4.6_35">[230]A.P.U!#REF!</definedName>
    <definedName name="TOTALITEM4.6_36">[230]A.P.U!#REF!</definedName>
    <definedName name="TOTALITEM4.6_37">[230]A.P.U!#REF!</definedName>
    <definedName name="TOTALITEM4.6_38">[230]A.P.U!#REF!</definedName>
    <definedName name="TOTALITEM4.6_39">[230]A.P.U!#REF!</definedName>
    <definedName name="TOTALITEM4.6_4">[229]A.P.U!#REF!</definedName>
    <definedName name="TOTALITEM4.6_40">[230]A.P.U!#REF!</definedName>
    <definedName name="TOTALITEM4.6_41">[230]A.P.U!#REF!</definedName>
    <definedName name="TOTALITEM4.6_42">[230]A.P.U!#REF!</definedName>
    <definedName name="TOTALITEM4.6_43">[230]A.P.U!#REF!</definedName>
    <definedName name="TOTALITEM4.6_44">[230]A.P.U!#REF!</definedName>
    <definedName name="TOTALITEM4.6_45">[230]A.P.U!#REF!</definedName>
    <definedName name="TOTALITEM4.6_46">[230]A.P.U!#REF!</definedName>
    <definedName name="TOTALITEM4.6_47">[230]A.P.U!#REF!</definedName>
    <definedName name="TOTALITEM4.6_48">[230]A.P.U!#REF!</definedName>
    <definedName name="TOTALITEM4.6_49">[230]A.P.U!#REF!</definedName>
    <definedName name="TOTALITEM4.6_5">[230]A.P.U!#REF!</definedName>
    <definedName name="TOTALITEM4.6_50">[230]A.P.U!#REF!</definedName>
    <definedName name="TOTALITEM4.6_51">[230]A.P.U!#REF!</definedName>
    <definedName name="TOTALITEM4.6_52">[230]A.P.U!#REF!</definedName>
    <definedName name="TOTALITEM4.6_53">[230]A.P.U!#REF!</definedName>
    <definedName name="TOTALITEM4.6_54">[230]A.P.U!#REF!</definedName>
    <definedName name="TOTALITEM4.6_55">[230]A.P.U!#REF!</definedName>
    <definedName name="TOTALITEM4.6_56">[230]A.P.U!#REF!</definedName>
    <definedName name="TOTALITEM4.6_57">[230]A.P.U!#REF!</definedName>
    <definedName name="TOTALITEM4.6_58">[230]A.P.U!#REF!</definedName>
    <definedName name="TOTALITEM4.6_59">[229]A.P.U!#REF!</definedName>
    <definedName name="TOTALITEM4.6_60">[229]A.P.U!#REF!</definedName>
    <definedName name="TOTALITEM4.6_61">[230]A.P.U!#REF!</definedName>
    <definedName name="TOTALITEM4.6_62">[230]A.P.U!#REF!</definedName>
    <definedName name="TOTALITEM4.6_63">[230]A.P.U!#REF!</definedName>
    <definedName name="TOTALITEM4.6_64">[230]A.P.U!#REF!</definedName>
    <definedName name="TOTALITEM4.6_65">[230]A.P.U!#REF!</definedName>
    <definedName name="TOTALITEM4.6_66">[230]A.P.U!#REF!</definedName>
    <definedName name="TOTALITEM4.6_67">[230]A.P.U!#REF!</definedName>
    <definedName name="TOTALITEM4.6_68">[230]A.P.U!#REF!</definedName>
    <definedName name="TOTALITEM4.6_69">[230]A.P.U!#REF!</definedName>
    <definedName name="TOTALITEM4.6_70">[230]A.P.U!#REF!</definedName>
    <definedName name="TOTALITEM4.6_71">[230]A.P.U!#REF!</definedName>
    <definedName name="TOTALITEM4.6_72">[230]A.P.U!#REF!</definedName>
    <definedName name="TOTALITEM4.6_73">[230]A.P.U!#REF!</definedName>
    <definedName name="TOTALITEM4.6_74">[230]A.P.U!#REF!</definedName>
    <definedName name="TOTALITEM4.6_75">[230]A.P.U!#REF!</definedName>
    <definedName name="TOTALITEM4.6_76">[230]A.P.U!#REF!</definedName>
    <definedName name="TOTALITEM4.6_78">[230]A.P.U!#REF!</definedName>
    <definedName name="TOTALITEM4.6_79">[230]A.P.U!#REF!</definedName>
    <definedName name="TOTALITEM4.6_9">[230]A.P.U!#REF!</definedName>
    <definedName name="TOTALITEM5.1">[208]A.P.U!#REF!</definedName>
    <definedName name="TOTALITEM5.1_1">[229]A.P.U!#REF!</definedName>
    <definedName name="TOTALITEM5.1_10">[230]A.P.U!#REF!</definedName>
    <definedName name="TOTALITEM5.1_11">[230]A.P.U!#REF!</definedName>
    <definedName name="TOTALITEM5.1_12">[230]A.P.U!#REF!</definedName>
    <definedName name="TOTALITEM5.1_13">[230]A.P.U!#REF!</definedName>
    <definedName name="TOTALITEM5.1_14">[230]A.P.U!#REF!</definedName>
    <definedName name="TOTALITEM5.1_15">[230]A.P.U!#REF!</definedName>
    <definedName name="TOTALITEM5.1_16">[230]A.P.U!#REF!</definedName>
    <definedName name="TOTALITEM5.1_17">[230]A.P.U!#REF!</definedName>
    <definedName name="TOTALITEM5.1_18">[230]A.P.U!#REF!</definedName>
    <definedName name="TOTALITEM5.1_19">[230]A.P.U!#REF!</definedName>
    <definedName name="TOTALITEM5.1_2">[229]A.P.U!#REF!</definedName>
    <definedName name="TOTALITEM5.1_20">[230]A.P.U!#REF!</definedName>
    <definedName name="TOTALITEM5.1_21">[230]A.P.U!#REF!</definedName>
    <definedName name="TOTALITEM5.1_22">[230]A.P.U!#REF!</definedName>
    <definedName name="TOTALITEM5.1_23">[230]A.P.U!#REF!</definedName>
    <definedName name="TOTALITEM5.1_24">[230]A.P.U!#REF!</definedName>
    <definedName name="TOTALITEM5.1_25">[230]A.P.U!#REF!</definedName>
    <definedName name="TOTALITEM5.1_26">[230]A.P.U!#REF!</definedName>
    <definedName name="TOTALITEM5.1_27">[230]A.P.U!#REF!</definedName>
    <definedName name="TOTALITEM5.1_28">[230]A.P.U!#REF!</definedName>
    <definedName name="TOTALITEM5.1_29">[230]A.P.U!#REF!</definedName>
    <definedName name="TOTALITEM5.1_3">[231]A.P.U!#REF!</definedName>
    <definedName name="TOTALITEM5.1_30">[230]A.P.U!#REF!</definedName>
    <definedName name="TOTALITEM5.1_31">[230]A.P.U!#REF!</definedName>
    <definedName name="TOTALITEM5.1_32">[230]A.P.U!#REF!</definedName>
    <definedName name="TOTALITEM5.1_33">[230]A.P.U!#REF!</definedName>
    <definedName name="TOTALITEM5.1_34">[230]A.P.U!#REF!</definedName>
    <definedName name="TOTALITEM5.1_35">[230]A.P.U!#REF!</definedName>
    <definedName name="TOTALITEM5.1_36">[230]A.P.U!#REF!</definedName>
    <definedName name="TOTALITEM5.1_37">[230]A.P.U!#REF!</definedName>
    <definedName name="TOTALITEM5.1_38">[230]A.P.U!#REF!</definedName>
    <definedName name="TOTALITEM5.1_39">[230]A.P.U!#REF!</definedName>
    <definedName name="TOTALITEM5.1_4">[229]A.P.U!#REF!</definedName>
    <definedName name="TOTALITEM5.1_40">[230]A.P.U!#REF!</definedName>
    <definedName name="TOTALITEM5.1_41">[230]A.P.U!#REF!</definedName>
    <definedName name="TOTALITEM5.1_42">[230]A.P.U!#REF!</definedName>
    <definedName name="TOTALITEM5.1_43">[230]A.P.U!#REF!</definedName>
    <definedName name="TOTALITEM5.1_44">[230]A.P.U!#REF!</definedName>
    <definedName name="TOTALITEM5.1_45">[230]A.P.U!#REF!</definedName>
    <definedName name="TOTALITEM5.1_46">[230]A.P.U!#REF!</definedName>
    <definedName name="TOTALITEM5.1_47">[230]A.P.U!#REF!</definedName>
    <definedName name="TOTALITEM5.1_48">[230]A.P.U!#REF!</definedName>
    <definedName name="TOTALITEM5.1_49">[230]A.P.U!#REF!</definedName>
    <definedName name="TOTALITEM5.1_5">[230]A.P.U!#REF!</definedName>
    <definedName name="TOTALITEM5.1_50">[230]A.P.U!#REF!</definedName>
    <definedName name="TOTALITEM5.1_51">[230]A.P.U!#REF!</definedName>
    <definedName name="TOTALITEM5.1_52">[230]A.P.U!#REF!</definedName>
    <definedName name="TOTALITEM5.1_53">[230]A.P.U!#REF!</definedName>
    <definedName name="TOTALITEM5.1_54">[230]A.P.U!#REF!</definedName>
    <definedName name="TOTALITEM5.1_55">[230]A.P.U!#REF!</definedName>
    <definedName name="TOTALITEM5.1_56">[230]A.P.U!#REF!</definedName>
    <definedName name="TOTALITEM5.1_57">[230]A.P.U!#REF!</definedName>
    <definedName name="TOTALITEM5.1_58">[230]A.P.U!#REF!</definedName>
    <definedName name="TOTALITEM5.1_59">[229]A.P.U!#REF!</definedName>
    <definedName name="TOTALITEM5.1_60">[229]A.P.U!#REF!</definedName>
    <definedName name="TOTALITEM5.1_61">[230]A.P.U!#REF!</definedName>
    <definedName name="TOTALITEM5.1_62">[230]A.P.U!#REF!</definedName>
    <definedName name="TOTALITEM5.1_63">[230]A.P.U!#REF!</definedName>
    <definedName name="TOTALITEM5.1_64">[230]A.P.U!#REF!</definedName>
    <definedName name="TOTALITEM5.1_65">[230]A.P.U!#REF!</definedName>
    <definedName name="TOTALITEM5.1_66">[230]A.P.U!#REF!</definedName>
    <definedName name="TOTALITEM5.1_67">[230]A.P.U!#REF!</definedName>
    <definedName name="TOTALITEM5.1_68">[230]A.P.U!#REF!</definedName>
    <definedName name="TOTALITEM5.1_69">[230]A.P.U!#REF!</definedName>
    <definedName name="TOTALITEM5.1_70">[230]A.P.U!#REF!</definedName>
    <definedName name="TOTALITEM5.1_71">[230]A.P.U!#REF!</definedName>
    <definedName name="TOTALITEM5.1_72">[230]A.P.U!#REF!</definedName>
    <definedName name="TOTALITEM5.1_73">[230]A.P.U!#REF!</definedName>
    <definedName name="TOTALITEM5.1_74">[230]A.P.U!#REF!</definedName>
    <definedName name="TOTALITEM5.1_75">[230]A.P.U!#REF!</definedName>
    <definedName name="TOTALITEM5.1_76">[230]A.P.U!#REF!</definedName>
    <definedName name="TOTALITEM5.1_78">[230]A.P.U!#REF!</definedName>
    <definedName name="TOTALITEM5.1_79">[230]A.P.U!#REF!</definedName>
    <definedName name="TOTALITEM5.1_9">[230]A.P.U!#REF!</definedName>
    <definedName name="TOTALITEM5.2">[208]A.P.U!#REF!</definedName>
    <definedName name="TOTALITEM5.2_1">[229]A.P.U!#REF!</definedName>
    <definedName name="TOTALITEM5.2_10">[230]A.P.U!#REF!</definedName>
    <definedName name="TOTALITEM5.2_11">[230]A.P.U!#REF!</definedName>
    <definedName name="TOTALITEM5.2_12">[230]A.P.U!#REF!</definedName>
    <definedName name="TOTALITEM5.2_13">[230]A.P.U!#REF!</definedName>
    <definedName name="TOTALITEM5.2_14">[230]A.P.U!#REF!</definedName>
    <definedName name="TOTALITEM5.2_15">[230]A.P.U!#REF!</definedName>
    <definedName name="TOTALITEM5.2_16">[230]A.P.U!#REF!</definedName>
    <definedName name="TOTALITEM5.2_17">[230]A.P.U!#REF!</definedName>
    <definedName name="TOTALITEM5.2_18">[230]A.P.U!#REF!</definedName>
    <definedName name="TOTALITEM5.2_19">[230]A.P.U!#REF!</definedName>
    <definedName name="TOTALITEM5.2_2">[229]A.P.U!#REF!</definedName>
    <definedName name="TOTALITEM5.2_20">[230]A.P.U!#REF!</definedName>
    <definedName name="TOTALITEM5.2_21">[230]A.P.U!#REF!</definedName>
    <definedName name="TOTALITEM5.2_22">[230]A.P.U!#REF!</definedName>
    <definedName name="TOTALITEM5.2_23">[230]A.P.U!#REF!</definedName>
    <definedName name="TOTALITEM5.2_24">[230]A.P.U!#REF!</definedName>
    <definedName name="TOTALITEM5.2_25">[230]A.P.U!#REF!</definedName>
    <definedName name="TOTALITEM5.2_26">[230]A.P.U!#REF!</definedName>
    <definedName name="TOTALITEM5.2_27">[230]A.P.U!#REF!</definedName>
    <definedName name="TOTALITEM5.2_28">[230]A.P.U!#REF!</definedName>
    <definedName name="TOTALITEM5.2_29">[230]A.P.U!#REF!</definedName>
    <definedName name="TOTALITEM5.2_3">[231]A.P.U!#REF!</definedName>
    <definedName name="TOTALITEM5.2_30">[230]A.P.U!#REF!</definedName>
    <definedName name="TOTALITEM5.2_31">[230]A.P.U!#REF!</definedName>
    <definedName name="TOTALITEM5.2_32">[230]A.P.U!#REF!</definedName>
    <definedName name="TOTALITEM5.2_33">[230]A.P.U!#REF!</definedName>
    <definedName name="TOTALITEM5.2_34">[230]A.P.U!#REF!</definedName>
    <definedName name="TOTALITEM5.2_35">[230]A.P.U!#REF!</definedName>
    <definedName name="TOTALITEM5.2_36">[230]A.P.U!#REF!</definedName>
    <definedName name="TOTALITEM5.2_37">[230]A.P.U!#REF!</definedName>
    <definedName name="TOTALITEM5.2_38">[230]A.P.U!#REF!</definedName>
    <definedName name="TOTALITEM5.2_39">[230]A.P.U!#REF!</definedName>
    <definedName name="TOTALITEM5.2_4">[229]A.P.U!#REF!</definedName>
    <definedName name="TOTALITEM5.2_40">[230]A.P.U!#REF!</definedName>
    <definedName name="TOTALITEM5.2_41">[230]A.P.U!#REF!</definedName>
    <definedName name="TOTALITEM5.2_42">[230]A.P.U!#REF!</definedName>
    <definedName name="TOTALITEM5.2_43">[230]A.P.U!#REF!</definedName>
    <definedName name="TOTALITEM5.2_44">[230]A.P.U!#REF!</definedName>
    <definedName name="TOTALITEM5.2_45">[230]A.P.U!#REF!</definedName>
    <definedName name="TOTALITEM5.2_46">[230]A.P.U!#REF!</definedName>
    <definedName name="TOTALITEM5.2_47">[230]A.P.U!#REF!</definedName>
    <definedName name="TOTALITEM5.2_48">[230]A.P.U!#REF!</definedName>
    <definedName name="TOTALITEM5.2_49">[230]A.P.U!#REF!</definedName>
    <definedName name="TOTALITEM5.2_5">[230]A.P.U!#REF!</definedName>
    <definedName name="TOTALITEM5.2_50">[230]A.P.U!#REF!</definedName>
    <definedName name="TOTALITEM5.2_51">[230]A.P.U!#REF!</definedName>
    <definedName name="TOTALITEM5.2_52">[230]A.P.U!#REF!</definedName>
    <definedName name="TOTALITEM5.2_53">[230]A.P.U!#REF!</definedName>
    <definedName name="TOTALITEM5.2_54">[230]A.P.U!#REF!</definedName>
    <definedName name="TOTALITEM5.2_55">[230]A.P.U!#REF!</definedName>
    <definedName name="TOTALITEM5.2_56">[230]A.P.U!#REF!</definedName>
    <definedName name="TOTALITEM5.2_57">[230]A.P.U!#REF!</definedName>
    <definedName name="TOTALITEM5.2_58">[230]A.P.U!#REF!</definedName>
    <definedName name="TOTALITEM5.2_59">[229]A.P.U!#REF!</definedName>
    <definedName name="TOTALITEM5.2_60">[229]A.P.U!#REF!</definedName>
    <definedName name="TOTALITEM5.2_61">[230]A.P.U!#REF!</definedName>
    <definedName name="TOTALITEM5.2_62">[230]A.P.U!#REF!</definedName>
    <definedName name="TOTALITEM5.2_63">[230]A.P.U!#REF!</definedName>
    <definedName name="TOTALITEM5.2_64">[230]A.P.U!#REF!</definedName>
    <definedName name="TOTALITEM5.2_65">[230]A.P.U!#REF!</definedName>
    <definedName name="TOTALITEM5.2_66">[230]A.P.U!#REF!</definedName>
    <definedName name="TOTALITEM5.2_67">[230]A.P.U!#REF!</definedName>
    <definedName name="TOTALITEM5.2_68">[230]A.P.U!#REF!</definedName>
    <definedName name="TOTALITEM5.2_69">[230]A.P.U!#REF!</definedName>
    <definedName name="TOTALITEM5.2_70">[230]A.P.U!#REF!</definedName>
    <definedName name="TOTALITEM5.2_71">[230]A.P.U!#REF!</definedName>
    <definedName name="TOTALITEM5.2_72">[230]A.P.U!#REF!</definedName>
    <definedName name="TOTALITEM5.2_73">[230]A.P.U!#REF!</definedName>
    <definedName name="TOTALITEM5.2_74">[230]A.P.U!#REF!</definedName>
    <definedName name="TOTALITEM5.2_75">[230]A.P.U!#REF!</definedName>
    <definedName name="TOTALITEM5.2_76">[230]A.P.U!#REF!</definedName>
    <definedName name="TOTALITEM5.2_78">[230]A.P.U!#REF!</definedName>
    <definedName name="TOTALITEM5.2_79">[230]A.P.U!#REF!</definedName>
    <definedName name="TOTALITEM5.2_9">[230]A.P.U!#REF!</definedName>
    <definedName name="TOTALITEM5.3">[208]A.P.U!#REF!</definedName>
    <definedName name="TOTALITEM5.3_1">[229]A.P.U!#REF!</definedName>
    <definedName name="TOTALITEM5.3_10">[230]A.P.U!#REF!</definedName>
    <definedName name="TOTALITEM5.3_11">[230]A.P.U!#REF!</definedName>
    <definedName name="TOTALITEM5.3_12">[230]A.P.U!#REF!</definedName>
    <definedName name="TOTALITEM5.3_13">[230]A.P.U!#REF!</definedName>
    <definedName name="TOTALITEM5.3_14">[230]A.P.U!#REF!</definedName>
    <definedName name="TOTALITEM5.3_15">[230]A.P.U!#REF!</definedName>
    <definedName name="TOTALITEM5.3_16">[230]A.P.U!#REF!</definedName>
    <definedName name="TOTALITEM5.3_17">[230]A.P.U!#REF!</definedName>
    <definedName name="TOTALITEM5.3_18">[230]A.P.U!#REF!</definedName>
    <definedName name="TOTALITEM5.3_19">[230]A.P.U!#REF!</definedName>
    <definedName name="TOTALITEM5.3_2">[229]A.P.U!#REF!</definedName>
    <definedName name="TOTALITEM5.3_20">[230]A.P.U!#REF!</definedName>
    <definedName name="TOTALITEM5.3_21">[230]A.P.U!#REF!</definedName>
    <definedName name="TOTALITEM5.3_22">[230]A.P.U!#REF!</definedName>
    <definedName name="TOTALITEM5.3_23">[230]A.P.U!#REF!</definedName>
    <definedName name="TOTALITEM5.3_24">[230]A.P.U!#REF!</definedName>
    <definedName name="TOTALITEM5.3_25">[230]A.P.U!#REF!</definedName>
    <definedName name="TOTALITEM5.3_26">[230]A.P.U!#REF!</definedName>
    <definedName name="TOTALITEM5.3_27">[230]A.P.U!#REF!</definedName>
    <definedName name="TOTALITEM5.3_28">[230]A.P.U!#REF!</definedName>
    <definedName name="TOTALITEM5.3_29">[230]A.P.U!#REF!</definedName>
    <definedName name="TOTALITEM5.3_3">[231]A.P.U!#REF!</definedName>
    <definedName name="TOTALITEM5.3_30">[230]A.P.U!#REF!</definedName>
    <definedName name="TOTALITEM5.3_31">[230]A.P.U!#REF!</definedName>
    <definedName name="TOTALITEM5.3_32">[230]A.P.U!#REF!</definedName>
    <definedName name="TOTALITEM5.3_33">[230]A.P.U!#REF!</definedName>
    <definedName name="TOTALITEM5.3_34">[230]A.P.U!#REF!</definedName>
    <definedName name="TOTALITEM5.3_35">[230]A.P.U!#REF!</definedName>
    <definedName name="TOTALITEM5.3_36">[230]A.P.U!#REF!</definedName>
    <definedName name="TOTALITEM5.3_37">[230]A.P.U!#REF!</definedName>
    <definedName name="TOTALITEM5.3_38">[230]A.P.U!#REF!</definedName>
    <definedName name="TOTALITEM5.3_39">[230]A.P.U!#REF!</definedName>
    <definedName name="TOTALITEM5.3_4">[229]A.P.U!#REF!</definedName>
    <definedName name="TOTALITEM5.3_40">[230]A.P.U!#REF!</definedName>
    <definedName name="TOTALITEM5.3_41">[230]A.P.U!#REF!</definedName>
    <definedName name="TOTALITEM5.3_42">[230]A.P.U!#REF!</definedName>
    <definedName name="TOTALITEM5.3_43">[230]A.P.U!#REF!</definedName>
    <definedName name="TOTALITEM5.3_44">[230]A.P.U!#REF!</definedName>
    <definedName name="TOTALITEM5.3_45">[230]A.P.U!#REF!</definedName>
    <definedName name="TOTALITEM5.3_46">[230]A.P.U!#REF!</definedName>
    <definedName name="TOTALITEM5.3_47">[230]A.P.U!#REF!</definedName>
    <definedName name="TOTALITEM5.3_48">[230]A.P.U!#REF!</definedName>
    <definedName name="TOTALITEM5.3_49">[230]A.P.U!#REF!</definedName>
    <definedName name="TOTALITEM5.3_5">[230]A.P.U!#REF!</definedName>
    <definedName name="TOTALITEM5.3_50">[230]A.P.U!#REF!</definedName>
    <definedName name="TOTALITEM5.3_51">[230]A.P.U!#REF!</definedName>
    <definedName name="TOTALITEM5.3_52">[230]A.P.U!#REF!</definedName>
    <definedName name="TOTALITEM5.3_53">[230]A.P.U!#REF!</definedName>
    <definedName name="TOTALITEM5.3_54">[230]A.P.U!#REF!</definedName>
    <definedName name="TOTALITEM5.3_55">[230]A.P.U!#REF!</definedName>
    <definedName name="TOTALITEM5.3_56">[230]A.P.U!#REF!</definedName>
    <definedName name="TOTALITEM5.3_57">[230]A.P.U!#REF!</definedName>
    <definedName name="TOTALITEM5.3_58">[230]A.P.U!#REF!</definedName>
    <definedName name="TOTALITEM5.3_59">[229]A.P.U!#REF!</definedName>
    <definedName name="TOTALITEM5.3_60">[229]A.P.U!#REF!</definedName>
    <definedName name="TOTALITEM5.3_61">[230]A.P.U!#REF!</definedName>
    <definedName name="TOTALITEM5.3_62">[230]A.P.U!#REF!</definedName>
    <definedName name="TOTALITEM5.3_63">[230]A.P.U!#REF!</definedName>
    <definedName name="TOTALITEM5.3_64">[230]A.P.U!#REF!</definedName>
    <definedName name="TOTALITEM5.3_65">[230]A.P.U!#REF!</definedName>
    <definedName name="TOTALITEM5.3_66">[230]A.P.U!#REF!</definedName>
    <definedName name="TOTALITEM5.3_67">[230]A.P.U!#REF!</definedName>
    <definedName name="TOTALITEM5.3_68">[230]A.P.U!#REF!</definedName>
    <definedName name="TOTALITEM5.3_69">[230]A.P.U!#REF!</definedName>
    <definedName name="TOTALITEM5.3_70">[230]A.P.U!#REF!</definedName>
    <definedName name="TOTALITEM5.3_71">[230]A.P.U!#REF!</definedName>
    <definedName name="TOTALITEM5.3_72">[230]A.P.U!#REF!</definedName>
    <definedName name="TOTALITEM5.3_73">[230]A.P.U!#REF!</definedName>
    <definedName name="TOTALITEM5.3_74">[230]A.P.U!#REF!</definedName>
    <definedName name="TOTALITEM5.3_75">[230]A.P.U!#REF!</definedName>
    <definedName name="TOTALITEM5.3_76">[230]A.P.U!#REF!</definedName>
    <definedName name="TOTALITEM5.3_78">[230]A.P.U!#REF!</definedName>
    <definedName name="TOTALITEM5.3_79">[230]A.P.U!#REF!</definedName>
    <definedName name="TOTALITEM5.3_9">[230]A.P.U!#REF!</definedName>
    <definedName name="TOTALITEM5.4">[208]A.P.U!#REF!</definedName>
    <definedName name="TOTALITEM5.4_1">[229]A.P.U!#REF!</definedName>
    <definedName name="TOTALITEM5.4_10">[230]A.P.U!#REF!</definedName>
    <definedName name="TOTALITEM5.4_11">[230]A.P.U!#REF!</definedName>
    <definedName name="TOTALITEM5.4_12">[230]A.P.U!#REF!</definedName>
    <definedName name="TOTALITEM5.4_13">[230]A.P.U!#REF!</definedName>
    <definedName name="TOTALITEM5.4_14">[230]A.P.U!#REF!</definedName>
    <definedName name="TOTALITEM5.4_15">[230]A.P.U!#REF!</definedName>
    <definedName name="TOTALITEM5.4_16">[230]A.P.U!#REF!</definedName>
    <definedName name="TOTALITEM5.4_17">[230]A.P.U!#REF!</definedName>
    <definedName name="TOTALITEM5.4_18">[230]A.P.U!#REF!</definedName>
    <definedName name="TOTALITEM5.4_19">[230]A.P.U!#REF!</definedName>
    <definedName name="TOTALITEM5.4_2">[229]A.P.U!#REF!</definedName>
    <definedName name="TOTALITEM5.4_20">[230]A.P.U!#REF!</definedName>
    <definedName name="TOTALITEM5.4_21">[230]A.P.U!#REF!</definedName>
    <definedName name="TOTALITEM5.4_22">[230]A.P.U!#REF!</definedName>
    <definedName name="TOTALITEM5.4_23">[230]A.P.U!#REF!</definedName>
    <definedName name="TOTALITEM5.4_24">[230]A.P.U!#REF!</definedName>
    <definedName name="TOTALITEM5.4_25">[230]A.P.U!#REF!</definedName>
    <definedName name="TOTALITEM5.4_26">[230]A.P.U!#REF!</definedName>
    <definedName name="TOTALITEM5.4_27">[230]A.P.U!#REF!</definedName>
    <definedName name="TOTALITEM5.4_28">[230]A.P.U!#REF!</definedName>
    <definedName name="TOTALITEM5.4_29">[230]A.P.U!#REF!</definedName>
    <definedName name="TOTALITEM5.4_3">[231]A.P.U!#REF!</definedName>
    <definedName name="TOTALITEM5.4_30">[230]A.P.U!#REF!</definedName>
    <definedName name="TOTALITEM5.4_31">[230]A.P.U!#REF!</definedName>
    <definedName name="TOTALITEM5.4_32">[230]A.P.U!#REF!</definedName>
    <definedName name="TOTALITEM5.4_33">[230]A.P.U!#REF!</definedName>
    <definedName name="TOTALITEM5.4_34">[230]A.P.U!#REF!</definedName>
    <definedName name="TOTALITEM5.4_35">[230]A.P.U!#REF!</definedName>
    <definedName name="TOTALITEM5.4_36">[230]A.P.U!#REF!</definedName>
    <definedName name="TOTALITEM5.4_37">[230]A.P.U!#REF!</definedName>
    <definedName name="TOTALITEM5.4_38">[230]A.P.U!#REF!</definedName>
    <definedName name="TOTALITEM5.4_39">[230]A.P.U!#REF!</definedName>
    <definedName name="TOTALITEM5.4_4">[229]A.P.U!#REF!</definedName>
    <definedName name="TOTALITEM5.4_40">[230]A.P.U!#REF!</definedName>
    <definedName name="TOTALITEM5.4_41">[230]A.P.U!#REF!</definedName>
    <definedName name="TOTALITEM5.4_42">[230]A.P.U!#REF!</definedName>
    <definedName name="TOTALITEM5.4_43">[230]A.P.U!#REF!</definedName>
    <definedName name="TOTALITEM5.4_44">[230]A.P.U!#REF!</definedName>
    <definedName name="TOTALITEM5.4_45">[230]A.P.U!#REF!</definedName>
    <definedName name="TOTALITEM5.4_46">[230]A.P.U!#REF!</definedName>
    <definedName name="TOTALITEM5.4_47">[230]A.P.U!#REF!</definedName>
    <definedName name="TOTALITEM5.4_48">[230]A.P.U!#REF!</definedName>
    <definedName name="TOTALITEM5.4_49">[230]A.P.U!#REF!</definedName>
    <definedName name="TOTALITEM5.4_5">[230]A.P.U!#REF!</definedName>
    <definedName name="TOTALITEM5.4_50">[230]A.P.U!#REF!</definedName>
    <definedName name="TOTALITEM5.4_51">[230]A.P.U!#REF!</definedName>
    <definedName name="TOTALITEM5.4_52">[230]A.P.U!#REF!</definedName>
    <definedName name="TOTALITEM5.4_53">[230]A.P.U!#REF!</definedName>
    <definedName name="TOTALITEM5.4_54">[230]A.P.U!#REF!</definedName>
    <definedName name="TOTALITEM5.4_55">[230]A.P.U!#REF!</definedName>
    <definedName name="TOTALITEM5.4_56">[230]A.P.U!#REF!</definedName>
    <definedName name="TOTALITEM5.4_57">[230]A.P.U!#REF!</definedName>
    <definedName name="TOTALITEM5.4_58">[230]A.P.U!#REF!</definedName>
    <definedName name="TOTALITEM5.4_59">[229]A.P.U!#REF!</definedName>
    <definedName name="TOTALITEM5.4_60">[229]A.P.U!#REF!</definedName>
    <definedName name="TOTALITEM5.4_61">[230]A.P.U!#REF!</definedName>
    <definedName name="TOTALITEM5.4_62">[230]A.P.U!#REF!</definedName>
    <definedName name="TOTALITEM5.4_63">[230]A.P.U!#REF!</definedName>
    <definedName name="TOTALITEM5.4_64">[230]A.P.U!#REF!</definedName>
    <definedName name="TOTALITEM5.4_65">[230]A.P.U!#REF!</definedName>
    <definedName name="TOTALITEM5.4_66">[230]A.P.U!#REF!</definedName>
    <definedName name="TOTALITEM5.4_67">[230]A.P.U!#REF!</definedName>
    <definedName name="TOTALITEM5.4_68">[230]A.P.U!#REF!</definedName>
    <definedName name="TOTALITEM5.4_69">[230]A.P.U!#REF!</definedName>
    <definedName name="TOTALITEM5.4_70">[230]A.P.U!#REF!</definedName>
    <definedName name="TOTALITEM5.4_71">[230]A.P.U!#REF!</definedName>
    <definedName name="TOTALITEM5.4_72">[230]A.P.U!#REF!</definedName>
    <definedName name="TOTALITEM5.4_73">[230]A.P.U!#REF!</definedName>
    <definedName name="TOTALITEM5.4_74">[230]A.P.U!#REF!</definedName>
    <definedName name="TOTALITEM5.4_75">[230]A.P.U!#REF!</definedName>
    <definedName name="TOTALITEM5.4_76">[230]A.P.U!#REF!</definedName>
    <definedName name="TOTALITEM5.4_78">[230]A.P.U!#REF!</definedName>
    <definedName name="TOTALITEM5.4_79">[230]A.P.U!#REF!</definedName>
    <definedName name="TOTALITEM5.4_9">[230]A.P.U!#REF!</definedName>
    <definedName name="TOTALITEM6.1">[208]A.P.U!#REF!</definedName>
    <definedName name="TOTALITEM6.1_1">[229]A.P.U!#REF!</definedName>
    <definedName name="TOTALITEM6.1_10">[230]A.P.U!#REF!</definedName>
    <definedName name="TOTALITEM6.1_11">[230]A.P.U!#REF!</definedName>
    <definedName name="TOTALITEM6.1_12">[230]A.P.U!#REF!</definedName>
    <definedName name="TOTALITEM6.1_13">[230]A.P.U!#REF!</definedName>
    <definedName name="TOTALITEM6.1_14">[230]A.P.U!#REF!</definedName>
    <definedName name="TOTALITEM6.1_15">[230]A.P.U!#REF!</definedName>
    <definedName name="TOTALITEM6.1_16">[230]A.P.U!#REF!</definedName>
    <definedName name="TOTALITEM6.1_17">[230]A.P.U!#REF!</definedName>
    <definedName name="TOTALITEM6.1_18">[230]A.P.U!#REF!</definedName>
    <definedName name="TOTALITEM6.1_19">[230]A.P.U!#REF!</definedName>
    <definedName name="TOTALITEM6.1_2">[229]A.P.U!#REF!</definedName>
    <definedName name="TOTALITEM6.1_20">[230]A.P.U!#REF!</definedName>
    <definedName name="TOTALITEM6.1_21">[230]A.P.U!#REF!</definedName>
    <definedName name="TOTALITEM6.1_22">[230]A.P.U!#REF!</definedName>
    <definedName name="TOTALITEM6.1_23">[230]A.P.U!#REF!</definedName>
    <definedName name="TOTALITEM6.1_24">[230]A.P.U!#REF!</definedName>
    <definedName name="TOTALITEM6.1_25">[230]A.P.U!#REF!</definedName>
    <definedName name="TOTALITEM6.1_26">[230]A.P.U!#REF!</definedName>
    <definedName name="TOTALITEM6.1_27">[230]A.P.U!#REF!</definedName>
    <definedName name="TOTALITEM6.1_28">[230]A.P.U!#REF!</definedName>
    <definedName name="TOTALITEM6.1_29">[230]A.P.U!#REF!</definedName>
    <definedName name="TOTALITEM6.1_3">[231]A.P.U!#REF!</definedName>
    <definedName name="TOTALITEM6.1_30">[230]A.P.U!#REF!</definedName>
    <definedName name="TOTALITEM6.1_31">[230]A.P.U!#REF!</definedName>
    <definedName name="TOTALITEM6.1_32">[230]A.P.U!#REF!</definedName>
    <definedName name="TOTALITEM6.1_33">[230]A.P.U!#REF!</definedName>
    <definedName name="TOTALITEM6.1_34">[230]A.P.U!#REF!</definedName>
    <definedName name="TOTALITEM6.1_35">[230]A.P.U!#REF!</definedName>
    <definedName name="TOTALITEM6.1_36">[230]A.P.U!#REF!</definedName>
    <definedName name="TOTALITEM6.1_37">[230]A.P.U!#REF!</definedName>
    <definedName name="TOTALITEM6.1_38">[230]A.P.U!#REF!</definedName>
    <definedName name="TOTALITEM6.1_39">[230]A.P.U!#REF!</definedName>
    <definedName name="TOTALITEM6.1_4">[229]A.P.U!#REF!</definedName>
    <definedName name="TOTALITEM6.1_40">[230]A.P.U!#REF!</definedName>
    <definedName name="TOTALITEM6.1_41">[230]A.P.U!#REF!</definedName>
    <definedName name="TOTALITEM6.1_42">[230]A.P.U!#REF!</definedName>
    <definedName name="TOTALITEM6.1_43">[230]A.P.U!#REF!</definedName>
    <definedName name="TOTALITEM6.1_44">[230]A.P.U!#REF!</definedName>
    <definedName name="TOTALITEM6.1_45">[230]A.P.U!#REF!</definedName>
    <definedName name="TOTALITEM6.1_46">[230]A.P.U!#REF!</definedName>
    <definedName name="TOTALITEM6.1_47">[230]A.P.U!#REF!</definedName>
    <definedName name="TOTALITEM6.1_48">[230]A.P.U!#REF!</definedName>
    <definedName name="TOTALITEM6.1_49">[230]A.P.U!#REF!</definedName>
    <definedName name="TOTALITEM6.1_5">[230]A.P.U!#REF!</definedName>
    <definedName name="TOTALITEM6.1_50">[230]A.P.U!#REF!</definedName>
    <definedName name="TOTALITEM6.1_51">[230]A.P.U!#REF!</definedName>
    <definedName name="TOTALITEM6.1_52">[230]A.P.U!#REF!</definedName>
    <definedName name="TOTALITEM6.1_53">[230]A.P.U!#REF!</definedName>
    <definedName name="TOTALITEM6.1_54">[230]A.P.U!#REF!</definedName>
    <definedName name="TOTALITEM6.1_55">[230]A.P.U!#REF!</definedName>
    <definedName name="TOTALITEM6.1_56">[230]A.P.U!#REF!</definedName>
    <definedName name="TOTALITEM6.1_57">[230]A.P.U!#REF!</definedName>
    <definedName name="TOTALITEM6.1_58">[230]A.P.U!#REF!</definedName>
    <definedName name="TOTALITEM6.1_59">[229]A.P.U!#REF!</definedName>
    <definedName name="TOTALITEM6.1_60">[229]A.P.U!#REF!</definedName>
    <definedName name="TOTALITEM6.1_61">[230]A.P.U!#REF!</definedName>
    <definedName name="TOTALITEM6.1_62">[230]A.P.U!#REF!</definedName>
    <definedName name="TOTALITEM6.1_63">[230]A.P.U!#REF!</definedName>
    <definedName name="TOTALITEM6.1_64">[230]A.P.U!#REF!</definedName>
    <definedName name="TOTALITEM6.1_65">[230]A.P.U!#REF!</definedName>
    <definedName name="TOTALITEM6.1_66">[230]A.P.U!#REF!</definedName>
    <definedName name="TOTALITEM6.1_67">[230]A.P.U!#REF!</definedName>
    <definedName name="TOTALITEM6.1_68">[230]A.P.U!#REF!</definedName>
    <definedName name="TOTALITEM6.1_69">[230]A.P.U!#REF!</definedName>
    <definedName name="TOTALITEM6.1_70">[230]A.P.U!#REF!</definedName>
    <definedName name="TOTALITEM6.1_71">[230]A.P.U!#REF!</definedName>
    <definedName name="TOTALITEM6.1_72">[230]A.P.U!#REF!</definedName>
    <definedName name="TOTALITEM6.1_73">[230]A.P.U!#REF!</definedName>
    <definedName name="TOTALITEM6.1_74">[230]A.P.U!#REF!</definedName>
    <definedName name="TOTALITEM6.1_75">[230]A.P.U!#REF!</definedName>
    <definedName name="TOTALITEM6.1_76">[230]A.P.U!#REF!</definedName>
    <definedName name="TOTALITEM6.1_78">[230]A.P.U!#REF!</definedName>
    <definedName name="TOTALITEM6.1_79">[230]A.P.U!#REF!</definedName>
    <definedName name="TOTALITEM6.1_9">[230]A.P.U!#REF!</definedName>
    <definedName name="TOTALITEM6.2">[208]A.P.U!#REF!</definedName>
    <definedName name="TOTALITEM6.2_1">[229]A.P.U!#REF!</definedName>
    <definedName name="TOTALITEM6.2_10">[230]A.P.U!#REF!</definedName>
    <definedName name="TOTALITEM6.2_11">[230]A.P.U!#REF!</definedName>
    <definedName name="TOTALITEM6.2_12">[230]A.P.U!#REF!</definedName>
    <definedName name="TOTALITEM6.2_13">[230]A.P.U!#REF!</definedName>
    <definedName name="TOTALITEM6.2_14">[230]A.P.U!#REF!</definedName>
    <definedName name="TOTALITEM6.2_15">[230]A.P.U!#REF!</definedName>
    <definedName name="TOTALITEM6.2_16">[230]A.P.U!#REF!</definedName>
    <definedName name="TOTALITEM6.2_17">[230]A.P.U!#REF!</definedName>
    <definedName name="TOTALITEM6.2_18">[230]A.P.U!#REF!</definedName>
    <definedName name="TOTALITEM6.2_19">[230]A.P.U!#REF!</definedName>
    <definedName name="TOTALITEM6.2_2">[229]A.P.U!#REF!</definedName>
    <definedName name="TOTALITEM6.2_20">[230]A.P.U!#REF!</definedName>
    <definedName name="TOTALITEM6.2_21">[230]A.P.U!#REF!</definedName>
    <definedName name="TOTALITEM6.2_22">[230]A.P.U!#REF!</definedName>
    <definedName name="TOTALITEM6.2_23">[230]A.P.U!#REF!</definedName>
    <definedName name="TOTALITEM6.2_24">[230]A.P.U!#REF!</definedName>
    <definedName name="TOTALITEM6.2_25">[230]A.P.U!#REF!</definedName>
    <definedName name="TOTALITEM6.2_26">[230]A.P.U!#REF!</definedName>
    <definedName name="TOTALITEM6.2_27">[230]A.P.U!#REF!</definedName>
    <definedName name="TOTALITEM6.2_28">[230]A.P.U!#REF!</definedName>
    <definedName name="TOTALITEM6.2_29">[230]A.P.U!#REF!</definedName>
    <definedName name="TOTALITEM6.2_3">[231]A.P.U!#REF!</definedName>
    <definedName name="TOTALITEM6.2_30">[230]A.P.U!#REF!</definedName>
    <definedName name="TOTALITEM6.2_31">[230]A.P.U!#REF!</definedName>
    <definedName name="TOTALITEM6.2_32">[230]A.P.U!#REF!</definedName>
    <definedName name="TOTALITEM6.2_33">[230]A.P.U!#REF!</definedName>
    <definedName name="TOTALITEM6.2_34">[230]A.P.U!#REF!</definedName>
    <definedName name="TOTALITEM6.2_35">[230]A.P.U!#REF!</definedName>
    <definedName name="TOTALITEM6.2_36">[230]A.P.U!#REF!</definedName>
    <definedName name="TOTALITEM6.2_37">[230]A.P.U!#REF!</definedName>
    <definedName name="TOTALITEM6.2_38">[230]A.P.U!#REF!</definedName>
    <definedName name="TOTALITEM6.2_39">[230]A.P.U!#REF!</definedName>
    <definedName name="TOTALITEM6.2_4">[229]A.P.U!#REF!</definedName>
    <definedName name="TOTALITEM6.2_40">[230]A.P.U!#REF!</definedName>
    <definedName name="TOTALITEM6.2_41">[230]A.P.U!#REF!</definedName>
    <definedName name="TOTALITEM6.2_42">[230]A.P.U!#REF!</definedName>
    <definedName name="TOTALITEM6.2_43">[230]A.P.U!#REF!</definedName>
    <definedName name="TOTALITEM6.2_44">[230]A.P.U!#REF!</definedName>
    <definedName name="TOTALITEM6.2_45">[230]A.P.U!#REF!</definedName>
    <definedName name="TOTALITEM6.2_46">[230]A.P.U!#REF!</definedName>
    <definedName name="TOTALITEM6.2_47">[230]A.P.U!#REF!</definedName>
    <definedName name="TOTALITEM6.2_48">[230]A.P.U!#REF!</definedName>
    <definedName name="TOTALITEM6.2_49">[230]A.P.U!#REF!</definedName>
    <definedName name="TOTALITEM6.2_5">[230]A.P.U!#REF!</definedName>
    <definedName name="TOTALITEM6.2_50">[230]A.P.U!#REF!</definedName>
    <definedName name="TOTALITEM6.2_51">[230]A.P.U!#REF!</definedName>
    <definedName name="TOTALITEM6.2_52">[230]A.P.U!#REF!</definedName>
    <definedName name="TOTALITEM6.2_53">[230]A.P.U!#REF!</definedName>
    <definedName name="TOTALITEM6.2_54">[230]A.P.U!#REF!</definedName>
    <definedName name="TOTALITEM6.2_55">[230]A.P.U!#REF!</definedName>
    <definedName name="TOTALITEM6.2_56">[230]A.P.U!#REF!</definedName>
    <definedName name="TOTALITEM6.2_57">[230]A.P.U!#REF!</definedName>
    <definedName name="TOTALITEM6.2_58">[230]A.P.U!#REF!</definedName>
    <definedName name="TOTALITEM6.2_59">[229]A.P.U!#REF!</definedName>
    <definedName name="TOTALITEM6.2_60">[229]A.P.U!#REF!</definedName>
    <definedName name="TOTALITEM6.2_61">[230]A.P.U!#REF!</definedName>
    <definedName name="TOTALITEM6.2_62">[230]A.P.U!#REF!</definedName>
    <definedName name="TOTALITEM6.2_63">[230]A.P.U!#REF!</definedName>
    <definedName name="TOTALITEM6.2_64">[230]A.P.U!#REF!</definedName>
    <definedName name="TOTALITEM6.2_65">[230]A.P.U!#REF!</definedName>
    <definedName name="TOTALITEM6.2_66">[230]A.P.U!#REF!</definedName>
    <definedName name="TOTALITEM6.2_67">[230]A.P.U!#REF!</definedName>
    <definedName name="TOTALITEM6.2_68">[230]A.P.U!#REF!</definedName>
    <definedName name="TOTALITEM6.2_69">[230]A.P.U!#REF!</definedName>
    <definedName name="TOTALITEM6.2_70">[230]A.P.U!#REF!</definedName>
    <definedName name="TOTALITEM6.2_71">[230]A.P.U!#REF!</definedName>
    <definedName name="TOTALITEM6.2_72">[230]A.P.U!#REF!</definedName>
    <definedName name="TOTALITEM6.2_73">[230]A.P.U!#REF!</definedName>
    <definedName name="TOTALITEM6.2_74">[230]A.P.U!#REF!</definedName>
    <definedName name="TOTALITEM6.2_75">[230]A.P.U!#REF!</definedName>
    <definedName name="TOTALITEM6.2_76">[230]A.P.U!#REF!</definedName>
    <definedName name="TOTALITEM6.2_78">[230]A.P.U!#REF!</definedName>
    <definedName name="TOTALITEM6.2_79">[230]A.P.U!#REF!</definedName>
    <definedName name="TOTALITEM6.2_9">[230]A.P.U!#REF!</definedName>
    <definedName name="TOTALITEM6.3">[208]A.P.U!#REF!</definedName>
    <definedName name="TOTALITEM6.3_1">[229]A.P.U!#REF!</definedName>
    <definedName name="TOTALITEM6.3_10">[230]A.P.U!#REF!</definedName>
    <definedName name="TOTALITEM6.3_11">[230]A.P.U!#REF!</definedName>
    <definedName name="TOTALITEM6.3_12">[230]A.P.U!#REF!</definedName>
    <definedName name="TOTALITEM6.3_13">[230]A.P.U!#REF!</definedName>
    <definedName name="TOTALITEM6.3_14">[230]A.P.U!#REF!</definedName>
    <definedName name="TOTALITEM6.3_15">[230]A.P.U!#REF!</definedName>
    <definedName name="TOTALITEM6.3_16">[230]A.P.U!#REF!</definedName>
    <definedName name="TOTALITEM6.3_17">[230]A.P.U!#REF!</definedName>
    <definedName name="TOTALITEM6.3_18">[230]A.P.U!#REF!</definedName>
    <definedName name="TOTALITEM6.3_19">[230]A.P.U!#REF!</definedName>
    <definedName name="TOTALITEM6.3_2">[229]A.P.U!#REF!</definedName>
    <definedName name="TOTALITEM6.3_20">[230]A.P.U!#REF!</definedName>
    <definedName name="TOTALITEM6.3_21">[230]A.P.U!#REF!</definedName>
    <definedName name="TOTALITEM6.3_22">[230]A.P.U!#REF!</definedName>
    <definedName name="TOTALITEM6.3_23">[230]A.P.U!#REF!</definedName>
    <definedName name="TOTALITEM6.3_24">[230]A.P.U!#REF!</definedName>
    <definedName name="TOTALITEM6.3_25">[230]A.P.U!#REF!</definedName>
    <definedName name="TOTALITEM6.3_26">[230]A.P.U!#REF!</definedName>
    <definedName name="TOTALITEM6.3_27">[230]A.P.U!#REF!</definedName>
    <definedName name="TOTALITEM6.3_28">[230]A.P.U!#REF!</definedName>
    <definedName name="TOTALITEM6.3_29">[230]A.P.U!#REF!</definedName>
    <definedName name="TOTALITEM6.3_3">[231]A.P.U!#REF!</definedName>
    <definedName name="TOTALITEM6.3_30">[230]A.P.U!#REF!</definedName>
    <definedName name="TOTALITEM6.3_31">[230]A.P.U!#REF!</definedName>
    <definedName name="TOTALITEM6.3_32">[230]A.P.U!#REF!</definedName>
    <definedName name="TOTALITEM6.3_33">[230]A.P.U!#REF!</definedName>
    <definedName name="TOTALITEM6.3_34">[230]A.P.U!#REF!</definedName>
    <definedName name="TOTALITEM6.3_35">[230]A.P.U!#REF!</definedName>
    <definedName name="TOTALITEM6.3_36">[230]A.P.U!#REF!</definedName>
    <definedName name="TOTALITEM6.3_37">[230]A.P.U!#REF!</definedName>
    <definedName name="TOTALITEM6.3_38">[230]A.P.U!#REF!</definedName>
    <definedName name="TOTALITEM6.3_39">[230]A.P.U!#REF!</definedName>
    <definedName name="TOTALITEM6.3_4">[229]A.P.U!#REF!</definedName>
    <definedName name="TOTALITEM6.3_40">[230]A.P.U!#REF!</definedName>
    <definedName name="TOTALITEM6.3_41">[230]A.P.U!#REF!</definedName>
    <definedName name="TOTALITEM6.3_42">[230]A.P.U!#REF!</definedName>
    <definedName name="TOTALITEM6.3_43">[230]A.P.U!#REF!</definedName>
    <definedName name="TOTALITEM6.3_44">[230]A.P.U!#REF!</definedName>
    <definedName name="TOTALITEM6.3_45">[230]A.P.U!#REF!</definedName>
    <definedName name="TOTALITEM6.3_46">[230]A.P.U!#REF!</definedName>
    <definedName name="TOTALITEM6.3_47">[230]A.P.U!#REF!</definedName>
    <definedName name="TOTALITEM6.3_48">[230]A.P.U!#REF!</definedName>
    <definedName name="TOTALITEM6.3_49">[230]A.P.U!#REF!</definedName>
    <definedName name="TOTALITEM6.3_5">[230]A.P.U!#REF!</definedName>
    <definedName name="TOTALITEM6.3_50">[230]A.P.U!#REF!</definedName>
    <definedName name="TOTALITEM6.3_51">[230]A.P.U!#REF!</definedName>
    <definedName name="TOTALITEM6.3_52">[230]A.P.U!#REF!</definedName>
    <definedName name="TOTALITEM6.3_53">[230]A.P.U!#REF!</definedName>
    <definedName name="TOTALITEM6.3_54">[230]A.P.U!#REF!</definedName>
    <definedName name="TOTALITEM6.3_55">[230]A.P.U!#REF!</definedName>
    <definedName name="TOTALITEM6.3_56">[230]A.P.U!#REF!</definedName>
    <definedName name="TOTALITEM6.3_57">[230]A.P.U!#REF!</definedName>
    <definedName name="TOTALITEM6.3_58">[230]A.P.U!#REF!</definedName>
    <definedName name="TOTALITEM6.3_59">[229]A.P.U!#REF!</definedName>
    <definedName name="TOTALITEM6.3_60">[229]A.P.U!#REF!</definedName>
    <definedName name="TOTALITEM6.3_61">[230]A.P.U!#REF!</definedName>
    <definedName name="TOTALITEM6.3_62">[230]A.P.U!#REF!</definedName>
    <definedName name="TOTALITEM6.3_63">[230]A.P.U!#REF!</definedName>
    <definedName name="TOTALITEM6.3_64">[230]A.P.U!#REF!</definedName>
    <definedName name="TOTALITEM6.3_65">[230]A.P.U!#REF!</definedName>
    <definedName name="TOTALITEM6.3_66">[230]A.P.U!#REF!</definedName>
    <definedName name="TOTALITEM6.3_67">[230]A.P.U!#REF!</definedName>
    <definedName name="TOTALITEM6.3_68">[230]A.P.U!#REF!</definedName>
    <definedName name="TOTALITEM6.3_69">[230]A.P.U!#REF!</definedName>
    <definedName name="TOTALITEM6.3_70">[230]A.P.U!#REF!</definedName>
    <definedName name="TOTALITEM6.3_71">[230]A.P.U!#REF!</definedName>
    <definedName name="TOTALITEM6.3_72">[230]A.P.U!#REF!</definedName>
    <definedName name="TOTALITEM6.3_73">[230]A.P.U!#REF!</definedName>
    <definedName name="TOTALITEM6.3_74">[230]A.P.U!#REF!</definedName>
    <definedName name="TOTALITEM6.3_75">[230]A.P.U!#REF!</definedName>
    <definedName name="TOTALITEM6.3_76">[230]A.P.U!#REF!</definedName>
    <definedName name="TOTALITEM6.3_78">[230]A.P.U!#REF!</definedName>
    <definedName name="TOTALITEM6.3_79">[230]A.P.U!#REF!</definedName>
    <definedName name="TOTALITEM6.3_9">[230]A.P.U!#REF!</definedName>
    <definedName name="TOTALITEM7.1">[208]A.P.U!#REF!</definedName>
    <definedName name="TOTALITEM7.1_1">[229]A.P.U!#REF!</definedName>
    <definedName name="TOTALITEM7.1_10">[230]A.P.U!#REF!</definedName>
    <definedName name="TOTALITEM7.1_11">[230]A.P.U!#REF!</definedName>
    <definedName name="TOTALITEM7.1_12">[230]A.P.U!#REF!</definedName>
    <definedName name="TOTALITEM7.1_13">[230]A.P.U!#REF!</definedName>
    <definedName name="TOTALITEM7.1_14">[230]A.P.U!#REF!</definedName>
    <definedName name="TOTALITEM7.1_15">[230]A.P.U!#REF!</definedName>
    <definedName name="TOTALITEM7.1_16">[230]A.P.U!#REF!</definedName>
    <definedName name="TOTALITEM7.1_17">[230]A.P.U!#REF!</definedName>
    <definedName name="TOTALITEM7.1_18">[230]A.P.U!#REF!</definedName>
    <definedName name="TOTALITEM7.1_19">[230]A.P.U!#REF!</definedName>
    <definedName name="TOTALITEM7.1_2">[229]A.P.U!#REF!</definedName>
    <definedName name="TOTALITEM7.1_20">[230]A.P.U!#REF!</definedName>
    <definedName name="TOTALITEM7.1_21">[230]A.P.U!#REF!</definedName>
    <definedName name="TOTALITEM7.1_22">[230]A.P.U!#REF!</definedName>
    <definedName name="TOTALITEM7.1_23">[230]A.P.U!#REF!</definedName>
    <definedName name="TOTALITEM7.1_24">[230]A.P.U!#REF!</definedName>
    <definedName name="TOTALITEM7.1_25">[230]A.P.U!#REF!</definedName>
    <definedName name="TOTALITEM7.1_26">[230]A.P.U!#REF!</definedName>
    <definedName name="TOTALITEM7.1_27">[230]A.P.U!#REF!</definedName>
    <definedName name="TOTALITEM7.1_28">[230]A.P.U!#REF!</definedName>
    <definedName name="TOTALITEM7.1_29">[230]A.P.U!#REF!</definedName>
    <definedName name="TOTALITEM7.1_3">[231]A.P.U!#REF!</definedName>
    <definedName name="TOTALITEM7.1_30">[230]A.P.U!#REF!</definedName>
    <definedName name="TOTALITEM7.1_31">[230]A.P.U!#REF!</definedName>
    <definedName name="TOTALITEM7.1_32">[230]A.P.U!#REF!</definedName>
    <definedName name="TOTALITEM7.1_33">[230]A.P.U!#REF!</definedName>
    <definedName name="TOTALITEM7.1_34">[230]A.P.U!#REF!</definedName>
    <definedName name="TOTALITEM7.1_35">[230]A.P.U!#REF!</definedName>
    <definedName name="TOTALITEM7.1_36">[230]A.P.U!#REF!</definedName>
    <definedName name="TOTALITEM7.1_37">[230]A.P.U!#REF!</definedName>
    <definedName name="TOTALITEM7.1_38">[230]A.P.U!#REF!</definedName>
    <definedName name="TOTALITEM7.1_39">[230]A.P.U!#REF!</definedName>
    <definedName name="TOTALITEM7.1_4">[229]A.P.U!#REF!</definedName>
    <definedName name="TOTALITEM7.1_40">[230]A.P.U!#REF!</definedName>
    <definedName name="TOTALITEM7.1_41">[230]A.P.U!#REF!</definedName>
    <definedName name="TOTALITEM7.1_42">[230]A.P.U!#REF!</definedName>
    <definedName name="TOTALITEM7.1_43">[230]A.P.U!#REF!</definedName>
    <definedName name="TOTALITEM7.1_44">[230]A.P.U!#REF!</definedName>
    <definedName name="TOTALITEM7.1_45">[230]A.P.U!#REF!</definedName>
    <definedName name="TOTALITEM7.1_46">[230]A.P.U!#REF!</definedName>
    <definedName name="TOTALITEM7.1_47">[230]A.P.U!#REF!</definedName>
    <definedName name="TOTALITEM7.1_48">[230]A.P.U!#REF!</definedName>
    <definedName name="TOTALITEM7.1_49">[230]A.P.U!#REF!</definedName>
    <definedName name="TOTALITEM7.1_5">[230]A.P.U!#REF!</definedName>
    <definedName name="TOTALITEM7.1_50">[230]A.P.U!#REF!</definedName>
    <definedName name="TOTALITEM7.1_51">[230]A.P.U!#REF!</definedName>
    <definedName name="TOTALITEM7.1_52">[230]A.P.U!#REF!</definedName>
    <definedName name="TOTALITEM7.1_53">[230]A.P.U!#REF!</definedName>
    <definedName name="TOTALITEM7.1_54">[230]A.P.U!#REF!</definedName>
    <definedName name="TOTALITEM7.1_55">[230]A.P.U!#REF!</definedName>
    <definedName name="TOTALITEM7.1_56">[230]A.P.U!#REF!</definedName>
    <definedName name="TOTALITEM7.1_57">[230]A.P.U!#REF!</definedName>
    <definedName name="TOTALITEM7.1_58">[230]A.P.U!#REF!</definedName>
    <definedName name="TOTALITEM7.1_59">[229]A.P.U!#REF!</definedName>
    <definedName name="TOTALITEM7.1_60">[229]A.P.U!#REF!</definedName>
    <definedName name="TOTALITEM7.1_61">[230]A.P.U!#REF!</definedName>
    <definedName name="TOTALITEM7.1_62">[230]A.P.U!#REF!</definedName>
    <definedName name="TOTALITEM7.1_63">[230]A.P.U!#REF!</definedName>
    <definedName name="TOTALITEM7.1_64">[230]A.P.U!#REF!</definedName>
    <definedName name="TOTALITEM7.1_65">[230]A.P.U!#REF!</definedName>
    <definedName name="TOTALITEM7.1_66">[230]A.P.U!#REF!</definedName>
    <definedName name="TOTALITEM7.1_67">[230]A.P.U!#REF!</definedName>
    <definedName name="TOTALITEM7.1_68">[230]A.P.U!#REF!</definedName>
    <definedName name="TOTALITEM7.1_69">[230]A.P.U!#REF!</definedName>
    <definedName name="TOTALITEM7.1_70">[230]A.P.U!#REF!</definedName>
    <definedName name="TOTALITEM7.1_71">[230]A.P.U!#REF!</definedName>
    <definedName name="TOTALITEM7.1_72">[230]A.P.U!#REF!</definedName>
    <definedName name="TOTALITEM7.1_73">[230]A.P.U!#REF!</definedName>
    <definedName name="TOTALITEM7.1_74">[230]A.P.U!#REF!</definedName>
    <definedName name="TOTALITEM7.1_75">[230]A.P.U!#REF!</definedName>
    <definedName name="TOTALITEM7.1_76">[230]A.P.U!#REF!</definedName>
    <definedName name="TOTALITEM7.1_78">[230]A.P.U!#REF!</definedName>
    <definedName name="TOTALITEM7.1_79">[230]A.P.U!#REF!</definedName>
    <definedName name="TOTALITEM7.1_9">[230]A.P.U!#REF!</definedName>
    <definedName name="TOTALITEM7.2">[208]A.P.U!#REF!</definedName>
    <definedName name="TOTALITEM7.2_1">[229]A.P.U!#REF!</definedName>
    <definedName name="TOTALITEM7.2_10">[230]A.P.U!#REF!</definedName>
    <definedName name="TOTALITEM7.2_11">[230]A.P.U!#REF!</definedName>
    <definedName name="TOTALITEM7.2_12">[230]A.P.U!#REF!</definedName>
    <definedName name="TOTALITEM7.2_13">[230]A.P.U!#REF!</definedName>
    <definedName name="TOTALITEM7.2_14">[230]A.P.U!#REF!</definedName>
    <definedName name="TOTALITEM7.2_15">[230]A.P.U!#REF!</definedName>
    <definedName name="TOTALITEM7.2_16">[230]A.P.U!#REF!</definedName>
    <definedName name="TOTALITEM7.2_17">[230]A.P.U!#REF!</definedName>
    <definedName name="TOTALITEM7.2_18">[230]A.P.U!#REF!</definedName>
    <definedName name="TOTALITEM7.2_19">[230]A.P.U!#REF!</definedName>
    <definedName name="TOTALITEM7.2_2">[229]A.P.U!#REF!</definedName>
    <definedName name="TOTALITEM7.2_20">[230]A.P.U!#REF!</definedName>
    <definedName name="TOTALITEM7.2_21">[230]A.P.U!#REF!</definedName>
    <definedName name="TOTALITEM7.2_22">[230]A.P.U!#REF!</definedName>
    <definedName name="TOTALITEM7.2_23">[230]A.P.U!#REF!</definedName>
    <definedName name="TOTALITEM7.2_24">[230]A.P.U!#REF!</definedName>
    <definedName name="TOTALITEM7.2_25">[230]A.P.U!#REF!</definedName>
    <definedName name="TOTALITEM7.2_26">[230]A.P.U!#REF!</definedName>
    <definedName name="TOTALITEM7.2_27">[230]A.P.U!#REF!</definedName>
    <definedName name="TOTALITEM7.2_28">[230]A.P.U!#REF!</definedName>
    <definedName name="TOTALITEM7.2_29">[230]A.P.U!#REF!</definedName>
    <definedName name="TOTALITEM7.2_3">[231]A.P.U!#REF!</definedName>
    <definedName name="TOTALITEM7.2_30">[230]A.P.U!#REF!</definedName>
    <definedName name="TOTALITEM7.2_31">[230]A.P.U!#REF!</definedName>
    <definedName name="TOTALITEM7.2_32">[230]A.P.U!#REF!</definedName>
    <definedName name="TOTALITEM7.2_33">[230]A.P.U!#REF!</definedName>
    <definedName name="TOTALITEM7.2_34">[230]A.P.U!#REF!</definedName>
    <definedName name="TOTALITEM7.2_35">[230]A.P.U!#REF!</definedName>
    <definedName name="TOTALITEM7.2_36">[230]A.P.U!#REF!</definedName>
    <definedName name="TOTALITEM7.2_37">[230]A.P.U!#REF!</definedName>
    <definedName name="TOTALITEM7.2_38">[230]A.P.U!#REF!</definedName>
    <definedName name="TOTALITEM7.2_39">[230]A.P.U!#REF!</definedName>
    <definedName name="TOTALITEM7.2_4">[229]A.P.U!#REF!</definedName>
    <definedName name="TOTALITEM7.2_40">[230]A.P.U!#REF!</definedName>
    <definedName name="TOTALITEM7.2_41">[230]A.P.U!#REF!</definedName>
    <definedName name="TOTALITEM7.2_42">[230]A.P.U!#REF!</definedName>
    <definedName name="TOTALITEM7.2_43">[230]A.P.U!#REF!</definedName>
    <definedName name="TOTALITEM7.2_44">[230]A.P.U!#REF!</definedName>
    <definedName name="TOTALITEM7.2_45">[230]A.P.U!#REF!</definedName>
    <definedName name="TOTALITEM7.2_46">[230]A.P.U!#REF!</definedName>
    <definedName name="TOTALITEM7.2_47">[230]A.P.U!#REF!</definedName>
    <definedName name="TOTALITEM7.2_48">[230]A.P.U!#REF!</definedName>
    <definedName name="TOTALITEM7.2_49">[230]A.P.U!#REF!</definedName>
    <definedName name="TOTALITEM7.2_5">[230]A.P.U!#REF!</definedName>
    <definedName name="TOTALITEM7.2_50">[230]A.P.U!#REF!</definedName>
    <definedName name="TOTALITEM7.2_51">[230]A.P.U!#REF!</definedName>
    <definedName name="TOTALITEM7.2_52">[230]A.P.U!#REF!</definedName>
    <definedName name="TOTALITEM7.2_53">[230]A.P.U!#REF!</definedName>
    <definedName name="TOTALITEM7.2_54">[230]A.P.U!#REF!</definedName>
    <definedName name="TOTALITEM7.2_55">[230]A.P.U!#REF!</definedName>
    <definedName name="TOTALITEM7.2_56">[230]A.P.U!#REF!</definedName>
    <definedName name="TOTALITEM7.2_57">[230]A.P.U!#REF!</definedName>
    <definedName name="TOTALITEM7.2_58">[230]A.P.U!#REF!</definedName>
    <definedName name="TOTALITEM7.2_59">[229]A.P.U!#REF!</definedName>
    <definedName name="TOTALITEM7.2_60">[229]A.P.U!#REF!</definedName>
    <definedName name="TOTALITEM7.2_61">[230]A.P.U!#REF!</definedName>
    <definedName name="TOTALITEM7.2_62">[230]A.P.U!#REF!</definedName>
    <definedName name="TOTALITEM7.2_63">[230]A.P.U!#REF!</definedName>
    <definedName name="TOTALITEM7.2_64">[230]A.P.U!#REF!</definedName>
    <definedName name="TOTALITEM7.2_65">[230]A.P.U!#REF!</definedName>
    <definedName name="TOTALITEM7.2_66">[230]A.P.U!#REF!</definedName>
    <definedName name="TOTALITEM7.2_67">[230]A.P.U!#REF!</definedName>
    <definedName name="TOTALITEM7.2_68">[230]A.P.U!#REF!</definedName>
    <definedName name="TOTALITEM7.2_69">[230]A.P.U!#REF!</definedName>
    <definedName name="TOTALITEM7.2_70">[230]A.P.U!#REF!</definedName>
    <definedName name="TOTALITEM7.2_71">[230]A.P.U!#REF!</definedName>
    <definedName name="TOTALITEM7.2_72">[230]A.P.U!#REF!</definedName>
    <definedName name="TOTALITEM7.2_73">[230]A.P.U!#REF!</definedName>
    <definedName name="TOTALITEM7.2_74">[230]A.P.U!#REF!</definedName>
    <definedName name="TOTALITEM7.2_75">[230]A.P.U!#REF!</definedName>
    <definedName name="TOTALITEM7.2_76">[230]A.P.U!#REF!</definedName>
    <definedName name="TOTALITEM7.2_78">[230]A.P.U!#REF!</definedName>
    <definedName name="TOTALITEM7.2_79">[230]A.P.U!#REF!</definedName>
    <definedName name="TOTALITEM7.2_9">[230]A.P.U!#REF!</definedName>
    <definedName name="TOTALITEM7.3">[208]A.P.U!#REF!</definedName>
    <definedName name="TOTALITEM7.3_1">[229]A.P.U!#REF!</definedName>
    <definedName name="TOTALITEM7.3_10">[230]A.P.U!#REF!</definedName>
    <definedName name="TOTALITEM7.3_11">[230]A.P.U!#REF!</definedName>
    <definedName name="TOTALITEM7.3_12">[230]A.P.U!#REF!</definedName>
    <definedName name="TOTALITEM7.3_13">[230]A.P.U!#REF!</definedName>
    <definedName name="TOTALITEM7.3_14">[230]A.P.U!#REF!</definedName>
    <definedName name="TOTALITEM7.3_15">[230]A.P.U!#REF!</definedName>
    <definedName name="TOTALITEM7.3_16">[230]A.P.U!#REF!</definedName>
    <definedName name="TOTALITEM7.3_17">[230]A.P.U!#REF!</definedName>
    <definedName name="TOTALITEM7.3_18">[230]A.P.U!#REF!</definedName>
    <definedName name="TOTALITEM7.3_19">[230]A.P.U!#REF!</definedName>
    <definedName name="TOTALITEM7.3_2">[229]A.P.U!#REF!</definedName>
    <definedName name="TOTALITEM7.3_20">[230]A.P.U!#REF!</definedName>
    <definedName name="TOTALITEM7.3_21">[230]A.P.U!#REF!</definedName>
    <definedName name="TOTALITEM7.3_22">[230]A.P.U!#REF!</definedName>
    <definedName name="TOTALITEM7.3_23">[230]A.P.U!#REF!</definedName>
    <definedName name="TOTALITEM7.3_24">[230]A.P.U!#REF!</definedName>
    <definedName name="TOTALITEM7.3_25">[230]A.P.U!#REF!</definedName>
    <definedName name="TOTALITEM7.3_26">[230]A.P.U!#REF!</definedName>
    <definedName name="TOTALITEM7.3_27">[230]A.P.U!#REF!</definedName>
    <definedName name="TOTALITEM7.3_28">[230]A.P.U!#REF!</definedName>
    <definedName name="TOTALITEM7.3_29">[230]A.P.U!#REF!</definedName>
    <definedName name="TOTALITEM7.3_3">[231]A.P.U!#REF!</definedName>
    <definedName name="TOTALITEM7.3_30">[230]A.P.U!#REF!</definedName>
    <definedName name="TOTALITEM7.3_31">[230]A.P.U!#REF!</definedName>
    <definedName name="TOTALITEM7.3_32">[230]A.P.U!#REF!</definedName>
    <definedName name="TOTALITEM7.3_33">[230]A.P.U!#REF!</definedName>
    <definedName name="TOTALITEM7.3_34">[230]A.P.U!#REF!</definedName>
    <definedName name="TOTALITEM7.3_35">[230]A.P.U!#REF!</definedName>
    <definedName name="TOTALITEM7.3_36">[230]A.P.U!#REF!</definedName>
    <definedName name="TOTALITEM7.3_37">[230]A.P.U!#REF!</definedName>
    <definedName name="TOTALITEM7.3_38">[230]A.P.U!#REF!</definedName>
    <definedName name="TOTALITEM7.3_39">[230]A.P.U!#REF!</definedName>
    <definedName name="TOTALITEM7.3_4">[229]A.P.U!#REF!</definedName>
    <definedName name="TOTALITEM7.3_40">[230]A.P.U!#REF!</definedName>
    <definedName name="TOTALITEM7.3_41">[230]A.P.U!#REF!</definedName>
    <definedName name="TOTALITEM7.3_42">[230]A.P.U!#REF!</definedName>
    <definedName name="TOTALITEM7.3_43">[230]A.P.U!#REF!</definedName>
    <definedName name="TOTALITEM7.3_44">[230]A.P.U!#REF!</definedName>
    <definedName name="TOTALITEM7.3_45">[230]A.P.U!#REF!</definedName>
    <definedName name="TOTALITEM7.3_46">[230]A.P.U!#REF!</definedName>
    <definedName name="TOTALITEM7.3_47">[230]A.P.U!#REF!</definedName>
    <definedName name="TOTALITEM7.3_48">[230]A.P.U!#REF!</definedName>
    <definedName name="TOTALITEM7.3_49">[230]A.P.U!#REF!</definedName>
    <definedName name="TOTALITEM7.3_5">[230]A.P.U!#REF!</definedName>
    <definedName name="TOTALITEM7.3_50">[230]A.P.U!#REF!</definedName>
    <definedName name="TOTALITEM7.3_51">[230]A.P.U!#REF!</definedName>
    <definedName name="TOTALITEM7.3_52">[230]A.P.U!#REF!</definedName>
    <definedName name="TOTALITEM7.3_53">[230]A.P.U!#REF!</definedName>
    <definedName name="TOTALITEM7.3_54">[230]A.P.U!#REF!</definedName>
    <definedName name="TOTALITEM7.3_55">[230]A.P.U!#REF!</definedName>
    <definedName name="TOTALITEM7.3_56">[230]A.P.U!#REF!</definedName>
    <definedName name="TOTALITEM7.3_57">[230]A.P.U!#REF!</definedName>
    <definedName name="TOTALITEM7.3_58">[230]A.P.U!#REF!</definedName>
    <definedName name="TOTALITEM7.3_59">[229]A.P.U!#REF!</definedName>
    <definedName name="TOTALITEM7.3_60">[229]A.P.U!#REF!</definedName>
    <definedName name="TOTALITEM7.3_61">[230]A.P.U!#REF!</definedName>
    <definedName name="TOTALITEM7.3_62">[230]A.P.U!#REF!</definedName>
    <definedName name="TOTALITEM7.3_63">[230]A.P.U!#REF!</definedName>
    <definedName name="TOTALITEM7.3_64">[230]A.P.U!#REF!</definedName>
    <definedName name="TOTALITEM7.3_65">[230]A.P.U!#REF!</definedName>
    <definedName name="TOTALITEM7.3_66">[230]A.P.U!#REF!</definedName>
    <definedName name="TOTALITEM7.3_67">[230]A.P.U!#REF!</definedName>
    <definedName name="TOTALITEM7.3_68">[230]A.P.U!#REF!</definedName>
    <definedName name="TOTALITEM7.3_69">[230]A.P.U!#REF!</definedName>
    <definedName name="TOTALITEM7.3_70">[230]A.P.U!#REF!</definedName>
    <definedName name="TOTALITEM7.3_71">[230]A.P.U!#REF!</definedName>
    <definedName name="TOTALITEM7.3_72">[230]A.P.U!#REF!</definedName>
    <definedName name="TOTALITEM7.3_73">[230]A.P.U!#REF!</definedName>
    <definedName name="TOTALITEM7.3_74">[230]A.P.U!#REF!</definedName>
    <definedName name="TOTALITEM7.3_75">[230]A.P.U!#REF!</definedName>
    <definedName name="TOTALITEM7.3_76">[230]A.P.U!#REF!</definedName>
    <definedName name="TOTALITEM7.3_78">[230]A.P.U!#REF!</definedName>
    <definedName name="TOTALITEM7.3_79">[230]A.P.U!#REF!</definedName>
    <definedName name="TOTALITEM7.3_9">[230]A.P.U!#REF!</definedName>
    <definedName name="TOTALITEM7.4">[208]A.P.U!#REF!</definedName>
    <definedName name="TOTALITEM7.4_1">[229]A.P.U!#REF!</definedName>
    <definedName name="TOTALITEM7.4_10">[230]A.P.U!#REF!</definedName>
    <definedName name="TOTALITEM7.4_11">[230]A.P.U!#REF!</definedName>
    <definedName name="TOTALITEM7.4_12">[230]A.P.U!#REF!</definedName>
    <definedName name="TOTALITEM7.4_13">[230]A.P.U!#REF!</definedName>
    <definedName name="TOTALITEM7.4_14">[230]A.P.U!#REF!</definedName>
    <definedName name="TOTALITEM7.4_15">[230]A.P.U!#REF!</definedName>
    <definedName name="TOTALITEM7.4_16">[230]A.P.U!#REF!</definedName>
    <definedName name="TOTALITEM7.4_17">[230]A.P.U!#REF!</definedName>
    <definedName name="TOTALITEM7.4_18">[230]A.P.U!#REF!</definedName>
    <definedName name="TOTALITEM7.4_19">[230]A.P.U!#REF!</definedName>
    <definedName name="TOTALITEM7.4_2">[229]A.P.U!#REF!</definedName>
    <definedName name="TOTALITEM7.4_20">[230]A.P.U!#REF!</definedName>
    <definedName name="TOTALITEM7.4_21">[230]A.P.U!#REF!</definedName>
    <definedName name="TOTALITEM7.4_22">[230]A.P.U!#REF!</definedName>
    <definedName name="TOTALITEM7.4_23">[230]A.P.U!#REF!</definedName>
    <definedName name="TOTALITEM7.4_24">[230]A.P.U!#REF!</definedName>
    <definedName name="TOTALITEM7.4_25">[230]A.P.U!#REF!</definedName>
    <definedName name="TOTALITEM7.4_26">[230]A.P.U!#REF!</definedName>
    <definedName name="TOTALITEM7.4_27">[230]A.P.U!#REF!</definedName>
    <definedName name="TOTALITEM7.4_28">[230]A.P.U!#REF!</definedName>
    <definedName name="TOTALITEM7.4_29">[230]A.P.U!#REF!</definedName>
    <definedName name="TOTALITEM7.4_3">[231]A.P.U!#REF!</definedName>
    <definedName name="TOTALITEM7.4_30">[230]A.P.U!#REF!</definedName>
    <definedName name="TOTALITEM7.4_31">[230]A.P.U!#REF!</definedName>
    <definedName name="TOTALITEM7.4_32">[230]A.P.U!#REF!</definedName>
    <definedName name="TOTALITEM7.4_33">[230]A.P.U!#REF!</definedName>
    <definedName name="TOTALITEM7.4_34">[230]A.P.U!#REF!</definedName>
    <definedName name="TOTALITEM7.4_35">[230]A.P.U!#REF!</definedName>
    <definedName name="TOTALITEM7.4_36">[230]A.P.U!#REF!</definedName>
    <definedName name="TOTALITEM7.4_37">[230]A.P.U!#REF!</definedName>
    <definedName name="TOTALITEM7.4_38">[230]A.P.U!#REF!</definedName>
    <definedName name="TOTALITEM7.4_39">[230]A.P.U!#REF!</definedName>
    <definedName name="TOTALITEM7.4_4">[229]A.P.U!#REF!</definedName>
    <definedName name="TOTALITEM7.4_40">[230]A.P.U!#REF!</definedName>
    <definedName name="TOTALITEM7.4_41">[230]A.P.U!#REF!</definedName>
    <definedName name="TOTALITEM7.4_42">[230]A.P.U!#REF!</definedName>
    <definedName name="TOTALITEM7.4_43">[230]A.P.U!#REF!</definedName>
    <definedName name="TOTALITEM7.4_44">[230]A.P.U!#REF!</definedName>
    <definedName name="TOTALITEM7.4_45">[230]A.P.U!#REF!</definedName>
    <definedName name="TOTALITEM7.4_46">[230]A.P.U!#REF!</definedName>
    <definedName name="TOTALITEM7.4_47">[230]A.P.U!#REF!</definedName>
    <definedName name="TOTALITEM7.4_48">[230]A.P.U!#REF!</definedName>
    <definedName name="TOTALITEM7.4_49">[230]A.P.U!#REF!</definedName>
    <definedName name="TOTALITEM7.4_5">[230]A.P.U!#REF!</definedName>
    <definedName name="TOTALITEM7.4_50">[230]A.P.U!#REF!</definedName>
    <definedName name="TOTALITEM7.4_51">[230]A.P.U!#REF!</definedName>
    <definedName name="TOTALITEM7.4_52">[230]A.P.U!#REF!</definedName>
    <definedName name="TOTALITEM7.4_53">[230]A.P.U!#REF!</definedName>
    <definedName name="TOTALITEM7.4_54">[230]A.P.U!#REF!</definedName>
    <definedName name="TOTALITEM7.4_55">[230]A.P.U!#REF!</definedName>
    <definedName name="TOTALITEM7.4_56">[230]A.P.U!#REF!</definedName>
    <definedName name="TOTALITEM7.4_57">[230]A.P.U!#REF!</definedName>
    <definedName name="TOTALITEM7.4_58">[230]A.P.U!#REF!</definedName>
    <definedName name="TOTALITEM7.4_59">[229]A.P.U!#REF!</definedName>
    <definedName name="TOTALITEM7.4_60">[229]A.P.U!#REF!</definedName>
    <definedName name="TOTALITEM7.4_61">[230]A.P.U!#REF!</definedName>
    <definedName name="TOTALITEM7.4_62">[230]A.P.U!#REF!</definedName>
    <definedName name="TOTALITEM7.4_63">[230]A.P.U!#REF!</definedName>
    <definedName name="TOTALITEM7.4_64">[230]A.P.U!#REF!</definedName>
    <definedName name="TOTALITEM7.4_65">[230]A.P.U!#REF!</definedName>
    <definedName name="TOTALITEM7.4_66">[230]A.P.U!#REF!</definedName>
    <definedName name="TOTALITEM7.4_67">[230]A.P.U!#REF!</definedName>
    <definedName name="TOTALITEM7.4_68">[230]A.P.U!#REF!</definedName>
    <definedName name="TOTALITEM7.4_69">[230]A.P.U!#REF!</definedName>
    <definedName name="TOTALITEM7.4_70">[230]A.P.U!#REF!</definedName>
    <definedName name="TOTALITEM7.4_71">[230]A.P.U!#REF!</definedName>
    <definedName name="TOTALITEM7.4_72">[230]A.P.U!#REF!</definedName>
    <definedName name="TOTALITEM7.4_73">[230]A.P.U!#REF!</definedName>
    <definedName name="TOTALITEM7.4_74">[230]A.P.U!#REF!</definedName>
    <definedName name="TOTALITEM7.4_75">[230]A.P.U!#REF!</definedName>
    <definedName name="TOTALITEM7.4_76">[230]A.P.U!#REF!</definedName>
    <definedName name="TOTALITEM7.4_78">[230]A.P.U!#REF!</definedName>
    <definedName name="TOTALITEM7.4_79">[230]A.P.U!#REF!</definedName>
    <definedName name="TOTALITEM7.4_9">[230]A.P.U!#REF!</definedName>
    <definedName name="TOTALITEM7.5">[208]A.P.U!#REF!</definedName>
    <definedName name="TOTALITEM7.5_1">[229]A.P.U!#REF!</definedName>
    <definedName name="TOTALITEM7.5_10">[230]A.P.U!#REF!</definedName>
    <definedName name="TOTALITEM7.5_11">[230]A.P.U!#REF!</definedName>
    <definedName name="TOTALITEM7.5_12">[230]A.P.U!#REF!</definedName>
    <definedName name="TOTALITEM7.5_13">[230]A.P.U!#REF!</definedName>
    <definedName name="TOTALITEM7.5_14">[230]A.P.U!#REF!</definedName>
    <definedName name="TOTALITEM7.5_15">[230]A.P.U!#REF!</definedName>
    <definedName name="TOTALITEM7.5_16">[230]A.P.U!#REF!</definedName>
    <definedName name="TOTALITEM7.5_17">[230]A.P.U!#REF!</definedName>
    <definedName name="TOTALITEM7.5_18">[230]A.P.U!#REF!</definedName>
    <definedName name="TOTALITEM7.5_19">[230]A.P.U!#REF!</definedName>
    <definedName name="TOTALITEM7.5_2">[229]A.P.U!#REF!</definedName>
    <definedName name="TOTALITEM7.5_20">[230]A.P.U!#REF!</definedName>
    <definedName name="TOTALITEM7.5_21">[230]A.P.U!#REF!</definedName>
    <definedName name="TOTALITEM7.5_22">[230]A.P.U!#REF!</definedName>
    <definedName name="TOTALITEM7.5_23">[230]A.P.U!#REF!</definedName>
    <definedName name="TOTALITEM7.5_24">[230]A.P.U!#REF!</definedName>
    <definedName name="TOTALITEM7.5_25">[230]A.P.U!#REF!</definedName>
    <definedName name="TOTALITEM7.5_26">[230]A.P.U!#REF!</definedName>
    <definedName name="TOTALITEM7.5_27">[230]A.P.U!#REF!</definedName>
    <definedName name="TOTALITEM7.5_28">[230]A.P.U!#REF!</definedName>
    <definedName name="TOTALITEM7.5_29">[230]A.P.U!#REF!</definedName>
    <definedName name="TOTALITEM7.5_3">[231]A.P.U!#REF!</definedName>
    <definedName name="TOTALITEM7.5_30">[230]A.P.U!#REF!</definedName>
    <definedName name="TOTALITEM7.5_31">[230]A.P.U!#REF!</definedName>
    <definedName name="TOTALITEM7.5_32">[230]A.P.U!#REF!</definedName>
    <definedName name="TOTALITEM7.5_33">[230]A.P.U!#REF!</definedName>
    <definedName name="TOTALITEM7.5_34">[230]A.P.U!#REF!</definedName>
    <definedName name="TOTALITEM7.5_35">[230]A.P.U!#REF!</definedName>
    <definedName name="TOTALITEM7.5_36">[230]A.P.U!#REF!</definedName>
    <definedName name="TOTALITEM7.5_37">[230]A.P.U!#REF!</definedName>
    <definedName name="TOTALITEM7.5_38">[230]A.P.U!#REF!</definedName>
    <definedName name="TOTALITEM7.5_39">[230]A.P.U!#REF!</definedName>
    <definedName name="TOTALITEM7.5_4">[229]A.P.U!#REF!</definedName>
    <definedName name="TOTALITEM7.5_40">[230]A.P.U!#REF!</definedName>
    <definedName name="TOTALITEM7.5_41">[230]A.P.U!#REF!</definedName>
    <definedName name="TOTALITEM7.5_42">[230]A.P.U!#REF!</definedName>
    <definedName name="TOTALITEM7.5_43">[230]A.P.U!#REF!</definedName>
    <definedName name="TOTALITEM7.5_44">[230]A.P.U!#REF!</definedName>
    <definedName name="TOTALITEM7.5_45">[230]A.P.U!#REF!</definedName>
    <definedName name="TOTALITEM7.5_46">[230]A.P.U!#REF!</definedName>
    <definedName name="TOTALITEM7.5_47">[230]A.P.U!#REF!</definedName>
    <definedName name="TOTALITEM7.5_48">[230]A.P.U!#REF!</definedName>
    <definedName name="TOTALITEM7.5_49">[230]A.P.U!#REF!</definedName>
    <definedName name="TOTALITEM7.5_5">[230]A.P.U!#REF!</definedName>
    <definedName name="TOTALITEM7.5_50">[230]A.P.U!#REF!</definedName>
    <definedName name="TOTALITEM7.5_51">[230]A.P.U!#REF!</definedName>
    <definedName name="TOTALITEM7.5_52">[230]A.P.U!#REF!</definedName>
    <definedName name="TOTALITEM7.5_53">[230]A.P.U!#REF!</definedName>
    <definedName name="TOTALITEM7.5_54">[230]A.P.U!#REF!</definedName>
    <definedName name="TOTALITEM7.5_55">[230]A.P.U!#REF!</definedName>
    <definedName name="TOTALITEM7.5_56">[230]A.P.U!#REF!</definedName>
    <definedName name="TOTALITEM7.5_57">[230]A.P.U!#REF!</definedName>
    <definedName name="TOTALITEM7.5_58">[230]A.P.U!#REF!</definedName>
    <definedName name="TOTALITEM7.5_59">[229]A.P.U!#REF!</definedName>
    <definedName name="TOTALITEM7.5_60">[229]A.P.U!#REF!</definedName>
    <definedName name="TOTALITEM7.5_61">[230]A.P.U!#REF!</definedName>
    <definedName name="TOTALITEM7.5_62">[230]A.P.U!#REF!</definedName>
    <definedName name="TOTALITEM7.5_63">[230]A.P.U!#REF!</definedName>
    <definedName name="TOTALITEM7.5_64">[230]A.P.U!#REF!</definedName>
    <definedName name="TOTALITEM7.5_65">[230]A.P.U!#REF!</definedName>
    <definedName name="TOTALITEM7.5_66">[230]A.P.U!#REF!</definedName>
    <definedName name="TOTALITEM7.5_67">[230]A.P.U!#REF!</definedName>
    <definedName name="TOTALITEM7.5_68">[230]A.P.U!#REF!</definedName>
    <definedName name="TOTALITEM7.5_69">[230]A.P.U!#REF!</definedName>
    <definedName name="TOTALITEM7.5_70">[230]A.P.U!#REF!</definedName>
    <definedName name="TOTALITEM7.5_71">[230]A.P.U!#REF!</definedName>
    <definedName name="TOTALITEM7.5_72">[230]A.P.U!#REF!</definedName>
    <definedName name="TOTALITEM7.5_73">[230]A.P.U!#REF!</definedName>
    <definedName name="TOTALITEM7.5_74">[230]A.P.U!#REF!</definedName>
    <definedName name="TOTALITEM7.5_75">[230]A.P.U!#REF!</definedName>
    <definedName name="TOTALITEM7.5_76">[230]A.P.U!#REF!</definedName>
    <definedName name="TOTALITEM7.5_78">[230]A.P.U!#REF!</definedName>
    <definedName name="TOTALITEM7.5_79">[230]A.P.U!#REF!</definedName>
    <definedName name="TOTALITEM7.5_9">[230]A.P.U!#REF!</definedName>
    <definedName name="TOTALITEM8.1">[208]A.P.U!#REF!</definedName>
    <definedName name="TOTALITEM8.1_1">[229]A.P.U!#REF!</definedName>
    <definedName name="TOTALITEM8.1_10">[230]A.P.U!#REF!</definedName>
    <definedName name="TOTALITEM8.1_11">[230]A.P.U!#REF!</definedName>
    <definedName name="TOTALITEM8.1_12">[230]A.P.U!#REF!</definedName>
    <definedName name="TOTALITEM8.1_13">[230]A.P.U!#REF!</definedName>
    <definedName name="TOTALITEM8.1_14">[230]A.P.U!#REF!</definedName>
    <definedName name="TOTALITEM8.1_15">[230]A.P.U!#REF!</definedName>
    <definedName name="TOTALITEM8.1_16">[230]A.P.U!#REF!</definedName>
    <definedName name="TOTALITEM8.1_17">[230]A.P.U!#REF!</definedName>
    <definedName name="TOTALITEM8.1_18">[230]A.P.U!#REF!</definedName>
    <definedName name="TOTALITEM8.1_19">[230]A.P.U!#REF!</definedName>
    <definedName name="TOTALITEM8.1_2">[229]A.P.U!#REF!</definedName>
    <definedName name="TOTALITEM8.1_20">[230]A.P.U!#REF!</definedName>
    <definedName name="TOTALITEM8.1_21">[230]A.P.U!#REF!</definedName>
    <definedName name="TOTALITEM8.1_22">[230]A.P.U!#REF!</definedName>
    <definedName name="TOTALITEM8.1_23">[230]A.P.U!#REF!</definedName>
    <definedName name="TOTALITEM8.1_24">[230]A.P.U!#REF!</definedName>
    <definedName name="TOTALITEM8.1_25">[230]A.P.U!#REF!</definedName>
    <definedName name="TOTALITEM8.1_26">[230]A.P.U!#REF!</definedName>
    <definedName name="TOTALITEM8.1_27">[230]A.P.U!#REF!</definedName>
    <definedName name="TOTALITEM8.1_28">[230]A.P.U!#REF!</definedName>
    <definedName name="TOTALITEM8.1_29">[230]A.P.U!#REF!</definedName>
    <definedName name="TOTALITEM8.1_3">[231]A.P.U!#REF!</definedName>
    <definedName name="TOTALITEM8.1_30">[230]A.P.U!#REF!</definedName>
    <definedName name="TOTALITEM8.1_31">[230]A.P.U!#REF!</definedName>
    <definedName name="TOTALITEM8.1_32">[230]A.P.U!#REF!</definedName>
    <definedName name="TOTALITEM8.1_33">[230]A.P.U!#REF!</definedName>
    <definedName name="TOTALITEM8.1_34">[230]A.P.U!#REF!</definedName>
    <definedName name="TOTALITEM8.1_35">[230]A.P.U!#REF!</definedName>
    <definedName name="TOTALITEM8.1_36">[230]A.P.U!#REF!</definedName>
    <definedName name="TOTALITEM8.1_37">[230]A.P.U!#REF!</definedName>
    <definedName name="TOTALITEM8.1_38">[230]A.P.U!#REF!</definedName>
    <definedName name="TOTALITEM8.1_39">[230]A.P.U!#REF!</definedName>
    <definedName name="TOTALITEM8.1_4">[229]A.P.U!#REF!</definedName>
    <definedName name="TOTALITEM8.1_40">[230]A.P.U!#REF!</definedName>
    <definedName name="TOTALITEM8.1_41">[230]A.P.U!#REF!</definedName>
    <definedName name="TOTALITEM8.1_42">[230]A.P.U!#REF!</definedName>
    <definedName name="TOTALITEM8.1_43">[230]A.P.U!#REF!</definedName>
    <definedName name="TOTALITEM8.1_44">[230]A.P.U!#REF!</definedName>
    <definedName name="TOTALITEM8.1_45">[230]A.P.U!#REF!</definedName>
    <definedName name="TOTALITEM8.1_46">[230]A.P.U!#REF!</definedName>
    <definedName name="TOTALITEM8.1_47">[230]A.P.U!#REF!</definedName>
    <definedName name="TOTALITEM8.1_48">[230]A.P.U!#REF!</definedName>
    <definedName name="TOTALITEM8.1_49">[230]A.P.U!#REF!</definedName>
    <definedName name="TOTALITEM8.1_5">[230]A.P.U!#REF!</definedName>
    <definedName name="TOTALITEM8.1_50">[230]A.P.U!#REF!</definedName>
    <definedName name="TOTALITEM8.1_51">[230]A.P.U!#REF!</definedName>
    <definedName name="TOTALITEM8.1_52">[230]A.P.U!#REF!</definedName>
    <definedName name="TOTALITEM8.1_53">[230]A.P.U!#REF!</definedName>
    <definedName name="TOTALITEM8.1_54">[230]A.P.U!#REF!</definedName>
    <definedName name="TOTALITEM8.1_55">[230]A.P.U!#REF!</definedName>
    <definedName name="TOTALITEM8.1_56">[230]A.P.U!#REF!</definedName>
    <definedName name="TOTALITEM8.1_57">[230]A.P.U!#REF!</definedName>
    <definedName name="TOTALITEM8.1_58">[230]A.P.U!#REF!</definedName>
    <definedName name="TOTALITEM8.1_59">[229]A.P.U!#REF!</definedName>
    <definedName name="TOTALITEM8.1_60">[229]A.P.U!#REF!</definedName>
    <definedName name="TOTALITEM8.1_61">[230]A.P.U!#REF!</definedName>
    <definedName name="TOTALITEM8.1_62">[230]A.P.U!#REF!</definedName>
    <definedName name="TOTALITEM8.1_63">[230]A.P.U!#REF!</definedName>
    <definedName name="TOTALITEM8.1_64">[230]A.P.U!#REF!</definedName>
    <definedName name="TOTALITEM8.1_65">[230]A.P.U!#REF!</definedName>
    <definedName name="TOTALITEM8.1_66">[230]A.P.U!#REF!</definedName>
    <definedName name="TOTALITEM8.1_67">[230]A.P.U!#REF!</definedName>
    <definedName name="TOTALITEM8.1_68">[230]A.P.U!#REF!</definedName>
    <definedName name="TOTALITEM8.1_69">[230]A.P.U!#REF!</definedName>
    <definedName name="TOTALITEM8.1_70">[230]A.P.U!#REF!</definedName>
    <definedName name="TOTALITEM8.1_71">[230]A.P.U!#REF!</definedName>
    <definedName name="TOTALITEM8.1_72">[230]A.P.U!#REF!</definedName>
    <definedName name="TOTALITEM8.1_73">[230]A.P.U!#REF!</definedName>
    <definedName name="TOTALITEM8.1_74">[230]A.P.U!#REF!</definedName>
    <definedName name="TOTALITEM8.1_75">[230]A.P.U!#REF!</definedName>
    <definedName name="TOTALITEM8.1_76">[230]A.P.U!#REF!</definedName>
    <definedName name="TOTALITEM8.1_78">[230]A.P.U!#REF!</definedName>
    <definedName name="TOTALITEM8.1_79">[230]A.P.U!#REF!</definedName>
    <definedName name="TOTALITEM8.1_9">[230]A.P.U!#REF!</definedName>
    <definedName name="TOTALITEM8.2">[208]A.P.U!#REF!</definedName>
    <definedName name="TOTALITEM8.2_1">[229]A.P.U!#REF!</definedName>
    <definedName name="TOTALITEM8.2_10">[230]A.P.U!#REF!</definedName>
    <definedName name="TOTALITEM8.2_11">[230]A.P.U!#REF!</definedName>
    <definedName name="TOTALITEM8.2_12">[230]A.P.U!#REF!</definedName>
    <definedName name="TOTALITEM8.2_13">[230]A.P.U!#REF!</definedName>
    <definedName name="TOTALITEM8.2_14">[230]A.P.U!#REF!</definedName>
    <definedName name="TOTALITEM8.2_15">[230]A.P.U!#REF!</definedName>
    <definedName name="TOTALITEM8.2_16">[230]A.P.U!#REF!</definedName>
    <definedName name="TOTALITEM8.2_17">[230]A.P.U!#REF!</definedName>
    <definedName name="TOTALITEM8.2_18">[230]A.P.U!#REF!</definedName>
    <definedName name="TOTALITEM8.2_19">[230]A.P.U!#REF!</definedName>
    <definedName name="TOTALITEM8.2_2">[229]A.P.U!#REF!</definedName>
    <definedName name="TOTALITEM8.2_20">[230]A.P.U!#REF!</definedName>
    <definedName name="TOTALITEM8.2_21">[230]A.P.U!#REF!</definedName>
    <definedName name="TOTALITEM8.2_22">[230]A.P.U!#REF!</definedName>
    <definedName name="TOTALITEM8.2_23">[230]A.P.U!#REF!</definedName>
    <definedName name="TOTALITEM8.2_24">[230]A.P.U!#REF!</definedName>
    <definedName name="TOTALITEM8.2_25">[230]A.P.U!#REF!</definedName>
    <definedName name="TOTALITEM8.2_26">[230]A.P.U!#REF!</definedName>
    <definedName name="TOTALITEM8.2_27">[230]A.P.U!#REF!</definedName>
    <definedName name="TOTALITEM8.2_28">[230]A.P.U!#REF!</definedName>
    <definedName name="TOTALITEM8.2_29">[230]A.P.U!#REF!</definedName>
    <definedName name="TOTALITEM8.2_3">[231]A.P.U!#REF!</definedName>
    <definedName name="TOTALITEM8.2_30">[230]A.P.U!#REF!</definedName>
    <definedName name="TOTALITEM8.2_31">[230]A.P.U!#REF!</definedName>
    <definedName name="TOTALITEM8.2_32">[230]A.P.U!#REF!</definedName>
    <definedName name="TOTALITEM8.2_33">[230]A.P.U!#REF!</definedName>
    <definedName name="TOTALITEM8.2_34">[230]A.P.U!#REF!</definedName>
    <definedName name="TOTALITEM8.2_35">[230]A.P.U!#REF!</definedName>
    <definedName name="TOTALITEM8.2_36">[230]A.P.U!#REF!</definedName>
    <definedName name="TOTALITEM8.2_37">[230]A.P.U!#REF!</definedName>
    <definedName name="TOTALITEM8.2_38">[230]A.P.U!#REF!</definedName>
    <definedName name="TOTALITEM8.2_39">[230]A.P.U!#REF!</definedName>
    <definedName name="TOTALITEM8.2_4">[229]A.P.U!#REF!</definedName>
    <definedName name="TOTALITEM8.2_40">[230]A.P.U!#REF!</definedName>
    <definedName name="TOTALITEM8.2_41">[230]A.P.U!#REF!</definedName>
    <definedName name="TOTALITEM8.2_42">[230]A.P.U!#REF!</definedName>
    <definedName name="TOTALITEM8.2_43">[230]A.P.U!#REF!</definedName>
    <definedName name="TOTALITEM8.2_44">[230]A.P.U!#REF!</definedName>
    <definedName name="TOTALITEM8.2_45">[230]A.P.U!#REF!</definedName>
    <definedName name="TOTALITEM8.2_46">[230]A.P.U!#REF!</definedName>
    <definedName name="TOTALITEM8.2_47">[230]A.P.U!#REF!</definedName>
    <definedName name="TOTALITEM8.2_48">[230]A.P.U!#REF!</definedName>
    <definedName name="TOTALITEM8.2_49">[230]A.P.U!#REF!</definedName>
    <definedName name="TOTALITEM8.2_5">[230]A.P.U!#REF!</definedName>
    <definedName name="TOTALITEM8.2_50">[230]A.P.U!#REF!</definedName>
    <definedName name="TOTALITEM8.2_51">[230]A.P.U!#REF!</definedName>
    <definedName name="TOTALITEM8.2_52">[230]A.P.U!#REF!</definedName>
    <definedName name="TOTALITEM8.2_53">[230]A.P.U!#REF!</definedName>
    <definedName name="TOTALITEM8.2_54">[230]A.P.U!#REF!</definedName>
    <definedName name="TOTALITEM8.2_55">[230]A.P.U!#REF!</definedName>
    <definedName name="TOTALITEM8.2_56">[230]A.P.U!#REF!</definedName>
    <definedName name="TOTALITEM8.2_57">[230]A.P.U!#REF!</definedName>
    <definedName name="TOTALITEM8.2_58">[230]A.P.U!#REF!</definedName>
    <definedName name="TOTALITEM8.2_59">[229]A.P.U!#REF!</definedName>
    <definedName name="TOTALITEM8.2_60">[229]A.P.U!#REF!</definedName>
    <definedName name="TOTALITEM8.2_61">[230]A.P.U!#REF!</definedName>
    <definedName name="TOTALITEM8.2_62">[230]A.P.U!#REF!</definedName>
    <definedName name="TOTALITEM8.2_63">[230]A.P.U!#REF!</definedName>
    <definedName name="TOTALITEM8.2_64">[230]A.P.U!#REF!</definedName>
    <definedName name="TOTALITEM8.2_65">[230]A.P.U!#REF!</definedName>
    <definedName name="TOTALITEM8.2_66">[230]A.P.U!#REF!</definedName>
    <definedName name="TOTALITEM8.2_67">[230]A.P.U!#REF!</definedName>
    <definedName name="TOTALITEM8.2_68">[230]A.P.U!#REF!</definedName>
    <definedName name="TOTALITEM8.2_69">[230]A.P.U!#REF!</definedName>
    <definedName name="TOTALITEM8.2_70">[230]A.P.U!#REF!</definedName>
    <definedName name="TOTALITEM8.2_71">[230]A.P.U!#REF!</definedName>
    <definedName name="TOTALITEM8.2_72">[230]A.P.U!#REF!</definedName>
    <definedName name="TOTALITEM8.2_73">[230]A.P.U!#REF!</definedName>
    <definedName name="TOTALITEM8.2_74">[230]A.P.U!#REF!</definedName>
    <definedName name="TOTALITEM8.2_75">[230]A.P.U!#REF!</definedName>
    <definedName name="TOTALITEM8.2_76">[230]A.P.U!#REF!</definedName>
    <definedName name="TOTALITEM8.2_78">[230]A.P.U!#REF!</definedName>
    <definedName name="TOTALITEM8.2_79">[230]A.P.U!#REF!</definedName>
    <definedName name="TOTALITEM8.2_9">[230]A.P.U!#REF!</definedName>
    <definedName name="TOTALITEM8.3">[208]A.P.U!#REF!</definedName>
    <definedName name="TOTALITEM8.3_1">[229]A.P.U!#REF!</definedName>
    <definedName name="TOTALITEM8.3_10">[230]A.P.U!#REF!</definedName>
    <definedName name="TOTALITEM8.3_11">[230]A.P.U!#REF!</definedName>
    <definedName name="TOTALITEM8.3_12">[230]A.P.U!#REF!</definedName>
    <definedName name="TOTALITEM8.3_13">[230]A.P.U!#REF!</definedName>
    <definedName name="TOTALITEM8.3_14">[230]A.P.U!#REF!</definedName>
    <definedName name="TOTALITEM8.3_15">[230]A.P.U!#REF!</definedName>
    <definedName name="TOTALITEM8.3_16">[230]A.P.U!#REF!</definedName>
    <definedName name="TOTALITEM8.3_17">[230]A.P.U!#REF!</definedName>
    <definedName name="TOTALITEM8.3_18">[230]A.P.U!#REF!</definedName>
    <definedName name="TOTALITEM8.3_19">[230]A.P.U!#REF!</definedName>
    <definedName name="TOTALITEM8.3_2">[229]A.P.U!#REF!</definedName>
    <definedName name="TOTALITEM8.3_20">[230]A.P.U!#REF!</definedName>
    <definedName name="TOTALITEM8.3_21">[230]A.P.U!#REF!</definedName>
    <definedName name="TOTALITEM8.3_22">[230]A.P.U!#REF!</definedName>
    <definedName name="TOTALITEM8.3_23">[230]A.P.U!#REF!</definedName>
    <definedName name="TOTALITEM8.3_24">[230]A.P.U!#REF!</definedName>
    <definedName name="TOTALITEM8.3_25">[230]A.P.U!#REF!</definedName>
    <definedName name="TOTALITEM8.3_26">[230]A.P.U!#REF!</definedName>
    <definedName name="TOTALITEM8.3_27">[230]A.P.U!#REF!</definedName>
    <definedName name="TOTALITEM8.3_28">[230]A.P.U!#REF!</definedName>
    <definedName name="TOTALITEM8.3_29">[230]A.P.U!#REF!</definedName>
    <definedName name="TOTALITEM8.3_3">[231]A.P.U!#REF!</definedName>
    <definedName name="TOTALITEM8.3_30">[230]A.P.U!#REF!</definedName>
    <definedName name="TOTALITEM8.3_31">[230]A.P.U!#REF!</definedName>
    <definedName name="TOTALITEM8.3_32">[230]A.P.U!#REF!</definedName>
    <definedName name="TOTALITEM8.3_33">[230]A.P.U!#REF!</definedName>
    <definedName name="TOTALITEM8.3_34">[230]A.P.U!#REF!</definedName>
    <definedName name="TOTALITEM8.3_35">[230]A.P.U!#REF!</definedName>
    <definedName name="TOTALITEM8.3_36">[230]A.P.U!#REF!</definedName>
    <definedName name="TOTALITEM8.3_37">[230]A.P.U!#REF!</definedName>
    <definedName name="TOTALITEM8.3_38">[230]A.P.U!#REF!</definedName>
    <definedName name="TOTALITEM8.3_39">[230]A.P.U!#REF!</definedName>
    <definedName name="TOTALITEM8.3_4">[229]A.P.U!#REF!</definedName>
    <definedName name="TOTALITEM8.3_40">[230]A.P.U!#REF!</definedName>
    <definedName name="TOTALITEM8.3_41">[230]A.P.U!#REF!</definedName>
    <definedName name="TOTALITEM8.3_42">[230]A.P.U!#REF!</definedName>
    <definedName name="TOTALITEM8.3_43">[230]A.P.U!#REF!</definedName>
    <definedName name="TOTALITEM8.3_44">[230]A.P.U!#REF!</definedName>
    <definedName name="TOTALITEM8.3_45">[230]A.P.U!#REF!</definedName>
    <definedName name="TOTALITEM8.3_46">[230]A.P.U!#REF!</definedName>
    <definedName name="TOTALITEM8.3_47">[230]A.P.U!#REF!</definedName>
    <definedName name="TOTALITEM8.3_48">[230]A.P.U!#REF!</definedName>
    <definedName name="TOTALITEM8.3_49">[230]A.P.U!#REF!</definedName>
    <definedName name="TOTALITEM8.3_5">[230]A.P.U!#REF!</definedName>
    <definedName name="TOTALITEM8.3_50">[230]A.P.U!#REF!</definedName>
    <definedName name="TOTALITEM8.3_51">[230]A.P.U!#REF!</definedName>
    <definedName name="TOTALITEM8.3_52">[230]A.P.U!#REF!</definedName>
    <definedName name="TOTALITEM8.3_53">[230]A.P.U!#REF!</definedName>
    <definedName name="TOTALITEM8.3_54">[230]A.P.U!#REF!</definedName>
    <definedName name="TOTALITEM8.3_55">[230]A.P.U!#REF!</definedName>
    <definedName name="TOTALITEM8.3_56">[230]A.P.U!#REF!</definedName>
    <definedName name="TOTALITEM8.3_57">[230]A.P.U!#REF!</definedName>
    <definedName name="TOTALITEM8.3_58">[230]A.P.U!#REF!</definedName>
    <definedName name="TOTALITEM8.3_59">[229]A.P.U!#REF!</definedName>
    <definedName name="TOTALITEM8.3_60">[229]A.P.U!#REF!</definedName>
    <definedName name="TOTALITEM8.3_61">[230]A.P.U!#REF!</definedName>
    <definedName name="TOTALITEM8.3_62">[230]A.P.U!#REF!</definedName>
    <definedName name="TOTALITEM8.3_63">[230]A.P.U!#REF!</definedName>
    <definedName name="TOTALITEM8.3_64">[230]A.P.U!#REF!</definedName>
    <definedName name="TOTALITEM8.3_65">[230]A.P.U!#REF!</definedName>
    <definedName name="TOTALITEM8.3_66">[230]A.P.U!#REF!</definedName>
    <definedName name="TOTALITEM8.3_67">[230]A.P.U!#REF!</definedName>
    <definedName name="TOTALITEM8.3_68">[230]A.P.U!#REF!</definedName>
    <definedName name="TOTALITEM8.3_69">[230]A.P.U!#REF!</definedName>
    <definedName name="TOTALITEM8.3_70">[230]A.P.U!#REF!</definedName>
    <definedName name="TOTALITEM8.3_71">[230]A.P.U!#REF!</definedName>
    <definedName name="TOTALITEM8.3_72">[230]A.P.U!#REF!</definedName>
    <definedName name="TOTALITEM8.3_73">[230]A.P.U!#REF!</definedName>
    <definedName name="TOTALITEM8.3_74">[230]A.P.U!#REF!</definedName>
    <definedName name="TOTALITEM8.3_75">[230]A.P.U!#REF!</definedName>
    <definedName name="TOTALITEM8.3_76">[230]A.P.U!#REF!</definedName>
    <definedName name="TOTALITEM8.3_78">[230]A.P.U!#REF!</definedName>
    <definedName name="TOTALITEM8.3_79">[230]A.P.U!#REF!</definedName>
    <definedName name="TOTALITEM8.3_9">[230]A.P.U!#REF!</definedName>
    <definedName name="TOTALITEM8.4">[208]A.P.U!#REF!</definedName>
    <definedName name="TOTALITEM8.4_1">[229]A.P.U!#REF!</definedName>
    <definedName name="TOTALITEM8.4_10">[230]A.P.U!#REF!</definedName>
    <definedName name="TOTALITEM8.4_11">[230]A.P.U!#REF!</definedName>
    <definedName name="TOTALITEM8.4_12">[230]A.P.U!#REF!</definedName>
    <definedName name="TOTALITEM8.4_13">[230]A.P.U!#REF!</definedName>
    <definedName name="TOTALITEM8.4_14">[230]A.P.U!#REF!</definedName>
    <definedName name="TOTALITEM8.4_15">[230]A.P.U!#REF!</definedName>
    <definedName name="TOTALITEM8.4_16">[230]A.P.U!#REF!</definedName>
    <definedName name="TOTALITEM8.4_17">[230]A.P.U!#REF!</definedName>
    <definedName name="TOTALITEM8.4_18">[230]A.P.U!#REF!</definedName>
    <definedName name="TOTALITEM8.4_19">[230]A.P.U!#REF!</definedName>
    <definedName name="TOTALITEM8.4_2">[229]A.P.U!#REF!</definedName>
    <definedName name="TOTALITEM8.4_20">[230]A.P.U!#REF!</definedName>
    <definedName name="TOTALITEM8.4_21">[230]A.P.U!#REF!</definedName>
    <definedName name="TOTALITEM8.4_22">[230]A.P.U!#REF!</definedName>
    <definedName name="TOTALITEM8.4_23">[230]A.P.U!#REF!</definedName>
    <definedName name="TOTALITEM8.4_24">[230]A.P.U!#REF!</definedName>
    <definedName name="TOTALITEM8.4_25">[230]A.P.U!#REF!</definedName>
    <definedName name="TOTALITEM8.4_26">[230]A.P.U!#REF!</definedName>
    <definedName name="TOTALITEM8.4_27">[230]A.P.U!#REF!</definedName>
    <definedName name="TOTALITEM8.4_28">[230]A.P.U!#REF!</definedName>
    <definedName name="TOTALITEM8.4_29">[230]A.P.U!#REF!</definedName>
    <definedName name="TOTALITEM8.4_3">[231]A.P.U!#REF!</definedName>
    <definedName name="TOTALITEM8.4_30">[230]A.P.U!#REF!</definedName>
    <definedName name="TOTALITEM8.4_31">[230]A.P.U!#REF!</definedName>
    <definedName name="TOTALITEM8.4_32">[230]A.P.U!#REF!</definedName>
    <definedName name="TOTALITEM8.4_33">[230]A.P.U!#REF!</definedName>
    <definedName name="TOTALITEM8.4_34">[230]A.P.U!#REF!</definedName>
    <definedName name="TOTALITEM8.4_35">[230]A.P.U!#REF!</definedName>
    <definedName name="TOTALITEM8.4_36">[230]A.P.U!#REF!</definedName>
    <definedName name="TOTALITEM8.4_37">[230]A.P.U!#REF!</definedName>
    <definedName name="TOTALITEM8.4_38">[230]A.P.U!#REF!</definedName>
    <definedName name="TOTALITEM8.4_39">[230]A.P.U!#REF!</definedName>
    <definedName name="TOTALITEM8.4_4">[229]A.P.U!#REF!</definedName>
    <definedName name="TOTALITEM8.4_40">[230]A.P.U!#REF!</definedName>
    <definedName name="TOTALITEM8.4_41">[230]A.P.U!#REF!</definedName>
    <definedName name="TOTALITEM8.4_42">[230]A.P.U!#REF!</definedName>
    <definedName name="TOTALITEM8.4_43">[230]A.P.U!#REF!</definedName>
    <definedName name="TOTALITEM8.4_44">[230]A.P.U!#REF!</definedName>
    <definedName name="TOTALITEM8.4_45">[230]A.P.U!#REF!</definedName>
    <definedName name="TOTALITEM8.4_46">[230]A.P.U!#REF!</definedName>
    <definedName name="TOTALITEM8.4_47">[230]A.P.U!#REF!</definedName>
    <definedName name="TOTALITEM8.4_48">[230]A.P.U!#REF!</definedName>
    <definedName name="TOTALITEM8.4_49">[230]A.P.U!#REF!</definedName>
    <definedName name="TOTALITEM8.4_5">[230]A.P.U!#REF!</definedName>
    <definedName name="TOTALITEM8.4_50">[230]A.P.U!#REF!</definedName>
    <definedName name="TOTALITEM8.4_51">[230]A.P.U!#REF!</definedName>
    <definedName name="TOTALITEM8.4_52">[230]A.P.U!#REF!</definedName>
    <definedName name="TOTALITEM8.4_53">[230]A.P.U!#REF!</definedName>
    <definedName name="TOTALITEM8.4_54">[230]A.P.U!#REF!</definedName>
    <definedName name="TOTALITEM8.4_55">[230]A.P.U!#REF!</definedName>
    <definedName name="TOTALITEM8.4_56">[230]A.P.U!#REF!</definedName>
    <definedName name="TOTALITEM8.4_57">[230]A.P.U!#REF!</definedName>
    <definedName name="TOTALITEM8.4_58">[230]A.P.U!#REF!</definedName>
    <definedName name="TOTALITEM8.4_59">[229]A.P.U!#REF!</definedName>
    <definedName name="TOTALITEM8.4_60">[229]A.P.U!#REF!</definedName>
    <definedName name="TOTALITEM8.4_61">[230]A.P.U!#REF!</definedName>
    <definedName name="TOTALITEM8.4_62">[230]A.P.U!#REF!</definedName>
    <definedName name="TOTALITEM8.4_63">[230]A.P.U!#REF!</definedName>
    <definedName name="TOTALITEM8.4_64">[230]A.P.U!#REF!</definedName>
    <definedName name="TOTALITEM8.4_65">[230]A.P.U!#REF!</definedName>
    <definedName name="TOTALITEM8.4_66">[230]A.P.U!#REF!</definedName>
    <definedName name="TOTALITEM8.4_67">[230]A.P.U!#REF!</definedName>
    <definedName name="TOTALITEM8.4_68">[230]A.P.U!#REF!</definedName>
    <definedName name="TOTALITEM8.4_69">[230]A.P.U!#REF!</definedName>
    <definedName name="TOTALITEM8.4_70">[230]A.P.U!#REF!</definedName>
    <definedName name="TOTALITEM8.4_71">[230]A.P.U!#REF!</definedName>
    <definedName name="TOTALITEM8.4_72">[230]A.P.U!#REF!</definedName>
    <definedName name="TOTALITEM8.4_73">[230]A.P.U!#REF!</definedName>
    <definedName name="TOTALITEM8.4_74">[230]A.P.U!#REF!</definedName>
    <definedName name="TOTALITEM8.4_75">[230]A.P.U!#REF!</definedName>
    <definedName name="TOTALITEM8.4_76">[230]A.P.U!#REF!</definedName>
    <definedName name="TOTALITEM8.4_78">[230]A.P.U!#REF!</definedName>
    <definedName name="TOTALITEM8.4_79">[230]A.P.U!#REF!</definedName>
    <definedName name="TOTALITEM8.4_9">[230]A.P.U!#REF!</definedName>
    <definedName name="TOTALITEM8.5">[208]A.P.U!#REF!</definedName>
    <definedName name="TOTALITEM8.5_1">[229]A.P.U!#REF!</definedName>
    <definedName name="TOTALITEM8.5_10">[230]A.P.U!#REF!</definedName>
    <definedName name="TOTALITEM8.5_11">[230]A.P.U!#REF!</definedName>
    <definedName name="TOTALITEM8.5_12">[230]A.P.U!#REF!</definedName>
    <definedName name="TOTALITEM8.5_13">[230]A.P.U!#REF!</definedName>
    <definedName name="TOTALITEM8.5_14">[230]A.P.U!#REF!</definedName>
    <definedName name="TOTALITEM8.5_15">[230]A.P.U!#REF!</definedName>
    <definedName name="TOTALITEM8.5_16">[230]A.P.U!#REF!</definedName>
    <definedName name="TOTALITEM8.5_17">[230]A.P.U!#REF!</definedName>
    <definedName name="TOTALITEM8.5_18">[230]A.P.U!#REF!</definedName>
    <definedName name="TOTALITEM8.5_19">[230]A.P.U!#REF!</definedName>
    <definedName name="TOTALITEM8.5_2">[229]A.P.U!#REF!</definedName>
    <definedName name="TOTALITEM8.5_20">[230]A.P.U!#REF!</definedName>
    <definedName name="TOTALITEM8.5_21">[230]A.P.U!#REF!</definedName>
    <definedName name="TOTALITEM8.5_22">[230]A.P.U!#REF!</definedName>
    <definedName name="TOTALITEM8.5_23">[230]A.P.U!#REF!</definedName>
    <definedName name="TOTALITEM8.5_24">[230]A.P.U!#REF!</definedName>
    <definedName name="TOTALITEM8.5_25">[230]A.P.U!#REF!</definedName>
    <definedName name="TOTALITEM8.5_26">[230]A.P.U!#REF!</definedName>
    <definedName name="TOTALITEM8.5_27">[230]A.P.U!#REF!</definedName>
    <definedName name="TOTALITEM8.5_28">[230]A.P.U!#REF!</definedName>
    <definedName name="TOTALITEM8.5_29">[230]A.P.U!#REF!</definedName>
    <definedName name="TOTALITEM8.5_3">[231]A.P.U!#REF!</definedName>
    <definedName name="TOTALITEM8.5_30">[230]A.P.U!#REF!</definedName>
    <definedName name="TOTALITEM8.5_31">[230]A.P.U!#REF!</definedName>
    <definedName name="TOTALITEM8.5_32">[230]A.P.U!#REF!</definedName>
    <definedName name="TOTALITEM8.5_33">[230]A.P.U!#REF!</definedName>
    <definedName name="TOTALITEM8.5_34">[230]A.P.U!#REF!</definedName>
    <definedName name="TOTALITEM8.5_35">[230]A.P.U!#REF!</definedName>
    <definedName name="TOTALITEM8.5_36">[230]A.P.U!#REF!</definedName>
    <definedName name="TOTALITEM8.5_37">[230]A.P.U!#REF!</definedName>
    <definedName name="TOTALITEM8.5_38">[230]A.P.U!#REF!</definedName>
    <definedName name="TOTALITEM8.5_39">[230]A.P.U!#REF!</definedName>
    <definedName name="TOTALITEM8.5_4">[229]A.P.U!#REF!</definedName>
    <definedName name="TOTALITEM8.5_40">[230]A.P.U!#REF!</definedName>
    <definedName name="TOTALITEM8.5_41">[230]A.P.U!#REF!</definedName>
    <definedName name="TOTALITEM8.5_42">[230]A.P.U!#REF!</definedName>
    <definedName name="TOTALITEM8.5_43">[230]A.P.U!#REF!</definedName>
    <definedName name="TOTALITEM8.5_44">[230]A.P.U!#REF!</definedName>
    <definedName name="TOTALITEM8.5_45">[230]A.P.U!#REF!</definedName>
    <definedName name="TOTALITEM8.5_46">[230]A.P.U!#REF!</definedName>
    <definedName name="TOTALITEM8.5_47">[230]A.P.U!#REF!</definedName>
    <definedName name="TOTALITEM8.5_48">[230]A.P.U!#REF!</definedName>
    <definedName name="TOTALITEM8.5_49">[230]A.P.U!#REF!</definedName>
    <definedName name="TOTALITEM8.5_5">[230]A.P.U!#REF!</definedName>
    <definedName name="TOTALITEM8.5_50">[230]A.P.U!#REF!</definedName>
    <definedName name="TOTALITEM8.5_51">[230]A.P.U!#REF!</definedName>
    <definedName name="TOTALITEM8.5_52">[230]A.P.U!#REF!</definedName>
    <definedName name="TOTALITEM8.5_53">[230]A.P.U!#REF!</definedName>
    <definedName name="TOTALITEM8.5_54">[230]A.P.U!#REF!</definedName>
    <definedName name="TOTALITEM8.5_55">[230]A.P.U!#REF!</definedName>
    <definedName name="TOTALITEM8.5_56">[230]A.P.U!#REF!</definedName>
    <definedName name="TOTALITEM8.5_57">[230]A.P.U!#REF!</definedName>
    <definedName name="TOTALITEM8.5_58">[230]A.P.U!#REF!</definedName>
    <definedName name="TOTALITEM8.5_59">[229]A.P.U!#REF!</definedName>
    <definedName name="TOTALITEM8.5_60">[229]A.P.U!#REF!</definedName>
    <definedName name="TOTALITEM8.5_61">[230]A.P.U!#REF!</definedName>
    <definedName name="TOTALITEM8.5_62">[230]A.P.U!#REF!</definedName>
    <definedName name="TOTALITEM8.5_63">[230]A.P.U!#REF!</definedName>
    <definedName name="TOTALITEM8.5_64">[230]A.P.U!#REF!</definedName>
    <definedName name="TOTALITEM8.5_65">[230]A.P.U!#REF!</definedName>
    <definedName name="TOTALITEM8.5_66">[230]A.P.U!#REF!</definedName>
    <definedName name="TOTALITEM8.5_67">[230]A.P.U!#REF!</definedName>
    <definedName name="TOTALITEM8.5_68">[230]A.P.U!#REF!</definedName>
    <definedName name="TOTALITEM8.5_69">[230]A.P.U!#REF!</definedName>
    <definedName name="TOTALITEM8.5_70">[230]A.P.U!#REF!</definedName>
    <definedName name="TOTALITEM8.5_71">[230]A.P.U!#REF!</definedName>
    <definedName name="TOTALITEM8.5_72">[230]A.P.U!#REF!</definedName>
    <definedName name="TOTALITEM8.5_73">[230]A.P.U!#REF!</definedName>
    <definedName name="TOTALITEM8.5_74">[230]A.P.U!#REF!</definedName>
    <definedName name="TOTALITEM8.5_75">[230]A.P.U!#REF!</definedName>
    <definedName name="TOTALITEM8.5_76">[230]A.P.U!#REF!</definedName>
    <definedName name="TOTALITEM8.5_78">[230]A.P.U!#REF!</definedName>
    <definedName name="TOTALITEM8.5_79">[230]A.P.U!#REF!</definedName>
    <definedName name="TOTALITEM8.5_9">[230]A.P.U!#REF!</definedName>
    <definedName name="TOTALITEM8.6">[208]A.P.U!#REF!</definedName>
    <definedName name="TOTALITEM8.6_1">[229]A.P.U!#REF!</definedName>
    <definedName name="TOTALITEM8.6_10">[230]A.P.U!#REF!</definedName>
    <definedName name="TOTALITEM8.6_11">[230]A.P.U!#REF!</definedName>
    <definedName name="TOTALITEM8.6_12">[230]A.P.U!#REF!</definedName>
    <definedName name="TOTALITEM8.6_13">[230]A.P.U!#REF!</definedName>
    <definedName name="TOTALITEM8.6_14">[230]A.P.U!#REF!</definedName>
    <definedName name="TOTALITEM8.6_15">[230]A.P.U!#REF!</definedName>
    <definedName name="TOTALITEM8.6_16">[230]A.P.U!#REF!</definedName>
    <definedName name="TOTALITEM8.6_17">[230]A.P.U!#REF!</definedName>
    <definedName name="TOTALITEM8.6_18">[230]A.P.U!#REF!</definedName>
    <definedName name="TOTALITEM8.6_19">[230]A.P.U!#REF!</definedName>
    <definedName name="TOTALITEM8.6_2">[229]A.P.U!#REF!</definedName>
    <definedName name="TOTALITEM8.6_20">[230]A.P.U!#REF!</definedName>
    <definedName name="TOTALITEM8.6_21">[230]A.P.U!#REF!</definedName>
    <definedName name="TOTALITEM8.6_22">[230]A.P.U!#REF!</definedName>
    <definedName name="TOTALITEM8.6_23">[230]A.P.U!#REF!</definedName>
    <definedName name="TOTALITEM8.6_24">[230]A.P.U!#REF!</definedName>
    <definedName name="TOTALITEM8.6_25">[230]A.P.U!#REF!</definedName>
    <definedName name="TOTALITEM8.6_26">[230]A.P.U!#REF!</definedName>
    <definedName name="TOTALITEM8.6_27">[230]A.P.U!#REF!</definedName>
    <definedName name="TOTALITEM8.6_28">[230]A.P.U!#REF!</definedName>
    <definedName name="TOTALITEM8.6_29">[230]A.P.U!#REF!</definedName>
    <definedName name="TOTALITEM8.6_3">[231]A.P.U!#REF!</definedName>
    <definedName name="TOTALITEM8.6_30">[230]A.P.U!#REF!</definedName>
    <definedName name="TOTALITEM8.6_31">[230]A.P.U!#REF!</definedName>
    <definedName name="TOTALITEM8.6_32">[230]A.P.U!#REF!</definedName>
    <definedName name="TOTALITEM8.6_33">[230]A.P.U!#REF!</definedName>
    <definedName name="TOTALITEM8.6_34">[230]A.P.U!#REF!</definedName>
    <definedName name="TOTALITEM8.6_35">[230]A.P.U!#REF!</definedName>
    <definedName name="TOTALITEM8.6_36">[230]A.P.U!#REF!</definedName>
    <definedName name="TOTALITEM8.6_37">[230]A.P.U!#REF!</definedName>
    <definedName name="TOTALITEM8.6_38">[230]A.P.U!#REF!</definedName>
    <definedName name="TOTALITEM8.6_39">[230]A.P.U!#REF!</definedName>
    <definedName name="TOTALITEM8.6_4">[229]A.P.U!#REF!</definedName>
    <definedName name="TOTALITEM8.6_40">[230]A.P.U!#REF!</definedName>
    <definedName name="TOTALITEM8.6_41">[230]A.P.U!#REF!</definedName>
    <definedName name="TOTALITEM8.6_42">[230]A.P.U!#REF!</definedName>
    <definedName name="TOTALITEM8.6_43">[230]A.P.U!#REF!</definedName>
    <definedName name="TOTALITEM8.6_44">[230]A.P.U!#REF!</definedName>
    <definedName name="TOTALITEM8.6_45">[230]A.P.U!#REF!</definedName>
    <definedName name="TOTALITEM8.6_46">[230]A.P.U!#REF!</definedName>
    <definedName name="TOTALITEM8.6_47">[230]A.P.U!#REF!</definedName>
    <definedName name="TOTALITEM8.6_48">[230]A.P.U!#REF!</definedName>
    <definedName name="TOTALITEM8.6_49">[230]A.P.U!#REF!</definedName>
    <definedName name="TOTALITEM8.6_5">[230]A.P.U!#REF!</definedName>
    <definedName name="TOTALITEM8.6_50">[230]A.P.U!#REF!</definedName>
    <definedName name="TOTALITEM8.6_51">[230]A.P.U!#REF!</definedName>
    <definedName name="TOTALITEM8.6_52">[230]A.P.U!#REF!</definedName>
    <definedName name="TOTALITEM8.6_53">[230]A.P.U!#REF!</definedName>
    <definedName name="TOTALITEM8.6_54">[230]A.P.U!#REF!</definedName>
    <definedName name="TOTALITEM8.6_55">[230]A.P.U!#REF!</definedName>
    <definedName name="TOTALITEM8.6_56">[230]A.P.U!#REF!</definedName>
    <definedName name="TOTALITEM8.6_57">[230]A.P.U!#REF!</definedName>
    <definedName name="TOTALITEM8.6_58">[230]A.P.U!#REF!</definedName>
    <definedName name="TOTALITEM8.6_59">[229]A.P.U!#REF!</definedName>
    <definedName name="TOTALITEM8.6_60">[229]A.P.U!#REF!</definedName>
    <definedName name="TOTALITEM8.6_61">[230]A.P.U!#REF!</definedName>
    <definedName name="TOTALITEM8.6_62">[230]A.P.U!#REF!</definedName>
    <definedName name="TOTALITEM8.6_63">[230]A.P.U!#REF!</definedName>
    <definedName name="TOTALITEM8.6_64">[230]A.P.U!#REF!</definedName>
    <definedName name="TOTALITEM8.6_65">[230]A.P.U!#REF!</definedName>
    <definedName name="TOTALITEM8.6_66">[230]A.P.U!#REF!</definedName>
    <definedName name="TOTALITEM8.6_67">[230]A.P.U!#REF!</definedName>
    <definedName name="TOTALITEM8.6_68">[230]A.P.U!#REF!</definedName>
    <definedName name="TOTALITEM8.6_69">[230]A.P.U!#REF!</definedName>
    <definedName name="TOTALITEM8.6_70">[230]A.P.U!#REF!</definedName>
    <definedName name="TOTALITEM8.6_71">[230]A.P.U!#REF!</definedName>
    <definedName name="TOTALITEM8.6_72">[230]A.P.U!#REF!</definedName>
    <definedName name="TOTALITEM8.6_73">[230]A.P.U!#REF!</definedName>
    <definedName name="TOTALITEM8.6_74">[230]A.P.U!#REF!</definedName>
    <definedName name="TOTALITEM8.6_75">[230]A.P.U!#REF!</definedName>
    <definedName name="TOTALITEM8.6_76">[230]A.P.U!#REF!</definedName>
    <definedName name="TOTALITEM8.6_78">[230]A.P.U!#REF!</definedName>
    <definedName name="TOTALITEM8.6_79">[230]A.P.U!#REF!</definedName>
    <definedName name="TOTALITEM8.6_9">[230]A.P.U!#REF!</definedName>
    <definedName name="TOTALITEM8.7">[208]A.P.U!#REF!</definedName>
    <definedName name="TOTALITEM8.7_1">[229]A.P.U!#REF!</definedName>
    <definedName name="TOTALITEM8.7_10">[230]A.P.U!#REF!</definedName>
    <definedName name="TOTALITEM8.7_11">[230]A.P.U!#REF!</definedName>
    <definedName name="TOTALITEM8.7_12">[230]A.P.U!#REF!</definedName>
    <definedName name="TOTALITEM8.7_13">[230]A.P.U!#REF!</definedName>
    <definedName name="TOTALITEM8.7_14">[230]A.P.U!#REF!</definedName>
    <definedName name="TOTALITEM8.7_15">[230]A.P.U!#REF!</definedName>
    <definedName name="TOTALITEM8.7_16">[230]A.P.U!#REF!</definedName>
    <definedName name="TOTALITEM8.7_17">[230]A.P.U!#REF!</definedName>
    <definedName name="TOTALITEM8.7_18">[230]A.P.U!#REF!</definedName>
    <definedName name="TOTALITEM8.7_19">[230]A.P.U!#REF!</definedName>
    <definedName name="TOTALITEM8.7_2">[229]A.P.U!#REF!</definedName>
    <definedName name="TOTALITEM8.7_20">[230]A.P.U!#REF!</definedName>
    <definedName name="TOTALITEM8.7_21">[230]A.P.U!#REF!</definedName>
    <definedName name="TOTALITEM8.7_22">[230]A.P.U!#REF!</definedName>
    <definedName name="TOTALITEM8.7_23">[230]A.P.U!#REF!</definedName>
    <definedName name="TOTALITEM8.7_24">[230]A.P.U!#REF!</definedName>
    <definedName name="TOTALITEM8.7_25">[230]A.P.U!#REF!</definedName>
    <definedName name="TOTALITEM8.7_26">[230]A.P.U!#REF!</definedName>
    <definedName name="TOTALITEM8.7_27">[230]A.P.U!#REF!</definedName>
    <definedName name="TOTALITEM8.7_28">[230]A.P.U!#REF!</definedName>
    <definedName name="TOTALITEM8.7_29">[230]A.P.U!#REF!</definedName>
    <definedName name="TOTALITEM8.7_3">[231]A.P.U!#REF!</definedName>
    <definedName name="TOTALITEM8.7_30">[230]A.P.U!#REF!</definedName>
    <definedName name="TOTALITEM8.7_31">[230]A.P.U!#REF!</definedName>
    <definedName name="TOTALITEM8.7_32">[230]A.P.U!#REF!</definedName>
    <definedName name="TOTALITEM8.7_33">[230]A.P.U!#REF!</definedName>
    <definedName name="TOTALITEM8.7_34">[230]A.P.U!#REF!</definedName>
    <definedName name="TOTALITEM8.7_35">[230]A.P.U!#REF!</definedName>
    <definedName name="TOTALITEM8.7_36">[230]A.P.U!#REF!</definedName>
    <definedName name="TOTALITEM8.7_37">[230]A.P.U!#REF!</definedName>
    <definedName name="TOTALITEM8.7_38">[230]A.P.U!#REF!</definedName>
    <definedName name="TOTALITEM8.7_39">[230]A.P.U!#REF!</definedName>
    <definedName name="TOTALITEM8.7_4">[229]A.P.U!#REF!</definedName>
    <definedName name="TOTALITEM8.7_40">[230]A.P.U!#REF!</definedName>
    <definedName name="TOTALITEM8.7_41">[230]A.P.U!#REF!</definedName>
    <definedName name="TOTALITEM8.7_42">[230]A.P.U!#REF!</definedName>
    <definedName name="TOTALITEM8.7_43">[230]A.P.U!#REF!</definedName>
    <definedName name="TOTALITEM8.7_44">[230]A.P.U!#REF!</definedName>
    <definedName name="TOTALITEM8.7_45">[230]A.P.U!#REF!</definedName>
    <definedName name="TOTALITEM8.7_46">[230]A.P.U!#REF!</definedName>
    <definedName name="TOTALITEM8.7_47">[230]A.P.U!#REF!</definedName>
    <definedName name="TOTALITEM8.7_48">[230]A.P.U!#REF!</definedName>
    <definedName name="TOTALITEM8.7_49">[230]A.P.U!#REF!</definedName>
    <definedName name="TOTALITEM8.7_5">[230]A.P.U!#REF!</definedName>
    <definedName name="TOTALITEM8.7_50">[230]A.P.U!#REF!</definedName>
    <definedName name="TOTALITEM8.7_51">[230]A.P.U!#REF!</definedName>
    <definedName name="TOTALITEM8.7_52">[230]A.P.U!#REF!</definedName>
    <definedName name="TOTALITEM8.7_53">[230]A.P.U!#REF!</definedName>
    <definedName name="TOTALITEM8.7_54">[230]A.P.U!#REF!</definedName>
    <definedName name="TOTALITEM8.7_55">[230]A.P.U!#REF!</definedName>
    <definedName name="TOTALITEM8.7_56">[230]A.P.U!#REF!</definedName>
    <definedName name="TOTALITEM8.7_57">[230]A.P.U!#REF!</definedName>
    <definedName name="TOTALITEM8.7_58">[230]A.P.U!#REF!</definedName>
    <definedName name="TOTALITEM8.7_59">[229]A.P.U!#REF!</definedName>
    <definedName name="TOTALITEM8.7_60">[229]A.P.U!#REF!</definedName>
    <definedName name="TOTALITEM8.7_61">[230]A.P.U!#REF!</definedName>
    <definedName name="TOTALITEM8.7_62">[230]A.P.U!#REF!</definedName>
    <definedName name="TOTALITEM8.7_63">[230]A.P.U!#REF!</definedName>
    <definedName name="TOTALITEM8.7_64">[230]A.P.U!#REF!</definedName>
    <definedName name="TOTALITEM8.7_65">[230]A.P.U!#REF!</definedName>
    <definedName name="TOTALITEM8.7_66">[230]A.P.U!#REF!</definedName>
    <definedName name="TOTALITEM8.7_67">[230]A.P.U!#REF!</definedName>
    <definedName name="TOTALITEM8.7_68">[230]A.P.U!#REF!</definedName>
    <definedName name="TOTALITEM8.7_69">[230]A.P.U!#REF!</definedName>
    <definedName name="TOTALITEM8.7_70">[230]A.P.U!#REF!</definedName>
    <definedName name="TOTALITEM8.7_71">[230]A.P.U!#REF!</definedName>
    <definedName name="TOTALITEM8.7_72">[230]A.P.U!#REF!</definedName>
    <definedName name="TOTALITEM8.7_73">[230]A.P.U!#REF!</definedName>
    <definedName name="TOTALITEM8.7_74">[230]A.P.U!#REF!</definedName>
    <definedName name="TOTALITEM8.7_75">[230]A.P.U!#REF!</definedName>
    <definedName name="TOTALITEM8.7_76">[230]A.P.U!#REF!</definedName>
    <definedName name="TOTALITEM8.7_78">[230]A.P.U!#REF!</definedName>
    <definedName name="TOTALITEM8.7_79">[230]A.P.U!#REF!</definedName>
    <definedName name="TOTALITEM8.7_9">[230]A.P.U!#REF!</definedName>
    <definedName name="TOTALITEM8.8">[208]A.P.U!#REF!</definedName>
    <definedName name="TOTALITEM8.8_1">[229]A.P.U!#REF!</definedName>
    <definedName name="TOTALITEM8.8_10">[230]A.P.U!#REF!</definedName>
    <definedName name="TOTALITEM8.8_11">[230]A.P.U!#REF!</definedName>
    <definedName name="TOTALITEM8.8_12">[230]A.P.U!#REF!</definedName>
    <definedName name="TOTALITEM8.8_13">[230]A.P.U!#REF!</definedName>
    <definedName name="TOTALITEM8.8_14">[230]A.P.U!#REF!</definedName>
    <definedName name="TOTALITEM8.8_15">[230]A.P.U!#REF!</definedName>
    <definedName name="TOTALITEM8.8_16">[230]A.P.U!#REF!</definedName>
    <definedName name="TOTALITEM8.8_17">[230]A.P.U!#REF!</definedName>
    <definedName name="TOTALITEM8.8_18">[230]A.P.U!#REF!</definedName>
    <definedName name="TOTALITEM8.8_19">[230]A.P.U!#REF!</definedName>
    <definedName name="TOTALITEM8.8_2">[229]A.P.U!#REF!</definedName>
    <definedName name="TOTALITEM8.8_20">[230]A.P.U!#REF!</definedName>
    <definedName name="TOTALITEM8.8_21">[230]A.P.U!#REF!</definedName>
    <definedName name="TOTALITEM8.8_22">[230]A.P.U!#REF!</definedName>
    <definedName name="TOTALITEM8.8_23">[230]A.P.U!#REF!</definedName>
    <definedName name="TOTALITEM8.8_24">[230]A.P.U!#REF!</definedName>
    <definedName name="TOTALITEM8.8_25">[230]A.P.U!#REF!</definedName>
    <definedName name="TOTALITEM8.8_26">[230]A.P.U!#REF!</definedName>
    <definedName name="TOTALITEM8.8_27">[230]A.P.U!#REF!</definedName>
    <definedName name="TOTALITEM8.8_28">[230]A.P.U!#REF!</definedName>
    <definedName name="TOTALITEM8.8_29">[230]A.P.U!#REF!</definedName>
    <definedName name="TOTALITEM8.8_3">[231]A.P.U!#REF!</definedName>
    <definedName name="TOTALITEM8.8_30">[230]A.P.U!#REF!</definedName>
    <definedName name="TOTALITEM8.8_31">[230]A.P.U!#REF!</definedName>
    <definedName name="TOTALITEM8.8_32">[230]A.P.U!#REF!</definedName>
    <definedName name="TOTALITEM8.8_33">[230]A.P.U!#REF!</definedName>
    <definedName name="TOTALITEM8.8_34">[230]A.P.U!#REF!</definedName>
    <definedName name="TOTALITEM8.8_35">[230]A.P.U!#REF!</definedName>
    <definedName name="TOTALITEM8.8_36">[230]A.P.U!#REF!</definedName>
    <definedName name="TOTALITEM8.8_37">[230]A.P.U!#REF!</definedName>
    <definedName name="TOTALITEM8.8_38">[230]A.P.U!#REF!</definedName>
    <definedName name="TOTALITEM8.8_39">[230]A.P.U!#REF!</definedName>
    <definedName name="TOTALITEM8.8_4">[229]A.P.U!#REF!</definedName>
    <definedName name="TOTALITEM8.8_40">[230]A.P.U!#REF!</definedName>
    <definedName name="TOTALITEM8.8_41">[230]A.P.U!#REF!</definedName>
    <definedName name="TOTALITEM8.8_42">[230]A.P.U!#REF!</definedName>
    <definedName name="TOTALITEM8.8_43">[230]A.P.U!#REF!</definedName>
    <definedName name="TOTALITEM8.8_44">[230]A.P.U!#REF!</definedName>
    <definedName name="TOTALITEM8.8_45">[230]A.P.U!#REF!</definedName>
    <definedName name="TOTALITEM8.8_46">[230]A.P.U!#REF!</definedName>
    <definedName name="TOTALITEM8.8_47">[230]A.P.U!#REF!</definedName>
    <definedName name="TOTALITEM8.8_48">[230]A.P.U!#REF!</definedName>
    <definedName name="TOTALITEM8.8_49">[230]A.P.U!#REF!</definedName>
    <definedName name="TOTALITEM8.8_5">[230]A.P.U!#REF!</definedName>
    <definedName name="TOTALITEM8.8_50">[230]A.P.U!#REF!</definedName>
    <definedName name="TOTALITEM8.8_51">[230]A.P.U!#REF!</definedName>
    <definedName name="TOTALITEM8.8_52">[230]A.P.U!#REF!</definedName>
    <definedName name="TOTALITEM8.8_53">[230]A.P.U!#REF!</definedName>
    <definedName name="TOTALITEM8.8_54">[230]A.P.U!#REF!</definedName>
    <definedName name="TOTALITEM8.8_55">[230]A.P.U!#REF!</definedName>
    <definedName name="TOTALITEM8.8_56">[230]A.P.U!#REF!</definedName>
    <definedName name="TOTALITEM8.8_57">[230]A.P.U!#REF!</definedName>
    <definedName name="TOTALITEM8.8_58">[230]A.P.U!#REF!</definedName>
    <definedName name="TOTALITEM8.8_59">[229]A.P.U!#REF!</definedName>
    <definedName name="TOTALITEM8.8_60">[229]A.P.U!#REF!</definedName>
    <definedName name="TOTALITEM8.8_61">[230]A.P.U!#REF!</definedName>
    <definedName name="TOTALITEM8.8_62">[230]A.P.U!#REF!</definedName>
    <definedName name="TOTALITEM8.8_63">[230]A.P.U!#REF!</definedName>
    <definedName name="TOTALITEM8.8_64">[230]A.P.U!#REF!</definedName>
    <definedName name="TOTALITEM8.8_65">[230]A.P.U!#REF!</definedName>
    <definedName name="TOTALITEM8.8_66">[230]A.P.U!#REF!</definedName>
    <definedName name="TOTALITEM8.8_67">[230]A.P.U!#REF!</definedName>
    <definedName name="TOTALITEM8.8_68">[230]A.P.U!#REF!</definedName>
    <definedName name="TOTALITEM8.8_69">[230]A.P.U!#REF!</definedName>
    <definedName name="TOTALITEM8.8_70">[230]A.P.U!#REF!</definedName>
    <definedName name="TOTALITEM8.8_71">[230]A.P.U!#REF!</definedName>
    <definedName name="TOTALITEM8.8_72">[230]A.P.U!#REF!</definedName>
    <definedName name="TOTALITEM8.8_73">[230]A.P.U!#REF!</definedName>
    <definedName name="TOTALITEM8.8_74">[230]A.P.U!#REF!</definedName>
    <definedName name="TOTALITEM8.8_75">[230]A.P.U!#REF!</definedName>
    <definedName name="TOTALITEM8.8_76">[230]A.P.U!#REF!</definedName>
    <definedName name="TOTALITEM8.8_78">[230]A.P.U!#REF!</definedName>
    <definedName name="TOTALITEM8.8_79">[230]A.P.U!#REF!</definedName>
    <definedName name="TOTALITEM8.8_9">[230]A.P.U!#REF!</definedName>
    <definedName name="TOTALITEM9.1">[208]A.P.U!#REF!</definedName>
    <definedName name="TOTALITEM9.1_1">[229]A.P.U!#REF!</definedName>
    <definedName name="TOTALITEM9.1_10">[230]A.P.U!#REF!</definedName>
    <definedName name="TOTALITEM9.1_11">[230]A.P.U!#REF!</definedName>
    <definedName name="TOTALITEM9.1_12">[230]A.P.U!#REF!</definedName>
    <definedName name="TOTALITEM9.1_13">[230]A.P.U!#REF!</definedName>
    <definedName name="TOTALITEM9.1_14">[230]A.P.U!#REF!</definedName>
    <definedName name="TOTALITEM9.1_15">[230]A.P.U!#REF!</definedName>
    <definedName name="TOTALITEM9.1_16">[230]A.P.U!#REF!</definedName>
    <definedName name="TOTALITEM9.1_17">[230]A.P.U!#REF!</definedName>
    <definedName name="TOTALITEM9.1_18">[230]A.P.U!#REF!</definedName>
    <definedName name="TOTALITEM9.1_19">[230]A.P.U!#REF!</definedName>
    <definedName name="TOTALITEM9.1_2">[229]A.P.U!#REF!</definedName>
    <definedName name="TOTALITEM9.1_20">[230]A.P.U!#REF!</definedName>
    <definedName name="TOTALITEM9.1_21">[230]A.P.U!#REF!</definedName>
    <definedName name="TOTALITEM9.1_22">[230]A.P.U!#REF!</definedName>
    <definedName name="TOTALITEM9.1_23">[230]A.P.U!#REF!</definedName>
    <definedName name="TOTALITEM9.1_24">[230]A.P.U!#REF!</definedName>
    <definedName name="TOTALITEM9.1_25">[230]A.P.U!#REF!</definedName>
    <definedName name="TOTALITEM9.1_26">[230]A.P.U!#REF!</definedName>
    <definedName name="TOTALITEM9.1_27">[230]A.P.U!#REF!</definedName>
    <definedName name="TOTALITEM9.1_28">[230]A.P.U!#REF!</definedName>
    <definedName name="TOTALITEM9.1_29">[230]A.P.U!#REF!</definedName>
    <definedName name="TOTALITEM9.1_3">[231]A.P.U!#REF!</definedName>
    <definedName name="TOTALITEM9.1_30">[230]A.P.U!#REF!</definedName>
    <definedName name="TOTALITEM9.1_31">[230]A.P.U!#REF!</definedName>
    <definedName name="TOTALITEM9.1_32">[230]A.P.U!#REF!</definedName>
    <definedName name="TOTALITEM9.1_33">[230]A.P.U!#REF!</definedName>
    <definedName name="TOTALITEM9.1_34">[230]A.P.U!#REF!</definedName>
    <definedName name="TOTALITEM9.1_35">[230]A.P.U!#REF!</definedName>
    <definedName name="TOTALITEM9.1_36">[230]A.P.U!#REF!</definedName>
    <definedName name="TOTALITEM9.1_37">[230]A.P.U!#REF!</definedName>
    <definedName name="TOTALITEM9.1_38">[230]A.P.U!#REF!</definedName>
    <definedName name="TOTALITEM9.1_39">[230]A.P.U!#REF!</definedName>
    <definedName name="TOTALITEM9.1_4">[229]A.P.U!#REF!</definedName>
    <definedName name="TOTALITEM9.1_40">[230]A.P.U!#REF!</definedName>
    <definedName name="TOTALITEM9.1_41">[230]A.P.U!#REF!</definedName>
    <definedName name="TOTALITEM9.1_42">[230]A.P.U!#REF!</definedName>
    <definedName name="TOTALITEM9.1_43">[230]A.P.U!#REF!</definedName>
    <definedName name="TOTALITEM9.1_44">[230]A.P.U!#REF!</definedName>
    <definedName name="TOTALITEM9.1_45">[230]A.P.U!#REF!</definedName>
    <definedName name="TOTALITEM9.1_46">[230]A.P.U!#REF!</definedName>
    <definedName name="TOTALITEM9.1_47">[230]A.P.U!#REF!</definedName>
    <definedName name="TOTALITEM9.1_48">[230]A.P.U!#REF!</definedName>
    <definedName name="TOTALITEM9.1_49">[230]A.P.U!#REF!</definedName>
    <definedName name="TOTALITEM9.1_5">[230]A.P.U!#REF!</definedName>
    <definedName name="TOTALITEM9.1_50">[230]A.P.U!#REF!</definedName>
    <definedName name="TOTALITEM9.1_51">[230]A.P.U!#REF!</definedName>
    <definedName name="TOTALITEM9.1_52">[230]A.P.U!#REF!</definedName>
    <definedName name="TOTALITEM9.1_53">[230]A.P.U!#REF!</definedName>
    <definedName name="TOTALITEM9.1_54">[230]A.P.U!#REF!</definedName>
    <definedName name="TOTALITEM9.1_55">[230]A.P.U!#REF!</definedName>
    <definedName name="TOTALITEM9.1_56">[230]A.P.U!#REF!</definedName>
    <definedName name="TOTALITEM9.1_57">[230]A.P.U!#REF!</definedName>
    <definedName name="TOTALITEM9.1_58">[230]A.P.U!#REF!</definedName>
    <definedName name="TOTALITEM9.1_59">[229]A.P.U!#REF!</definedName>
    <definedName name="TOTALITEM9.1_60">[229]A.P.U!#REF!</definedName>
    <definedName name="TOTALITEM9.1_61">[230]A.P.U!#REF!</definedName>
    <definedName name="TOTALITEM9.1_62">[230]A.P.U!#REF!</definedName>
    <definedName name="TOTALITEM9.1_63">[230]A.P.U!#REF!</definedName>
    <definedName name="TOTALITEM9.1_64">[230]A.P.U!#REF!</definedName>
    <definedName name="TOTALITEM9.1_65">[230]A.P.U!#REF!</definedName>
    <definedName name="TOTALITEM9.1_66">[230]A.P.U!#REF!</definedName>
    <definedName name="TOTALITEM9.1_67">[230]A.P.U!#REF!</definedName>
    <definedName name="TOTALITEM9.1_68">[230]A.P.U!#REF!</definedName>
    <definedName name="TOTALITEM9.1_69">[230]A.P.U!#REF!</definedName>
    <definedName name="TOTALITEM9.1_70">[230]A.P.U!#REF!</definedName>
    <definedName name="TOTALITEM9.1_71">[230]A.P.U!#REF!</definedName>
    <definedName name="TOTALITEM9.1_72">[230]A.P.U!#REF!</definedName>
    <definedName name="TOTALITEM9.1_73">[230]A.P.U!#REF!</definedName>
    <definedName name="TOTALITEM9.1_74">[230]A.P.U!#REF!</definedName>
    <definedName name="TOTALITEM9.1_75">[230]A.P.U!#REF!</definedName>
    <definedName name="TOTALITEM9.1_76">[230]A.P.U!#REF!</definedName>
    <definedName name="TOTALITEM9.1_78">[230]A.P.U!#REF!</definedName>
    <definedName name="TOTALITEM9.1_79">[230]A.P.U!#REF!</definedName>
    <definedName name="TOTALITEM9.1_9">[230]A.P.U!#REF!</definedName>
    <definedName name="TOTALITEM9.2">[208]A.P.U!#REF!</definedName>
    <definedName name="TOTALITEM9.2_1">[229]A.P.U!#REF!</definedName>
    <definedName name="TOTALITEM9.2_10">[230]A.P.U!#REF!</definedName>
    <definedName name="TOTALITEM9.2_11">[230]A.P.U!#REF!</definedName>
    <definedName name="TOTALITEM9.2_12">[230]A.P.U!#REF!</definedName>
    <definedName name="TOTALITEM9.2_13">[230]A.P.U!#REF!</definedName>
    <definedName name="TOTALITEM9.2_14">[230]A.P.U!#REF!</definedName>
    <definedName name="TOTALITEM9.2_15">[230]A.P.U!#REF!</definedName>
    <definedName name="TOTALITEM9.2_16">[230]A.P.U!#REF!</definedName>
    <definedName name="TOTALITEM9.2_17">[230]A.P.U!#REF!</definedName>
    <definedName name="TOTALITEM9.2_18">[230]A.P.U!#REF!</definedName>
    <definedName name="TOTALITEM9.2_19">[230]A.P.U!#REF!</definedName>
    <definedName name="TOTALITEM9.2_2">[229]A.P.U!#REF!</definedName>
    <definedName name="TOTALITEM9.2_20">[230]A.P.U!#REF!</definedName>
    <definedName name="TOTALITEM9.2_21">[230]A.P.U!#REF!</definedName>
    <definedName name="TOTALITEM9.2_22">[230]A.P.U!#REF!</definedName>
    <definedName name="TOTALITEM9.2_23">[230]A.P.U!#REF!</definedName>
    <definedName name="TOTALITEM9.2_24">[230]A.P.U!#REF!</definedName>
    <definedName name="TOTALITEM9.2_25">[230]A.P.U!#REF!</definedName>
    <definedName name="TOTALITEM9.2_26">[230]A.P.U!#REF!</definedName>
    <definedName name="TOTALITEM9.2_27">[230]A.P.U!#REF!</definedName>
    <definedName name="TOTALITEM9.2_28">[230]A.P.U!#REF!</definedName>
    <definedName name="TOTALITEM9.2_29">[230]A.P.U!#REF!</definedName>
    <definedName name="TOTALITEM9.2_3">[231]A.P.U!#REF!</definedName>
    <definedName name="TOTALITEM9.2_30">[230]A.P.U!#REF!</definedName>
    <definedName name="TOTALITEM9.2_31">[230]A.P.U!#REF!</definedName>
    <definedName name="TOTALITEM9.2_32">[230]A.P.U!#REF!</definedName>
    <definedName name="TOTALITEM9.2_33">[230]A.P.U!#REF!</definedName>
    <definedName name="TOTALITEM9.2_34">[230]A.P.U!#REF!</definedName>
    <definedName name="TOTALITEM9.2_35">[230]A.P.U!#REF!</definedName>
    <definedName name="TOTALITEM9.2_36">[230]A.P.U!#REF!</definedName>
    <definedName name="TOTALITEM9.2_37">[230]A.P.U!#REF!</definedName>
    <definedName name="TOTALITEM9.2_38">[230]A.P.U!#REF!</definedName>
    <definedName name="TOTALITEM9.2_39">[230]A.P.U!#REF!</definedName>
    <definedName name="TOTALITEM9.2_4">[229]A.P.U!#REF!</definedName>
    <definedName name="TOTALITEM9.2_40">[230]A.P.U!#REF!</definedName>
    <definedName name="TOTALITEM9.2_41">[230]A.P.U!#REF!</definedName>
    <definedName name="TOTALITEM9.2_42">[230]A.P.U!#REF!</definedName>
    <definedName name="TOTALITEM9.2_43">[230]A.P.U!#REF!</definedName>
    <definedName name="TOTALITEM9.2_44">[230]A.P.U!#REF!</definedName>
    <definedName name="TOTALITEM9.2_45">[230]A.P.U!#REF!</definedName>
    <definedName name="TOTALITEM9.2_46">[230]A.P.U!#REF!</definedName>
    <definedName name="TOTALITEM9.2_47">[230]A.P.U!#REF!</definedName>
    <definedName name="TOTALITEM9.2_48">[230]A.P.U!#REF!</definedName>
    <definedName name="TOTALITEM9.2_49">[230]A.P.U!#REF!</definedName>
    <definedName name="TOTALITEM9.2_5">[230]A.P.U!#REF!</definedName>
    <definedName name="TOTALITEM9.2_50">[230]A.P.U!#REF!</definedName>
    <definedName name="TOTALITEM9.2_51">[230]A.P.U!#REF!</definedName>
    <definedName name="TOTALITEM9.2_52">[230]A.P.U!#REF!</definedName>
    <definedName name="TOTALITEM9.2_53">[230]A.P.U!#REF!</definedName>
    <definedName name="TOTALITEM9.2_54">[230]A.P.U!#REF!</definedName>
    <definedName name="TOTALITEM9.2_55">[230]A.P.U!#REF!</definedName>
    <definedName name="TOTALITEM9.2_56">[230]A.P.U!#REF!</definedName>
    <definedName name="TOTALITEM9.2_57">[230]A.P.U!#REF!</definedName>
    <definedName name="TOTALITEM9.2_58">[230]A.P.U!#REF!</definedName>
    <definedName name="TOTALITEM9.2_59">[229]A.P.U!#REF!</definedName>
    <definedName name="TOTALITEM9.2_60">[229]A.P.U!#REF!</definedName>
    <definedName name="TOTALITEM9.2_61">[230]A.P.U!#REF!</definedName>
    <definedName name="TOTALITEM9.2_62">[230]A.P.U!#REF!</definedName>
    <definedName name="TOTALITEM9.2_63">[230]A.P.U!#REF!</definedName>
    <definedName name="TOTALITEM9.2_64">[230]A.P.U!#REF!</definedName>
    <definedName name="TOTALITEM9.2_65">[230]A.P.U!#REF!</definedName>
    <definedName name="TOTALITEM9.2_66">[230]A.P.U!#REF!</definedName>
    <definedName name="TOTALITEM9.2_67">[230]A.P.U!#REF!</definedName>
    <definedName name="TOTALITEM9.2_68">[230]A.P.U!#REF!</definedName>
    <definedName name="TOTALITEM9.2_69">[230]A.P.U!#REF!</definedName>
    <definedName name="TOTALITEM9.2_70">[230]A.P.U!#REF!</definedName>
    <definedName name="TOTALITEM9.2_71">[230]A.P.U!#REF!</definedName>
    <definedName name="TOTALITEM9.2_72">[230]A.P.U!#REF!</definedName>
    <definedName name="TOTALITEM9.2_73">[230]A.P.U!#REF!</definedName>
    <definedName name="TOTALITEM9.2_74">[230]A.P.U!#REF!</definedName>
    <definedName name="TOTALITEM9.2_75">[230]A.P.U!#REF!</definedName>
    <definedName name="TOTALITEM9.2_76">[230]A.P.U!#REF!</definedName>
    <definedName name="TOTALITEM9.2_78">[230]A.P.U!#REF!</definedName>
    <definedName name="TOTALITEM9.2_79">[230]A.P.U!#REF!</definedName>
    <definedName name="TOTALITEM9.2_9">[230]A.P.U!#REF!</definedName>
    <definedName name="TOTALITEM9.3">[208]A.P.U!#REF!</definedName>
    <definedName name="TOTALITEM9.3_1">[229]A.P.U!#REF!</definedName>
    <definedName name="TOTALITEM9.3_10">[230]A.P.U!#REF!</definedName>
    <definedName name="TOTALITEM9.3_11">[230]A.P.U!#REF!</definedName>
    <definedName name="TOTALITEM9.3_12">[230]A.P.U!#REF!</definedName>
    <definedName name="TOTALITEM9.3_13">[230]A.P.U!#REF!</definedName>
    <definedName name="TOTALITEM9.3_14">[230]A.P.U!#REF!</definedName>
    <definedName name="TOTALITEM9.3_15">[230]A.P.U!#REF!</definedName>
    <definedName name="TOTALITEM9.3_16">[230]A.P.U!#REF!</definedName>
    <definedName name="TOTALITEM9.3_17">[230]A.P.U!#REF!</definedName>
    <definedName name="TOTALITEM9.3_18">[230]A.P.U!#REF!</definedName>
    <definedName name="TOTALITEM9.3_19">[230]A.P.U!#REF!</definedName>
    <definedName name="TOTALITEM9.3_2">[229]A.P.U!#REF!</definedName>
    <definedName name="TOTALITEM9.3_20">[230]A.P.U!#REF!</definedName>
    <definedName name="TOTALITEM9.3_21">[230]A.P.U!#REF!</definedName>
    <definedName name="TOTALITEM9.3_22">[230]A.P.U!#REF!</definedName>
    <definedName name="TOTALITEM9.3_23">[230]A.P.U!#REF!</definedName>
    <definedName name="TOTALITEM9.3_24">[230]A.P.U!#REF!</definedName>
    <definedName name="TOTALITEM9.3_25">[230]A.P.U!#REF!</definedName>
    <definedName name="TOTALITEM9.3_26">[230]A.P.U!#REF!</definedName>
    <definedName name="TOTALITEM9.3_27">[230]A.P.U!#REF!</definedName>
    <definedName name="TOTALITEM9.3_28">[230]A.P.U!#REF!</definedName>
    <definedName name="TOTALITEM9.3_29">[230]A.P.U!#REF!</definedName>
    <definedName name="TOTALITEM9.3_3">[231]A.P.U!#REF!</definedName>
    <definedName name="TOTALITEM9.3_30">[230]A.P.U!#REF!</definedName>
    <definedName name="TOTALITEM9.3_31">[230]A.P.U!#REF!</definedName>
    <definedName name="TOTALITEM9.3_32">[230]A.P.U!#REF!</definedName>
    <definedName name="TOTALITEM9.3_33">[230]A.P.U!#REF!</definedName>
    <definedName name="TOTALITEM9.3_34">[230]A.P.U!#REF!</definedName>
    <definedName name="TOTALITEM9.3_35">[230]A.P.U!#REF!</definedName>
    <definedName name="TOTALITEM9.3_36">[230]A.P.U!#REF!</definedName>
    <definedName name="TOTALITEM9.3_37">[230]A.P.U!#REF!</definedName>
    <definedName name="TOTALITEM9.3_38">[230]A.P.U!#REF!</definedName>
    <definedName name="TOTALITEM9.3_39">[230]A.P.U!#REF!</definedName>
    <definedName name="TOTALITEM9.3_4">[229]A.P.U!#REF!</definedName>
    <definedName name="TOTALITEM9.3_40">[230]A.P.U!#REF!</definedName>
    <definedName name="TOTALITEM9.3_41">[230]A.P.U!#REF!</definedName>
    <definedName name="TOTALITEM9.3_42">[230]A.P.U!#REF!</definedName>
    <definedName name="TOTALITEM9.3_43">[230]A.P.U!#REF!</definedName>
    <definedName name="TOTALITEM9.3_44">[230]A.P.U!#REF!</definedName>
    <definedName name="TOTALITEM9.3_45">[230]A.P.U!#REF!</definedName>
    <definedName name="TOTALITEM9.3_46">[230]A.P.U!#REF!</definedName>
    <definedName name="TOTALITEM9.3_47">[230]A.P.U!#REF!</definedName>
    <definedName name="TOTALITEM9.3_48">[230]A.P.U!#REF!</definedName>
    <definedName name="TOTALITEM9.3_49">[230]A.P.U!#REF!</definedName>
    <definedName name="TOTALITEM9.3_5">[230]A.P.U!#REF!</definedName>
    <definedName name="TOTALITEM9.3_50">[230]A.P.U!#REF!</definedName>
    <definedName name="TOTALITEM9.3_51">[230]A.P.U!#REF!</definedName>
    <definedName name="TOTALITEM9.3_52">[230]A.P.U!#REF!</definedName>
    <definedName name="TOTALITEM9.3_53">[230]A.P.U!#REF!</definedName>
    <definedName name="TOTALITEM9.3_54">[230]A.P.U!#REF!</definedName>
    <definedName name="TOTALITEM9.3_55">[230]A.P.U!#REF!</definedName>
    <definedName name="TOTALITEM9.3_56">[230]A.P.U!#REF!</definedName>
    <definedName name="TOTALITEM9.3_57">[230]A.P.U!#REF!</definedName>
    <definedName name="TOTALITEM9.3_58">[230]A.P.U!#REF!</definedName>
    <definedName name="TOTALITEM9.3_59">[229]A.P.U!#REF!</definedName>
    <definedName name="TOTALITEM9.3_60">[229]A.P.U!#REF!</definedName>
    <definedName name="TOTALITEM9.3_61">[230]A.P.U!#REF!</definedName>
    <definedName name="TOTALITEM9.3_62">[230]A.P.U!#REF!</definedName>
    <definedName name="TOTALITEM9.3_63">[230]A.P.U!#REF!</definedName>
    <definedName name="TOTALITEM9.3_64">[230]A.P.U!#REF!</definedName>
    <definedName name="TOTALITEM9.3_65">[230]A.P.U!#REF!</definedName>
    <definedName name="TOTALITEM9.3_66">[230]A.P.U!#REF!</definedName>
    <definedName name="TOTALITEM9.3_67">[230]A.P.U!#REF!</definedName>
    <definedName name="TOTALITEM9.3_68">[230]A.P.U!#REF!</definedName>
    <definedName name="TOTALITEM9.3_69">[230]A.P.U!#REF!</definedName>
    <definedName name="TOTALITEM9.3_70">[230]A.P.U!#REF!</definedName>
    <definedName name="TOTALITEM9.3_71">[230]A.P.U!#REF!</definedName>
    <definedName name="TOTALITEM9.3_72">[230]A.P.U!#REF!</definedName>
    <definedName name="TOTALITEM9.3_73">[230]A.P.U!#REF!</definedName>
    <definedName name="TOTALITEM9.3_74">[230]A.P.U!#REF!</definedName>
    <definedName name="TOTALITEM9.3_75">[230]A.P.U!#REF!</definedName>
    <definedName name="TOTALITEM9.3_76">[230]A.P.U!#REF!</definedName>
    <definedName name="TOTALITEM9.3_78">[230]A.P.U!#REF!</definedName>
    <definedName name="TOTALITEM9.3_79">[230]A.P.U!#REF!</definedName>
    <definedName name="TOTALITEM9.3_9">[230]A.P.U!#REF!</definedName>
    <definedName name="TOTALITEM9.4">[208]A.P.U!#REF!</definedName>
    <definedName name="TOTALITEM9.4_1">[229]A.P.U!#REF!</definedName>
    <definedName name="TOTALITEM9.4_10">[230]A.P.U!#REF!</definedName>
    <definedName name="TOTALITEM9.4_11">[230]A.P.U!#REF!</definedName>
    <definedName name="TOTALITEM9.4_12">[230]A.P.U!#REF!</definedName>
    <definedName name="TOTALITEM9.4_13">[230]A.P.U!#REF!</definedName>
    <definedName name="TOTALITEM9.4_14">[230]A.P.U!#REF!</definedName>
    <definedName name="TOTALITEM9.4_15">[230]A.P.U!#REF!</definedName>
    <definedName name="TOTALITEM9.4_16">[230]A.P.U!#REF!</definedName>
    <definedName name="TOTALITEM9.4_17">[230]A.P.U!#REF!</definedName>
    <definedName name="TOTALITEM9.4_18">[230]A.P.U!#REF!</definedName>
    <definedName name="TOTALITEM9.4_19">[230]A.P.U!#REF!</definedName>
    <definedName name="TOTALITEM9.4_2">[229]A.P.U!#REF!</definedName>
    <definedName name="TOTALITEM9.4_20">[230]A.P.U!#REF!</definedName>
    <definedName name="TOTALITEM9.4_21">[230]A.P.U!#REF!</definedName>
    <definedName name="TOTALITEM9.4_22">[230]A.P.U!#REF!</definedName>
    <definedName name="TOTALITEM9.4_23">[230]A.P.U!#REF!</definedName>
    <definedName name="TOTALITEM9.4_24">[230]A.P.U!#REF!</definedName>
    <definedName name="TOTALITEM9.4_25">[230]A.P.U!#REF!</definedName>
    <definedName name="TOTALITEM9.4_26">[230]A.P.U!#REF!</definedName>
    <definedName name="TOTALITEM9.4_27">[230]A.P.U!#REF!</definedName>
    <definedName name="TOTALITEM9.4_28">[230]A.P.U!#REF!</definedName>
    <definedName name="TOTALITEM9.4_29">[230]A.P.U!#REF!</definedName>
    <definedName name="TOTALITEM9.4_3">[231]A.P.U!#REF!</definedName>
    <definedName name="TOTALITEM9.4_30">[230]A.P.U!#REF!</definedName>
    <definedName name="TOTALITEM9.4_31">[230]A.P.U!#REF!</definedName>
    <definedName name="TOTALITEM9.4_32">[230]A.P.U!#REF!</definedName>
    <definedName name="TOTALITEM9.4_33">[230]A.P.U!#REF!</definedName>
    <definedName name="TOTALITEM9.4_34">[230]A.P.U!#REF!</definedName>
    <definedName name="TOTALITEM9.4_35">[230]A.P.U!#REF!</definedName>
    <definedName name="TOTALITEM9.4_36">[230]A.P.U!#REF!</definedName>
    <definedName name="TOTALITEM9.4_37">[230]A.P.U!#REF!</definedName>
    <definedName name="TOTALITEM9.4_38">[230]A.P.U!#REF!</definedName>
    <definedName name="TOTALITEM9.4_39">[230]A.P.U!#REF!</definedName>
    <definedName name="TOTALITEM9.4_4">[229]A.P.U!#REF!</definedName>
    <definedName name="TOTALITEM9.4_40">[230]A.P.U!#REF!</definedName>
    <definedName name="TOTALITEM9.4_41">[230]A.P.U!#REF!</definedName>
    <definedName name="TOTALITEM9.4_42">[230]A.P.U!#REF!</definedName>
    <definedName name="TOTALITEM9.4_43">[230]A.P.U!#REF!</definedName>
    <definedName name="TOTALITEM9.4_44">[230]A.P.U!#REF!</definedName>
    <definedName name="TOTALITEM9.4_45">[230]A.P.U!#REF!</definedName>
    <definedName name="TOTALITEM9.4_46">[230]A.P.U!#REF!</definedName>
    <definedName name="TOTALITEM9.4_47">[230]A.P.U!#REF!</definedName>
    <definedName name="TOTALITEM9.4_48">[230]A.P.U!#REF!</definedName>
    <definedName name="TOTALITEM9.4_49">[230]A.P.U!#REF!</definedName>
    <definedName name="TOTALITEM9.4_5">[230]A.P.U!#REF!</definedName>
    <definedName name="TOTALITEM9.4_50">[230]A.P.U!#REF!</definedName>
    <definedName name="TOTALITEM9.4_51">[230]A.P.U!#REF!</definedName>
    <definedName name="TOTALITEM9.4_52">[230]A.P.U!#REF!</definedName>
    <definedName name="TOTALITEM9.4_53">[230]A.P.U!#REF!</definedName>
    <definedName name="TOTALITEM9.4_54">[230]A.P.U!#REF!</definedName>
    <definedName name="TOTALITEM9.4_55">[230]A.P.U!#REF!</definedName>
    <definedName name="TOTALITEM9.4_56">[230]A.P.U!#REF!</definedName>
    <definedName name="TOTALITEM9.4_57">[230]A.P.U!#REF!</definedName>
    <definedName name="TOTALITEM9.4_58">[230]A.P.U!#REF!</definedName>
    <definedName name="TOTALITEM9.4_59">[229]A.P.U!#REF!</definedName>
    <definedName name="TOTALITEM9.4_60">[229]A.P.U!#REF!</definedName>
    <definedName name="TOTALITEM9.4_61">[230]A.P.U!#REF!</definedName>
    <definedName name="TOTALITEM9.4_62">[230]A.P.U!#REF!</definedName>
    <definedName name="TOTALITEM9.4_63">[230]A.P.U!#REF!</definedName>
    <definedName name="TOTALITEM9.4_64">[230]A.P.U!#REF!</definedName>
    <definedName name="TOTALITEM9.4_65">[230]A.P.U!#REF!</definedName>
    <definedName name="TOTALITEM9.4_66">[230]A.P.U!#REF!</definedName>
    <definedName name="TOTALITEM9.4_67">[230]A.P.U!#REF!</definedName>
    <definedName name="TOTALITEM9.4_68">[230]A.P.U!#REF!</definedName>
    <definedName name="TOTALITEM9.4_69">[230]A.P.U!#REF!</definedName>
    <definedName name="TOTALITEM9.4_70">[230]A.P.U!#REF!</definedName>
    <definedName name="TOTALITEM9.4_71">[230]A.P.U!#REF!</definedName>
    <definedName name="TOTALITEM9.4_72">[230]A.P.U!#REF!</definedName>
    <definedName name="TOTALITEM9.4_73">[230]A.P.U!#REF!</definedName>
    <definedName name="TOTALITEM9.4_74">[230]A.P.U!#REF!</definedName>
    <definedName name="TOTALITEM9.4_75">[230]A.P.U!#REF!</definedName>
    <definedName name="TOTALITEM9.4_76">[230]A.P.U!#REF!</definedName>
    <definedName name="TOTALITEM9.4_78">[230]A.P.U!#REF!</definedName>
    <definedName name="TOTALITEM9.4_79">[230]A.P.U!#REF!</definedName>
    <definedName name="TOTALITEM9.4_9">[230]A.P.U!#REF!</definedName>
    <definedName name="TOTALITEM9.5">[208]A.P.U!#REF!</definedName>
    <definedName name="TOTALITEM9.5_1">[229]A.P.U!#REF!</definedName>
    <definedName name="TOTALITEM9.5_10">[230]A.P.U!#REF!</definedName>
    <definedName name="TOTALITEM9.5_11">[230]A.P.U!#REF!</definedName>
    <definedName name="TOTALITEM9.5_12">[230]A.P.U!#REF!</definedName>
    <definedName name="TOTALITEM9.5_13">[230]A.P.U!#REF!</definedName>
    <definedName name="TOTALITEM9.5_14">[230]A.P.U!#REF!</definedName>
    <definedName name="TOTALITEM9.5_15">[230]A.P.U!#REF!</definedName>
    <definedName name="TOTALITEM9.5_16">[230]A.P.U!#REF!</definedName>
    <definedName name="TOTALITEM9.5_17">[230]A.P.U!#REF!</definedName>
    <definedName name="TOTALITEM9.5_18">[230]A.P.U!#REF!</definedName>
    <definedName name="TOTALITEM9.5_19">[230]A.P.U!#REF!</definedName>
    <definedName name="TOTALITEM9.5_2">[229]A.P.U!#REF!</definedName>
    <definedName name="TOTALITEM9.5_20">[230]A.P.U!#REF!</definedName>
    <definedName name="TOTALITEM9.5_21">[230]A.P.U!#REF!</definedName>
    <definedName name="TOTALITEM9.5_22">[230]A.P.U!#REF!</definedName>
    <definedName name="TOTALITEM9.5_23">[230]A.P.U!#REF!</definedName>
    <definedName name="TOTALITEM9.5_24">[230]A.P.U!#REF!</definedName>
    <definedName name="TOTALITEM9.5_25">[230]A.P.U!#REF!</definedName>
    <definedName name="TOTALITEM9.5_26">[230]A.P.U!#REF!</definedName>
    <definedName name="TOTALITEM9.5_27">[230]A.P.U!#REF!</definedName>
    <definedName name="TOTALITEM9.5_28">[230]A.P.U!#REF!</definedName>
    <definedName name="TOTALITEM9.5_29">[230]A.P.U!#REF!</definedName>
    <definedName name="TOTALITEM9.5_3">[231]A.P.U!#REF!</definedName>
    <definedName name="TOTALITEM9.5_30">[230]A.P.U!#REF!</definedName>
    <definedName name="TOTALITEM9.5_31">[230]A.P.U!#REF!</definedName>
    <definedName name="TOTALITEM9.5_32">[230]A.P.U!#REF!</definedName>
    <definedName name="TOTALITEM9.5_33">[230]A.P.U!#REF!</definedName>
    <definedName name="TOTALITEM9.5_34">[230]A.P.U!#REF!</definedName>
    <definedName name="TOTALITEM9.5_35">[230]A.P.U!#REF!</definedName>
    <definedName name="TOTALITEM9.5_36">[230]A.P.U!#REF!</definedName>
    <definedName name="TOTALITEM9.5_37">[230]A.P.U!#REF!</definedName>
    <definedName name="TOTALITEM9.5_38">[230]A.P.U!#REF!</definedName>
    <definedName name="TOTALITEM9.5_39">[230]A.P.U!#REF!</definedName>
    <definedName name="TOTALITEM9.5_4">[229]A.P.U!#REF!</definedName>
    <definedName name="TOTALITEM9.5_40">[230]A.P.U!#REF!</definedName>
    <definedName name="TOTALITEM9.5_41">[230]A.P.U!#REF!</definedName>
    <definedName name="TOTALITEM9.5_42">[230]A.P.U!#REF!</definedName>
    <definedName name="TOTALITEM9.5_43">[230]A.P.U!#REF!</definedName>
    <definedName name="TOTALITEM9.5_44">[230]A.P.U!#REF!</definedName>
    <definedName name="TOTALITEM9.5_45">[230]A.P.U!#REF!</definedName>
    <definedName name="TOTALITEM9.5_46">[230]A.P.U!#REF!</definedName>
    <definedName name="TOTALITEM9.5_47">[230]A.P.U!#REF!</definedName>
    <definedName name="TOTALITEM9.5_48">[230]A.P.U!#REF!</definedName>
    <definedName name="TOTALITEM9.5_49">[230]A.P.U!#REF!</definedName>
    <definedName name="TOTALITEM9.5_5">[230]A.P.U!#REF!</definedName>
    <definedName name="TOTALITEM9.5_50">[230]A.P.U!#REF!</definedName>
    <definedName name="TOTALITEM9.5_51">[230]A.P.U!#REF!</definedName>
    <definedName name="TOTALITEM9.5_52">[230]A.P.U!#REF!</definedName>
    <definedName name="TOTALITEM9.5_53">[230]A.P.U!#REF!</definedName>
    <definedName name="TOTALITEM9.5_54">[230]A.P.U!#REF!</definedName>
    <definedName name="TOTALITEM9.5_55">[230]A.P.U!#REF!</definedName>
    <definedName name="TOTALITEM9.5_56">[230]A.P.U!#REF!</definedName>
    <definedName name="TOTALITEM9.5_57">[230]A.P.U!#REF!</definedName>
    <definedName name="TOTALITEM9.5_58">[230]A.P.U!#REF!</definedName>
    <definedName name="TOTALITEM9.5_59">[229]A.P.U!#REF!</definedName>
    <definedName name="TOTALITEM9.5_60">[229]A.P.U!#REF!</definedName>
    <definedName name="TOTALITEM9.5_61">[230]A.P.U!#REF!</definedName>
    <definedName name="TOTALITEM9.5_62">[230]A.P.U!#REF!</definedName>
    <definedName name="TOTALITEM9.5_63">[230]A.P.U!#REF!</definedName>
    <definedName name="TOTALITEM9.5_64">[230]A.P.U!#REF!</definedName>
    <definedName name="TOTALITEM9.5_65">[230]A.P.U!#REF!</definedName>
    <definedName name="TOTALITEM9.5_66">[230]A.P.U!#REF!</definedName>
    <definedName name="TOTALITEM9.5_67">[230]A.P.U!#REF!</definedName>
    <definedName name="TOTALITEM9.5_68">[230]A.P.U!#REF!</definedName>
    <definedName name="TOTALITEM9.5_69">[230]A.P.U!#REF!</definedName>
    <definedName name="TOTALITEM9.5_70">[230]A.P.U!#REF!</definedName>
    <definedName name="TOTALITEM9.5_71">[230]A.P.U!#REF!</definedName>
    <definedName name="TOTALITEM9.5_72">[230]A.P.U!#REF!</definedName>
    <definedName name="TOTALITEM9.5_73">[230]A.P.U!#REF!</definedName>
    <definedName name="TOTALITEM9.5_74">[230]A.P.U!#REF!</definedName>
    <definedName name="TOTALITEM9.5_75">[230]A.P.U!#REF!</definedName>
    <definedName name="TOTALITEM9.5_76">[230]A.P.U!#REF!</definedName>
    <definedName name="TOTALITEM9.5_78">[230]A.P.U!#REF!</definedName>
    <definedName name="TOTALITEM9.5_79">[230]A.P.U!#REF!</definedName>
    <definedName name="TOTALITEM9.5_9">[230]A.P.U!#REF!</definedName>
    <definedName name="TOTALITEM9.6">[208]A.P.U!#REF!</definedName>
    <definedName name="TOTALITEM9.6_1">[229]A.P.U!#REF!</definedName>
    <definedName name="TOTALITEM9.6_10">[230]A.P.U!#REF!</definedName>
    <definedName name="TOTALITEM9.6_11">[230]A.P.U!#REF!</definedName>
    <definedName name="TOTALITEM9.6_12">[230]A.P.U!#REF!</definedName>
    <definedName name="TOTALITEM9.6_13">[230]A.P.U!#REF!</definedName>
    <definedName name="TOTALITEM9.6_14">[230]A.P.U!#REF!</definedName>
    <definedName name="TOTALITEM9.6_15">[230]A.P.U!#REF!</definedName>
    <definedName name="TOTALITEM9.6_16">[230]A.P.U!#REF!</definedName>
    <definedName name="TOTALITEM9.6_17">[230]A.P.U!#REF!</definedName>
    <definedName name="TOTALITEM9.6_18">[230]A.P.U!#REF!</definedName>
    <definedName name="TOTALITEM9.6_19">[230]A.P.U!#REF!</definedName>
    <definedName name="TOTALITEM9.6_2">[229]A.P.U!#REF!</definedName>
    <definedName name="TOTALITEM9.6_20">[230]A.P.U!#REF!</definedName>
    <definedName name="TOTALITEM9.6_21">[230]A.P.U!#REF!</definedName>
    <definedName name="TOTALITEM9.6_22">[230]A.P.U!#REF!</definedName>
    <definedName name="TOTALITEM9.6_23">[230]A.P.U!#REF!</definedName>
    <definedName name="TOTALITEM9.6_24">[230]A.P.U!#REF!</definedName>
    <definedName name="TOTALITEM9.6_25">[230]A.P.U!#REF!</definedName>
    <definedName name="TOTALITEM9.6_26">[230]A.P.U!#REF!</definedName>
    <definedName name="TOTALITEM9.6_27">[230]A.P.U!#REF!</definedName>
    <definedName name="TOTALITEM9.6_28">[230]A.P.U!#REF!</definedName>
    <definedName name="TOTALITEM9.6_29">[230]A.P.U!#REF!</definedName>
    <definedName name="TOTALITEM9.6_3">[231]A.P.U!#REF!</definedName>
    <definedName name="TOTALITEM9.6_30">[230]A.P.U!#REF!</definedName>
    <definedName name="TOTALITEM9.6_31">[230]A.P.U!#REF!</definedName>
    <definedName name="TOTALITEM9.6_32">[230]A.P.U!#REF!</definedName>
    <definedName name="TOTALITEM9.6_33">[230]A.P.U!#REF!</definedName>
    <definedName name="TOTALITEM9.6_34">[230]A.P.U!#REF!</definedName>
    <definedName name="TOTALITEM9.6_35">[230]A.P.U!#REF!</definedName>
    <definedName name="TOTALITEM9.6_36">[230]A.P.U!#REF!</definedName>
    <definedName name="TOTALITEM9.6_37">[230]A.P.U!#REF!</definedName>
    <definedName name="TOTALITEM9.6_38">[230]A.P.U!#REF!</definedName>
    <definedName name="TOTALITEM9.6_39">[230]A.P.U!#REF!</definedName>
    <definedName name="TOTALITEM9.6_4">[229]A.P.U!#REF!</definedName>
    <definedName name="TOTALITEM9.6_40">[230]A.P.U!#REF!</definedName>
    <definedName name="TOTALITEM9.6_41">[230]A.P.U!#REF!</definedName>
    <definedName name="TOTALITEM9.6_42">[230]A.P.U!#REF!</definedName>
    <definedName name="TOTALITEM9.6_43">[230]A.P.U!#REF!</definedName>
    <definedName name="TOTALITEM9.6_44">[230]A.P.U!#REF!</definedName>
    <definedName name="TOTALITEM9.6_45">[230]A.P.U!#REF!</definedName>
    <definedName name="TOTALITEM9.6_46">[230]A.P.U!#REF!</definedName>
    <definedName name="TOTALITEM9.6_47">[230]A.P.U!#REF!</definedName>
    <definedName name="TOTALITEM9.6_48">[230]A.P.U!#REF!</definedName>
    <definedName name="TOTALITEM9.6_49">[230]A.P.U!#REF!</definedName>
    <definedName name="TOTALITEM9.6_5">[230]A.P.U!#REF!</definedName>
    <definedName name="TOTALITEM9.6_50">[230]A.P.U!#REF!</definedName>
    <definedName name="TOTALITEM9.6_51">[230]A.P.U!#REF!</definedName>
    <definedName name="TOTALITEM9.6_52">[230]A.P.U!#REF!</definedName>
    <definedName name="TOTALITEM9.6_53">[230]A.P.U!#REF!</definedName>
    <definedName name="TOTALITEM9.6_54">[230]A.P.U!#REF!</definedName>
    <definedName name="TOTALITEM9.6_55">[230]A.P.U!#REF!</definedName>
    <definedName name="TOTALITEM9.6_56">[230]A.P.U!#REF!</definedName>
    <definedName name="TOTALITEM9.6_57">[230]A.P.U!#REF!</definedName>
    <definedName name="TOTALITEM9.6_58">[230]A.P.U!#REF!</definedName>
    <definedName name="TOTALITEM9.6_59">[229]A.P.U!#REF!</definedName>
    <definedName name="TOTALITEM9.6_60">[229]A.P.U!#REF!</definedName>
    <definedName name="TOTALITEM9.6_61">[230]A.P.U!#REF!</definedName>
    <definedName name="TOTALITEM9.6_62">[230]A.P.U!#REF!</definedName>
    <definedName name="TOTALITEM9.6_63">[230]A.P.U!#REF!</definedName>
    <definedName name="TOTALITEM9.6_64">[230]A.P.U!#REF!</definedName>
    <definedName name="TOTALITEM9.6_65">[230]A.P.U!#REF!</definedName>
    <definedName name="TOTALITEM9.6_66">[230]A.P.U!#REF!</definedName>
    <definedName name="TOTALITEM9.6_67">[230]A.P.U!#REF!</definedName>
    <definedName name="TOTALITEM9.6_68">[230]A.P.U!#REF!</definedName>
    <definedName name="TOTALITEM9.6_69">[230]A.P.U!#REF!</definedName>
    <definedName name="TOTALITEM9.6_70">[230]A.P.U!#REF!</definedName>
    <definedName name="TOTALITEM9.6_71">[230]A.P.U!#REF!</definedName>
    <definedName name="TOTALITEM9.6_72">[230]A.P.U!#REF!</definedName>
    <definedName name="TOTALITEM9.6_73">[230]A.P.U!#REF!</definedName>
    <definedName name="TOTALITEM9.6_74">[230]A.P.U!#REF!</definedName>
    <definedName name="TOTALITEM9.6_75">[230]A.P.U!#REF!</definedName>
    <definedName name="TOTALITEM9.6_76">[230]A.P.U!#REF!</definedName>
    <definedName name="TOTALITEM9.6_78">[230]A.P.U!#REF!</definedName>
    <definedName name="TOTALITEM9.6_79">[230]A.P.U!#REF!</definedName>
    <definedName name="TOTALITEM9.6_9">[230]A.P.U!#REF!</definedName>
    <definedName name="TOTALITEM9.7">[208]A.P.U!#REF!</definedName>
    <definedName name="TOTALITEM9.7_1">[229]A.P.U!#REF!</definedName>
    <definedName name="TOTALITEM9.7_10">[230]A.P.U!#REF!</definedName>
    <definedName name="TOTALITEM9.7_11">[230]A.P.U!#REF!</definedName>
    <definedName name="TOTALITEM9.7_12">[230]A.P.U!#REF!</definedName>
    <definedName name="TOTALITEM9.7_13">[230]A.P.U!#REF!</definedName>
    <definedName name="TOTALITEM9.7_14">[230]A.P.U!#REF!</definedName>
    <definedName name="TOTALITEM9.7_15">[230]A.P.U!#REF!</definedName>
    <definedName name="TOTALITEM9.7_16">[230]A.P.U!#REF!</definedName>
    <definedName name="TOTALITEM9.7_17">[230]A.P.U!#REF!</definedName>
    <definedName name="TOTALITEM9.7_18">[230]A.P.U!#REF!</definedName>
    <definedName name="TOTALITEM9.7_19">[230]A.P.U!#REF!</definedName>
    <definedName name="TOTALITEM9.7_2">[229]A.P.U!#REF!</definedName>
    <definedName name="TOTALITEM9.7_20">[230]A.P.U!#REF!</definedName>
    <definedName name="TOTALITEM9.7_21">[230]A.P.U!#REF!</definedName>
    <definedName name="TOTALITEM9.7_22">[230]A.P.U!#REF!</definedName>
    <definedName name="TOTALITEM9.7_23">[230]A.P.U!#REF!</definedName>
    <definedName name="TOTALITEM9.7_24">[230]A.P.U!#REF!</definedName>
    <definedName name="TOTALITEM9.7_25">[230]A.P.U!#REF!</definedName>
    <definedName name="TOTALITEM9.7_26">[230]A.P.U!#REF!</definedName>
    <definedName name="TOTALITEM9.7_27">[230]A.P.U!#REF!</definedName>
    <definedName name="TOTALITEM9.7_28">[230]A.P.U!#REF!</definedName>
    <definedName name="TOTALITEM9.7_29">[230]A.P.U!#REF!</definedName>
    <definedName name="TOTALITEM9.7_3">[231]A.P.U!#REF!</definedName>
    <definedName name="TOTALITEM9.7_30">[230]A.P.U!#REF!</definedName>
    <definedName name="TOTALITEM9.7_31">[230]A.P.U!#REF!</definedName>
    <definedName name="TOTALITEM9.7_32">[230]A.P.U!#REF!</definedName>
    <definedName name="TOTALITEM9.7_33">[230]A.P.U!#REF!</definedName>
    <definedName name="TOTALITEM9.7_34">[230]A.P.U!#REF!</definedName>
    <definedName name="TOTALITEM9.7_35">[230]A.P.U!#REF!</definedName>
    <definedName name="TOTALITEM9.7_36">[230]A.P.U!#REF!</definedName>
    <definedName name="TOTALITEM9.7_37">[230]A.P.U!#REF!</definedName>
    <definedName name="TOTALITEM9.7_38">[230]A.P.U!#REF!</definedName>
    <definedName name="TOTALITEM9.7_39">[230]A.P.U!#REF!</definedName>
    <definedName name="TOTALITEM9.7_4">[229]A.P.U!#REF!</definedName>
    <definedName name="TOTALITEM9.7_40">[230]A.P.U!#REF!</definedName>
    <definedName name="TOTALITEM9.7_41">[230]A.P.U!#REF!</definedName>
    <definedName name="TOTALITEM9.7_42">[230]A.P.U!#REF!</definedName>
    <definedName name="TOTALITEM9.7_43">[230]A.P.U!#REF!</definedName>
    <definedName name="TOTALITEM9.7_44">[230]A.P.U!#REF!</definedName>
    <definedName name="TOTALITEM9.7_45">[230]A.P.U!#REF!</definedName>
    <definedName name="TOTALITEM9.7_46">[230]A.P.U!#REF!</definedName>
    <definedName name="TOTALITEM9.7_47">[230]A.P.U!#REF!</definedName>
    <definedName name="TOTALITEM9.7_48">[230]A.P.U!#REF!</definedName>
    <definedName name="TOTALITEM9.7_49">[230]A.P.U!#REF!</definedName>
    <definedName name="TOTALITEM9.7_5">[230]A.P.U!#REF!</definedName>
    <definedName name="TOTALITEM9.7_50">[230]A.P.U!#REF!</definedName>
    <definedName name="TOTALITEM9.7_51">[230]A.P.U!#REF!</definedName>
    <definedName name="TOTALITEM9.7_52">[230]A.P.U!#REF!</definedName>
    <definedName name="TOTALITEM9.7_53">[230]A.P.U!#REF!</definedName>
    <definedName name="TOTALITEM9.7_54">[230]A.P.U!#REF!</definedName>
    <definedName name="TOTALITEM9.7_55">[230]A.P.U!#REF!</definedName>
    <definedName name="TOTALITEM9.7_56">[230]A.P.U!#REF!</definedName>
    <definedName name="TOTALITEM9.7_57">[230]A.P.U!#REF!</definedName>
    <definedName name="TOTALITEM9.7_58">[230]A.P.U!#REF!</definedName>
    <definedName name="TOTALITEM9.7_59">[229]A.P.U!#REF!</definedName>
    <definedName name="TOTALITEM9.7_60">[229]A.P.U!#REF!</definedName>
    <definedName name="TOTALITEM9.7_61">[230]A.P.U!#REF!</definedName>
    <definedName name="TOTALITEM9.7_62">[230]A.P.U!#REF!</definedName>
    <definedName name="TOTALITEM9.7_63">[230]A.P.U!#REF!</definedName>
    <definedName name="TOTALITEM9.7_64">[230]A.P.U!#REF!</definedName>
    <definedName name="TOTALITEM9.7_65">[230]A.P.U!#REF!</definedName>
    <definedName name="TOTALITEM9.7_66">[230]A.P.U!#REF!</definedName>
    <definedName name="TOTALITEM9.7_67">[230]A.P.U!#REF!</definedName>
    <definedName name="TOTALITEM9.7_68">[230]A.P.U!#REF!</definedName>
    <definedName name="TOTALITEM9.7_69">[230]A.P.U!#REF!</definedName>
    <definedName name="TOTALITEM9.7_70">[230]A.P.U!#REF!</definedName>
    <definedName name="TOTALITEM9.7_71">[230]A.P.U!#REF!</definedName>
    <definedName name="TOTALITEM9.7_72">[230]A.P.U!#REF!</definedName>
    <definedName name="TOTALITEM9.7_73">[230]A.P.U!#REF!</definedName>
    <definedName name="TOTALITEM9.7_74">[230]A.P.U!#REF!</definedName>
    <definedName name="TOTALITEM9.7_75">[230]A.P.U!#REF!</definedName>
    <definedName name="TOTALITEM9.7_76">[230]A.P.U!#REF!</definedName>
    <definedName name="TOTALITEM9.7_78">[230]A.P.U!#REF!</definedName>
    <definedName name="TOTALITEM9.7_79">[230]A.P.U!#REF!</definedName>
    <definedName name="TOTALITEM9.7_9">[230]A.P.U!#REF!</definedName>
    <definedName name="TOTALITEM9.8">[208]A.P.U!#REF!</definedName>
    <definedName name="TOTALITEM9.8_1">[229]A.P.U!#REF!</definedName>
    <definedName name="TOTALITEM9.8_10">[230]A.P.U!#REF!</definedName>
    <definedName name="TOTALITEM9.8_11">[230]A.P.U!#REF!</definedName>
    <definedName name="TOTALITEM9.8_12">[230]A.P.U!#REF!</definedName>
    <definedName name="TOTALITEM9.8_13">[230]A.P.U!#REF!</definedName>
    <definedName name="TOTALITEM9.8_14">[230]A.P.U!#REF!</definedName>
    <definedName name="TOTALITEM9.8_15">[230]A.P.U!#REF!</definedName>
    <definedName name="TOTALITEM9.8_16">[230]A.P.U!#REF!</definedName>
    <definedName name="TOTALITEM9.8_17">[230]A.P.U!#REF!</definedName>
    <definedName name="TOTALITEM9.8_18">[230]A.P.U!#REF!</definedName>
    <definedName name="TOTALITEM9.8_19">[230]A.P.U!#REF!</definedName>
    <definedName name="TOTALITEM9.8_2">[229]A.P.U!#REF!</definedName>
    <definedName name="TOTALITEM9.8_20">[230]A.P.U!#REF!</definedName>
    <definedName name="TOTALITEM9.8_21">[230]A.P.U!#REF!</definedName>
    <definedName name="TOTALITEM9.8_22">[230]A.P.U!#REF!</definedName>
    <definedName name="TOTALITEM9.8_23">[230]A.P.U!#REF!</definedName>
    <definedName name="TOTALITEM9.8_24">[230]A.P.U!#REF!</definedName>
    <definedName name="TOTALITEM9.8_25">[230]A.P.U!#REF!</definedName>
    <definedName name="TOTALITEM9.8_26">[230]A.P.U!#REF!</definedName>
    <definedName name="TOTALITEM9.8_27">[230]A.P.U!#REF!</definedName>
    <definedName name="TOTALITEM9.8_28">[230]A.P.U!#REF!</definedName>
    <definedName name="TOTALITEM9.8_29">[230]A.P.U!#REF!</definedName>
    <definedName name="TOTALITEM9.8_3">[231]A.P.U!#REF!</definedName>
    <definedName name="TOTALITEM9.8_30">[230]A.P.U!#REF!</definedName>
    <definedName name="TOTALITEM9.8_31">[230]A.P.U!#REF!</definedName>
    <definedName name="TOTALITEM9.8_32">[230]A.P.U!#REF!</definedName>
    <definedName name="TOTALITEM9.8_33">[230]A.P.U!#REF!</definedName>
    <definedName name="TOTALITEM9.8_34">[230]A.P.U!#REF!</definedName>
    <definedName name="TOTALITEM9.8_35">[230]A.P.U!#REF!</definedName>
    <definedName name="TOTALITEM9.8_36">[230]A.P.U!#REF!</definedName>
    <definedName name="TOTALITEM9.8_37">[230]A.P.U!#REF!</definedName>
    <definedName name="TOTALITEM9.8_38">[230]A.P.U!#REF!</definedName>
    <definedName name="TOTALITEM9.8_39">[230]A.P.U!#REF!</definedName>
    <definedName name="TOTALITEM9.8_4">[229]A.P.U!#REF!</definedName>
    <definedName name="TOTALITEM9.8_40">[230]A.P.U!#REF!</definedName>
    <definedName name="TOTALITEM9.8_41">[230]A.P.U!#REF!</definedName>
    <definedName name="TOTALITEM9.8_42">[230]A.P.U!#REF!</definedName>
    <definedName name="TOTALITEM9.8_43">[230]A.P.U!#REF!</definedName>
    <definedName name="TOTALITEM9.8_44">[230]A.P.U!#REF!</definedName>
    <definedName name="TOTALITEM9.8_45">[230]A.P.U!#REF!</definedName>
    <definedName name="TOTALITEM9.8_46">[230]A.P.U!#REF!</definedName>
    <definedName name="TOTALITEM9.8_47">[230]A.P.U!#REF!</definedName>
    <definedName name="TOTALITEM9.8_48">[230]A.P.U!#REF!</definedName>
    <definedName name="TOTALITEM9.8_49">[230]A.P.U!#REF!</definedName>
    <definedName name="TOTALITEM9.8_5">[230]A.P.U!#REF!</definedName>
    <definedName name="TOTALITEM9.8_50">[230]A.P.U!#REF!</definedName>
    <definedName name="TOTALITEM9.8_51">[230]A.P.U!#REF!</definedName>
    <definedName name="TOTALITEM9.8_52">[230]A.P.U!#REF!</definedName>
    <definedName name="TOTALITEM9.8_53">[230]A.P.U!#REF!</definedName>
    <definedName name="TOTALITEM9.8_54">[230]A.P.U!#REF!</definedName>
    <definedName name="TOTALITEM9.8_55">[230]A.P.U!#REF!</definedName>
    <definedName name="TOTALITEM9.8_56">[230]A.P.U!#REF!</definedName>
    <definedName name="TOTALITEM9.8_57">[230]A.P.U!#REF!</definedName>
    <definedName name="TOTALITEM9.8_58">[230]A.P.U!#REF!</definedName>
    <definedName name="TOTALITEM9.8_59">[229]A.P.U!#REF!</definedName>
    <definedName name="TOTALITEM9.8_60">[229]A.P.U!#REF!</definedName>
    <definedName name="TOTALITEM9.8_61">[230]A.P.U!#REF!</definedName>
    <definedName name="TOTALITEM9.8_62">[230]A.P.U!#REF!</definedName>
    <definedName name="TOTALITEM9.8_63">[230]A.P.U!#REF!</definedName>
    <definedName name="TOTALITEM9.8_64">[230]A.P.U!#REF!</definedName>
    <definedName name="TOTALITEM9.8_65">[230]A.P.U!#REF!</definedName>
    <definedName name="TOTALITEM9.8_66">[230]A.P.U!#REF!</definedName>
    <definedName name="TOTALITEM9.8_67">[230]A.P.U!#REF!</definedName>
    <definedName name="TOTALITEM9.8_68">[230]A.P.U!#REF!</definedName>
    <definedName name="TOTALITEM9.8_69">[230]A.P.U!#REF!</definedName>
    <definedName name="TOTALITEM9.8_70">[230]A.P.U!#REF!</definedName>
    <definedName name="TOTALITEM9.8_71">[230]A.P.U!#REF!</definedName>
    <definedName name="TOTALITEM9.8_72">[230]A.P.U!#REF!</definedName>
    <definedName name="TOTALITEM9.8_73">[230]A.P.U!#REF!</definedName>
    <definedName name="TOTALITEM9.8_74">[230]A.P.U!#REF!</definedName>
    <definedName name="TOTALITEM9.8_75">[230]A.P.U!#REF!</definedName>
    <definedName name="TOTALITEM9.8_76">[230]A.P.U!#REF!</definedName>
    <definedName name="TOTALITEM9.8_78">[230]A.P.U!#REF!</definedName>
    <definedName name="TOTALITEM9.8_79">[230]A.P.U!#REF!</definedName>
    <definedName name="TOTALITEM9.8_9">[230]A.P.U!#REF!</definedName>
    <definedName name="TOTALITEN1.2.4">[208]A.P.U!#REF!</definedName>
    <definedName name="TOTALITEN1.2.4_1">[229]A.P.U!#REF!</definedName>
    <definedName name="TOTALITEN1.2.4_10">[230]A.P.U!#REF!</definedName>
    <definedName name="TOTALITEN1.2.4_11">[230]A.P.U!#REF!</definedName>
    <definedName name="TOTALITEN1.2.4_12">[230]A.P.U!#REF!</definedName>
    <definedName name="TOTALITEN1.2.4_13">[230]A.P.U!#REF!</definedName>
    <definedName name="TOTALITEN1.2.4_14">[230]A.P.U!#REF!</definedName>
    <definedName name="TOTALITEN1.2.4_15">[230]A.P.U!#REF!</definedName>
    <definedName name="TOTALITEN1.2.4_16">[230]A.P.U!#REF!</definedName>
    <definedName name="TOTALITEN1.2.4_17">[230]A.P.U!#REF!</definedName>
    <definedName name="TOTALITEN1.2.4_18">[230]A.P.U!#REF!</definedName>
    <definedName name="TOTALITEN1.2.4_19">[230]A.P.U!#REF!</definedName>
    <definedName name="TOTALITEN1.2.4_2">[229]A.P.U!#REF!</definedName>
    <definedName name="TOTALITEN1.2.4_20">[230]A.P.U!#REF!</definedName>
    <definedName name="TOTALITEN1.2.4_21">[230]A.P.U!#REF!</definedName>
    <definedName name="TOTALITEN1.2.4_22">[230]A.P.U!#REF!</definedName>
    <definedName name="TOTALITEN1.2.4_23">[230]A.P.U!#REF!</definedName>
    <definedName name="TOTALITEN1.2.4_24">[230]A.P.U!#REF!</definedName>
    <definedName name="TOTALITEN1.2.4_25">[230]A.P.U!#REF!</definedName>
    <definedName name="TOTALITEN1.2.4_26">[230]A.P.U!#REF!</definedName>
    <definedName name="TOTALITEN1.2.4_27">[230]A.P.U!#REF!</definedName>
    <definedName name="TOTALITEN1.2.4_28">[230]A.P.U!#REF!</definedName>
    <definedName name="TOTALITEN1.2.4_29">[230]A.P.U!#REF!</definedName>
    <definedName name="TOTALITEN1.2.4_3">[231]A.P.U!#REF!</definedName>
    <definedName name="TOTALITEN1.2.4_30">[230]A.P.U!#REF!</definedName>
    <definedName name="TOTALITEN1.2.4_31">[230]A.P.U!#REF!</definedName>
    <definedName name="TOTALITEN1.2.4_32">[230]A.P.U!#REF!</definedName>
    <definedName name="TOTALITEN1.2.4_33">[230]A.P.U!#REF!</definedName>
    <definedName name="TOTALITEN1.2.4_34">[230]A.P.U!#REF!</definedName>
    <definedName name="TOTALITEN1.2.4_35">[230]A.P.U!#REF!</definedName>
    <definedName name="TOTALITEN1.2.4_36">[230]A.P.U!#REF!</definedName>
    <definedName name="TOTALITEN1.2.4_37">[230]A.P.U!#REF!</definedName>
    <definedName name="TOTALITEN1.2.4_38">[230]A.P.U!#REF!</definedName>
    <definedName name="TOTALITEN1.2.4_39">[230]A.P.U!#REF!</definedName>
    <definedName name="TOTALITEN1.2.4_4">[229]A.P.U!#REF!</definedName>
    <definedName name="TOTALITEN1.2.4_40">[230]A.P.U!#REF!</definedName>
    <definedName name="TOTALITEN1.2.4_41">[230]A.P.U!#REF!</definedName>
    <definedName name="TOTALITEN1.2.4_42">[230]A.P.U!#REF!</definedName>
    <definedName name="TOTALITEN1.2.4_43">[230]A.P.U!#REF!</definedName>
    <definedName name="TOTALITEN1.2.4_44">[230]A.P.U!#REF!</definedName>
    <definedName name="TOTALITEN1.2.4_45">[230]A.P.U!#REF!</definedName>
    <definedName name="TOTALITEN1.2.4_46">[230]A.P.U!#REF!</definedName>
    <definedName name="TOTALITEN1.2.4_47">[230]A.P.U!#REF!</definedName>
    <definedName name="TOTALITEN1.2.4_48">[230]A.P.U!#REF!</definedName>
    <definedName name="TOTALITEN1.2.4_49">[230]A.P.U!#REF!</definedName>
    <definedName name="TOTALITEN1.2.4_5">[230]A.P.U!#REF!</definedName>
    <definedName name="TOTALITEN1.2.4_50">[230]A.P.U!#REF!</definedName>
    <definedName name="TOTALITEN1.2.4_51">[230]A.P.U!#REF!</definedName>
    <definedName name="TOTALITEN1.2.4_52">[230]A.P.U!#REF!</definedName>
    <definedName name="TOTALITEN1.2.4_53">[230]A.P.U!#REF!</definedName>
    <definedName name="TOTALITEN1.2.4_54">[230]A.P.U!#REF!</definedName>
    <definedName name="TOTALITEN1.2.4_55">[230]A.P.U!#REF!</definedName>
    <definedName name="TOTALITEN1.2.4_56">[230]A.P.U!#REF!</definedName>
    <definedName name="TOTALITEN1.2.4_57">[230]A.P.U!#REF!</definedName>
    <definedName name="TOTALITEN1.2.4_58">[230]A.P.U!#REF!</definedName>
    <definedName name="TOTALITEN1.2.4_59">[229]A.P.U!#REF!</definedName>
    <definedName name="TOTALITEN1.2.4_60">[229]A.P.U!#REF!</definedName>
    <definedName name="TOTALITEN1.2.4_61">[230]A.P.U!#REF!</definedName>
    <definedName name="TOTALITEN1.2.4_62">[230]A.P.U!#REF!</definedName>
    <definedName name="TOTALITEN1.2.4_63">[230]A.P.U!#REF!</definedName>
    <definedName name="TOTALITEN1.2.4_64">[230]A.P.U!#REF!</definedName>
    <definedName name="TOTALITEN1.2.4_65">[230]A.P.U!#REF!</definedName>
    <definedName name="TOTALITEN1.2.4_66">[230]A.P.U!#REF!</definedName>
    <definedName name="TOTALITEN1.2.4_67">[230]A.P.U!#REF!</definedName>
    <definedName name="TOTALITEN1.2.4_68">[230]A.P.U!#REF!</definedName>
    <definedName name="TOTALITEN1.2.4_69">[230]A.P.U!#REF!</definedName>
    <definedName name="TOTALITEN1.2.4_70">[230]A.P.U!#REF!</definedName>
    <definedName name="TOTALITEN1.2.4_71">[230]A.P.U!#REF!</definedName>
    <definedName name="TOTALITEN1.2.4_72">[230]A.P.U!#REF!</definedName>
    <definedName name="TOTALITEN1.2.4_73">[230]A.P.U!#REF!</definedName>
    <definedName name="TOTALITEN1.2.4_74">[230]A.P.U!#REF!</definedName>
    <definedName name="TOTALITEN1.2.4_75">[230]A.P.U!#REF!</definedName>
    <definedName name="TOTALITEN1.2.4_76">[230]A.P.U!#REF!</definedName>
    <definedName name="TOTALITEN1.2.4_78">[230]A.P.U!#REF!</definedName>
    <definedName name="TOTALITEN1.2.4_79">[230]A.P.U!#REF!</definedName>
    <definedName name="TOTALITEN1.2.4_9">[230]A.P.U!#REF!</definedName>
    <definedName name="TotalNoFacturable">#REF!</definedName>
    <definedName name="TotalOfi">#REF!</definedName>
    <definedName name="TotalPaginaPersonal">#REF!</definedName>
    <definedName name="TotalPro">#REF!</definedName>
    <definedName name="TotalTec">#REF!</definedName>
    <definedName name="TotalTram">#REF!</definedName>
    <definedName name="TotalVia">#REF!</definedName>
    <definedName name="Tp">#REF!</definedName>
    <definedName name="TP1_11">#REF!</definedName>
    <definedName name="Tq">#REF!</definedName>
    <definedName name="Tr">#REF!</definedName>
    <definedName name="Tramite">#REF!</definedName>
    <definedName name="TRAMPAGRASA">#REF!</definedName>
    <definedName name="TRAMPAGRASA_11">#REF!</definedName>
    <definedName name="trans">#REF!</definedName>
    <definedName name="Transfer_Price">'[93]Inputs-SUMMARY'!$H$464:$BR$464</definedName>
    <definedName name="Transformador_intensidad_400_5A">#REF!</definedName>
    <definedName name="Transformador_intensidad_400_5A_11">#REF!</definedName>
    <definedName name="TRANSMISION">#REF!</definedName>
    <definedName name="TRANSPORI" hidden="1">{#N/A,#N/A,TRUE,"INGENIERIA";#N/A,#N/A,TRUE,"COMPRAS";#N/A,#N/A,TRUE,"DIRECCION";#N/A,#N/A,TRUE,"RESUMEN"}</definedName>
    <definedName name="Transporte">[113]Trans!$A$12:$I$63</definedName>
    <definedName name="TRANSPORTES">[137]basicos!$A$149:$F$161</definedName>
    <definedName name="TRAT">[235]desmonte!$E$48</definedName>
    <definedName name="trimestre1">'[236]ESTADO RED'!$E$8</definedName>
    <definedName name="TRIPLEX">#REF!</definedName>
    <definedName name="Triplex_lamina_4mm">#REF!</definedName>
    <definedName name="Triplex_lamina_4mm_11">#REF!</definedName>
    <definedName name="TRITURADO">[18]MAT!#REF!</definedName>
    <definedName name="TRM">'[237]Cuadro p. Capital Vs estimado'!$G$1</definedName>
    <definedName name="Ts">#REF!</definedName>
    <definedName name="tt">#REF!</definedName>
    <definedName name="TTA">[113]PRESUPUESTO!#REF!</definedName>
    <definedName name="TTB">[113]PRESUPUESTO!#REF!</definedName>
    <definedName name="TTC">[113]PRESUPUESTO!#REF!</definedName>
    <definedName name="TTE">[113]PRESUPUESTO!#REF!</definedName>
    <definedName name="TTL">[113]PRESUPUESTO!#REF!</definedName>
    <definedName name="TTT">#REF!</definedName>
    <definedName name="TTTTTT">[216]glvc!#REF!</definedName>
    <definedName name="TU">'[73]CIRCUITOS CODENSA'!#REF!</definedName>
    <definedName name="TUB._ACC_3__Bx_B_SCH_40">#REF!</definedName>
    <definedName name="Tuberia_1_2_pvc">'[54]LISTADO '!$F$21</definedName>
    <definedName name="Tuberia_conduit_PVC_1_2">#REF!</definedName>
    <definedName name="Tuberia_conduit_PVC_1_2_11">#REF!</definedName>
    <definedName name="Tuberia_conduit_PVC_3_4">#REF!</definedName>
    <definedName name="Tuberia_conduit_PVC_3_4_11">#REF!</definedName>
    <definedName name="TUBERIA_P.V.C_RDE_9">#REF!</definedName>
    <definedName name="TUBERIA_P.V.C_UM_RDE_41____2">#REF!</definedName>
    <definedName name="TUBERIA_P.V.C_UM_RDE_41____3">#REF!</definedName>
    <definedName name="Tubería_Pres._1">#REF!</definedName>
    <definedName name="Tubería_Pres._1_11">#REF!</definedName>
    <definedName name="Tubería_Pres._1_2">#REF!</definedName>
    <definedName name="Tubería_Pres._1_2_11">#REF!</definedName>
    <definedName name="Tubería_Pres._3_4">#REF!</definedName>
    <definedName name="Tubería_Pres._3_4_11">#REF!</definedName>
    <definedName name="Tuberia_sanit._PVC_2">#REF!</definedName>
    <definedName name="Tuberia_sanit._PVC_2_11">#REF!</definedName>
    <definedName name="Tuberia_sanit._PVC_3">#REF!</definedName>
    <definedName name="Tuberia_sanit._PVC_3_11">#REF!</definedName>
    <definedName name="Tuberia_sanit._PVC_4">#REF!</definedName>
    <definedName name="Tuberia_sanit._PVC_4_11">#REF!</definedName>
    <definedName name="Tuberia_sanit._PVC_6">#REF!</definedName>
    <definedName name="Tuberia_sanit._PVC_6_11">#REF!</definedName>
    <definedName name="Tuberia_ventilacion_4">#REF!</definedName>
    <definedName name="Tuberia_ventilacion_4_11">#REF!</definedName>
    <definedName name="tuberia3">#REF!</definedName>
    <definedName name="TUBLLUV4">#REF!</definedName>
    <definedName name="TUBLLUV4_11">#REF!</definedName>
    <definedName name="TUBLLUVIA1.5TOT">#REF!</definedName>
    <definedName name="TUBLLUVIA1.5TOT_11">#REF!</definedName>
    <definedName name="TUBLLUVIA4TOTAL">#REF!</definedName>
    <definedName name="TUBLLUVIA4TOTAL_11">#REF!</definedName>
    <definedName name="TUBO_1_2">#REF!</definedName>
    <definedName name="TUBO_1_2__HG">#REF!</definedName>
    <definedName name="Tubo_galvanizado_2">'[54]LISTADO '!$F$47</definedName>
    <definedName name="Tubo_pvc_1">'[54]LISTADO '!$F$51</definedName>
    <definedName name="Tubo_pvc_2">'[54]LISTADO '!$F$50</definedName>
    <definedName name="TUBO6">[189]PRECIOS!$B$40</definedName>
    <definedName name="TUBO8">[189]PRECIOS!$B$41</definedName>
    <definedName name="tubohg2">[63]lisprecios!#REF!</definedName>
    <definedName name="TUBPRE1_2TOT">#REF!</definedName>
    <definedName name="TUBPRE1_2TOT_11">#REF!</definedName>
    <definedName name="TUBPRE3_4TOT">#REF!</definedName>
    <definedName name="TUBPRE3_4TOT_11">#REF!</definedName>
    <definedName name="TUBSANIT2">#REF!</definedName>
    <definedName name="TUBSANIT2_11">#REF!</definedName>
    <definedName name="TUBSANIT2TOTAL">#REF!</definedName>
    <definedName name="TUBSANIT2TOTAL_11">#REF!</definedName>
    <definedName name="TUBSANIT4">#REF!</definedName>
    <definedName name="TUBSANIT4_11">#REF!</definedName>
    <definedName name="TUBSANIT4TOTAL">#REF!</definedName>
    <definedName name="TUBSANIT4TOTAL_11">#REF!</definedName>
    <definedName name="Tw">#REF!</definedName>
    <definedName name="Tx">#REF!</definedName>
    <definedName name="TY">#REF!</definedName>
    <definedName name="tyu">#REF!</definedName>
    <definedName name="Tz">#REF!</definedName>
    <definedName name="U">#REF!</definedName>
    <definedName name="U.10">[81]UNIT.!#REF!</definedName>
    <definedName name="U.11">[81]UNIT.!#REF!</definedName>
    <definedName name="U.12">[81]UNIT.!#REF!</definedName>
    <definedName name="U.13">[81]UNIT.!#REF!</definedName>
    <definedName name="U.14">[81]UNIT.!#REF!</definedName>
    <definedName name="U.2">[81]UNIT.!#REF!</definedName>
    <definedName name="U.3">[81]UNIT.!#REF!</definedName>
    <definedName name="U.4">[81]UNIT.!#REF!</definedName>
    <definedName name="U.5">[81]UNIT.!#REF!</definedName>
    <definedName name="U.6">[81]UNIT.!#REF!</definedName>
    <definedName name="U.7">[81]UNIT.!#REF!</definedName>
    <definedName name="U.8">[81]UNIT.!#REF!</definedName>
    <definedName name="U.9">[81]UNIT.!#REF!</definedName>
    <definedName name="Ua">#REF!</definedName>
    <definedName name="ub">[42]C!$E$3</definedName>
    <definedName name="Ubicación">#REF!</definedName>
    <definedName name="Uc">#REF!</definedName>
    <definedName name="Ud">#REF!</definedName>
    <definedName name="Ue">#REF!</definedName>
    <definedName name="uencat">#REF!</definedName>
    <definedName name="Uf">#REF!</definedName>
    <definedName name="UFInanzas">[214]Cuentas!$P$11:$P$111</definedName>
    <definedName name="Ug">#REF!</definedName>
    <definedName name="Uh">#REF!</definedName>
    <definedName name="ui">#REF!</definedName>
    <definedName name="Uj">#REF!</definedName>
    <definedName name="Uk">#REF!</definedName>
    <definedName name="Ull">#REF!</definedName>
    <definedName name="UM">'[73]CIRCUITOS CODENSA'!#REF!</definedName>
    <definedName name="UMina">[97]Cuentas!$Q$11:$Q$46</definedName>
    <definedName name="Un">#REF!</definedName>
    <definedName name="UNDS">[84]UNDS!$A:$B</definedName>
    <definedName name="UNIDAD">[238]Hoja3!$J$1:$J$5</definedName>
    <definedName name="UNIDAD1">[122]ITEMS!$C$2</definedName>
    <definedName name="UNIDAD521">[123]ITEMS!$C$522</definedName>
    <definedName name="Unidades">[239]Presup_Cancha!$J$13:$J$17</definedName>
    <definedName name="UNION_DE_MECANICA_2">#REF!</definedName>
    <definedName name="UNION_DE_MECANICA_3">#REF!</definedName>
    <definedName name="UNION_DE_MECANICA_4">#REF!</definedName>
    <definedName name="UNION_DE_REPARACION_2__P.V.C">#REF!</definedName>
    <definedName name="UNION_DE_REPARACION_3">#REF!</definedName>
    <definedName name="UNION_DE_REPARACION_3__P.V.C">#REF!</definedName>
    <definedName name="UNION_DE_REPARACION_4">#REF!</definedName>
    <definedName name="UNION_P.V.C_1_2">#REF!</definedName>
    <definedName name="Union_Pres.._1">#REF!</definedName>
    <definedName name="Union_Pres.._1_11">#REF!</definedName>
    <definedName name="Union_Pres._1_2">#REF!</definedName>
    <definedName name="Union_Pres._1_2_11">#REF!</definedName>
    <definedName name="Union_Pres._3_4">#REF!</definedName>
    <definedName name="Union_Pres._3_4_11">#REF!</definedName>
    <definedName name="Union_Sanit._2">#REF!</definedName>
    <definedName name="Union_Sanit._2_11">#REF!</definedName>
    <definedName name="Union_Sanit._3">#REF!</definedName>
    <definedName name="Union_Sanit._3_11">#REF!</definedName>
    <definedName name="Union_Sanit._4">#REF!</definedName>
    <definedName name="Union_Sanit._4_11">#REF!</definedName>
    <definedName name="Union_Sanit._6">#REF!</definedName>
    <definedName name="Union_Sanit._6_11">#REF!</definedName>
    <definedName name="UNITARIO">[240]Unitarios!$A$3:$D$13</definedName>
    <definedName name="Unitarios">#REF!</definedName>
    <definedName name="units">'[121]REF - Listas'!$G$10:$G$18</definedName>
    <definedName name="Uñ">#REF!</definedName>
    <definedName name="Uo">#REF!</definedName>
    <definedName name="Up">#REF!</definedName>
    <definedName name="UPlanta">[97]Cuentas!$T$11:$T$56</definedName>
    <definedName name="Uq">#REF!</definedName>
    <definedName name="Ur">#REF!</definedName>
    <definedName name="US">'[73]CIRCUITOS CODENSA'!#REF!</definedName>
    <definedName name="USO_RADIO">#REF!</definedName>
    <definedName name="ut">#REF!</definedName>
    <definedName name="Utilidad">#REF!</definedName>
    <definedName name="UtilidadObra">#REF!</definedName>
    <definedName name="uu">#REF!</definedName>
    <definedName name="uuuu">'[45]Base Datos'!$B$11</definedName>
    <definedName name="Uv">#REF!</definedName>
    <definedName name="Uw">#REF!</definedName>
    <definedName name="uxd">#REF!</definedName>
    <definedName name="uy">#REF!</definedName>
    <definedName name="Uz">#REF!</definedName>
    <definedName name="V">[160]FINANZAS!#REF!</definedName>
    <definedName name="Va">#REF!</definedName>
    <definedName name="VAL_100PE_S1">#REF!</definedName>
    <definedName name="VAL_100PE_S2">#REF!</definedName>
    <definedName name="VAL_100PE_S3">#REF!</definedName>
    <definedName name="VAL_100PE_S4">#REF!</definedName>
    <definedName name="VAL_100PE_S5">#REF!</definedName>
    <definedName name="VAL_100PE_S6">#REF!</definedName>
    <definedName name="VAL_A">'[90]ACTIVIDADES INTERVENCION'!$AE$36</definedName>
    <definedName name="VAL_B">'[90]ACTIVIDADES INTERVENCION'!$BR$26</definedName>
    <definedName name="VAL_C">'[90]ACTIVIDADES INTERVENCION'!$AE$119</definedName>
    <definedName name="VAL_D">'[90]ACTIVIDADES INTERVENCION'!$AE$84</definedName>
    <definedName name="VAL_E">'[90]ACTIVIDADES INTERVENCION'!$BR$82</definedName>
    <definedName name="VAL_F">'[90]ACTIVIDADES INTERVENCION'!$AE$139</definedName>
    <definedName name="VAL_G">'[90]ACTIVIDADES INTERVENCION'!$BR$119</definedName>
    <definedName name="VAL_H">'[90]ACTIVIDADES INTERVENCION'!$BR$143</definedName>
    <definedName name="VAL150PE_S1">#REF!</definedName>
    <definedName name="VAL150PE_S2">#REF!</definedName>
    <definedName name="VAL150PE_S3">#REF!</definedName>
    <definedName name="VAL150PE_S4">#REF!</definedName>
    <definedName name="VAL150PE_S5">#REF!</definedName>
    <definedName name="VAL150PE_S6">#REF!</definedName>
    <definedName name="VAL200PE_S1">#REF!</definedName>
    <definedName name="VAL200PE_S2">#REF!</definedName>
    <definedName name="VAL200PE_S3">#REF!</definedName>
    <definedName name="VAL200PE_S4">#REF!</definedName>
    <definedName name="VAL200PE_S5">#REF!</definedName>
    <definedName name="VAL200PE_S6">#REF!</definedName>
    <definedName name="VAL250PE_S1">#REF!</definedName>
    <definedName name="VAL250PE_S2">#REF!</definedName>
    <definedName name="VAL250PE_S3">#REF!</definedName>
    <definedName name="VAL250PE_S4">#REF!</definedName>
    <definedName name="VAL250PE_S5">#REF!</definedName>
    <definedName name="VAL250PE_S6">#REF!</definedName>
    <definedName name="VAL300HD_S1">#REF!</definedName>
    <definedName name="VAL300HD_S2">#REF!</definedName>
    <definedName name="VAL300HD_S3">#REF!</definedName>
    <definedName name="VAL300HD_S4">#REF!</definedName>
    <definedName name="VAL300HD_S5">#REF!</definedName>
    <definedName name="VAL300HD_S6">#REF!</definedName>
    <definedName name="VAL300PVC_S1">#REF!</definedName>
    <definedName name="VAL300PVC_S2">#REF!</definedName>
    <definedName name="VAL300PVC_S3">#REF!</definedName>
    <definedName name="VAL300PVC_S4">#REF!</definedName>
    <definedName name="VAL300PVC_S5">#REF!</definedName>
    <definedName name="VAL300PVC_S6">#REF!</definedName>
    <definedName name="VAL80PE_S1">#REF!</definedName>
    <definedName name="VAL80PE_S2">#REF!</definedName>
    <definedName name="VAL80PE_S3">#REF!</definedName>
    <definedName name="VAL80PE_S4">#REF!</definedName>
    <definedName name="VAL80PE_S5">#REF!</definedName>
    <definedName name="VAL80PE_S6">#REF!</definedName>
    <definedName name="VALDES">#REF!</definedName>
    <definedName name="VALLA_2_3_MTS_CON_3_CERCHAS">#REF!</definedName>
    <definedName name="Valor">#REF!</definedName>
    <definedName name="Valor_Total">#REF!</definedName>
    <definedName name="valor1">#REF!</definedName>
    <definedName name="VALOR1222">#REF!</definedName>
    <definedName name="valor2">#REF!</definedName>
    <definedName name="VALOR3">#REF!</definedName>
    <definedName name="VALOR55">#REF!</definedName>
    <definedName name="Valoracion">#REF!</definedName>
    <definedName name="VALORACIÓN">#REF!</definedName>
    <definedName name="Valorepm1">[15]Sábana!$I$18:$I$200,[15]Sábana!#REF!,[15]Sábana!$I$203</definedName>
    <definedName name="ValorTot">#REF!</definedName>
    <definedName name="ValorTotConsultoria">#REF!</definedName>
    <definedName name="VALVULA_DE_COMPUERTA_2__SELLO_ELASTICO_Y_VNA_CON_CUADRANTE">#REF!</definedName>
    <definedName name="VALVULA_DE_COMPUERTA_3__BxB_CON_RUEDA_MECANICA">#REF!</definedName>
    <definedName name="VALVULA_DE_COMPUERTA_3__SELLO_ELASTICO_Y_VNA_CON_CUADRANTE">#REF!</definedName>
    <definedName name="VALVULA_DE_COMPUERTA_4__SELLO_ELASTICO_Y_VNA_CON_CUADRANTE">#REF!</definedName>
    <definedName name="VALVULA_DE_NO_RETORNO_CHEQUE__3__PARA_TRABAJAR_HORIZONTALMENTE_B_x_B">#REF!</definedName>
    <definedName name="VALVULA_DE_NO_RETORNO_CHEQUE__4__PARA_TRABAJAR_HORIZONTALMENTE_B_x_B">#REF!</definedName>
    <definedName name="variacion">[62]Datos!$B$8</definedName>
    <definedName name="Varilla_cooperwell_24">'[54]LISTADO '!$F$42</definedName>
    <definedName name="Varilla_de_couperwell">#REF!</definedName>
    <definedName name="Varilla_de_couperwell_11">#REF!</definedName>
    <definedName name="Varios">#REF!</definedName>
    <definedName name="Varios2">#REF!</definedName>
    <definedName name="vb">#REF!</definedName>
    <definedName name="vc">#REF!</definedName>
    <definedName name="vck">#REF!</definedName>
    <definedName name="vd">#REF!</definedName>
    <definedName name="VE">'[73]CIRCUITOS CODENSA'!#REF!</definedName>
    <definedName name="VENT100_S1">#REF!</definedName>
    <definedName name="VENT100_S2">#REF!</definedName>
    <definedName name="VENT100_S3">#REF!</definedName>
    <definedName name="VENT100_S4">#REF!</definedName>
    <definedName name="VENT100_S5">#REF!</definedName>
    <definedName name="VENT100_S6">#REF!</definedName>
    <definedName name="VENTANATOT">#REF!</definedName>
    <definedName name="VENTANATOT_11">#REF!</definedName>
    <definedName name="Ventanería_en_aluminio">#REF!</definedName>
    <definedName name="Ventanería_en_aluminio_11">#REF!</definedName>
    <definedName name="Ventilador_de_muro">#REF!</definedName>
    <definedName name="Ventilador_de_muro_11">#REF!</definedName>
    <definedName name="Ventilador_de_techo">'[54]LISTADO '!$F$106</definedName>
    <definedName name="VENTOSAS_PARA_INSTALACION_EN_TUBERIA_DE_3">#REF!</definedName>
    <definedName name="Vf">#REF!</definedName>
    <definedName name="vfn">#REF!</definedName>
    <definedName name="vg">#REF!</definedName>
    <definedName name="Vh">#REF!</definedName>
    <definedName name="VI">'[73]CIRCUITOS CODENSA'!#REF!</definedName>
    <definedName name="via" hidden="1">{"via1",#N/A,TRUE,"general";"via2",#N/A,TRUE,"general";"via3",#N/A,TRUE,"general"}</definedName>
    <definedName name="Viajes">#REF!</definedName>
    <definedName name="vias">[241]Datos!$H$2:$H$6</definedName>
    <definedName name="VIBRA">#REF!</definedName>
    <definedName name="VIBRA_11">#REF!</definedName>
    <definedName name="VIBRADOR">#REF!</definedName>
    <definedName name="Vibrador_para_concreto_Semco">#REF!</definedName>
    <definedName name="Vibrador_para_concreto_Semco_11">#REF!</definedName>
    <definedName name="Vibrocompactador_IngersollRandSD70D">#REF!</definedName>
    <definedName name="Vibrocompactador_IngersollRandSD70D_11">#REF!</definedName>
    <definedName name="Vibrocompactador_IngersollRandSX17">#REF!</definedName>
    <definedName name="Vibrocompactador_IngersollRandSX17_11">#REF!</definedName>
    <definedName name="Vidrio_5mm">#REF!</definedName>
    <definedName name="Vidrio_5mm_11">#REF!</definedName>
    <definedName name="VIDRIO4">#REF!</definedName>
    <definedName name="VIGACI">#REF!</definedName>
    <definedName name="VIGACI_11">#REF!</definedName>
    <definedName name="VIGASUPERIOR">#REF!</definedName>
    <definedName name="VIGASUPERIOR_11">#REF!</definedName>
    <definedName name="VIGAT30X30">#REF!</definedName>
    <definedName name="VIGAT30X30_11">#REF!</definedName>
    <definedName name="VIGAT45X30">#REF!</definedName>
    <definedName name="VIGAT45X30_11">#REF!</definedName>
    <definedName name="VINILO">#REF!</definedName>
    <definedName name="Vinilo_tipo_1">#REF!</definedName>
    <definedName name="Vinilo_tipo_1_11">#REF!</definedName>
    <definedName name="VINILOTOT">#REF!</definedName>
    <definedName name="VINILOTOT_11">#REF!</definedName>
    <definedName name="Visor_de_puerta">#REF!</definedName>
    <definedName name="Visor_de_puerta_11">#REF!</definedName>
    <definedName name="vm">#REF!</definedName>
    <definedName name="VOLQUETA">#REF!</definedName>
    <definedName name="Volqueta_C70_6M3">#REF!</definedName>
    <definedName name="Volqueta_C70_6M3_11">#REF!</definedName>
    <definedName name="Volqueta_Kamaz_10M3">#REF!</definedName>
    <definedName name="Volqueta_Kamaz_10M3_11">#REF!</definedName>
    <definedName name="VolTanqu">#REF!</definedName>
    <definedName name="Voltimetro_de_0_250v">#REF!</definedName>
    <definedName name="Voltimetro_de_0_250v_11">#REF!</definedName>
    <definedName name="VPD">[6]TARIFAS!$C$569</definedName>
    <definedName name="VPI">[6]TARIFAS!$C$567</definedName>
    <definedName name="VRA">[6]TARIFAS!$C$566</definedName>
    <definedName name="VTOTAL">#REF!</definedName>
    <definedName name="vv">#REF!</definedName>
    <definedName name="VVV">#REF!</definedName>
    <definedName name="W">#REF!</definedName>
    <definedName name="we">#REF!</definedName>
    <definedName name="WER">'[68]Res-Accide-10'!$S$2:$S$7</definedName>
    <definedName name="WILSON">'[68]Res-Accide-10'!#REF!</definedName>
    <definedName name="wj">#REF!</definedName>
    <definedName name="wl">#REF!</definedName>
    <definedName name="wrn.ar." hidden="1">{#N/A,#N/A,TRUE,"CODIGO DEPENDENCIA"}</definedName>
    <definedName name="wrn.Financial._.Statements."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Ull._.Model."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GENERAL." hidden="1">{"TAB1",#N/A,TRUE,"GENERAL";"TAB2",#N/A,TRUE,"GENERAL";"TAB3",#N/A,TRUE,"GENERAL";"TAB4",#N/A,TRUE,"GENERAL";"TAB5",#N/A,TRUE,"GENERAL"}</definedName>
    <definedName name="wrn.GERENCIA." hidden="1">{#N/A,#N/A,TRUE,"INGENIERIA";#N/A,#N/A,TRUE,"COMPRAS";#N/A,#N/A,TRUE,"DIRECCION";#N/A,#N/A,TRUE,"RESUMEN"}</definedName>
    <definedName name="wrn.Restructuring._.Summaries." hidden="1">{#N/A,#N/A,TRUE,"Transaction Summary";#N/A,#N/A,TRUE,"Restructuring Sensitivities";#N/A,#N/A,TRUE,"DCF";#N/A,#N/A,TRUE,"IRR";#N/A,#N/A,TRUE,"Debt Capacity"}</definedName>
    <definedName name="wrn.via." hidden="1">{"via1",#N/A,TRUE,"general";"via2",#N/A,TRUE,"general";"via3",#N/A,TRUE,"general"}</definedName>
    <definedName name="ws">#REF!</definedName>
    <definedName name="WSERWEER">'[144]COSTOS OFICINA'!#REF!</definedName>
    <definedName name="ww">#REF!</definedName>
    <definedName name="www">#REF!</definedName>
    <definedName name="wwww">[188]INDICE!#REF!</definedName>
    <definedName name="wwww_1">NA()</definedName>
    <definedName name="wwww_11">NA()</definedName>
    <definedName name="wwww_12">NA()</definedName>
    <definedName name="wwww_6">NA()</definedName>
    <definedName name="wwww_7">NA()</definedName>
    <definedName name="wwww_8">NA()</definedName>
    <definedName name="wwww_9">NA()</definedName>
    <definedName name="wwwwwww">#REF!</definedName>
    <definedName name="x">#REF!</definedName>
    <definedName name="xb">#REF!</definedName>
    <definedName name="XMesCalidades">#REF!</definedName>
    <definedName name="XMesNoFacturables">#REF!</definedName>
    <definedName name="XMesPersonalPromedio">#REF!</definedName>
    <definedName name="XMesProfesionales">#REF!</definedName>
    <definedName name="XMesTecnicos">#REF!</definedName>
    <definedName name="xo">#REF!</definedName>
    <definedName name="XON">[242]CUADRILLAS!$D$17</definedName>
    <definedName name="xx">#REF!</definedName>
    <definedName name="XXX">'[243]4.2'!$B$38</definedName>
    <definedName name="XXX_1">NA()</definedName>
    <definedName name="XXX_11">NA()</definedName>
    <definedName name="XXX_12">NA()</definedName>
    <definedName name="XXX_6">NA()</definedName>
    <definedName name="XXX_7">NA()</definedName>
    <definedName name="XXX_8">NA()</definedName>
    <definedName name="XXX_9">NA()</definedName>
    <definedName name="XXXXXXXXXX">#REF!</definedName>
    <definedName name="XXXXXXXXXXXX">#REF!</definedName>
    <definedName name="XXXXXXXXXXXXXX">#REF!</definedName>
    <definedName name="Y">#REF!</definedName>
    <definedName name="YA">'[45]Base Datos'!$B$217</definedName>
    <definedName name="years">[108]ASSUMPTIONS!$H$7:$AP$7</definedName>
    <definedName name="Yee_Sanit._2">#REF!</definedName>
    <definedName name="Yee_Sanit._2_11">#REF!</definedName>
    <definedName name="Yee_Sanit._3">#REF!</definedName>
    <definedName name="Yee_Sanit._3_11">#REF!</definedName>
    <definedName name="Yee_Sanit._4_x2">#REF!</definedName>
    <definedName name="Yee_Sanit._4_x2_11">#REF!</definedName>
    <definedName name="Yee_Sanit._6_X4">#REF!</definedName>
    <definedName name="Yee_Sanit._6_X4_11">#REF!</definedName>
    <definedName name="yesno">'[121]REF - Listas'!$B$26:$B$27</definedName>
    <definedName name="YESO">#REF!</definedName>
    <definedName name="Yeso_11">#REF!</definedName>
    <definedName name="yn">#REF!</definedName>
    <definedName name="yu">#REF!</definedName>
    <definedName name="yui">#REF!</definedName>
    <definedName name="yy">#REF!</definedName>
    <definedName name="YYY">#REF!</definedName>
    <definedName name="YYY_1">NA()</definedName>
    <definedName name="YYY_10">NA()</definedName>
    <definedName name="YYY_11">NA()</definedName>
    <definedName name="YYY_12">NA()</definedName>
    <definedName name="YYY_2">NA()</definedName>
    <definedName name="YYY_3">NA()</definedName>
    <definedName name="YYY_4">NA()</definedName>
    <definedName name="YYY_5">NA()</definedName>
    <definedName name="YYY_6">NA()</definedName>
    <definedName name="YYY_7">NA()</definedName>
    <definedName name="YYY_8">NA()</definedName>
    <definedName name="YYY_9">NA()</definedName>
    <definedName name="z">#REF!</definedName>
    <definedName name="Zap1">[15]Sábana!#REF!</definedName>
    <definedName name="Zap2">[15]Sábana!#REF!</definedName>
    <definedName name="Zap3">[15]Sábana!#REF!</definedName>
    <definedName name="ZAPATA">#REF!</definedName>
    <definedName name="ZAPATA_11">#REF!</definedName>
    <definedName name="zc">#REF!</definedName>
    <definedName name="zd">#REF!</definedName>
    <definedName name="zdr">#REF!</definedName>
    <definedName name="zx">#REF!</definedName>
    <definedName name="zz">#REF!</definedName>
    <definedName name="ZZZZZZZZZZZ">'[89]A. P. U.'!#REF!</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5" i="1" l="1"/>
  <c r="K18" i="11"/>
  <c r="H19" i="11"/>
  <c r="M16" i="11"/>
  <c r="C7" i="11"/>
  <c r="I18" i="11"/>
  <c r="A8" i="11"/>
  <c r="B5" i="11"/>
  <c r="I1401" i="5"/>
  <c r="I1403" i="5" s="1"/>
  <c r="A8" i="10"/>
  <c r="C7" i="10"/>
  <c r="I20" i="10"/>
  <c r="I19" i="10"/>
  <c r="I18" i="10"/>
  <c r="B5" i="10"/>
  <c r="I19" i="11" l="1"/>
  <c r="I25" i="11"/>
  <c r="I28" i="11" s="1"/>
  <c r="I30" i="11" s="1"/>
  <c r="I25" i="10"/>
  <c r="I28" i="10" s="1"/>
  <c r="I30" i="10" s="1"/>
  <c r="F33" i="1" l="1"/>
  <c r="F10" i="1"/>
  <c r="F24" i="1"/>
  <c r="F22" i="1"/>
  <c r="F29" i="1"/>
  <c r="A8" i="9"/>
  <c r="C7" i="9"/>
  <c r="B5" i="9"/>
  <c r="I20" i="9"/>
  <c r="I19" i="9"/>
  <c r="H18" i="9"/>
  <c r="I18" i="9"/>
  <c r="E15" i="8"/>
  <c r="B31" i="7"/>
  <c r="B30" i="7"/>
  <c r="I25" i="9" l="1"/>
  <c r="I28" i="9" s="1"/>
  <c r="I30" i="9" s="1"/>
  <c r="C23" i="7"/>
  <c r="F1209" i="5" s="1"/>
  <c r="I1209" i="5" s="1"/>
  <c r="I1211" i="5" s="1"/>
  <c r="F1335" i="5"/>
  <c r="I1335" i="5" s="1"/>
  <c r="I1337" i="5" s="1"/>
  <c r="I1322" i="5"/>
  <c r="I1323" i="5"/>
  <c r="I1324" i="5"/>
  <c r="I1319" i="5"/>
  <c r="A1335" i="5"/>
  <c r="I1364" i="5"/>
  <c r="I1365" i="5"/>
  <c r="I1366" i="5"/>
  <c r="I1369" i="5" s="1"/>
  <c r="I1361" i="5"/>
  <c r="A1377" i="5"/>
  <c r="C14" i="7"/>
  <c r="F115" i="5" s="1"/>
  <c r="I115" i="5" s="1"/>
  <c r="I117" i="5" s="1"/>
  <c r="I1406" i="5"/>
  <c r="I1411" i="5" s="1"/>
  <c r="I1407" i="5"/>
  <c r="I1408" i="5"/>
  <c r="A1419" i="5"/>
  <c r="B1309" i="5"/>
  <c r="B1351" i="5"/>
  <c r="B1393" i="5"/>
  <c r="I1397" i="5"/>
  <c r="B1395" i="5"/>
  <c r="A1396" i="5"/>
  <c r="I1355" i="5"/>
  <c r="B1353" i="5"/>
  <c r="A1354" i="5"/>
  <c r="I1313" i="5"/>
  <c r="B1311" i="5"/>
  <c r="A1312" i="5"/>
  <c r="I1344" i="5"/>
  <c r="I1103" i="5"/>
  <c r="B1101" i="5"/>
  <c r="A1102" i="5"/>
  <c r="B972" i="5"/>
  <c r="B1015" i="5"/>
  <c r="B1057" i="5"/>
  <c r="B1099" i="5"/>
  <c r="B1141" i="5"/>
  <c r="B1183" i="5"/>
  <c r="B1225" i="5"/>
  <c r="B1267" i="5"/>
  <c r="A1293" i="5"/>
  <c r="I1283" i="5"/>
  <c r="I1271" i="5"/>
  <c r="B1269" i="5"/>
  <c r="A1270" i="5"/>
  <c r="A1251" i="5"/>
  <c r="I1229" i="5"/>
  <c r="B1227" i="5"/>
  <c r="A1228" i="5"/>
  <c r="A1209" i="5"/>
  <c r="I1187" i="5"/>
  <c r="B1185" i="5"/>
  <c r="A1186" i="5"/>
  <c r="C15" i="7"/>
  <c r="F1167" i="5" s="1"/>
  <c r="I1167" i="5" s="1"/>
  <c r="I1169" i="5" s="1"/>
  <c r="A1167" i="5"/>
  <c r="I1145" i="5"/>
  <c r="B1143" i="5"/>
  <c r="A1144" i="5"/>
  <c r="I1109" i="5"/>
  <c r="C16" i="7"/>
  <c r="F451" i="5" s="1"/>
  <c r="I451" i="5" s="1"/>
  <c r="I453" i="5" s="1"/>
  <c r="I454" i="5" s="1"/>
  <c r="F1125" i="5"/>
  <c r="I1125" i="5" s="1"/>
  <c r="I1127" i="5" s="1"/>
  <c r="A1125" i="5"/>
  <c r="A1083" i="5"/>
  <c r="I1061" i="5"/>
  <c r="B1059" i="5"/>
  <c r="A1060" i="5"/>
  <c r="I1025" i="5"/>
  <c r="F1041" i="5"/>
  <c r="I1041" i="5" s="1"/>
  <c r="I1043" i="5" s="1"/>
  <c r="A1041" i="5"/>
  <c r="I1019" i="5"/>
  <c r="B1017" i="5"/>
  <c r="A1018" i="5"/>
  <c r="A998" i="5"/>
  <c r="I976" i="5"/>
  <c r="B974" i="5"/>
  <c r="A975" i="5"/>
  <c r="I1386" i="5"/>
  <c r="I1282" i="5"/>
  <c r="I1281" i="5"/>
  <c r="I1280" i="5"/>
  <c r="I1285" i="5" s="1"/>
  <c r="I1277" i="5"/>
  <c r="I1240" i="5"/>
  <c r="I1239" i="5"/>
  <c r="I1238" i="5"/>
  <c r="I1243" i="5" s="1"/>
  <c r="I1235" i="5"/>
  <c r="I1198" i="5"/>
  <c r="I1197" i="5"/>
  <c r="I1196" i="5"/>
  <c r="I1193" i="5"/>
  <c r="I1156" i="5"/>
  <c r="I1155" i="5"/>
  <c r="I1154" i="5"/>
  <c r="I1159" i="5" s="1"/>
  <c r="I1151" i="5"/>
  <c r="I1114" i="5"/>
  <c r="I1113" i="5"/>
  <c r="I1112" i="5"/>
  <c r="I1070" i="5"/>
  <c r="I1075" i="5" s="1"/>
  <c r="I1067" i="5"/>
  <c r="I1036" i="5"/>
  <c r="I1038" i="5" s="1"/>
  <c r="I1028" i="5"/>
  <c r="I1033" i="5" s="1"/>
  <c r="I987" i="5"/>
  <c r="I986" i="5"/>
  <c r="I990" i="5" s="1"/>
  <c r="I985" i="5"/>
  <c r="I982" i="5"/>
  <c r="I393" i="5"/>
  <c r="B383" i="5"/>
  <c r="I387" i="5"/>
  <c r="B385" i="5"/>
  <c r="A386" i="5"/>
  <c r="A409" i="5"/>
  <c r="I406" i="5"/>
  <c r="I396" i="5"/>
  <c r="I401" i="5"/>
  <c r="I939" i="5"/>
  <c r="F955" i="5"/>
  <c r="I955" i="5" s="1"/>
  <c r="I957" i="5" s="1"/>
  <c r="A955" i="5"/>
  <c r="A913" i="5"/>
  <c r="I902" i="5"/>
  <c r="I901" i="5"/>
  <c r="I900" i="5"/>
  <c r="I897" i="5"/>
  <c r="I860" i="5"/>
  <c r="I859" i="5"/>
  <c r="I858" i="5"/>
  <c r="I855" i="5"/>
  <c r="C21" i="7"/>
  <c r="F493" i="5" s="1"/>
  <c r="I493" i="5" s="1"/>
  <c r="I495" i="5" s="1"/>
  <c r="A493" i="5"/>
  <c r="I320" i="5"/>
  <c r="I322" i="5" s="1"/>
  <c r="I278" i="5"/>
  <c r="I280" i="5"/>
  <c r="I271" i="5"/>
  <c r="I270" i="5"/>
  <c r="I265" i="5"/>
  <c r="I267" i="5" s="1"/>
  <c r="F241" i="5"/>
  <c r="I241" i="5" s="1"/>
  <c r="I243" i="5" s="1"/>
  <c r="A241" i="5"/>
  <c r="A199" i="5"/>
  <c r="F157" i="5"/>
  <c r="I157" i="5"/>
  <c r="I159" i="5" s="1"/>
  <c r="A157" i="5"/>
  <c r="A115" i="5"/>
  <c r="I236" i="5"/>
  <c r="I238" i="5"/>
  <c r="I229" i="5"/>
  <c r="I228" i="5"/>
  <c r="I233" i="5" s="1"/>
  <c r="H223" i="5"/>
  <c r="I223" i="5"/>
  <c r="I225" i="5" s="1"/>
  <c r="I194" i="5"/>
  <c r="I196" i="5" s="1"/>
  <c r="I187" i="5"/>
  <c r="I186" i="5"/>
  <c r="I191" i="5"/>
  <c r="H181" i="5"/>
  <c r="I181" i="5" s="1"/>
  <c r="I183" i="5" s="1"/>
  <c r="I152" i="5"/>
  <c r="I154" i="5" s="1"/>
  <c r="I145" i="5"/>
  <c r="I144" i="5"/>
  <c r="I149" i="5" s="1"/>
  <c r="H139" i="5"/>
  <c r="I139" i="5" s="1"/>
  <c r="I141" i="5" s="1"/>
  <c r="I110" i="5"/>
  <c r="I112" i="5"/>
  <c r="I103" i="5"/>
  <c r="I102" i="5"/>
  <c r="I107" i="5"/>
  <c r="H97" i="5"/>
  <c r="I97" i="5" s="1"/>
  <c r="I99" i="5" s="1"/>
  <c r="H55" i="5"/>
  <c r="I55" i="5" s="1"/>
  <c r="I57" i="5" s="1"/>
  <c r="I61" i="5"/>
  <c r="I65" i="5" s="1"/>
  <c r="B887" i="5"/>
  <c r="B929" i="5"/>
  <c r="I933" i="5"/>
  <c r="B931" i="5"/>
  <c r="A932" i="5"/>
  <c r="I891" i="5"/>
  <c r="A890" i="5"/>
  <c r="I944" i="5"/>
  <c r="I943" i="5"/>
  <c r="I942" i="5"/>
  <c r="B889" i="5"/>
  <c r="I345" i="5"/>
  <c r="B343" i="5"/>
  <c r="A344" i="5"/>
  <c r="I303" i="5"/>
  <c r="B301" i="5"/>
  <c r="A302" i="5"/>
  <c r="I261" i="5"/>
  <c r="B259" i="5"/>
  <c r="A260" i="5"/>
  <c r="I219" i="5"/>
  <c r="B217" i="5"/>
  <c r="A218" i="5"/>
  <c r="I177" i="5"/>
  <c r="B175" i="5"/>
  <c r="A176" i="5"/>
  <c r="I135" i="5"/>
  <c r="B133" i="5"/>
  <c r="A134" i="5"/>
  <c r="I93" i="5"/>
  <c r="B91" i="5"/>
  <c r="A92" i="5"/>
  <c r="I1201" i="5"/>
  <c r="I863" i="5"/>
  <c r="I351" i="5"/>
  <c r="A367" i="5"/>
  <c r="I309" i="5"/>
  <c r="A325" i="5"/>
  <c r="B341" i="5"/>
  <c r="B299" i="5"/>
  <c r="I354" i="5"/>
  <c r="I359" i="5" s="1"/>
  <c r="I312" i="5"/>
  <c r="I317" i="5"/>
  <c r="B173" i="5"/>
  <c r="B131" i="5"/>
  <c r="I364" i="5"/>
  <c r="A787" i="5"/>
  <c r="I765" i="5"/>
  <c r="A764" i="5"/>
  <c r="B763" i="5"/>
  <c r="B761" i="5"/>
  <c r="I776" i="5"/>
  <c r="I775" i="5"/>
  <c r="I774" i="5"/>
  <c r="I779" i="5" s="1"/>
  <c r="I771" i="5"/>
  <c r="I796" i="5"/>
  <c r="I603" i="5"/>
  <c r="A619" i="5"/>
  <c r="I597" i="5"/>
  <c r="A596" i="5"/>
  <c r="B595" i="5"/>
  <c r="B593" i="5"/>
  <c r="I608" i="5"/>
  <c r="I607" i="5"/>
  <c r="I606" i="5"/>
  <c r="I611" i="5" s="1"/>
  <c r="A871" i="5"/>
  <c r="A829" i="5"/>
  <c r="A745" i="5"/>
  <c r="A703" i="5"/>
  <c r="A661" i="5"/>
  <c r="A535" i="5"/>
  <c r="A451" i="5"/>
  <c r="I68" i="5"/>
  <c r="I70" i="5" s="1"/>
  <c r="A73" i="5"/>
  <c r="I15" i="5"/>
  <c r="A31" i="5"/>
  <c r="I19" i="5"/>
  <c r="I20" i="5"/>
  <c r="I849" i="5"/>
  <c r="A848" i="5"/>
  <c r="B847" i="5"/>
  <c r="I807" i="5"/>
  <c r="A806" i="5"/>
  <c r="B805" i="5"/>
  <c r="B845" i="5"/>
  <c r="B803" i="5"/>
  <c r="I818" i="5"/>
  <c r="I817" i="5"/>
  <c r="I816" i="5"/>
  <c r="I813" i="5"/>
  <c r="I723" i="5"/>
  <c r="A722" i="5"/>
  <c r="B721" i="5"/>
  <c r="B719" i="5"/>
  <c r="I734" i="5"/>
  <c r="I733" i="5"/>
  <c r="I732" i="5"/>
  <c r="I729" i="5"/>
  <c r="I681" i="5"/>
  <c r="A680" i="5"/>
  <c r="B679" i="5"/>
  <c r="I639" i="5"/>
  <c r="A638" i="5"/>
  <c r="B637" i="5"/>
  <c r="I555" i="5"/>
  <c r="A554" i="5"/>
  <c r="B553" i="5"/>
  <c r="I429" i="5"/>
  <c r="A428" i="5"/>
  <c r="B427" i="5"/>
  <c r="B425" i="5"/>
  <c r="I438" i="5"/>
  <c r="I443" i="5" s="1"/>
  <c r="I435" i="5"/>
  <c r="B89" i="5"/>
  <c r="I51" i="5"/>
  <c r="A50" i="5"/>
  <c r="B49" i="5"/>
  <c r="B47" i="5"/>
  <c r="I9" i="5"/>
  <c r="B7" i="5"/>
  <c r="B5" i="5"/>
  <c r="A8" i="5"/>
  <c r="I60" i="5"/>
  <c r="I18" i="5"/>
  <c r="I23" i="5"/>
  <c r="I692" i="5"/>
  <c r="I650" i="5"/>
  <c r="A577" i="5"/>
  <c r="I565" i="5"/>
  <c r="I566" i="5"/>
  <c r="I482" i="5"/>
  <c r="B677" i="5"/>
  <c r="B635" i="5"/>
  <c r="B551" i="5"/>
  <c r="B510" i="5"/>
  <c r="I514" i="5"/>
  <c r="A513" i="5"/>
  <c r="B512" i="5"/>
  <c r="I471" i="5"/>
  <c r="A470" i="5"/>
  <c r="B469" i="5"/>
  <c r="B467" i="5"/>
  <c r="A10" i="8"/>
  <c r="A9" i="7"/>
  <c r="A8" i="6"/>
  <c r="A283" i="5"/>
  <c r="B257" i="5"/>
  <c r="B215" i="5"/>
  <c r="G58" i="8"/>
  <c r="G64" i="8" s="1"/>
  <c r="F49" i="8"/>
  <c r="F46" i="8"/>
  <c r="F39" i="8"/>
  <c r="F35" i="8"/>
  <c r="C22" i="8"/>
  <c r="D33" i="7"/>
  <c r="D32" i="7"/>
  <c r="D31" i="7"/>
  <c r="D30" i="7"/>
  <c r="D29" i="7"/>
  <c r="D28" i="7"/>
  <c r="D27" i="7"/>
  <c r="C24" i="7"/>
  <c r="C22" i="7"/>
  <c r="C20" i="7"/>
  <c r="C19" i="7"/>
  <c r="C18" i="7"/>
  <c r="C17" i="7"/>
  <c r="K30" i="6"/>
  <c r="K28" i="6"/>
  <c r="F15" i="6"/>
  <c r="H23" i="6"/>
  <c r="K23" i="6"/>
  <c r="D17" i="6"/>
  <c r="F17" i="6" s="1"/>
  <c r="F16" i="6"/>
  <c r="H16" i="6"/>
  <c r="H15" i="6"/>
  <c r="H28" i="6" s="1"/>
  <c r="I691" i="5"/>
  <c r="I690" i="5"/>
  <c r="I695" i="5" s="1"/>
  <c r="I687" i="5"/>
  <c r="I649" i="5"/>
  <c r="I648" i="5"/>
  <c r="I645" i="5"/>
  <c r="I564" i="5"/>
  <c r="I569" i="5" s="1"/>
  <c r="I561" i="5"/>
  <c r="I526" i="5"/>
  <c r="I525" i="5"/>
  <c r="I527" i="5" s="1"/>
  <c r="I524" i="5"/>
  <c r="I523" i="5"/>
  <c r="I520" i="5"/>
  <c r="I505" i="5"/>
  <c r="I481" i="5"/>
  <c r="I480" i="5"/>
  <c r="I477" i="5"/>
  <c r="F367" i="5"/>
  <c r="I367" i="5" s="1"/>
  <c r="I369" i="5" s="1"/>
  <c r="F325" i="5"/>
  <c r="I325" i="5" s="1"/>
  <c r="I327" i="5" s="1"/>
  <c r="F829" i="5"/>
  <c r="I829" i="5" s="1"/>
  <c r="I831" i="5" s="1"/>
  <c r="F73" i="5"/>
  <c r="I73" i="5" s="1"/>
  <c r="I75" i="5" s="1"/>
  <c r="I76" i="5" s="1"/>
  <c r="I79" i="5" s="1"/>
  <c r="F22" i="8"/>
  <c r="H34" i="6"/>
  <c r="I34" i="6" s="1"/>
  <c r="I24" i="6"/>
  <c r="H29" i="6"/>
  <c r="I29" i="6" s="1"/>
  <c r="H36" i="6"/>
  <c r="I36" i="6" s="1"/>
  <c r="H30" i="6"/>
  <c r="I30" i="6" s="1"/>
  <c r="I23" i="6"/>
  <c r="F703" i="5"/>
  <c r="I703" i="5" s="1"/>
  <c r="I705" i="5" s="1"/>
  <c r="I706" i="5" s="1"/>
  <c r="E235" i="1"/>
  <c r="D235" i="1"/>
  <c r="D234" i="1"/>
  <c r="E233" i="1"/>
  <c r="D233" i="1"/>
  <c r="E232" i="1"/>
  <c r="D232" i="1"/>
  <c r="E231" i="1"/>
  <c r="D231" i="1"/>
  <c r="E230" i="1"/>
  <c r="D230" i="1"/>
  <c r="D229" i="1"/>
  <c r="E228" i="1"/>
  <c r="G226" i="1"/>
  <c r="D228" i="1" s="1"/>
  <c r="E225" i="1"/>
  <c r="F225" i="1" s="1"/>
  <c r="E223" i="1"/>
  <c r="D223" i="1"/>
  <c r="E222" i="1"/>
  <c r="D222" i="1"/>
  <c r="E220" i="1"/>
  <c r="D220" i="1"/>
  <c r="E219" i="1"/>
  <c r="F219" i="1" s="1"/>
  <c r="E218" i="1"/>
  <c r="F218" i="1" s="1"/>
  <c r="E216" i="1"/>
  <c r="D216" i="1"/>
  <c r="E215" i="1"/>
  <c r="E229" i="1" s="1"/>
  <c r="D215" i="1"/>
  <c r="E212" i="1"/>
  <c r="F212" i="1" s="1"/>
  <c r="E211" i="1"/>
  <c r="F211" i="1" s="1"/>
  <c r="E210" i="1"/>
  <c r="F210" i="1" s="1"/>
  <c r="E209" i="1"/>
  <c r="F209" i="1" s="1"/>
  <c r="E208" i="1"/>
  <c r="F208" i="1" s="1"/>
  <c r="E207" i="1"/>
  <c r="F207" i="1" s="1"/>
  <c r="E206" i="1"/>
  <c r="F206" i="1" s="1"/>
  <c r="E203" i="1"/>
  <c r="F203" i="1" s="1"/>
  <c r="E202" i="1"/>
  <c r="F202" i="1" s="1"/>
  <c r="E199" i="1"/>
  <c r="F199" i="1" s="1"/>
  <c r="E198" i="1"/>
  <c r="F198" i="1" s="1"/>
  <c r="E197" i="1"/>
  <c r="F197" i="1" s="1"/>
  <c r="E194" i="1"/>
  <c r="F194" i="1" s="1"/>
  <c r="E189" i="1"/>
  <c r="D189" i="1"/>
  <c r="F188" i="1"/>
  <c r="E187" i="1"/>
  <c r="D187" i="1"/>
  <c r="E186" i="1"/>
  <c r="D186" i="1"/>
  <c r="E185" i="1"/>
  <c r="D185" i="1"/>
  <c r="E183" i="1"/>
  <c r="F183" i="1" s="1"/>
  <c r="E182" i="1"/>
  <c r="D182" i="1"/>
  <c r="D168" i="1" s="1"/>
  <c r="E176" i="1"/>
  <c r="F176" i="1" s="1"/>
  <c r="E175" i="1"/>
  <c r="F175" i="1" s="1"/>
  <c r="E174" i="1"/>
  <c r="F174" i="1" s="1"/>
  <c r="E171" i="1"/>
  <c r="D171" i="1"/>
  <c r="E168" i="1"/>
  <c r="E167" i="1"/>
  <c r="F167" i="1" s="1"/>
  <c r="E165" i="1"/>
  <c r="F165" i="1" s="1"/>
  <c r="E164" i="1"/>
  <c r="F164" i="1" s="1"/>
  <c r="E163" i="1"/>
  <c r="F163" i="1" s="1"/>
  <c r="E162" i="1"/>
  <c r="D162" i="1"/>
  <c r="E159" i="1"/>
  <c r="F159" i="1" s="1"/>
  <c r="E158" i="1"/>
  <c r="F158" i="1" s="1"/>
  <c r="E157" i="1"/>
  <c r="F157" i="1" s="1"/>
  <c r="E156" i="1"/>
  <c r="D156" i="1"/>
  <c r="E154" i="1"/>
  <c r="D154" i="1"/>
  <c r="E153" i="1"/>
  <c r="D153" i="1"/>
  <c r="E151" i="1"/>
  <c r="E132" i="1" s="1"/>
  <c r="F132" i="1" s="1"/>
  <c r="E150" i="1"/>
  <c r="F150" i="1" s="1"/>
  <c r="E147" i="1"/>
  <c r="D147" i="1"/>
  <c r="E145" i="1"/>
  <c r="D145" i="1"/>
  <c r="E142" i="1"/>
  <c r="F142" i="1" s="1"/>
  <c r="D137" i="1"/>
  <c r="D136" i="1"/>
  <c r="E135" i="1"/>
  <c r="F135" i="1" s="1"/>
  <c r="E131" i="1"/>
  <c r="F131" i="1" s="1"/>
  <c r="E130" i="1"/>
  <c r="F130" i="1" s="1"/>
  <c r="E127" i="1"/>
  <c r="D127" i="1"/>
  <c r="E124" i="1"/>
  <c r="F124" i="1" s="1"/>
  <c r="E120" i="1"/>
  <c r="F120" i="1" s="1"/>
  <c r="E119" i="1"/>
  <c r="F119" i="1" s="1"/>
  <c r="E117" i="1"/>
  <c r="F117" i="1" s="1"/>
  <c r="E116" i="1"/>
  <c r="D116" i="1"/>
  <c r="E115" i="1"/>
  <c r="F115" i="1" s="1"/>
  <c r="E113" i="1"/>
  <c r="D113" i="1"/>
  <c r="E112" i="1"/>
  <c r="D112" i="1"/>
  <c r="E111" i="1"/>
  <c r="D111" i="1"/>
  <c r="E110" i="1"/>
  <c r="D110" i="1"/>
  <c r="E109" i="1"/>
  <c r="F109" i="1" s="1"/>
  <c r="E108" i="1"/>
  <c r="D108" i="1"/>
  <c r="E107" i="1"/>
  <c r="F107" i="1" s="1"/>
  <c r="E106" i="1"/>
  <c r="F106" i="1" s="1"/>
  <c r="E105" i="1"/>
  <c r="F105" i="1" s="1"/>
  <c r="E104" i="1"/>
  <c r="F104" i="1" s="1"/>
  <c r="E103" i="1"/>
  <c r="F103" i="1" s="1"/>
  <c r="E102" i="1"/>
  <c r="F102" i="1" s="1"/>
  <c r="E101" i="1"/>
  <c r="F101" i="1" s="1"/>
  <c r="E100" i="1"/>
  <c r="F100" i="1" s="1"/>
  <c r="E99" i="1"/>
  <c r="F99" i="1" s="1"/>
  <c r="E98" i="1"/>
  <c r="F98" i="1" s="1"/>
  <c r="E97" i="1"/>
  <c r="F97" i="1" s="1"/>
  <c r="E96" i="1"/>
  <c r="D96" i="1"/>
  <c r="E95" i="1"/>
  <c r="D95" i="1"/>
  <c r="E94" i="1"/>
  <c r="D94" i="1"/>
  <c r="E93" i="1"/>
  <c r="D93" i="1"/>
  <c r="E92" i="1"/>
  <c r="D92" i="1"/>
  <c r="E90" i="1"/>
  <c r="F90" i="1" s="1"/>
  <c r="E89" i="1"/>
  <c r="E140" i="1" s="1"/>
  <c r="F140" i="1" s="1"/>
  <c r="E88" i="1"/>
  <c r="F88" i="1" s="1"/>
  <c r="E87" i="1"/>
  <c r="F87" i="1" s="1"/>
  <c r="E86" i="1"/>
  <c r="F86" i="1" s="1"/>
  <c r="E85" i="1"/>
  <c r="E143" i="1" s="1"/>
  <c r="F143" i="1" s="1"/>
  <c r="E84" i="1"/>
  <c r="E141" i="1" s="1"/>
  <c r="F141" i="1" s="1"/>
  <c r="E83" i="1"/>
  <c r="F83" i="1" s="1"/>
  <c r="E82" i="1"/>
  <c r="F82" i="1" s="1"/>
  <c r="E81" i="1"/>
  <c r="F81" i="1" s="1"/>
  <c r="E80" i="1"/>
  <c r="F80" i="1" s="1"/>
  <c r="E78" i="1"/>
  <c r="E137" i="1" s="1"/>
  <c r="D78" i="1"/>
  <c r="E76" i="1"/>
  <c r="D76" i="1"/>
  <c r="E75" i="1"/>
  <c r="D75" i="1"/>
  <c r="E74" i="1"/>
  <c r="D74" i="1"/>
  <c r="E73" i="1"/>
  <c r="D73" i="1"/>
  <c r="E70" i="1"/>
  <c r="D70" i="1"/>
  <c r="E69" i="1"/>
  <c r="D69" i="1"/>
  <c r="E68" i="1"/>
  <c r="D68" i="1"/>
  <c r="E67" i="1"/>
  <c r="D67" i="1"/>
  <c r="E66" i="1"/>
  <c r="D66" i="1"/>
  <c r="E65" i="1"/>
  <c r="D65" i="1"/>
  <c r="E64" i="1"/>
  <c r="D64" i="1"/>
  <c r="E63" i="1"/>
  <c r="F63" i="1" s="1"/>
  <c r="E62" i="1"/>
  <c r="F62" i="1" s="1"/>
  <c r="E61" i="1"/>
  <c r="F61" i="1" s="1"/>
  <c r="E60" i="1"/>
  <c r="D60" i="1"/>
  <c r="E59" i="1"/>
  <c r="D59" i="1"/>
  <c r="E58" i="1"/>
  <c r="F58" i="1" s="1"/>
  <c r="E57" i="1"/>
  <c r="E136" i="1" s="1"/>
  <c r="D57" i="1"/>
  <c r="E56" i="1"/>
  <c r="F56" i="1" s="1"/>
  <c r="H17" i="6" l="1"/>
  <c r="H20" i="6"/>
  <c r="I20" i="6" s="1"/>
  <c r="I370" i="5"/>
  <c r="I1044" i="5"/>
  <c r="I947" i="5"/>
  <c r="I160" i="5"/>
  <c r="I164" i="5" s="1"/>
  <c r="F1083" i="5"/>
  <c r="I1083" i="5" s="1"/>
  <c r="I1085" i="5" s="1"/>
  <c r="I1086" i="5" s="1"/>
  <c r="E23" i="1" s="1"/>
  <c r="F23" i="1" s="1"/>
  <c r="F33" i="10"/>
  <c r="I33" i="10" s="1"/>
  <c r="I36" i="10" s="1"/>
  <c r="F33" i="11"/>
  <c r="I33" i="11" s="1"/>
  <c r="I36" i="11" s="1"/>
  <c r="F33" i="9"/>
  <c r="I33" i="9" s="1"/>
  <c r="I36" i="9" s="1"/>
  <c r="I12" i="9" s="1"/>
  <c r="I15" i="9" s="1"/>
  <c r="I118" i="5"/>
  <c r="I1117" i="5"/>
  <c r="I1327" i="5"/>
  <c r="I328" i="5"/>
  <c r="I332" i="5" s="1"/>
  <c r="I244" i="5"/>
  <c r="I247" i="5" s="1"/>
  <c r="I1338" i="5"/>
  <c r="E21" i="1" s="1"/>
  <c r="F21" i="1" s="1"/>
  <c r="I653" i="5"/>
  <c r="I737" i="5"/>
  <c r="I821" i="5"/>
  <c r="I832" i="5" s="1"/>
  <c r="I275" i="5"/>
  <c r="I1170" i="5"/>
  <c r="I38" i="9"/>
  <c r="I42" i="9" s="1"/>
  <c r="F57" i="1"/>
  <c r="I485" i="5"/>
  <c r="I496" i="5" s="1"/>
  <c r="I500" i="5" s="1"/>
  <c r="H22" i="6"/>
  <c r="I28" i="6"/>
  <c r="J31" i="6" s="1"/>
  <c r="H31" i="6"/>
  <c r="L28" i="6"/>
  <c r="L30" i="6"/>
  <c r="H35" i="6"/>
  <c r="H21" i="6"/>
  <c r="I16" i="6"/>
  <c r="I15" i="6"/>
  <c r="J17" i="6" s="1"/>
  <c r="L29" i="6"/>
  <c r="K20" i="6"/>
  <c r="I459" i="5"/>
  <c r="I458" i="5"/>
  <c r="F283" i="5"/>
  <c r="I283" i="5" s="1"/>
  <c r="I285" i="5" s="1"/>
  <c r="I286" i="5" s="1"/>
  <c r="F913" i="5"/>
  <c r="I913" i="5" s="1"/>
  <c r="I915" i="5" s="1"/>
  <c r="I916" i="5" s="1"/>
  <c r="F409" i="5"/>
  <c r="I409" i="5" s="1"/>
  <c r="I411" i="5" s="1"/>
  <c r="I412" i="5" s="1"/>
  <c r="I417" i="5" s="1"/>
  <c r="F577" i="5"/>
  <c r="I577" i="5" s="1"/>
  <c r="I579" i="5" s="1"/>
  <c r="I580" i="5" s="1"/>
  <c r="I583" i="5" s="1"/>
  <c r="F871" i="5"/>
  <c r="I871" i="5" s="1"/>
  <c r="I873" i="5" s="1"/>
  <c r="I874" i="5" s="1"/>
  <c r="I877" i="5" s="1"/>
  <c r="F535" i="5"/>
  <c r="I535" i="5" s="1"/>
  <c r="I537" i="5" s="1"/>
  <c r="I538" i="5" s="1"/>
  <c r="I541" i="5" s="1"/>
  <c r="F199" i="5"/>
  <c r="I199" i="5" s="1"/>
  <c r="I201" i="5" s="1"/>
  <c r="I202" i="5" s="1"/>
  <c r="F998" i="5"/>
  <c r="I998" i="5" s="1"/>
  <c r="I1000" i="5" s="1"/>
  <c r="I1001" i="5" s="1"/>
  <c r="F1419" i="5"/>
  <c r="I1419" i="5" s="1"/>
  <c r="I1421" i="5" s="1"/>
  <c r="I1422" i="5" s="1"/>
  <c r="F31" i="5"/>
  <c r="I31" i="5" s="1"/>
  <c r="I33" i="5" s="1"/>
  <c r="I34" i="5" s="1"/>
  <c r="F787" i="5"/>
  <c r="I787" i="5" s="1"/>
  <c r="I789" i="5" s="1"/>
  <c r="I790" i="5" s="1"/>
  <c r="E20" i="1" s="1"/>
  <c r="F20" i="1" s="1"/>
  <c r="I1173" i="5"/>
  <c r="I1174" i="5"/>
  <c r="F1377" i="5"/>
  <c r="I1377" i="5" s="1"/>
  <c r="I1379" i="5" s="1"/>
  <c r="I1380" i="5" s="1"/>
  <c r="F619" i="5"/>
  <c r="I619" i="5" s="1"/>
  <c r="I621" i="5" s="1"/>
  <c r="I622" i="5" s="1"/>
  <c r="I1346" i="5"/>
  <c r="F1293" i="5"/>
  <c r="I1293" i="5" s="1"/>
  <c r="I1295" i="5" s="1"/>
  <c r="I1296" i="5" s="1"/>
  <c r="E19" i="1" s="1"/>
  <c r="F19" i="1" s="1"/>
  <c r="F1251" i="5"/>
  <c r="I1251" i="5" s="1"/>
  <c r="I1253" i="5" s="1"/>
  <c r="I1254" i="5" s="1"/>
  <c r="I1259" i="5" s="1"/>
  <c r="F661" i="5"/>
  <c r="I661" i="5" s="1"/>
  <c r="I663" i="5" s="1"/>
  <c r="I664" i="5" s="1"/>
  <c r="E17" i="1" s="1"/>
  <c r="F17" i="1" s="1"/>
  <c r="F745" i="5"/>
  <c r="I745" i="5" s="1"/>
  <c r="I747" i="5" s="1"/>
  <c r="I748" i="5" s="1"/>
  <c r="I1049" i="5"/>
  <c r="I1048" i="5"/>
  <c r="I1047" i="5"/>
  <c r="I542" i="5"/>
  <c r="I543" i="5"/>
  <c r="I709" i="5"/>
  <c r="I711" i="5"/>
  <c r="I710" i="5"/>
  <c r="I81" i="5"/>
  <c r="I375" i="5"/>
  <c r="I374" i="5"/>
  <c r="E9" i="1"/>
  <c r="F9" i="1" s="1"/>
  <c r="I373" i="5"/>
  <c r="I457" i="5"/>
  <c r="I123" i="5"/>
  <c r="I122" i="5"/>
  <c r="E27" i="1"/>
  <c r="F27" i="1" s="1"/>
  <c r="I879" i="5"/>
  <c r="I878" i="5"/>
  <c r="E13" i="1"/>
  <c r="F13" i="1" s="1"/>
  <c r="I626" i="5"/>
  <c r="I415" i="5"/>
  <c r="I1128" i="5"/>
  <c r="E14" i="1" s="1"/>
  <c r="F14" i="1" s="1"/>
  <c r="I1175" i="5"/>
  <c r="I1212" i="5"/>
  <c r="I121" i="5"/>
  <c r="I584" i="5"/>
  <c r="I80" i="5"/>
  <c r="E18" i="1"/>
  <c r="F18" i="1" s="1"/>
  <c r="I905" i="5"/>
  <c r="I958" i="5"/>
  <c r="F216" i="1"/>
  <c r="F153" i="1"/>
  <c r="F64" i="1"/>
  <c r="F68" i="1"/>
  <c r="F74" i="1"/>
  <c r="F94" i="1"/>
  <c r="F233" i="1"/>
  <c r="F85" i="1"/>
  <c r="F66" i="1"/>
  <c r="F70" i="1"/>
  <c r="F76" i="1"/>
  <c r="F59" i="1"/>
  <c r="F151" i="1"/>
  <c r="F180" i="1" s="1"/>
  <c r="F230" i="1"/>
  <c r="F73" i="1"/>
  <c r="F154" i="1"/>
  <c r="F229" i="1"/>
  <c r="F136" i="1"/>
  <c r="F231" i="1"/>
  <c r="F147" i="1"/>
  <c r="F156" i="1"/>
  <c r="F189" i="1"/>
  <c r="F185" i="1"/>
  <c r="F222" i="1"/>
  <c r="F92" i="1"/>
  <c r="F96" i="1"/>
  <c r="E144" i="1"/>
  <c r="F144" i="1" s="1"/>
  <c r="F171" i="1"/>
  <c r="F170" i="1" s="1"/>
  <c r="F201" i="1"/>
  <c r="F228" i="1"/>
  <c r="F227" i="1" s="1"/>
  <c r="F232" i="1"/>
  <c r="F89" i="1"/>
  <c r="F110" i="1"/>
  <c r="F186" i="1"/>
  <c r="F60" i="1"/>
  <c r="F69" i="1"/>
  <c r="F95" i="1"/>
  <c r="F162" i="1"/>
  <c r="F168" i="1"/>
  <c r="F166" i="1" s="1"/>
  <c r="F67" i="1"/>
  <c r="F113" i="1"/>
  <c r="F145" i="1"/>
  <c r="F182" i="1"/>
  <c r="F187" i="1"/>
  <c r="F220" i="1"/>
  <c r="F84" i="1"/>
  <c r="F65" i="1"/>
  <c r="F75" i="1"/>
  <c r="F93" i="1"/>
  <c r="F116" i="1"/>
  <c r="E234" i="1"/>
  <c r="F234" i="1" s="1"/>
  <c r="F223" i="1"/>
  <c r="F235" i="1"/>
  <c r="F111" i="1"/>
  <c r="F127" i="1"/>
  <c r="F108" i="1"/>
  <c r="F112" i="1"/>
  <c r="F196" i="1"/>
  <c r="F137" i="1"/>
  <c r="F205" i="1"/>
  <c r="F78" i="1"/>
  <c r="F215" i="1"/>
  <c r="I836" i="5" l="1"/>
  <c r="I837" i="5"/>
  <c r="I835" i="5"/>
  <c r="E26" i="1"/>
  <c r="F26" i="1" s="1"/>
  <c r="I248" i="5"/>
  <c r="I250" i="5" s="1"/>
  <c r="I252" i="5" s="1"/>
  <c r="I249" i="5"/>
  <c r="I798" i="5"/>
  <c r="I333" i="5"/>
  <c r="I165" i="5"/>
  <c r="I585" i="5"/>
  <c r="I331" i="5"/>
  <c r="I163" i="5"/>
  <c r="I1176" i="5"/>
  <c r="I1178" i="5" s="1"/>
  <c r="I12" i="11"/>
  <c r="I15" i="11" s="1"/>
  <c r="I38" i="11"/>
  <c r="I12" i="10"/>
  <c r="I15" i="10" s="1"/>
  <c r="I38" i="10"/>
  <c r="I43" i="9"/>
  <c r="I41" i="9"/>
  <c r="I44" i="9" s="1"/>
  <c r="I46" i="9" s="1"/>
  <c r="K22" i="6"/>
  <c r="I22" i="6"/>
  <c r="K21" i="6"/>
  <c r="I21" i="6"/>
  <c r="H25" i="6"/>
  <c r="K34" i="6"/>
  <c r="I35" i="6"/>
  <c r="J37" i="6" s="1"/>
  <c r="E8" i="1"/>
  <c r="F8" i="1" s="1"/>
  <c r="I37" i="5"/>
  <c r="I39" i="5"/>
  <c r="I38" i="5"/>
  <c r="I40" i="5" s="1"/>
  <c r="I42" i="5" s="1"/>
  <c r="I880" i="5"/>
  <c r="I882" i="5" s="1"/>
  <c r="I460" i="5"/>
  <c r="I462" i="5" s="1"/>
  <c r="I1050" i="5"/>
  <c r="I1052" i="5" s="1"/>
  <c r="I586" i="5"/>
  <c r="I588" i="5" s="1"/>
  <c r="I376" i="5"/>
  <c r="I378" i="5" s="1"/>
  <c r="I82" i="5"/>
  <c r="I84" i="5" s="1"/>
  <c r="I416" i="5"/>
  <c r="I418" i="5" s="1"/>
  <c r="I420" i="5" s="1"/>
  <c r="I166" i="5"/>
  <c r="I168" i="5" s="1"/>
  <c r="E12" i="1"/>
  <c r="F12" i="1" s="1"/>
  <c r="I501" i="5"/>
  <c r="I499" i="5"/>
  <c r="I1257" i="5"/>
  <c r="I1260" i="5" s="1"/>
  <c r="I1262" i="5" s="1"/>
  <c r="I1300" i="5"/>
  <c r="I1301" i="5"/>
  <c r="I1299" i="5"/>
  <c r="I1388" i="5"/>
  <c r="I1258" i="5"/>
  <c r="I712" i="5"/>
  <c r="I714" i="5" s="1"/>
  <c r="I627" i="5"/>
  <c r="I625" i="5"/>
  <c r="I290" i="5"/>
  <c r="I291" i="5"/>
  <c r="I289" i="5"/>
  <c r="I1133" i="5"/>
  <c r="I1131" i="5"/>
  <c r="I1132" i="5"/>
  <c r="I751" i="5"/>
  <c r="I753" i="5"/>
  <c r="I752" i="5"/>
  <c r="I124" i="5"/>
  <c r="I126" i="5" s="1"/>
  <c r="I1090" i="5"/>
  <c r="I1091" i="5"/>
  <c r="I1089" i="5"/>
  <c r="E35" i="1"/>
  <c r="F35" i="1" s="1"/>
  <c r="I1425" i="5"/>
  <c r="I1427" i="5"/>
  <c r="I1426" i="5"/>
  <c r="I1006" i="5"/>
  <c r="I1005" i="5"/>
  <c r="I1004" i="5"/>
  <c r="I920" i="5"/>
  <c r="I919" i="5"/>
  <c r="I922" i="5" s="1"/>
  <c r="I924" i="5"/>
  <c r="E28" i="1"/>
  <c r="F28" i="1" s="1"/>
  <c r="I921" i="5"/>
  <c r="I963" i="5"/>
  <c r="I962" i="5"/>
  <c r="I961" i="5"/>
  <c r="I1216" i="5"/>
  <c r="I1215" i="5"/>
  <c r="I1217" i="5"/>
  <c r="I205" i="5"/>
  <c r="I206" i="5"/>
  <c r="I207" i="5"/>
  <c r="I544" i="5"/>
  <c r="I546" i="5" s="1"/>
  <c r="I667" i="5"/>
  <c r="I669" i="5"/>
  <c r="I668" i="5"/>
  <c r="I334" i="5"/>
  <c r="I336" i="5" s="1"/>
  <c r="F214" i="1"/>
  <c r="I41" i="11" l="1"/>
  <c r="I44" i="11" s="1"/>
  <c r="I46" i="11" s="1"/>
  <c r="I43" i="11"/>
  <c r="I42" i="11"/>
  <c r="I838" i="5"/>
  <c r="I840" i="5" s="1"/>
  <c r="I42" i="10"/>
  <c r="I43" i="10"/>
  <c r="I41" i="10"/>
  <c r="I44" i="10" s="1"/>
  <c r="I46" i="10" s="1"/>
  <c r="E31" i="1" s="1"/>
  <c r="F31" i="1" s="1"/>
  <c r="E30" i="1"/>
  <c r="F30" i="1" s="1"/>
  <c r="F39" i="1" s="1"/>
  <c r="I1007" i="5"/>
  <c r="I1009" i="5" s="1"/>
  <c r="J25" i="6"/>
  <c r="J39" i="6" s="1"/>
  <c r="I1428" i="5"/>
  <c r="I1430" i="5" s="1"/>
  <c r="I292" i="5"/>
  <c r="I294" i="5" s="1"/>
  <c r="I502" i="5"/>
  <c r="I504" i="5" s="1"/>
  <c r="I628" i="5"/>
  <c r="I630" i="5" s="1"/>
  <c r="I208" i="5"/>
  <c r="I210" i="5" s="1"/>
  <c r="I1302" i="5"/>
  <c r="I1304" i="5" s="1"/>
  <c r="I1134" i="5"/>
  <c r="I1136" i="5" s="1"/>
  <c r="I670" i="5"/>
  <c r="I672" i="5" s="1"/>
  <c r="I1218" i="5"/>
  <c r="I1220" i="5" s="1"/>
  <c r="I1092" i="5"/>
  <c r="I1094" i="5" s="1"/>
  <c r="I754" i="5"/>
  <c r="I756" i="5" s="1"/>
  <c r="I964" i="5"/>
  <c r="I966" i="5" s="1"/>
  <c r="B14" i="8" l="1"/>
  <c r="G66" i="8" s="1"/>
  <c r="G46" i="8" l="1"/>
  <c r="G39" i="8"/>
  <c r="G40" i="8"/>
  <c r="G49" i="8"/>
  <c r="G22" i="8"/>
  <c r="G31" i="8" s="1"/>
  <c r="G35" i="8"/>
  <c r="F14" i="8"/>
  <c r="G54" i="8" l="1"/>
  <c r="G42" i="8"/>
  <c r="B16" i="8" l="1"/>
  <c r="G69" i="8" s="1"/>
  <c r="E40" i="1" l="1"/>
  <c r="F40" i="1" s="1"/>
  <c r="F41" i="1" s="1"/>
  <c r="F52" i="1" l="1"/>
  <c r="F53"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JUAN GUILLERMO R</author>
  </authors>
  <commentList>
    <comment ref="G58" authorId="0" shapeId="0" xr:uid="{00000000-0006-0000-0400-000001000000}">
      <text>
        <r>
          <rPr>
            <b/>
            <sz val="9"/>
            <color indexed="81"/>
            <rFont val="Tahoma"/>
            <family val="2"/>
          </rPr>
          <t>JUAN GUILLERMO R:</t>
        </r>
        <r>
          <rPr>
            <sz val="9"/>
            <color indexed="81"/>
            <rFont val="Tahoma"/>
            <family val="2"/>
          </rPr>
          <t xml:space="preserve">
En 2009, cuantía superior a 132.324.000 0,50%</t>
        </r>
      </text>
    </comment>
  </commentList>
</comments>
</file>

<file path=xl/sharedStrings.xml><?xml version="1.0" encoding="utf-8"?>
<sst xmlns="http://schemas.openxmlformats.org/spreadsheetml/2006/main" count="2477" uniqueCount="482">
  <si>
    <t>Ítems</t>
  </si>
  <si>
    <t>DESCRIPCIÓN DE LAS ACTIVIDADES</t>
  </si>
  <si>
    <t>UNIDAD</t>
  </si>
  <si>
    <t>CANTIDAD</t>
  </si>
  <si>
    <t>VALOR  UNITARIO</t>
  </si>
  <si>
    <t>VALOR TOTAL</t>
  </si>
  <si>
    <t>PRELIMINARES</t>
  </si>
  <si>
    <t>un</t>
  </si>
  <si>
    <t>m2</t>
  </si>
  <si>
    <t>Desmonte de aparato sanitario</t>
  </si>
  <si>
    <t>M2</t>
  </si>
  <si>
    <t>INSTALACIONES ELECTRICAS</t>
  </si>
  <si>
    <t>CONCRETOS</t>
  </si>
  <si>
    <t>CARPINTERIA METALICA</t>
  </si>
  <si>
    <t>COSTOS DIRECTOS</t>
  </si>
  <si>
    <t>AU</t>
  </si>
  <si>
    <t>COSTOS INTERVENTORÌA</t>
  </si>
  <si>
    <t>COSTO TOTAL DEL PROYECTO</t>
  </si>
  <si>
    <t>6.4</t>
  </si>
  <si>
    <t xml:space="preserve">Suministro, transporte e instalación de ventana de madera y varilla de 1.00 m x 2.00 m. </t>
  </si>
  <si>
    <t>6.2</t>
  </si>
  <si>
    <t>Guardaescoba Media caña en granito fundido y pulido.</t>
  </si>
  <si>
    <t>ml</t>
  </si>
  <si>
    <t>10.6</t>
  </si>
  <si>
    <t>Suministro e instalación de ducto plástico de 1/2". Incluye abrazaderas y accesorios</t>
  </si>
  <si>
    <t>10.8</t>
  </si>
  <si>
    <t>Suministro e instalación de ducto plástico de 1 1/4". Incluye corte, resane en mortero 1:4, abrazaderas y accesorios</t>
  </si>
  <si>
    <t>10.9</t>
  </si>
  <si>
    <t>Suministro e instalación de ducto plástico de 1". Incluye corte, resane en mortero 1:4, abrazaderas y accesorios</t>
  </si>
  <si>
    <t>10.3</t>
  </si>
  <si>
    <t>Acometida general trifilar 2#4+1#6</t>
  </si>
  <si>
    <t>10.4</t>
  </si>
  <si>
    <t>Acometida general trifilar 2#6+1#8 + 1# 10</t>
  </si>
  <si>
    <t>8.1</t>
  </si>
  <si>
    <t>9.8</t>
  </si>
  <si>
    <t xml:space="preserve">Ventana V-4. En aluminio y vidrio de seguridad.  cr c18. Dimensiones 3,00 m x 0.40  m(s/detalle). </t>
  </si>
  <si>
    <t>9.6</t>
  </si>
  <si>
    <t xml:space="preserve">Ventana V-2. En aluminio y vidrio de seguridad.  cr c18 . Dimensiones 3,60 m x 1,00  m(s/detalle). </t>
  </si>
  <si>
    <t>9.2</t>
  </si>
  <si>
    <t>Puerta P-2, metálica metalica galvanizada calibre 20 para baños. Inlcuye  marco y pintura. Dimensiones 0,70 m x 2,00 m</t>
  </si>
  <si>
    <t>9.3</t>
  </si>
  <si>
    <t>Puerta P-3, metálica metalica galvanizada calibre 20  para baños. Inlcuye  marco y pintura. Dimensiones 1,20 m x 1,80 m</t>
  </si>
  <si>
    <t>9.4</t>
  </si>
  <si>
    <t>Puerta P-4, persiana metálica, marco en tubo cuadrado, 3,95 m x 2,20 m. Ver detalle.</t>
  </si>
  <si>
    <t>3.3</t>
  </si>
  <si>
    <t>Concreto zapatas f'c = 3.000 psi</t>
  </si>
  <si>
    <t>m3</t>
  </si>
  <si>
    <t>3.4</t>
  </si>
  <si>
    <t>Pedestal de dimensiones 0,40 m x 0,40 m x 0,40. En concreto f'c = 3000 psi</t>
  </si>
  <si>
    <t>CONCRETOS MURO DE CERRAMIENTO</t>
  </si>
  <si>
    <t>3.9</t>
  </si>
  <si>
    <t>Viga de amarre  de 0,30 m x 0,30 m. En concreto f'c= 3000 psi.</t>
  </si>
  <si>
    <t>3.10</t>
  </si>
  <si>
    <t>Viga de amarre superior sobre muro dimensiones 0,15 m x 0,20 m. Concreto f'c = 3.000 psi</t>
  </si>
  <si>
    <t>3.11</t>
  </si>
  <si>
    <t>Suministro e instalacion de concreto para Columna. Dimensiones 0,15 m x 0,20m. f'c =3000 psi</t>
  </si>
  <si>
    <t>3.12</t>
  </si>
  <si>
    <t>Suministro transporte e instalación de zapata de dimensiones 0,60 m x 0,60 m x 0,30.  En concreto f'c =3000 psi</t>
  </si>
  <si>
    <t>7.1</t>
  </si>
  <si>
    <t>Suministro, transporte e instalación de enchape sobre muros Cerámica  20 x 20 cm, en colores Blanco, para baños. (incuye pega, biselada, win de remate en aluminio y emboquillada).</t>
  </si>
  <si>
    <t>INSTALACIONES SANITARIAS</t>
  </si>
  <si>
    <t>11.1</t>
  </si>
  <si>
    <t>Suministro, transporte e instalación de Tubería PVC RDE 21 Ø 1 " para acometida</t>
  </si>
  <si>
    <t>11.2</t>
  </si>
  <si>
    <t>Suministro, transporte e instalación de punto agua potable de Ø1/2".</t>
  </si>
  <si>
    <t>11.3</t>
  </si>
  <si>
    <t>11.4</t>
  </si>
  <si>
    <t>Suministro, transporte e instalación de punto sanitario de Ø2".</t>
  </si>
  <si>
    <t>11.5</t>
  </si>
  <si>
    <t>Suministro y construcción de punto sanitarios de Ø 4"</t>
  </si>
  <si>
    <t>11.6</t>
  </si>
  <si>
    <t>Suministro, transporte e instalación de aparato sanitario, dos piezas, anillo cerrado, linea institucional, antivandalismo , incluye accesorios.</t>
  </si>
  <si>
    <t>11.7</t>
  </si>
  <si>
    <t>Suministro, transporte e Instalación de tubería sanitaria  de 4".</t>
  </si>
  <si>
    <t>11.8</t>
  </si>
  <si>
    <t>Suministro, transporte e instalación de lavamanos sobreponer, incluye  grifería y accesorios.</t>
  </si>
  <si>
    <t>11.9</t>
  </si>
  <si>
    <t>3.2.1.5.16</t>
  </si>
  <si>
    <t>11.10</t>
  </si>
  <si>
    <t>Registro de dimensiones de 0.60 m x 0.60 m x 0,60 m.</t>
  </si>
  <si>
    <t>11.11</t>
  </si>
  <si>
    <t>Suministro e instalación de sifón de piso y rejilla</t>
  </si>
  <si>
    <t>8.2</t>
  </si>
  <si>
    <t>Suministro, transporte e instalación de ceramica trafico alto pisos baños, 30 cm x 30 cm en colores blanco y/o azul para  baños. Incluye mortero de nivelación fijaplux o similar.</t>
  </si>
  <si>
    <t>5.1</t>
  </si>
  <si>
    <t>Muro 15 cm X 20 cm X 40 cm con bloques tipo split entero. Abusardadouna cara y la lo otra lisa indural o similar. Relleno con grouting. Resistencia a la compresión 15 Mpa.</t>
  </si>
  <si>
    <t>3.6</t>
  </si>
  <si>
    <t>Suministro transporte e instalación de columna de dimensiones 0,25 m x 0,25 m.  En concreto 3.000 psi.</t>
  </si>
  <si>
    <t>3.8</t>
  </si>
  <si>
    <t>Viga de cinta sobre muro de sección 0,15 m x0,10 m en concreto f'c=3.000 psi</t>
  </si>
  <si>
    <t>2.1</t>
  </si>
  <si>
    <t>Excavación para redes con dimensión de 40x40 cm</t>
  </si>
  <si>
    <t>1.3</t>
  </si>
  <si>
    <t>Demolición de anden placa existente</t>
  </si>
  <si>
    <t>Suministro, transporte e instalación de tanque plástico de 2000 litros. Incluye accesorios para conexión</t>
  </si>
  <si>
    <t>Suministro, transporte e instalación de aparato sanitario infantil, incluye accesorios.</t>
  </si>
  <si>
    <t>9.9</t>
  </si>
  <si>
    <t>Metro lineal de cable trifilar 2#8 + 1#10</t>
  </si>
  <si>
    <t>9.11</t>
  </si>
  <si>
    <t>Suministro, transporte e instalación de toma doble.</t>
  </si>
  <si>
    <t>9.12</t>
  </si>
  <si>
    <t>Metro lineal de alambre monofásica trifilar 2 #12.</t>
  </si>
  <si>
    <t>9.1</t>
  </si>
  <si>
    <t>Acometida monofásica trifilar 2AWG8+1AWG10</t>
  </si>
  <si>
    <t>Suministro, implementación e instalación de sistema de puesta a tierra</t>
  </si>
  <si>
    <t>Tablero 6 circuitos con interruptores automáticos incluidos</t>
  </si>
  <si>
    <t>Conexión a red publica</t>
  </si>
  <si>
    <t>2.7</t>
  </si>
  <si>
    <t>Subbase granular</t>
  </si>
  <si>
    <t>Losa tanque elevado de 0,12 m de espesor. Dimensiones 1,5 m x 1,5 m. En concreto 1 : 2 : 3</t>
  </si>
  <si>
    <t>Pavimento de concreto Hidráulico resistencia f'c=3000 psi, espesor 20 cm.</t>
  </si>
  <si>
    <t>2.2</t>
  </si>
  <si>
    <t>Excavación manual de 0,0 m - 3,0 m, en material heterogéneo (Caisson)</t>
  </si>
  <si>
    <t>2.3</t>
  </si>
  <si>
    <t>3.1</t>
  </si>
  <si>
    <t>OTROS</t>
  </si>
  <si>
    <t>Limpieza general de la obra</t>
  </si>
  <si>
    <t>Suministro, transporte e instalación de puerta metálica galvanizada para baño de dimensiones de 0.75 m x 1.60 m. Calibre 20. Incluye bisagra de cierre.</t>
  </si>
  <si>
    <t>Suministro, transporte e Instalación de tubería hidráulica de 1/2", para acometida.</t>
  </si>
  <si>
    <t xml:space="preserve">INSTALACIONES HIDRAULICAS Y SANITARIAS </t>
  </si>
  <si>
    <t>Suministro, transporte e instalación de electrobomba de 1 HP. Incluye accesorios y tubería de Ø 1" para conexión a tanque elevado</t>
  </si>
  <si>
    <t>Global</t>
  </si>
  <si>
    <t>10.10</t>
  </si>
  <si>
    <t>Suministro, transporte e instalación de tanque plástico de 5000 litros</t>
  </si>
  <si>
    <t>CAP. 2</t>
  </si>
  <si>
    <t>I.E LA ESMERALDA</t>
  </si>
  <si>
    <t>DEMOLICIONES</t>
  </si>
  <si>
    <t>1.2</t>
  </si>
  <si>
    <t>Demolición de albercas existente. Incluye retiro de escombros</t>
  </si>
  <si>
    <t>EXCAVACIÓNES Y LLENOS</t>
  </si>
  <si>
    <t>Excavación mecánica material común menor de 2m de profundidad. Incluye entibado temporal</t>
  </si>
  <si>
    <t>3.2</t>
  </si>
  <si>
    <t>Suministro transporte e instalación de zapata de dimensiones 1,0 m x 1,0 m x 0,40. Incluye acero de refuerzo. Fy = 60000 psi. 14Ø1/2" cada 0,10 m en ambos sentidos. En concreto 1 : 2 : 3</t>
  </si>
  <si>
    <t>Suministro transporte e instalación de pedestal de dimensiones 0,60 m x 0,60 m x 0,60. En concreto 1 : 2 : 3</t>
  </si>
  <si>
    <t>3.5</t>
  </si>
  <si>
    <t>Lavamanos corrido en concreto de resistencia 3000 psi. Incluye muros de soporte y valvulas de cierre automatico. Acabado en granito fundido y pulido. Dimesiones Ancho: 0,35 m x Alto: 0,60 m</t>
  </si>
  <si>
    <t>PISOS</t>
  </si>
  <si>
    <t>Construcción de plantilla en concreto de 2500 psi E= 0,05. Incluye refuerzo de 1/4" c/ 0,30 m en ambos sentidos. Incluye recebo compactado espesor 0,10 cm</t>
  </si>
  <si>
    <t>Guardaescoba Media caña en granito fundido y pulido. Baños cocina y bodega.</t>
  </si>
  <si>
    <t>4.1</t>
  </si>
  <si>
    <t>4.2</t>
  </si>
  <si>
    <t>4.3</t>
  </si>
  <si>
    <t xml:space="preserve">Suministro e instalación de tuberia Diámetro 6" </t>
  </si>
  <si>
    <t>4.4</t>
  </si>
  <si>
    <t>4.5</t>
  </si>
  <si>
    <t>6.1</t>
  </si>
  <si>
    <t>Muro en bloque de concreto liso, con dimensiones 10x19x39 cm.</t>
  </si>
  <si>
    <t>7.2</t>
  </si>
  <si>
    <t>Suministro y aplicación de pintura tipo I, aplicación a dos manos en altura no superior a 8.00m</t>
  </si>
  <si>
    <t>Orinal en concreto de resistencia 3000 psi. Incluye muros de soporte. Acabado en granito fundido y pulido. Dimesiones Ancho: 0,40 m x Largo: 2,0 m x Alto: 0,50 m</t>
  </si>
  <si>
    <t>Un</t>
  </si>
  <si>
    <t>Acero de refuerzo. fy=60.000 Psi. ø= 3/8"</t>
  </si>
  <si>
    <t>kg</t>
  </si>
  <si>
    <t>Acero de refuerzo. fy=40.000 Psi. ø= 1/4"</t>
  </si>
  <si>
    <t>1.1</t>
  </si>
  <si>
    <t>Demolición de muro existente en cemento.</t>
  </si>
  <si>
    <t>1.4</t>
  </si>
  <si>
    <t>Demolición de albercas existente y lavamanos. Incluye retiro de escombros</t>
  </si>
  <si>
    <t>1.5</t>
  </si>
  <si>
    <t>Demolición de orinal existente</t>
  </si>
  <si>
    <t>Excavación manual de dimensiones 0,30 m x 0,40 m en tierra común.</t>
  </si>
  <si>
    <t>7.8</t>
  </si>
  <si>
    <t>Metro lineal de alumbrado monofásica trifilar 3AWG12 para fuente luminosa. Incluye ducto plástico PVC Ø1/2".</t>
  </si>
  <si>
    <t>Suministro, transporte e aplicación de tela asfaltica para impermeabilización de cubierta</t>
  </si>
  <si>
    <t>Suministro e instalación de cerradura para puerta</t>
  </si>
  <si>
    <t xml:space="preserve">CUBIERTA </t>
  </si>
  <si>
    <t>Suministro, transporte e instalación de cielo raso en tablilla de pino, incluye madera de fijación y pintura del mismo.</t>
  </si>
  <si>
    <t>Instalacion de cubierta en lamina de fibrocemento existentes. Incluye reparación de cerchas exitentes</t>
  </si>
  <si>
    <t>CARPINTERIA EN MADERA</t>
  </si>
  <si>
    <t>Divisiones en madera</t>
  </si>
  <si>
    <t>Suministro, transporte e instalación de cercha metalica en perfil cajon (Perfil PHR C 220 X 80 X 2 mm - Sección cajón. Grado 50)</t>
  </si>
  <si>
    <t>Und</t>
  </si>
  <si>
    <t>6.3</t>
  </si>
  <si>
    <t xml:space="preserve">Suministro, transporte e instalación de puerta metálica galvanizada de dimensiones de 1,00 m x 2,00 m. Calibre 20. </t>
  </si>
  <si>
    <t>6.5</t>
  </si>
  <si>
    <t>Suministro e instalación de ventana metálica con protector metálico en tubo cuadrado de 1" calibre 18. Dimensiones 0,40 m x 0,60 m.</t>
  </si>
  <si>
    <t>INSTALACIONES ELÉCTRICAS</t>
  </si>
  <si>
    <t>Desmonte de cubiertas</t>
  </si>
  <si>
    <t>Suministro, transporte e instalación de puerta metálica galvanizada para baño de dimensiones de 1,20 m x 2,00 m. Calibre 20. Debe abrir hacia afuera.</t>
  </si>
  <si>
    <t>Pisa malla sobre muro en concreto de 210 kg/cm2 . Sección 0,20 m x 0,10 m.</t>
  </si>
  <si>
    <t>Suministro y colocación tubo galvanizado (d=2")  cada 2,0 m.</t>
  </si>
  <si>
    <t>Malla eslabonada galvanizada. Calibre 10. H = 1,80 m. Incluye esmalte, soldadura, tres hilos de alambre y varilla Ø1/4 para templado</t>
  </si>
  <si>
    <t>ACTIVIDADES PRELIMINARES</t>
  </si>
  <si>
    <t>Suministro y colocación tubo galvanizado (d=1 1/2") liviano, según detalle plano anexo. Encima</t>
  </si>
  <si>
    <t>7.7</t>
  </si>
  <si>
    <t>Lámpara para parque.</t>
  </si>
  <si>
    <t>ACCESORIOS</t>
  </si>
  <si>
    <t>Basurera en madera inmunizada con techo.</t>
  </si>
  <si>
    <t>Silla inglesa. Largo = 1,20 m.</t>
  </si>
  <si>
    <t>8.3</t>
  </si>
  <si>
    <t>Juego de madera para niños</t>
  </si>
  <si>
    <t>URBANISMO</t>
  </si>
  <si>
    <t>Empradizado.</t>
  </si>
  <si>
    <t>Arborización paisajística, con ornamentales, de (1 - 2) m de altura</t>
  </si>
  <si>
    <t>ESTRUCTURA EN CONCRETO PARQUE</t>
  </si>
  <si>
    <t>Concreto pobre de limpieza. F'c= 2000 psi. Bordillos</t>
  </si>
  <si>
    <t>Bordillo prefabricado. Dimensiones 0,15 m x 0,40 m. f'c= 3000 psi.</t>
  </si>
  <si>
    <t>Jardinería</t>
  </si>
  <si>
    <t>Muro de contención. H = 0,85 m. Incluye acero según planos</t>
  </si>
  <si>
    <t>Demolición muro bajo existente, incluye retiro de escombros.</t>
  </si>
  <si>
    <t>Desmonte de malla existente</t>
  </si>
  <si>
    <t>Remate de muros para jardineras de 20 cm de ancho y 8 cm de espesor.</t>
  </si>
  <si>
    <t>ACERO DE REFUERZO</t>
  </si>
  <si>
    <t>Piso en concreto de 2500 psi E= 0,08. Incluye juntas y dilataciones refuerzo de 1/4" c/ 0,25 m en ambos sentidos. Incluye recebo compactado e=0,10 m</t>
  </si>
  <si>
    <t>Desmonte de monumento existente y juegos infantiles. Estructura metálica y concreto.</t>
  </si>
  <si>
    <t>Zapata de dimensiones 1,00 m x 1,20 m x 0,25. mural.</t>
  </si>
  <si>
    <t>Mural en concreto a la vista e =15 cm</t>
  </si>
  <si>
    <t>Adoquín cemento color terracota o gris. Dimensiones 0,06 m x 0,10 m x 0,20 m. Incluye Base de 0,04 m de arena</t>
  </si>
  <si>
    <t>6.10</t>
  </si>
  <si>
    <t>Porterías de cancha de microfútbol. Incluye aplicación de esmalte blanco.</t>
  </si>
  <si>
    <t>MALLA PARA LA PARTE PORSTERIOR DE PORTERIAS</t>
  </si>
  <si>
    <t>Viga de amarre (0,20 m x0,20 m) en concreto f'c=210 kg/cm2).</t>
  </si>
  <si>
    <t>Acero de refuerzo. fy=4200 kg/cm2. ø= 3/8"</t>
  </si>
  <si>
    <t>8.4</t>
  </si>
  <si>
    <t>Suministro y colocación tubo galvanizado liviano (d=2", Long = 5 m)  incluye tapón galvanizado  y esmalte según detalle plano anexo)</t>
  </si>
  <si>
    <t>8.6</t>
  </si>
  <si>
    <t>Malla eslabonada galvanizada. Calibre 10. H = 4,0 m. parte posterior porterías.</t>
  </si>
  <si>
    <t>8.7</t>
  </si>
  <si>
    <t>Columneta 0,20 m *0,20 m*0,80 m (f'c =210 kg/cm2).</t>
  </si>
  <si>
    <t>8.8</t>
  </si>
  <si>
    <t>Columneta 0,20 m *0,20 m*1,10 m (f'c =210 kg/cm2).</t>
  </si>
  <si>
    <t>8.9</t>
  </si>
  <si>
    <t>Limpieza, recolección, cargue y botada de escombros.</t>
  </si>
  <si>
    <t>8.10</t>
  </si>
  <si>
    <t>Muro en ladrillo a la vista 015 (Altura = 0,60 m)</t>
  </si>
  <si>
    <t xml:space="preserve">PINTURA </t>
  </si>
  <si>
    <t>und</t>
  </si>
  <si>
    <t>DESCRIPCIÓN</t>
  </si>
  <si>
    <t>I. EQUIPO</t>
  </si>
  <si>
    <t>III. TRANSPORTES</t>
  </si>
  <si>
    <t>MATERIAL</t>
  </si>
  <si>
    <t>TARIFA</t>
  </si>
  <si>
    <t>IV. MANO DE OBRA</t>
  </si>
  <si>
    <t>V. COSTOS INDIRECTOS</t>
  </si>
  <si>
    <t>Porcentaje</t>
  </si>
  <si>
    <t xml:space="preserve"> </t>
  </si>
  <si>
    <t xml:space="preserve">DEPARTAMENTO DE ANTIOQUIA                                                                                                              MUNICIPIO DE EL BAGRE                </t>
  </si>
  <si>
    <t>ANALISIS DE PRECIOS UNITARIOS</t>
  </si>
  <si>
    <t xml:space="preserve">OBJETO :  </t>
  </si>
  <si>
    <t xml:space="preserve">                     </t>
  </si>
  <si>
    <t>ITEM:</t>
  </si>
  <si>
    <t>UNIDAD:</t>
  </si>
  <si>
    <t>CANT</t>
  </si>
  <si>
    <t>Vr. / DIA</t>
  </si>
  <si>
    <t>REND.</t>
  </si>
  <si>
    <t>V-UNIT.</t>
  </si>
  <si>
    <t>Herramienta menor</t>
  </si>
  <si>
    <t>SUB-TOTAL</t>
  </si>
  <si>
    <t>II. MATERIALES EN OBRA</t>
  </si>
  <si>
    <t>UN.</t>
  </si>
  <si>
    <t>P-UNIT.</t>
  </si>
  <si>
    <t>CANT.</t>
  </si>
  <si>
    <t>Vol (M3)</t>
  </si>
  <si>
    <t>DIST.</t>
  </si>
  <si>
    <t>M3-KM</t>
  </si>
  <si>
    <t>PERSONAL</t>
  </si>
  <si>
    <t>JORNAL MAS PRESTAC.</t>
  </si>
  <si>
    <t>TOTAL COSTO DIRECTO</t>
  </si>
  <si>
    <t>%</t>
  </si>
  <si>
    <t>V-TOTAL</t>
  </si>
  <si>
    <t>Administración</t>
  </si>
  <si>
    <t>Utilidad</t>
  </si>
  <si>
    <t>Imprevistos</t>
  </si>
  <si>
    <t>TOTAL</t>
  </si>
  <si>
    <t>volqueta</t>
  </si>
  <si>
    <t>CALCULO DEL FACTOR DE SALARIO REAL</t>
  </si>
  <si>
    <t>DIAS</t>
  </si>
  <si>
    <t>CONCEPTO</t>
  </si>
  <si>
    <t>CALCULO</t>
  </si>
  <si>
    <t>VALOR MENSUAL</t>
  </si>
  <si>
    <t>VALOR DIARIO</t>
  </si>
  <si>
    <t>365 DÍAS</t>
  </si>
  <si>
    <t>PORCENTAJE</t>
  </si>
  <si>
    <t>PARCIAL</t>
  </si>
  <si>
    <t>SALARIO</t>
  </si>
  <si>
    <t>Sueldo. A</t>
  </si>
  <si>
    <t>A</t>
  </si>
  <si>
    <t>D</t>
  </si>
  <si>
    <t>G</t>
  </si>
  <si>
    <t>Subsidio de transporte. B</t>
  </si>
  <si>
    <t>B</t>
  </si>
  <si>
    <t>E</t>
  </si>
  <si>
    <t>H</t>
  </si>
  <si>
    <t>Subtotal. C</t>
  </si>
  <si>
    <t>C</t>
  </si>
  <si>
    <t>F</t>
  </si>
  <si>
    <t>I</t>
  </si>
  <si>
    <t>PRESTACIONES SOCIALES A CARGO DEL EMPLEADOR</t>
  </si>
  <si>
    <t>Cesantías</t>
  </si>
  <si>
    <t>F*30</t>
  </si>
  <si>
    <t>Interés de cesantías</t>
  </si>
  <si>
    <t>Cesantia*12%</t>
  </si>
  <si>
    <t>Prima de servicios</t>
  </si>
  <si>
    <t>Vacaciones</t>
  </si>
  <si>
    <t>D*15</t>
  </si>
  <si>
    <t>Dotación</t>
  </si>
  <si>
    <t>Subtotal</t>
  </si>
  <si>
    <t>SEGURIDAD SOCIAL</t>
  </si>
  <si>
    <t>SALUD</t>
  </si>
  <si>
    <t>G*8,50%</t>
  </si>
  <si>
    <t>PENSIÓN</t>
  </si>
  <si>
    <t>G*12%</t>
  </si>
  <si>
    <t>RIESGOS PROFESIONALES</t>
  </si>
  <si>
    <t>G*6,96</t>
  </si>
  <si>
    <t>APORTES PARAFISCALES</t>
  </si>
  <si>
    <t>Caja de compensación</t>
  </si>
  <si>
    <t>G*4 %</t>
  </si>
  <si>
    <t>I.C.B.F</t>
  </si>
  <si>
    <t>G*3 %</t>
  </si>
  <si>
    <t>SENA</t>
  </si>
  <si>
    <t>G*2 %</t>
  </si>
  <si>
    <t>CUADRO  DE  SALARIO.</t>
  </si>
  <si>
    <t xml:space="preserve">DESCRIPCION </t>
  </si>
  <si>
    <t>CUADRILLAS</t>
  </si>
  <si>
    <t>COSTO</t>
  </si>
  <si>
    <t>2  AYUDANTES</t>
  </si>
  <si>
    <t>CUADRILLA 1</t>
  </si>
  <si>
    <t>1  OFICIAL 2 AYUDANTES</t>
  </si>
  <si>
    <t>CUADRILLA 2</t>
  </si>
  <si>
    <t>1  OFICIAL 3 AYUDANTES</t>
  </si>
  <si>
    <t>CUADRILLA 3</t>
  </si>
  <si>
    <t>1 OFICIAL 4 AYUDANTES</t>
  </si>
  <si>
    <t>CUADRILLA 4</t>
  </si>
  <si>
    <t>1  OFICIAL 5 AYUDANTES</t>
  </si>
  <si>
    <t>CUADRILLA 5</t>
  </si>
  <si>
    <t>1  OFICIAL 6 AYUDANTES</t>
  </si>
  <si>
    <t>CUADRILLA 6</t>
  </si>
  <si>
    <t>1  TOPOGRAFO + 2 AYUDANTES</t>
  </si>
  <si>
    <t>CUADRILLA 7</t>
  </si>
  <si>
    <t>1  SOLDADOR + 2 AYUDANTES</t>
  </si>
  <si>
    <t>CUADRILLA 8</t>
  </si>
  <si>
    <t>1 FONTANERO 1 AYUDANTES</t>
  </si>
  <si>
    <t>CUADRILLA 9</t>
  </si>
  <si>
    <t>1 ELECTRICISTA 1 AYUDANTES</t>
  </si>
  <si>
    <t>CUADRILLA 10</t>
  </si>
  <si>
    <t>1 CARPINTERO + 1 AYUDANTES</t>
  </si>
  <si>
    <t>CUADRILLA 11</t>
  </si>
  <si>
    <t>SALARIO (DIA)</t>
  </si>
  <si>
    <t>PRESTAC. SOCIAL</t>
  </si>
  <si>
    <t>SALARIO (MES)</t>
  </si>
  <si>
    <t>OFICIAL</t>
  </si>
  <si>
    <t>FONTANERO</t>
  </si>
  <si>
    <t>CARPINTERO</t>
  </si>
  <si>
    <t>ELECTRICISTA</t>
  </si>
  <si>
    <t>SOLDADOR</t>
  </si>
  <si>
    <t>AYUDANTE</t>
  </si>
  <si>
    <t>TOPOGRAFO</t>
  </si>
  <si>
    <t>MUNICIPIO DE EL BAGRE ANTIOQUIA</t>
  </si>
  <si>
    <t xml:space="preserve"> DESCRIMINACION DE   A . U</t>
  </si>
  <si>
    <t>COSTO DIRECTO DEL PROYECTO</t>
  </si>
  <si>
    <t>VALOR EN SMMLV</t>
  </si>
  <si>
    <t>DURACIÓN DEL PROYECTO</t>
  </si>
  <si>
    <t>DÍAS</t>
  </si>
  <si>
    <t>SMMLV</t>
  </si>
  <si>
    <t>COSTOS ADMINISTRATIVOS</t>
  </si>
  <si>
    <t>1. PERSONAL POR ADMINISTRACIÓN</t>
  </si>
  <si>
    <t>Cantidad</t>
  </si>
  <si>
    <t>Días</t>
  </si>
  <si>
    <t>Prestaciones</t>
  </si>
  <si>
    <t>Sal. Básico</t>
  </si>
  <si>
    <t>Valor total</t>
  </si>
  <si>
    <t>Descripción:</t>
  </si>
  <si>
    <t>Ingeniero Director</t>
  </si>
  <si>
    <t>Encargado de obra</t>
  </si>
  <si>
    <t>Auxiliares</t>
  </si>
  <si>
    <t>Secretaria</t>
  </si>
  <si>
    <t>Comisión de Topografía</t>
  </si>
  <si>
    <t>Celaduría</t>
  </si>
  <si>
    <t xml:space="preserve">Plomero </t>
  </si>
  <si>
    <t>Almacenista</t>
  </si>
  <si>
    <t>Herramientero</t>
  </si>
  <si>
    <t>TOTAL PERSONAL ADMINISTRATIVO</t>
  </si>
  <si>
    <t>2. MOVILIZACIÓN E INSTALACIÓN</t>
  </si>
  <si>
    <t>Tarifa</t>
  </si>
  <si>
    <t>Valla informativa</t>
  </si>
  <si>
    <t>UN</t>
  </si>
  <si>
    <t>Movilización equipos</t>
  </si>
  <si>
    <t>Arrendamientos</t>
  </si>
  <si>
    <t>Oficinas, almacen</t>
  </si>
  <si>
    <t>Instalación provicional</t>
  </si>
  <si>
    <t>Dotación campamento</t>
  </si>
  <si>
    <t xml:space="preserve">Cerramiento provisionales </t>
  </si>
  <si>
    <t>TOTAL MOVILIZACIÓN E INSTALACIÓN</t>
  </si>
  <si>
    <t>3. GASTOS GENERALES</t>
  </si>
  <si>
    <t>Servicios públicos</t>
  </si>
  <si>
    <t>Gastos de representación</t>
  </si>
  <si>
    <t>Oficina Principal</t>
  </si>
  <si>
    <t>Papelería</t>
  </si>
  <si>
    <t>Equipos de computo</t>
  </si>
  <si>
    <t>Equipos de comunicación</t>
  </si>
  <si>
    <t>Transporte personal obra</t>
  </si>
  <si>
    <t>Implemento de aseo</t>
  </si>
  <si>
    <t>TOTAL GASTOS GENERALES</t>
  </si>
  <si>
    <t>4. GASTOS LEGALES, JURIDICOS Y TRIBUTARIOS</t>
  </si>
  <si>
    <t>Impuesto de timbre</t>
  </si>
  <si>
    <t>Estampilla pro cultura</t>
  </si>
  <si>
    <t>Estampilla pro anciano</t>
  </si>
  <si>
    <t>Estampilla pro hospital</t>
  </si>
  <si>
    <t>Pólizas (RCE y Cumplimiento)</t>
  </si>
  <si>
    <t>Impuesto de guerra</t>
  </si>
  <si>
    <t>TOTAL GASTOS LEGALES JURIDICOS Y TRIBUTARIOS</t>
  </si>
  <si>
    <t>INVERSIÓN AMBIENTAL</t>
  </si>
  <si>
    <t>UTILIDADES ESPERADAS</t>
  </si>
  <si>
    <t>TOTAL COSTOS INDIRECTOS A.U</t>
  </si>
  <si>
    <t>galon</t>
  </si>
  <si>
    <t>lona verde de cerramiento</t>
  </si>
  <si>
    <t>loston 3x4 para cerramiento</t>
  </si>
  <si>
    <t>puntilla 3 pulgadas</t>
  </si>
  <si>
    <t>parque infantil en madera unmunizada</t>
  </si>
  <si>
    <t>Suministro e instalacion de canecas mobiliario irbano 984 AI</t>
  </si>
  <si>
    <t>caneca moviliario urbano</t>
  </si>
  <si>
    <t>rollo</t>
  </si>
  <si>
    <t>cable de cobre N°10 awg</t>
  </si>
  <si>
    <t>cinta</t>
  </si>
  <si>
    <t>Suministro e instalacion de poste en concreto de 8 mts</t>
  </si>
  <si>
    <t>poste de poliester reforzado en concreto de 8 mts</t>
  </si>
  <si>
    <t>TOTAL OBRA</t>
  </si>
  <si>
    <t>Limpieza y remocion de moho y verdin producto de la humedad sobre graderias existentes</t>
  </si>
  <si>
    <t>Cerramiento perimetral en tela verde h=2,0 mts</t>
  </si>
  <si>
    <t>Mantenimiento y adecuacion de arquerias para cancha multiple, incluye pintura organización de malla existente y repocicion de cesta para juego de baloncesto</t>
  </si>
  <si>
    <t>Hidrolavadora a combustibre</t>
  </si>
  <si>
    <t>melody cepillo para piso celda dura</t>
  </si>
  <si>
    <t>fax ariel x3000gr</t>
  </si>
  <si>
    <t>groval</t>
  </si>
  <si>
    <t>pintura anticorrosiva</t>
  </si>
  <si>
    <t>soldadura</t>
  </si>
  <si>
    <t>cesta de baloncesto</t>
  </si>
  <si>
    <t>acero 6 mm</t>
  </si>
  <si>
    <t>reflector led 14000lm 200w marca ecolite</t>
  </si>
  <si>
    <t>tacos y sistema polo tierra ( base en concreto para fijacion)</t>
  </si>
  <si>
    <t xml:space="preserve">Suministro e aplicación de Pintura aclirica de  trafico tipo I para area de graderia </t>
  </si>
  <si>
    <t>Suministro e aplicación de Pintura aclirica de trafico tipo I para area de placa deportiva</t>
  </si>
  <si>
    <t>Suministro e aplicación de Pintura aclirica de trafico tipo I para area de gimnasio y parque infantil</t>
  </si>
  <si>
    <t>pintura aclirica de señalizacion tipo 1</t>
  </si>
  <si>
    <t>rodillo</t>
  </si>
  <si>
    <t>inpermeabilizante topex</t>
  </si>
  <si>
    <t>brocha</t>
  </si>
  <si>
    <t>tecnologo</t>
  </si>
  <si>
    <t>Suministro e instalacion de alambre de cobre N° 10</t>
  </si>
  <si>
    <t xml:space="preserve">Suministro e instalacion de alambre encauchetado 3x10 </t>
  </si>
  <si>
    <t>Suministro e instalacion de maquinas para  parque de gimnasio biosaludables para espacio publico.</t>
  </si>
  <si>
    <t>Aseo general</t>
  </si>
  <si>
    <t>motocarro</t>
  </si>
  <si>
    <t>maquinas para hacer ejercicio parque biosaludabre</t>
  </si>
  <si>
    <t>caja industrial</t>
  </si>
  <si>
    <t>caja 16 circuitos</t>
  </si>
  <si>
    <t>tacos</t>
  </si>
  <si>
    <t>varilla coperwell</t>
  </si>
  <si>
    <t>bolsas para basura negra</t>
  </si>
  <si>
    <t>alambre encauchetado 3x10</t>
  </si>
  <si>
    <t>MOBILIARIO</t>
  </si>
  <si>
    <t xml:space="preserve">Suministro e instalación de parque infantil  en madera inmunizada según diseño </t>
  </si>
  <si>
    <t>Concreto f'c= 3.000 psi.</t>
  </si>
  <si>
    <t>M3</t>
  </si>
  <si>
    <t>Interno</t>
  </si>
  <si>
    <t>Suministro e instalación de garama sintetica</t>
  </si>
  <si>
    <t>ZONAS VERDES</t>
  </si>
  <si>
    <t>Adecuacion de zonas verdes existente</t>
  </si>
  <si>
    <t>suministro e instalacion de reflectores led de 200 watts, para iluminacion dincluye todos los elementos necesarios para su correcto funcionamiento</t>
  </si>
  <si>
    <t>Gl</t>
  </si>
  <si>
    <t>Suministro e instalacion de caja de 16 circuitos con tacos en caja de circuitos para el funcionamiento de reflectores del sistema, incluye todo lo necesario para su correcto funcionamiento</t>
  </si>
  <si>
    <t>Suministro e instalación de cubierta lamina termo acústica y estructura metálica. Incluye correas en perfil Cajón 160 x 60 x 1,9, contravientos Ø1/2" platina 1/4", pernos, soldadura y pintura anticorrosiva. Aula 1 - 7</t>
  </si>
  <si>
    <t>Suministro e instalación de llaves terminales de Ø1/2"</t>
  </si>
  <si>
    <t>Domiciliarias alcantarillado pvc. Incluye, tuberia Diámetro 6" y longitud 20 m. Silla ye de Ø8"x6" y accesorios</t>
  </si>
  <si>
    <r>
      <t xml:space="preserve">Suministro e instalación de cubierta lamina termo acústica y estructura metálica. Incluye correas en perfil Cajón 160 x 60 x 1,9, contravientos </t>
    </r>
    <r>
      <rPr>
        <sz val="11"/>
        <color indexed="10"/>
        <rFont val="Verdana"/>
        <family val="2"/>
      </rPr>
      <t>Ø1/2" platina 1/4", pernos, soldadura y pintura anticorrosiva. Batería Sanitaria</t>
    </r>
  </si>
  <si>
    <t>Excavación manual bajo agua de &gt; 3,0 m - 6,0 m, en material heterogéneo. Incluye manejo de aguas (Caisson)</t>
  </si>
  <si>
    <t>Concreto ciclópeo, f'c= 2.500 psi. Incluye encamisado en tubería de concreto Ø 1,0 m</t>
  </si>
  <si>
    <r>
      <t>m</t>
    </r>
    <r>
      <rPr>
        <vertAlign val="superscript"/>
        <sz val="11"/>
        <rFont val="Verdana"/>
        <family val="2"/>
      </rPr>
      <t>3</t>
    </r>
  </si>
  <si>
    <t>Suministro, transporte y colocación de BANCA CON ESPALDAR ESPECIFICACIONES / BANCA 3 PUESTOS Color: Gris; Instalación: Autoportante; Material: Concreto; Color: gris; Peso: 277 kg, Long: 1.80 m Incluye: anclaje y todas las especificaciones y detalles de los planos técnicos de fabricación y arquitectónicos. Incluye concreto de 21 Mpa para anclaje, acabado a la vista, excavación, ajustes de piso, cargue y botada de escombros.</t>
  </si>
  <si>
    <t>BANCA CON ESPALDAR ESPECIFICACIONES / BANCA AEERO 3 PUESTOS Color: Gris</t>
  </si>
  <si>
    <t>Hidrolavadora</t>
  </si>
  <si>
    <t>ADOQUIN</t>
  </si>
  <si>
    <t>Base en arena para adoquin</t>
  </si>
  <si>
    <t>MEJORAMIENTO Y ADECUACIÓN PARA LA RECUPERACIÓN URBANÍSTICA DEL PARQUE PRINCIPAL DEL CORREGIMIENTO DE PUERTO CLAVER, ZONA URBANA DEL MUNICIPIO DE EL BAGRE-ANTIOQUIA</t>
  </si>
  <si>
    <t>Demolicion de tarima existente, incluye retiro y disposicion final</t>
  </si>
  <si>
    <t>gl</t>
  </si>
  <si>
    <t>reparacion de anden existente en granito pilido y loseta</t>
  </si>
  <si>
    <t>loseta</t>
  </si>
  <si>
    <t>granito</t>
  </si>
  <si>
    <t>global</t>
  </si>
  <si>
    <t>Mantenimiento de las letras YO AMO A PUERTO CLAVER, incluye instalaciones electricas y pintura.</t>
  </si>
  <si>
    <t xml:space="preserve">DOIVER NISPERUZA LOPEZ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</si>
</sst>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0">
    <numFmt numFmtId="43" formatCode="_-* #,##0.00_-;\-* #,##0.00_-;_-* &quot;-&quot;??_-;_-@_-"/>
    <numFmt numFmtId="164" formatCode="_(&quot;$&quot;* #,##0.00_);_(&quot;$&quot;* \(#,##0.00\);_(&quot;$&quot;* &quot;-&quot;??_);_(@_)"/>
    <numFmt numFmtId="165" formatCode="_(* #,##0.00_);_(* \(#,##0.00\);_(* &quot;-&quot;??_);_(@_)"/>
    <numFmt numFmtId="166" formatCode="_-* #,##0.00\ &quot;€&quot;_-;\-* #,##0.00\ &quot;€&quot;_-;_-* &quot;-&quot;??\ &quot;€&quot;_-;_-@_-"/>
    <numFmt numFmtId="167" formatCode="_-* #,##0.00\ _€_-;\-* #,##0.00\ _€_-;_-* &quot;-&quot;??\ _€_-;_-@_-"/>
    <numFmt numFmtId="168" formatCode="_ * #,##0.00_ ;_ * \-#,##0.00_ ;_ * &quot;-&quot;??_ ;_ @_ "/>
    <numFmt numFmtId="169" formatCode="[$$-240A]\ #,##0.00"/>
    <numFmt numFmtId="170" formatCode="&quot;$&quot;\ #,##0"/>
    <numFmt numFmtId="171" formatCode="_ &quot;$&quot;\ * #,##0.00_ ;_ &quot;$&quot;\ * \-#,##0.00_ ;_ &quot;$&quot;\ * &quot;-&quot;??_ ;_ @_ "/>
    <numFmt numFmtId="172" formatCode="0.000000000"/>
    <numFmt numFmtId="173" formatCode="&quot;$&quot;\ #,##0.00"/>
    <numFmt numFmtId="174" formatCode="0.0"/>
    <numFmt numFmtId="175" formatCode="General_)"/>
    <numFmt numFmtId="176" formatCode="_ * #,##0_ ;_ * \-#,##0_ ;_ * &quot;-&quot;??_ ;_ @_ "/>
    <numFmt numFmtId="177" formatCode="_ * #,##0.0_ ;_ * \-#,##0.0_ ;_ * &quot;-&quot;??_ ;_ @_ "/>
    <numFmt numFmtId="178" formatCode="_([$$-240A]\ * #,##0.00_);_([$$-240A]\ * \(#,##0.00\);_([$$-240A]\ * &quot;-&quot;??_);_(@_)"/>
    <numFmt numFmtId="179" formatCode="&quot;$&quot;#,##0.00"/>
    <numFmt numFmtId="180" formatCode="_(&quot;$&quot;\ * #,##0.00_);_(&quot;$&quot;\ * \(#,##0.00\);_(&quot;$&quot;\ * &quot;-&quot;??_);_(@_)"/>
    <numFmt numFmtId="181" formatCode="_ * #,##0.000_ ;_ * \-#,##0.000_ ;_ * &quot;-&quot;??_ ;_ @_ "/>
    <numFmt numFmtId="182" formatCode="#,##0.0"/>
  </numFmts>
  <fonts count="41"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2"/>
      <name val="Arial"/>
      <family val="2"/>
    </font>
    <font>
      <sz val="11"/>
      <name val="Arial"/>
      <family val="2"/>
    </font>
    <font>
      <sz val="10"/>
      <name val="Arial"/>
      <family val="2"/>
    </font>
    <font>
      <sz val="10"/>
      <name val="Courier"/>
      <family val="3"/>
    </font>
    <font>
      <sz val="8"/>
      <name val="Arial"/>
      <family val="2"/>
    </font>
    <font>
      <sz val="9"/>
      <name val="Arial"/>
      <family val="2"/>
    </font>
    <font>
      <sz val="10.5"/>
      <color theme="1"/>
      <name val="Arial"/>
      <family val="2"/>
    </font>
    <font>
      <sz val="10"/>
      <name val="Times New Roman"/>
      <family val="1"/>
      <charset val="204"/>
    </font>
    <font>
      <b/>
      <sz val="9"/>
      <name val="Arial"/>
      <family val="2"/>
    </font>
    <font>
      <sz val="12"/>
      <name val="Tahoma"/>
      <family val="2"/>
    </font>
    <font>
      <b/>
      <sz val="9"/>
      <color indexed="81"/>
      <name val="Tahoma"/>
      <family val="2"/>
    </font>
    <font>
      <sz val="9"/>
      <color indexed="81"/>
      <name val="Tahoma"/>
      <family val="2"/>
    </font>
    <font>
      <sz val="12"/>
      <color indexed="8"/>
      <name val="Verdana"/>
      <family val="2"/>
    </font>
    <font>
      <sz val="11"/>
      <color theme="1"/>
      <name val="Arial Narrow"/>
      <family val="2"/>
    </font>
    <font>
      <sz val="11"/>
      <color indexed="8"/>
      <name val="Calibri"/>
      <family val="2"/>
    </font>
    <font>
      <sz val="12"/>
      <name val="Verdana"/>
      <family val="2"/>
    </font>
    <font>
      <sz val="12"/>
      <color theme="1"/>
      <name val="Verdana"/>
      <family val="2"/>
    </font>
    <font>
      <b/>
      <sz val="14"/>
      <name val="Verdana"/>
      <family val="2"/>
    </font>
    <font>
      <b/>
      <sz val="12"/>
      <name val="Verdana"/>
      <family val="2"/>
    </font>
    <font>
      <b/>
      <sz val="12"/>
      <color theme="1"/>
      <name val="Verdana"/>
      <family val="2"/>
    </font>
    <font>
      <b/>
      <sz val="11"/>
      <name val="Verdana"/>
      <family val="2"/>
    </font>
    <font>
      <b/>
      <sz val="11"/>
      <color theme="1"/>
      <name val="Verdana"/>
      <family val="2"/>
    </font>
    <font>
      <sz val="11"/>
      <name val="Verdana"/>
      <family val="2"/>
    </font>
    <font>
      <sz val="11"/>
      <color theme="1"/>
      <name val="Verdana"/>
      <family val="2"/>
    </font>
    <font>
      <sz val="11"/>
      <color rgb="FFFF0000"/>
      <name val="Verdana"/>
      <family val="2"/>
    </font>
    <font>
      <b/>
      <sz val="10"/>
      <name val="Verdana"/>
      <family val="2"/>
    </font>
    <font>
      <sz val="10"/>
      <name val="Verdana"/>
      <family val="2"/>
    </font>
    <font>
      <i/>
      <sz val="10"/>
      <name val="Verdana"/>
      <family val="2"/>
    </font>
    <font>
      <sz val="14"/>
      <name val="Verdana"/>
      <family val="2"/>
    </font>
    <font>
      <sz val="12"/>
      <color rgb="FFFF0000"/>
      <name val="Verdana"/>
      <family val="2"/>
    </font>
    <font>
      <sz val="11"/>
      <color indexed="10"/>
      <name val="Verdana"/>
      <family val="2"/>
    </font>
    <font>
      <sz val="8"/>
      <name val="Verdana"/>
      <family val="2"/>
    </font>
    <font>
      <sz val="9"/>
      <name val="Verdana"/>
      <family val="2"/>
    </font>
    <font>
      <sz val="9"/>
      <color theme="1"/>
      <name val="Verdana"/>
      <family val="2"/>
    </font>
    <font>
      <vertAlign val="superscript"/>
      <sz val="11"/>
      <name val="Verdana"/>
      <family val="2"/>
    </font>
  </fonts>
  <fills count="5">
    <fill>
      <patternFill patternType="none"/>
    </fill>
    <fill>
      <patternFill patternType="gray125"/>
    </fill>
    <fill>
      <patternFill patternType="solid">
        <fgColor theme="0"/>
        <bgColor indexed="64"/>
      </patternFill>
    </fill>
    <fill>
      <patternFill patternType="solid">
        <fgColor theme="3" tint="0.39997558519241921"/>
        <bgColor indexed="64"/>
      </patternFill>
    </fill>
    <fill>
      <patternFill patternType="solid">
        <fgColor theme="4" tint="0.59999389629810485"/>
        <bgColor indexed="64"/>
      </patternFill>
    </fill>
  </fills>
  <borders count="4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style="medium">
        <color indexed="64"/>
      </left>
      <right style="medium">
        <color indexed="64"/>
      </right>
      <top/>
      <bottom style="medium">
        <color indexed="64"/>
      </bottom>
      <diagonal/>
    </border>
    <border>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style="thin">
        <color indexed="64"/>
      </left>
      <right/>
      <top style="thin">
        <color indexed="64"/>
      </top>
      <bottom style="medium">
        <color indexed="64"/>
      </bottom>
      <diagonal/>
    </border>
  </borders>
  <cellStyleXfs count="30">
    <xf numFmtId="0" fontId="0" fillId="0" borderId="0"/>
    <xf numFmtId="168" fontId="5" fillId="0" borderId="0" applyFont="0" applyFill="0" applyBorder="0" applyAlignment="0" applyProtection="0"/>
    <xf numFmtId="171" fontId="5" fillId="0" borderId="0" applyFont="0" applyFill="0" applyBorder="0" applyAlignment="0" applyProtection="0"/>
    <xf numFmtId="9" fontId="5" fillId="0" borderId="0" applyFont="0" applyFill="0" applyBorder="0" applyAlignment="0" applyProtection="0"/>
    <xf numFmtId="171" fontId="8" fillId="0" borderId="0" applyFont="0" applyFill="0" applyBorder="0" applyAlignment="0" applyProtection="0"/>
    <xf numFmtId="0" fontId="8" fillId="0" borderId="0"/>
    <xf numFmtId="168" fontId="8" fillId="0" borderId="0" applyFont="0" applyFill="0" applyBorder="0" applyAlignment="0" applyProtection="0"/>
    <xf numFmtId="166" fontId="8" fillId="0" borderId="0" applyFont="0" applyFill="0" applyBorder="0" applyAlignment="0" applyProtection="0"/>
    <xf numFmtId="175" fontId="9" fillId="0" borderId="0"/>
    <xf numFmtId="0" fontId="4" fillId="0" borderId="0"/>
    <xf numFmtId="165" fontId="4" fillId="0" borderId="0" applyFont="0" applyFill="0" applyBorder="0" applyAlignment="0" applyProtection="0"/>
    <xf numFmtId="9" fontId="4" fillId="0" borderId="0" applyFont="0" applyFill="0" applyBorder="0" applyAlignment="0" applyProtection="0"/>
    <xf numFmtId="0" fontId="4" fillId="0" borderId="0"/>
    <xf numFmtId="0" fontId="3" fillId="0" borderId="0"/>
    <xf numFmtId="164" fontId="3" fillId="0" borderId="0" applyFont="0" applyFill="0" applyBorder="0" applyAlignment="0" applyProtection="0"/>
    <xf numFmtId="43" fontId="5" fillId="0" borderId="0" applyFont="0" applyFill="0" applyBorder="0" applyAlignment="0" applyProtection="0"/>
    <xf numFmtId="9" fontId="8" fillId="0" borderId="0" applyFont="0" applyFill="0" applyBorder="0" applyAlignment="0" applyProtection="0"/>
    <xf numFmtId="166" fontId="8" fillId="0" borderId="0" applyFont="0" applyFill="0" applyBorder="0" applyAlignment="0" applyProtection="0"/>
    <xf numFmtId="0" fontId="8" fillId="0" borderId="0"/>
    <xf numFmtId="0" fontId="13" fillId="0" borderId="0" applyNumberFormat="0" applyFill="0" applyBorder="0" applyProtection="0">
      <alignment vertical="top" wrapText="1"/>
    </xf>
    <xf numFmtId="9" fontId="2" fillId="0" borderId="0" applyFont="0" applyFill="0" applyBorder="0" applyAlignment="0" applyProtection="0"/>
    <xf numFmtId="9" fontId="8" fillId="0" borderId="0" applyFont="0" applyFill="0" applyBorder="0" applyAlignment="0" applyProtection="0"/>
    <xf numFmtId="0" fontId="5" fillId="0" borderId="0"/>
    <xf numFmtId="0" fontId="1" fillId="0" borderId="0"/>
    <xf numFmtId="0" fontId="18" fillId="0" borderId="0" applyNumberFormat="0" applyFill="0" applyBorder="0" applyProtection="0">
      <alignment vertical="top"/>
    </xf>
    <xf numFmtId="180" fontId="19" fillId="0" borderId="0" applyFont="0" applyFill="0" applyBorder="0" applyAlignment="0" applyProtection="0"/>
    <xf numFmtId="0" fontId="19" fillId="0" borderId="0"/>
    <xf numFmtId="180" fontId="20" fillId="0" borderId="0" applyFont="0" applyFill="0" applyBorder="0" applyAlignment="0" applyProtection="0"/>
    <xf numFmtId="167" fontId="20" fillId="0" borderId="0" applyFont="0" applyFill="0" applyBorder="0" applyAlignment="0" applyProtection="0"/>
    <xf numFmtId="165" fontId="5" fillId="0" borderId="0" applyFont="0" applyFill="0" applyBorder="0" applyAlignment="0" applyProtection="0"/>
  </cellStyleXfs>
  <cellXfs count="398">
    <xf numFmtId="0" fontId="0" fillId="0" borderId="0" xfId="0"/>
    <xf numFmtId="0" fontId="8" fillId="2" borderId="0" xfId="0" applyFont="1" applyFill="1"/>
    <xf numFmtId="0" fontId="11" fillId="2" borderId="16" xfId="0" applyFont="1" applyFill="1" applyBorder="1" applyAlignment="1">
      <alignment horizontal="left" vertical="center" indent="1"/>
    </xf>
    <xf numFmtId="0" fontId="11" fillId="2" borderId="0" xfId="0" applyFont="1" applyFill="1" applyAlignment="1">
      <alignment vertical="center"/>
    </xf>
    <xf numFmtId="0" fontId="11" fillId="2" borderId="0" xfId="0" applyFont="1" applyFill="1" applyAlignment="1">
      <alignment horizontal="right" vertical="center"/>
    </xf>
    <xf numFmtId="168" fontId="11" fillId="2" borderId="17" xfId="0" applyNumberFormat="1" applyFont="1" applyFill="1" applyBorder="1" applyAlignment="1">
      <alignment horizontal="right" vertical="center"/>
    </xf>
    <xf numFmtId="0" fontId="11" fillId="2" borderId="24" xfId="0" applyFont="1" applyFill="1" applyBorder="1" applyAlignment="1">
      <alignment horizontal="left" vertical="center" indent="1"/>
    </xf>
    <xf numFmtId="0" fontId="11" fillId="2" borderId="25" xfId="0" applyFont="1" applyFill="1" applyBorder="1" applyAlignment="1">
      <alignment vertical="center"/>
    </xf>
    <xf numFmtId="168" fontId="11" fillId="2" borderId="26" xfId="0" applyNumberFormat="1" applyFont="1" applyFill="1" applyBorder="1" applyAlignment="1">
      <alignment vertical="center"/>
    </xf>
    <xf numFmtId="0" fontId="11" fillId="2" borderId="14" xfId="0" applyFont="1" applyFill="1" applyBorder="1" applyAlignment="1">
      <alignment horizontal="center" vertical="center"/>
    </xf>
    <xf numFmtId="0" fontId="11" fillId="2" borderId="27" xfId="0" applyFont="1" applyFill="1" applyBorder="1" applyAlignment="1">
      <alignment horizontal="center" vertical="center"/>
    </xf>
    <xf numFmtId="168" fontId="11" fillId="2" borderId="23" xfId="0" applyNumberFormat="1" applyFont="1" applyFill="1" applyBorder="1" applyAlignment="1">
      <alignment horizontal="center" vertical="center"/>
    </xf>
    <xf numFmtId="168" fontId="11" fillId="2" borderId="1" xfId="0" applyNumberFormat="1" applyFont="1" applyFill="1" applyBorder="1" applyAlignment="1">
      <alignment horizontal="center" vertical="center"/>
    </xf>
    <xf numFmtId="1" fontId="11" fillId="2" borderId="35" xfId="15" applyNumberFormat="1" applyFont="1" applyFill="1" applyBorder="1" applyAlignment="1">
      <alignment horizontal="center" vertical="center"/>
    </xf>
    <xf numFmtId="168" fontId="11" fillId="2" borderId="31" xfId="15" applyNumberFormat="1" applyFont="1" applyFill="1" applyBorder="1" applyAlignment="1">
      <alignment vertical="center"/>
    </xf>
    <xf numFmtId="4" fontId="11" fillId="2" borderId="31" xfId="15" applyNumberFormat="1" applyFont="1" applyFill="1" applyBorder="1" applyAlignment="1">
      <alignment horizontal="center" vertical="center"/>
    </xf>
    <xf numFmtId="177" fontId="11" fillId="2" borderId="0" xfId="0" applyNumberFormat="1" applyFont="1" applyFill="1" applyAlignment="1">
      <alignment vertical="center"/>
    </xf>
    <xf numFmtId="177" fontId="11" fillId="2" borderId="0" xfId="0" applyNumberFormat="1" applyFont="1" applyFill="1" applyAlignment="1">
      <alignment horizontal="right" vertical="center"/>
    </xf>
    <xf numFmtId="168" fontId="11" fillId="2" borderId="34" xfId="0" applyNumberFormat="1" applyFont="1" applyFill="1" applyBorder="1" applyAlignment="1">
      <alignment horizontal="center" vertical="center"/>
    </xf>
    <xf numFmtId="168" fontId="11" fillId="2" borderId="17" xfId="0" applyNumberFormat="1" applyFont="1" applyFill="1" applyBorder="1" applyAlignment="1">
      <alignment vertical="center"/>
    </xf>
    <xf numFmtId="177" fontId="11" fillId="2" borderId="27" xfId="0" applyNumberFormat="1" applyFont="1" applyFill="1" applyBorder="1" applyAlignment="1">
      <alignment horizontal="center" vertical="center"/>
    </xf>
    <xf numFmtId="0" fontId="11" fillId="2" borderId="1" xfId="0" applyFont="1" applyFill="1" applyBorder="1" applyAlignment="1">
      <alignment horizontal="center" vertical="center"/>
    </xf>
    <xf numFmtId="168" fontId="11" fillId="2" borderId="35" xfId="15" applyNumberFormat="1" applyFont="1" applyFill="1" applyBorder="1" applyAlignment="1">
      <alignment vertical="center"/>
    </xf>
    <xf numFmtId="0" fontId="11" fillId="2" borderId="30" xfId="0" applyFont="1" applyFill="1" applyBorder="1" applyAlignment="1">
      <alignment horizontal="left" vertical="center" indent="1"/>
    </xf>
    <xf numFmtId="0" fontId="11" fillId="2" borderId="5" xfId="0" applyFont="1" applyFill="1" applyBorder="1" applyAlignment="1">
      <alignment horizontal="left" vertical="center"/>
    </xf>
    <xf numFmtId="0" fontId="11" fillId="2" borderId="31" xfId="0" applyFont="1" applyFill="1" applyBorder="1" applyAlignment="1">
      <alignment horizontal="left" vertical="center"/>
    </xf>
    <xf numFmtId="168" fontId="11" fillId="2" borderId="36" xfId="0" applyNumberFormat="1" applyFont="1" applyFill="1" applyBorder="1" applyAlignment="1">
      <alignment horizontal="right" vertical="center"/>
    </xf>
    <xf numFmtId="0" fontId="11" fillId="2" borderId="27" xfId="0" applyFont="1" applyFill="1" applyBorder="1" applyAlignment="1">
      <alignment horizontal="centerContinuous" vertical="center"/>
    </xf>
    <xf numFmtId="43" fontId="11" fillId="2" borderId="31" xfId="15" applyFont="1" applyFill="1" applyBorder="1" applyAlignment="1">
      <alignment vertical="center"/>
    </xf>
    <xf numFmtId="43" fontId="11" fillId="2" borderId="33" xfId="15" applyFont="1" applyFill="1" applyBorder="1" applyAlignment="1">
      <alignment vertical="center"/>
    </xf>
    <xf numFmtId="168" fontId="11" fillId="2" borderId="20" xfId="15" applyNumberFormat="1" applyFont="1" applyFill="1" applyBorder="1" applyAlignment="1">
      <alignment vertical="center"/>
    </xf>
    <xf numFmtId="168" fontId="11" fillId="2" borderId="34" xfId="0" applyNumberFormat="1" applyFont="1" applyFill="1" applyBorder="1" applyAlignment="1">
      <alignment horizontal="right" vertical="center"/>
    </xf>
    <xf numFmtId="0" fontId="11" fillId="2" borderId="22" xfId="0" applyFont="1" applyFill="1" applyBorder="1" applyAlignment="1">
      <alignment horizontal="center" vertical="center"/>
    </xf>
    <xf numFmtId="168" fontId="11" fillId="2" borderId="15" xfId="0" applyNumberFormat="1" applyFont="1" applyFill="1" applyBorder="1" applyAlignment="1">
      <alignment horizontal="center" vertical="center"/>
    </xf>
    <xf numFmtId="9" fontId="11" fillId="2" borderId="0" xfId="16" applyFont="1" applyFill="1" applyBorder="1" applyAlignment="1">
      <alignment vertical="center"/>
    </xf>
    <xf numFmtId="177" fontId="11" fillId="2" borderId="0" xfId="0" applyNumberFormat="1" applyFont="1" applyFill="1" applyAlignment="1">
      <alignment horizontal="left" vertical="center"/>
    </xf>
    <xf numFmtId="177" fontId="11" fillId="2" borderId="0" xfId="0" applyNumberFormat="1" applyFont="1" applyFill="1" applyAlignment="1">
      <alignment horizontal="centerContinuous" vertical="center"/>
    </xf>
    <xf numFmtId="4" fontId="12" fillId="0" borderId="1" xfId="17" applyNumberFormat="1" applyFont="1" applyBorder="1" applyAlignment="1">
      <alignment horizontal="right" vertical="center"/>
    </xf>
    <xf numFmtId="43" fontId="0" fillId="0" borderId="0" xfId="0" applyNumberFormat="1"/>
    <xf numFmtId="177" fontId="11" fillId="2" borderId="7" xfId="0" applyNumberFormat="1" applyFont="1" applyFill="1" applyBorder="1" applyAlignment="1">
      <alignment horizontal="center" vertical="center"/>
    </xf>
    <xf numFmtId="168" fontId="11" fillId="2" borderId="8" xfId="0" applyNumberFormat="1" applyFont="1" applyFill="1" applyBorder="1" applyAlignment="1">
      <alignment horizontal="center" vertical="center"/>
    </xf>
    <xf numFmtId="168" fontId="11" fillId="2" borderId="31" xfId="15" applyNumberFormat="1" applyFont="1" applyFill="1" applyBorder="1" applyAlignment="1">
      <alignment horizontal="center" vertical="center"/>
    </xf>
    <xf numFmtId="168" fontId="11" fillId="2" borderId="37" xfId="15" applyNumberFormat="1" applyFont="1" applyFill="1" applyBorder="1" applyAlignment="1">
      <alignment horizontal="center" vertical="center"/>
    </xf>
    <xf numFmtId="177" fontId="11" fillId="2" borderId="25" xfId="0" applyNumberFormat="1" applyFont="1" applyFill="1" applyBorder="1" applyAlignment="1">
      <alignment vertical="center"/>
    </xf>
    <xf numFmtId="177" fontId="11" fillId="2" borderId="25" xfId="0" applyNumberFormat="1" applyFont="1" applyFill="1" applyBorder="1" applyAlignment="1">
      <alignment horizontal="left" vertical="center"/>
    </xf>
    <xf numFmtId="177" fontId="11" fillId="2" borderId="25" xfId="0" applyNumberFormat="1" applyFont="1" applyFill="1" applyBorder="1" applyAlignment="1">
      <alignment horizontal="centerContinuous" vertical="center"/>
    </xf>
    <xf numFmtId="176" fontId="11" fillId="2" borderId="34" xfId="0" applyNumberFormat="1" applyFont="1" applyFill="1" applyBorder="1" applyAlignment="1">
      <alignment horizontal="right" vertical="center"/>
    </xf>
    <xf numFmtId="0" fontId="11" fillId="2" borderId="30" xfId="0" applyFont="1" applyFill="1" applyBorder="1" applyAlignment="1">
      <alignment vertical="center"/>
    </xf>
    <xf numFmtId="0" fontId="0" fillId="0" borderId="1" xfId="0" applyBorder="1" applyAlignment="1">
      <alignment horizontal="center"/>
    </xf>
    <xf numFmtId="171" fontId="0" fillId="0" borderId="1" xfId="4" applyFont="1" applyBorder="1"/>
    <xf numFmtId="2" fontId="0" fillId="0" borderId="1" xfId="0" applyNumberFormat="1" applyBorder="1" applyAlignment="1">
      <alignment horizontal="center"/>
    </xf>
    <xf numFmtId="0" fontId="8" fillId="2" borderId="0" xfId="18" applyFill="1"/>
    <xf numFmtId="0" fontId="8" fillId="0" borderId="0" xfId="18"/>
    <xf numFmtId="0" fontId="11" fillId="2" borderId="0" xfId="19" applyFont="1" applyFill="1" applyAlignment="1">
      <alignment vertical="top"/>
    </xf>
    <xf numFmtId="0" fontId="14" fillId="2" borderId="0" xfId="19" applyFont="1" applyFill="1" applyAlignment="1">
      <alignment vertical="top"/>
    </xf>
    <xf numFmtId="173" fontId="11" fillId="2" borderId="0" xfId="19" applyNumberFormat="1" applyFont="1" applyFill="1" applyAlignment="1">
      <alignment vertical="top"/>
    </xf>
    <xf numFmtId="0" fontId="11" fillId="2" borderId="1" xfId="19" applyFont="1" applyFill="1" applyBorder="1" applyAlignment="1">
      <alignment vertical="top"/>
    </xf>
    <xf numFmtId="0" fontId="11" fillId="2" borderId="12" xfId="19" applyFont="1" applyFill="1" applyBorder="1" applyAlignment="1">
      <alignment horizontal="center" vertical="top"/>
    </xf>
    <xf numFmtId="0" fontId="11" fillId="2" borderId="9" xfId="19" applyFont="1" applyFill="1" applyBorder="1" applyAlignment="1">
      <alignment horizontal="center" vertical="top"/>
    </xf>
    <xf numFmtId="0" fontId="11" fillId="2" borderId="31" xfId="19" applyFont="1" applyFill="1" applyBorder="1" applyAlignment="1">
      <alignment horizontal="center" vertical="top"/>
    </xf>
    <xf numFmtId="0" fontId="11" fillId="2" borderId="3" xfId="19" applyFont="1" applyFill="1" applyBorder="1" applyAlignment="1">
      <alignment horizontal="center" vertical="top"/>
    </xf>
    <xf numFmtId="0" fontId="11" fillId="2" borderId="3" xfId="19" applyFont="1" applyFill="1" applyBorder="1" applyAlignment="1">
      <alignment horizontal="center" vertical="top" wrapText="1"/>
    </xf>
    <xf numFmtId="0" fontId="11" fillId="2" borderId="2" xfId="19" applyFont="1" applyFill="1" applyBorder="1" applyAlignment="1">
      <alignment vertical="top"/>
    </xf>
    <xf numFmtId="173" fontId="11" fillId="2" borderId="31" xfId="19" applyNumberFormat="1" applyFont="1" applyFill="1" applyBorder="1" applyAlignment="1">
      <alignment vertical="top"/>
    </xf>
    <xf numFmtId="173" fontId="11" fillId="2" borderId="2" xfId="19" applyNumberFormat="1" applyFont="1" applyFill="1" applyBorder="1" applyAlignment="1">
      <alignment vertical="top"/>
    </xf>
    <xf numFmtId="178" fontId="11" fillId="2" borderId="31" xfId="19" applyNumberFormat="1" applyFont="1" applyFill="1" applyBorder="1" applyAlignment="1">
      <alignment vertical="top"/>
    </xf>
    <xf numFmtId="178" fontId="11" fillId="2" borderId="2" xfId="19" applyNumberFormat="1" applyFont="1" applyFill="1" applyBorder="1" applyAlignment="1">
      <alignment vertical="top"/>
    </xf>
    <xf numFmtId="178" fontId="11" fillId="2" borderId="5" xfId="19" applyNumberFormat="1" applyFont="1" applyFill="1" applyBorder="1" applyAlignment="1">
      <alignment vertical="top"/>
    </xf>
    <xf numFmtId="10" fontId="11" fillId="2" borderId="1" xfId="20" applyNumberFormat="1" applyFont="1" applyFill="1" applyBorder="1" applyAlignment="1">
      <alignment vertical="top"/>
    </xf>
    <xf numFmtId="0" fontId="11" fillId="2" borderId="11" xfId="19" applyFont="1" applyFill="1" applyBorder="1" applyAlignment="1">
      <alignment vertical="top"/>
    </xf>
    <xf numFmtId="0" fontId="11" fillId="2" borderId="31" xfId="19" applyFont="1" applyFill="1" applyBorder="1" applyAlignment="1">
      <alignment vertical="top"/>
    </xf>
    <xf numFmtId="0" fontId="11" fillId="2" borderId="1" xfId="19" applyFont="1" applyFill="1" applyBorder="1">
      <alignment vertical="top" wrapText="1"/>
    </xf>
    <xf numFmtId="0" fontId="11" fillId="2" borderId="32" xfId="19" applyFont="1" applyFill="1" applyBorder="1" applyAlignment="1">
      <alignment vertical="top"/>
    </xf>
    <xf numFmtId="178" fontId="11" fillId="2" borderId="0" xfId="19" applyNumberFormat="1" applyFont="1" applyFill="1" applyAlignment="1">
      <alignment vertical="top"/>
    </xf>
    <xf numFmtId="10" fontId="11" fillId="2" borderId="31" xfId="19" applyNumberFormat="1" applyFont="1" applyFill="1" applyBorder="1" applyAlignment="1">
      <alignment vertical="top"/>
    </xf>
    <xf numFmtId="178" fontId="11" fillId="2" borderId="31" xfId="20" applyNumberFormat="1" applyFont="1" applyFill="1" applyBorder="1" applyAlignment="1">
      <alignment vertical="top"/>
    </xf>
    <xf numFmtId="10" fontId="11" fillId="2" borderId="1" xfId="19" applyNumberFormat="1" applyFont="1" applyFill="1" applyBorder="1" applyAlignment="1">
      <alignment vertical="top"/>
    </xf>
    <xf numFmtId="9" fontId="11" fillId="2" borderId="1" xfId="19" applyNumberFormat="1" applyFont="1" applyFill="1" applyBorder="1" applyAlignment="1">
      <alignment vertical="top"/>
    </xf>
    <xf numFmtId="0" fontId="15" fillId="2" borderId="1" xfId="0" applyFont="1" applyFill="1" applyBorder="1" applyAlignment="1">
      <alignment horizontal="center" vertical="center" wrapText="1"/>
    </xf>
    <xf numFmtId="0" fontId="8" fillId="2" borderId="1" xfId="0" applyFont="1" applyFill="1" applyBorder="1" applyAlignment="1">
      <alignment horizontal="left"/>
    </xf>
    <xf numFmtId="0" fontId="15" fillId="2" borderId="5" xfId="0" applyFont="1" applyFill="1" applyBorder="1" applyAlignment="1">
      <alignment horizontal="center" vertical="center" wrapText="1"/>
    </xf>
    <xf numFmtId="0" fontId="0" fillId="2" borderId="1" xfId="0" applyFill="1" applyBorder="1" applyAlignment="1">
      <alignment horizontal="left"/>
    </xf>
    <xf numFmtId="0" fontId="0" fillId="2" borderId="0" xfId="0" applyFill="1"/>
    <xf numFmtId="9" fontId="15" fillId="2" borderId="1" xfId="0" applyNumberFormat="1" applyFont="1" applyFill="1" applyBorder="1" applyAlignment="1">
      <alignment horizontal="center" vertical="center" wrapText="1"/>
    </xf>
    <xf numFmtId="0" fontId="7" fillId="2" borderId="0" xfId="18" applyFont="1" applyFill="1" applyAlignment="1">
      <alignment vertical="center"/>
    </xf>
    <xf numFmtId="0" fontId="6" fillId="2" borderId="0" xfId="18" applyFont="1" applyFill="1"/>
    <xf numFmtId="0" fontId="8" fillId="2" borderId="1" xfId="18" applyFill="1" applyBorder="1"/>
    <xf numFmtId="169" fontId="8" fillId="2" borderId="1" xfId="17" applyNumberFormat="1" applyFont="1" applyFill="1" applyBorder="1"/>
    <xf numFmtId="2" fontId="8" fillId="2" borderId="1" xfId="18" applyNumberFormat="1" applyFill="1" applyBorder="1" applyAlignment="1">
      <alignment horizontal="left"/>
    </xf>
    <xf numFmtId="169" fontId="8" fillId="2" borderId="1" xfId="18" applyNumberFormat="1" applyFill="1" applyBorder="1"/>
    <xf numFmtId="10" fontId="8" fillId="2" borderId="1" xfId="18" applyNumberFormat="1" applyFill="1" applyBorder="1"/>
    <xf numFmtId="0" fontId="8" fillId="2" borderId="38" xfId="18" applyFill="1" applyBorder="1"/>
    <xf numFmtId="0" fontId="8" fillId="2" borderId="14" xfId="18" applyFill="1" applyBorder="1"/>
    <xf numFmtId="0" fontId="8" fillId="2" borderId="15" xfId="18" applyFill="1" applyBorder="1"/>
    <xf numFmtId="0" fontId="8" fillId="2" borderId="39" xfId="18" applyFill="1" applyBorder="1"/>
    <xf numFmtId="0" fontId="8" fillId="2" borderId="4" xfId="18" applyFill="1" applyBorder="1"/>
    <xf numFmtId="0" fontId="8" fillId="2" borderId="1" xfId="18" applyFill="1" applyBorder="1" applyAlignment="1">
      <alignment horizontal="center"/>
    </xf>
    <xf numFmtId="10" fontId="8" fillId="2" borderId="1" xfId="21" applyNumberFormat="1" applyFont="1" applyFill="1" applyBorder="1" applyAlignment="1">
      <alignment horizontal="center"/>
    </xf>
    <xf numFmtId="179" fontId="8" fillId="2" borderId="1" xfId="18" applyNumberFormat="1" applyFill="1" applyBorder="1"/>
    <xf numFmtId="10" fontId="8" fillId="2" borderId="4" xfId="21" applyNumberFormat="1" applyFont="1" applyFill="1" applyBorder="1"/>
    <xf numFmtId="10" fontId="8" fillId="2" borderId="0" xfId="18" applyNumberFormat="1" applyFill="1"/>
    <xf numFmtId="10" fontId="8" fillId="2" borderId="40" xfId="18" applyNumberFormat="1" applyFill="1" applyBorder="1"/>
    <xf numFmtId="2" fontId="0" fillId="0" borderId="1" xfId="0" applyNumberFormat="1" applyBorder="1" applyAlignment="1">
      <alignment horizontal="right"/>
    </xf>
    <xf numFmtId="176" fontId="0" fillId="0" borderId="0" xfId="0" applyNumberFormat="1"/>
    <xf numFmtId="0" fontId="11" fillId="2" borderId="0" xfId="0" applyFont="1" applyFill="1" applyAlignment="1">
      <alignment horizontal="left" vertical="center" indent="1"/>
    </xf>
    <xf numFmtId="176" fontId="11" fillId="2" borderId="0" xfId="0" applyNumberFormat="1" applyFont="1" applyFill="1" applyAlignment="1">
      <alignment horizontal="right" vertical="center"/>
    </xf>
    <xf numFmtId="167" fontId="0" fillId="0" borderId="0" xfId="0" applyNumberFormat="1"/>
    <xf numFmtId="0" fontId="5" fillId="2" borderId="39" xfId="18" applyFont="1" applyFill="1" applyBorder="1"/>
    <xf numFmtId="2" fontId="11" fillId="2" borderId="16" xfId="0" applyNumberFormat="1" applyFont="1" applyFill="1" applyBorder="1" applyAlignment="1">
      <alignment horizontal="left" vertical="center" indent="1"/>
    </xf>
    <xf numFmtId="0" fontId="11" fillId="2" borderId="16" xfId="0" applyFont="1" applyFill="1" applyBorder="1" applyAlignment="1">
      <alignment horizontal="left" indent="1"/>
    </xf>
    <xf numFmtId="0" fontId="11" fillId="2" borderId="0" xfId="0" applyFont="1" applyFill="1"/>
    <xf numFmtId="168" fontId="11" fillId="2" borderId="17" xfId="0" applyNumberFormat="1" applyFont="1" applyFill="1" applyBorder="1"/>
    <xf numFmtId="0" fontId="11" fillId="2" borderId="0" xfId="0" applyFont="1" applyFill="1" applyAlignment="1">
      <alignment horizontal="right"/>
    </xf>
    <xf numFmtId="168" fontId="11" fillId="2" borderId="17" xfId="0" applyNumberFormat="1" applyFont="1" applyFill="1" applyBorder="1" applyAlignment="1">
      <alignment horizontal="right"/>
    </xf>
    <xf numFmtId="0" fontId="11" fillId="2" borderId="24" xfId="0" applyFont="1" applyFill="1" applyBorder="1" applyAlignment="1">
      <alignment horizontal="left" indent="1"/>
    </xf>
    <xf numFmtId="0" fontId="11" fillId="2" borderId="25" xfId="0" applyFont="1" applyFill="1" applyBorder="1"/>
    <xf numFmtId="168" fontId="11" fillId="2" borderId="26" xfId="0" applyNumberFormat="1" applyFont="1" applyFill="1" applyBorder="1"/>
    <xf numFmtId="0" fontId="11" fillId="2" borderId="27" xfId="0" applyFont="1" applyFill="1" applyBorder="1" applyAlignment="1">
      <alignment horizontal="center"/>
    </xf>
    <xf numFmtId="168" fontId="11" fillId="2" borderId="23" xfId="0" applyNumberFormat="1" applyFont="1" applyFill="1" applyBorder="1" applyAlignment="1">
      <alignment horizontal="center"/>
    </xf>
    <xf numFmtId="168" fontId="11" fillId="2" borderId="31" xfId="0" applyNumberFormat="1" applyFont="1" applyFill="1" applyBorder="1" applyAlignment="1">
      <alignment horizontal="center"/>
    </xf>
    <xf numFmtId="168" fontId="11" fillId="2" borderId="31" xfId="15" applyNumberFormat="1" applyFont="1" applyFill="1" applyBorder="1"/>
    <xf numFmtId="4" fontId="11" fillId="2" borderId="31" xfId="15" applyNumberFormat="1" applyFont="1" applyFill="1" applyBorder="1" applyAlignment="1">
      <alignment horizontal="center"/>
    </xf>
    <xf numFmtId="1" fontId="11" fillId="2" borderId="35" xfId="15" applyNumberFormat="1" applyFont="1" applyFill="1" applyBorder="1" applyAlignment="1">
      <alignment horizontal="center"/>
    </xf>
    <xf numFmtId="0" fontId="11" fillId="2" borderId="37" xfId="0" applyFont="1" applyFill="1" applyBorder="1" applyAlignment="1">
      <alignment horizontal="center"/>
    </xf>
    <xf numFmtId="177" fontId="11" fillId="2" borderId="37" xfId="15" applyNumberFormat="1" applyFont="1" applyFill="1" applyBorder="1"/>
    <xf numFmtId="168" fontId="11" fillId="2" borderId="26" xfId="15" applyNumberFormat="1" applyFont="1" applyFill="1" applyBorder="1" applyAlignment="1">
      <alignment horizontal="center"/>
    </xf>
    <xf numFmtId="177" fontId="11" fillId="2" borderId="0" xfId="0" applyNumberFormat="1" applyFont="1" applyFill="1"/>
    <xf numFmtId="177" fontId="11" fillId="2" borderId="0" xfId="0" applyNumberFormat="1" applyFont="1" applyFill="1" applyAlignment="1">
      <alignment horizontal="right"/>
    </xf>
    <xf numFmtId="168" fontId="11" fillId="2" borderId="34" xfId="0" applyNumberFormat="1" applyFont="1" applyFill="1" applyBorder="1" applyAlignment="1">
      <alignment horizontal="center"/>
    </xf>
    <xf numFmtId="177" fontId="11" fillId="2" borderId="27" xfId="0" applyNumberFormat="1" applyFont="1" applyFill="1" applyBorder="1" applyAlignment="1">
      <alignment horizontal="center"/>
    </xf>
    <xf numFmtId="0" fontId="11" fillId="2" borderId="31" xfId="0" applyFont="1" applyFill="1" applyBorder="1" applyAlignment="1">
      <alignment horizontal="center"/>
    </xf>
    <xf numFmtId="181" fontId="11" fillId="2" borderId="31" xfId="15" applyNumberFormat="1" applyFont="1" applyFill="1" applyBorder="1"/>
    <xf numFmtId="168" fontId="11" fillId="2" borderId="35" xfId="15" applyNumberFormat="1" applyFont="1" applyFill="1" applyBorder="1"/>
    <xf numFmtId="168" fontId="11" fillId="2" borderId="32" xfId="15" applyNumberFormat="1" applyFont="1" applyFill="1" applyBorder="1"/>
    <xf numFmtId="0" fontId="11" fillId="2" borderId="32" xfId="0" applyFont="1" applyFill="1" applyBorder="1" applyAlignment="1">
      <alignment horizontal="center"/>
    </xf>
    <xf numFmtId="168" fontId="11" fillId="2" borderId="41" xfId="15" applyNumberFormat="1" applyFont="1" applyFill="1" applyBorder="1"/>
    <xf numFmtId="0" fontId="11" fillId="2" borderId="33" xfId="0" applyFont="1" applyFill="1" applyBorder="1" applyAlignment="1">
      <alignment horizontal="center"/>
    </xf>
    <xf numFmtId="168" fontId="11" fillId="2" borderId="33" xfId="15" applyNumberFormat="1" applyFont="1" applyFill="1" applyBorder="1"/>
    <xf numFmtId="168" fontId="11" fillId="2" borderId="20" xfId="15" applyNumberFormat="1" applyFont="1" applyFill="1" applyBorder="1"/>
    <xf numFmtId="168" fontId="11" fillId="2" borderId="36" xfId="0" applyNumberFormat="1" applyFont="1" applyFill="1" applyBorder="1" applyAlignment="1">
      <alignment horizontal="right"/>
    </xf>
    <xf numFmtId="43" fontId="11" fillId="2" borderId="31" xfId="15" applyFont="1" applyFill="1" applyBorder="1"/>
    <xf numFmtId="43" fontId="11" fillId="2" borderId="33" xfId="15" applyFont="1" applyFill="1" applyBorder="1"/>
    <xf numFmtId="168" fontId="11" fillId="2" borderId="34" xfId="0" applyNumberFormat="1" applyFont="1" applyFill="1" applyBorder="1" applyAlignment="1">
      <alignment horizontal="right"/>
    </xf>
    <xf numFmtId="0" fontId="11" fillId="2" borderId="22" xfId="0" applyFont="1" applyFill="1" applyBorder="1" applyAlignment="1">
      <alignment horizontal="center"/>
    </xf>
    <xf numFmtId="168" fontId="11" fillId="2" borderId="15" xfId="0" applyNumberFormat="1" applyFont="1" applyFill="1" applyBorder="1" applyAlignment="1">
      <alignment horizontal="center"/>
    </xf>
    <xf numFmtId="182" fontId="11" fillId="2" borderId="31" xfId="15" applyNumberFormat="1" applyFont="1" applyFill="1" applyBorder="1" applyAlignment="1">
      <alignment horizontal="center"/>
    </xf>
    <xf numFmtId="168" fontId="11" fillId="2" borderId="37" xfId="15" applyNumberFormat="1" applyFont="1" applyFill="1" applyBorder="1"/>
    <xf numFmtId="168" fontId="11" fillId="2" borderId="37" xfId="0" applyNumberFormat="1" applyFont="1" applyFill="1" applyBorder="1"/>
    <xf numFmtId="168" fontId="11" fillId="2" borderId="17" xfId="0" applyNumberFormat="1" applyFont="1" applyFill="1" applyBorder="1" applyAlignment="1">
      <alignment horizontal="center"/>
    </xf>
    <xf numFmtId="177" fontId="11" fillId="2" borderId="0" xfId="0" applyNumberFormat="1" applyFont="1" applyFill="1" applyAlignment="1">
      <alignment horizontal="left"/>
    </xf>
    <xf numFmtId="177" fontId="11" fillId="2" borderId="7" xfId="0" applyNumberFormat="1" applyFont="1" applyFill="1" applyBorder="1" applyAlignment="1">
      <alignment horizontal="center"/>
    </xf>
    <xf numFmtId="168" fontId="11" fillId="2" borderId="8" xfId="0" applyNumberFormat="1" applyFont="1" applyFill="1" applyBorder="1" applyAlignment="1">
      <alignment horizontal="center"/>
    </xf>
    <xf numFmtId="168" fontId="11" fillId="2" borderId="31" xfId="15" applyNumberFormat="1" applyFont="1" applyFill="1" applyBorder="1" applyAlignment="1">
      <alignment horizontal="center"/>
    </xf>
    <xf numFmtId="168" fontId="11" fillId="2" borderId="37" xfId="15" applyNumberFormat="1" applyFont="1" applyFill="1" applyBorder="1" applyAlignment="1">
      <alignment horizontal="center"/>
    </xf>
    <xf numFmtId="177" fontId="11" fillId="2" borderId="25" xfId="0" applyNumberFormat="1" applyFont="1" applyFill="1" applyBorder="1"/>
    <xf numFmtId="177" fontId="11" fillId="2" borderId="25" xfId="0" applyNumberFormat="1" applyFont="1" applyFill="1" applyBorder="1" applyAlignment="1">
      <alignment horizontal="left"/>
    </xf>
    <xf numFmtId="176" fontId="11" fillId="2" borderId="34" xfId="0" applyNumberFormat="1" applyFont="1" applyFill="1" applyBorder="1" applyAlignment="1">
      <alignment horizontal="right"/>
    </xf>
    <xf numFmtId="177" fontId="11" fillId="2" borderId="0" xfId="0" applyNumberFormat="1" applyFont="1" applyFill="1" applyAlignment="1">
      <alignment horizontal="center"/>
    </xf>
    <xf numFmtId="177" fontId="11" fillId="2" borderId="25" xfId="0" applyNumberFormat="1" applyFont="1" applyFill="1" applyBorder="1" applyAlignment="1">
      <alignment horizontal="center"/>
    </xf>
    <xf numFmtId="0" fontId="21" fillId="2" borderId="0" xfId="0" applyFont="1" applyFill="1" applyAlignment="1">
      <alignment horizontal="center" vertical="center" wrapText="1"/>
    </xf>
    <xf numFmtId="0" fontId="21" fillId="2" borderId="0" xfId="0" applyFont="1" applyFill="1" applyAlignment="1">
      <alignment horizontal="left" vertical="center" wrapText="1"/>
    </xf>
    <xf numFmtId="2" fontId="21" fillId="2" borderId="0" xfId="0" applyNumberFormat="1" applyFont="1" applyFill="1" applyAlignment="1">
      <alignment horizontal="center" vertical="center" wrapText="1"/>
    </xf>
    <xf numFmtId="169" fontId="22" fillId="2" borderId="0" xfId="1" applyNumberFormat="1" applyFont="1" applyFill="1" applyBorder="1" applyAlignment="1">
      <alignment horizontal="right" vertical="center" wrapText="1"/>
    </xf>
    <xf numFmtId="173" fontId="21" fillId="2" borderId="0" xfId="0" applyNumberFormat="1" applyFont="1" applyFill="1" applyAlignment="1">
      <alignment horizontal="right" vertical="center" wrapText="1"/>
    </xf>
    <xf numFmtId="0" fontId="21" fillId="2" borderId="0" xfId="0" applyFont="1" applyFill="1" applyAlignment="1">
      <alignment vertical="center" wrapText="1"/>
    </xf>
    <xf numFmtId="0" fontId="21" fillId="2" borderId="0" xfId="0" applyFont="1" applyFill="1" applyAlignment="1">
      <alignment vertical="center"/>
    </xf>
    <xf numFmtId="0" fontId="28" fillId="2" borderId="1" xfId="0" applyFont="1" applyFill="1" applyBorder="1" applyAlignment="1">
      <alignment horizontal="center" vertical="center" wrapText="1"/>
    </xf>
    <xf numFmtId="0" fontId="28" fillId="0" borderId="1" xfId="0" applyFont="1" applyBorder="1"/>
    <xf numFmtId="0" fontId="28" fillId="0" borderId="1" xfId="0" applyFont="1" applyBorder="1" applyAlignment="1">
      <alignment horizontal="center" vertical="center"/>
    </xf>
    <xf numFmtId="2" fontId="28" fillId="0" borderId="1" xfId="0" applyNumberFormat="1" applyFont="1" applyBorder="1" applyAlignment="1">
      <alignment horizontal="center" vertical="center"/>
    </xf>
    <xf numFmtId="171" fontId="29" fillId="0" borderId="1" xfId="2" applyFont="1" applyBorder="1" applyAlignment="1"/>
    <xf numFmtId="171" fontId="28" fillId="2" borderId="1" xfId="2" applyFont="1" applyFill="1" applyBorder="1" applyAlignment="1">
      <alignment wrapText="1"/>
    </xf>
    <xf numFmtId="0" fontId="28" fillId="2" borderId="2" xfId="0" applyFont="1" applyFill="1" applyBorder="1" applyAlignment="1">
      <alignment horizontal="left" vertical="center" wrapText="1"/>
    </xf>
    <xf numFmtId="2" fontId="28" fillId="2" borderId="1" xfId="0" applyNumberFormat="1" applyFont="1" applyFill="1" applyBorder="1" applyAlignment="1">
      <alignment horizontal="center" vertical="center" wrapText="1"/>
    </xf>
    <xf numFmtId="171" fontId="29" fillId="2" borderId="1" xfId="2" applyFont="1" applyFill="1" applyBorder="1" applyAlignment="1">
      <alignment vertical="center" wrapText="1"/>
    </xf>
    <xf numFmtId="171" fontId="28" fillId="2" borderId="1" xfId="2" applyFont="1" applyFill="1" applyBorder="1" applyAlignment="1">
      <alignment vertical="center" wrapText="1"/>
    </xf>
    <xf numFmtId="0" fontId="28" fillId="2" borderId="1" xfId="0" applyFont="1" applyFill="1" applyBorder="1" applyAlignment="1">
      <alignment horizontal="center" vertical="center"/>
    </xf>
    <xf numFmtId="0" fontId="28" fillId="2" borderId="1" xfId="0" applyFont="1" applyFill="1" applyBorder="1" applyAlignment="1">
      <alignment vertical="center" wrapText="1"/>
    </xf>
    <xf numFmtId="171" fontId="29" fillId="2" borderId="1" xfId="2" applyFont="1" applyFill="1" applyBorder="1" applyAlignment="1">
      <alignment wrapText="1"/>
    </xf>
    <xf numFmtId="0" fontId="31" fillId="3" borderId="0" xfId="0" applyFont="1" applyFill="1"/>
    <xf numFmtId="0" fontId="28" fillId="2" borderId="0" xfId="0" applyFont="1" applyFill="1" applyAlignment="1">
      <alignment vertical="center" wrapText="1"/>
    </xf>
    <xf numFmtId="173" fontId="28" fillId="2" borderId="0" xfId="2" applyNumberFormat="1" applyFont="1" applyFill="1" applyBorder="1" applyAlignment="1">
      <alignment horizontal="right" vertical="center" wrapText="1"/>
    </xf>
    <xf numFmtId="0" fontId="32" fillId="2" borderId="0" xfId="0" applyFont="1" applyFill="1"/>
    <xf numFmtId="0" fontId="28" fillId="2" borderId="0" xfId="0" applyFont="1" applyFill="1" applyAlignment="1">
      <alignment horizontal="center" vertical="center" wrapText="1"/>
    </xf>
    <xf numFmtId="169" fontId="22" fillId="2" borderId="0" xfId="1" applyNumberFormat="1" applyFont="1" applyFill="1" applyAlignment="1">
      <alignment horizontal="right" vertical="center" wrapText="1"/>
    </xf>
    <xf numFmtId="169" fontId="25" fillId="2" borderId="1" xfId="1" applyNumberFormat="1" applyFont="1" applyFill="1" applyBorder="1" applyAlignment="1">
      <alignment horizontal="right" vertical="center" wrapText="1"/>
    </xf>
    <xf numFmtId="170" fontId="24" fillId="2" borderId="1" xfId="0" applyNumberFormat="1" applyFont="1" applyFill="1" applyBorder="1" applyAlignment="1">
      <alignment horizontal="right" vertical="center" wrapText="1"/>
    </xf>
    <xf numFmtId="0" fontId="31" fillId="2" borderId="1" xfId="0" applyFont="1" applyFill="1" applyBorder="1" applyAlignment="1">
      <alignment horizontal="center" vertical="center"/>
    </xf>
    <xf numFmtId="2" fontId="31" fillId="2" borderId="1" xfId="0" applyNumberFormat="1" applyFont="1" applyFill="1" applyBorder="1" applyAlignment="1">
      <alignment horizontal="center" vertical="center" wrapText="1"/>
    </xf>
    <xf numFmtId="10" fontId="25" fillId="2" borderId="1" xfId="3" applyNumberFormat="1" applyFont="1" applyFill="1" applyBorder="1" applyAlignment="1">
      <alignment horizontal="right" vertical="center" wrapText="1"/>
    </xf>
    <xf numFmtId="172" fontId="21" fillId="2" borderId="0" xfId="0" applyNumberFormat="1" applyFont="1" applyFill="1" applyAlignment="1">
      <alignment vertical="center" wrapText="1"/>
    </xf>
    <xf numFmtId="0" fontId="24" fillId="2" borderId="0" xfId="0" applyFont="1" applyFill="1" applyAlignment="1">
      <alignment horizontal="center" vertical="center" wrapText="1"/>
    </xf>
    <xf numFmtId="170" fontId="21" fillId="2" borderId="0" xfId="0" applyNumberFormat="1" applyFont="1" applyFill="1" applyAlignment="1">
      <alignment vertical="center" wrapText="1"/>
    </xf>
    <xf numFmtId="0" fontId="21" fillId="2" borderId="0" xfId="0" applyFont="1" applyFill="1" applyAlignment="1">
      <alignment horizontal="left" vertical="center"/>
    </xf>
    <xf numFmtId="173" fontId="21" fillId="2" borderId="0" xfId="2" applyNumberFormat="1" applyFont="1" applyFill="1" applyBorder="1" applyAlignment="1">
      <alignment horizontal="right" vertical="center" wrapText="1"/>
    </xf>
    <xf numFmtId="169" fontId="22" fillId="2" borderId="0" xfId="0" applyNumberFormat="1" applyFont="1" applyFill="1" applyAlignment="1">
      <alignment horizontal="right" vertical="center" wrapText="1"/>
    </xf>
    <xf numFmtId="0" fontId="21" fillId="2" borderId="3" xfId="0" applyFont="1" applyFill="1" applyBorder="1" applyAlignment="1">
      <alignment vertical="center" wrapText="1"/>
    </xf>
    <xf numFmtId="2" fontId="28" fillId="2" borderId="1" xfId="0" applyNumberFormat="1" applyFont="1" applyFill="1" applyBorder="1" applyAlignment="1">
      <alignment horizontal="center" vertical="center"/>
    </xf>
    <xf numFmtId="169" fontId="29" fillId="2" borderId="1" xfId="2" applyNumberFormat="1" applyFont="1" applyFill="1" applyBorder="1" applyAlignment="1">
      <alignment horizontal="right" vertical="center"/>
    </xf>
    <xf numFmtId="173" fontId="28" fillId="2" borderId="1" xfId="2" applyNumberFormat="1" applyFont="1" applyFill="1" applyBorder="1" applyAlignment="1">
      <alignment horizontal="right" vertical="center" wrapText="1"/>
    </xf>
    <xf numFmtId="0" fontId="28" fillId="2" borderId="0" xfId="0" applyFont="1" applyFill="1"/>
    <xf numFmtId="0" fontId="33" fillId="2" borderId="0" xfId="5" applyFont="1" applyFill="1"/>
    <xf numFmtId="2" fontId="32" fillId="2" borderId="0" xfId="5" applyNumberFormat="1" applyFont="1" applyFill="1"/>
    <xf numFmtId="0" fontId="32" fillId="2" borderId="0" xfId="5" applyFont="1" applyFill="1"/>
    <xf numFmtId="0" fontId="28" fillId="2" borderId="2" xfId="0" applyFont="1" applyFill="1" applyBorder="1" applyAlignment="1">
      <alignment vertical="center" wrapText="1"/>
    </xf>
    <xf numFmtId="173" fontId="28" fillId="2" borderId="1" xfId="2" applyNumberFormat="1" applyFont="1" applyFill="1" applyBorder="1" applyAlignment="1">
      <alignment horizontal="right" vertical="center"/>
    </xf>
    <xf numFmtId="169" fontId="29" fillId="2" borderId="1" xfId="1" applyNumberFormat="1" applyFont="1" applyFill="1" applyBorder="1" applyAlignment="1">
      <alignment horizontal="right" vertical="center" wrapText="1"/>
    </xf>
    <xf numFmtId="173" fontId="28" fillId="2" borderId="1" xfId="4" applyNumberFormat="1" applyFont="1" applyFill="1" applyBorder="1" applyAlignment="1">
      <alignment horizontal="right" vertical="center"/>
    </xf>
    <xf numFmtId="169" fontId="29" fillId="2" borderId="1" xfId="6" applyNumberFormat="1" applyFont="1" applyFill="1" applyBorder="1" applyAlignment="1">
      <alignment horizontal="right" vertical="center" wrapText="1"/>
    </xf>
    <xf numFmtId="169" fontId="29" fillId="2" borderId="1" xfId="4" applyNumberFormat="1" applyFont="1" applyFill="1" applyBorder="1" applyAlignment="1">
      <alignment horizontal="right" vertical="center" wrapText="1"/>
    </xf>
    <xf numFmtId="173" fontId="28" fillId="2" borderId="1" xfId="0" applyNumberFormat="1" applyFont="1" applyFill="1" applyBorder="1" applyAlignment="1">
      <alignment horizontal="right" vertical="center" wrapText="1"/>
    </xf>
    <xf numFmtId="0" fontId="28" fillId="2" borderId="1" xfId="0" applyFont="1" applyFill="1" applyBorder="1" applyAlignment="1">
      <alignment horizontal="left" vertical="center" wrapText="1"/>
    </xf>
    <xf numFmtId="169" fontId="29" fillId="2" borderId="1" xfId="7" applyNumberFormat="1" applyFont="1" applyFill="1" applyBorder="1" applyAlignment="1">
      <alignment horizontal="right" vertical="center" wrapText="1"/>
    </xf>
    <xf numFmtId="173" fontId="28" fillId="2" borderId="4" xfId="7" applyNumberFormat="1" applyFont="1" applyFill="1" applyBorder="1" applyAlignment="1">
      <alignment horizontal="right" vertical="center" wrapText="1"/>
    </xf>
    <xf numFmtId="0" fontId="34" fillId="2" borderId="0" xfId="0" applyFont="1" applyFill="1" applyAlignment="1">
      <alignment wrapText="1"/>
    </xf>
    <xf numFmtId="0" fontId="32" fillId="2" borderId="0" xfId="0" applyFont="1" applyFill="1" applyAlignment="1">
      <alignment wrapText="1"/>
    </xf>
    <xf numFmtId="0" fontId="30" fillId="2" borderId="1" xfId="0" applyFont="1" applyFill="1" applyBorder="1" applyAlignment="1">
      <alignment horizontal="center" vertical="center" wrapText="1"/>
    </xf>
    <xf numFmtId="0" fontId="30" fillId="2" borderId="1" xfId="0" applyFont="1" applyFill="1" applyBorder="1" applyAlignment="1">
      <alignment vertical="center"/>
    </xf>
    <xf numFmtId="2" fontId="30" fillId="2" borderId="1" xfId="0" applyNumberFormat="1" applyFont="1" applyFill="1" applyBorder="1" applyAlignment="1">
      <alignment horizontal="center" vertical="center" wrapText="1"/>
    </xf>
    <xf numFmtId="173" fontId="30" fillId="2" borderId="1" xfId="2" applyNumberFormat="1" applyFont="1" applyFill="1" applyBorder="1" applyAlignment="1">
      <alignment horizontal="right" vertical="center" wrapText="1"/>
    </xf>
    <xf numFmtId="0" fontId="35" fillId="2" borderId="0" xfId="0" applyFont="1" applyFill="1" applyAlignment="1">
      <alignment vertical="center" wrapText="1"/>
    </xf>
    <xf numFmtId="0" fontId="28" fillId="2" borderId="1" xfId="0" applyFont="1" applyFill="1" applyBorder="1" applyAlignment="1">
      <alignment vertical="center"/>
    </xf>
    <xf numFmtId="169" fontId="29" fillId="2" borderId="1" xfId="4" applyNumberFormat="1" applyFont="1" applyFill="1" applyBorder="1" applyAlignment="1">
      <alignment horizontal="right" vertical="center"/>
    </xf>
    <xf numFmtId="0" fontId="28" fillId="2" borderId="2" xfId="0" applyFont="1" applyFill="1" applyBorder="1" applyAlignment="1">
      <alignment wrapText="1"/>
    </xf>
    <xf numFmtId="0" fontId="28" fillId="2" borderId="1" xfId="0" applyFont="1" applyFill="1" applyBorder="1" applyAlignment="1">
      <alignment horizontal="center" wrapText="1"/>
    </xf>
    <xf numFmtId="0" fontId="21" fillId="2" borderId="1" xfId="0" applyFont="1" applyFill="1" applyBorder="1" applyAlignment="1">
      <alignment horizontal="center" vertical="center" wrapText="1"/>
    </xf>
    <xf numFmtId="0" fontId="21" fillId="2" borderId="1" xfId="0" applyFont="1" applyFill="1" applyBorder="1" applyAlignment="1">
      <alignment vertical="center" wrapText="1"/>
    </xf>
    <xf numFmtId="2" fontId="21" fillId="2" borderId="1" xfId="0" applyNumberFormat="1" applyFont="1" applyFill="1" applyBorder="1" applyAlignment="1">
      <alignment horizontal="center" vertical="center" wrapText="1"/>
    </xf>
    <xf numFmtId="169" fontId="22" fillId="2" borderId="1" xfId="1" applyNumberFormat="1" applyFont="1" applyFill="1" applyBorder="1" applyAlignment="1">
      <alignment horizontal="right" vertical="center" wrapText="1"/>
    </xf>
    <xf numFmtId="173" fontId="21" fillId="2" borderId="1" xfId="0" applyNumberFormat="1" applyFont="1" applyFill="1" applyBorder="1" applyAlignment="1">
      <alignment horizontal="right" vertical="center" wrapText="1"/>
    </xf>
    <xf numFmtId="0" fontId="28" fillId="2" borderId="2" xfId="0" applyFont="1" applyFill="1" applyBorder="1" applyAlignment="1">
      <alignment horizontal="center" vertical="center" wrapText="1"/>
    </xf>
    <xf numFmtId="0" fontId="30" fillId="2" borderId="1" xfId="0" applyFont="1" applyFill="1" applyBorder="1" applyAlignment="1">
      <alignment vertical="center" wrapText="1"/>
    </xf>
    <xf numFmtId="173" fontId="30" fillId="2" borderId="1" xfId="0" applyNumberFormat="1" applyFont="1" applyFill="1" applyBorder="1" applyAlignment="1">
      <alignment horizontal="right" vertical="center" wrapText="1"/>
    </xf>
    <xf numFmtId="0" fontId="28" fillId="2" borderId="1" xfId="0" applyFont="1" applyFill="1" applyBorder="1" applyAlignment="1">
      <alignment wrapText="1"/>
    </xf>
    <xf numFmtId="174" fontId="28" fillId="2" borderId="1" xfId="0" applyNumberFormat="1" applyFont="1" applyFill="1" applyBorder="1" applyAlignment="1">
      <alignment horizontal="center" vertical="center" wrapText="1"/>
    </xf>
    <xf numFmtId="169" fontId="29" fillId="2" borderId="1" xfId="2" applyNumberFormat="1" applyFont="1" applyFill="1" applyBorder="1" applyAlignment="1">
      <alignment horizontal="right" vertical="center" wrapText="1"/>
    </xf>
    <xf numFmtId="0" fontId="28" fillId="2" borderId="1" xfId="0" applyFont="1" applyFill="1" applyBorder="1" applyAlignment="1">
      <alignment horizontal="center"/>
    </xf>
    <xf numFmtId="169" fontId="29" fillId="2" borderId="1" xfId="0" applyNumberFormat="1" applyFont="1" applyFill="1" applyBorder="1" applyAlignment="1">
      <alignment horizontal="right" vertical="center"/>
    </xf>
    <xf numFmtId="0" fontId="28" fillId="2" borderId="5" xfId="0" applyFont="1" applyFill="1" applyBorder="1" applyAlignment="1">
      <alignment horizontal="center" vertical="center" wrapText="1"/>
    </xf>
    <xf numFmtId="2" fontId="28" fillId="2" borderId="5" xfId="0" applyNumberFormat="1" applyFont="1" applyFill="1" applyBorder="1" applyAlignment="1">
      <alignment horizontal="center" vertical="center" wrapText="1"/>
    </xf>
    <xf numFmtId="2" fontId="28" fillId="2" borderId="1" xfId="1" applyNumberFormat="1" applyFont="1" applyFill="1" applyBorder="1" applyAlignment="1">
      <alignment horizontal="center" vertical="center"/>
    </xf>
    <xf numFmtId="0" fontId="28" fillId="2" borderId="1" xfId="0" applyFont="1" applyFill="1" applyBorder="1" applyAlignment="1">
      <alignment horizontal="justify" vertical="center" wrapText="1"/>
    </xf>
    <xf numFmtId="175" fontId="37" fillId="2" borderId="0" xfId="8" applyFont="1" applyFill="1" applyAlignment="1">
      <alignment horizontal="center" wrapText="1"/>
    </xf>
    <xf numFmtId="0" fontId="21" fillId="2" borderId="0" xfId="0" applyFont="1" applyFill="1" applyAlignment="1">
      <alignment wrapText="1"/>
    </xf>
    <xf numFmtId="2" fontId="28" fillId="2" borderId="1" xfId="6" applyNumberFormat="1" applyFont="1" applyFill="1" applyBorder="1" applyAlignment="1">
      <alignment horizontal="center" vertical="center"/>
    </xf>
    <xf numFmtId="173" fontId="28" fillId="2" borderId="1" xfId="6" applyNumberFormat="1" applyFont="1" applyFill="1" applyBorder="1" applyAlignment="1">
      <alignment horizontal="right" vertical="center"/>
    </xf>
    <xf numFmtId="0" fontId="28" fillId="2" borderId="2" xfId="0" applyFont="1" applyFill="1" applyBorder="1" applyAlignment="1">
      <alignment horizontal="justify" vertical="center" wrapText="1"/>
    </xf>
    <xf numFmtId="0" fontId="21" fillId="2" borderId="1" xfId="0" applyFont="1" applyFill="1" applyBorder="1" applyAlignment="1">
      <alignment horizontal="justify" vertical="center" wrapText="1"/>
    </xf>
    <xf numFmtId="169" fontId="22" fillId="2" borderId="1" xfId="2" applyNumberFormat="1" applyFont="1" applyFill="1" applyBorder="1" applyAlignment="1">
      <alignment horizontal="right" vertical="center" wrapText="1"/>
    </xf>
    <xf numFmtId="173" fontId="21" fillId="2" borderId="1" xfId="2" applyNumberFormat="1" applyFont="1" applyFill="1" applyBorder="1" applyAlignment="1">
      <alignment horizontal="right" vertical="center" wrapText="1"/>
    </xf>
    <xf numFmtId="0" fontId="21" fillId="2" borderId="1" xfId="0" applyFont="1" applyFill="1" applyBorder="1" applyAlignment="1">
      <alignment horizontal="left" vertical="center" wrapText="1"/>
    </xf>
    <xf numFmtId="169" fontId="22" fillId="2" borderId="1" xfId="0" applyNumberFormat="1" applyFont="1" applyFill="1" applyBorder="1" applyAlignment="1">
      <alignment horizontal="right" vertical="center" wrapText="1"/>
    </xf>
    <xf numFmtId="0" fontId="38" fillId="2" borderId="1" xfId="0" applyFont="1" applyFill="1" applyBorder="1" applyAlignment="1">
      <alignment horizontal="center" wrapText="1"/>
    </xf>
    <xf numFmtId="0" fontId="38" fillId="2" borderId="2" xfId="0" applyFont="1" applyFill="1" applyBorder="1" applyAlignment="1">
      <alignment wrapText="1"/>
    </xf>
    <xf numFmtId="2" fontId="38" fillId="2" borderId="1" xfId="0" applyNumberFormat="1" applyFont="1" applyFill="1" applyBorder="1" applyAlignment="1">
      <alignment horizontal="center" vertical="center" wrapText="1"/>
    </xf>
    <xf numFmtId="169" fontId="39" fillId="2" borderId="1" xfId="0" applyNumberFormat="1" applyFont="1" applyFill="1" applyBorder="1" applyAlignment="1">
      <alignment horizontal="right" vertical="center" wrapText="1"/>
    </xf>
    <xf numFmtId="173" fontId="38" fillId="2" borderId="1" xfId="2" applyNumberFormat="1" applyFont="1" applyFill="1" applyBorder="1" applyAlignment="1">
      <alignment horizontal="right" vertical="center" wrapText="1"/>
    </xf>
    <xf numFmtId="0" fontId="21" fillId="2" borderId="1" xfId="0" applyFont="1" applyFill="1" applyBorder="1" applyAlignment="1">
      <alignment horizontal="center" wrapText="1"/>
    </xf>
    <xf numFmtId="0" fontId="21" fillId="2" borderId="1" xfId="0" applyFont="1" applyFill="1" applyBorder="1" applyAlignment="1">
      <alignment horizontal="left" wrapText="1"/>
    </xf>
    <xf numFmtId="0" fontId="30" fillId="2" borderId="1" xfId="0" applyFont="1" applyFill="1" applyBorder="1" applyAlignment="1">
      <alignment horizontal="center" wrapText="1"/>
    </xf>
    <xf numFmtId="0" fontId="30" fillId="2" borderId="1" xfId="0" applyFont="1" applyFill="1" applyBorder="1" applyAlignment="1">
      <alignment wrapText="1"/>
    </xf>
    <xf numFmtId="0" fontId="35" fillId="2" borderId="0" xfId="0" applyFont="1" applyFill="1" applyAlignment="1">
      <alignment wrapText="1"/>
    </xf>
    <xf numFmtId="0" fontId="26" fillId="4" borderId="1" xfId="0" applyFont="1" applyFill="1" applyBorder="1" applyAlignment="1">
      <alignment horizontal="center" vertical="center" wrapText="1"/>
    </xf>
    <xf numFmtId="0" fontId="24" fillId="4" borderId="1" xfId="0" applyFont="1" applyFill="1" applyBorder="1" applyAlignment="1">
      <alignment horizontal="center" vertical="center"/>
    </xf>
    <xf numFmtId="0" fontId="24" fillId="4" borderId="1" xfId="0" applyFont="1" applyFill="1" applyBorder="1" applyAlignment="1">
      <alignment vertical="center"/>
    </xf>
    <xf numFmtId="2" fontId="24" fillId="4" borderId="1" xfId="0" applyNumberFormat="1" applyFont="1" applyFill="1" applyBorder="1" applyAlignment="1">
      <alignment horizontal="center" vertical="center"/>
    </xf>
    <xf numFmtId="169" fontId="25" fillId="4" borderId="1" xfId="1" applyNumberFormat="1" applyFont="1" applyFill="1" applyBorder="1" applyAlignment="1">
      <alignment horizontal="center" vertical="center" wrapText="1"/>
    </xf>
    <xf numFmtId="173" fontId="24" fillId="4" borderId="1" xfId="0" applyNumberFormat="1" applyFont="1" applyFill="1" applyBorder="1" applyAlignment="1">
      <alignment horizontal="right" vertical="center" wrapText="1"/>
    </xf>
    <xf numFmtId="0" fontId="24" fillId="4" borderId="0" xfId="0" applyFont="1" applyFill="1" applyAlignment="1">
      <alignment vertical="center"/>
    </xf>
    <xf numFmtId="0" fontId="26" fillId="4" borderId="1" xfId="0" applyFont="1" applyFill="1" applyBorder="1" applyAlignment="1">
      <alignment vertical="center" wrapText="1"/>
    </xf>
    <xf numFmtId="2" fontId="26" fillId="4" borderId="1" xfId="0" applyNumberFormat="1" applyFont="1" applyFill="1" applyBorder="1" applyAlignment="1">
      <alignment horizontal="center" vertical="center" wrapText="1"/>
    </xf>
    <xf numFmtId="171" fontId="27" fillId="4" borderId="1" xfId="2" applyFont="1" applyFill="1" applyBorder="1" applyAlignment="1">
      <alignment wrapText="1"/>
    </xf>
    <xf numFmtId="171" fontId="26" fillId="4" borderId="1" xfId="2" applyFont="1" applyFill="1" applyBorder="1" applyAlignment="1">
      <alignment wrapText="1"/>
    </xf>
    <xf numFmtId="0" fontId="24" fillId="4" borderId="0" xfId="0" applyFont="1" applyFill="1" applyAlignment="1">
      <alignment vertical="center" wrapText="1"/>
    </xf>
    <xf numFmtId="0" fontId="21" fillId="4" borderId="0" xfId="0" applyFont="1" applyFill="1" applyAlignment="1">
      <alignment vertical="center" wrapText="1"/>
    </xf>
    <xf numFmtId="0" fontId="26" fillId="4" borderId="1" xfId="0" applyFont="1" applyFill="1" applyBorder="1" applyAlignment="1">
      <alignment horizontal="center" vertical="center"/>
    </xf>
    <xf numFmtId="0" fontId="28" fillId="4" borderId="1" xfId="0" applyFont="1" applyFill="1" applyBorder="1" applyAlignment="1">
      <alignment horizontal="center" vertical="center" wrapText="1"/>
    </xf>
    <xf numFmtId="2" fontId="28" fillId="4" borderId="1" xfId="0" applyNumberFormat="1" applyFont="1" applyFill="1" applyBorder="1" applyAlignment="1">
      <alignment horizontal="center" vertical="center" wrapText="1"/>
    </xf>
    <xf numFmtId="171" fontId="29" fillId="4" borderId="1" xfId="2" applyFont="1" applyFill="1" applyBorder="1" applyAlignment="1">
      <alignment vertical="center" wrapText="1"/>
    </xf>
    <xf numFmtId="171" fontId="26" fillId="4" borderId="1" xfId="2" applyFont="1" applyFill="1" applyBorder="1" applyAlignment="1">
      <alignment vertical="center" wrapText="1"/>
    </xf>
    <xf numFmtId="2" fontId="26" fillId="4" borderId="1" xfId="0" applyNumberFormat="1" applyFont="1" applyFill="1" applyBorder="1" applyAlignment="1">
      <alignment horizontal="center" vertical="center"/>
    </xf>
    <xf numFmtId="171" fontId="28" fillId="4" borderId="1" xfId="2" applyFont="1" applyFill="1" applyBorder="1" applyAlignment="1">
      <alignment wrapText="1"/>
    </xf>
    <xf numFmtId="171" fontId="27" fillId="4" borderId="1" xfId="2" applyFont="1" applyFill="1" applyBorder="1" applyAlignment="1">
      <alignment vertical="center" wrapText="1"/>
    </xf>
    <xf numFmtId="171" fontId="28" fillId="4" borderId="1" xfId="2" applyFont="1" applyFill="1" applyBorder="1" applyAlignment="1">
      <alignment vertical="center" wrapText="1"/>
    </xf>
    <xf numFmtId="0" fontId="31" fillId="4" borderId="0" xfId="0" applyFont="1" applyFill="1"/>
    <xf numFmtId="0" fontId="26" fillId="2" borderId="0" xfId="0" applyFont="1" applyFill="1" applyAlignment="1">
      <alignment horizontal="center" vertical="center"/>
    </xf>
    <xf numFmtId="0" fontId="26" fillId="2" borderId="0" xfId="0" applyFont="1" applyFill="1" applyAlignment="1">
      <alignment vertical="center" wrapText="1"/>
    </xf>
    <xf numFmtId="2" fontId="26" fillId="2" borderId="0" xfId="0" applyNumberFormat="1" applyFont="1" applyFill="1" applyAlignment="1">
      <alignment horizontal="center" vertical="center"/>
    </xf>
    <xf numFmtId="169" fontId="27" fillId="2" borderId="0" xfId="1" applyNumberFormat="1" applyFont="1" applyFill="1" applyBorder="1" applyAlignment="1">
      <alignment horizontal="right" vertical="center" wrapText="1"/>
    </xf>
    <xf numFmtId="0" fontId="26" fillId="0" borderId="1" xfId="0" applyFont="1" applyBorder="1" applyAlignment="1">
      <alignment horizontal="center" vertical="center"/>
    </xf>
    <xf numFmtId="0" fontId="26" fillId="0" borderId="1" xfId="0" applyFont="1" applyBorder="1" applyAlignment="1">
      <alignment vertical="center" wrapText="1"/>
    </xf>
    <xf numFmtId="2" fontId="26" fillId="0" borderId="1" xfId="0" applyNumberFormat="1" applyFont="1" applyBorder="1" applyAlignment="1">
      <alignment horizontal="center" vertical="center"/>
    </xf>
    <xf numFmtId="169" fontId="27" fillId="0" borderId="1" xfId="1" applyNumberFormat="1" applyFont="1" applyFill="1" applyBorder="1" applyAlignment="1">
      <alignment horizontal="right" vertical="center" wrapText="1"/>
    </xf>
    <xf numFmtId="173" fontId="28" fillId="0" borderId="1" xfId="2" applyNumberFormat="1" applyFont="1" applyFill="1" applyBorder="1" applyAlignment="1">
      <alignment horizontal="right" vertical="center" wrapText="1"/>
    </xf>
    <xf numFmtId="0" fontId="21" fillId="2" borderId="0" xfId="0" applyFont="1" applyFill="1" applyAlignment="1">
      <alignment horizontal="center" vertical="center" wrapText="1"/>
    </xf>
    <xf numFmtId="0" fontId="23" fillId="2" borderId="0" xfId="0" applyFont="1" applyFill="1" applyAlignment="1">
      <alignment horizontal="center" vertical="center" wrapText="1"/>
    </xf>
    <xf numFmtId="0" fontId="31" fillId="2" borderId="1" xfId="0" applyFont="1" applyFill="1" applyBorder="1" applyAlignment="1">
      <alignment horizontal="right" vertical="center" wrapText="1"/>
    </xf>
    <xf numFmtId="0" fontId="31" fillId="2" borderId="1" xfId="0" applyFont="1" applyFill="1" applyBorder="1" applyAlignment="1">
      <alignment horizontal="center" vertical="center"/>
    </xf>
    <xf numFmtId="0" fontId="24" fillId="2" borderId="0" xfId="0" applyFont="1" applyFill="1" applyAlignment="1">
      <alignment horizontal="center" vertical="center" wrapText="1"/>
    </xf>
    <xf numFmtId="168" fontId="11" fillId="2" borderId="2" xfId="0" applyNumberFormat="1" applyFont="1" applyFill="1" applyBorder="1" applyAlignment="1">
      <alignment horizontal="center" vertical="center"/>
    </xf>
    <xf numFmtId="168" fontId="11" fillId="2" borderId="31" xfId="0" applyNumberFormat="1" applyFont="1" applyFill="1" applyBorder="1" applyAlignment="1">
      <alignment horizontal="center" vertical="center"/>
    </xf>
    <xf numFmtId="0" fontId="11" fillId="2" borderId="30" xfId="0" applyFont="1" applyFill="1" applyBorder="1" applyAlignment="1">
      <alignment horizontal="center" vertical="center"/>
    </xf>
    <xf numFmtId="0" fontId="11" fillId="2" borderId="5" xfId="0" applyFont="1" applyFill="1" applyBorder="1" applyAlignment="1">
      <alignment horizontal="center" vertical="center"/>
    </xf>
    <xf numFmtId="0" fontId="11" fillId="2" borderId="21" xfId="0" applyFont="1" applyFill="1" applyBorder="1" applyAlignment="1">
      <alignment horizontal="center" vertical="center"/>
    </xf>
    <xf numFmtId="0" fontId="11" fillId="2" borderId="22" xfId="0" applyFont="1" applyFill="1" applyBorder="1" applyAlignment="1">
      <alignment horizontal="center" vertical="center"/>
    </xf>
    <xf numFmtId="0" fontId="11" fillId="2" borderId="27" xfId="0" applyFont="1" applyFill="1" applyBorder="1" applyAlignment="1">
      <alignment horizontal="center" vertical="center"/>
    </xf>
    <xf numFmtId="0" fontId="11" fillId="2" borderId="30" xfId="0" applyFont="1" applyFill="1" applyBorder="1" applyAlignment="1">
      <alignment horizontal="left" vertical="center"/>
    </xf>
    <xf numFmtId="0" fontId="11" fillId="2" borderId="5" xfId="0" applyFont="1" applyFill="1" applyBorder="1" applyAlignment="1">
      <alignment horizontal="left" vertical="center"/>
    </xf>
    <xf numFmtId="0" fontId="11" fillId="2" borderId="31" xfId="0" applyFont="1" applyFill="1" applyBorder="1" applyAlignment="1">
      <alignment horizontal="left" vertical="center"/>
    </xf>
    <xf numFmtId="0" fontId="11" fillId="2" borderId="18" xfId="0" applyFont="1" applyFill="1" applyBorder="1" applyAlignment="1">
      <alignment horizontal="left" vertical="center"/>
    </xf>
    <xf numFmtId="0" fontId="11" fillId="2" borderId="19" xfId="0" applyFont="1" applyFill="1" applyBorder="1" applyAlignment="1">
      <alignment horizontal="left" vertical="center"/>
    </xf>
    <xf numFmtId="0" fontId="11" fillId="2" borderId="33" xfId="0" applyFont="1" applyFill="1" applyBorder="1" applyAlignment="1">
      <alignment horizontal="left" vertical="center"/>
    </xf>
    <xf numFmtId="0" fontId="11" fillId="2" borderId="13" xfId="0" applyFont="1" applyFill="1" applyBorder="1" applyAlignment="1">
      <alignment horizontal="center" vertical="center" wrapText="1"/>
    </xf>
    <xf numFmtId="0" fontId="11" fillId="2" borderId="6" xfId="0" applyFont="1" applyFill="1" applyBorder="1" applyAlignment="1">
      <alignment horizontal="center" vertical="center" wrapText="1"/>
    </xf>
    <xf numFmtId="0" fontId="11" fillId="2" borderId="8" xfId="0" applyFont="1" applyFill="1" applyBorder="1" applyAlignment="1">
      <alignment horizontal="center" vertical="center" wrapText="1"/>
    </xf>
    <xf numFmtId="0" fontId="11" fillId="2" borderId="16" xfId="0" applyFont="1" applyFill="1" applyBorder="1" applyAlignment="1">
      <alignment horizontal="center" vertical="center" wrapText="1"/>
    </xf>
    <xf numFmtId="0" fontId="11" fillId="2" borderId="0" xfId="0" applyFont="1" applyFill="1" applyAlignment="1">
      <alignment horizontal="center" vertical="center" wrapText="1"/>
    </xf>
    <xf numFmtId="0" fontId="11" fillId="2" borderId="17" xfId="0" applyFont="1" applyFill="1" applyBorder="1" applyAlignment="1">
      <alignment horizontal="center" vertical="center" wrapText="1"/>
    </xf>
    <xf numFmtId="0" fontId="11" fillId="2" borderId="24" xfId="0" applyFont="1" applyFill="1" applyBorder="1" applyAlignment="1">
      <alignment horizontal="center" vertical="center" wrapText="1"/>
    </xf>
    <xf numFmtId="0" fontId="11" fillId="2" borderId="25" xfId="0" applyFont="1" applyFill="1" applyBorder="1" applyAlignment="1">
      <alignment horizontal="center" vertical="center" wrapText="1"/>
    </xf>
    <xf numFmtId="0" fontId="11" fillId="2" borderId="26" xfId="0" applyFont="1" applyFill="1" applyBorder="1" applyAlignment="1">
      <alignment horizontal="center" vertical="center" wrapText="1"/>
    </xf>
    <xf numFmtId="0" fontId="11" fillId="2" borderId="6" xfId="0" applyFont="1" applyFill="1" applyBorder="1" applyAlignment="1">
      <alignment horizontal="left" vertical="center" wrapText="1"/>
    </xf>
    <xf numFmtId="0" fontId="11" fillId="2" borderId="8" xfId="0" applyFont="1" applyFill="1" applyBorder="1" applyAlignment="1">
      <alignment horizontal="left" vertical="center" wrapText="1"/>
    </xf>
    <xf numFmtId="0" fontId="11" fillId="2" borderId="0" xfId="0" applyFont="1" applyFill="1" applyAlignment="1">
      <alignment horizontal="left" vertical="center" wrapText="1"/>
    </xf>
    <xf numFmtId="0" fontId="11" fillId="2" borderId="17" xfId="0" applyFont="1" applyFill="1" applyBorder="1" applyAlignment="1">
      <alignment horizontal="left" vertical="center" wrapText="1"/>
    </xf>
    <xf numFmtId="0" fontId="11" fillId="2" borderId="18" xfId="0" applyFont="1" applyFill="1" applyBorder="1" applyAlignment="1">
      <alignment horizontal="center" vertical="center"/>
    </xf>
    <xf numFmtId="0" fontId="11" fillId="2" borderId="19" xfId="0" applyFont="1" applyFill="1" applyBorder="1" applyAlignment="1">
      <alignment horizontal="center" vertical="center"/>
    </xf>
    <xf numFmtId="0" fontId="11" fillId="2" borderId="33" xfId="0" applyFont="1" applyFill="1" applyBorder="1" applyAlignment="1">
      <alignment horizontal="center" vertical="center"/>
    </xf>
    <xf numFmtId="0" fontId="11" fillId="2" borderId="28" xfId="0" applyFont="1" applyFill="1" applyBorder="1" applyAlignment="1">
      <alignment horizontal="left" vertical="center"/>
    </xf>
    <xf numFmtId="0" fontId="11" fillId="2" borderId="27" xfId="0" applyFont="1" applyFill="1" applyBorder="1" applyAlignment="1">
      <alignment horizontal="left" vertical="center"/>
    </xf>
    <xf numFmtId="0" fontId="11" fillId="2" borderId="31" xfId="0" applyFont="1" applyFill="1" applyBorder="1" applyAlignment="1">
      <alignment horizontal="center" vertical="center"/>
    </xf>
    <xf numFmtId="0" fontId="8" fillId="0" borderId="1" xfId="0" applyFont="1" applyBorder="1" applyAlignment="1">
      <alignment horizontal="left"/>
    </xf>
    <xf numFmtId="0" fontId="6" fillId="2" borderId="0" xfId="18" applyFont="1" applyFill="1" applyAlignment="1">
      <alignment horizontal="center"/>
    </xf>
    <xf numFmtId="0" fontId="6" fillId="2" borderId="0" xfId="18" applyFont="1" applyFill="1" applyAlignment="1">
      <alignment horizontal="center" vertical="center" wrapText="1"/>
    </xf>
    <xf numFmtId="0" fontId="7" fillId="2" borderId="0" xfId="19" applyFont="1" applyFill="1" applyAlignment="1">
      <alignment horizontal="center" vertical="top"/>
    </xf>
    <xf numFmtId="0" fontId="11" fillId="2" borderId="32" xfId="19" applyFont="1" applyFill="1" applyBorder="1" applyAlignment="1">
      <alignment horizontal="center" vertical="top"/>
    </xf>
    <xf numFmtId="0" fontId="11" fillId="2" borderId="29" xfId="19" applyFont="1" applyFill="1" applyBorder="1" applyAlignment="1">
      <alignment horizontal="center" vertical="top"/>
    </xf>
    <xf numFmtId="0" fontId="11" fillId="2" borderId="10" xfId="19" applyFont="1" applyFill="1" applyBorder="1" applyAlignment="1">
      <alignment horizontal="center" vertical="top"/>
    </xf>
    <xf numFmtId="0" fontId="11" fillId="2" borderId="12" xfId="19" applyFont="1" applyFill="1" applyBorder="1" applyAlignment="1">
      <alignment horizontal="center" vertical="top"/>
    </xf>
    <xf numFmtId="0" fontId="11" fillId="2" borderId="11" xfId="19" applyFont="1" applyFill="1" applyBorder="1" applyAlignment="1">
      <alignment horizontal="center" vertical="top" wrapText="1"/>
    </xf>
    <xf numFmtId="0" fontId="11" fillId="2" borderId="32" xfId="19" applyFont="1" applyFill="1" applyBorder="1" applyAlignment="1">
      <alignment horizontal="center" vertical="top" wrapText="1"/>
    </xf>
    <xf numFmtId="0" fontId="11" fillId="2" borderId="9" xfId="19" applyFont="1" applyFill="1" applyBorder="1" applyAlignment="1">
      <alignment horizontal="center" vertical="top" wrapText="1"/>
    </xf>
    <xf numFmtId="0" fontId="11" fillId="2" borderId="29" xfId="19" applyFont="1" applyFill="1" applyBorder="1" applyAlignment="1">
      <alignment horizontal="center" vertical="top" wrapText="1"/>
    </xf>
    <xf numFmtId="0" fontId="11" fillId="2" borderId="1" xfId="19" applyFont="1" applyFill="1" applyBorder="1" applyAlignment="1">
      <alignment horizontal="center" vertical="top" wrapText="1"/>
    </xf>
    <xf numFmtId="0" fontId="11" fillId="2" borderId="1" xfId="19" applyFont="1" applyFill="1" applyBorder="1" applyAlignment="1">
      <alignment horizontal="center" vertical="top"/>
    </xf>
    <xf numFmtId="3" fontId="15" fillId="2" borderId="2" xfId="0" applyNumberFormat="1" applyFont="1" applyFill="1" applyBorder="1" applyAlignment="1">
      <alignment horizontal="center" vertical="center" wrapText="1"/>
    </xf>
    <xf numFmtId="3" fontId="15" fillId="2" borderId="31" xfId="0" applyNumberFormat="1" applyFont="1" applyFill="1" applyBorder="1" applyAlignment="1">
      <alignment horizontal="center" vertical="center" wrapText="1"/>
    </xf>
    <xf numFmtId="0" fontId="15" fillId="2" borderId="2" xfId="0" applyFont="1" applyFill="1" applyBorder="1" applyAlignment="1">
      <alignment horizontal="center" vertical="center" wrapText="1"/>
    </xf>
    <xf numFmtId="0" fontId="15" fillId="2" borderId="31" xfId="0" applyFont="1" applyFill="1" applyBorder="1" applyAlignment="1">
      <alignment horizontal="center" vertical="center" wrapText="1"/>
    </xf>
    <xf numFmtId="169" fontId="6" fillId="2" borderId="2" xfId="0" applyNumberFormat="1" applyFont="1" applyFill="1" applyBorder="1" applyAlignment="1">
      <alignment horizontal="center"/>
    </xf>
    <xf numFmtId="169" fontId="6" fillId="2" borderId="5" xfId="0" applyNumberFormat="1" applyFont="1" applyFill="1" applyBorder="1" applyAlignment="1">
      <alignment horizontal="center"/>
    </xf>
    <xf numFmtId="169" fontId="6" fillId="2" borderId="31" xfId="0" applyNumberFormat="1" applyFont="1" applyFill="1" applyBorder="1" applyAlignment="1">
      <alignment horizontal="center"/>
    </xf>
    <xf numFmtId="0" fontId="8" fillId="2" borderId="2" xfId="0" applyFont="1" applyFill="1" applyBorder="1" applyAlignment="1">
      <alignment horizontal="center"/>
    </xf>
    <xf numFmtId="0" fontId="8" fillId="2" borderId="5" xfId="0" applyFont="1" applyFill="1" applyBorder="1" applyAlignment="1">
      <alignment horizontal="center"/>
    </xf>
    <xf numFmtId="0" fontId="8" fillId="2" borderId="31" xfId="0" applyFont="1" applyFill="1" applyBorder="1" applyAlignment="1">
      <alignment horizontal="center"/>
    </xf>
    <xf numFmtId="0" fontId="6" fillId="2" borderId="0" xfId="0" applyFont="1" applyFill="1" applyAlignment="1">
      <alignment horizontal="center" wrapText="1"/>
    </xf>
    <xf numFmtId="0" fontId="6" fillId="2" borderId="0" xfId="0" applyFont="1" applyFill="1" applyAlignment="1">
      <alignment horizontal="center"/>
    </xf>
    <xf numFmtId="0" fontId="8" fillId="2" borderId="0" xfId="0" applyFont="1" applyFill="1" applyAlignment="1">
      <alignment horizontal="center"/>
    </xf>
    <xf numFmtId="0" fontId="15" fillId="2" borderId="5" xfId="0" applyFont="1" applyFill="1" applyBorder="1" applyAlignment="1">
      <alignment horizontal="center" vertical="center" wrapText="1"/>
    </xf>
    <xf numFmtId="0" fontId="8" fillId="2" borderId="18" xfId="18" applyFill="1" applyBorder="1" applyAlignment="1">
      <alignment horizontal="right"/>
    </xf>
    <xf numFmtId="0" fontId="8" fillId="2" borderId="19" xfId="18" applyFill="1" applyBorder="1" applyAlignment="1">
      <alignment horizontal="right"/>
    </xf>
    <xf numFmtId="0" fontId="8" fillId="2" borderId="33" xfId="18" applyFill="1" applyBorder="1" applyAlignment="1">
      <alignment horizontal="right"/>
    </xf>
    <xf numFmtId="0" fontId="8" fillId="2" borderId="30" xfId="18" applyFill="1" applyBorder="1" applyAlignment="1">
      <alignment horizontal="right"/>
    </xf>
    <xf numFmtId="0" fontId="8" fillId="2" borderId="5" xfId="18" applyFill="1" applyBorder="1" applyAlignment="1">
      <alignment horizontal="right"/>
    </xf>
    <xf numFmtId="0" fontId="8" fillId="2" borderId="31" xfId="18" applyFill="1" applyBorder="1" applyAlignment="1">
      <alignment horizontal="right"/>
    </xf>
    <xf numFmtId="0" fontId="11" fillId="2" borderId="30" xfId="0" applyFont="1" applyFill="1" applyBorder="1" applyAlignment="1">
      <alignment horizontal="left" indent="1"/>
    </xf>
    <xf numFmtId="0" fontId="11" fillId="2" borderId="5" xfId="0" applyFont="1" applyFill="1" applyBorder="1" applyAlignment="1">
      <alignment horizontal="left" indent="1"/>
    </xf>
    <xf numFmtId="0" fontId="11" fillId="2" borderId="31" xfId="0" applyFont="1" applyFill="1" applyBorder="1" applyAlignment="1">
      <alignment horizontal="left" indent="1"/>
    </xf>
    <xf numFmtId="0" fontId="11" fillId="2" borderId="0" xfId="0" applyFont="1" applyFill="1" applyAlignment="1">
      <alignment wrapText="1"/>
    </xf>
    <xf numFmtId="0" fontId="11" fillId="2" borderId="17" xfId="0" applyFont="1" applyFill="1" applyBorder="1" applyAlignment="1">
      <alignment wrapText="1"/>
    </xf>
    <xf numFmtId="0" fontId="11" fillId="2" borderId="21" xfId="0" applyFont="1" applyFill="1" applyBorder="1" applyAlignment="1">
      <alignment horizontal="center"/>
    </xf>
    <xf numFmtId="0" fontId="11" fillId="2" borderId="22" xfId="0" applyFont="1" applyFill="1" applyBorder="1" applyAlignment="1">
      <alignment horizontal="center"/>
    </xf>
    <xf numFmtId="0" fontId="11" fillId="2" borderId="27" xfId="0" applyFont="1" applyFill="1" applyBorder="1" applyAlignment="1">
      <alignment horizontal="center"/>
    </xf>
    <xf numFmtId="0" fontId="11" fillId="2" borderId="18" xfId="0" applyFont="1" applyFill="1" applyBorder="1" applyAlignment="1">
      <alignment horizontal="left"/>
    </xf>
    <xf numFmtId="0" fontId="11" fillId="2" borderId="19" xfId="0" applyFont="1" applyFill="1" applyBorder="1" applyAlignment="1">
      <alignment horizontal="left"/>
    </xf>
    <xf numFmtId="0" fontId="11" fillId="2" borderId="33" xfId="0" applyFont="1" applyFill="1" applyBorder="1" applyAlignment="1">
      <alignment horizontal="left"/>
    </xf>
    <xf numFmtId="0" fontId="11" fillId="2" borderId="30" xfId="0" applyFont="1" applyFill="1" applyBorder="1" applyAlignment="1">
      <alignment horizontal="left" vertical="center" wrapText="1" indent="1"/>
    </xf>
    <xf numFmtId="0" fontId="11" fillId="2" borderId="5" xfId="0" applyFont="1" applyFill="1" applyBorder="1" applyAlignment="1">
      <alignment horizontal="left" vertical="center" wrapText="1" indent="1"/>
    </xf>
    <xf numFmtId="0" fontId="11" fillId="2" borderId="31" xfId="0" applyFont="1" applyFill="1" applyBorder="1" applyAlignment="1">
      <alignment horizontal="left" vertical="center" wrapText="1" indent="1"/>
    </xf>
    <xf numFmtId="0" fontId="11" fillId="2" borderId="30" xfId="0" applyFont="1" applyFill="1" applyBorder="1" applyAlignment="1">
      <alignment horizontal="left" wrapText="1" indent="1"/>
    </xf>
    <xf numFmtId="0" fontId="11" fillId="2" borderId="5" xfId="0" applyFont="1" applyFill="1" applyBorder="1" applyAlignment="1">
      <alignment horizontal="left" wrapText="1" indent="1"/>
    </xf>
    <xf numFmtId="0" fontId="11" fillId="2" borderId="31" xfId="0" applyFont="1" applyFill="1" applyBorder="1" applyAlignment="1">
      <alignment horizontal="left" wrapText="1" indent="1"/>
    </xf>
    <xf numFmtId="0" fontId="11" fillId="2" borderId="18" xfId="0" applyFont="1" applyFill="1" applyBorder="1" applyAlignment="1">
      <alignment horizontal="left" indent="1"/>
    </xf>
    <xf numFmtId="0" fontId="11" fillId="2" borderId="19" xfId="0" applyFont="1" applyFill="1" applyBorder="1" applyAlignment="1">
      <alignment horizontal="left" indent="1"/>
    </xf>
    <xf numFmtId="0" fontId="11" fillId="2" borderId="33" xfId="0" applyFont="1" applyFill="1" applyBorder="1" applyAlignment="1">
      <alignment horizontal="left" indent="1"/>
    </xf>
    <xf numFmtId="0" fontId="11" fillId="2" borderId="18" xfId="0" applyFont="1" applyFill="1" applyBorder="1" applyAlignment="1">
      <alignment horizontal="center"/>
    </xf>
    <xf numFmtId="0" fontId="11" fillId="2" borderId="19" xfId="0" applyFont="1" applyFill="1" applyBorder="1" applyAlignment="1">
      <alignment horizontal="center"/>
    </xf>
    <xf numFmtId="0" fontId="11" fillId="2" borderId="33" xfId="0" applyFont="1" applyFill="1" applyBorder="1" applyAlignment="1">
      <alignment horizontal="center"/>
    </xf>
    <xf numFmtId="0" fontId="11" fillId="2" borderId="28" xfId="0" applyFont="1" applyFill="1" applyBorder="1" applyAlignment="1">
      <alignment horizontal="left"/>
    </xf>
    <xf numFmtId="0" fontId="11" fillId="2" borderId="27" xfId="0" applyFont="1" applyFill="1" applyBorder="1" applyAlignment="1">
      <alignment horizontal="left"/>
    </xf>
    <xf numFmtId="0" fontId="11" fillId="2" borderId="30" xfId="0" applyFont="1" applyFill="1" applyBorder="1" applyAlignment="1">
      <alignment horizontal="center"/>
    </xf>
    <xf numFmtId="0" fontId="11" fillId="2" borderId="5" xfId="0" applyFont="1" applyFill="1" applyBorder="1" applyAlignment="1">
      <alignment horizontal="center"/>
    </xf>
    <xf numFmtId="168" fontId="11" fillId="2" borderId="2" xfId="0" applyNumberFormat="1" applyFont="1" applyFill="1" applyBorder="1" applyAlignment="1">
      <alignment horizontal="center"/>
    </xf>
    <xf numFmtId="168" fontId="11" fillId="2" borderId="31" xfId="0" applyNumberFormat="1" applyFont="1" applyFill="1" applyBorder="1" applyAlignment="1">
      <alignment horizontal="center"/>
    </xf>
    <xf numFmtId="168" fontId="11" fillId="2" borderId="2" xfId="0" applyNumberFormat="1" applyFont="1" applyFill="1" applyBorder="1" applyAlignment="1">
      <alignment horizontal="left" vertical="center"/>
    </xf>
    <xf numFmtId="168" fontId="11" fillId="2" borderId="31" xfId="0" applyNumberFormat="1" applyFont="1" applyFill="1" applyBorder="1" applyAlignment="1">
      <alignment horizontal="left" vertical="center"/>
    </xf>
    <xf numFmtId="168" fontId="11" fillId="2" borderId="42" xfId="0" applyNumberFormat="1" applyFont="1" applyFill="1" applyBorder="1" applyAlignment="1">
      <alignment horizontal="center"/>
    </xf>
    <xf numFmtId="168" fontId="11" fillId="2" borderId="33" xfId="0" applyNumberFormat="1" applyFont="1" applyFill="1" applyBorder="1" applyAlignment="1">
      <alignment horizontal="center"/>
    </xf>
  </cellXfs>
  <cellStyles count="30">
    <cellStyle name="Millares" xfId="1" builtinId="3"/>
    <cellStyle name="Millares 2" xfId="6" xr:uid="{00000000-0005-0000-0000-000001000000}"/>
    <cellStyle name="Millares 2 2 2" xfId="29" xr:uid="{00000000-0005-0000-0000-000002000000}"/>
    <cellStyle name="Millares 2 2 4" xfId="28" xr:uid="{00000000-0005-0000-0000-000003000000}"/>
    <cellStyle name="Millares 3" xfId="10" xr:uid="{00000000-0005-0000-0000-000004000000}"/>
    <cellStyle name="Millares_formatos APU AYAPEL" xfId="15" xr:uid="{00000000-0005-0000-0000-000005000000}"/>
    <cellStyle name="Moneda" xfId="2" builtinId="4"/>
    <cellStyle name="Moneda 2" xfId="14" xr:uid="{00000000-0005-0000-0000-000007000000}"/>
    <cellStyle name="Moneda 2 2" xfId="17" xr:uid="{00000000-0005-0000-0000-000008000000}"/>
    <cellStyle name="Moneda 3" xfId="7" xr:uid="{00000000-0005-0000-0000-000009000000}"/>
    <cellStyle name="Moneda 3 4 2" xfId="27" xr:uid="{00000000-0005-0000-0000-00000A000000}"/>
    <cellStyle name="Moneda 5 2" xfId="25" xr:uid="{00000000-0005-0000-0000-00000B000000}"/>
    <cellStyle name="Moneda 6" xfId="4" xr:uid="{00000000-0005-0000-0000-00000C000000}"/>
    <cellStyle name="Normal" xfId="0" builtinId="0"/>
    <cellStyle name="Normal 2" xfId="9" xr:uid="{00000000-0005-0000-0000-00000E000000}"/>
    <cellStyle name="Normal 2 2" xfId="18" xr:uid="{00000000-0005-0000-0000-00000F000000}"/>
    <cellStyle name="Normal 2 2 2" xfId="22" xr:uid="{00000000-0005-0000-0000-000010000000}"/>
    <cellStyle name="Normal 2 4" xfId="26" xr:uid="{00000000-0005-0000-0000-000011000000}"/>
    <cellStyle name="Normal 3" xfId="13" xr:uid="{00000000-0005-0000-0000-000012000000}"/>
    <cellStyle name="Normal 3 2" xfId="19" xr:uid="{00000000-0005-0000-0000-000013000000}"/>
    <cellStyle name="Normal 3 2 2" xfId="24" xr:uid="{00000000-0005-0000-0000-000014000000}"/>
    <cellStyle name="Normal 7" xfId="12" xr:uid="{00000000-0005-0000-0000-000015000000}"/>
    <cellStyle name="Normal 7 2" xfId="23" xr:uid="{00000000-0005-0000-0000-000016000000}"/>
    <cellStyle name="Normal_curva y analis de carga, diseño de losa puente" xfId="5" xr:uid="{00000000-0005-0000-0000-000017000000}"/>
    <cellStyle name="Normal_VANGUARDIA TODO" xfId="8" xr:uid="{00000000-0005-0000-0000-000018000000}"/>
    <cellStyle name="Porcentaje" xfId="3" builtinId="5"/>
    <cellStyle name="Porcentaje 2" xfId="11" xr:uid="{00000000-0005-0000-0000-00001A000000}"/>
    <cellStyle name="Porcentaje 3" xfId="16" xr:uid="{00000000-0005-0000-0000-00001B000000}"/>
    <cellStyle name="Porcentual 2 2" xfId="21" xr:uid="{00000000-0005-0000-0000-00001C000000}"/>
    <cellStyle name="Porcentual 3 3" xfId="20" xr:uid="{00000000-0005-0000-0000-00001D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09.xml"/><Relationship Id="rId21" Type="http://schemas.openxmlformats.org/officeDocument/2006/relationships/externalLink" Target="externalLinks/externalLink13.xml"/><Relationship Id="rId42" Type="http://schemas.openxmlformats.org/officeDocument/2006/relationships/externalLink" Target="externalLinks/externalLink34.xml"/><Relationship Id="rId63" Type="http://schemas.openxmlformats.org/officeDocument/2006/relationships/externalLink" Target="externalLinks/externalLink55.xml"/><Relationship Id="rId84" Type="http://schemas.openxmlformats.org/officeDocument/2006/relationships/externalLink" Target="externalLinks/externalLink76.xml"/><Relationship Id="rId138" Type="http://schemas.openxmlformats.org/officeDocument/2006/relationships/externalLink" Target="externalLinks/externalLink130.xml"/><Relationship Id="rId159" Type="http://schemas.openxmlformats.org/officeDocument/2006/relationships/externalLink" Target="externalLinks/externalLink151.xml"/><Relationship Id="rId170" Type="http://schemas.openxmlformats.org/officeDocument/2006/relationships/externalLink" Target="externalLinks/externalLink162.xml"/><Relationship Id="rId191" Type="http://schemas.openxmlformats.org/officeDocument/2006/relationships/externalLink" Target="externalLinks/externalLink183.xml"/><Relationship Id="rId205" Type="http://schemas.openxmlformats.org/officeDocument/2006/relationships/externalLink" Target="externalLinks/externalLink197.xml"/><Relationship Id="rId226" Type="http://schemas.openxmlformats.org/officeDocument/2006/relationships/externalLink" Target="externalLinks/externalLink218.xml"/><Relationship Id="rId247" Type="http://schemas.openxmlformats.org/officeDocument/2006/relationships/externalLink" Target="externalLinks/externalLink239.xml"/><Relationship Id="rId107" Type="http://schemas.openxmlformats.org/officeDocument/2006/relationships/externalLink" Target="externalLinks/externalLink99.xml"/><Relationship Id="rId11" Type="http://schemas.openxmlformats.org/officeDocument/2006/relationships/externalLink" Target="externalLinks/externalLink3.xml"/><Relationship Id="rId32" Type="http://schemas.openxmlformats.org/officeDocument/2006/relationships/externalLink" Target="externalLinks/externalLink24.xml"/><Relationship Id="rId53" Type="http://schemas.openxmlformats.org/officeDocument/2006/relationships/externalLink" Target="externalLinks/externalLink45.xml"/><Relationship Id="rId74" Type="http://schemas.openxmlformats.org/officeDocument/2006/relationships/externalLink" Target="externalLinks/externalLink66.xml"/><Relationship Id="rId128" Type="http://schemas.openxmlformats.org/officeDocument/2006/relationships/externalLink" Target="externalLinks/externalLink120.xml"/><Relationship Id="rId149" Type="http://schemas.openxmlformats.org/officeDocument/2006/relationships/externalLink" Target="externalLinks/externalLink141.xml"/><Relationship Id="rId5" Type="http://schemas.openxmlformats.org/officeDocument/2006/relationships/worksheet" Target="worksheets/sheet5.xml"/><Relationship Id="rId95" Type="http://schemas.openxmlformats.org/officeDocument/2006/relationships/externalLink" Target="externalLinks/externalLink87.xml"/><Relationship Id="rId160" Type="http://schemas.openxmlformats.org/officeDocument/2006/relationships/externalLink" Target="externalLinks/externalLink152.xml"/><Relationship Id="rId181" Type="http://schemas.openxmlformats.org/officeDocument/2006/relationships/externalLink" Target="externalLinks/externalLink173.xml"/><Relationship Id="rId216" Type="http://schemas.openxmlformats.org/officeDocument/2006/relationships/externalLink" Target="externalLinks/externalLink208.xml"/><Relationship Id="rId237" Type="http://schemas.openxmlformats.org/officeDocument/2006/relationships/externalLink" Target="externalLinks/externalLink229.xml"/><Relationship Id="rId22" Type="http://schemas.openxmlformats.org/officeDocument/2006/relationships/externalLink" Target="externalLinks/externalLink14.xml"/><Relationship Id="rId43" Type="http://schemas.openxmlformats.org/officeDocument/2006/relationships/externalLink" Target="externalLinks/externalLink35.xml"/><Relationship Id="rId64" Type="http://schemas.openxmlformats.org/officeDocument/2006/relationships/externalLink" Target="externalLinks/externalLink56.xml"/><Relationship Id="rId118" Type="http://schemas.openxmlformats.org/officeDocument/2006/relationships/externalLink" Target="externalLinks/externalLink110.xml"/><Relationship Id="rId139" Type="http://schemas.openxmlformats.org/officeDocument/2006/relationships/externalLink" Target="externalLinks/externalLink131.xml"/><Relationship Id="rId85" Type="http://schemas.openxmlformats.org/officeDocument/2006/relationships/externalLink" Target="externalLinks/externalLink77.xml"/><Relationship Id="rId150" Type="http://schemas.openxmlformats.org/officeDocument/2006/relationships/externalLink" Target="externalLinks/externalLink142.xml"/><Relationship Id="rId171" Type="http://schemas.openxmlformats.org/officeDocument/2006/relationships/externalLink" Target="externalLinks/externalLink163.xml"/><Relationship Id="rId192" Type="http://schemas.openxmlformats.org/officeDocument/2006/relationships/externalLink" Target="externalLinks/externalLink184.xml"/><Relationship Id="rId206" Type="http://schemas.openxmlformats.org/officeDocument/2006/relationships/externalLink" Target="externalLinks/externalLink198.xml"/><Relationship Id="rId227" Type="http://schemas.openxmlformats.org/officeDocument/2006/relationships/externalLink" Target="externalLinks/externalLink219.xml"/><Relationship Id="rId248" Type="http://schemas.openxmlformats.org/officeDocument/2006/relationships/externalLink" Target="externalLinks/externalLink240.xml"/><Relationship Id="rId12" Type="http://schemas.openxmlformats.org/officeDocument/2006/relationships/externalLink" Target="externalLinks/externalLink4.xml"/><Relationship Id="rId33" Type="http://schemas.openxmlformats.org/officeDocument/2006/relationships/externalLink" Target="externalLinks/externalLink25.xml"/><Relationship Id="rId108" Type="http://schemas.openxmlformats.org/officeDocument/2006/relationships/externalLink" Target="externalLinks/externalLink100.xml"/><Relationship Id="rId129" Type="http://schemas.openxmlformats.org/officeDocument/2006/relationships/externalLink" Target="externalLinks/externalLink121.xml"/><Relationship Id="rId54" Type="http://schemas.openxmlformats.org/officeDocument/2006/relationships/externalLink" Target="externalLinks/externalLink46.xml"/><Relationship Id="rId75" Type="http://schemas.openxmlformats.org/officeDocument/2006/relationships/externalLink" Target="externalLinks/externalLink67.xml"/><Relationship Id="rId96" Type="http://schemas.openxmlformats.org/officeDocument/2006/relationships/externalLink" Target="externalLinks/externalLink88.xml"/><Relationship Id="rId140" Type="http://schemas.openxmlformats.org/officeDocument/2006/relationships/externalLink" Target="externalLinks/externalLink132.xml"/><Relationship Id="rId161" Type="http://schemas.openxmlformats.org/officeDocument/2006/relationships/externalLink" Target="externalLinks/externalLink153.xml"/><Relationship Id="rId182" Type="http://schemas.openxmlformats.org/officeDocument/2006/relationships/externalLink" Target="externalLinks/externalLink174.xml"/><Relationship Id="rId217" Type="http://schemas.openxmlformats.org/officeDocument/2006/relationships/externalLink" Target="externalLinks/externalLink209.xml"/><Relationship Id="rId6" Type="http://schemas.openxmlformats.org/officeDocument/2006/relationships/worksheet" Target="worksheets/sheet6.xml"/><Relationship Id="rId238" Type="http://schemas.openxmlformats.org/officeDocument/2006/relationships/externalLink" Target="externalLinks/externalLink230.xml"/><Relationship Id="rId23" Type="http://schemas.openxmlformats.org/officeDocument/2006/relationships/externalLink" Target="externalLinks/externalLink15.xml"/><Relationship Id="rId119" Type="http://schemas.openxmlformats.org/officeDocument/2006/relationships/externalLink" Target="externalLinks/externalLink111.xml"/><Relationship Id="rId44" Type="http://schemas.openxmlformats.org/officeDocument/2006/relationships/externalLink" Target="externalLinks/externalLink36.xml"/><Relationship Id="rId65" Type="http://schemas.openxmlformats.org/officeDocument/2006/relationships/externalLink" Target="externalLinks/externalLink57.xml"/><Relationship Id="rId86" Type="http://schemas.openxmlformats.org/officeDocument/2006/relationships/externalLink" Target="externalLinks/externalLink78.xml"/><Relationship Id="rId130" Type="http://schemas.openxmlformats.org/officeDocument/2006/relationships/externalLink" Target="externalLinks/externalLink122.xml"/><Relationship Id="rId151" Type="http://schemas.openxmlformats.org/officeDocument/2006/relationships/externalLink" Target="externalLinks/externalLink143.xml"/><Relationship Id="rId172" Type="http://schemas.openxmlformats.org/officeDocument/2006/relationships/externalLink" Target="externalLinks/externalLink164.xml"/><Relationship Id="rId193" Type="http://schemas.openxmlformats.org/officeDocument/2006/relationships/externalLink" Target="externalLinks/externalLink185.xml"/><Relationship Id="rId207" Type="http://schemas.openxmlformats.org/officeDocument/2006/relationships/externalLink" Target="externalLinks/externalLink199.xml"/><Relationship Id="rId228" Type="http://schemas.openxmlformats.org/officeDocument/2006/relationships/externalLink" Target="externalLinks/externalLink220.xml"/><Relationship Id="rId249" Type="http://schemas.openxmlformats.org/officeDocument/2006/relationships/externalLink" Target="externalLinks/externalLink241.xml"/><Relationship Id="rId13" Type="http://schemas.openxmlformats.org/officeDocument/2006/relationships/externalLink" Target="externalLinks/externalLink5.xml"/><Relationship Id="rId109" Type="http://schemas.openxmlformats.org/officeDocument/2006/relationships/externalLink" Target="externalLinks/externalLink101.xml"/><Relationship Id="rId34" Type="http://schemas.openxmlformats.org/officeDocument/2006/relationships/externalLink" Target="externalLinks/externalLink26.xml"/><Relationship Id="rId55" Type="http://schemas.openxmlformats.org/officeDocument/2006/relationships/externalLink" Target="externalLinks/externalLink47.xml"/><Relationship Id="rId76" Type="http://schemas.openxmlformats.org/officeDocument/2006/relationships/externalLink" Target="externalLinks/externalLink68.xml"/><Relationship Id="rId97" Type="http://schemas.openxmlformats.org/officeDocument/2006/relationships/externalLink" Target="externalLinks/externalLink89.xml"/><Relationship Id="rId120" Type="http://schemas.openxmlformats.org/officeDocument/2006/relationships/externalLink" Target="externalLinks/externalLink112.xml"/><Relationship Id="rId141" Type="http://schemas.openxmlformats.org/officeDocument/2006/relationships/externalLink" Target="externalLinks/externalLink133.xml"/><Relationship Id="rId7" Type="http://schemas.openxmlformats.org/officeDocument/2006/relationships/worksheet" Target="worksheets/sheet7.xml"/><Relationship Id="rId162" Type="http://schemas.openxmlformats.org/officeDocument/2006/relationships/externalLink" Target="externalLinks/externalLink154.xml"/><Relationship Id="rId183" Type="http://schemas.openxmlformats.org/officeDocument/2006/relationships/externalLink" Target="externalLinks/externalLink175.xml"/><Relationship Id="rId218" Type="http://schemas.openxmlformats.org/officeDocument/2006/relationships/externalLink" Target="externalLinks/externalLink210.xml"/><Relationship Id="rId239" Type="http://schemas.openxmlformats.org/officeDocument/2006/relationships/externalLink" Target="externalLinks/externalLink231.xml"/><Relationship Id="rId250" Type="http://schemas.openxmlformats.org/officeDocument/2006/relationships/externalLink" Target="externalLinks/externalLink242.xml"/><Relationship Id="rId24" Type="http://schemas.openxmlformats.org/officeDocument/2006/relationships/externalLink" Target="externalLinks/externalLink16.xml"/><Relationship Id="rId45" Type="http://schemas.openxmlformats.org/officeDocument/2006/relationships/externalLink" Target="externalLinks/externalLink37.xml"/><Relationship Id="rId66" Type="http://schemas.openxmlformats.org/officeDocument/2006/relationships/externalLink" Target="externalLinks/externalLink58.xml"/><Relationship Id="rId87" Type="http://schemas.openxmlformats.org/officeDocument/2006/relationships/externalLink" Target="externalLinks/externalLink79.xml"/><Relationship Id="rId110" Type="http://schemas.openxmlformats.org/officeDocument/2006/relationships/externalLink" Target="externalLinks/externalLink102.xml"/><Relationship Id="rId131" Type="http://schemas.openxmlformats.org/officeDocument/2006/relationships/externalLink" Target="externalLinks/externalLink123.xml"/><Relationship Id="rId152" Type="http://schemas.openxmlformats.org/officeDocument/2006/relationships/externalLink" Target="externalLinks/externalLink144.xml"/><Relationship Id="rId173" Type="http://schemas.openxmlformats.org/officeDocument/2006/relationships/externalLink" Target="externalLinks/externalLink165.xml"/><Relationship Id="rId194" Type="http://schemas.openxmlformats.org/officeDocument/2006/relationships/externalLink" Target="externalLinks/externalLink186.xml"/><Relationship Id="rId208" Type="http://schemas.openxmlformats.org/officeDocument/2006/relationships/externalLink" Target="externalLinks/externalLink200.xml"/><Relationship Id="rId229" Type="http://schemas.openxmlformats.org/officeDocument/2006/relationships/externalLink" Target="externalLinks/externalLink221.xml"/><Relationship Id="rId240" Type="http://schemas.openxmlformats.org/officeDocument/2006/relationships/externalLink" Target="externalLinks/externalLink232.xml"/><Relationship Id="rId14" Type="http://schemas.openxmlformats.org/officeDocument/2006/relationships/externalLink" Target="externalLinks/externalLink6.xml"/><Relationship Id="rId35" Type="http://schemas.openxmlformats.org/officeDocument/2006/relationships/externalLink" Target="externalLinks/externalLink27.xml"/><Relationship Id="rId56" Type="http://schemas.openxmlformats.org/officeDocument/2006/relationships/externalLink" Target="externalLinks/externalLink48.xml"/><Relationship Id="rId77" Type="http://schemas.openxmlformats.org/officeDocument/2006/relationships/externalLink" Target="externalLinks/externalLink69.xml"/><Relationship Id="rId100" Type="http://schemas.openxmlformats.org/officeDocument/2006/relationships/externalLink" Target="externalLinks/externalLink92.xml"/><Relationship Id="rId8" Type="http://schemas.openxmlformats.org/officeDocument/2006/relationships/worksheet" Target="worksheets/sheet8.xml"/><Relationship Id="rId98" Type="http://schemas.openxmlformats.org/officeDocument/2006/relationships/externalLink" Target="externalLinks/externalLink90.xml"/><Relationship Id="rId121" Type="http://schemas.openxmlformats.org/officeDocument/2006/relationships/externalLink" Target="externalLinks/externalLink113.xml"/><Relationship Id="rId142" Type="http://schemas.openxmlformats.org/officeDocument/2006/relationships/externalLink" Target="externalLinks/externalLink134.xml"/><Relationship Id="rId163" Type="http://schemas.openxmlformats.org/officeDocument/2006/relationships/externalLink" Target="externalLinks/externalLink155.xml"/><Relationship Id="rId184" Type="http://schemas.openxmlformats.org/officeDocument/2006/relationships/externalLink" Target="externalLinks/externalLink176.xml"/><Relationship Id="rId219" Type="http://schemas.openxmlformats.org/officeDocument/2006/relationships/externalLink" Target="externalLinks/externalLink211.xml"/><Relationship Id="rId230" Type="http://schemas.openxmlformats.org/officeDocument/2006/relationships/externalLink" Target="externalLinks/externalLink222.xml"/><Relationship Id="rId251" Type="http://schemas.openxmlformats.org/officeDocument/2006/relationships/externalLink" Target="externalLinks/externalLink243.xml"/><Relationship Id="rId25" Type="http://schemas.openxmlformats.org/officeDocument/2006/relationships/externalLink" Target="externalLinks/externalLink17.xml"/><Relationship Id="rId46" Type="http://schemas.openxmlformats.org/officeDocument/2006/relationships/externalLink" Target="externalLinks/externalLink38.xml"/><Relationship Id="rId67" Type="http://schemas.openxmlformats.org/officeDocument/2006/relationships/externalLink" Target="externalLinks/externalLink59.xml"/><Relationship Id="rId88" Type="http://schemas.openxmlformats.org/officeDocument/2006/relationships/externalLink" Target="externalLinks/externalLink80.xml"/><Relationship Id="rId111" Type="http://schemas.openxmlformats.org/officeDocument/2006/relationships/externalLink" Target="externalLinks/externalLink103.xml"/><Relationship Id="rId132" Type="http://schemas.openxmlformats.org/officeDocument/2006/relationships/externalLink" Target="externalLinks/externalLink124.xml"/><Relationship Id="rId153" Type="http://schemas.openxmlformats.org/officeDocument/2006/relationships/externalLink" Target="externalLinks/externalLink145.xml"/><Relationship Id="rId174" Type="http://schemas.openxmlformats.org/officeDocument/2006/relationships/externalLink" Target="externalLinks/externalLink166.xml"/><Relationship Id="rId195" Type="http://schemas.openxmlformats.org/officeDocument/2006/relationships/externalLink" Target="externalLinks/externalLink187.xml"/><Relationship Id="rId209" Type="http://schemas.openxmlformats.org/officeDocument/2006/relationships/externalLink" Target="externalLinks/externalLink201.xml"/><Relationship Id="rId220" Type="http://schemas.openxmlformats.org/officeDocument/2006/relationships/externalLink" Target="externalLinks/externalLink212.xml"/><Relationship Id="rId241" Type="http://schemas.openxmlformats.org/officeDocument/2006/relationships/externalLink" Target="externalLinks/externalLink233.xml"/><Relationship Id="rId15" Type="http://schemas.openxmlformats.org/officeDocument/2006/relationships/externalLink" Target="externalLinks/externalLink7.xml"/><Relationship Id="rId36" Type="http://schemas.openxmlformats.org/officeDocument/2006/relationships/externalLink" Target="externalLinks/externalLink28.xml"/><Relationship Id="rId57" Type="http://schemas.openxmlformats.org/officeDocument/2006/relationships/externalLink" Target="externalLinks/externalLink49.xml"/><Relationship Id="rId78" Type="http://schemas.openxmlformats.org/officeDocument/2006/relationships/externalLink" Target="externalLinks/externalLink70.xml"/><Relationship Id="rId99" Type="http://schemas.openxmlformats.org/officeDocument/2006/relationships/externalLink" Target="externalLinks/externalLink91.xml"/><Relationship Id="rId101" Type="http://schemas.openxmlformats.org/officeDocument/2006/relationships/externalLink" Target="externalLinks/externalLink93.xml"/><Relationship Id="rId122" Type="http://schemas.openxmlformats.org/officeDocument/2006/relationships/externalLink" Target="externalLinks/externalLink114.xml"/><Relationship Id="rId143" Type="http://schemas.openxmlformats.org/officeDocument/2006/relationships/externalLink" Target="externalLinks/externalLink135.xml"/><Relationship Id="rId164" Type="http://schemas.openxmlformats.org/officeDocument/2006/relationships/externalLink" Target="externalLinks/externalLink156.xml"/><Relationship Id="rId185" Type="http://schemas.openxmlformats.org/officeDocument/2006/relationships/externalLink" Target="externalLinks/externalLink177.xml"/><Relationship Id="rId9" Type="http://schemas.openxmlformats.org/officeDocument/2006/relationships/externalLink" Target="externalLinks/externalLink1.xml"/><Relationship Id="rId210" Type="http://schemas.openxmlformats.org/officeDocument/2006/relationships/externalLink" Target="externalLinks/externalLink202.xml"/><Relationship Id="rId26" Type="http://schemas.openxmlformats.org/officeDocument/2006/relationships/externalLink" Target="externalLinks/externalLink18.xml"/><Relationship Id="rId231" Type="http://schemas.openxmlformats.org/officeDocument/2006/relationships/externalLink" Target="externalLinks/externalLink223.xml"/><Relationship Id="rId252" Type="http://schemas.openxmlformats.org/officeDocument/2006/relationships/externalLink" Target="externalLinks/externalLink244.xml"/><Relationship Id="rId47" Type="http://schemas.openxmlformats.org/officeDocument/2006/relationships/externalLink" Target="externalLinks/externalLink39.xml"/><Relationship Id="rId68" Type="http://schemas.openxmlformats.org/officeDocument/2006/relationships/externalLink" Target="externalLinks/externalLink60.xml"/><Relationship Id="rId89" Type="http://schemas.openxmlformats.org/officeDocument/2006/relationships/externalLink" Target="externalLinks/externalLink81.xml"/><Relationship Id="rId112" Type="http://schemas.openxmlformats.org/officeDocument/2006/relationships/externalLink" Target="externalLinks/externalLink104.xml"/><Relationship Id="rId133" Type="http://schemas.openxmlformats.org/officeDocument/2006/relationships/externalLink" Target="externalLinks/externalLink125.xml"/><Relationship Id="rId154" Type="http://schemas.openxmlformats.org/officeDocument/2006/relationships/externalLink" Target="externalLinks/externalLink146.xml"/><Relationship Id="rId175" Type="http://schemas.openxmlformats.org/officeDocument/2006/relationships/externalLink" Target="externalLinks/externalLink167.xml"/><Relationship Id="rId196" Type="http://schemas.openxmlformats.org/officeDocument/2006/relationships/externalLink" Target="externalLinks/externalLink188.xml"/><Relationship Id="rId200" Type="http://schemas.openxmlformats.org/officeDocument/2006/relationships/externalLink" Target="externalLinks/externalLink192.xml"/><Relationship Id="rId16" Type="http://schemas.openxmlformats.org/officeDocument/2006/relationships/externalLink" Target="externalLinks/externalLink8.xml"/><Relationship Id="rId221" Type="http://schemas.openxmlformats.org/officeDocument/2006/relationships/externalLink" Target="externalLinks/externalLink213.xml"/><Relationship Id="rId242" Type="http://schemas.openxmlformats.org/officeDocument/2006/relationships/externalLink" Target="externalLinks/externalLink234.xml"/><Relationship Id="rId37" Type="http://schemas.openxmlformats.org/officeDocument/2006/relationships/externalLink" Target="externalLinks/externalLink29.xml"/><Relationship Id="rId58" Type="http://schemas.openxmlformats.org/officeDocument/2006/relationships/externalLink" Target="externalLinks/externalLink50.xml"/><Relationship Id="rId79" Type="http://schemas.openxmlformats.org/officeDocument/2006/relationships/externalLink" Target="externalLinks/externalLink71.xml"/><Relationship Id="rId102" Type="http://schemas.openxmlformats.org/officeDocument/2006/relationships/externalLink" Target="externalLinks/externalLink94.xml"/><Relationship Id="rId123" Type="http://schemas.openxmlformats.org/officeDocument/2006/relationships/externalLink" Target="externalLinks/externalLink115.xml"/><Relationship Id="rId144" Type="http://schemas.openxmlformats.org/officeDocument/2006/relationships/externalLink" Target="externalLinks/externalLink136.xml"/><Relationship Id="rId90" Type="http://schemas.openxmlformats.org/officeDocument/2006/relationships/externalLink" Target="externalLinks/externalLink82.xml"/><Relationship Id="rId165" Type="http://schemas.openxmlformats.org/officeDocument/2006/relationships/externalLink" Target="externalLinks/externalLink157.xml"/><Relationship Id="rId186" Type="http://schemas.openxmlformats.org/officeDocument/2006/relationships/externalLink" Target="externalLinks/externalLink178.xml"/><Relationship Id="rId211" Type="http://schemas.openxmlformats.org/officeDocument/2006/relationships/externalLink" Target="externalLinks/externalLink203.xml"/><Relationship Id="rId232" Type="http://schemas.openxmlformats.org/officeDocument/2006/relationships/externalLink" Target="externalLinks/externalLink224.xml"/><Relationship Id="rId253" Type="http://schemas.openxmlformats.org/officeDocument/2006/relationships/theme" Target="theme/theme1.xml"/><Relationship Id="rId27" Type="http://schemas.openxmlformats.org/officeDocument/2006/relationships/externalLink" Target="externalLinks/externalLink19.xml"/><Relationship Id="rId48" Type="http://schemas.openxmlformats.org/officeDocument/2006/relationships/externalLink" Target="externalLinks/externalLink40.xml"/><Relationship Id="rId69" Type="http://schemas.openxmlformats.org/officeDocument/2006/relationships/externalLink" Target="externalLinks/externalLink61.xml"/><Relationship Id="rId113" Type="http://schemas.openxmlformats.org/officeDocument/2006/relationships/externalLink" Target="externalLinks/externalLink105.xml"/><Relationship Id="rId134" Type="http://schemas.openxmlformats.org/officeDocument/2006/relationships/externalLink" Target="externalLinks/externalLink126.xml"/><Relationship Id="rId80" Type="http://schemas.openxmlformats.org/officeDocument/2006/relationships/externalLink" Target="externalLinks/externalLink72.xml"/><Relationship Id="rId155" Type="http://schemas.openxmlformats.org/officeDocument/2006/relationships/externalLink" Target="externalLinks/externalLink147.xml"/><Relationship Id="rId176" Type="http://schemas.openxmlformats.org/officeDocument/2006/relationships/externalLink" Target="externalLinks/externalLink168.xml"/><Relationship Id="rId197" Type="http://schemas.openxmlformats.org/officeDocument/2006/relationships/externalLink" Target="externalLinks/externalLink189.xml"/><Relationship Id="rId201" Type="http://schemas.openxmlformats.org/officeDocument/2006/relationships/externalLink" Target="externalLinks/externalLink193.xml"/><Relationship Id="rId222" Type="http://schemas.openxmlformats.org/officeDocument/2006/relationships/externalLink" Target="externalLinks/externalLink214.xml"/><Relationship Id="rId243" Type="http://schemas.openxmlformats.org/officeDocument/2006/relationships/externalLink" Target="externalLinks/externalLink235.xml"/><Relationship Id="rId17" Type="http://schemas.openxmlformats.org/officeDocument/2006/relationships/externalLink" Target="externalLinks/externalLink9.xml"/><Relationship Id="rId38" Type="http://schemas.openxmlformats.org/officeDocument/2006/relationships/externalLink" Target="externalLinks/externalLink30.xml"/><Relationship Id="rId59" Type="http://schemas.openxmlformats.org/officeDocument/2006/relationships/externalLink" Target="externalLinks/externalLink51.xml"/><Relationship Id="rId103" Type="http://schemas.openxmlformats.org/officeDocument/2006/relationships/externalLink" Target="externalLinks/externalLink95.xml"/><Relationship Id="rId124" Type="http://schemas.openxmlformats.org/officeDocument/2006/relationships/externalLink" Target="externalLinks/externalLink116.xml"/><Relationship Id="rId70" Type="http://schemas.openxmlformats.org/officeDocument/2006/relationships/externalLink" Target="externalLinks/externalLink62.xml"/><Relationship Id="rId91" Type="http://schemas.openxmlformats.org/officeDocument/2006/relationships/externalLink" Target="externalLinks/externalLink83.xml"/><Relationship Id="rId145" Type="http://schemas.openxmlformats.org/officeDocument/2006/relationships/externalLink" Target="externalLinks/externalLink137.xml"/><Relationship Id="rId166" Type="http://schemas.openxmlformats.org/officeDocument/2006/relationships/externalLink" Target="externalLinks/externalLink158.xml"/><Relationship Id="rId187" Type="http://schemas.openxmlformats.org/officeDocument/2006/relationships/externalLink" Target="externalLinks/externalLink179.xml"/><Relationship Id="rId1" Type="http://schemas.openxmlformats.org/officeDocument/2006/relationships/worksheet" Target="worksheets/sheet1.xml"/><Relationship Id="rId212" Type="http://schemas.openxmlformats.org/officeDocument/2006/relationships/externalLink" Target="externalLinks/externalLink204.xml"/><Relationship Id="rId233" Type="http://schemas.openxmlformats.org/officeDocument/2006/relationships/externalLink" Target="externalLinks/externalLink225.xml"/><Relationship Id="rId254" Type="http://schemas.openxmlformats.org/officeDocument/2006/relationships/styles" Target="styles.xml"/><Relationship Id="rId28" Type="http://schemas.openxmlformats.org/officeDocument/2006/relationships/externalLink" Target="externalLinks/externalLink20.xml"/><Relationship Id="rId49" Type="http://schemas.openxmlformats.org/officeDocument/2006/relationships/externalLink" Target="externalLinks/externalLink41.xml"/><Relationship Id="rId114" Type="http://schemas.openxmlformats.org/officeDocument/2006/relationships/externalLink" Target="externalLinks/externalLink106.xml"/><Relationship Id="rId60" Type="http://schemas.openxmlformats.org/officeDocument/2006/relationships/externalLink" Target="externalLinks/externalLink52.xml"/><Relationship Id="rId81" Type="http://schemas.openxmlformats.org/officeDocument/2006/relationships/externalLink" Target="externalLinks/externalLink73.xml"/><Relationship Id="rId135" Type="http://schemas.openxmlformats.org/officeDocument/2006/relationships/externalLink" Target="externalLinks/externalLink127.xml"/><Relationship Id="rId156" Type="http://schemas.openxmlformats.org/officeDocument/2006/relationships/externalLink" Target="externalLinks/externalLink148.xml"/><Relationship Id="rId177" Type="http://schemas.openxmlformats.org/officeDocument/2006/relationships/externalLink" Target="externalLinks/externalLink169.xml"/><Relationship Id="rId198" Type="http://schemas.openxmlformats.org/officeDocument/2006/relationships/externalLink" Target="externalLinks/externalLink190.xml"/><Relationship Id="rId202" Type="http://schemas.openxmlformats.org/officeDocument/2006/relationships/externalLink" Target="externalLinks/externalLink194.xml"/><Relationship Id="rId223" Type="http://schemas.openxmlformats.org/officeDocument/2006/relationships/externalLink" Target="externalLinks/externalLink215.xml"/><Relationship Id="rId244" Type="http://schemas.openxmlformats.org/officeDocument/2006/relationships/externalLink" Target="externalLinks/externalLink236.xml"/><Relationship Id="rId18" Type="http://schemas.openxmlformats.org/officeDocument/2006/relationships/externalLink" Target="externalLinks/externalLink10.xml"/><Relationship Id="rId39" Type="http://schemas.openxmlformats.org/officeDocument/2006/relationships/externalLink" Target="externalLinks/externalLink31.xml"/><Relationship Id="rId50" Type="http://schemas.openxmlformats.org/officeDocument/2006/relationships/externalLink" Target="externalLinks/externalLink42.xml"/><Relationship Id="rId104" Type="http://schemas.openxmlformats.org/officeDocument/2006/relationships/externalLink" Target="externalLinks/externalLink96.xml"/><Relationship Id="rId125" Type="http://schemas.openxmlformats.org/officeDocument/2006/relationships/externalLink" Target="externalLinks/externalLink117.xml"/><Relationship Id="rId146" Type="http://schemas.openxmlformats.org/officeDocument/2006/relationships/externalLink" Target="externalLinks/externalLink138.xml"/><Relationship Id="rId167" Type="http://schemas.openxmlformats.org/officeDocument/2006/relationships/externalLink" Target="externalLinks/externalLink159.xml"/><Relationship Id="rId188" Type="http://schemas.openxmlformats.org/officeDocument/2006/relationships/externalLink" Target="externalLinks/externalLink180.xml"/><Relationship Id="rId71" Type="http://schemas.openxmlformats.org/officeDocument/2006/relationships/externalLink" Target="externalLinks/externalLink63.xml"/><Relationship Id="rId92" Type="http://schemas.openxmlformats.org/officeDocument/2006/relationships/externalLink" Target="externalLinks/externalLink84.xml"/><Relationship Id="rId213" Type="http://schemas.openxmlformats.org/officeDocument/2006/relationships/externalLink" Target="externalLinks/externalLink205.xml"/><Relationship Id="rId234" Type="http://schemas.openxmlformats.org/officeDocument/2006/relationships/externalLink" Target="externalLinks/externalLink226.xml"/><Relationship Id="rId2" Type="http://schemas.openxmlformats.org/officeDocument/2006/relationships/worksheet" Target="worksheets/sheet2.xml"/><Relationship Id="rId29" Type="http://schemas.openxmlformats.org/officeDocument/2006/relationships/externalLink" Target="externalLinks/externalLink21.xml"/><Relationship Id="rId255" Type="http://schemas.openxmlformats.org/officeDocument/2006/relationships/sharedStrings" Target="sharedStrings.xml"/><Relationship Id="rId40" Type="http://schemas.openxmlformats.org/officeDocument/2006/relationships/externalLink" Target="externalLinks/externalLink32.xml"/><Relationship Id="rId115" Type="http://schemas.openxmlformats.org/officeDocument/2006/relationships/externalLink" Target="externalLinks/externalLink107.xml"/><Relationship Id="rId136" Type="http://schemas.openxmlformats.org/officeDocument/2006/relationships/externalLink" Target="externalLinks/externalLink128.xml"/><Relationship Id="rId157" Type="http://schemas.openxmlformats.org/officeDocument/2006/relationships/externalLink" Target="externalLinks/externalLink149.xml"/><Relationship Id="rId178" Type="http://schemas.openxmlformats.org/officeDocument/2006/relationships/externalLink" Target="externalLinks/externalLink170.xml"/><Relationship Id="rId61" Type="http://schemas.openxmlformats.org/officeDocument/2006/relationships/externalLink" Target="externalLinks/externalLink53.xml"/><Relationship Id="rId82" Type="http://schemas.openxmlformats.org/officeDocument/2006/relationships/externalLink" Target="externalLinks/externalLink74.xml"/><Relationship Id="rId199" Type="http://schemas.openxmlformats.org/officeDocument/2006/relationships/externalLink" Target="externalLinks/externalLink191.xml"/><Relationship Id="rId203" Type="http://schemas.openxmlformats.org/officeDocument/2006/relationships/externalLink" Target="externalLinks/externalLink195.xml"/><Relationship Id="rId19" Type="http://schemas.openxmlformats.org/officeDocument/2006/relationships/externalLink" Target="externalLinks/externalLink11.xml"/><Relationship Id="rId224" Type="http://schemas.openxmlformats.org/officeDocument/2006/relationships/externalLink" Target="externalLinks/externalLink216.xml"/><Relationship Id="rId245" Type="http://schemas.openxmlformats.org/officeDocument/2006/relationships/externalLink" Target="externalLinks/externalLink237.xml"/><Relationship Id="rId30" Type="http://schemas.openxmlformats.org/officeDocument/2006/relationships/externalLink" Target="externalLinks/externalLink22.xml"/><Relationship Id="rId105" Type="http://schemas.openxmlformats.org/officeDocument/2006/relationships/externalLink" Target="externalLinks/externalLink97.xml"/><Relationship Id="rId126" Type="http://schemas.openxmlformats.org/officeDocument/2006/relationships/externalLink" Target="externalLinks/externalLink118.xml"/><Relationship Id="rId147" Type="http://schemas.openxmlformats.org/officeDocument/2006/relationships/externalLink" Target="externalLinks/externalLink139.xml"/><Relationship Id="rId168" Type="http://schemas.openxmlformats.org/officeDocument/2006/relationships/externalLink" Target="externalLinks/externalLink160.xml"/><Relationship Id="rId51" Type="http://schemas.openxmlformats.org/officeDocument/2006/relationships/externalLink" Target="externalLinks/externalLink43.xml"/><Relationship Id="rId72" Type="http://schemas.openxmlformats.org/officeDocument/2006/relationships/externalLink" Target="externalLinks/externalLink64.xml"/><Relationship Id="rId93" Type="http://schemas.openxmlformats.org/officeDocument/2006/relationships/externalLink" Target="externalLinks/externalLink85.xml"/><Relationship Id="rId189" Type="http://schemas.openxmlformats.org/officeDocument/2006/relationships/externalLink" Target="externalLinks/externalLink181.xml"/><Relationship Id="rId3" Type="http://schemas.openxmlformats.org/officeDocument/2006/relationships/worksheet" Target="worksheets/sheet3.xml"/><Relationship Id="rId214" Type="http://schemas.openxmlformats.org/officeDocument/2006/relationships/externalLink" Target="externalLinks/externalLink206.xml"/><Relationship Id="rId235" Type="http://schemas.openxmlformats.org/officeDocument/2006/relationships/externalLink" Target="externalLinks/externalLink227.xml"/><Relationship Id="rId256" Type="http://schemas.openxmlformats.org/officeDocument/2006/relationships/calcChain" Target="calcChain.xml"/><Relationship Id="rId116" Type="http://schemas.openxmlformats.org/officeDocument/2006/relationships/externalLink" Target="externalLinks/externalLink108.xml"/><Relationship Id="rId137" Type="http://schemas.openxmlformats.org/officeDocument/2006/relationships/externalLink" Target="externalLinks/externalLink129.xml"/><Relationship Id="rId158" Type="http://schemas.openxmlformats.org/officeDocument/2006/relationships/externalLink" Target="externalLinks/externalLink150.xml"/><Relationship Id="rId20" Type="http://schemas.openxmlformats.org/officeDocument/2006/relationships/externalLink" Target="externalLinks/externalLink12.xml"/><Relationship Id="rId41" Type="http://schemas.openxmlformats.org/officeDocument/2006/relationships/externalLink" Target="externalLinks/externalLink33.xml"/><Relationship Id="rId62" Type="http://schemas.openxmlformats.org/officeDocument/2006/relationships/externalLink" Target="externalLinks/externalLink54.xml"/><Relationship Id="rId83" Type="http://schemas.openxmlformats.org/officeDocument/2006/relationships/externalLink" Target="externalLinks/externalLink75.xml"/><Relationship Id="rId179" Type="http://schemas.openxmlformats.org/officeDocument/2006/relationships/externalLink" Target="externalLinks/externalLink171.xml"/><Relationship Id="rId190" Type="http://schemas.openxmlformats.org/officeDocument/2006/relationships/externalLink" Target="externalLinks/externalLink182.xml"/><Relationship Id="rId204" Type="http://schemas.openxmlformats.org/officeDocument/2006/relationships/externalLink" Target="externalLinks/externalLink196.xml"/><Relationship Id="rId225" Type="http://schemas.openxmlformats.org/officeDocument/2006/relationships/externalLink" Target="externalLinks/externalLink217.xml"/><Relationship Id="rId246" Type="http://schemas.openxmlformats.org/officeDocument/2006/relationships/externalLink" Target="externalLinks/externalLink238.xml"/><Relationship Id="rId106" Type="http://schemas.openxmlformats.org/officeDocument/2006/relationships/externalLink" Target="externalLinks/externalLink98.xml"/><Relationship Id="rId127" Type="http://schemas.openxmlformats.org/officeDocument/2006/relationships/externalLink" Target="externalLinks/externalLink119.xml"/><Relationship Id="rId10" Type="http://schemas.openxmlformats.org/officeDocument/2006/relationships/externalLink" Target="externalLinks/externalLink2.xml"/><Relationship Id="rId31" Type="http://schemas.openxmlformats.org/officeDocument/2006/relationships/externalLink" Target="externalLinks/externalLink23.xml"/><Relationship Id="rId52" Type="http://schemas.openxmlformats.org/officeDocument/2006/relationships/externalLink" Target="externalLinks/externalLink44.xml"/><Relationship Id="rId73" Type="http://schemas.openxmlformats.org/officeDocument/2006/relationships/externalLink" Target="externalLinks/externalLink65.xml"/><Relationship Id="rId94" Type="http://schemas.openxmlformats.org/officeDocument/2006/relationships/externalLink" Target="externalLinks/externalLink86.xml"/><Relationship Id="rId148" Type="http://schemas.openxmlformats.org/officeDocument/2006/relationships/externalLink" Target="externalLinks/externalLink140.xml"/><Relationship Id="rId169" Type="http://schemas.openxmlformats.org/officeDocument/2006/relationships/externalLink" Target="externalLinks/externalLink161.xml"/><Relationship Id="rId4" Type="http://schemas.openxmlformats.org/officeDocument/2006/relationships/worksheet" Target="worksheets/sheet4.xml"/><Relationship Id="rId180" Type="http://schemas.openxmlformats.org/officeDocument/2006/relationships/externalLink" Target="externalLinks/externalLink172.xml"/><Relationship Id="rId215" Type="http://schemas.openxmlformats.org/officeDocument/2006/relationships/externalLink" Target="externalLinks/externalLink207.xml"/><Relationship Id="rId236" Type="http://schemas.openxmlformats.org/officeDocument/2006/relationships/externalLink" Target="externalLinks/externalLink228.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47625</xdr:rowOff>
    </xdr:from>
    <xdr:to>
      <xdr:col>5</xdr:col>
      <xdr:colOff>1438274</xdr:colOff>
      <xdr:row>4</xdr:row>
      <xdr:rowOff>323850</xdr:rowOff>
    </xdr:to>
    <xdr:pic>
      <xdr:nvPicPr>
        <xdr:cNvPr id="4" name="Imagen 3">
          <a:extLst>
            <a:ext uri="{FF2B5EF4-FFF2-40B4-BE49-F238E27FC236}">
              <a16:creationId xmlns:a16="http://schemas.microsoft.com/office/drawing/2014/main" id="{D156ABF2-A0D5-BB45-AAF0-91FBC1F00DE5}"/>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3782"/>
        <a:stretch/>
      </xdr:blipFill>
      <xdr:spPr bwMode="auto">
        <a:xfrm>
          <a:off x="0" y="47625"/>
          <a:ext cx="9229724" cy="117157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1</xdr:col>
      <xdr:colOff>857249</xdr:colOff>
      <xdr:row>38</xdr:row>
      <xdr:rowOff>103178</xdr:rowOff>
    </xdr:from>
    <xdr:to>
      <xdr:col>1</xdr:col>
      <xdr:colOff>2924174</xdr:colOff>
      <xdr:row>40</xdr:row>
      <xdr:rowOff>9560</xdr:rowOff>
    </xdr:to>
    <xdr:pic>
      <xdr:nvPicPr>
        <xdr:cNvPr id="6" name="Imagen 5">
          <a:extLst>
            <a:ext uri="{FF2B5EF4-FFF2-40B4-BE49-F238E27FC236}">
              <a16:creationId xmlns:a16="http://schemas.microsoft.com/office/drawing/2014/main" id="{C176D9BB-C0A3-AE2A-F182-34A352ED1E3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38274" y="14066828"/>
          <a:ext cx="2066925" cy="29690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1</xdr:row>
      <xdr:rowOff>136070</xdr:rowOff>
    </xdr:from>
    <xdr:to>
      <xdr:col>9</xdr:col>
      <xdr:colOff>470065</xdr:colOff>
      <xdr:row>6</xdr:row>
      <xdr:rowOff>63524</xdr:rowOff>
    </xdr:to>
    <xdr:pic>
      <xdr:nvPicPr>
        <xdr:cNvPr id="3" name="Imagen 2">
          <a:extLst>
            <a:ext uri="{FF2B5EF4-FFF2-40B4-BE49-F238E27FC236}">
              <a16:creationId xmlns:a16="http://schemas.microsoft.com/office/drawing/2014/main" id="{19009ADC-D8DF-3736-D80B-30B643682072}"/>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3782"/>
        <a:stretch/>
      </xdr:blipFill>
      <xdr:spPr bwMode="auto">
        <a:xfrm>
          <a:off x="0" y="296882"/>
          <a:ext cx="7236526" cy="1040765"/>
        </a:xfrm>
        <a:prstGeom prst="rect">
          <a:avLst/>
        </a:prstGeom>
        <a:ln>
          <a:noFill/>
        </a:ln>
        <a:extLst>
          <a:ext uri="{53640926-AAD7-44D8-BBD7-CCE9431645EC}">
            <a14:shadowObscured xmlns:a14="http://schemas.microsoft.com/office/drawing/2010/main"/>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1</xdr:row>
      <xdr:rowOff>47625</xdr:rowOff>
    </xdr:from>
    <xdr:to>
      <xdr:col>4</xdr:col>
      <xdr:colOff>492125</xdr:colOff>
      <xdr:row>7</xdr:row>
      <xdr:rowOff>135890</xdr:rowOff>
    </xdr:to>
    <xdr:pic>
      <xdr:nvPicPr>
        <xdr:cNvPr id="3" name="Imagen 2">
          <a:extLst>
            <a:ext uri="{FF2B5EF4-FFF2-40B4-BE49-F238E27FC236}">
              <a16:creationId xmlns:a16="http://schemas.microsoft.com/office/drawing/2014/main" id="{FD866952-25D0-DF49-06A3-7872C33BCA17}"/>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3782"/>
        <a:stretch/>
      </xdr:blipFill>
      <xdr:spPr bwMode="auto">
        <a:xfrm>
          <a:off x="0" y="206375"/>
          <a:ext cx="5603875" cy="1040765"/>
        </a:xfrm>
        <a:prstGeom prst="rect">
          <a:avLst/>
        </a:prstGeom>
        <a:ln>
          <a:noFill/>
        </a:ln>
        <a:extLst>
          <a:ext uri="{53640926-AAD7-44D8-BBD7-CCE9431645EC}">
            <a14:shadowObscured xmlns:a14="http://schemas.microsoft.com/office/drawing/2010/main"/>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544286</xdr:colOff>
      <xdr:row>0</xdr:row>
      <xdr:rowOff>122464</xdr:rowOff>
    </xdr:from>
    <xdr:to>
      <xdr:col>6</xdr:col>
      <xdr:colOff>547007</xdr:colOff>
      <xdr:row>7</xdr:row>
      <xdr:rowOff>20229</xdr:rowOff>
    </xdr:to>
    <xdr:pic>
      <xdr:nvPicPr>
        <xdr:cNvPr id="3" name="Imagen 2">
          <a:extLst>
            <a:ext uri="{FF2B5EF4-FFF2-40B4-BE49-F238E27FC236}">
              <a16:creationId xmlns:a16="http://schemas.microsoft.com/office/drawing/2014/main" id="{B691EB79-F1CE-457F-86FD-A9DCA1CC8865}"/>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3782"/>
        <a:stretch/>
      </xdr:blipFill>
      <xdr:spPr bwMode="auto">
        <a:xfrm>
          <a:off x="544286" y="122464"/>
          <a:ext cx="7772400" cy="1040765"/>
        </a:xfrm>
        <a:prstGeom prst="rect">
          <a:avLst/>
        </a:prstGeom>
        <a:ln>
          <a:noFill/>
        </a:ln>
        <a:extLst>
          <a:ext uri="{53640926-AAD7-44D8-BBD7-CCE9431645EC}">
            <a14:shadowObscured xmlns:a14="http://schemas.microsoft.com/office/drawing/2010/main"/>
          </a:ext>
        </a:extLst>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RESUM96"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MESING\Carlos%20(C)\00-VALENCIA\Matadero\Definitivo\Lagunas%20Matadero.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G:\Angel%202006\PROCESOS_LIC_PAV_LOC\LICITACION_PPL_4_GRUPOS\PRESUPUESTOS_26_06_06\PRESUP_DEFINITIVOS_4G\PRESUP_PRECIOS_UNIFICADOS_OK\PRESUPUESTO%205-7.xls"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C-001\c\WINDOWS\TEMP\MODELO-ACUEDUCTOXI.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C-001\c\WINDOWS\TEMP\MODELOSANMARCOS-V8.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claudia\APU%20PLANEACION%20MUNICIPAL%20NEIVA\ing.%20CLAUDIA\PRESUPUESTO%20ANDEN%20CARRERA%204%20ENTRE%20CALLE%2021%20Y%20AV%20LA%20TOMA.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G:\MaCaroCar\Documents\PERSONAL%20MACAROCAR\PPTO%20PRELIMINAR%20PPL\APU%20VOL%20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ara\d\SARITA\HSLA\SUBESTACION\jkm\PU-%20Caseta%20Planta%20Electrica-Palacio-CIVIL.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Sara\d\SARITA\HSLA\SUBESTACION\jkm\PU-%20Caseta%20Planta%20Electrica-ELECTRICO.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Sara\d\SARITA\HSLA\SUBESTACION\jkm\PU-%20Caseta%20Planta%20Electrica-Palacio.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Sara\d\SARITA\HSLA\SUBESTACION\jkm\PALACIO-ALCALDIA\PROYECTOS\ESTRUCTURAS\SALONES%20COMUNALES\LA%20PESQUERA\CANCHAS\PROPUEST\PROPUEST\SALA%20DE%20URGENCIAS%20H.S.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PRINCIPAL\primavera%20sas%20compartida\claudia\APU%20PLANEACION%20MUNICIPAL%20NEIVA\ing.%20CLAUDIA\Presupuesto%20%20+%20APU%20GRANJAS.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PRINCIPAL\primavera%20sas%20compartida\Archivos%20viejos%20del%20disco%20D\USERS\CD-PUBLI\Mantenimiento%202002-2003\Tres%20grupos\Pliego%20Norte\Estudio%20006188\S&#225;bana%20006188.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PRINCIPAL\primavera%20sas%20compartida\1761%20Gesti&#243;n%20Proyectos%20Acueducto%20Zona%20Norte\Proyectos\Plan%20de%20Infraestructura%202002\cantidades%20zona%20norte%20para%202002.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C:\Javier_or_compa\zulma\Fin\Anexos\PRESUPUESTOS-REV1.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C:\Documents%20and%20Settings\Windows%20XP\Mis%20documentos\trabajos\CANTIDADES%20%20COLEGIO%20LA%20PESQUERA\jkm\PU-%20Caseta%20Planta%20Electrica-Palacio-CIVI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Sigcvs\publica\Documents%20and%20Settings\Ingenieria3\Mis%20documentos\LIGIA\LIGIA%20ALMANZA\INUNDACIONES%202007\PELAYO\PRESUPUESTOS%20%20EN%20PELAYO.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C:\Asistente\c\Juan%20Diego\2004-17%20Puente%20El%20salado\Dise&#241;o\Memorias\Memoria%20de%20Conexiones\BARRA%20DE%20OJO.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C:\Documents%20and%20Settings\Windows%20XP\Mis%20documentos\trabajos\CANTIDADES%20%20COLEGIO%20LA%20PESQUERA\jkm\PU-%20Caseta%20Planta%20Electrica-ELECTRICO.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C:\Documents%20and%20Settings\Windows%20XP\Mis%20documentos\trabajos\CANTIDADES%20%20COLEGIO%20LA%20PESQUERA\jkm\PU-%20Caseta%20Planta%20Electrica-Palacio.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085964F4\SALA%20DE%20URGENCIAS%20H.S.L..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RINCIPAL\primavera%20sas%20compartida\DOCUME~1\COMPAQ\CONFIG~1\Temp\Directorio%20temporal%202%20para%20INF-SEMANA-11.zip\Mis%20documentos\Trabajo\Trabajo%20MT\Tanque\Informe%2027052002.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Pc1\mis%20documentos\Documents%20and%20Settings\USER%20XP\Mis%20documentos\FERNANDO\Bater&#237;as%20-%20Saniatarias\BATERIAS%20VEREDA%20ACACIAS\PRESUPUESTO%20BAT%20%20LAS%20ACACIAS.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C:\Users\KB\Downloads\AFE\AFEDatabase%20v52.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jkm\PU-%20Caseta%20Planta%20Electrica-Palacio-CIVI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Idcaux02\indicol\Mis%20documentos\IDC\Contratos\Alcaldia%20de%20Neiva\Bodega%20de%20Almacenamiento%20comuna%2010\CONSTR%20BODEGA.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A:\PC%20VIEJO\D\Richi\Negocios\Cesar%20Villegas\An&#225;lisisAPU.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H:\proyectos%20eliecer\CONSTRUCCION%20BATERIAS%20SANITARIAS%20RURALES\ANEXOS\COSNTRUCCION%20COMEDOR%20TIPO%202\PRESUPUESTO%20KZ\PU-%20Caseta%20Planta%20Electrica-Palacio-CIVIL.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A:\jkm\PU-%20Caseta%20Planta%20Electrica-ELECTRICO.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H:\proyectos%20eliecer\CONSTRUCCION%20BATERIAS%20SANITARIAS%20RURALES\ANEXOS\COSNTRUCCION%20COMEDOR%20TIPO%202\TALLER%20FUNDEGUADUA\PRESUPUESTOTALLER%20FUNDEGUADUA.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A:\jkm\PU-%20Caseta%20Planta%20Electrica-Palacio.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C:\Mis%20documentos\jkm\PALACIO-ALCALDIA\PROYECTOS\ESTRUCTURAS\SALONES%20COMUNALES\LA%20PESQUERA\CANCHAS\PROPUEST\PROPUEST\SALA%20DE%20URGENCIAS%20H.S.L..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C:\Asistente\c\Juan%20Diego\2004-17%20Puente%20El%20salado\Dise&#241;o\Memorias\Memoria%20de%20Conexiones\Memoria%20de%20Conexiones\14-01Placa%20de%20base%20mala.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C:\DOCUMENTACION%20ALCALDIA%20NEIVA%202011\AULA%20MULTI%20PERSONERIA%2017-ENE-2011\Presupuesto%20Auditorio%20Personeria.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F:\Documents%20and%20Settings\ENRIQUE\Escritorio\CONTRATACION%202009\CONVENIOS\CONVENIO%20BOTADERO%20BASURA\PRESUPUESTO9.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G:\BARRANCABERMEJA\EJECUCION\C\POST\SIMULACION%20PROYECTOS\Analisis%20Formula%20MAYO%2013-08.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C:\Users\KB\Downloads\AFE\AFEDatabase%20v1.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C:\Documents%20and%20Settings\obras\Mis%20documentos\PRESUPUESTO%20vias%20santa%20maria.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C:\Users\Usuario\Dropbox\DOCUMENTOS\JOHAN\NEIVA\PROYECTOS\PARQUE%20LIZBURG\PRESUPUESTO%20PARQUE%20LIZBURT%20-%20JOHAN.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C:\Documents%20and%20Settings\USUARIO\Mis%20documentos\SECRETARIA%20DE%20PLANEACION%20E%20INFRAESTRUCTURA%202008\BANCO%20PROYECTOS%20MPIO%202007\PROYECTO%20MPIO\PROYECTO%20OBRAS%20DE%20ARTE%20VIAS%20TERCIARIAS\PRESUPUESTO%20ALCANTARILLA%20DE%2036.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C:\Documents%20and%20Settings\Windows%20XP\Mis%20documentos\trabajos\CANTIDADES%20%20COLEGIO%20LA%20PESQUERA\Proyectos%20gobernacion\JUAN%20CARLOS%20MORENO\CUBIERTA%20CANCHA%20DIVINO%20NI&#209;O\gabo%202do%20piso.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G:\admon%20Vial%20henry\Mis%20documentos\OBRAS\BANADIA\INFORMES\BANADIACD\1erINFORME.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C:\Documents%20and%20Settings\Windows%20XP\Mis%20documentos\trabajos\CANTIDADES%20%20COLEGIO%20LA%20PESQUERA\disco1\FREDDY\PROYECTOS%20ALCALDIA%202004\ADECUACION%20AULA%20DE%20SISTEMAS%20Y%20PREESCOLAR%20JOSE%20MARIA%20CARBONEL%20SEDE%20ATANASIO\Pto-..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PBSERVER\Documents\CONTRATOS\2012\FONADE\CONTRATO%20No.%202122228%20DE%202012\ESTUDIOS%20Y%20DISE&#209;OS\COPIA%20TOTAL%2025%20JUNIO%202013\15507_Otanche-Boyac&#225;\12_15507_PRE\130226%20Presupuesto%20Otanche.xlsx"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Idcaux02\indicol\Documents%20and%20Settings\INGENIERO\Mis%20documentos\INDICOL\ALC%20LAS%20MERCEDES\ALCANTARILLADO%20LAS%20MERCEDES2.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C:\Users\ADOLFO%20ALONSO%20BUITRA\Documents\ADOLFO\Documentos_General_2010-2011\Obras_2010\Francisco_Calderon\Federacion_Cafeteros\Presupuesto_Federacion\PRESUPUESTO%20Y%20APUS%20608-MONIQUIRAMARZO.LXS.xlsm"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C:\Users\KB\Downloads\Informacion\Downloads\Propuestas%201112\LP-004-2012-Barcazas\Propuestas\2011\Puerto%20E\Prop-Nando-LP-13.xlsx"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A:\Mis%20Documentos\Mis%20documentos\Monteria\Mis%20im&#225;genes\documentos\PLANTA%20PUERTO.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C:\PRESUPUESTO%20PAVIMENTO%20CIENAGA%20DE%20ORO%2025-08-14.xlsx"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C:\Users\ASUS-JLM\Desktop\Proyecto%20Pavimento%206000%20(fray)\3_Requisitos%20Tecnicos\Presupuesto\PRESUPUESTO%20PAVIMENTO%20SAMPUES%20-%20AUI%20-%20APUS%20-%20MATE%20-%20EQUI.xlsx"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C:\Estacion3\d\Documents%20and%20Settings\ENERCOL\Configuraci&#243;n%20local\Temp\QUARK%20UP\101-OFR\Cospique\formularios\ECOPETROL%20FORMULARIO%20DE%20OBRAS%20CIVILE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62951E26\PRESUPUESTO%20AULA%20CONSTRUCCION%20DE%20CUATRO%20AULAS%20QUEBRADA%20DE%20YUCA.xlsx"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C:\Users\KB\Downloads\https:\www.contratos.gov.co\INFORMES%20TRIMESTRAL\INFORME%20FINAL\DIC-05-FEB-06.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C:\Users\KB\Downloads\https:\www.contratos.gov.co\invmeta\INFORMES\infabr98.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A:\Mis%20documentos\Advial-Jul-01-jul-03\formatos\FORMATOS%20UTILES\APU.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C:\Users\KB\Downloads\AFE\La%20Jagua%202009%20Budget.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C:\04%20Presu-Control\Proyectos%202018\011%20Colegios%20Fondecun\2018-05-23%20BASE%20DE%20DATOS%20(FCO06).xlsx"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G:\presupuesto%20idu\CANTIDADES%20OBRA\comunicaciones\PTTO%20COMUNICACIONES%2014-ABR-09.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G:\Familia%20Monsalvo%20D&#237;az\Equipo%20Anterior\Rossana\CONSULTORIA\2009\Insumos%202009.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A:\Cunetas%20en%20el%20barrio%20la%20Granja\DNP\LETRINA1.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VICON\DATOS\LICITAR\IDU\UNIT_40.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C:\Users\KB\Downloads\Informacion\Downloads\Propuestas%201112\LP-004-2012-Barcazas\Documents%20and%20Settings\123\Mis%20documentos\MEMORIA\Memoria%201\Cerete-02\Pliegos\Mis%20documentos\Licitaciones\BOCCID.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G:\admon%20Vial%20henry\Mis%20documentos\ALEX\TERMINAL\PROPUESTATERMINAL\PRECIOS%20TRANSITO.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J:\ALEX%20CORZO\PROYECTOS\2009\CHIRIGUANA\130002009\Documents%20and%20Settings\Juan%20Carlos%20Garc&#237;a\Mis%20documentos\PRESUPUESTOS\PRESUPUESTO%20PARA%20ROCHA.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C:\Estacion3\d\Mis%20documentos\CASA%20DE%20LA%20MUJER%202.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C66B673A\a%20%20aaInformaci&#243;n%20GRUPO"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Arauca01\C\VICON%20S.A\OBRAS%202003\FUENTE%20DE%20ORO\LICITAR\SONIA\CONTRATO\IDU-246-PARCHEO%20KENNED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Centauro\datos\1\CIRCUITOS%20CODENSA.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F:\Documents%20and%20Settings\USUARIO\Mis%20documentos\SECRETARIA%20DE%20PLANEACION%20E%20INFRAESTRUCTURA%202008\BANCO%20PROYECTOS%20MPIO%202007\PROYECTO%20MPIO\PROYECTO%20OBRAS%20DE%20ARTE%20VIAS%20TERCIARIAS\PRESUPUESTO%20ALCANTARILLA%20DE%2036.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C:\Users\KB\Downloads\Users\lfuentes\AppData\Local\Temp\Rar$DI00.215\Calenturitas%202009%20budget-Meeting%2011-28-08.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A:\00-ACTUAL\0-Carrizal%202003\Presupuesto%20y%20A.P.U..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48222089\2153_Cal_Model%202_ecmod_11_ver21%2023-July-07.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C:\FIPP\PROGRAMACION%20DE%20OBRAS.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PACO\Doc.%20ASPIRE\Mis%20documentos\INF.BIMENSUAL\INFORME%20BIMENSUAL%20JUL-AGO-2001.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JULIO\Datos%20(D)\JMD\La%20plata\LA%20UNION%20Y%20EL%20CARMEN\PRESUPUESTO.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C:\Documents%20and%20Settings\Windows%20XP\Mis%20documentos\trabajos\CANTIDADES%20%20COLEGIO%20LA%20PESQUERA\Documentos\METODOLO1\USUARIO\MEJORAMIENTO%20ESCUELA%20LA%20BONANZA%20ELE%20PEROCERO%20-%20ARAUCA\ANEXOS\PROYECTO%20ESCUELA%20LA%20BONANZA.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C:\BIIM\RAFAEL%20-%20PROYECTOS%20TIPO%20BIIM%20MARZO\14.0%20PRESUPUESTOS%20FINALES%20PARA%20IMPRESI&#211;N\Presupuestos%20placa%20huellas\SOACHA%20Presupuesto_750%20_Intermedia_Suelo%20CD_V04V2.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C:\Users\KB\Downloads\AFE\Documents%20and%20Settings\gespitia\Configuraci&#243;n%20local\Archivos%20temporales%20de%20Internet\OLK1E\PSM%20AFE%20Cost%20Control%2007-31-06.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C:\PERSONAL\Dropbox\PRESP\201504-CPRD0022014-FINDETER\ANALISIS%20DE%20PRECIOS%20(Mao)%202014.xlsm"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C:\Users\KB\Downloads\https:\www.contratos.gov.co\Mis%20documentos\contratos-en-ejecuci&#243;n\contratos-inv&#237;as-2002\consulv&#237;as-advial\Mis%20documentos\Advial-Jul-01-jul-03\formatos\FORMATOS%20UTILES\APU.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C:\Users\KB\Downloads\AFE\Documents%20and%20Settings\Administrator\Desktop\2180_CAl%20&amp;%20CDJ%20Equipment\XL\EcMod\Option%2040_EX3600_789_LaJag\2153_Model%20100_LJ%20LOM_Ecmod_ver06.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C:\Users\KB\Downloads\AFE\DOCUME~1\jcampo\LOCALS~1\Temp\Temporary%20Directory%201%20for%202153_Cal_Model%202_ecmod_11_ver20%2023-July-07.zip\2153_Cal_Model%202_ecmod_11_ver20%2023-July-07.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C:\Users\KB\Downloads\AFE\Documents%20and%20Settings\rschmidt.CDJPRO\Local%20Settings\Temporary%20Internet%20Files\OLK1B4\CDJ%20Prodeco%20rail%20access%20Feb06%20ver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G:\VIVIENDA%20SALUDABLE\MINISTERIO\MUNICIPIOS\ZIPAQUIRA\FORMATOS%20VIVIENDA%20SALUDABLE%20ENVIADOS.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C:\Users\KB\Downloads\Informacion\Downloads\Documents%20and%20Settings\123\Mis%20documentos\MEMORIA\Cerete\Documents%20and%20Settings\123\Escritorio\ING.%20ELIONETH%20VARGAS\gradas%20san%20bernardo.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C:\Users\KB\Downloads\AFE\Documents%20and%20Settings\lchait\My%20Documents\LC_CDrive\columbianupdate\Pincer18062004.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A:\Archivos%20viejos%20del%20disco%20D\modelos\Formatos\FOR-205.%20%20Certificado%20venta%20pliegos.xlt"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C:\Users\adolfo\Desktop\PRESUPUESTO%20INGENIE.xlsx"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C:\Users\KB\Downloads\AFE\DBWKF\Budget%20and%20Finance\2008%20Budget\Models\20070930%20Prodeco%20Calenturitas%20Valuation%20Model%20v6.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G:\TRONCAL%2010\PRESUPUESTO\RECIBIDA\PRESUPUESTO\An&#225;lisis%20de%20precios%20unitarios\Datos%20b&#225;sicos.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C:\Users\KB\Downloads\https:\d.docs.live.net\Users\David\Desktop\Tensionamiento1\andres%20sanchez%20-%202006\usutensiona1\JuAndres%20Sanchez%20-%202005\Tensionamiento\19%20Pte%20Dabeiba\Ptes%20Dabeiba.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C:\Users\KB\Downloads\robles\Etapa%208B\Presup%20Robles%208B%20(sandoval).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C:\Users\KB\Downloads\Informacion\Downloads\Documents%20and%20Settings\JAIRO%20MARTINEZ\MIS%20DOCUMENTOS%20JAIRO%20M\JAIRO%20MARTINEZ1\JOSO\EDIFICIO%20KALAIRA.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A0838\nuevos%20tdr\01_TRABAJO\IDU_202\PRESUPUESTOS\ABRIL_18\Ppto%20de%20Obra%20INARE-IDU-202-05%20-%20Tramo%20Cra-15-19%20-Separador-%20v.16-04-07.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C:\Users\KB\Downloads\Informacion%20Comercial_Sucre\Sincelejo\Cortijo%20-%20Sincelejo.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C:\Users\KB\Downloads\AFE\TEMP\BUDGET%20FORM%202002.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C:\Documents%20and%20Settings\pcastro\Mis%20documentos\PRESUPUESTO%20CAL%20A&#209;O%202006\enrique\My%20Documents\geologia\costs%20and%20controls\Exploration%20Program%20Costs%20and%20meter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C:\BIIM\CAROLINA%20OLARTE\Consolidacion%20Territorial\Entregables\PROYECTOS%20UACT%20-%20Finales\7.%20Nechi\3.%20Presupuesto\Presupuesto%20Nechi%20(2Feb.2015).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Centauro\datos\Trab\Codensa-RSA\Densidades%20de%20carga\Cargabilidad%20econ&#243;mica5.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C:\Users\KB\Downloads\AFE\Documents%20and%20Settings\CPhillips\Cerrejon\Models\Financial%20Model\Draft%208\Financial%20Model%20No%205%20-%2022MTPA-%20Rev%2008.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Contratos\Alcaldia%20de%20Neiva\Bodega%20de%20Almacenamiento%20comuna%2010\PRESUPUESTO%20BODEGA%20EN%20CONCRETO%20NUEVO.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A:\Mis%20Documentos\Mis%20documentos\Monteria\Mis%20im&#225;genes\documentos\PAVSAS.xls" TargetMode="External"/></Relationships>
</file>

<file path=xl/externalLinks/_rels/externalLink111.xml.rels><?xml version="1.0" encoding="UTF-8" standalone="yes"?>
<Relationships xmlns="http://schemas.openxmlformats.org/package/2006/relationships"><Relationship Id="rId1" Type="http://schemas.microsoft.com/office/2006/relationships/xlExternalLinkPath/xlPathMissing" Target="G14_04_Presupuesto%20Iles%20v2.00.xlsx"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A:\Letrina%20Unitarios.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PBSERVER\Documents\Documents\CONTRATOS\2012\FONADE\CONTRATO%20No.%202122228%20DE%202012\ESTUDIOS%20Y%20DISE&#209;OS\COPIA%20TOTAL%2025%20JUNIO%202013\15507_Otanche-Boyac&#225;\12_15507_PRE\130226%20Presupuesto%20Otanche.xlsx"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C:\Users\Gian%20Carlos\AppData\Local\Microsoft\Windows\Temporary%20Internet%20Files\Content.Outlook\KD237581\Estructura_APU_2011.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C:\Piii700\C\1581\Excel\Misc\equip%20database%20assumptions%20comparison.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C:\Users\KB\Downloads\AFE\Documents%20and%20Settings\jcampo\Configuraci&#243;n%20local\Archivos%20temporales%20de%20Internet\OLK43\Capital%20Costs%20-%20154016B%20Mine%20Study%20Option%203A%20-%20DRAFT%20REVISED%20(2).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A:\Documents%20and%20Settings\SANEAMBIENTE\03%20PM%20ENTRERRIOS\ALCANTARILLADO\02%20ALTERNATIVAS\02%20MEMORIAS%20DE%20CALCULO\01%20HOJA%20DE%20CALCULO\1B\combinado\alternativa%201B%20alcantarillado1.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C:\Paola\Mis%20documentos\CLAUDIA\DISE&#209;O%20ALCANTARILLADO%20LIBORINA%202.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C:\Users\KB\Downloads\AFE\Data\Work\Excel\Coal\Anglo%20View\MS%20Base%20Case%20intercor%20122701.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Idcaux02\indicol\Mis%20documentos\IDC\Contratos\Alcaldia%20de%20Neiva\Bodega%20de%20Almacenamiento%20comuna%2010\CONSTR%20BODEGA%202.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C:\Users\KB\Downloads\Documents%20and%20Settings\Kacero\Configuraci&#243;n%20local\Archivos%20temporales%20de%20Internet\OLK61\2008%20Capital%20Budget%20v1%208-14-07.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G:\Documents%20and%20Settings\MANUEL%20RICARDO%20GOMEZ\I.D.U\KM%205%20V&#237;a%20la%20Calera\PROCESO%20PRECONTRACUTUAL\presupuestos\Construcci&#243;n\EJEMPLOS\Copia%20de%20PRESUPUESTO%20PUENTE%20TRANSVERSAL%2045%20-%20V.1.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C:\Users\TECNICOS01\Documents\mis%20documentos\PROYECTOS\ARAUQUITA\14-AZ-ARAUQUITA-ARAUCA\3.%20Formulaci&#243;n%20T&#233;cnica\15-Presupuesto\Presupuesto%20Arauquita%20-%20copia.xlsx"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Pc1\Mis%20documentos\Datos\K1\03%20Grupo%2005\02%20Dise&#241;os\01%20Ahorcado\02%20Memorias\02%20Hojas\Cantidades%20de%20Obra\02%20VILLAHERMOSA.Chalo\01%20Dis_AC_VH_021114.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C:\Users\KB\Downloads\Informacion%20Comercial_Sucre\Sincelejo\Las%20Delicias%20-%20Sincelejo.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C:\OBRAS%20PUBLICAS%202006\ACUEDUCTOS\OTROS%20ACUEDUCTOS\PROYECTO%20SANTIAGO%20POBRE\Archivos%201\CAROLINA\OBRAS%202001\VIA%20AEROPUERTO\PRESP.VIA%20AEROPUERTO.xls" TargetMode="External"/></Relationships>
</file>

<file path=xl/externalLinks/_rels/externalLink128.xml.rels><?xml version="1.0" encoding="UTF-8" standalone="yes"?>
<Relationships xmlns="http://schemas.openxmlformats.org/package/2006/relationships"><Relationship Id="rId1" Type="http://schemas.microsoft.com/office/2006/relationships/xlExternalLinkPath/xlStartup" Target="Casa%20Villa%20Maestro/Informe%20de%20gastos%20Cto%20208-2003%20Obra%20Matecandela.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C:\Documentos\METODOLO1\USUARIO\MEJORAMIENTO%20ESCUELA%20LA%20BONANZA%20ELE%20PEROCERO%20-%20ARAUCA\ANEXOS\PROYECTO%20ESCUELA%20LA%20BONANZA.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C:\AMV%202011\PHRE\09%20INF_TRIMESTRAL%20_FINAL%20-%202011\INFORME%209_AMV_MAR-2011.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C:\Documents%20and%20Settings\pcastro\Mis%20documentos\PRESUPUESTO%20CAL%20A&#209;O%202006\PRESUPUESTO%202006%20VERSION_0.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C:\Compartida\Archivos%20de%20Proyectos\Proyectos%202017\Parque%20La%20Apartada\Presupuesto\Presupuesto%20Propuesta%20Cantidades%20Seg&#250;n%20planos%20V1.9.xlsx"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C:\VILLA%20TAKOA\Presupuesto\APUS%20VILLA%20TAKOA.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C:\Users\Gian%20Carlos\Documents\Puente%20el%20Embrujo\Apus\Estructura_APU_2011.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C:\Users\Lenovo\AppData\Roaming\Microsoft\Excel\APU%20-%20Andres%20Bello%20ELECTRICO.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4C0F3C0D\PRESP.VIA%20AEROPUERTO.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C:\Users\Usuario\AppData\Local\Temp\Rar$DI05.444\APU%20-%20Inv..GRUPO%20I.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C:\copia%20de%20seguridad%20pc1_invias\CONSORCIO%20PHRE\PRESUPUESTOS\V&#205;A%209003\Presupuesto%20para%20Ampliaci&#243;n%20de%20Puentes%20Angostos\Presupuestos%20Ampliaci&#243;n%20de%20Puentes%20%20(9003)%20Sept.%20de%202010.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C:\Documents%20and%20Settings\Equipo_2\Escritorio\Necesidades%20de%20las%20V&#237;as%202010\Definitivos\Necesidades%20%20Lorica%20-%20Cove&#241;as%20(9004)%20Marzo%202010.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C:\Users\KB\Downloads\Documents%20and%20Settings\Administrador\Configuraci&#243;n%20local\Archivos%20temporales%20de%20Internet\Content.IE5\EVZQXGNY\SISTEMA%20VIAL%20URBANO%20DEL%20RIO\ENTREGA\MEMORIAS\C&#225;lculoredes.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C:\Documents%20and%20Settings\Windows%20XP\Mis%20documentos\trabajos\CANTIDADES%20%20COLEGIO%20LA%20PESQUERA\Documents%20and%20Settings\User\Mis%20documentos\Sarita\CERRAMIENTO\PRESUPUESTO%20CERRAMIENTOreal%20HSLA.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G:\Escritorio\PP\PP%20no%20usados\1&#186;%20de%20Mayo%20con%2049C.xls" TargetMode="External"/></Relationships>
</file>

<file path=xl/externalLinks/_rels/externalLink144.xml.rels><?xml version="1.0" encoding="UTF-8" standalone="yes"?>
<Relationships xmlns="http://schemas.openxmlformats.org/package/2006/relationships"><Relationship Id="rId1" Type="http://schemas.microsoft.com/office/2006/relationships/xlExternalLinkPath/xlPathMissing" Target="MATRIZ%20PARA%20EL%20CALCULO%20DEL%20AIU%202009.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Sigcvs\publica\SUBDIRECCION%20DE%20GESTION%20AMBIENTAL\LISTADO%20DE%20MATERIALES%20Y%20PRECIOS%202011\Listado%20de%20Materiales%20y%20Precios.ABRIL-12-2011.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C:\Teatreesvr\mineconsult\ActiveJobs\2180_CAl%20&amp;%20CDJ%20Equipment\XL\EcMod\Option%2030_EX3600_789\Option%2030_Mixed_EcMod_EX3600_5500_ver01.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C:\Users\dell\AppData\Local\Temp\Rar$DIa0.128\AMVB%2009\Inf.%20Accidentalidad\ADMON\GRUPO5\PRESUP~1.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C:\Users\jmperez\Documents\TECNICA\DEPORTE%20Y%20RECREACION\02%20ESTANDARIZADO%20POLIDEPORTIVO\05%20HOJA%20CALCULO%20ESTANDARIZADO\PRESUPUESTO%20DEL%20POLIDEPORTIVO%20COMPLETO.xlsx"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C:\Documents%20and%20Settings\Windows%20XP\Mis%20documentos\trabajos\CANTIDADES%20%20COLEGIO%20LA%20PESQUERA\Informes%20de%20Intervento&#237;a%20de%20Obras\Mejoramiento-Alcantarillado%20Panam&#225;\Pto-Mejoramiento.Alcantarillado-Panam&#225;%20Actual.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C:\Tensionamiento2\c_drmario\usutensiona2\MARIO\Mario01\VIG.Q.BOLILLOS1.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file:///C:\Users\KB\Downloads\Documents%20and%20Settings\jcampo\Local%20Settings\Temporary%20Internet%20Files\OLK34\Macintosh%20HDUsers\darrenbowden\Data\Work%20OTML\2005_Budget\Model\Planning%20Model%20OTML%20Month%20CY05%20V2.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C:\Users\KB\Downloads\AFE\Documents%20and%20Settings\jcampo\Local%20Settings\Temporary%20Internet%20Files\OLK34\2297_Opt46_La%20Jag_MARC_Evaluation%20ver01-ADJUSTED%20SCHED.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C:\Users\PLANEA~1\AppData\Local\Temp\Rar$DIa0.504\ALEX%20CORZO\PROYECTOS\2009\CHIRIGUANA\130002009\Documents%20and%20Settings\Juan%20Carlos%20Garc&#237;a\Mis%20documentos\PRESUPUESTOS\PRESUPUESTO%20PARA%20ROCHA.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C:\Users\KB\Downloads\AFE\Documents%20and%20Settings\jcampo\Configuraci&#243;n%20local\Archivos%20temporales%20de%20Internet\OLK43\AFE-MOER%20Register%20(27).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C:\LICITACI\BASE\PRESUPUESTO-BASE-2006%20(Guatemala).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file:///C:\LICITACI\BASE\PRESUPUESTO-BASE-2005%20(peru).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C:\Users\HECTOR%20MORENO\Downloads\CONTRATO.FOX\DATOS\Control\Varios\achm\Presup%20Varios\EjemplosII.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file:///L:\USB%20MARCOS\DOCUMENTOS%20EXCEL\My%20Documents\CONTRATOS%20VIGENTES\Malla%20Vial%20Distrital\CALLE%2080B\Mis%20documentos\INF.BIMENSUAL\INFORME%20BIMENSUAL%20JUL-AGO-2001.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file:///\\PCCENTRAL\Users\Kelly%20Johanna\AppData\Roaming\Microsoft\Excel\PLANOS%20DE%20TOPOGRAFIA\0-Valencia\Terminal\TERMINAL%20VALENCIA\ASPECTOS%20TECNICOS\AN.PREC.TERM.FICHAS.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Equipo9\d\Documents%20and%20Settings\Juan%20Carlos%20Garc&#237;a\Mis%20documentos\PRESUPUESTOS\PRESUPUESTO%20PARA%20ROCHA.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file:///C:\Users\KB\Downloads\AFE\Mining\Admin\Template%20Models\Blank%20270.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file:///C:\Albeiro\unidad%20d\Documents%20and%20Settings\SANEAMBIENTE\GENERALES\MVMT\Dise&#241;o_ALL_AR_030328.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M-063\c\WINDOWS\TEMP\RELACI~1.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C:\Mapeco\mapeco_vol1.mapeco_ltda\USUARIOS\Licita\SUBTEC\CARMEN\TARIFA.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C:\Principal\cund%20grupo%201\TECNICO\INFORMES%20TRIMESTRALES\INFORME%20TRIMESTRAL%20OCTUBRE%20DE%202009\Documents%20and%20Settings\Administrador\Escritorio\JULIO%20SEPTIEMBRE\Documents%20and%20Settings\Compaq_Propietari"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file:///C:\Users\KB\Downloads\orlando\PROPUESTA%20PUENTE%20BOLIVAR%20MURO%20EN%20CONCRETO.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file:///C:\Users\KB\Downloads\Documents%20and%20Settings\afigueroa.CYT\Configuraci&#243;n%20local\Archivos%20temporales%20de%20Internet\Content.IE5\KD8PUB8J\ModPptoOperaEquiposVerEyC.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file:///F:\ADM%20VIAL%2003%20-%20CORDOBA\ESTADO%20DE%20RED\2103mar%20.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file:///C:\Documents%20and%20Settings\Marcos\Mis%20documentos\Usuarios\Santander%20Mafioly\Contratos\Contrato%20CVS%20Inundaciones\Protecbolsa%20tierra%20CVS%20%20REAL.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file:///\\MESING\Carlos%20(C)\00-2004\Frigosin&#250;\Bombeo-Frigosinu.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file:///\\PCCENTRAL\Users\Kelly%20Johanna\AppData\Roaming\Microsoft\Excel\PLANOS%20DE%20TOPOGRAFIA\0-VALENCIA\0%20-%20Matadero\Dise&#241;os-Presupuesto\Lagunas%20Matader%20Valencia.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file:///C:\Users\KB\Downloads\Informacion\Downloads\PROCESOS%20DE%20CONTRATACION%202008\ACTAS%202008\ACTA%20PARCIAL%20CRISTIAN%20LONDO&#209;O\PARCIAL_N..V.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file:///C:\2016\PROYECTA-BIIM\PROYECTO\PROYECTO\Proyecto%20Tipacoqu&#233;%20ALC\13.%20Presupuesto%20Y%20APU&#180;S\PRESUPUESTO%20Y%20APU&#180;s%20TIPACOQUE%20%20%2006-10-2014.xlsx"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file:///C:\Users\USUARIO\Desktop\ESPB\1.%20PROYECTOS\MUNICIPIOS\MACRO%20PARA%20PRESUPUESTO\APU'S%20GOBERNACION%202013%20GENERAL%20-%20CABETO.xlsm"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file:///C:\Users\Hernan\Downloads\PRESUPUESTO%20%20COMPLEJO%20ACUATICO%20FINAL.xlsx"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file:///C:\SECRETARIA%20DE%20PLANEACION%202014\PAVIMENTOS%20DPS\PAVIMENTO%20SAN%20LUIS%20JULIO2013\PRESUPUESTO%20VIA%20SAN%20LUIS%20JULIO%20-%20modificado.xlsx"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file:///C:\Users\KB\Downloads\Documents%20and%20Settings\jcampo\Local%20Settings\Temporary%20Internet%20Files\OLK34\portada%20nueva.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file:///C:\ACOPIO%20LECHERO\Users\pc\Downloads\JGSL\CASAS%20DE%20LA%20CULTURA\ANEXOS\APU%20EL&#201;CTRICOS.xls"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file:///C:\Users\lisandro\AppData\Roaming\Microsoft\Excel\CEAR%20LA%20PAZ%20SEDE%20ANDRES%20BELLO\APU%20-%20Andres%20Bello.xls" TargetMode="External"/></Relationships>
</file>

<file path=xl/externalLinks/_rels/externalLink183.xml.rels><?xml version="1.0" encoding="UTF-8" standalone="yes"?>
<Relationships xmlns="http://schemas.openxmlformats.org/package/2006/relationships"><Relationship Id="rId2" Type="http://schemas.microsoft.com/office/2019/04/relationships/externalLinkLongPath" Target="file:///C:\Users\KB\Downloads\Users\Harold\Documents\DEVIMED\DEVIMED%202008\REVISION%20NUEVOS%20PRECIOS\Users\Subtecnica.PROCOPAL\Documents\MVM\DEVIMED%20S.A\San%20Vicente\HLOPEZA\GERONA\CANTIDADES%20REPOSICION\SUBCIRCUITO%207\REDES7.xls?FAE40559" TargetMode="External"/><Relationship Id="rId1" Type="http://schemas.openxmlformats.org/officeDocument/2006/relationships/externalLinkPath" Target="file:///\\FAE40559\REDES7.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file:///A:\Mis%20Documentos\Mis%20documentos\Monteria\Mis%20im&#225;genes\MSOFFICE\EXCEL\DEPORTE.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file:///C:\Vias\natalia\PC%20VIEJO\D\Richi\Negocios\Cesar%20Villegas\An&#225;lisisAPU.xls"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file:///C:\a%20%20aaInformaci&#243;n%20GRUPO%204\A%20MInformes%20Mensuales\Informe%20de%20estado%20vial%20ene\aCCIDENTES%20DE%201995%20-%201996.xls"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file:///F:\a%20%20aaInformaci&#243;n%20GRUPO%204\A%20MInformes%20Mensuales\Informe%20de%20estado%20vial%20ene\aCCIDENTES%20DE%201995%20-%201996.xls"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file:///\\PRINCIPAL\primavera%20sas%20compartida\Documents%20and%20Settings\Administrador\Mis%20documentos\CHINO\PRESUPUESTOS\APU%20INVIAS%202.009%20MEDELL&#205;N.xls"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file:///A:\Mis%20Documentos\Mis%20documentos\Monteria\Mis%20im&#225;genes\EXCEL\CONTRATO\ALCASAN1.XLS"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file:///C:\Users\KB\Downloads\AFE\Documents%20and%20Settings\jgerard\Local%20Settings\Temporary%20Internet%20Files\OLK139\Truck%20&amp;%20Rail%205mtpa.xls"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file:///F:\AMV-02-BOL\EST.V&#205;A%20CRIT.TECNICO%20AMB-BOL-02\DICIEMBRE-2008\EST.V&#205;A%20CRITERIO%20TECNICO%2090BLB.xls"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file:///F:\EST.V&#205;A%20CRITERIO%20TECNICO.xls"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file:///\\MESING\Unidad%20C\00-2004\San%20Pedro\Lagunas\Linea%20de%20Impulsion.xls"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file:///\\Servidorsma\761\PRODUCTOS\E&amp;D\P127\Informes\Presupuestos\P127-PO-GE-002%20V1%20EN%20PROCESO.xls"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file:///G:\Mis%20documentos\Usuario%201\GRUPO%2004\INFORME%20ENERO%20A%20MARZO%202010%20GRUPO%204\OBRAS\BANADIA\INFORMES\BANADIACD\1erINFORME.xls"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file:///F:\Contratos\Alcaldia%20de%20Neiva\Bodega%20de%20Almacenamiento%20comuna%2010\PRESUPUESTO%20BODEGA%20EN%20CONCRETO%20NUEVO.xls"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file:///F:\DISE&#209;O%20ACUEDUCTO\Presupuesto%20Ac%20La%20mesa.xls"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file:///C:\Users\Lenovo1\Documents\Proyectos%202017\Parque%20La%20Apartada\Dise&#241;o%20El&#233;ctrico\PRESUPUESTO%20PARQUE%20LA%20APARTADA.xls"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file:///C:\E0992774a\PRECIOS\Constancita\HOJA%20DIARIA\HD%202003\Hoja%20Diaria%20Nueva.xls" TargetMode="External"/></Relationships>
</file>

<file path=xl/externalLinks/_rels/externalLink200.xml.rels><?xml version="1.0" encoding="UTF-8" standalone="yes"?>
<Relationships xmlns="http://schemas.openxmlformats.org/package/2006/relationships"><Relationship Id="rId1" Type="http://schemas.openxmlformats.org/officeDocument/2006/relationships/externalLinkPath" Target="file:///C:\ACOPIO%20LECHERO\Users\pc\Downloads\PROYECTO%20ING%20WILSON%20PRIMERA%20ENTREGA\APUS.xls"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file:///\\Daniel\calle%204%20plaza%20de%20san%20pedro\JORGE\ing\PRESUPUESTO%20TARQUI\VIVIENDA%20DE%20INTERES%20SOCIAL.xls" TargetMode="External"/></Relationships>
</file>

<file path=xl/externalLinks/_rels/externalLink202.xml.rels><?xml version="1.0" encoding="UTF-8" standalone="yes"?>
<Relationships xmlns="http://schemas.openxmlformats.org/package/2006/relationships"><Relationship Id="rId1" Type="http://schemas.openxmlformats.org/officeDocument/2006/relationships/externalLinkPath" Target="file:///F:\Users\RAIMUR%20AGUIRRE\Desktop\ARQRAM\A-A.P.U\APU%20PRES%20ENP,%20GOBERNAC\PRECIOS%20GOBERNACI&#211;N%20DEL%20HULA%202010.xls" TargetMode="External"/></Relationships>
</file>

<file path=xl/externalLinks/_rels/externalLink203.xml.rels><?xml version="1.0" encoding="UTF-8" standalone="yes"?>
<Relationships xmlns="http://schemas.openxmlformats.org/package/2006/relationships"><Relationship Id="rId1" Type="http://schemas.openxmlformats.org/officeDocument/2006/relationships/externalLinkPath" Target="file:///C:\Users\KB\Downloads\AFE\Corporate\Finance&amp;Admin\Botica\Annual%20Accounts\June%2000\Sponsors%20TB%20(BS)%20June%202000.xls" TargetMode="External"/></Relationships>
</file>

<file path=xl/externalLinks/_rels/externalLink204.xml.rels><?xml version="1.0" encoding="UTF-8" standalone="yes"?>
<Relationships xmlns="http://schemas.openxmlformats.org/package/2006/relationships"><Relationship Id="rId1" Type="http://schemas.openxmlformats.org/officeDocument/2006/relationships/externalLinkPath" Target="file:///C:\Users\KB\Downloads\AFE\Corporate\Annual%20Reports\Annual%20Report%202000\MMH%20Consolidated%20TB.xls" TargetMode="External"/></Relationships>
</file>

<file path=xl/externalLinks/_rels/externalLink205.xml.rels><?xml version="1.0" encoding="UTF-8" standalone="yes"?>
<Relationships xmlns="http://schemas.openxmlformats.org/package/2006/relationships"><Relationship Id="rId1" Type="http://schemas.openxmlformats.org/officeDocument/2006/relationships/externalLinkPath" Target="file:///\\7D102A5E\Pto-Cafeter&#237;a%20Escuela%20El%20Troncal..xls" TargetMode="External"/></Relationships>
</file>

<file path=xl/externalLinks/_rels/externalLink206.xml.rels><?xml version="1.0" encoding="UTF-8" standalone="yes"?>
<Relationships xmlns="http://schemas.openxmlformats.org/package/2006/relationships"><Relationship Id="rId1" Type="http://schemas.openxmlformats.org/officeDocument/2006/relationships/externalLinkPath" Target="file:///C:\Servidor\Usuarios\Ingeniero\emartinez\medidores%20SANTA%20CECILIA.xls" TargetMode="External"/></Relationships>
</file>

<file path=xl/externalLinks/_rels/externalLink207.xml.rels><?xml version="1.0" encoding="UTF-8" standalone="yes"?>
<Relationships xmlns="http://schemas.openxmlformats.org/package/2006/relationships"><Relationship Id="rId1" Type="http://schemas.openxmlformats.org/officeDocument/2006/relationships/externalLinkPath" Target="file:///C:\Users\macbookpro\Documents\PUERTO%20LIBERTADOR%202019\PLACA%20HUELLA%20SAN%20JUAN%20NUEVO%20SGR\REQUISITO%206\Ppto%20Placa%20Huella%20San%20Juan.xlsx" TargetMode="External"/></Relationships>
</file>

<file path=xl/externalLinks/_rels/externalLink208.xml.rels><?xml version="1.0" encoding="UTF-8" standalone="yes"?>
<Relationships xmlns="http://schemas.openxmlformats.org/package/2006/relationships"><Relationship Id="rId1" Type="http://schemas.openxmlformats.org/officeDocument/2006/relationships/externalLinkPath" Target="file:///\\E93F0168\PROPUESTA%20ECOGESTAR%202.xls" TargetMode="External"/></Relationships>
</file>

<file path=xl/externalLinks/_rels/externalLink209.xml.rels><?xml version="1.0" encoding="UTF-8" standalone="yes"?>
<Relationships xmlns="http://schemas.openxmlformats.org/package/2006/relationships"><Relationship Id="rId1" Type="http://schemas.openxmlformats.org/officeDocument/2006/relationships/externalLinkPath" Target="file:///C:\Users\KB\Downloads\AFE\Documents%20and%20Settings\jcampo\Configuraci&#243;n%20local\Archivos%20temporales%20de%20Internet\OLK43\Flujo%20de%20caja2%20(3).xls" TargetMode="External"/></Relationships>
</file>

<file path=xl/externalLinks/_rels/externalLink210.xml.rels><?xml version="1.0" encoding="UTF-8" standalone="yes"?>
<Relationships xmlns="http://schemas.openxmlformats.org/package/2006/relationships"><Relationship Id="rId1" Type="http://schemas.openxmlformats.org/officeDocument/2006/relationships/externalLinkPath" Target="file:///C:\Users\aescorcia\Desktop\APU\APU%202011\APU%20CON%20PARTICULARES%20OPA.xlsx" TargetMode="External"/></Relationships>
</file>

<file path=xl/externalLinks/_rels/externalLink211.xml.rels><?xml version="1.0" encoding="UTF-8" standalone="yes"?>
<Relationships xmlns="http://schemas.openxmlformats.org/package/2006/relationships"><Relationship Id="rId1" Type="http://schemas.openxmlformats.org/officeDocument/2006/relationships/externalLinkPath" Target="file:///G:\Users\JorgeF\Documents\amv%20grupo%203%20boyaca%202009\PRECIOS%20UNITARIOS\corregidos\2011\LICITACIONES%20AGOSTO%202011\apus%20boyaca%20VIA%20chiquinquira%20-%20TUNJA.xlsx" TargetMode="External"/></Relationships>
</file>

<file path=xl/externalLinks/_rels/externalLink212.xml.rels><?xml version="1.0" encoding="UTF-8" standalone="yes"?>
<Relationships xmlns="http://schemas.openxmlformats.org/package/2006/relationships"><Relationship Id="rId1" Type="http://schemas.openxmlformats.org/officeDocument/2006/relationships/externalLinkPath" Target="file:///G:\Mis%20documentos\Usuario%201\GRUPO%2004\INFORME%20ENERO%20A%20MARZO%202010%20GRUPO%204\ADMON00\COSTOS\ESTRUCTURA%20DE%20COSTOS%20G&amp;J%20ING%20ASOCIADOS%20LTDA.xls" TargetMode="External"/></Relationships>
</file>

<file path=xl/externalLinks/_rels/externalLink213.xml.rels><?xml version="1.0" encoding="UTF-8" standalone="yes"?>
<Relationships xmlns="http://schemas.openxmlformats.org/package/2006/relationships"><Relationship Id="rId1" Type="http://schemas.openxmlformats.org/officeDocument/2006/relationships/externalLinkPath" Target="file:///A:\Mis%20documentos\Monteria\PROP%20PARAISO%20orig.xls" TargetMode="External"/></Relationships>
</file>

<file path=xl/externalLinks/_rels/externalLink214.xml.rels><?xml version="1.0" encoding="UTF-8" standalone="yes"?>
<Relationships xmlns="http://schemas.openxmlformats.org/package/2006/relationships"><Relationship Id="rId1" Type="http://schemas.openxmlformats.org/officeDocument/2006/relationships/externalLinkPath" Target="file:///C:\Users\KB\Downloads\Documents%20and%20Settings\dbowden\My%20Documents\Prodeco%20Wk%20File\Budget%20and%20Finance\2008%20Budget\Models\20070920%20Prodeco%20La%20Jagua%20Valuation%20Model%20v4.xls" TargetMode="External"/></Relationships>
</file>

<file path=xl/externalLinks/_rels/externalLink215.xml.rels><?xml version="1.0" encoding="UTF-8" standalone="yes"?>
<Relationships xmlns="http://schemas.openxmlformats.org/package/2006/relationships"><Relationship Id="rId1" Type="http://schemas.openxmlformats.org/officeDocument/2006/relationships/externalLinkPath" Target="file:///C:\Users\KB\Downloads\AFE\DOCUME~1\LDIEPPA\LOCALS~1\Temp\notes5D4CD5\FOrmato%20nec%20entto%202007.xls" TargetMode="External"/></Relationships>
</file>

<file path=xl/externalLinks/_rels/externalLink216.xml.rels><?xml version="1.0" encoding="UTF-8" standalone="yes"?>
<Relationships xmlns="http://schemas.openxmlformats.org/package/2006/relationships"><Relationship Id="rId1" Type="http://schemas.openxmlformats.org/officeDocument/2006/relationships/externalLinkPath" Target="file:///G:\admon%20Vial%20henry\henry\Propuestas\invias\RCAS-007-2002\precios%20unitarios%20caranal.xls" TargetMode="External"/></Relationships>
</file>

<file path=xl/externalLinks/_rels/externalLink217.xml.rels><?xml version="1.0" encoding="UTF-8" standalone="yes"?>
<Relationships xmlns="http://schemas.openxmlformats.org/package/2006/relationships"><Relationship Id="rId1" Type="http://schemas.openxmlformats.org/officeDocument/2006/relationships/externalLinkPath" Target="file:///C:\Users\KB\Downloads\AFE\unzipped\ULANVA~6\ULAN%20valuation%20(3%20Nov%2000).xls" TargetMode="External"/></Relationships>
</file>

<file path=xl/externalLinks/_rels/externalLink218.xml.rels><?xml version="1.0" encoding="UTF-8" standalone="yes"?>
<Relationships xmlns="http://schemas.openxmlformats.org/package/2006/relationships"><Relationship Id="rId1" Type="http://schemas.openxmlformats.org/officeDocument/2006/relationships/externalLinkPath" Target="file:///A:\PLANMIN\PLANES\PLANSEM\2001\Trimes02\Sem17-01.xls" TargetMode="External"/></Relationships>
</file>

<file path=xl/externalLinks/_rels/externalLink219.xml.rels><?xml version="1.0" encoding="UTF-8" standalone="yes"?>
<Relationships xmlns="http://schemas.openxmlformats.org/package/2006/relationships"><Relationship Id="rId1" Type="http://schemas.openxmlformats.org/officeDocument/2006/relationships/externalLinkPath" Target="file:///C:\Servidor\servidor\Dise&#241;os%20y%20Construcciones\An&#225;lisis%20de%20precios%20unitarios%20de%20Bajo%20Grande.xls" TargetMode="External"/></Relationships>
</file>

<file path=xl/externalLinks/_rels/externalLink220.xml.rels><?xml version="1.0" encoding="UTF-8" standalone="yes"?>
<Relationships xmlns="http://schemas.openxmlformats.org/package/2006/relationships"><Relationship Id="rId1" Type="http://schemas.openxmlformats.org/officeDocument/2006/relationships/externalLinkPath" Target="file:///C:\Users\KB\Downloads\AFE\Budgets\Budget%202006\Returned%20Spreadsheets\CapitalBudget6MthsToDec05.xls" TargetMode="External"/></Relationships>
</file>

<file path=xl/externalLinks/_rels/externalLink221.xml.rels><?xml version="1.0" encoding="UTF-8" standalone="yes"?>
<Relationships xmlns="http://schemas.openxmlformats.org/package/2006/relationships"><Relationship Id="rId1" Type="http://schemas.openxmlformats.org/officeDocument/2006/relationships/externalLinkPath" Target="file:///C:\Users\KB\Downloads\MONO\Documentos\Consultorias\Presupuestos%20Basicos\Presupuesto%20Amparo%20-%20Portal\Electricas\APUS%20Y%20PRESUPUESTO%20REDES%20ELECTRICAS%20AMPARO%20GALLO.xlk" TargetMode="External"/></Relationships>
</file>

<file path=xl/externalLinks/_rels/externalLink222.xml.rels><?xml version="1.0" encoding="UTF-8" standalone="yes"?>
<Relationships xmlns="http://schemas.openxmlformats.org/package/2006/relationships"><Relationship Id="rId1" Type="http://schemas.openxmlformats.org/officeDocument/2006/relationships/externalLinkPath" Target="file:///C:\AMV%20GRUPO2-05\presupuestos\ajuste%20presupuestos\$%20PR20%20al%20PR23.XLS" TargetMode="External"/></Relationships>
</file>

<file path=xl/externalLinks/_rels/externalLink223.xml.rels><?xml version="1.0" encoding="UTF-8" standalone="yes"?>
<Relationships xmlns="http://schemas.openxmlformats.org/package/2006/relationships"><Relationship Id="rId1" Type="http://schemas.openxmlformats.org/officeDocument/2006/relationships/externalLinkPath" Target="file:///A:\PRES%20IGLESIA%20JAIRO.xls" TargetMode="External"/></Relationships>
</file>

<file path=xl/externalLinks/_rels/externalLink224.xml.rels><?xml version="1.0" encoding="UTF-8" standalone="yes"?>
<Relationships xmlns="http://schemas.openxmlformats.org/package/2006/relationships"><Relationship Id="rId1" Type="http://schemas.openxmlformats.org/officeDocument/2006/relationships/externalLinkPath" Target="file:///C:\Users\KB\Downloads\Documents%20and%20Settings\ptilston\Local%20Settings\Temporary%20Internet%20Files\OLKE6\johnny\2297_Opt46_LaJagFleet_ver01-%20ADJUSTED%20SCHED.xls" TargetMode="External"/></Relationships>
</file>

<file path=xl/externalLinks/_rels/externalLink225.xml.rels><?xml version="1.0" encoding="UTF-8" standalone="yes"?>
<Relationships xmlns="http://schemas.openxmlformats.org/package/2006/relationships"><Relationship Id="rId1" Type="http://schemas.openxmlformats.org/officeDocument/2006/relationships/externalLinkPath" Target="file:///C:\Hasta%202006\E-Mails\TXT-%20EXCEL\SIMULACI&#211;NEDIFICIO.ok.xls" TargetMode="External"/></Relationships>
</file>

<file path=xl/externalLinks/_rels/externalLink226.xml.rels><?xml version="1.0" encoding="UTF-8" standalone="yes"?>
<Relationships xmlns="http://schemas.openxmlformats.org/package/2006/relationships"><Relationship Id="rId1" Type="http://schemas.openxmlformats.org/officeDocument/2006/relationships/externalLinkPath" Target="file:///\\Lcopc2421\correo\PLANOBRASING.xls" TargetMode="External"/></Relationships>
</file>

<file path=xl/externalLinks/_rels/externalLink227.xml.rels><?xml version="1.0" encoding="UTF-8" standalone="yes"?>
<Relationships xmlns="http://schemas.openxmlformats.org/package/2006/relationships"><Relationship Id="rId1" Type="http://schemas.openxmlformats.org/officeDocument/2006/relationships/externalLinkPath" Target="file:///C:\Users\adolfo\Desktop\ING%20INGENIRIA%20S.A\B7A%20-Cancha%20750\3.%20Dise&#241;o%20Hidrosanitario\SABANA_PRESUPUESTO_CanchaMultiple_900_08sep2012.xlsx" TargetMode="External"/></Relationships>
</file>

<file path=xl/externalLinks/_rels/externalLink228.xml.rels><?xml version="1.0" encoding="UTF-8" standalone="yes"?>
<Relationships xmlns="http://schemas.openxmlformats.org/package/2006/relationships"><Relationship Id="rId1" Type="http://schemas.openxmlformats.org/officeDocument/2006/relationships/externalLinkPath" Target="file:///C:\Users\KB\Downloads\Users\Harold\Documents\DEVIMED\DEVIMED%202008\REVISION%20NUEVOS%20PRECIOS\Users\Subtecnica.PROCOPAL\Documents\MVM\DEVIMED%20S.A\PAVICOL\MSOFFICE\LICITAR\analisis%20del%20AIU\AIU.xls" TargetMode="External"/></Relationships>
</file>

<file path=xl/externalLinks/_rels/externalLink229.xml.rels><?xml version="1.0" encoding="UTF-8" standalone="yes"?>
<Relationships xmlns="http://schemas.openxmlformats.org/package/2006/relationships"><Relationship Id="rId1" Type="http://schemas.openxmlformats.org/officeDocument/2006/relationships/externalLinkPath" Target="file:///\\Sigcvs\publica\Documents%20and%20Settings\Ingenieria7\Escritorio\LISTADO%20DE%20MATERIALES%20Y%20PRECIOS%202009\CIENAGA%20LOS%20ARAUJOS\copia%20equipo%20pavilion\Mis%20documentos\MONICA\CVS\canal%20La%20granja\PROPUESTA%20ECOGESTAR%202.xls" TargetMode="External"/></Relationships>
</file>

<file path=xl/externalLinks/_rels/externalLink230.xml.rels><?xml version="1.0" encoding="UTF-8" standalone="yes"?>
<Relationships xmlns="http://schemas.openxmlformats.org/package/2006/relationships"><Relationship Id="rId1" Type="http://schemas.openxmlformats.org/officeDocument/2006/relationships/externalLinkPath" Target="file:///\\Servidorwebcvs\PUBLICA\Documents%20and%20Settings\Ingenieria3\Escritorio\copia%20equipo%20pavilion\Mis%20documentos\MONICA\CVS\canal%20La%20granja\PROPUESTA%20ECOGESTAR%202.xls" TargetMode="External"/></Relationships>
</file>

<file path=xl/externalLinks/_rels/externalLink231.xml.rels><?xml version="1.0" encoding="UTF-8" standalone="yes"?>
<Relationships xmlns="http://schemas.openxmlformats.org/package/2006/relationships"><Relationship Id="rId1" Type="http://schemas.openxmlformats.org/officeDocument/2006/relationships/externalLinkPath" Target="file:///\\Servidor\publica\Documents%20and%20Settings\Ingenieria3\Escritorio\copia%20equipo%20pavilion\Mis%20documentos\MONICA\CVS\canal%20La%20granja\PROPUESTA%20ECOGESTAR%202.xls" TargetMode="External"/></Relationships>
</file>

<file path=xl/externalLinks/_rels/externalLink232.xml.rels><?xml version="1.0" encoding="UTF-8" standalone="yes"?>
<Relationships xmlns="http://schemas.openxmlformats.org/package/2006/relationships"><Relationship Id="rId1" Type="http://schemas.openxmlformats.org/officeDocument/2006/relationships/externalLinkPath" Target="file:///C:\Users\KB\Downloads\AFE\WINNT\Temporary%20Internet%20Files\OLK3\ANO%20TB-BS%20Dec%202000.xls" TargetMode="External"/></Relationships>
</file>

<file path=xl/externalLinks/_rels/externalLink233.xml.rels><?xml version="1.0" encoding="UTF-8" standalone="yes"?>
<Relationships xmlns="http://schemas.openxmlformats.org/package/2006/relationships"><Relationship Id="rId1" Type="http://schemas.openxmlformats.org/officeDocument/2006/relationships/externalLinkPath" Target="file:///C:\ENTIDADES%20TERRITORIALES\Popay&#225;n\Popay&#225;n%20062\G4-062-05\1.3%20FORMULACION%20TECNICA%20DEL%20PROYECTO\1.3.3%20Presupuesto%20de%20obra\PRESUPUESTO\POPAY&#193;N%20062%20presupuesto.xls" TargetMode="External"/></Relationships>
</file>

<file path=xl/externalLinks/_rels/externalLink234.xml.rels><?xml version="1.0" encoding="UTF-8" standalone="yes"?>
<Relationships xmlns="http://schemas.openxmlformats.org/package/2006/relationships"><Relationship Id="rId1" Type="http://schemas.openxmlformats.org/officeDocument/2006/relationships/externalLinkPath" Target="file:///A:\costodisteeb.xls" TargetMode="External"/></Relationships>
</file>

<file path=xl/externalLinks/_rels/externalLink235.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236.xml.rels><?xml version="1.0" encoding="UTF-8" standalone="yes"?>
<Relationships xmlns="http://schemas.openxmlformats.org/package/2006/relationships"><Relationship Id="rId1" Type="http://schemas.openxmlformats.org/officeDocument/2006/relationships/externalLinkPath" Target="file:///A:\WINDOWS\TEMP\TD_0025.DIR\NOV-%20DIC-2002\INF%20NOV-DIC_2.xls" TargetMode="External"/></Relationships>
</file>

<file path=xl/externalLinks/_rels/externalLink237.xml.rels><?xml version="1.0" encoding="UTF-8" standalone="yes"?>
<Relationships xmlns="http://schemas.openxmlformats.org/package/2006/relationships"><Relationship Id="rId1" Type="http://schemas.openxmlformats.org/officeDocument/2006/relationships/externalLinkPath" Target="file:///C:\Users\KB\Downloads\Users\lfuentes\Documents\OBRAS%20CIVILES%20PRODECO%202004\TREN\VIA%20MULAS%20PLJ\Version%20140109%20-%20Copy\Resumen%20costos%20acceso%20mulas%20y%20bascula%20para%20mulas%20provenientes%20de%20CDJ%20150109.xls" TargetMode="External"/></Relationships>
</file>

<file path=xl/externalLinks/_rels/externalLink238.xml.rels><?xml version="1.0" encoding="UTF-8" standalone="yes"?>
<Relationships xmlns="http://schemas.openxmlformats.org/package/2006/relationships"><Relationship Id="rId1" Type="http://schemas.openxmlformats.org/officeDocument/2006/relationships/externalLinkPath" Target="file:///C:\Documents%20and%20Settings\Administrador\Mis%20documentos\Escuela%20San%20Cayetano\CANTIDADES%20DE%20OBRA%20CENTRO%20EDUCATIVO%20SAN%20CAYETANO.xls" TargetMode="External"/></Relationships>
</file>

<file path=xl/externalLinks/_rels/externalLink239.xml.rels><?xml version="1.0" encoding="UTF-8" standalone="yes"?>
<Relationships xmlns="http://schemas.openxmlformats.org/package/2006/relationships"><Relationship Id="rId1" Type="http://schemas.openxmlformats.org/officeDocument/2006/relationships/externalLinkPath" Target="file:///C:\Users\jmperez\Downloads\Users\ING~1.OSC\AppData\Local\Temp\Rar$DI01.853\Cantidades_750%20_Alta_Suelo%20AB.xlsx" TargetMode="External"/></Relationships>
</file>

<file path=xl/externalLinks/_rels/externalLink24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241.xml.rels><?xml version="1.0" encoding="UTF-8" standalone="yes"?>
<Relationships xmlns="http://schemas.openxmlformats.org/package/2006/relationships"><Relationship Id="rId1" Type="http://schemas.openxmlformats.org/officeDocument/2006/relationships/externalLinkPath" Target="file:///C:\Users\KB\Downloads\https:\www.contratos.gov.co\Mis%20documentos\contratos-en-ejecuci&#243;n\contratos-inv&#237;as-2002\consulv&#237;as-advial\WINDOWS\TEMP\TD_0025.DIR\NOV-%20DIC-2002\oficina\accidentes%20le%20NOV-02-1.xls" TargetMode="External"/></Relationships>
</file>

<file path=xl/externalLinks/_rels/externalLink242.xml.rels><?xml version="1.0" encoding="UTF-8" standalone="yes"?>
<Relationships xmlns="http://schemas.openxmlformats.org/package/2006/relationships"><Relationship Id="rId1" Type="http://schemas.openxmlformats.org/officeDocument/2006/relationships/externalLinkPath" Target="file:///A:\Ligia%20Esther\Aula%20Multiple%20Ayapel\ACTAS\COPIA%201\LIGIA\ALCANT.%20TUCHIN\PROP%20OSWALDO\unitarios%20.xls" TargetMode="External"/></Relationships>
</file>

<file path=xl/externalLinks/_rels/externalLink243.xml.rels><?xml version="1.0" encoding="UTF-8" standalone="yes"?>
<Relationships xmlns="http://schemas.openxmlformats.org/package/2006/relationships"><Relationship Id="rId1" Type="http://schemas.openxmlformats.org/officeDocument/2006/relationships/externalLinkPath" Target="file:///\\VICON\DATOS\LICITAR\IDU\UNIT_49.XLS" TargetMode="External"/></Relationships>
</file>

<file path=xl/externalLinks/_rels/externalLink244.xml.rels><?xml version="1.0" encoding="UTF-8" standalone="yes"?>
<Relationships xmlns="http://schemas.openxmlformats.org/package/2006/relationships"><Relationship Id="rId1" Type="http://schemas.openxmlformats.org/officeDocument/2006/relationships/externalLinkPath" Target="file:///C:\Users\sedic\Desktop\JULIO\PRESUPUESTO%20ADECUACION%20DE%20LA%20OFICINA%20%20DE%20TIERRAS%20(1)%2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96"/>
      <sheetName val="Hoja2"/>
      <sheetName val="Hoja5"/>
    </sheetNames>
    <sheetDataSet>
      <sheetData sheetId="0" refreshError="1"/>
      <sheetData sheetId="1" refreshError="1"/>
      <sheetData sheetId="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foros"/>
      <sheetName val="Caudales"/>
      <sheetName val="Estructura"/>
      <sheetName val="Hoja2"/>
      <sheetName val="OPS&amp;OMS"/>
      <sheetName val="Diseño 2"/>
      <sheetName val="Diseño 3"/>
      <sheetName val="Hoja1"/>
      <sheetName val="Tesis"/>
    </sheetNames>
    <sheetDataSet>
      <sheetData sheetId="0" refreshError="1"/>
      <sheetData sheetId="1" refreshError="1"/>
      <sheetData sheetId="2" refreshError="1"/>
      <sheetData sheetId="3" refreshError="1"/>
      <sheetData sheetId="4">
        <row r="1">
          <cell r="A1" t="str">
            <v>CALCULO DE LAGUNAS DE ESTABILIZACION</v>
          </cell>
        </row>
        <row r="2">
          <cell r="A2" t="str">
            <v>ELABORADO POR EL INGENIERO LUIS SANCHEZ S. ASESOR OPS/OMS</v>
          </cell>
        </row>
        <row r="4">
          <cell r="A4" t="str">
            <v>CALCULOS REALIZADOS PARA EL SISTEMA DE TRATAMIENTO DEL MATADERO DE VALENCIA</v>
          </cell>
        </row>
        <row r="6">
          <cell r="A6" t="str">
            <v xml:space="preserve">                                  D A T O S</v>
          </cell>
        </row>
        <row r="7">
          <cell r="A7" t="str">
            <v>=</v>
          </cell>
          <cell r="B7" t="str">
            <v>=</v>
          </cell>
          <cell r="C7" t="str">
            <v>=</v>
          </cell>
          <cell r="D7" t="str">
            <v>=</v>
          </cell>
          <cell r="E7" t="str">
            <v>=</v>
          </cell>
          <cell r="I7" t="str">
            <v>/pprPAG1~agpq~</v>
          </cell>
        </row>
        <row r="8">
          <cell r="A8" t="str">
            <v>VARIABLES</v>
          </cell>
          <cell r="B8" t="str">
            <v>SIMBOLO</v>
          </cell>
          <cell r="C8" t="str">
            <v>VALOR</v>
          </cell>
          <cell r="D8" t="str">
            <v>UNIDAD</v>
          </cell>
          <cell r="E8" t="str">
            <v>FORMULA</v>
          </cell>
        </row>
        <row r="9">
          <cell r="A9" t="str">
            <v>=</v>
          </cell>
          <cell r="B9" t="str">
            <v>=</v>
          </cell>
          <cell r="C9" t="str">
            <v>=</v>
          </cell>
          <cell r="D9" t="str">
            <v>=</v>
          </cell>
          <cell r="E9" t="str">
            <v>=</v>
          </cell>
        </row>
        <row r="11">
          <cell r="A11" t="str">
            <v>POBLACION DE DISEÑO</v>
          </cell>
          <cell r="B11" t="str">
            <v>P</v>
          </cell>
          <cell r="C11">
            <v>30.76923076923077</v>
          </cell>
          <cell r="D11" t="str">
            <v>hab</v>
          </cell>
          <cell r="E11" t="str">
            <v>Variable</v>
          </cell>
        </row>
        <row r="13">
          <cell r="A13" t="str">
            <v>APORTE NETO DE AGUA RESIDUAL</v>
          </cell>
          <cell r="B13" t="str">
            <v>q</v>
          </cell>
          <cell r="C13">
            <v>1400</v>
          </cell>
          <cell r="D13" t="str">
            <v>lt/hab/día</v>
          </cell>
          <cell r="E13" t="str">
            <v>Variable</v>
          </cell>
        </row>
        <row r="14">
          <cell r="I14" t="str">
            <v>/WGPE~</v>
          </cell>
        </row>
        <row r="15">
          <cell r="A15" t="str">
            <v>CARGA ORGANICA POR HABITANTE</v>
          </cell>
          <cell r="B15" t="str">
            <v>Co</v>
          </cell>
          <cell r="C15">
            <v>2925</v>
          </cell>
          <cell r="D15" t="str">
            <v>gr/hab/día</v>
          </cell>
          <cell r="E15" t="str">
            <v>Variable</v>
          </cell>
        </row>
        <row r="17">
          <cell r="A17" t="str">
            <v>CARGA ORGANICA TOTAL</v>
          </cell>
          <cell r="B17" t="str">
            <v>Ct</v>
          </cell>
          <cell r="C17">
            <v>90</v>
          </cell>
          <cell r="D17" t="str">
            <v>kg/día</v>
          </cell>
          <cell r="E17" t="str">
            <v>P x Co/1000</v>
          </cell>
        </row>
        <row r="19">
          <cell r="A19" t="str">
            <v>TEMP AMBIENTE PROMEDIO DEL MES MAS FRIO</v>
          </cell>
          <cell r="B19" t="str">
            <v>T</v>
          </cell>
          <cell r="C19">
            <v>18</v>
          </cell>
          <cell r="D19" t="str">
            <v>C</v>
          </cell>
          <cell r="E19" t="str">
            <v>Variable</v>
          </cell>
        </row>
        <row r="21">
          <cell r="A21" t="str">
            <v>DBO AL INGRESO</v>
          </cell>
          <cell r="B21" t="str">
            <v>Lo</v>
          </cell>
          <cell r="C21">
            <v>2089.2857142857142</v>
          </cell>
          <cell r="D21" t="str">
            <v>mg/lt</v>
          </cell>
          <cell r="E21" t="str">
            <v>Ct x 10^3/Q</v>
          </cell>
        </row>
        <row r="23">
          <cell r="A23" t="str">
            <v>CARGA BACTERIAL</v>
          </cell>
          <cell r="B23" t="str">
            <v>N1</v>
          </cell>
          <cell r="C23">
            <v>50000000</v>
          </cell>
          <cell r="D23" t="str">
            <v>CF/100 ml</v>
          </cell>
          <cell r="E23" t="str">
            <v>Variable</v>
          </cell>
        </row>
        <row r="25">
          <cell r="A25" t="str">
            <v>VOLUMEN DE AGUA RESIDUAL</v>
          </cell>
          <cell r="B25" t="str">
            <v>Q</v>
          </cell>
          <cell r="C25">
            <v>43.07692307692308</v>
          </cell>
          <cell r="D25" t="str">
            <v>m^3/dia</v>
          </cell>
          <cell r="E25" t="str">
            <v>P x q/1000</v>
          </cell>
        </row>
        <row r="26">
          <cell r="A26" t="str">
            <v>=</v>
          </cell>
          <cell r="B26" t="str">
            <v>=</v>
          </cell>
          <cell r="C26" t="str">
            <v>=</v>
          </cell>
          <cell r="D26" t="str">
            <v>=</v>
          </cell>
          <cell r="E26" t="str">
            <v>=</v>
          </cell>
        </row>
        <row r="48">
          <cell r="D48" t="str">
            <v>=</v>
          </cell>
          <cell r="E48" t="str">
            <v>=</v>
          </cell>
        </row>
        <row r="49">
          <cell r="D49" t="str">
            <v>REMOCION DE DBO EN %</v>
          </cell>
        </row>
        <row r="50">
          <cell r="D50" t="str">
            <v>%Ra</v>
          </cell>
        </row>
        <row r="51">
          <cell r="D51" t="str">
            <v>=</v>
          </cell>
          <cell r="E51" t="str">
            <v>=</v>
          </cell>
        </row>
        <row r="53">
          <cell r="D53" t="str">
            <v>40</v>
          </cell>
        </row>
        <row r="55">
          <cell r="D55" t="str">
            <v>2*T + 20</v>
          </cell>
        </row>
        <row r="57">
          <cell r="D57" t="str">
            <v>60</v>
          </cell>
        </row>
        <row r="59">
          <cell r="D59" t="str">
            <v>=</v>
          </cell>
        </row>
        <row r="63">
          <cell r="D63" t="str">
            <v>gr/m3/día</v>
          </cell>
        </row>
        <row r="67">
          <cell r="D67" t="str">
            <v>%</v>
          </cell>
        </row>
        <row r="71">
          <cell r="A71" t="str">
            <v xml:space="preserve">                   CALCULO DE LA LAGUNA ANAEROBICA</v>
          </cell>
        </row>
        <row r="74">
          <cell r="A74" t="str">
            <v>=</v>
          </cell>
          <cell r="B74" t="str">
            <v>=</v>
          </cell>
          <cell r="C74" t="str">
            <v>=</v>
          </cell>
          <cell r="D74" t="str">
            <v>=</v>
          </cell>
        </row>
        <row r="75">
          <cell r="A75" t="str">
            <v>PARAMETRO</v>
          </cell>
          <cell r="C75" t="str">
            <v>VALOR</v>
          </cell>
          <cell r="D75" t="str">
            <v>UNIDAD</v>
          </cell>
        </row>
        <row r="76">
          <cell r="A76" t="str">
            <v>=</v>
          </cell>
          <cell r="B76" t="str">
            <v>=</v>
          </cell>
          <cell r="C76" t="str">
            <v>=</v>
          </cell>
          <cell r="D76" t="str">
            <v>=</v>
          </cell>
        </row>
        <row r="78">
          <cell r="A78" t="str">
            <v>Carga total admisible</v>
          </cell>
          <cell r="B78" t="str">
            <v>CA</v>
          </cell>
          <cell r="C78">
            <v>260</v>
          </cell>
          <cell r="D78" t="str">
            <v>gr/m3/día</v>
          </cell>
        </row>
        <row r="80">
          <cell r="A80" t="str">
            <v>% de Remoción de DBO</v>
          </cell>
          <cell r="B80" t="str">
            <v>%Ra</v>
          </cell>
          <cell r="C80">
            <v>56</v>
          </cell>
          <cell r="D80" t="str">
            <v>%</v>
          </cell>
        </row>
        <row r="82">
          <cell r="A82" t="str">
            <v>Volumen de la laguna</v>
          </cell>
          <cell r="B82" t="str">
            <v>V</v>
          </cell>
          <cell r="C82">
            <v>346.15384615384613</v>
          </cell>
          <cell r="D82" t="str">
            <v>m3</v>
          </cell>
        </row>
        <row r="84">
          <cell r="A84" t="str">
            <v>Tiempo de retención</v>
          </cell>
          <cell r="B84" t="str">
            <v>t1</v>
          </cell>
          <cell r="C84">
            <v>8.0357142857142847</v>
          </cell>
          <cell r="D84" t="str">
            <v>días</v>
          </cell>
        </row>
        <row r="86">
          <cell r="A86" t="str">
            <v>Profundidad de laguna</v>
          </cell>
          <cell r="B86" t="str">
            <v>h</v>
          </cell>
          <cell r="C86">
            <v>3.5</v>
          </cell>
          <cell r="D86" t="str">
            <v>metros</v>
          </cell>
        </row>
        <row r="88">
          <cell r="A88" t="str">
            <v>Area de laguna</v>
          </cell>
          <cell r="B88" t="str">
            <v>A</v>
          </cell>
          <cell r="C88">
            <v>98.901098901098891</v>
          </cell>
          <cell r="D88" t="str">
            <v>m2</v>
          </cell>
        </row>
        <row r="90">
          <cell r="A90" t="str">
            <v>DBO a la salida</v>
          </cell>
          <cell r="B90" t="str">
            <v>L1</v>
          </cell>
          <cell r="C90">
            <v>919.28571428571422</v>
          </cell>
          <cell r="D90" t="str">
            <v>mg/lt</v>
          </cell>
        </row>
        <row r="92">
          <cell r="A92" t="str">
            <v>Número de lagunas</v>
          </cell>
          <cell r="B92" t="str">
            <v>u</v>
          </cell>
          <cell r="C92">
            <v>1</v>
          </cell>
          <cell r="D92" t="str">
            <v>unidades</v>
          </cell>
        </row>
        <row r="94">
          <cell r="A94" t="str">
            <v>Relación Largo/Ancho</v>
          </cell>
          <cell r="B94" t="str">
            <v>r</v>
          </cell>
          <cell r="C94">
            <v>1</v>
          </cell>
        </row>
        <row r="96">
          <cell r="A96" t="str">
            <v>Ancho medio</v>
          </cell>
          <cell r="B96" t="str">
            <v>w</v>
          </cell>
          <cell r="C96">
            <v>9.9449031619769368</v>
          </cell>
          <cell r="D96" t="str">
            <v>metros</v>
          </cell>
        </row>
        <row r="98">
          <cell r="A98" t="str">
            <v>Largo medio</v>
          </cell>
          <cell r="B98" t="str">
            <v>l</v>
          </cell>
          <cell r="C98">
            <v>9.9449031619769368</v>
          </cell>
          <cell r="D98" t="str">
            <v>metros</v>
          </cell>
        </row>
        <row r="100">
          <cell r="A100" t="str">
            <v>Ancho del Espejo de agua</v>
          </cell>
          <cell r="B100" t="str">
            <v>w1</v>
          </cell>
          <cell r="C100">
            <v>20.444903161976939</v>
          </cell>
          <cell r="D100" t="str">
            <v>metros</v>
          </cell>
        </row>
        <row r="102">
          <cell r="A102" t="str">
            <v>Largo del Espejo de agua</v>
          </cell>
          <cell r="B102" t="str">
            <v>l1</v>
          </cell>
          <cell r="C102">
            <v>20.444903161976939</v>
          </cell>
          <cell r="D102" t="str">
            <v>metros</v>
          </cell>
        </row>
        <row r="104">
          <cell r="A104" t="str">
            <v>Ancho fondo</v>
          </cell>
          <cell r="B104" t="str">
            <v>wf</v>
          </cell>
          <cell r="C104">
            <v>-0.5550968380230632</v>
          </cell>
          <cell r="D104" t="str">
            <v>metros</v>
          </cell>
        </row>
        <row r="106">
          <cell r="A106" t="str">
            <v>Largo fondo</v>
          </cell>
          <cell r="B106" t="str">
            <v>lf</v>
          </cell>
          <cell r="C106">
            <v>-0.5550968380230632</v>
          </cell>
          <cell r="D106" t="str">
            <v>metros</v>
          </cell>
        </row>
        <row r="108">
          <cell r="A108" t="str">
            <v>Ancho de Cresta</v>
          </cell>
          <cell r="B108" t="str">
            <v>wc</v>
          </cell>
          <cell r="C108">
            <v>23.444903161976939</v>
          </cell>
          <cell r="D108" t="str">
            <v>metros</v>
          </cell>
        </row>
        <row r="110">
          <cell r="A110" t="str">
            <v>Largo de Cresta</v>
          </cell>
          <cell r="B110" t="str">
            <v>lc</v>
          </cell>
          <cell r="C110">
            <v>23.444903161976939</v>
          </cell>
          <cell r="D110" t="str">
            <v>metros</v>
          </cell>
        </row>
        <row r="112">
          <cell r="A112" t="str">
            <v>Area lagunas  anerobicas</v>
          </cell>
          <cell r="B112" t="str">
            <v>an</v>
          </cell>
          <cell r="C112">
            <v>549.66348427447622</v>
          </cell>
          <cell r="D112" t="str">
            <v>m^2</v>
          </cell>
        </row>
        <row r="114">
          <cell r="A114" t="str">
            <v>=</v>
          </cell>
          <cell r="B114" t="str">
            <v>=</v>
          </cell>
          <cell r="C114" t="str">
            <v>=</v>
          </cell>
          <cell r="D114" t="str">
            <v>=</v>
          </cell>
        </row>
        <row r="118">
          <cell r="A118" t="str">
            <v>CALCULO DE LAGUNAS FACULTATIVAS</v>
          </cell>
        </row>
        <row r="119">
          <cell r="A119" t="str">
            <v>-------------------------------</v>
          </cell>
        </row>
        <row r="121">
          <cell r="A121" t="str">
            <v>La tasa de carga admisible para lagunas facultativas según Mara (1987)</v>
          </cell>
        </row>
        <row r="122">
          <cell r="A122" t="str">
            <v>es:</v>
          </cell>
        </row>
        <row r="124">
          <cell r="A124" t="str">
            <v xml:space="preserve">               CAF = 350 * (1.107 - 0.002 * T)^(T - 25)</v>
          </cell>
        </row>
        <row r="127">
          <cell r="A127" t="str">
            <v>La carga admisible de DBO para lagunas facultativas es:</v>
          </cell>
        </row>
        <row r="129">
          <cell r="C129">
            <v>216.5418029934784</v>
          </cell>
          <cell r="D129" t="str">
            <v>kg/ha/día</v>
          </cell>
        </row>
        <row r="131">
          <cell r="A131" t="str">
            <v>Porcentaje de Remoción de DBO</v>
          </cell>
        </row>
        <row r="133">
          <cell r="A133" t="str">
            <v>% Rf = ( 0.725 * CAF + 10.75) * 100/(CAF)       [Mc Garry y Pescod 1970 ]</v>
          </cell>
        </row>
        <row r="135">
          <cell r="A135" t="str">
            <v xml:space="preserve">El porcentaje de remoción es :    </v>
          </cell>
          <cell r="B135">
            <v>77.464399414520329</v>
          </cell>
        </row>
        <row r="138">
          <cell r="A138" t="str">
            <v xml:space="preserve">                   CALCULO DE LA LAGUNA FACULTATIVA</v>
          </cell>
        </row>
        <row r="141">
          <cell r="A141" t="str">
            <v>=</v>
          </cell>
          <cell r="B141" t="str">
            <v>=</v>
          </cell>
          <cell r="C141" t="str">
            <v>=</v>
          </cell>
          <cell r="D141" t="str">
            <v>=</v>
          </cell>
          <cell r="E141" t="str">
            <v>=</v>
          </cell>
        </row>
        <row r="142">
          <cell r="A142" t="str">
            <v>PARAMETRO</v>
          </cell>
          <cell r="C142" t="str">
            <v>VALOR</v>
          </cell>
          <cell r="D142" t="str">
            <v>UNIDAD</v>
          </cell>
          <cell r="E142" t="str">
            <v>Variable</v>
          </cell>
        </row>
        <row r="143">
          <cell r="A143" t="str">
            <v>=</v>
          </cell>
          <cell r="B143" t="str">
            <v>=</v>
          </cell>
          <cell r="C143" t="str">
            <v>=</v>
          </cell>
          <cell r="D143" t="str">
            <v>=</v>
          </cell>
          <cell r="E143" t="str">
            <v>=</v>
          </cell>
        </row>
        <row r="145">
          <cell r="A145" t="str">
            <v>Carga total admisible</v>
          </cell>
          <cell r="B145" t="str">
            <v>CAF</v>
          </cell>
          <cell r="C145">
            <v>216.54</v>
          </cell>
          <cell r="D145" t="str">
            <v>Kg/ha/día</v>
          </cell>
          <cell r="E145" t="str">
            <v>Variable</v>
          </cell>
        </row>
        <row r="147">
          <cell r="A147" t="str">
            <v>Carga al ingreso</v>
          </cell>
          <cell r="B147" t="str">
            <v>Ct1</v>
          </cell>
          <cell r="C147">
            <v>39.6</v>
          </cell>
          <cell r="D147" t="str">
            <v>kg/día</v>
          </cell>
          <cell r="E147" t="str">
            <v>Ct*(100-Ra)/100</v>
          </cell>
        </row>
        <row r="149">
          <cell r="A149" t="str">
            <v>Area</v>
          </cell>
          <cell r="B149" t="str">
            <v>Af</v>
          </cell>
          <cell r="C149">
            <v>1828.7614297589362</v>
          </cell>
          <cell r="D149" t="str">
            <v>m2</v>
          </cell>
          <cell r="E149" t="str">
            <v>Ct1*10^4/CAF</v>
          </cell>
        </row>
        <row r="151">
          <cell r="A151" t="str">
            <v>Profundidad de laguna</v>
          </cell>
          <cell r="B151" t="str">
            <v>hf</v>
          </cell>
          <cell r="C151">
            <v>1.6</v>
          </cell>
          <cell r="D151" t="str">
            <v>metros</v>
          </cell>
          <cell r="E151" t="str">
            <v>Variable</v>
          </cell>
        </row>
        <row r="153">
          <cell r="A153" t="str">
            <v>Volumen</v>
          </cell>
          <cell r="B153" t="str">
            <v>Vf</v>
          </cell>
          <cell r="C153">
            <v>2926.0182876142981</v>
          </cell>
          <cell r="D153" t="str">
            <v>m3</v>
          </cell>
          <cell r="E153" t="str">
            <v>Af * hf</v>
          </cell>
        </row>
        <row r="155">
          <cell r="A155" t="str">
            <v>Tiempo de retención</v>
          </cell>
          <cell r="B155" t="str">
            <v>t2</v>
          </cell>
          <cell r="C155">
            <v>67.925424533903339</v>
          </cell>
          <cell r="D155" t="str">
            <v>días</v>
          </cell>
          <cell r="E155" t="str">
            <v>Vf/Q</v>
          </cell>
        </row>
        <row r="157">
          <cell r="A157" t="str">
            <v>Carga a la salida</v>
          </cell>
          <cell r="B157" t="str">
            <v>Ct2</v>
          </cell>
          <cell r="C157">
            <v>8.9240978318499504</v>
          </cell>
          <cell r="D157" t="str">
            <v>kg/día</v>
          </cell>
          <cell r="E157" t="str">
            <v>Ct1 * (100-Rf)/100</v>
          </cell>
        </row>
        <row r="159">
          <cell r="A159" t="str">
            <v>DBO a la salida</v>
          </cell>
          <cell r="B159" t="str">
            <v>L2</v>
          </cell>
          <cell r="C159">
            <v>207.16655681080243</v>
          </cell>
          <cell r="D159" t="str">
            <v>mg/lt</v>
          </cell>
          <cell r="E159" t="str">
            <v>Ct2 x 1000000/P/q</v>
          </cell>
        </row>
        <row r="161">
          <cell r="A161" t="str">
            <v>Número de lagunas</v>
          </cell>
          <cell r="B161" t="str">
            <v>uf</v>
          </cell>
          <cell r="C161">
            <v>1</v>
          </cell>
          <cell r="D161" t="str">
            <v>unidades</v>
          </cell>
          <cell r="E161" t="str">
            <v>Variable</v>
          </cell>
        </row>
        <row r="163">
          <cell r="A163" t="str">
            <v>Relación Largo/Ancho</v>
          </cell>
          <cell r="B163" t="str">
            <v>r</v>
          </cell>
          <cell r="C163">
            <v>2</v>
          </cell>
          <cell r="E163" t="str">
            <v>Variable</v>
          </cell>
        </row>
        <row r="165">
          <cell r="A165" t="str">
            <v>Ancho medio</v>
          </cell>
          <cell r="B165" t="str">
            <v>wf</v>
          </cell>
          <cell r="C165">
            <v>30.238728724592047</v>
          </cell>
          <cell r="D165" t="str">
            <v>metros</v>
          </cell>
          <cell r="E165" t="str">
            <v xml:space="preserve">      (Af/uf/r)^1/2</v>
          </cell>
        </row>
        <row r="167">
          <cell r="A167" t="str">
            <v>Largo medio</v>
          </cell>
          <cell r="B167" t="str">
            <v>l</v>
          </cell>
          <cell r="C167">
            <v>60.477457449184094</v>
          </cell>
          <cell r="D167" t="str">
            <v>metros</v>
          </cell>
          <cell r="E167" t="str">
            <v xml:space="preserve">wf x r </v>
          </cell>
        </row>
        <row r="169">
          <cell r="A169" t="str">
            <v>Ancho del Espejo de agua</v>
          </cell>
          <cell r="B169" t="str">
            <v>w1</v>
          </cell>
          <cell r="C169">
            <v>35.038728724592048</v>
          </cell>
          <cell r="D169" t="str">
            <v>metros</v>
          </cell>
          <cell r="E169" t="str">
            <v xml:space="preserve">        3h+wf</v>
          </cell>
        </row>
        <row r="171">
          <cell r="A171" t="str">
            <v>Largo del Espejo de agua</v>
          </cell>
          <cell r="B171" t="str">
            <v>l1</v>
          </cell>
          <cell r="C171">
            <v>65.277457449184098</v>
          </cell>
          <cell r="D171" t="str">
            <v>metros</v>
          </cell>
          <cell r="E171" t="str">
            <v xml:space="preserve">        3h+lf</v>
          </cell>
        </row>
        <row r="173">
          <cell r="A173" t="str">
            <v>Ancho fondo</v>
          </cell>
          <cell r="B173" t="str">
            <v>wf</v>
          </cell>
          <cell r="C173">
            <v>25.438728724592046</v>
          </cell>
          <cell r="D173" t="str">
            <v>metros</v>
          </cell>
          <cell r="E173" t="str">
            <v xml:space="preserve">        wf-3*h</v>
          </cell>
        </row>
        <row r="175">
          <cell r="A175" t="str">
            <v>Largo fondo</v>
          </cell>
          <cell r="B175" t="str">
            <v>lf</v>
          </cell>
          <cell r="C175">
            <v>55.677457449184089</v>
          </cell>
          <cell r="D175" t="str">
            <v>metros</v>
          </cell>
          <cell r="E175" t="str">
            <v xml:space="preserve">         lf-3*h</v>
          </cell>
        </row>
        <row r="177">
          <cell r="A177" t="str">
            <v>Ancho de Cresta</v>
          </cell>
          <cell r="B177" t="str">
            <v>wc</v>
          </cell>
          <cell r="C177">
            <v>38.038728724592048</v>
          </cell>
          <cell r="D177" t="str">
            <v>metros</v>
          </cell>
          <cell r="E177" t="str">
            <v xml:space="preserve">        w1 + 3</v>
          </cell>
        </row>
        <row r="179">
          <cell r="A179" t="str">
            <v>Largo de Cresta</v>
          </cell>
          <cell r="B179" t="str">
            <v>lc</v>
          </cell>
          <cell r="C179">
            <v>68.277457449184098</v>
          </cell>
          <cell r="D179" t="str">
            <v>metros</v>
          </cell>
          <cell r="E179" t="str">
            <v xml:space="preserve">        lf + 3</v>
          </cell>
        </row>
        <row r="181">
          <cell r="A181" t="str">
            <v>Area lagunas  facultativas</v>
          </cell>
          <cell r="B181" t="str">
            <v>an</v>
          </cell>
          <cell r="C181">
            <v>2597.1876819143904</v>
          </cell>
          <cell r="D181" t="str">
            <v>m^2</v>
          </cell>
          <cell r="E181" t="str">
            <v xml:space="preserve">    wc * lc * uf</v>
          </cell>
        </row>
        <row r="183">
          <cell r="A183" t="str">
            <v>=</v>
          </cell>
          <cell r="B183" t="str">
            <v>=</v>
          </cell>
          <cell r="C183" t="str">
            <v>=</v>
          </cell>
          <cell r="D183" t="str">
            <v>=</v>
          </cell>
          <cell r="E183" t="str">
            <v>=</v>
          </cell>
        </row>
        <row r="187">
          <cell r="A187" t="str">
            <v>CALCULO DE LAGUNAS DE MADURACION</v>
          </cell>
        </row>
        <row r="188">
          <cell r="A188" t="str">
            <v>--------------------------------</v>
          </cell>
        </row>
        <row r="190">
          <cell r="A190" t="str">
            <v>La constante de remoción de CF se resume en la siguiente ecuación:</v>
          </cell>
        </row>
        <row r="192">
          <cell r="A192" t="str">
            <v xml:space="preserve">                         Kb = 2,6 * 1,19 ^(T - 20)</v>
          </cell>
        </row>
        <row r="194">
          <cell r="A194" t="str">
            <v>Para una temperatura de</v>
          </cell>
          <cell r="B194">
            <v>18</v>
          </cell>
          <cell r="C194" t="str">
            <v>C su valor será el siguiente:</v>
          </cell>
        </row>
        <row r="196">
          <cell r="C196">
            <v>1.8360285290586824</v>
          </cell>
          <cell r="D196" t="str">
            <v>dia^-1</v>
          </cell>
        </row>
        <row r="198">
          <cell r="A198" t="str">
            <v>La remoción de coliformes del conjunto se puede hallar con la siguien-</v>
          </cell>
        </row>
        <row r="199">
          <cell r="A199" t="str">
            <v>te ecuación:</v>
          </cell>
        </row>
        <row r="201">
          <cell r="A201" t="str">
            <v xml:space="preserve">  ====&gt; Ne = N1 / [(1 + Kb*t1) * (1 + Kb*t2) * (1 + Kb*t3)^n]  &lt;====</v>
          </cell>
        </row>
        <row r="203">
          <cell r="A203" t="str">
            <v>donde:</v>
          </cell>
        </row>
        <row r="205">
          <cell r="A205" t="str">
            <v xml:space="preserve">       t1 = tiempo de retención en lagunas anaeróbicas</v>
          </cell>
        </row>
        <row r="206">
          <cell r="A206" t="str">
            <v xml:space="preserve">       t2 = tiempo de retención en lagunas facultativas</v>
          </cell>
        </row>
        <row r="207">
          <cell r="A207" t="str">
            <v xml:space="preserve">       t3 = tiempo de retencion en lagunas de maduración</v>
          </cell>
        </row>
        <row r="208">
          <cell r="A208" t="str">
            <v xml:space="preserve">       n  = número de lagunas de maduración  </v>
          </cell>
        </row>
        <row r="212">
          <cell r="A212" t="str">
            <v xml:space="preserve">                   CALCULO DE LA LAGUNA DE MADURACION</v>
          </cell>
        </row>
        <row r="214">
          <cell r="D214">
            <v>99.995797881483981</v>
          </cell>
        </row>
        <row r="215">
          <cell r="A215" t="str">
            <v>=</v>
          </cell>
          <cell r="B215" t="str">
            <v>=</v>
          </cell>
          <cell r="C215" t="str">
            <v>=</v>
          </cell>
          <cell r="D215" t="str">
            <v>=</v>
          </cell>
          <cell r="E215" t="str">
            <v>=</v>
          </cell>
        </row>
        <row r="216">
          <cell r="A216" t="str">
            <v>PARAMETRO</v>
          </cell>
          <cell r="C216" t="str">
            <v>VALOR</v>
          </cell>
          <cell r="D216" t="str">
            <v>UNIDAD</v>
          </cell>
          <cell r="E216" t="str">
            <v>FORMULA</v>
          </cell>
        </row>
        <row r="217">
          <cell r="A217" t="str">
            <v>=</v>
          </cell>
          <cell r="B217" t="str">
            <v>=</v>
          </cell>
          <cell r="C217" t="str">
            <v>=</v>
          </cell>
          <cell r="D217" t="str">
            <v>=</v>
          </cell>
          <cell r="E217" t="str">
            <v>=</v>
          </cell>
        </row>
        <row r="219">
          <cell r="A219" t="str">
            <v>Número de lagunas</v>
          </cell>
          <cell r="B219" t="str">
            <v>n</v>
          </cell>
          <cell r="C219">
            <v>1</v>
          </cell>
          <cell r="D219" t="str">
            <v>un</v>
          </cell>
          <cell r="E219" t="str">
            <v>Variable</v>
          </cell>
        </row>
        <row r="221">
          <cell r="A221" t="str">
            <v>Tiempo de retención</v>
          </cell>
          <cell r="B221" t="str">
            <v>t3</v>
          </cell>
          <cell r="C221">
            <v>6</v>
          </cell>
          <cell r="D221" t="str">
            <v>días</v>
          </cell>
          <cell r="E221" t="str">
            <v>Variable</v>
          </cell>
        </row>
        <row r="223">
          <cell r="A223" t="str">
            <v>Remoción total de CF</v>
          </cell>
          <cell r="B223" t="str">
            <v>Ne</v>
          </cell>
          <cell r="C223">
            <v>2101.0592580091184</v>
          </cell>
          <cell r="D223" t="str">
            <v>CF/100 ml</v>
          </cell>
          <cell r="E223" t="str">
            <v>===&gt; Ne &lt;====</v>
          </cell>
        </row>
        <row r="225">
          <cell r="A225" t="str">
            <v xml:space="preserve">Volumen </v>
          </cell>
          <cell r="B225" t="str">
            <v>Vm</v>
          </cell>
          <cell r="C225">
            <v>258.46153846153845</v>
          </cell>
          <cell r="D225" t="str">
            <v>m3</v>
          </cell>
          <cell r="E225" t="str">
            <v>Q x t3</v>
          </cell>
        </row>
        <row r="227">
          <cell r="A227" t="str">
            <v>Profundidad</v>
          </cell>
          <cell r="B227" t="str">
            <v>hm</v>
          </cell>
          <cell r="C227">
            <v>1.5</v>
          </cell>
          <cell r="D227" t="str">
            <v>metros</v>
          </cell>
          <cell r="E227" t="str">
            <v>Variable</v>
          </cell>
        </row>
        <row r="229">
          <cell r="A229" t="str">
            <v>Area a media profundidad cada laguna</v>
          </cell>
          <cell r="B229" t="str">
            <v>Am</v>
          </cell>
          <cell r="C229">
            <v>172.30769230769229</v>
          </cell>
          <cell r="D229" t="str">
            <v>m2</v>
          </cell>
          <cell r="E229" t="str">
            <v>Vm/hm</v>
          </cell>
        </row>
        <row r="231">
          <cell r="A231" t="str">
            <v>Relación Largo/Ancho</v>
          </cell>
          <cell r="B231" t="str">
            <v>r</v>
          </cell>
          <cell r="C231">
            <v>2</v>
          </cell>
          <cell r="E231" t="str">
            <v>Variable</v>
          </cell>
        </row>
        <row r="233">
          <cell r="A233" t="str">
            <v>Ancho medio</v>
          </cell>
          <cell r="B233" t="str">
            <v>wm</v>
          </cell>
          <cell r="C233">
            <v>9.281909617845141</v>
          </cell>
          <cell r="D233" t="str">
            <v>metros</v>
          </cell>
          <cell r="E233" t="str">
            <v xml:space="preserve">      (Am/r)^1/2</v>
          </cell>
        </row>
        <row r="235">
          <cell r="A235" t="str">
            <v>Largo medio</v>
          </cell>
          <cell r="B235" t="str">
            <v>lm</v>
          </cell>
          <cell r="C235">
            <v>18.563819235690282</v>
          </cell>
          <cell r="D235" t="str">
            <v>metros</v>
          </cell>
          <cell r="E235" t="str">
            <v xml:space="preserve">wm x r </v>
          </cell>
        </row>
        <row r="237">
          <cell r="A237" t="str">
            <v>Ancho del Espejo de agua</v>
          </cell>
          <cell r="B237" t="str">
            <v>w1</v>
          </cell>
          <cell r="C237">
            <v>13.781909617845141</v>
          </cell>
          <cell r="D237" t="str">
            <v>metros</v>
          </cell>
          <cell r="E237" t="str">
            <v xml:space="preserve">        3h+wm</v>
          </cell>
        </row>
        <row r="239">
          <cell r="A239" t="str">
            <v>Largo del Espejo de agua</v>
          </cell>
          <cell r="B239" t="str">
            <v>l1</v>
          </cell>
          <cell r="C239">
            <v>23.063819235690282</v>
          </cell>
          <cell r="D239" t="str">
            <v>metros</v>
          </cell>
          <cell r="E239" t="str">
            <v xml:space="preserve">        3h+lm</v>
          </cell>
        </row>
        <row r="241">
          <cell r="A241" t="str">
            <v>Ancho fondo</v>
          </cell>
          <cell r="B241" t="str">
            <v>wf</v>
          </cell>
          <cell r="C241">
            <v>4.781909617845141</v>
          </cell>
          <cell r="D241" t="str">
            <v>metros</v>
          </cell>
          <cell r="E241" t="str">
            <v xml:space="preserve">        wm-3*h</v>
          </cell>
        </row>
        <row r="243">
          <cell r="A243" t="str">
            <v>Largo fondo</v>
          </cell>
          <cell r="B243" t="str">
            <v>lf</v>
          </cell>
          <cell r="C243">
            <v>14.063819235690282</v>
          </cell>
          <cell r="D243" t="str">
            <v>metros</v>
          </cell>
          <cell r="E243" t="str">
            <v xml:space="preserve">         lm-3*h</v>
          </cell>
        </row>
        <row r="245">
          <cell r="A245" t="str">
            <v>Ancho de Cresta</v>
          </cell>
          <cell r="B245" t="str">
            <v>wc</v>
          </cell>
          <cell r="C245">
            <v>16.781909617845141</v>
          </cell>
          <cell r="D245" t="str">
            <v>metros</v>
          </cell>
          <cell r="E245" t="str">
            <v xml:space="preserve">        w1 + 3</v>
          </cell>
        </row>
        <row r="247">
          <cell r="A247" t="str">
            <v>Largo de Cresta</v>
          </cell>
          <cell r="B247" t="str">
            <v>lc</v>
          </cell>
          <cell r="C247">
            <v>26.063819235690282</v>
          </cell>
          <cell r="D247" t="str">
            <v>metros</v>
          </cell>
          <cell r="E247" t="str">
            <v xml:space="preserve">        lf + 3</v>
          </cell>
        </row>
        <row r="249">
          <cell r="A249" t="str">
            <v>Area lagunas maduración</v>
          </cell>
          <cell r="B249" t="str">
            <v>an</v>
          </cell>
          <cell r="C249">
            <v>437.40065870920796</v>
          </cell>
          <cell r="D249" t="str">
            <v>m^2</v>
          </cell>
          <cell r="E249" t="str">
            <v xml:space="preserve">    wc * lc * n</v>
          </cell>
        </row>
        <row r="251">
          <cell r="A251" t="str">
            <v>=</v>
          </cell>
          <cell r="B251" t="str">
            <v>=</v>
          </cell>
          <cell r="C251" t="str">
            <v>=</v>
          </cell>
          <cell r="D251" t="str">
            <v>=</v>
          </cell>
          <cell r="E251" t="str">
            <v>=</v>
          </cell>
        </row>
        <row r="253">
          <cell r="A253" t="str">
            <v>Area total espejo de agua</v>
          </cell>
          <cell r="B253" t="str">
            <v>aea</v>
          </cell>
          <cell r="C253">
            <v>3023.0966608442786</v>
          </cell>
          <cell r="D253" t="str">
            <v>m^2</v>
          </cell>
        </row>
        <row r="255">
          <cell r="A255" t="str">
            <v>Area total del sistema</v>
          </cell>
          <cell r="B255" t="str">
            <v>At</v>
          </cell>
          <cell r="C255">
            <v>3584.2518248980746</v>
          </cell>
          <cell r="D255" t="str">
            <v>m^2</v>
          </cell>
          <cell r="E255" t="str">
            <v xml:space="preserve">     an+af+am</v>
          </cell>
        </row>
        <row r="257">
          <cell r="A257" t="str">
            <v>Area por habitante</v>
          </cell>
          <cell r="B257" t="str">
            <v>a/h</v>
          </cell>
          <cell r="C257">
            <v>116.48818430918742</v>
          </cell>
          <cell r="D257" t="str">
            <v>m^2/hab</v>
          </cell>
          <cell r="E257" t="str">
            <v xml:space="preserve">        At/P</v>
          </cell>
        </row>
        <row r="259">
          <cell r="A259" t="str">
            <v xml:space="preserve">Area total del sistema </v>
          </cell>
          <cell r="C259">
            <v>0.35842518248980748</v>
          </cell>
          <cell r="D259" t="str">
            <v>Ha</v>
          </cell>
        </row>
        <row r="261">
          <cell r="A261" t="str">
            <v>BALANCE HIDRICO</v>
          </cell>
        </row>
        <row r="263">
          <cell r="A263" t="str">
            <v>Precipitacion</v>
          </cell>
          <cell r="B263" t="str">
            <v>p</v>
          </cell>
          <cell r="C263">
            <v>5</v>
          </cell>
          <cell r="D263" t="str">
            <v xml:space="preserve"> mm por dia</v>
          </cell>
          <cell r="E263" t="str">
            <v>Variable</v>
          </cell>
        </row>
        <row r="265">
          <cell r="A265" t="str">
            <v>Infiltracion hacia la Laguna</v>
          </cell>
          <cell r="B265" t="str">
            <v>i</v>
          </cell>
          <cell r="C265">
            <v>0</v>
          </cell>
          <cell r="D265" t="str">
            <v xml:space="preserve"> mm por dia</v>
          </cell>
          <cell r="E265" t="str">
            <v>Variable</v>
          </cell>
        </row>
        <row r="266">
          <cell r="C266">
            <v>0</v>
          </cell>
          <cell r="D266">
            <v>0</v>
          </cell>
          <cell r="E266">
            <v>0</v>
          </cell>
        </row>
        <row r="267">
          <cell r="A267" t="str">
            <v>Evaporacion</v>
          </cell>
          <cell r="B267" t="str">
            <v>e</v>
          </cell>
          <cell r="C267">
            <v>4.5</v>
          </cell>
          <cell r="D267" t="str">
            <v xml:space="preserve"> mm por dia</v>
          </cell>
          <cell r="E267" t="str">
            <v>Variable</v>
          </cell>
        </row>
        <row r="268">
          <cell r="C268">
            <v>0</v>
          </cell>
          <cell r="D268">
            <v>0</v>
          </cell>
          <cell r="E268">
            <v>0</v>
          </cell>
        </row>
        <row r="269">
          <cell r="A269" t="str">
            <v>Percolacion</v>
          </cell>
          <cell r="B269" t="str">
            <v>pr</v>
          </cell>
          <cell r="C269">
            <v>2</v>
          </cell>
          <cell r="D269" t="str">
            <v xml:space="preserve"> mm por dia</v>
          </cell>
          <cell r="E269" t="str">
            <v>Variable</v>
          </cell>
        </row>
        <row r="270">
          <cell r="C270">
            <v>0</v>
          </cell>
        </row>
        <row r="271">
          <cell r="A271" t="str">
            <v>flujo de ingreso</v>
          </cell>
          <cell r="B271" t="str">
            <v>Q</v>
          </cell>
          <cell r="C271">
            <v>43.07692307692308</v>
          </cell>
          <cell r="D271" t="str">
            <v xml:space="preserve"> m3 por dia</v>
          </cell>
          <cell r="E271" t="str">
            <v>P x q/1000</v>
          </cell>
        </row>
        <row r="273">
          <cell r="A273" t="str">
            <v>Variacion de nivel</v>
          </cell>
          <cell r="B273" t="str">
            <v>Vn</v>
          </cell>
          <cell r="C273">
            <v>-1.5</v>
          </cell>
          <cell r="D273" t="str">
            <v xml:space="preserve"> mm por dia</v>
          </cell>
          <cell r="E273" t="str">
            <v>p+i-(e+pr)</v>
          </cell>
        </row>
        <row r="275">
          <cell r="A275" t="str">
            <v>Flujo de salida</v>
          </cell>
          <cell r="B275" t="str">
            <v>Q1</v>
          </cell>
          <cell r="C275">
            <v>38.542278085656662</v>
          </cell>
          <cell r="D275" t="str">
            <v xml:space="preserve"> m3 por dia</v>
          </cell>
          <cell r="E275" t="str">
            <v xml:space="preserve">  Q1=Q-Aea*(p+i)-(e-pr)/1000</v>
          </cell>
        </row>
        <row r="276">
          <cell r="E276" t="str">
            <v>Si Q1 &gt; 0 ===&gt; o.k</v>
          </cell>
        </row>
        <row r="279">
          <cell r="C279">
            <v>0</v>
          </cell>
        </row>
      </sheetData>
      <sheetData sheetId="5" refreshError="1"/>
      <sheetData sheetId="6" refreshError="1"/>
      <sheetData sheetId="7" refreshError="1"/>
      <sheetData sheetId="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días habiles 2015"/>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LCANTARILLADO RAS"/>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BS.DATOS"/>
      <sheetName val="INFORMACIÓN REFERENCIA"/>
      <sheetName val="CALCULO POI"/>
      <sheetName val="BD COSTOS UNIDAD CONSTRUCTIVA"/>
      <sheetName val="CALCULO COSTOS DE OPERACIÓN"/>
      <sheetName val="INPUTS"/>
      <sheetName val="REFERENCIAS"/>
      <sheetName val="DEMANDABASEAN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3005 (2)"/>
      <sheetName val="PRESUP "/>
      <sheetName val="MODELO APU"/>
      <sheetName val="PRECIOS"/>
      <sheetName val="PRESUPUESTO"/>
      <sheetName val="CANTIDADES"/>
      <sheetName val="APB6"/>
      <sheetName val="APB8"/>
      <sheetName val="3001"/>
      <sheetName val="3002"/>
      <sheetName val="3003"/>
      <sheetName val="3004"/>
      <sheetName val="3005"/>
      <sheetName val="APB7"/>
      <sheetName val="4001"/>
      <sheetName val="4002"/>
      <sheetName val="4003"/>
      <sheetName val="4004"/>
      <sheetName val="4005"/>
      <sheetName val="4006"/>
      <sheetName val="4007"/>
      <sheetName val="4008"/>
      <sheetName val="5001"/>
      <sheetName val="5002"/>
      <sheetName val="5003"/>
      <sheetName val="6001"/>
      <sheetName val="6002"/>
      <sheetName val="6003"/>
      <sheetName val="6004"/>
      <sheetName val="6005"/>
      <sheetName val="6006"/>
      <sheetName val="6007"/>
      <sheetName val="6008"/>
      <sheetName val="6009"/>
      <sheetName val="6010"/>
      <sheetName val="1.1"/>
      <sheetName val="1.2"/>
      <sheetName val="1.3"/>
      <sheetName val="1.4"/>
      <sheetName val="1.5"/>
      <sheetName val="2.1"/>
      <sheetName val="2.2"/>
      <sheetName val="2.3"/>
      <sheetName val="2.4"/>
      <sheetName val="2.5"/>
      <sheetName val="2.6"/>
      <sheetName val="2.7"/>
      <sheetName val="2.8"/>
      <sheetName val="3.1"/>
      <sheetName val="3.2"/>
      <sheetName val="3.3"/>
      <sheetName val="4.1"/>
      <sheetName val="4.2"/>
      <sheetName val="4.3"/>
      <sheetName val="4.4"/>
      <sheetName val="4.5"/>
      <sheetName val="4.6"/>
      <sheetName val="4.7"/>
      <sheetName val="4.8"/>
      <sheetName val="4.9"/>
      <sheetName val="4.10"/>
    </sheetNames>
    <sheetDataSet>
      <sheetData sheetId="0" refreshError="1"/>
      <sheetData sheetId="1" refreshError="1"/>
      <sheetData sheetId="2" refreshError="1"/>
      <sheetData sheetId="3"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50</v>
          </cell>
        </row>
        <row r="3">
          <cell r="A3">
            <v>2</v>
          </cell>
          <cell r="B3" t="str">
            <v>Arena fina</v>
          </cell>
          <cell r="C3" t="str">
            <v>M3</v>
          </cell>
          <cell r="D3">
            <v>30000</v>
          </cell>
          <cell r="E3">
            <v>600</v>
          </cell>
        </row>
        <row r="4">
          <cell r="A4">
            <v>3</v>
          </cell>
          <cell r="B4" t="str">
            <v>Arena para concreto</v>
          </cell>
          <cell r="C4" t="str">
            <v>M3</v>
          </cell>
          <cell r="D4">
            <v>30000</v>
          </cell>
          <cell r="E4">
            <v>600</v>
          </cell>
        </row>
        <row r="5">
          <cell r="A5">
            <v>4</v>
          </cell>
          <cell r="B5" t="str">
            <v>Base granular (debe cumplir con especificaciòn Art.330/02 INVIAS,e=0.2 mts</v>
          </cell>
          <cell r="C5" t="str">
            <v>M3</v>
          </cell>
          <cell r="D5">
            <v>29000</v>
          </cell>
          <cell r="E5">
            <v>580</v>
          </cell>
        </row>
        <row r="6">
          <cell r="A6">
            <v>5</v>
          </cell>
          <cell r="B6" t="str">
            <v>Grama</v>
          </cell>
          <cell r="C6" t="str">
            <v>M2</v>
          </cell>
          <cell r="D6">
            <v>2000</v>
          </cell>
          <cell r="E6">
            <v>40</v>
          </cell>
        </row>
        <row r="7">
          <cell r="A7">
            <v>6</v>
          </cell>
          <cell r="B7" t="str">
            <v>GRANITO #2</v>
          </cell>
          <cell r="C7" t="str">
            <v>BT</v>
          </cell>
          <cell r="D7">
            <v>7000</v>
          </cell>
          <cell r="E7">
            <v>140</v>
          </cell>
        </row>
        <row r="8">
          <cell r="A8">
            <v>7</v>
          </cell>
          <cell r="B8" t="str">
            <v>Gravilla de 3/4" a 1"</v>
          </cell>
          <cell r="C8" t="str">
            <v>M3</v>
          </cell>
          <cell r="D8">
            <v>55000</v>
          </cell>
          <cell r="E8">
            <v>1100</v>
          </cell>
        </row>
        <row r="9">
          <cell r="A9">
            <v>8</v>
          </cell>
          <cell r="B9" t="str">
            <v>Guadua</v>
          </cell>
          <cell r="C9" t="str">
            <v>ML</v>
          </cell>
          <cell r="D9">
            <v>1500</v>
          </cell>
          <cell r="E9">
            <v>30</v>
          </cell>
        </row>
        <row r="10">
          <cell r="A10">
            <v>9</v>
          </cell>
          <cell r="B10" t="str">
            <v>Recebo</v>
          </cell>
          <cell r="C10" t="str">
            <v>M3</v>
          </cell>
          <cell r="D10">
            <v>19000</v>
          </cell>
          <cell r="E10">
            <v>380</v>
          </cell>
        </row>
        <row r="11">
          <cell r="A11">
            <v>10</v>
          </cell>
          <cell r="B11" t="str">
            <v>Sub - base granular para via</v>
          </cell>
          <cell r="C11" t="str">
            <v>M3</v>
          </cell>
          <cell r="D11">
            <v>12500</v>
          </cell>
          <cell r="E11">
            <v>250</v>
          </cell>
        </row>
        <row r="12">
          <cell r="A12">
            <v>11</v>
          </cell>
          <cell r="B12" t="str">
            <v>Tierra negra</v>
          </cell>
          <cell r="C12" t="str">
            <v>M3</v>
          </cell>
          <cell r="D12">
            <v>80000</v>
          </cell>
          <cell r="E12">
            <v>1600</v>
          </cell>
        </row>
        <row r="13">
          <cell r="A13">
            <v>12</v>
          </cell>
          <cell r="B13" t="str">
            <v>Triturado</v>
          </cell>
          <cell r="C13" t="str">
            <v>M3</v>
          </cell>
          <cell r="D13">
            <v>50000</v>
          </cell>
          <cell r="E13">
            <v>1000</v>
          </cell>
        </row>
        <row r="14">
          <cell r="A14">
            <v>13</v>
          </cell>
          <cell r="B14" t="str">
            <v>Piedra media zonga</v>
          </cell>
          <cell r="C14" t="str">
            <v>M3</v>
          </cell>
          <cell r="D14">
            <v>40000</v>
          </cell>
          <cell r="E14">
            <v>800</v>
          </cell>
        </row>
        <row r="15">
          <cell r="A15">
            <v>14</v>
          </cell>
          <cell r="B15" t="str">
            <v>Arbol nativo, h &gt; 1,50 mts.</v>
          </cell>
          <cell r="C15" t="str">
            <v>UN</v>
          </cell>
          <cell r="D15">
            <v>20000</v>
          </cell>
          <cell r="E15">
            <v>400</v>
          </cell>
        </row>
        <row r="16">
          <cell r="A16">
            <v>15</v>
          </cell>
          <cell r="B16" t="str">
            <v>Material granular</v>
          </cell>
          <cell r="C16" t="str">
            <v>M3</v>
          </cell>
          <cell r="E16">
            <v>0</v>
          </cell>
        </row>
        <row r="17">
          <cell r="A17">
            <v>16</v>
          </cell>
          <cell r="B17" t="str">
            <v xml:space="preserve">Sub - base granular </v>
          </cell>
          <cell r="C17" t="str">
            <v>M3</v>
          </cell>
          <cell r="D17">
            <v>22000</v>
          </cell>
          <cell r="E17">
            <v>440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35000</v>
          </cell>
          <cell r="E25">
            <v>700</v>
          </cell>
        </row>
        <row r="26">
          <cell r="A26">
            <v>22</v>
          </cell>
          <cell r="B26" t="str">
            <v>Adoquin en concreto, tipo  PEATONAL, en concreto, de 0,20 x 0,10 mts., e= 0,06 mts.,  COLOR GRIS</v>
          </cell>
          <cell r="C26" t="str">
            <v>M2</v>
          </cell>
          <cell r="D26">
            <v>26500</v>
          </cell>
          <cell r="E26">
            <v>530</v>
          </cell>
        </row>
        <row r="27">
          <cell r="A27">
            <v>23</v>
          </cell>
          <cell r="B27" t="str">
            <v>Adoquin en concreto, tipo VEHICULAR ,  de 0,20 x 0,10 mts., e= 0,08 mts.,  COLOR NEGRO</v>
          </cell>
          <cell r="C27" t="str">
            <v>M2</v>
          </cell>
          <cell r="D27">
            <v>38000</v>
          </cell>
          <cell r="E27">
            <v>760</v>
          </cell>
        </row>
        <row r="28">
          <cell r="A28">
            <v>24</v>
          </cell>
          <cell r="B28" t="str">
            <v>Adoquin en concreto, tipo VEHICULAR ,  de 0,20 x 0,10 mts., e= 0,08 mts.,  COLOR OCRE</v>
          </cell>
          <cell r="C28" t="str">
            <v>M2</v>
          </cell>
          <cell r="D28">
            <v>44678</v>
          </cell>
          <cell r="E28">
            <v>893.56000000000006</v>
          </cell>
        </row>
        <row r="29">
          <cell r="A29">
            <v>25</v>
          </cell>
          <cell r="B29" t="str">
            <v>Adoquin en concreto, tipo VEHICULAR,  de 0,20 x 0,10 mts., e= 0,08 mts.,  COLOR GRIS</v>
          </cell>
          <cell r="C29" t="str">
            <v>M2</v>
          </cell>
          <cell r="D29">
            <v>29958</v>
          </cell>
          <cell r="E29">
            <v>599.16</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600</v>
          </cell>
        </row>
        <row r="32">
          <cell r="A32">
            <v>28</v>
          </cell>
          <cell r="B32" t="str">
            <v>Bordillos en concreto,  prefabricado sec.,10x,25x,80</v>
          </cell>
          <cell r="C32" t="str">
            <v>UN</v>
          </cell>
          <cell r="D32">
            <v>7000</v>
          </cell>
          <cell r="E32">
            <v>140</v>
          </cell>
        </row>
        <row r="33">
          <cell r="A33">
            <v>29</v>
          </cell>
          <cell r="B33" t="str">
            <v>Cemento Blanco</v>
          </cell>
          <cell r="C33" t="str">
            <v>KG</v>
          </cell>
          <cell r="D33">
            <v>760</v>
          </cell>
          <cell r="E33">
            <v>15.200000000000001</v>
          </cell>
        </row>
        <row r="34">
          <cell r="A34">
            <v>30</v>
          </cell>
          <cell r="B34" t="str">
            <v>Cemento gris</v>
          </cell>
          <cell r="C34" t="str">
            <v>KG</v>
          </cell>
          <cell r="D34">
            <v>430</v>
          </cell>
          <cell r="E34">
            <v>8.6</v>
          </cell>
        </row>
        <row r="35">
          <cell r="E35">
            <v>0</v>
          </cell>
        </row>
        <row r="36">
          <cell r="A36">
            <v>31</v>
          </cell>
          <cell r="B36" t="str">
            <v>Loseta prefabricada en concreto,  e = 0,06 mts de 0,40 x 0,40 mts. Color Gris a Rayas</v>
          </cell>
          <cell r="C36" t="str">
            <v>M2</v>
          </cell>
          <cell r="D36">
            <v>30000</v>
          </cell>
          <cell r="E36">
            <v>600</v>
          </cell>
        </row>
        <row r="37">
          <cell r="A37">
            <v>32</v>
          </cell>
          <cell r="B37" t="str">
            <v>Loseta prefabricada en concreto,  e = 0,06 mts de 0,40 x 0,40 mts. Color ROJO A RAYAS</v>
          </cell>
          <cell r="C37" t="str">
            <v>M2</v>
          </cell>
          <cell r="D37">
            <v>35000</v>
          </cell>
          <cell r="E37">
            <v>700</v>
          </cell>
        </row>
        <row r="38">
          <cell r="A38">
            <v>33</v>
          </cell>
          <cell r="B38" t="str">
            <v>Loseta prefabricada en concreto,  e = 0,06 mts de 0,40 x 0,40 mts.COLOR GRIS - TOPEROL</v>
          </cell>
          <cell r="C38" t="str">
            <v>M2</v>
          </cell>
          <cell r="D38">
            <v>30000</v>
          </cell>
          <cell r="E38">
            <v>600</v>
          </cell>
        </row>
        <row r="39">
          <cell r="A39">
            <v>34</v>
          </cell>
          <cell r="B39" t="str">
            <v>Loseta prefabricada en concreto,  e = 0,06 mts de 0,40 x 0,40 mts.COLOR GRIS A RAYAS</v>
          </cell>
          <cell r="C39" t="str">
            <v>M2</v>
          </cell>
          <cell r="D39">
            <v>30000</v>
          </cell>
          <cell r="E39">
            <v>600</v>
          </cell>
        </row>
        <row r="40">
          <cell r="A40">
            <v>35</v>
          </cell>
          <cell r="B40" t="str">
            <v>Loseta prefabricada en concreto,  e = 0,06 mts de 0,40 x 0,40 mts.COLOR NEGRO A RAYAS</v>
          </cell>
          <cell r="C40" t="str">
            <v>M2</v>
          </cell>
          <cell r="D40">
            <v>30000</v>
          </cell>
          <cell r="E40">
            <v>600</v>
          </cell>
        </row>
        <row r="41">
          <cell r="A41">
            <v>36</v>
          </cell>
          <cell r="B41" t="str">
            <v>Loseta prefabricada en concreto,  e = 0,06 mts de 0,40 x 0,40 mts.COLOR AZUL A RAYAS</v>
          </cell>
          <cell r="C41" t="str">
            <v>M2</v>
          </cell>
          <cell r="D41">
            <v>44500</v>
          </cell>
          <cell r="E41">
            <v>890</v>
          </cell>
        </row>
        <row r="42">
          <cell r="A42">
            <v>37</v>
          </cell>
          <cell r="B42" t="str">
            <v>Loseta prefabricada en concreto,  e = 0,06 mts de 0,40 x 0,40 mts.COLOR OCRE a Rayas.</v>
          </cell>
          <cell r="C42" t="str">
            <v>M2</v>
          </cell>
          <cell r="D42">
            <v>36500</v>
          </cell>
          <cell r="E42">
            <v>730</v>
          </cell>
        </row>
        <row r="43">
          <cell r="A43">
            <v>38</v>
          </cell>
          <cell r="B43" t="str">
            <v>Loseta prefabricada en concreto,  e = 0,06 mts de 0,40 x 0,40 mts.COLOR VERDE A RAYAS</v>
          </cell>
          <cell r="C43" t="str">
            <v>M2</v>
          </cell>
          <cell r="D43">
            <v>40000</v>
          </cell>
          <cell r="E43">
            <v>800</v>
          </cell>
        </row>
        <row r="44">
          <cell r="A44">
            <v>39</v>
          </cell>
          <cell r="B44" t="str">
            <v>Sardinel prefabricado en concreto de 1,00 x 0,17 x 0,45 mts. Redondo</v>
          </cell>
          <cell r="C44" t="str">
            <v>UN</v>
          </cell>
          <cell r="D44">
            <v>13000</v>
          </cell>
          <cell r="E44">
            <v>260</v>
          </cell>
        </row>
        <row r="45">
          <cell r="A45">
            <v>40</v>
          </cell>
          <cell r="B45" t="str">
            <v xml:space="preserve">Pegacol </v>
          </cell>
          <cell r="C45" t="str">
            <v>KG</v>
          </cell>
          <cell r="D45">
            <v>550</v>
          </cell>
          <cell r="E45">
            <v>11</v>
          </cell>
        </row>
        <row r="46">
          <cell r="A46">
            <v>41</v>
          </cell>
          <cell r="B46" t="str">
            <v>FLEXA NYCON</v>
          </cell>
          <cell r="C46" t="str">
            <v>BOL</v>
          </cell>
          <cell r="D46">
            <v>25000</v>
          </cell>
          <cell r="E46">
            <v>500</v>
          </cell>
        </row>
        <row r="47">
          <cell r="A47">
            <v>42</v>
          </cell>
          <cell r="B47" t="str">
            <v>Cañuelas prefabricadas</v>
          </cell>
          <cell r="C47" t="str">
            <v>UN</v>
          </cell>
          <cell r="D47">
            <v>15000</v>
          </cell>
          <cell r="E47">
            <v>300</v>
          </cell>
        </row>
        <row r="48">
          <cell r="A48">
            <v>43</v>
          </cell>
          <cell r="B48" t="str">
            <v>FLEXTHANE-200</v>
          </cell>
          <cell r="C48" t="str">
            <v>UN</v>
          </cell>
          <cell r="D48">
            <v>1000</v>
          </cell>
          <cell r="E48">
            <v>20</v>
          </cell>
        </row>
        <row r="49">
          <cell r="A49">
            <v>44</v>
          </cell>
          <cell r="B49" t="str">
            <v>FLEXABACKET ROOD 1/4"</v>
          </cell>
          <cell r="C49" t="str">
            <v>ML</v>
          </cell>
          <cell r="D49">
            <v>500</v>
          </cell>
          <cell r="E49">
            <v>10</v>
          </cell>
        </row>
        <row r="50">
          <cell r="A50">
            <v>45</v>
          </cell>
          <cell r="E50">
            <v>0</v>
          </cell>
        </row>
        <row r="51">
          <cell r="A51">
            <v>46</v>
          </cell>
          <cell r="E51">
            <v>0</v>
          </cell>
        </row>
        <row r="52">
          <cell r="A52">
            <v>47</v>
          </cell>
          <cell r="E52">
            <v>0</v>
          </cell>
        </row>
        <row r="53">
          <cell r="A53">
            <v>48</v>
          </cell>
          <cell r="E53">
            <v>0</v>
          </cell>
        </row>
        <row r="54">
          <cell r="A54">
            <v>49</v>
          </cell>
          <cell r="E54">
            <v>0</v>
          </cell>
        </row>
        <row r="55">
          <cell r="A55">
            <v>50</v>
          </cell>
          <cell r="E55">
            <v>0</v>
          </cell>
        </row>
        <row r="56">
          <cell r="A56">
            <v>51</v>
          </cell>
          <cell r="E56">
            <v>0</v>
          </cell>
        </row>
        <row r="57">
          <cell r="A57">
            <v>52</v>
          </cell>
          <cell r="E57">
            <v>0</v>
          </cell>
        </row>
        <row r="58">
          <cell r="A58">
            <v>53</v>
          </cell>
          <cell r="B58" t="str">
            <v>`</v>
          </cell>
          <cell r="E58">
            <v>0</v>
          </cell>
        </row>
        <row r="59">
          <cell r="A59">
            <v>54</v>
          </cell>
          <cell r="E59">
            <v>0</v>
          </cell>
        </row>
        <row r="60">
          <cell r="A60">
            <v>55</v>
          </cell>
          <cell r="E60">
            <v>0</v>
          </cell>
        </row>
        <row r="61">
          <cell r="A61">
            <v>56</v>
          </cell>
          <cell r="E61">
            <v>0</v>
          </cell>
        </row>
        <row r="62">
          <cell r="A62">
            <v>57</v>
          </cell>
          <cell r="E62">
            <v>0</v>
          </cell>
        </row>
        <row r="63">
          <cell r="A63">
            <v>58</v>
          </cell>
          <cell r="E63">
            <v>0</v>
          </cell>
        </row>
        <row r="64">
          <cell r="A64">
            <v>59</v>
          </cell>
          <cell r="E64">
            <v>0</v>
          </cell>
        </row>
        <row r="65">
          <cell r="A65">
            <v>60</v>
          </cell>
          <cell r="E65">
            <v>0</v>
          </cell>
        </row>
        <row r="66">
          <cell r="A66">
            <v>61</v>
          </cell>
          <cell r="E66">
            <v>0</v>
          </cell>
        </row>
        <row r="67">
          <cell r="A67">
            <v>62</v>
          </cell>
          <cell r="E67">
            <v>0</v>
          </cell>
        </row>
        <row r="68">
          <cell r="A68">
            <v>63</v>
          </cell>
          <cell r="E68">
            <v>0</v>
          </cell>
        </row>
        <row r="69">
          <cell r="A69">
            <v>64</v>
          </cell>
          <cell r="E69">
            <v>0</v>
          </cell>
        </row>
        <row r="70">
          <cell r="A70">
            <v>65</v>
          </cell>
          <cell r="E70">
            <v>0</v>
          </cell>
        </row>
        <row r="71">
          <cell r="A71">
            <v>66</v>
          </cell>
          <cell r="E71">
            <v>0</v>
          </cell>
        </row>
        <row r="72">
          <cell r="A72">
            <v>67</v>
          </cell>
          <cell r="E72">
            <v>0</v>
          </cell>
        </row>
        <row r="73">
          <cell r="A73">
            <v>68</v>
          </cell>
          <cell r="E73">
            <v>0</v>
          </cell>
        </row>
        <row r="74">
          <cell r="A74">
            <v>69</v>
          </cell>
          <cell r="E74">
            <v>0</v>
          </cell>
        </row>
        <row r="75">
          <cell r="A75">
            <v>70</v>
          </cell>
          <cell r="E75">
            <v>0</v>
          </cell>
        </row>
        <row r="77">
          <cell r="A77" t="str">
            <v>REF.</v>
          </cell>
          <cell r="B77" t="str">
            <v>MATERIAL GRESS</v>
          </cell>
          <cell r="C77" t="str">
            <v>UNIDAD</v>
          </cell>
          <cell r="D77" t="str">
            <v>PRECIO</v>
          </cell>
          <cell r="E77" t="str">
            <v>TRANSPORTE</v>
          </cell>
        </row>
        <row r="79">
          <cell r="A79">
            <v>71</v>
          </cell>
          <cell r="B79" t="str">
            <v>Baldosa Duropiso Mancesa  30X30</v>
          </cell>
          <cell r="C79" t="str">
            <v>M²</v>
          </cell>
          <cell r="D79">
            <v>20500</v>
          </cell>
          <cell r="E79">
            <v>1230</v>
          </cell>
        </row>
        <row r="80">
          <cell r="A80">
            <v>72</v>
          </cell>
          <cell r="B80" t="str">
            <v xml:space="preserve">Bloque No 4 Hueco </v>
          </cell>
          <cell r="C80" t="str">
            <v>Und</v>
          </cell>
          <cell r="D80">
            <v>480</v>
          </cell>
          <cell r="E80">
            <v>28.799999999999997</v>
          </cell>
        </row>
        <row r="81">
          <cell r="A81">
            <v>73</v>
          </cell>
          <cell r="B81" t="str">
            <v>Bloque No 5 Hueco 12X20X30</v>
          </cell>
          <cell r="C81" t="str">
            <v>Und</v>
          </cell>
          <cell r="D81">
            <v>600</v>
          </cell>
          <cell r="E81">
            <v>36</v>
          </cell>
        </row>
        <row r="82">
          <cell r="A82">
            <v>74</v>
          </cell>
          <cell r="B82" t="str">
            <v>Ladrillo Tolete</v>
          </cell>
          <cell r="C82" t="str">
            <v>Und</v>
          </cell>
          <cell r="D82">
            <v>240</v>
          </cell>
          <cell r="E82">
            <v>14.399999999999999</v>
          </cell>
        </row>
        <row r="83">
          <cell r="A83">
            <v>75</v>
          </cell>
          <cell r="B83" t="str">
            <v>Tuberia de gres, D= 6"</v>
          </cell>
          <cell r="C83" t="str">
            <v>ML</v>
          </cell>
          <cell r="E83">
            <v>0</v>
          </cell>
        </row>
        <row r="84">
          <cell r="A84">
            <v>76</v>
          </cell>
          <cell r="B84" t="str">
            <v>Adoquines de arcilla   para piso, e =.06 mt ,20 mt x,10 mt, deacuerdo a la NTC 2017.</v>
          </cell>
          <cell r="C84" t="str">
            <v>ML</v>
          </cell>
          <cell r="D84">
            <v>25000</v>
          </cell>
          <cell r="E84">
            <v>1500</v>
          </cell>
        </row>
        <row r="85">
          <cell r="A85">
            <v>77</v>
          </cell>
          <cell r="B85" t="str">
            <v>Tuberia de gres, D= 8"</v>
          </cell>
          <cell r="C85" t="str">
            <v>ML</v>
          </cell>
          <cell r="D85">
            <v>13100</v>
          </cell>
          <cell r="E85">
            <v>786</v>
          </cell>
        </row>
        <row r="86">
          <cell r="A86">
            <v>78</v>
          </cell>
          <cell r="B86" t="str">
            <v xml:space="preserve">Ladrillo a la vista semiprensado por una cara </v>
          </cell>
          <cell r="C86" t="str">
            <v>Und</v>
          </cell>
          <cell r="D86">
            <v>860</v>
          </cell>
          <cell r="E86">
            <v>51.6</v>
          </cell>
        </row>
        <row r="87">
          <cell r="A87">
            <v>79</v>
          </cell>
          <cell r="B87" t="str">
            <v>Piso en gres de 0.10 x 0.20</v>
          </cell>
          <cell r="C87" t="str">
            <v>M²</v>
          </cell>
          <cell r="D87">
            <v>12500</v>
          </cell>
          <cell r="E87">
            <v>750</v>
          </cell>
        </row>
        <row r="88">
          <cell r="A88">
            <v>80</v>
          </cell>
          <cell r="B88" t="str">
            <v>Ceramica Minimal Petroleo 45x45 Alfa</v>
          </cell>
          <cell r="C88" t="str">
            <v>M²</v>
          </cell>
          <cell r="D88">
            <v>28000</v>
          </cell>
          <cell r="E88">
            <v>1680</v>
          </cell>
        </row>
        <row r="89">
          <cell r="A89">
            <v>81</v>
          </cell>
          <cell r="B89" t="str">
            <v>Ceramica  AZUL 0.20 x 0.20</v>
          </cell>
          <cell r="C89" t="str">
            <v>M²</v>
          </cell>
          <cell r="D89">
            <v>25000</v>
          </cell>
          <cell r="E89">
            <v>1500</v>
          </cell>
        </row>
        <row r="90">
          <cell r="A90">
            <v>82</v>
          </cell>
          <cell r="B90" t="str">
            <v>Ceramica  BLANCO 0.20 x 0.20</v>
          </cell>
          <cell r="C90" t="str">
            <v>M²</v>
          </cell>
          <cell r="D90">
            <v>20000</v>
          </cell>
          <cell r="E90">
            <v>1200</v>
          </cell>
        </row>
        <row r="91">
          <cell r="A91">
            <v>83</v>
          </cell>
          <cell r="B91" t="str">
            <v>Ceramica  AMARILLO 0.20 x 0.20</v>
          </cell>
          <cell r="C91" t="str">
            <v>M²</v>
          </cell>
          <cell r="D91">
            <v>25000</v>
          </cell>
          <cell r="E91">
            <v>1500</v>
          </cell>
        </row>
        <row r="92">
          <cell r="A92">
            <v>84</v>
          </cell>
          <cell r="B92" t="str">
            <v xml:space="preserve">Ladrillo a la vista semiprensado por ambas caras </v>
          </cell>
          <cell r="C92" t="str">
            <v>Und</v>
          </cell>
          <cell r="D92">
            <v>1200</v>
          </cell>
          <cell r="E92">
            <v>72</v>
          </cell>
        </row>
        <row r="93">
          <cell r="A93">
            <v>85</v>
          </cell>
          <cell r="B93" t="str">
            <v>Marmolina</v>
          </cell>
          <cell r="C93" t="str">
            <v>KG</v>
          </cell>
          <cell r="D93">
            <v>200</v>
          </cell>
          <cell r="E93">
            <v>12</v>
          </cell>
        </row>
        <row r="94">
          <cell r="A94">
            <v>86</v>
          </cell>
          <cell r="B94" t="str">
            <v>Color Mineral</v>
          </cell>
          <cell r="C94" t="str">
            <v>KG</v>
          </cell>
          <cell r="D94">
            <v>7500</v>
          </cell>
          <cell r="E94">
            <v>450</v>
          </cell>
        </row>
        <row r="95">
          <cell r="A95">
            <v>87</v>
          </cell>
          <cell r="B95" t="str">
            <v>Tableta Egipcia de 10x10</v>
          </cell>
          <cell r="C95" t="str">
            <v>M2</v>
          </cell>
          <cell r="D95">
            <v>10000</v>
          </cell>
          <cell r="E95">
            <v>600</v>
          </cell>
        </row>
        <row r="96">
          <cell r="A96">
            <v>88</v>
          </cell>
          <cell r="B96" t="str">
            <v>TABLON ALFA DE 0,25*0,25MTR</v>
          </cell>
          <cell r="C96" t="str">
            <v>M2</v>
          </cell>
          <cell r="D96">
            <v>9200</v>
          </cell>
          <cell r="E96">
            <v>552</v>
          </cell>
        </row>
        <row r="97">
          <cell r="A97">
            <v>89</v>
          </cell>
          <cell r="E97">
            <v>0</v>
          </cell>
        </row>
        <row r="98">
          <cell r="A98">
            <v>90</v>
          </cell>
          <cell r="E98">
            <v>0</v>
          </cell>
        </row>
        <row r="99">
          <cell r="A99">
            <v>91</v>
          </cell>
          <cell r="E99">
            <v>0</v>
          </cell>
        </row>
        <row r="100">
          <cell r="A100">
            <v>92</v>
          </cell>
          <cell r="E100">
            <v>0</v>
          </cell>
        </row>
        <row r="101">
          <cell r="A101">
            <v>93</v>
          </cell>
          <cell r="E101">
            <v>0</v>
          </cell>
        </row>
        <row r="102">
          <cell r="A102">
            <v>94</v>
          </cell>
          <cell r="E102">
            <v>0</v>
          </cell>
        </row>
        <row r="103">
          <cell r="A103">
            <v>95</v>
          </cell>
          <cell r="E103">
            <v>0</v>
          </cell>
        </row>
        <row r="104">
          <cell r="A104">
            <v>96</v>
          </cell>
          <cell r="E104">
            <v>0</v>
          </cell>
        </row>
        <row r="105">
          <cell r="A105">
            <v>97</v>
          </cell>
          <cell r="E105">
            <v>0</v>
          </cell>
        </row>
        <row r="106">
          <cell r="A106">
            <v>98</v>
          </cell>
          <cell r="E106">
            <v>0</v>
          </cell>
        </row>
        <row r="107">
          <cell r="A107">
            <v>99</v>
          </cell>
          <cell r="E107">
            <v>0</v>
          </cell>
        </row>
        <row r="108">
          <cell r="A108">
            <v>100</v>
          </cell>
          <cell r="E108">
            <v>0</v>
          </cell>
        </row>
        <row r="109">
          <cell r="A109">
            <v>101</v>
          </cell>
          <cell r="E109">
            <v>0</v>
          </cell>
        </row>
        <row r="110">
          <cell r="A110">
            <v>102</v>
          </cell>
          <cell r="E110">
            <v>0</v>
          </cell>
        </row>
        <row r="111">
          <cell r="A111">
            <v>103</v>
          </cell>
          <cell r="E111">
            <v>0</v>
          </cell>
        </row>
        <row r="112">
          <cell r="A112">
            <v>104</v>
          </cell>
          <cell r="E112">
            <v>0</v>
          </cell>
        </row>
        <row r="113">
          <cell r="A113">
            <v>105</v>
          </cell>
          <cell r="E113">
            <v>0</v>
          </cell>
        </row>
        <row r="114">
          <cell r="A114">
            <v>106</v>
          </cell>
          <cell r="E114">
            <v>0</v>
          </cell>
        </row>
        <row r="115">
          <cell r="A115">
            <v>107</v>
          </cell>
          <cell r="E115">
            <v>0</v>
          </cell>
        </row>
        <row r="116">
          <cell r="A116">
            <v>108</v>
          </cell>
          <cell r="E116">
            <v>0</v>
          </cell>
        </row>
        <row r="117">
          <cell r="A117">
            <v>109</v>
          </cell>
          <cell r="E117">
            <v>0</v>
          </cell>
        </row>
        <row r="118">
          <cell r="A118">
            <v>110</v>
          </cell>
          <cell r="E118">
            <v>0</v>
          </cell>
        </row>
        <row r="119">
          <cell r="E119">
            <v>0</v>
          </cell>
        </row>
        <row r="120">
          <cell r="E120">
            <v>0</v>
          </cell>
        </row>
        <row r="122">
          <cell r="A122" t="str">
            <v>REF.</v>
          </cell>
          <cell r="B122" t="str">
            <v>MATERIAL ELECTRICO</v>
          </cell>
          <cell r="C122" t="str">
            <v>UNIDAD</v>
          </cell>
          <cell r="D122" t="str">
            <v>PRECIO</v>
          </cell>
          <cell r="E122" t="str">
            <v>TRANSPORTE</v>
          </cell>
        </row>
        <row r="124">
          <cell r="A124">
            <v>111</v>
          </cell>
          <cell r="B124" t="str">
            <v>Poste Cemento 750 Kg x 12mrs</v>
          </cell>
          <cell r="C124" t="str">
            <v>UN</v>
          </cell>
          <cell r="E124">
            <v>0</v>
          </cell>
        </row>
        <row r="125">
          <cell r="A125">
            <v>112</v>
          </cell>
          <cell r="B125" t="str">
            <v>Cable ACSR Nº 1/0</v>
          </cell>
          <cell r="C125" t="str">
            <v>ML</v>
          </cell>
          <cell r="E125">
            <v>0</v>
          </cell>
        </row>
        <row r="126">
          <cell r="A126">
            <v>113</v>
          </cell>
          <cell r="B126" t="str">
            <v>Conectores Linea Viva</v>
          </cell>
          <cell r="C126" t="str">
            <v>UN</v>
          </cell>
          <cell r="E126">
            <v>0</v>
          </cell>
        </row>
        <row r="127">
          <cell r="A127">
            <v>114</v>
          </cell>
          <cell r="B127" t="str">
            <v>Pernos de Maquina de 10"</v>
          </cell>
          <cell r="C127" t="str">
            <v>UN</v>
          </cell>
          <cell r="E127">
            <v>0</v>
          </cell>
        </row>
        <row r="128">
          <cell r="A128">
            <v>115</v>
          </cell>
          <cell r="B128" t="str">
            <v>Cruceta Metalica de 2 1/2 x 2 1/2 x 3/16 x 2 x 1</v>
          </cell>
          <cell r="C128" t="str">
            <v>UN</v>
          </cell>
          <cell r="E128">
            <v>0</v>
          </cell>
        </row>
        <row r="129">
          <cell r="A129">
            <v>116</v>
          </cell>
          <cell r="B129" t="str">
            <v>Diagonal de 0.6mts</v>
          </cell>
          <cell r="C129" t="str">
            <v>UN</v>
          </cell>
          <cell r="E129">
            <v>0</v>
          </cell>
        </row>
        <row r="130">
          <cell r="A130">
            <v>117</v>
          </cell>
          <cell r="B130" t="str">
            <v xml:space="preserve">Aislador tipo disco de 6" </v>
          </cell>
          <cell r="C130" t="str">
            <v>UN</v>
          </cell>
          <cell r="E130">
            <v>0</v>
          </cell>
        </row>
        <row r="131">
          <cell r="A131">
            <v>118</v>
          </cell>
          <cell r="B131" t="str">
            <v>Grapa de retención</v>
          </cell>
          <cell r="C131" t="str">
            <v>UN</v>
          </cell>
          <cell r="E131">
            <v>0</v>
          </cell>
        </row>
        <row r="132">
          <cell r="A132">
            <v>119</v>
          </cell>
          <cell r="B132" t="str">
            <v>Tuercas de ojo</v>
          </cell>
          <cell r="C132" t="str">
            <v>UN</v>
          </cell>
          <cell r="E132">
            <v>0</v>
          </cell>
        </row>
        <row r="133">
          <cell r="A133">
            <v>120</v>
          </cell>
          <cell r="B133" t="str">
            <v>Collarines de 5 a 6</v>
          </cell>
          <cell r="C133" t="str">
            <v>UN</v>
          </cell>
          <cell r="E133">
            <v>0</v>
          </cell>
        </row>
        <row r="134">
          <cell r="A134">
            <v>121</v>
          </cell>
          <cell r="B134" t="str">
            <v>Cruceta para Transformador</v>
          </cell>
          <cell r="C134" t="str">
            <v>UN</v>
          </cell>
          <cell r="E134">
            <v>0</v>
          </cell>
        </row>
        <row r="135">
          <cell r="A135">
            <v>122</v>
          </cell>
          <cell r="B135" t="str">
            <v>Corta Circuitos</v>
          </cell>
          <cell r="C135" t="str">
            <v>UN</v>
          </cell>
          <cell r="E135">
            <v>0</v>
          </cell>
        </row>
        <row r="136">
          <cell r="A136">
            <v>123</v>
          </cell>
          <cell r="B136" t="str">
            <v>Para Rayos</v>
          </cell>
          <cell r="C136" t="str">
            <v>UN</v>
          </cell>
          <cell r="E136">
            <v>0</v>
          </cell>
        </row>
        <row r="137">
          <cell r="A137">
            <v>124</v>
          </cell>
          <cell r="B137" t="str">
            <v>Polo a Tierra</v>
          </cell>
          <cell r="C137" t="str">
            <v>UN</v>
          </cell>
          <cell r="E137">
            <v>0</v>
          </cell>
        </row>
        <row r="138">
          <cell r="A138">
            <v>125</v>
          </cell>
          <cell r="B138" t="str">
            <v xml:space="preserve">Transformador  </v>
          </cell>
          <cell r="C138" t="str">
            <v>UN</v>
          </cell>
          <cell r="E138">
            <v>0</v>
          </cell>
        </row>
        <row r="139">
          <cell r="A139">
            <v>126</v>
          </cell>
          <cell r="B139" t="str">
            <v>Tubo de 2"</v>
          </cell>
          <cell r="C139" t="str">
            <v>ML</v>
          </cell>
          <cell r="E139">
            <v>0</v>
          </cell>
        </row>
        <row r="140">
          <cell r="A140">
            <v>127</v>
          </cell>
          <cell r="B140" t="str">
            <v>Cable Nº 6 THHN</v>
          </cell>
          <cell r="C140" t="str">
            <v>ML</v>
          </cell>
          <cell r="E140">
            <v>0</v>
          </cell>
        </row>
        <row r="141">
          <cell r="A141">
            <v>128</v>
          </cell>
          <cell r="B141" t="str">
            <v>Caja Contador</v>
          </cell>
          <cell r="C141" t="str">
            <v>UN</v>
          </cell>
          <cell r="E141">
            <v>0</v>
          </cell>
        </row>
        <row r="142">
          <cell r="A142">
            <v>129</v>
          </cell>
          <cell r="B142" t="str">
            <v>Contador</v>
          </cell>
          <cell r="C142" t="str">
            <v>UN</v>
          </cell>
          <cell r="E142">
            <v>0</v>
          </cell>
        </row>
        <row r="143">
          <cell r="A143">
            <v>130</v>
          </cell>
          <cell r="B143" t="str">
            <v>Automatico de protección</v>
          </cell>
          <cell r="C143" t="str">
            <v>UN</v>
          </cell>
          <cell r="E143">
            <v>0</v>
          </cell>
        </row>
        <row r="144">
          <cell r="A144">
            <v>131</v>
          </cell>
          <cell r="B144" t="str">
            <v>Caja Circuitos</v>
          </cell>
          <cell r="C144" t="str">
            <v>UN</v>
          </cell>
          <cell r="E144">
            <v>0</v>
          </cell>
        </row>
        <row r="145">
          <cell r="A145">
            <v>132</v>
          </cell>
          <cell r="B145" t="str">
            <v>Automaticos</v>
          </cell>
          <cell r="C145" t="str">
            <v>ML</v>
          </cell>
          <cell r="E145">
            <v>0</v>
          </cell>
        </row>
        <row r="146">
          <cell r="A146">
            <v>133</v>
          </cell>
          <cell r="B146" t="str">
            <v>Linea Tierra</v>
          </cell>
          <cell r="C146" t="str">
            <v>ML</v>
          </cell>
          <cell r="E146">
            <v>0</v>
          </cell>
        </row>
        <row r="147">
          <cell r="A147">
            <v>134</v>
          </cell>
          <cell r="B147" t="str">
            <v>Cinta Bandy de 3/4</v>
          </cell>
          <cell r="C147" t="str">
            <v>ML</v>
          </cell>
          <cell r="E147">
            <v>0</v>
          </cell>
        </row>
        <row r="148">
          <cell r="A148">
            <v>135</v>
          </cell>
          <cell r="B148" t="str">
            <v>Hebillas de 3/4</v>
          </cell>
          <cell r="C148" t="str">
            <v>UN</v>
          </cell>
          <cell r="E148">
            <v>0</v>
          </cell>
        </row>
        <row r="149">
          <cell r="A149">
            <v>136</v>
          </cell>
          <cell r="B149" t="str">
            <v>Vigetas</v>
          </cell>
          <cell r="C149" t="str">
            <v>UN</v>
          </cell>
          <cell r="E149">
            <v>0</v>
          </cell>
        </row>
        <row r="150">
          <cell r="A150">
            <v>137</v>
          </cell>
          <cell r="B150" t="str">
            <v>Varilla de 1.50mts anclaje</v>
          </cell>
          <cell r="C150" t="str">
            <v>UN</v>
          </cell>
          <cell r="E150">
            <v>0</v>
          </cell>
        </row>
        <row r="151">
          <cell r="A151">
            <v>138</v>
          </cell>
          <cell r="B151" t="str">
            <v>Arandela de 4 x 4</v>
          </cell>
          <cell r="C151" t="str">
            <v>UN</v>
          </cell>
          <cell r="E151">
            <v>0</v>
          </cell>
        </row>
        <row r="152">
          <cell r="A152">
            <v>139</v>
          </cell>
          <cell r="B152" t="str">
            <v>Arandela de 2 x 2</v>
          </cell>
          <cell r="C152" t="str">
            <v>CUARTO</v>
          </cell>
          <cell r="E152">
            <v>0</v>
          </cell>
        </row>
        <row r="153">
          <cell r="A153">
            <v>140</v>
          </cell>
          <cell r="B153" t="str">
            <v>Arandela de presion para 1 1/2</v>
          </cell>
          <cell r="C153" t="str">
            <v>UN</v>
          </cell>
          <cell r="E153">
            <v>0</v>
          </cell>
        </row>
        <row r="154">
          <cell r="A154">
            <v>141</v>
          </cell>
          <cell r="B154" t="str">
            <v>Pernos de Maquina de 2"  x 1 1/2</v>
          </cell>
          <cell r="C154" t="str">
            <v>UN</v>
          </cell>
          <cell r="E154">
            <v>0</v>
          </cell>
        </row>
        <row r="155">
          <cell r="A155">
            <v>142</v>
          </cell>
          <cell r="B155" t="str">
            <v>Cable Acero de 3/8</v>
          </cell>
          <cell r="C155" t="str">
            <v>UN</v>
          </cell>
          <cell r="E155">
            <v>0</v>
          </cell>
        </row>
        <row r="156">
          <cell r="A156">
            <v>143</v>
          </cell>
          <cell r="B156" t="str">
            <v>Aisladores Tipo Tensor</v>
          </cell>
          <cell r="C156" t="str">
            <v>UN</v>
          </cell>
          <cell r="E156">
            <v>0</v>
          </cell>
        </row>
        <row r="157">
          <cell r="A157">
            <v>144</v>
          </cell>
          <cell r="B157" t="str">
            <v>Guarda Cabos</v>
          </cell>
          <cell r="C157" t="str">
            <v>ML</v>
          </cell>
          <cell r="E157">
            <v>0</v>
          </cell>
        </row>
        <row r="158">
          <cell r="A158">
            <v>145</v>
          </cell>
          <cell r="B158" t="str">
            <v>Grapa 3 pernos</v>
          </cell>
          <cell r="C158" t="str">
            <v>ML</v>
          </cell>
          <cell r="E158">
            <v>0</v>
          </cell>
        </row>
        <row r="159">
          <cell r="A159">
            <v>146</v>
          </cell>
          <cell r="B159" t="str">
            <v>Ducto de 2"</v>
          </cell>
          <cell r="C159" t="str">
            <v>ML</v>
          </cell>
          <cell r="E159">
            <v>0</v>
          </cell>
        </row>
        <row r="160">
          <cell r="A160">
            <v>147</v>
          </cell>
          <cell r="B160" t="str">
            <v>Ducto de 1 1/2"</v>
          </cell>
          <cell r="C160" t="str">
            <v>UN</v>
          </cell>
          <cell r="E160">
            <v>0</v>
          </cell>
        </row>
        <row r="161">
          <cell r="A161">
            <v>148</v>
          </cell>
          <cell r="B161" t="str">
            <v>Curva de 1 1/2"</v>
          </cell>
          <cell r="C161" t="str">
            <v>UN</v>
          </cell>
          <cell r="E161">
            <v>0</v>
          </cell>
        </row>
        <row r="162">
          <cell r="A162">
            <v>149</v>
          </cell>
          <cell r="B162" t="str">
            <v>Tapa Col Roll 0.5 x 0.5mts</v>
          </cell>
          <cell r="C162" t="str">
            <v>UN</v>
          </cell>
          <cell r="E162">
            <v>0</v>
          </cell>
        </row>
        <row r="163">
          <cell r="A163">
            <v>150</v>
          </cell>
          <cell r="B163" t="str">
            <v>Angulo</v>
          </cell>
          <cell r="C163" t="str">
            <v>UN</v>
          </cell>
          <cell r="E163">
            <v>0</v>
          </cell>
        </row>
        <row r="164">
          <cell r="A164">
            <v>151</v>
          </cell>
          <cell r="B164" t="str">
            <v>Cable Nº 4 Alum. Encauchetado</v>
          </cell>
          <cell r="C164" t="str">
            <v>UN</v>
          </cell>
          <cell r="E164">
            <v>0</v>
          </cell>
        </row>
        <row r="165">
          <cell r="A165">
            <v>152</v>
          </cell>
          <cell r="B165" t="str">
            <v>Cable Nº 10 Cobre THHN</v>
          </cell>
          <cell r="C165" t="str">
            <v>UN</v>
          </cell>
          <cell r="E165">
            <v>0</v>
          </cell>
        </row>
        <row r="166">
          <cell r="A166">
            <v>153</v>
          </cell>
          <cell r="B166" t="str">
            <v>Conectores para Ponchar AP1</v>
          </cell>
          <cell r="C166" t="str">
            <v>CUARTO</v>
          </cell>
          <cell r="E166">
            <v>0</v>
          </cell>
        </row>
        <row r="167">
          <cell r="A167">
            <v>154</v>
          </cell>
          <cell r="B167" t="str">
            <v>Protecciones Sumergibles para empalme</v>
          </cell>
          <cell r="C167" t="str">
            <v>UN</v>
          </cell>
          <cell r="E167">
            <v>0</v>
          </cell>
        </row>
        <row r="168">
          <cell r="A168">
            <v>155</v>
          </cell>
          <cell r="B168" t="str">
            <v>Cinta Nº 33</v>
          </cell>
          <cell r="C168" t="str">
            <v>UN</v>
          </cell>
          <cell r="E168">
            <v>0</v>
          </cell>
        </row>
        <row r="169">
          <cell r="A169">
            <v>156</v>
          </cell>
          <cell r="B169" t="str">
            <v>Cinta Nº 23</v>
          </cell>
          <cell r="C169" t="str">
            <v>UN</v>
          </cell>
          <cell r="E169">
            <v>0</v>
          </cell>
        </row>
        <row r="170">
          <cell r="A170">
            <v>157</v>
          </cell>
          <cell r="B170" t="str">
            <v>Ducto de 3" corrugado 35 x 3T para cajilla</v>
          </cell>
          <cell r="C170" t="str">
            <v>UN</v>
          </cell>
          <cell r="E170">
            <v>0</v>
          </cell>
        </row>
        <row r="171">
          <cell r="A171">
            <v>158</v>
          </cell>
          <cell r="B171" t="str">
            <v>Tubo de desague A - LL</v>
          </cell>
          <cell r="C171" t="str">
            <v>ML</v>
          </cell>
          <cell r="E171">
            <v>0</v>
          </cell>
        </row>
        <row r="172">
          <cell r="A172">
            <v>159</v>
          </cell>
          <cell r="B172" t="str">
            <v>Poste metálico de 4" de diámetro, 3 mts  de altura, pintado con base metálica para instalación o anclaje en pedestal, para dos luminarias. (según diseño )</v>
          </cell>
          <cell r="C172" t="str">
            <v>UN</v>
          </cell>
          <cell r="E172">
            <v>0</v>
          </cell>
        </row>
        <row r="173">
          <cell r="A173">
            <v>160</v>
          </cell>
          <cell r="B173" t="str">
            <v>Poste metálico de 4" de diámetro, 4 mts  de altura, pintado con base metálica para instalación o anclaje en pedestal, para cuatro luminarias. (según diseño)</v>
          </cell>
          <cell r="C173" t="str">
            <v>UN</v>
          </cell>
          <cell r="E173">
            <v>0</v>
          </cell>
        </row>
        <row r="174">
          <cell r="A174">
            <v>161</v>
          </cell>
          <cell r="E174">
            <v>0</v>
          </cell>
        </row>
        <row r="175">
          <cell r="A175">
            <v>162</v>
          </cell>
          <cell r="B175" t="str">
            <v>Transformador trifásico de 15 KVA, 13200/220 voltios</v>
          </cell>
          <cell r="C175" t="str">
            <v>UN</v>
          </cell>
          <cell r="D175">
            <v>4657500</v>
          </cell>
          <cell r="E175">
            <v>279450</v>
          </cell>
        </row>
        <row r="176">
          <cell r="A176">
            <v>163</v>
          </cell>
          <cell r="E176">
            <v>0</v>
          </cell>
        </row>
        <row r="177">
          <cell r="A177">
            <v>164</v>
          </cell>
          <cell r="E177">
            <v>0</v>
          </cell>
        </row>
        <row r="178">
          <cell r="A178">
            <v>165</v>
          </cell>
          <cell r="E178">
            <v>0</v>
          </cell>
        </row>
        <row r="179">
          <cell r="A179">
            <v>166</v>
          </cell>
          <cell r="E179">
            <v>0</v>
          </cell>
        </row>
        <row r="180">
          <cell r="A180">
            <v>167</v>
          </cell>
          <cell r="E180">
            <v>0</v>
          </cell>
        </row>
        <row r="181">
          <cell r="A181">
            <v>168</v>
          </cell>
          <cell r="E181">
            <v>0</v>
          </cell>
        </row>
        <row r="182">
          <cell r="A182">
            <v>169</v>
          </cell>
          <cell r="E182">
            <v>0</v>
          </cell>
        </row>
        <row r="183">
          <cell r="A183">
            <v>170</v>
          </cell>
          <cell r="E183">
            <v>0</v>
          </cell>
        </row>
        <row r="184">
          <cell r="A184">
            <v>171</v>
          </cell>
          <cell r="E184">
            <v>0</v>
          </cell>
        </row>
        <row r="185">
          <cell r="A185">
            <v>172</v>
          </cell>
          <cell r="E185">
            <v>0</v>
          </cell>
        </row>
        <row r="186">
          <cell r="A186">
            <v>173</v>
          </cell>
          <cell r="E186">
            <v>0</v>
          </cell>
        </row>
        <row r="187">
          <cell r="A187">
            <v>174</v>
          </cell>
          <cell r="E187">
            <v>0</v>
          </cell>
        </row>
        <row r="188">
          <cell r="A188">
            <v>175</v>
          </cell>
          <cell r="E188">
            <v>0</v>
          </cell>
        </row>
        <row r="189">
          <cell r="A189">
            <v>176</v>
          </cell>
          <cell r="E189">
            <v>0</v>
          </cell>
        </row>
        <row r="190">
          <cell r="A190">
            <v>177</v>
          </cell>
          <cell r="E190">
            <v>0</v>
          </cell>
        </row>
        <row r="191">
          <cell r="A191">
            <v>178</v>
          </cell>
          <cell r="E191">
            <v>0</v>
          </cell>
        </row>
        <row r="192">
          <cell r="A192">
            <v>179</v>
          </cell>
          <cell r="E192">
            <v>0</v>
          </cell>
        </row>
        <row r="193">
          <cell r="A193">
            <v>180</v>
          </cell>
          <cell r="E193">
            <v>0</v>
          </cell>
        </row>
        <row r="194">
          <cell r="A194">
            <v>181</v>
          </cell>
          <cell r="E194">
            <v>0</v>
          </cell>
        </row>
        <row r="195">
          <cell r="A195">
            <v>182</v>
          </cell>
          <cell r="E195">
            <v>0</v>
          </cell>
        </row>
        <row r="196">
          <cell r="A196">
            <v>183</v>
          </cell>
          <cell r="E196">
            <v>0</v>
          </cell>
        </row>
        <row r="197">
          <cell r="A197">
            <v>184</v>
          </cell>
          <cell r="E197">
            <v>0</v>
          </cell>
        </row>
        <row r="198">
          <cell r="A198">
            <v>185</v>
          </cell>
          <cell r="E198">
            <v>0</v>
          </cell>
        </row>
        <row r="199">
          <cell r="A199">
            <v>186</v>
          </cell>
          <cell r="E199">
            <v>0</v>
          </cell>
        </row>
        <row r="200">
          <cell r="A200">
            <v>187</v>
          </cell>
          <cell r="E200">
            <v>0</v>
          </cell>
        </row>
        <row r="201">
          <cell r="A201">
            <v>188</v>
          </cell>
          <cell r="E201">
            <v>0</v>
          </cell>
        </row>
        <row r="202">
          <cell r="A202">
            <v>189</v>
          </cell>
          <cell r="E202">
            <v>0</v>
          </cell>
        </row>
        <row r="203">
          <cell r="A203">
            <v>190</v>
          </cell>
          <cell r="E203">
            <v>0</v>
          </cell>
        </row>
        <row r="205">
          <cell r="A205" t="str">
            <v>REF.</v>
          </cell>
          <cell r="B205" t="str">
            <v>MATERIAL ACEROS</v>
          </cell>
          <cell r="C205" t="str">
            <v>UNIDAD</v>
          </cell>
          <cell r="D205" t="str">
            <v>PRECIO</v>
          </cell>
          <cell r="E205" t="str">
            <v>TRANSPORTE</v>
          </cell>
        </row>
        <row r="207">
          <cell r="A207">
            <v>191</v>
          </cell>
          <cell r="B207" t="str">
            <v>Acero de refuerzo A-37  A-60</v>
          </cell>
          <cell r="C207" t="str">
            <v>KG</v>
          </cell>
          <cell r="D207">
            <v>2100</v>
          </cell>
          <cell r="E207">
            <v>126</v>
          </cell>
        </row>
        <row r="208">
          <cell r="A208">
            <v>192</v>
          </cell>
          <cell r="B208" t="str">
            <v>Acero Fy = 60.000 PSI</v>
          </cell>
          <cell r="C208" t="str">
            <v>KG</v>
          </cell>
          <cell r="D208">
            <v>2050</v>
          </cell>
          <cell r="E208">
            <v>123</v>
          </cell>
        </row>
        <row r="209">
          <cell r="A209">
            <v>193</v>
          </cell>
          <cell r="B209" t="str">
            <v>Alambre negro</v>
          </cell>
          <cell r="C209" t="str">
            <v>KG</v>
          </cell>
          <cell r="D209">
            <v>3800</v>
          </cell>
          <cell r="E209">
            <v>228</v>
          </cell>
        </row>
        <row r="210">
          <cell r="A210">
            <v>194</v>
          </cell>
          <cell r="B210" t="str">
            <v>Caneca metálica mediana, en malla tipo cafetera, pivotante, sobre paral tubular metálico, con logotipo de la Alcaldia, según diseño</v>
          </cell>
          <cell r="C210" t="str">
            <v>UN</v>
          </cell>
          <cell r="D210">
            <v>94334</v>
          </cell>
          <cell r="E210">
            <v>5660.04</v>
          </cell>
        </row>
        <row r="211">
          <cell r="A211">
            <v>195</v>
          </cell>
          <cell r="B211" t="str">
            <v>Caseta metálica para venta de dulcería  Según diseño y con logotipo de la Alcaldía.</v>
          </cell>
          <cell r="C211" t="str">
            <v>UN</v>
          </cell>
          <cell r="D211">
            <v>4485453</v>
          </cell>
          <cell r="E211">
            <v>269127.18</v>
          </cell>
        </row>
        <row r="212">
          <cell r="A212">
            <v>196</v>
          </cell>
          <cell r="B212" t="str">
            <v>Caseta metálica, para venta de revistas. Según diseño y con logotipo de la Alcaldía.</v>
          </cell>
          <cell r="C212" t="str">
            <v>UN</v>
          </cell>
          <cell r="D212">
            <v>5866830</v>
          </cell>
          <cell r="E212">
            <v>352009.8</v>
          </cell>
        </row>
        <row r="213">
          <cell r="A213">
            <v>197</v>
          </cell>
          <cell r="B213" t="str">
            <v xml:space="preserve">Estructura metalica para cabinas Telefonicas, según detalle </v>
          </cell>
          <cell r="C213" t="str">
            <v>UN</v>
          </cell>
          <cell r="E213">
            <v>0</v>
          </cell>
        </row>
        <row r="214">
          <cell r="A214">
            <v>198</v>
          </cell>
          <cell r="B214" t="str">
            <v>Estructura para aro base de pozo</v>
          </cell>
          <cell r="C214" t="str">
            <v>UN</v>
          </cell>
          <cell r="D214">
            <v>140000</v>
          </cell>
          <cell r="E214">
            <v>8400</v>
          </cell>
        </row>
        <row r="215">
          <cell r="A215">
            <v>199</v>
          </cell>
          <cell r="B215" t="str">
            <v>Estructura para tapa de pozo</v>
          </cell>
          <cell r="C215" t="str">
            <v>UN</v>
          </cell>
          <cell r="D215">
            <v>140000</v>
          </cell>
          <cell r="E215">
            <v>8400</v>
          </cell>
        </row>
        <row r="216">
          <cell r="A216">
            <v>200</v>
          </cell>
          <cell r="B216" t="str">
            <v>Hidrante tipo humedo de 3" norma AWWA-C503</v>
          </cell>
          <cell r="C216" t="str">
            <v>UN</v>
          </cell>
          <cell r="D216">
            <v>1210000</v>
          </cell>
          <cell r="E216">
            <v>72600</v>
          </cell>
        </row>
        <row r="217">
          <cell r="A217">
            <v>201</v>
          </cell>
          <cell r="B217" t="str">
            <v>Hidrante tipo humedo de 4" norma AWWA-C503</v>
          </cell>
          <cell r="C217" t="str">
            <v>UN</v>
          </cell>
          <cell r="D217">
            <v>1980000</v>
          </cell>
          <cell r="E217">
            <v>118800</v>
          </cell>
        </row>
        <row r="218">
          <cell r="A218">
            <v>202</v>
          </cell>
          <cell r="B218" t="str">
            <v xml:space="preserve">Llave de corte de 2" </v>
          </cell>
          <cell r="C218" t="str">
            <v>UN</v>
          </cell>
          <cell r="E218">
            <v>0</v>
          </cell>
        </row>
        <row r="219">
          <cell r="A219">
            <v>203</v>
          </cell>
          <cell r="B219" t="str">
            <v>Malla Electrosoldada</v>
          </cell>
          <cell r="C219" t="str">
            <v>M²</v>
          </cell>
          <cell r="D219">
            <v>16850</v>
          </cell>
          <cell r="E219">
            <v>1011</v>
          </cell>
        </row>
        <row r="220">
          <cell r="A220">
            <v>204</v>
          </cell>
          <cell r="B220" t="str">
            <v>Malla Gallinero</v>
          </cell>
          <cell r="C220" t="str">
            <v>M²</v>
          </cell>
          <cell r="D220">
            <v>1250</v>
          </cell>
          <cell r="E220">
            <v>75</v>
          </cell>
        </row>
        <row r="221">
          <cell r="A221">
            <v>205</v>
          </cell>
          <cell r="B221" t="str">
            <v>Niple Galvanizado 1/2"</v>
          </cell>
          <cell r="C221" t="str">
            <v>Und</v>
          </cell>
          <cell r="D221">
            <v>600</v>
          </cell>
          <cell r="E221">
            <v>36</v>
          </cell>
        </row>
        <row r="222">
          <cell r="A222">
            <v>206</v>
          </cell>
          <cell r="B222" t="str">
            <v>Platina de 3/16" x 1"</v>
          </cell>
          <cell r="C222" t="str">
            <v>ML</v>
          </cell>
          <cell r="D222">
            <v>3800</v>
          </cell>
          <cell r="E222">
            <v>228</v>
          </cell>
        </row>
        <row r="223">
          <cell r="A223">
            <v>207</v>
          </cell>
          <cell r="B223" t="str">
            <v>Puntillas</v>
          </cell>
          <cell r="C223" t="str">
            <v>LB</v>
          </cell>
          <cell r="D223">
            <v>1500</v>
          </cell>
          <cell r="E223">
            <v>90</v>
          </cell>
        </row>
        <row r="224">
          <cell r="A224">
            <v>208</v>
          </cell>
          <cell r="B224" t="str">
            <v>Registro de corte</v>
          </cell>
          <cell r="C224" t="str">
            <v>UN</v>
          </cell>
          <cell r="D224">
            <v>20000</v>
          </cell>
          <cell r="E224">
            <v>1200</v>
          </cell>
        </row>
        <row r="225">
          <cell r="A225">
            <v>209</v>
          </cell>
          <cell r="B225" t="str">
            <v>Registro de incorporación en bronce</v>
          </cell>
          <cell r="C225" t="str">
            <v>UN</v>
          </cell>
          <cell r="D225">
            <v>12000</v>
          </cell>
          <cell r="E225">
            <v>720</v>
          </cell>
        </row>
        <row r="226">
          <cell r="A226">
            <v>210</v>
          </cell>
          <cell r="B226" t="str">
            <v>Rejilla en angulo de 1½" x 1/4" para sumidero A. LL., según diseño EPN</v>
          </cell>
          <cell r="C226" t="str">
            <v>UN</v>
          </cell>
          <cell r="D226">
            <v>180000</v>
          </cell>
          <cell r="E226">
            <v>10800</v>
          </cell>
        </row>
        <row r="227">
          <cell r="A227">
            <v>211</v>
          </cell>
          <cell r="B227" t="str">
            <v>Rejilla en varilla de 5/8" cada 3 cm y marco en angulo de 1"x31/6", bisagrada según modelo de EPN</v>
          </cell>
          <cell r="C227" t="str">
            <v>ML</v>
          </cell>
          <cell r="E227">
            <v>0</v>
          </cell>
        </row>
        <row r="228">
          <cell r="A228">
            <v>212</v>
          </cell>
          <cell r="B228" t="str">
            <v>Tapa valvula tipo Chorote - Tráfico liviano</v>
          </cell>
          <cell r="C228" t="str">
            <v>UN</v>
          </cell>
          <cell r="D228">
            <v>85000</v>
          </cell>
          <cell r="E228">
            <v>5100</v>
          </cell>
        </row>
        <row r="229">
          <cell r="A229">
            <v>213</v>
          </cell>
          <cell r="B229" t="str">
            <v>Tee estándar de 12"x3" derivación a brida PN 10 - Hierro dúctil</v>
          </cell>
          <cell r="C229" t="str">
            <v>UN</v>
          </cell>
          <cell r="E229">
            <v>0</v>
          </cell>
        </row>
        <row r="230">
          <cell r="A230">
            <v>214</v>
          </cell>
          <cell r="B230" t="str">
            <v>Tee estándar de 12"x4" derivación a brida PN 10 - Hierro dúctil</v>
          </cell>
          <cell r="C230" t="str">
            <v>UN</v>
          </cell>
          <cell r="E230">
            <v>0</v>
          </cell>
        </row>
        <row r="231">
          <cell r="A231">
            <v>215</v>
          </cell>
          <cell r="B231" t="str">
            <v>Tee estándar de 16"x12" derivación a brida PN 10 - Hierro dúctil</v>
          </cell>
          <cell r="C231" t="str">
            <v>UN</v>
          </cell>
          <cell r="E231">
            <v>0</v>
          </cell>
        </row>
        <row r="232">
          <cell r="A232">
            <v>216</v>
          </cell>
          <cell r="B232" t="str">
            <v>Tee estándar de 8"x12" derivación a brida PN 10 - Hierro dúctil</v>
          </cell>
          <cell r="C232" t="str">
            <v>UN</v>
          </cell>
          <cell r="E232">
            <v>0</v>
          </cell>
        </row>
        <row r="233">
          <cell r="A233">
            <v>217</v>
          </cell>
          <cell r="B233" t="str">
            <v>Tee estándar de 8"x3" derivación a brida PN 10 - Hierro dúctil</v>
          </cell>
          <cell r="C233" t="str">
            <v>UN</v>
          </cell>
          <cell r="E233">
            <v>0</v>
          </cell>
        </row>
        <row r="234">
          <cell r="A234">
            <v>218</v>
          </cell>
          <cell r="B234" t="str">
            <v>Tee estándar de 8"x4" derivación a brida PN 10 - Hierro dúctil</v>
          </cell>
          <cell r="C234" t="str">
            <v>UN</v>
          </cell>
          <cell r="E234">
            <v>0</v>
          </cell>
        </row>
        <row r="235">
          <cell r="A235">
            <v>219</v>
          </cell>
          <cell r="B235" t="str">
            <v>Tee estándar de 8"x6" derivación a brida PN 10 - Hierro dúctil</v>
          </cell>
          <cell r="C235" t="str">
            <v>UN</v>
          </cell>
          <cell r="E235">
            <v>0</v>
          </cell>
        </row>
        <row r="236">
          <cell r="A236">
            <v>220</v>
          </cell>
          <cell r="B236" t="str">
            <v>TEE GALVANIZADA DE 1/2"</v>
          </cell>
          <cell r="C236" t="str">
            <v>Und</v>
          </cell>
          <cell r="D236">
            <v>600</v>
          </cell>
          <cell r="E236">
            <v>36</v>
          </cell>
        </row>
        <row r="237">
          <cell r="A237">
            <v>221</v>
          </cell>
          <cell r="B237" t="str">
            <v>Tornillo Autoperforante</v>
          </cell>
          <cell r="C237" t="str">
            <v>Und.</v>
          </cell>
          <cell r="D237">
            <v>300</v>
          </cell>
          <cell r="E237">
            <v>18</v>
          </cell>
        </row>
        <row r="238">
          <cell r="A238">
            <v>222</v>
          </cell>
          <cell r="B238" t="str">
            <v>Tornillo Fija Ala</v>
          </cell>
          <cell r="C238" t="str">
            <v>Und.</v>
          </cell>
          <cell r="D238">
            <v>350</v>
          </cell>
          <cell r="E238">
            <v>21</v>
          </cell>
        </row>
        <row r="239">
          <cell r="A239">
            <v>223</v>
          </cell>
          <cell r="B239" t="str">
            <v>Valvula de compuerta elastica de 3" en Hierro Ductil (ASTM-A-536)</v>
          </cell>
          <cell r="C239" t="str">
            <v>UN</v>
          </cell>
          <cell r="E239">
            <v>0</v>
          </cell>
        </row>
        <row r="240">
          <cell r="A240">
            <v>224</v>
          </cell>
          <cell r="B240" t="str">
            <v>Valvula de compuerta elastica de 4" en Hierro Ductil (ASTM-A-536)</v>
          </cell>
          <cell r="C240" t="str">
            <v>UN</v>
          </cell>
          <cell r="E240">
            <v>0</v>
          </cell>
        </row>
        <row r="241">
          <cell r="A241">
            <v>225</v>
          </cell>
          <cell r="B241" t="str">
            <v>Valvula de compuerta elastica de 6" en Hierro Ductil (ASTM-A-536)</v>
          </cell>
          <cell r="C241" t="str">
            <v>UN</v>
          </cell>
          <cell r="E241">
            <v>0</v>
          </cell>
        </row>
        <row r="242">
          <cell r="A242">
            <v>226</v>
          </cell>
          <cell r="B242" t="str">
            <v>Valvula de compuerta elastica de 8" en Hierro Ductil (ASTM-A-536)</v>
          </cell>
          <cell r="C242" t="str">
            <v>UN</v>
          </cell>
          <cell r="E242">
            <v>0</v>
          </cell>
        </row>
        <row r="243">
          <cell r="A243">
            <v>227</v>
          </cell>
          <cell r="B243" t="str">
            <v>Valvula de mariposa de 16" en Hierro Ductil (ASTM-A-536) brida PN 10</v>
          </cell>
          <cell r="C243" t="str">
            <v>UN</v>
          </cell>
          <cell r="E243">
            <v>0</v>
          </cell>
        </row>
        <row r="244">
          <cell r="A244">
            <v>228</v>
          </cell>
          <cell r="B244" t="str">
            <v>Valvula de mariposa de 20" en Hierro Ductil (ASTM-A-536) brida PN 10</v>
          </cell>
          <cell r="C244" t="str">
            <v>UN</v>
          </cell>
          <cell r="E244">
            <v>0</v>
          </cell>
        </row>
        <row r="245">
          <cell r="A245">
            <v>229</v>
          </cell>
          <cell r="B245" t="str">
            <v>Hoja de Segueta</v>
          </cell>
          <cell r="C245" t="str">
            <v>UN</v>
          </cell>
          <cell r="D245">
            <v>2500</v>
          </cell>
          <cell r="E245">
            <v>150</v>
          </cell>
        </row>
        <row r="246">
          <cell r="A246">
            <v>230</v>
          </cell>
          <cell r="B246" t="str">
            <v xml:space="preserve">poste galvanizado de 2" </v>
          </cell>
          <cell r="C246" t="str">
            <v>UN</v>
          </cell>
          <cell r="D246">
            <v>78000</v>
          </cell>
          <cell r="E246">
            <v>4680</v>
          </cell>
        </row>
        <row r="247">
          <cell r="A247">
            <v>231</v>
          </cell>
          <cell r="B247" t="str">
            <v>Malla eslabonada de 2x2 cal. 10</v>
          </cell>
          <cell r="C247" t="str">
            <v>M²</v>
          </cell>
          <cell r="D247">
            <v>14500</v>
          </cell>
          <cell r="E247">
            <v>870</v>
          </cell>
        </row>
        <row r="248">
          <cell r="A248">
            <v>232</v>
          </cell>
          <cell r="B248" t="str">
            <v>Platina de 3/16" x 1"</v>
          </cell>
          <cell r="C248" t="str">
            <v>ML</v>
          </cell>
          <cell r="D248">
            <v>3800</v>
          </cell>
          <cell r="E248">
            <v>228</v>
          </cell>
        </row>
        <row r="249">
          <cell r="A249">
            <v>233</v>
          </cell>
          <cell r="B249" t="str">
            <v xml:space="preserve">angulo de 1"x1/8" </v>
          </cell>
          <cell r="E249">
            <v>0</v>
          </cell>
        </row>
        <row r="250">
          <cell r="A250">
            <v>234</v>
          </cell>
          <cell r="B250" t="str">
            <v>Hierros Ø1/2"</v>
          </cell>
          <cell r="C250" t="str">
            <v>KG</v>
          </cell>
          <cell r="D250">
            <v>2200</v>
          </cell>
          <cell r="E250">
            <v>132</v>
          </cell>
        </row>
        <row r="251">
          <cell r="A251">
            <v>235</v>
          </cell>
          <cell r="B251" t="str">
            <v>Hierros Ø3/8"</v>
          </cell>
          <cell r="C251" t="str">
            <v>KG</v>
          </cell>
          <cell r="D251">
            <v>2100</v>
          </cell>
          <cell r="E251">
            <v>126</v>
          </cell>
        </row>
        <row r="252">
          <cell r="A252">
            <v>236</v>
          </cell>
          <cell r="E252">
            <v>0</v>
          </cell>
        </row>
        <row r="253">
          <cell r="A253">
            <v>237</v>
          </cell>
          <cell r="E253">
            <v>0</v>
          </cell>
        </row>
        <row r="254">
          <cell r="A254">
            <v>238</v>
          </cell>
          <cell r="E254">
            <v>0</v>
          </cell>
        </row>
        <row r="255">
          <cell r="A255">
            <v>239</v>
          </cell>
          <cell r="E255">
            <v>0</v>
          </cell>
        </row>
        <row r="256">
          <cell r="A256">
            <v>240</v>
          </cell>
          <cell r="E256">
            <v>0</v>
          </cell>
        </row>
        <row r="257">
          <cell r="A257">
            <v>241</v>
          </cell>
          <cell r="E257">
            <v>0</v>
          </cell>
        </row>
        <row r="258">
          <cell r="A258">
            <v>242</v>
          </cell>
          <cell r="E258">
            <v>0</v>
          </cell>
        </row>
        <row r="259">
          <cell r="A259">
            <v>243</v>
          </cell>
          <cell r="E259">
            <v>0</v>
          </cell>
        </row>
        <row r="260">
          <cell r="A260">
            <v>244</v>
          </cell>
          <cell r="E260">
            <v>0</v>
          </cell>
        </row>
        <row r="261">
          <cell r="A261">
            <v>245</v>
          </cell>
          <cell r="E261">
            <v>0</v>
          </cell>
        </row>
        <row r="262">
          <cell r="A262">
            <v>246</v>
          </cell>
          <cell r="E262">
            <v>0</v>
          </cell>
        </row>
        <row r="263">
          <cell r="A263">
            <v>247</v>
          </cell>
          <cell r="E263">
            <v>0</v>
          </cell>
        </row>
        <row r="264">
          <cell r="A264">
            <v>248</v>
          </cell>
          <cell r="E264">
            <v>0</v>
          </cell>
        </row>
        <row r="265">
          <cell r="A265">
            <v>249</v>
          </cell>
          <cell r="E265">
            <v>0</v>
          </cell>
        </row>
        <row r="266">
          <cell r="A266">
            <v>250</v>
          </cell>
          <cell r="E266">
            <v>0</v>
          </cell>
        </row>
        <row r="268">
          <cell r="A268" t="str">
            <v>REF.</v>
          </cell>
          <cell r="B268" t="str">
            <v>MATERIAL DE CUBIERTA</v>
          </cell>
          <cell r="C268" t="str">
            <v>UNIDAD</v>
          </cell>
          <cell r="D268" t="str">
            <v>PRECIO</v>
          </cell>
          <cell r="E268" t="str">
            <v>TRANSPORTE</v>
          </cell>
        </row>
        <row r="270">
          <cell r="A270">
            <v>251</v>
          </cell>
          <cell r="B270" t="str">
            <v xml:space="preserve">Amarres </v>
          </cell>
          <cell r="C270" t="str">
            <v>UN</v>
          </cell>
          <cell r="D270">
            <v>50</v>
          </cell>
          <cell r="E270">
            <v>3</v>
          </cell>
        </row>
        <row r="271">
          <cell r="A271">
            <v>252</v>
          </cell>
          <cell r="B271" t="str">
            <v>Caballete</v>
          </cell>
          <cell r="C271" t="str">
            <v>ML</v>
          </cell>
          <cell r="E271">
            <v>0</v>
          </cell>
        </row>
        <row r="272">
          <cell r="A272">
            <v>253</v>
          </cell>
          <cell r="B272" t="str">
            <v>Correas en perfil cerrado de 4x10 cal 18 de 6.00mts</v>
          </cell>
          <cell r="C272" t="str">
            <v>UN</v>
          </cell>
          <cell r="D272">
            <v>42500</v>
          </cell>
          <cell r="E272">
            <v>2550</v>
          </cell>
        </row>
        <row r="273">
          <cell r="A273">
            <v>254</v>
          </cell>
          <cell r="B273" t="str">
            <v>Ganchos</v>
          </cell>
          <cell r="C273" t="str">
            <v>UN</v>
          </cell>
          <cell r="D273">
            <v>780</v>
          </cell>
          <cell r="E273">
            <v>46.8</v>
          </cell>
        </row>
        <row r="274">
          <cell r="A274">
            <v>255</v>
          </cell>
          <cell r="B274" t="str">
            <v>Teja Termoacustic + Caballete</v>
          </cell>
          <cell r="C274" t="str">
            <v>M2</v>
          </cell>
          <cell r="D274">
            <v>24000</v>
          </cell>
          <cell r="E274">
            <v>1440</v>
          </cell>
        </row>
        <row r="275">
          <cell r="A275">
            <v>256</v>
          </cell>
          <cell r="B275" t="str">
            <v xml:space="preserve">Teja Termoacustic Ondulada - color Azul </v>
          </cell>
          <cell r="C275" t="str">
            <v>M2</v>
          </cell>
          <cell r="D275">
            <v>38500</v>
          </cell>
          <cell r="E275">
            <v>2310</v>
          </cell>
        </row>
        <row r="276">
          <cell r="A276">
            <v>257</v>
          </cell>
          <cell r="B276" t="str">
            <v>Teja Termoacustic Ondulada - color Terracota</v>
          </cell>
          <cell r="C276" t="str">
            <v>M2</v>
          </cell>
          <cell r="D276">
            <v>31000</v>
          </cell>
          <cell r="E276">
            <v>1860</v>
          </cell>
        </row>
        <row r="277">
          <cell r="A277">
            <v>258</v>
          </cell>
          <cell r="E277">
            <v>0</v>
          </cell>
        </row>
        <row r="278">
          <cell r="A278">
            <v>259</v>
          </cell>
          <cell r="E278">
            <v>0</v>
          </cell>
        </row>
        <row r="279">
          <cell r="A279">
            <v>260</v>
          </cell>
          <cell r="E279">
            <v>0</v>
          </cell>
        </row>
        <row r="280">
          <cell r="A280">
            <v>261</v>
          </cell>
          <cell r="E280">
            <v>0</v>
          </cell>
        </row>
        <row r="281">
          <cell r="A281">
            <v>262</v>
          </cell>
          <cell r="E281">
            <v>0</v>
          </cell>
        </row>
        <row r="282">
          <cell r="A282">
            <v>263</v>
          </cell>
          <cell r="E282">
            <v>0</v>
          </cell>
        </row>
        <row r="283">
          <cell r="A283">
            <v>264</v>
          </cell>
          <cell r="E283">
            <v>0</v>
          </cell>
        </row>
        <row r="284">
          <cell r="A284">
            <v>265</v>
          </cell>
          <cell r="E284">
            <v>0</v>
          </cell>
        </row>
        <row r="285">
          <cell r="A285">
            <v>266</v>
          </cell>
          <cell r="E285">
            <v>0</v>
          </cell>
        </row>
        <row r="286">
          <cell r="A286">
            <v>267</v>
          </cell>
          <cell r="E286">
            <v>0</v>
          </cell>
        </row>
        <row r="287">
          <cell r="A287">
            <v>268</v>
          </cell>
          <cell r="E287">
            <v>0</v>
          </cell>
        </row>
        <row r="288">
          <cell r="A288">
            <v>269</v>
          </cell>
          <cell r="E288">
            <v>0</v>
          </cell>
        </row>
        <row r="289">
          <cell r="A289">
            <v>270</v>
          </cell>
          <cell r="E289">
            <v>0</v>
          </cell>
        </row>
        <row r="290">
          <cell r="A290">
            <v>271</v>
          </cell>
          <cell r="E290">
            <v>0</v>
          </cell>
        </row>
        <row r="291">
          <cell r="A291">
            <v>272</v>
          </cell>
          <cell r="E291">
            <v>0</v>
          </cell>
        </row>
        <row r="292">
          <cell r="A292">
            <v>273</v>
          </cell>
          <cell r="E292">
            <v>0</v>
          </cell>
        </row>
        <row r="293">
          <cell r="A293">
            <v>274</v>
          </cell>
          <cell r="E293">
            <v>0</v>
          </cell>
        </row>
        <row r="294">
          <cell r="A294">
            <v>275</v>
          </cell>
          <cell r="E294">
            <v>0</v>
          </cell>
        </row>
        <row r="295">
          <cell r="A295">
            <v>276</v>
          </cell>
          <cell r="E295">
            <v>0</v>
          </cell>
        </row>
        <row r="296">
          <cell r="A296">
            <v>277</v>
          </cell>
          <cell r="E296">
            <v>0</v>
          </cell>
        </row>
        <row r="297">
          <cell r="A297">
            <v>278</v>
          </cell>
          <cell r="E297">
            <v>0</v>
          </cell>
        </row>
        <row r="298">
          <cell r="A298">
            <v>279</v>
          </cell>
          <cell r="E298">
            <v>0</v>
          </cell>
        </row>
        <row r="299">
          <cell r="A299">
            <v>280</v>
          </cell>
          <cell r="E299">
            <v>0</v>
          </cell>
        </row>
        <row r="301">
          <cell r="A301" t="str">
            <v>REF.</v>
          </cell>
          <cell r="B301" t="str">
            <v>MATERIAL DE PVC</v>
          </cell>
          <cell r="C301" t="str">
            <v>UNIDAD</v>
          </cell>
          <cell r="D301" t="str">
            <v>PRECIO</v>
          </cell>
          <cell r="E301" t="str">
            <v>TRANSPORTE</v>
          </cell>
        </row>
        <row r="303">
          <cell r="A303">
            <v>281</v>
          </cell>
          <cell r="B303" t="str">
            <v>Adaptador macho PF + UAD</v>
          </cell>
          <cell r="C303" t="str">
            <v>UN</v>
          </cell>
          <cell r="D303">
            <v>1166</v>
          </cell>
          <cell r="E303">
            <v>69.959999999999994</v>
          </cell>
        </row>
        <row r="304">
          <cell r="A304">
            <v>282</v>
          </cell>
          <cell r="B304" t="str">
            <v>Adaptador Novafor 6"</v>
          </cell>
          <cell r="C304" t="str">
            <v>UN</v>
          </cell>
          <cell r="D304">
            <v>17663</v>
          </cell>
          <cell r="E304">
            <v>1059.78</v>
          </cell>
        </row>
        <row r="305">
          <cell r="A305">
            <v>283</v>
          </cell>
          <cell r="B305" t="str">
            <v>Adaptador PVC-AC de 12" union Z</v>
          </cell>
          <cell r="C305" t="str">
            <v>UN</v>
          </cell>
          <cell r="D305">
            <v>268652</v>
          </cell>
          <cell r="E305">
            <v>16119.119999999999</v>
          </cell>
        </row>
        <row r="306">
          <cell r="A306">
            <v>284</v>
          </cell>
          <cell r="B306" t="str">
            <v>Adaptador PVC-AC de 3"</v>
          </cell>
          <cell r="C306" t="str">
            <v>UN</v>
          </cell>
          <cell r="D306">
            <v>16600</v>
          </cell>
          <cell r="E306">
            <v>996</v>
          </cell>
        </row>
        <row r="307">
          <cell r="A307">
            <v>285</v>
          </cell>
          <cell r="B307" t="str">
            <v>Adaptador PVC-AC de 4"</v>
          </cell>
          <cell r="C307" t="str">
            <v>UN</v>
          </cell>
          <cell r="D307">
            <v>18490</v>
          </cell>
          <cell r="E307">
            <v>1109.3999999999999</v>
          </cell>
        </row>
        <row r="308">
          <cell r="A308">
            <v>286</v>
          </cell>
          <cell r="B308" t="str">
            <v>Adaptador PVC-AC de 6" union Z</v>
          </cell>
          <cell r="C308" t="str">
            <v>UN</v>
          </cell>
          <cell r="D308">
            <v>44830</v>
          </cell>
          <cell r="E308">
            <v>2689.7999999999997</v>
          </cell>
        </row>
        <row r="309">
          <cell r="A309">
            <v>287</v>
          </cell>
          <cell r="B309" t="str">
            <v>Adaptador PVC-AC de 8" union Z</v>
          </cell>
          <cell r="C309" t="str">
            <v>UN</v>
          </cell>
          <cell r="D309">
            <v>61648</v>
          </cell>
          <cell r="E309">
            <v>3698.8799999999997</v>
          </cell>
        </row>
        <row r="310">
          <cell r="A310">
            <v>288</v>
          </cell>
          <cell r="B310" t="str">
            <v>Codo de gran radio PVC 3"x90º UZ-RDE 21</v>
          </cell>
          <cell r="C310" t="str">
            <v>UN</v>
          </cell>
          <cell r="D310">
            <v>47099</v>
          </cell>
          <cell r="E310">
            <v>2825.94</v>
          </cell>
        </row>
        <row r="311">
          <cell r="A311">
            <v>289</v>
          </cell>
          <cell r="B311" t="str">
            <v>Codo de gran radio PVC 4"x90º UZ-RDE 21</v>
          </cell>
          <cell r="C311" t="str">
            <v>UN</v>
          </cell>
          <cell r="D311">
            <v>90433</v>
          </cell>
          <cell r="E311">
            <v>5425.98</v>
          </cell>
        </row>
        <row r="312">
          <cell r="A312">
            <v>290</v>
          </cell>
          <cell r="B312" t="str">
            <v>Collar de derivación de 8" x 2"</v>
          </cell>
          <cell r="C312" t="str">
            <v>UN</v>
          </cell>
          <cell r="D312">
            <v>604406</v>
          </cell>
          <cell r="E312">
            <v>36264.36</v>
          </cell>
        </row>
        <row r="313">
          <cell r="A313">
            <v>291</v>
          </cell>
          <cell r="B313" t="str">
            <v>Collar de derivación PVC  3" x 1/2"</v>
          </cell>
          <cell r="C313" t="str">
            <v>UN</v>
          </cell>
          <cell r="D313">
            <v>11020</v>
          </cell>
          <cell r="E313">
            <v>661.19999999999993</v>
          </cell>
        </row>
        <row r="314">
          <cell r="A314">
            <v>292</v>
          </cell>
          <cell r="B314" t="str">
            <v>Lubricante para tubo PVC union mecánica</v>
          </cell>
          <cell r="C314" t="str">
            <v>LB</v>
          </cell>
          <cell r="D314">
            <v>11136</v>
          </cell>
          <cell r="E314">
            <v>668.16</v>
          </cell>
        </row>
        <row r="315">
          <cell r="A315">
            <v>293</v>
          </cell>
          <cell r="B315" t="str">
            <v>Manguera PVC  PF+UAD de 1/2"</v>
          </cell>
          <cell r="C315" t="str">
            <v>ML</v>
          </cell>
          <cell r="E315">
            <v>0</v>
          </cell>
        </row>
        <row r="316">
          <cell r="A316">
            <v>294</v>
          </cell>
          <cell r="B316" t="str">
            <v xml:space="preserve">Tapon soldar de 2" PVC </v>
          </cell>
          <cell r="C316" t="str">
            <v>UN</v>
          </cell>
          <cell r="E316">
            <v>0</v>
          </cell>
        </row>
        <row r="317">
          <cell r="A317">
            <v>295</v>
          </cell>
          <cell r="B317" t="str">
            <v xml:space="preserve">Tee PVC-RDE 21 de 3" x 3" x 2"  </v>
          </cell>
          <cell r="C317" t="str">
            <v>UN</v>
          </cell>
          <cell r="E317">
            <v>0</v>
          </cell>
        </row>
        <row r="318">
          <cell r="A318">
            <v>296</v>
          </cell>
          <cell r="B318" t="str">
            <v xml:space="preserve">Tee PVC-RDE 21 de 3" x 3" x 3"  </v>
          </cell>
          <cell r="C318" t="str">
            <v>UN</v>
          </cell>
          <cell r="E318">
            <v>0</v>
          </cell>
        </row>
        <row r="319">
          <cell r="A319">
            <v>297</v>
          </cell>
          <cell r="B319" t="str">
            <v xml:space="preserve">Tee PVC-RDE 21 de 4" x 4" x 4"  </v>
          </cell>
          <cell r="C319" t="str">
            <v>UN</v>
          </cell>
          <cell r="E319">
            <v>0</v>
          </cell>
        </row>
        <row r="320">
          <cell r="A320">
            <v>360</v>
          </cell>
          <cell r="B320" t="str">
            <v>Tubo PVC  D = 6" sello hermético NTC 3722</v>
          </cell>
          <cell r="C320" t="str">
            <v>ML</v>
          </cell>
          <cell r="E320">
            <v>0</v>
          </cell>
        </row>
        <row r="321">
          <cell r="A321">
            <v>298</v>
          </cell>
          <cell r="B321" t="str">
            <v>Tubo PVC  D = 12" sello hermético NTC 3722</v>
          </cell>
          <cell r="C321" t="str">
            <v>ML</v>
          </cell>
          <cell r="E321">
            <v>0</v>
          </cell>
        </row>
        <row r="322">
          <cell r="A322">
            <v>299</v>
          </cell>
          <cell r="B322" t="str">
            <v>Tubo PVC  D = 16" sello hermético NTC 3722</v>
          </cell>
          <cell r="C322" t="str">
            <v>ML</v>
          </cell>
          <cell r="E322">
            <v>0</v>
          </cell>
        </row>
        <row r="323">
          <cell r="A323">
            <v>300</v>
          </cell>
          <cell r="B323" t="str">
            <v>Tubo PVC  D = 20" sello hermético NTC 3722</v>
          </cell>
          <cell r="C323" t="str">
            <v>ML</v>
          </cell>
          <cell r="E323">
            <v>0</v>
          </cell>
        </row>
        <row r="324">
          <cell r="A324">
            <v>301</v>
          </cell>
          <cell r="B324" t="str">
            <v>Tubo PVC  D = 24" sello hermético NTC 3722</v>
          </cell>
          <cell r="C324" t="str">
            <v>ML</v>
          </cell>
          <cell r="E324">
            <v>0</v>
          </cell>
        </row>
        <row r="325">
          <cell r="A325">
            <v>302</v>
          </cell>
          <cell r="B325" t="str">
            <v>Tubo PVC  D= 160mm, pared estructural y sello hermético</v>
          </cell>
          <cell r="C325" t="str">
            <v>ML</v>
          </cell>
          <cell r="D325">
            <v>21103.333333333332</v>
          </cell>
          <cell r="E325">
            <v>1266.1999999999998</v>
          </cell>
        </row>
        <row r="326">
          <cell r="A326">
            <v>303</v>
          </cell>
          <cell r="B326" t="str">
            <v>Tubo PVC  D= 315mm,  pared estructural y sello hermético</v>
          </cell>
          <cell r="C326" t="str">
            <v>ML</v>
          </cell>
          <cell r="D326">
            <v>65542</v>
          </cell>
          <cell r="E326">
            <v>3932.52</v>
          </cell>
        </row>
        <row r="327">
          <cell r="A327">
            <v>304</v>
          </cell>
          <cell r="B327" t="str">
            <v xml:space="preserve">Tubo PVC  RDE 21 D= 12" union mecanica </v>
          </cell>
          <cell r="C327" t="str">
            <v>ML</v>
          </cell>
          <cell r="E327">
            <v>0</v>
          </cell>
        </row>
        <row r="328">
          <cell r="A328">
            <v>305</v>
          </cell>
          <cell r="B328" t="str">
            <v xml:space="preserve">Tubo PVC  RDE 21 D= 16" union mecanica </v>
          </cell>
          <cell r="C328" t="str">
            <v>ML</v>
          </cell>
          <cell r="E328">
            <v>0</v>
          </cell>
        </row>
        <row r="329">
          <cell r="A329">
            <v>306</v>
          </cell>
          <cell r="B329" t="str">
            <v xml:space="preserve">Tubo PVC  RDE 21 D= 2" union mecanica </v>
          </cell>
          <cell r="C329" t="str">
            <v>ML</v>
          </cell>
          <cell r="E329">
            <v>0</v>
          </cell>
        </row>
        <row r="330">
          <cell r="A330">
            <v>307</v>
          </cell>
          <cell r="B330" t="str">
            <v xml:space="preserve">Tubo PVC  RDE 21 D= 3" union mecanica </v>
          </cell>
          <cell r="C330" t="str">
            <v>ML</v>
          </cell>
          <cell r="E330">
            <v>0</v>
          </cell>
        </row>
        <row r="331">
          <cell r="A331">
            <v>308</v>
          </cell>
          <cell r="B331" t="str">
            <v xml:space="preserve">Tubo PVC  RDE 21 D= 4" union mecanica </v>
          </cell>
          <cell r="C331" t="str">
            <v>ML</v>
          </cell>
          <cell r="E331">
            <v>0</v>
          </cell>
        </row>
        <row r="332">
          <cell r="A332">
            <v>309</v>
          </cell>
          <cell r="B332" t="str">
            <v xml:space="preserve">Tubo PVC  RDE 21 D= 8" union mecanica </v>
          </cell>
          <cell r="C332" t="str">
            <v>ML</v>
          </cell>
          <cell r="E332">
            <v>0</v>
          </cell>
        </row>
        <row r="333">
          <cell r="A333">
            <v>310</v>
          </cell>
          <cell r="B333" t="str">
            <v>Tubo PVC D= 21", pared estructural y sello hermético.</v>
          </cell>
          <cell r="C333" t="str">
            <v>ML</v>
          </cell>
          <cell r="E333">
            <v>0</v>
          </cell>
        </row>
        <row r="334">
          <cell r="A334">
            <v>311</v>
          </cell>
          <cell r="B334" t="str">
            <v>Tubo PVC D= 27", pared estructural y sello hermético.</v>
          </cell>
          <cell r="C334" t="str">
            <v>ML</v>
          </cell>
          <cell r="E334">
            <v>0</v>
          </cell>
        </row>
        <row r="335">
          <cell r="A335">
            <v>312</v>
          </cell>
          <cell r="B335" t="str">
            <v>Unión para Tubería PVC de pared estructural de 27"</v>
          </cell>
          <cell r="C335" t="str">
            <v>UN</v>
          </cell>
          <cell r="E335">
            <v>0</v>
          </cell>
        </row>
        <row r="336">
          <cell r="A336">
            <v>313</v>
          </cell>
          <cell r="B336" t="str">
            <v>Unión rápida PVC 12"  RDE 21</v>
          </cell>
          <cell r="C336" t="str">
            <v>UN</v>
          </cell>
          <cell r="E336">
            <v>0</v>
          </cell>
        </row>
        <row r="337">
          <cell r="A337">
            <v>314</v>
          </cell>
          <cell r="B337" t="str">
            <v>Unión rápida PVC 2"  RDE 21</v>
          </cell>
          <cell r="C337" t="str">
            <v>UN</v>
          </cell>
          <cell r="E337">
            <v>0</v>
          </cell>
        </row>
        <row r="338">
          <cell r="A338">
            <v>315</v>
          </cell>
          <cell r="B338" t="str">
            <v>Unión rápida PVC 3"  RDE 21</v>
          </cell>
          <cell r="C338" t="str">
            <v>UN</v>
          </cell>
          <cell r="E338">
            <v>0</v>
          </cell>
        </row>
        <row r="339">
          <cell r="A339">
            <v>316</v>
          </cell>
          <cell r="B339" t="str">
            <v>Unión rápida PVC 4"  RDE 21</v>
          </cell>
          <cell r="C339" t="str">
            <v>UN</v>
          </cell>
          <cell r="E339">
            <v>0</v>
          </cell>
        </row>
        <row r="340">
          <cell r="A340">
            <v>317</v>
          </cell>
          <cell r="B340" t="str">
            <v>Unión rápida PVC 6"  RDE 21</v>
          </cell>
          <cell r="C340" t="str">
            <v>UN</v>
          </cell>
          <cell r="E340">
            <v>0</v>
          </cell>
        </row>
        <row r="341">
          <cell r="A341">
            <v>318</v>
          </cell>
          <cell r="B341" t="str">
            <v>Unión rápida PVC 8"  RDE 21</v>
          </cell>
          <cell r="C341" t="str">
            <v>UN</v>
          </cell>
          <cell r="E341">
            <v>0</v>
          </cell>
        </row>
        <row r="342">
          <cell r="A342">
            <v>319</v>
          </cell>
          <cell r="B342" t="str">
            <v>Unión reparación PVC 3"  RDE 21</v>
          </cell>
          <cell r="C342" t="str">
            <v>UN</v>
          </cell>
          <cell r="E342">
            <v>0</v>
          </cell>
        </row>
        <row r="343">
          <cell r="A343">
            <v>320</v>
          </cell>
          <cell r="B343" t="str">
            <v>Unión reparación PVC 4"  RDE 21</v>
          </cell>
          <cell r="C343" t="str">
            <v>UN</v>
          </cell>
          <cell r="E343">
            <v>0</v>
          </cell>
        </row>
        <row r="344">
          <cell r="A344">
            <v>321</v>
          </cell>
          <cell r="B344" t="str">
            <v xml:space="preserve">Union Universal de 16" </v>
          </cell>
          <cell r="C344" t="str">
            <v>UN</v>
          </cell>
          <cell r="E344">
            <v>0</v>
          </cell>
        </row>
        <row r="345">
          <cell r="A345">
            <v>322</v>
          </cell>
          <cell r="B345" t="str">
            <v xml:space="preserve">Union Universal de 20" </v>
          </cell>
          <cell r="C345" t="str">
            <v>UN</v>
          </cell>
          <cell r="E345">
            <v>0</v>
          </cell>
        </row>
        <row r="346">
          <cell r="A346">
            <v>323</v>
          </cell>
          <cell r="B346" t="str">
            <v xml:space="preserve">Unión reparación PVC 6"  </v>
          </cell>
          <cell r="C346" t="str">
            <v>UN</v>
          </cell>
          <cell r="D346">
            <v>24288</v>
          </cell>
          <cell r="E346">
            <v>1457.28</v>
          </cell>
        </row>
        <row r="347">
          <cell r="A347">
            <v>324</v>
          </cell>
          <cell r="B347" t="str">
            <v xml:space="preserve">Codo de 90º PVC de 2" </v>
          </cell>
          <cell r="C347" t="str">
            <v>UN</v>
          </cell>
          <cell r="D347">
            <v>5500</v>
          </cell>
          <cell r="E347">
            <v>330</v>
          </cell>
        </row>
        <row r="348">
          <cell r="A348">
            <v>325</v>
          </cell>
          <cell r="B348" t="str">
            <v>Tubo de PVC 2"</v>
          </cell>
          <cell r="C348" t="str">
            <v>ML</v>
          </cell>
          <cell r="D348">
            <v>6787.333333333333</v>
          </cell>
          <cell r="E348">
            <v>407.23999999999995</v>
          </cell>
        </row>
        <row r="349">
          <cell r="A349">
            <v>326</v>
          </cell>
          <cell r="B349" t="str">
            <v>Unión PVC de 2"</v>
          </cell>
          <cell r="C349" t="str">
            <v>UN</v>
          </cell>
          <cell r="D349">
            <v>2200</v>
          </cell>
          <cell r="E349">
            <v>132</v>
          </cell>
        </row>
        <row r="350">
          <cell r="A350">
            <v>327</v>
          </cell>
          <cell r="B350" t="str">
            <v>Soldadura PVC 1/4 de Gal.</v>
          </cell>
          <cell r="C350" t="str">
            <v>UN</v>
          </cell>
          <cell r="D350">
            <v>49390</v>
          </cell>
          <cell r="E350">
            <v>2963.4</v>
          </cell>
        </row>
        <row r="351">
          <cell r="A351">
            <v>328</v>
          </cell>
          <cell r="B351" t="str">
            <v>Limpiador PVC 1/4 de Gal</v>
          </cell>
          <cell r="C351" t="str">
            <v>UN</v>
          </cell>
          <cell r="D351">
            <v>23707</v>
          </cell>
          <cell r="E351">
            <v>1422.4199999999998</v>
          </cell>
        </row>
        <row r="352">
          <cell r="A352">
            <v>329</v>
          </cell>
          <cell r="B352" t="str">
            <v>Sifon de Piso 2" PVC</v>
          </cell>
          <cell r="C352" t="str">
            <v>UN</v>
          </cell>
          <cell r="D352">
            <v>4000</v>
          </cell>
          <cell r="E352">
            <v>240</v>
          </cell>
        </row>
        <row r="353">
          <cell r="A353">
            <v>330</v>
          </cell>
          <cell r="B353" t="str">
            <v>Tubo de PVC 4"</v>
          </cell>
          <cell r="C353" t="str">
            <v>ML</v>
          </cell>
          <cell r="D353">
            <v>14129.666666666666</v>
          </cell>
          <cell r="E353">
            <v>847.78</v>
          </cell>
        </row>
        <row r="354">
          <cell r="A354">
            <v>331</v>
          </cell>
          <cell r="B354" t="str">
            <v>Unión PVC de 4"</v>
          </cell>
          <cell r="C354" t="str">
            <v>UN</v>
          </cell>
          <cell r="D354">
            <v>4200</v>
          </cell>
          <cell r="E354">
            <v>252</v>
          </cell>
        </row>
        <row r="355">
          <cell r="A355">
            <v>332</v>
          </cell>
          <cell r="B355" t="str">
            <v xml:space="preserve">Codo de 90º PVC de 4" </v>
          </cell>
          <cell r="C355" t="str">
            <v>UN</v>
          </cell>
          <cell r="D355">
            <v>8018</v>
          </cell>
          <cell r="E355">
            <v>481.08</v>
          </cell>
        </row>
        <row r="356">
          <cell r="A356">
            <v>333</v>
          </cell>
          <cell r="B356" t="str">
            <v>Tubo de PVC 6"</v>
          </cell>
          <cell r="C356" t="str">
            <v>ML</v>
          </cell>
          <cell r="D356">
            <v>29923.833333333332</v>
          </cell>
          <cell r="E356">
            <v>1795.4299999999998</v>
          </cell>
        </row>
        <row r="357">
          <cell r="A357">
            <v>334</v>
          </cell>
          <cell r="B357" t="str">
            <v>Codo reventilado 90 1/8º cxc PVC</v>
          </cell>
          <cell r="C357" t="str">
            <v>UN</v>
          </cell>
          <cell r="D357">
            <v>13682</v>
          </cell>
          <cell r="E357">
            <v>820.92</v>
          </cell>
        </row>
        <row r="358">
          <cell r="A358">
            <v>335</v>
          </cell>
          <cell r="B358" t="str">
            <v>Tubo de PVC 6" ALL</v>
          </cell>
          <cell r="C358" t="str">
            <v>ML</v>
          </cell>
          <cell r="D358">
            <v>20090.5</v>
          </cell>
          <cell r="E358">
            <v>1205.43</v>
          </cell>
        </row>
        <row r="359">
          <cell r="A359">
            <v>336</v>
          </cell>
          <cell r="B359" t="str">
            <v>Tubo de PVC 4" ALL</v>
          </cell>
          <cell r="C359" t="str">
            <v>ML</v>
          </cell>
          <cell r="D359">
            <v>9963</v>
          </cell>
          <cell r="E359">
            <v>597.78</v>
          </cell>
        </row>
        <row r="360">
          <cell r="A360">
            <v>337</v>
          </cell>
          <cell r="B360" t="str">
            <v>Tubo de PVC 2" ALL</v>
          </cell>
          <cell r="C360" t="str">
            <v>ML</v>
          </cell>
          <cell r="D360">
            <v>4980</v>
          </cell>
          <cell r="E360">
            <v>298.8</v>
          </cell>
        </row>
        <row r="361">
          <cell r="A361">
            <v>338</v>
          </cell>
          <cell r="B361" t="str">
            <v xml:space="preserve">Codo de 90º PVC de 1/2" </v>
          </cell>
          <cell r="C361" t="str">
            <v>UN</v>
          </cell>
          <cell r="D361">
            <v>500</v>
          </cell>
          <cell r="E361">
            <v>30</v>
          </cell>
        </row>
        <row r="362">
          <cell r="A362">
            <v>339</v>
          </cell>
          <cell r="B362" t="str">
            <v>Tubo de PVC 1/2"</v>
          </cell>
          <cell r="C362" t="str">
            <v>ML</v>
          </cell>
          <cell r="D362">
            <v>2083.3333333333335</v>
          </cell>
          <cell r="E362">
            <v>125</v>
          </cell>
        </row>
        <row r="363">
          <cell r="A363">
            <v>340</v>
          </cell>
          <cell r="B363" t="str">
            <v>Unión PVC de 1/2"</v>
          </cell>
          <cell r="C363" t="str">
            <v>UN</v>
          </cell>
          <cell r="D363">
            <v>350</v>
          </cell>
          <cell r="E363">
            <v>21</v>
          </cell>
        </row>
        <row r="364">
          <cell r="A364">
            <v>341</v>
          </cell>
          <cell r="B364" t="str">
            <v>Registro de 1/2"</v>
          </cell>
          <cell r="C364" t="str">
            <v>UN</v>
          </cell>
          <cell r="D364">
            <v>12500</v>
          </cell>
          <cell r="E364">
            <v>750</v>
          </cell>
        </row>
        <row r="365">
          <cell r="A365">
            <v>342</v>
          </cell>
          <cell r="B365" t="str">
            <v>Tanque plastico de 1000 litros</v>
          </cell>
          <cell r="C365" t="str">
            <v>UN</v>
          </cell>
          <cell r="D365">
            <v>180000</v>
          </cell>
          <cell r="E365">
            <v>10800</v>
          </cell>
        </row>
        <row r="366">
          <cell r="A366">
            <v>343</v>
          </cell>
          <cell r="B366" t="str">
            <v>Tee de PVC 1/2"</v>
          </cell>
          <cell r="C366" t="str">
            <v>UN</v>
          </cell>
          <cell r="D366">
            <v>650</v>
          </cell>
          <cell r="E366">
            <v>39</v>
          </cell>
        </row>
        <row r="367">
          <cell r="A367">
            <v>344</v>
          </cell>
          <cell r="B367" t="str">
            <v>Adaptador macho 1/2"</v>
          </cell>
          <cell r="C367" t="str">
            <v>UN</v>
          </cell>
          <cell r="D367">
            <v>400</v>
          </cell>
          <cell r="E367">
            <v>24</v>
          </cell>
        </row>
        <row r="368">
          <cell r="A368">
            <v>345</v>
          </cell>
          <cell r="B368" t="str">
            <v>Adaptador hembra 1/2"</v>
          </cell>
          <cell r="C368" t="str">
            <v>UN</v>
          </cell>
          <cell r="D368">
            <v>350</v>
          </cell>
          <cell r="E368">
            <v>21</v>
          </cell>
        </row>
        <row r="369">
          <cell r="A369">
            <v>346</v>
          </cell>
          <cell r="B369" t="str">
            <v>Llave terminal</v>
          </cell>
          <cell r="C369" t="str">
            <v>UN</v>
          </cell>
          <cell r="D369">
            <v>4000</v>
          </cell>
          <cell r="E369">
            <v>240</v>
          </cell>
        </row>
        <row r="370">
          <cell r="A370">
            <v>347</v>
          </cell>
          <cell r="B370" t="str">
            <v>Tubo de PVC 1/2" agujerada</v>
          </cell>
          <cell r="C370" t="str">
            <v>ML</v>
          </cell>
          <cell r="D370">
            <v>2860</v>
          </cell>
          <cell r="E370">
            <v>171.6</v>
          </cell>
        </row>
        <row r="371">
          <cell r="A371">
            <v>348</v>
          </cell>
          <cell r="E371">
            <v>0</v>
          </cell>
        </row>
        <row r="372">
          <cell r="A372">
            <v>349</v>
          </cell>
          <cell r="E372">
            <v>0</v>
          </cell>
        </row>
        <row r="373">
          <cell r="A373">
            <v>350</v>
          </cell>
          <cell r="E373">
            <v>0</v>
          </cell>
        </row>
        <row r="374">
          <cell r="A374">
            <v>351</v>
          </cell>
          <cell r="E374">
            <v>0</v>
          </cell>
        </row>
        <row r="375">
          <cell r="A375">
            <v>352</v>
          </cell>
          <cell r="E375">
            <v>0</v>
          </cell>
        </row>
        <row r="376">
          <cell r="A376">
            <v>353</v>
          </cell>
          <cell r="E376">
            <v>0</v>
          </cell>
        </row>
        <row r="377">
          <cell r="A377">
            <v>354</v>
          </cell>
          <cell r="E377">
            <v>0</v>
          </cell>
        </row>
        <row r="378">
          <cell r="A378">
            <v>355</v>
          </cell>
          <cell r="E378">
            <v>0</v>
          </cell>
        </row>
        <row r="379">
          <cell r="A379">
            <v>356</v>
          </cell>
          <cell r="E379">
            <v>0</v>
          </cell>
        </row>
        <row r="380">
          <cell r="A380">
            <v>357</v>
          </cell>
          <cell r="E380">
            <v>0</v>
          </cell>
        </row>
        <row r="381">
          <cell r="A381">
            <v>358</v>
          </cell>
          <cell r="E381">
            <v>0</v>
          </cell>
        </row>
        <row r="382">
          <cell r="A382">
            <v>359</v>
          </cell>
          <cell r="E382">
            <v>0</v>
          </cell>
        </row>
        <row r="383">
          <cell r="A383">
            <v>360</v>
          </cell>
          <cell r="E383">
            <v>0</v>
          </cell>
        </row>
        <row r="385">
          <cell r="A385" t="str">
            <v>REF.</v>
          </cell>
          <cell r="B385" t="str">
            <v>MATERIAL DE PINTURAS</v>
          </cell>
          <cell r="C385" t="str">
            <v>UNIDAD</v>
          </cell>
          <cell r="D385" t="str">
            <v>PRECIO</v>
          </cell>
          <cell r="E385" t="str">
            <v>TRANSPORTE</v>
          </cell>
        </row>
        <row r="387">
          <cell r="A387">
            <v>361</v>
          </cell>
          <cell r="B387" t="str">
            <v>GRANIPLAST</v>
          </cell>
          <cell r="C387" t="str">
            <v>KG</v>
          </cell>
          <cell r="D387">
            <v>1200</v>
          </cell>
          <cell r="E387">
            <v>72</v>
          </cell>
        </row>
        <row r="388">
          <cell r="A388">
            <v>362</v>
          </cell>
          <cell r="B388" t="str">
            <v>Pintura en esmalte</v>
          </cell>
          <cell r="C388" t="str">
            <v>GL</v>
          </cell>
          <cell r="D388">
            <v>39000</v>
          </cell>
          <cell r="E388">
            <v>2340</v>
          </cell>
        </row>
        <row r="389">
          <cell r="A389">
            <v>363</v>
          </cell>
          <cell r="B389" t="str">
            <v>Solvente para esmalte</v>
          </cell>
          <cell r="C389" t="str">
            <v>GL</v>
          </cell>
          <cell r="D389">
            <v>6000</v>
          </cell>
          <cell r="E389">
            <v>360</v>
          </cell>
        </row>
        <row r="390">
          <cell r="A390">
            <v>364</v>
          </cell>
          <cell r="B390" t="str">
            <v>Anticoorosivo</v>
          </cell>
          <cell r="C390" t="str">
            <v>Gl</v>
          </cell>
          <cell r="D390">
            <v>36000</v>
          </cell>
          <cell r="E390">
            <v>2160</v>
          </cell>
        </row>
        <row r="391">
          <cell r="A391">
            <v>365</v>
          </cell>
          <cell r="B391" t="str">
            <v>Vinilo tipo A</v>
          </cell>
          <cell r="C391" t="str">
            <v>Gl</v>
          </cell>
          <cell r="D391">
            <v>35000</v>
          </cell>
          <cell r="E391">
            <v>2100</v>
          </cell>
        </row>
        <row r="392">
          <cell r="A392">
            <v>366</v>
          </cell>
          <cell r="B392" t="str">
            <v>CINTA DE ENMASCARAR</v>
          </cell>
          <cell r="C392" t="str">
            <v>UND</v>
          </cell>
          <cell r="D392">
            <v>4000</v>
          </cell>
          <cell r="E392">
            <v>240</v>
          </cell>
        </row>
        <row r="393">
          <cell r="A393">
            <v>367</v>
          </cell>
          <cell r="E393">
            <v>0</v>
          </cell>
        </row>
        <row r="394">
          <cell r="A394">
            <v>368</v>
          </cell>
          <cell r="E394">
            <v>0</v>
          </cell>
        </row>
        <row r="395">
          <cell r="A395">
            <v>369</v>
          </cell>
          <cell r="E395">
            <v>0</v>
          </cell>
        </row>
        <row r="396">
          <cell r="A396">
            <v>370</v>
          </cell>
          <cell r="E396">
            <v>0</v>
          </cell>
        </row>
        <row r="397">
          <cell r="A397">
            <v>371</v>
          </cell>
          <cell r="E397">
            <v>0</v>
          </cell>
        </row>
        <row r="398">
          <cell r="A398">
            <v>372</v>
          </cell>
          <cell r="E398">
            <v>0</v>
          </cell>
        </row>
        <row r="399">
          <cell r="A399">
            <v>373</v>
          </cell>
          <cell r="E399">
            <v>0</v>
          </cell>
        </row>
        <row r="400">
          <cell r="A400">
            <v>374</v>
          </cell>
          <cell r="E400">
            <v>0</v>
          </cell>
        </row>
        <row r="401">
          <cell r="A401">
            <v>375</v>
          </cell>
          <cell r="E401">
            <v>0</v>
          </cell>
        </row>
        <row r="402">
          <cell r="A402">
            <v>376</v>
          </cell>
          <cell r="E402">
            <v>0</v>
          </cell>
        </row>
        <row r="403">
          <cell r="A403">
            <v>377</v>
          </cell>
          <cell r="E403">
            <v>0</v>
          </cell>
        </row>
        <row r="404">
          <cell r="A404">
            <v>378</v>
          </cell>
          <cell r="E404">
            <v>0</v>
          </cell>
        </row>
        <row r="405">
          <cell r="A405">
            <v>379</v>
          </cell>
          <cell r="E405">
            <v>0</v>
          </cell>
        </row>
        <row r="406">
          <cell r="A406">
            <v>380</v>
          </cell>
          <cell r="E406">
            <v>0</v>
          </cell>
        </row>
        <row r="407">
          <cell r="A407">
            <v>381</v>
          </cell>
          <cell r="E407">
            <v>0</v>
          </cell>
        </row>
        <row r="408">
          <cell r="A408">
            <v>382</v>
          </cell>
          <cell r="E408">
            <v>0</v>
          </cell>
        </row>
        <row r="409">
          <cell r="A409">
            <v>383</v>
          </cell>
          <cell r="E409">
            <v>0</v>
          </cell>
        </row>
        <row r="410">
          <cell r="A410">
            <v>384</v>
          </cell>
          <cell r="E410">
            <v>0</v>
          </cell>
        </row>
        <row r="411">
          <cell r="A411">
            <v>385</v>
          </cell>
          <cell r="E411">
            <v>0</v>
          </cell>
        </row>
        <row r="412">
          <cell r="A412">
            <v>386</v>
          </cell>
          <cell r="E412">
            <v>0</v>
          </cell>
        </row>
        <row r="413">
          <cell r="A413">
            <v>387</v>
          </cell>
          <cell r="E413">
            <v>0</v>
          </cell>
        </row>
        <row r="414">
          <cell r="A414">
            <v>388</v>
          </cell>
          <cell r="E414">
            <v>0</v>
          </cell>
        </row>
        <row r="415">
          <cell r="A415">
            <v>389</v>
          </cell>
          <cell r="E415">
            <v>0</v>
          </cell>
        </row>
        <row r="416">
          <cell r="A416">
            <v>390</v>
          </cell>
          <cell r="E416">
            <v>0</v>
          </cell>
        </row>
        <row r="418">
          <cell r="A418" t="str">
            <v>REF.</v>
          </cell>
          <cell r="B418" t="str">
            <v>MATERIAL VARIOS</v>
          </cell>
          <cell r="C418" t="str">
            <v>UNIDAD</v>
          </cell>
          <cell r="D418" t="str">
            <v>PRECIO</v>
          </cell>
          <cell r="E418" t="str">
            <v>TRANSPORTE</v>
          </cell>
        </row>
        <row r="420">
          <cell r="A420">
            <v>391</v>
          </cell>
          <cell r="B420" t="str">
            <v>Agua</v>
          </cell>
          <cell r="C420" t="str">
            <v>LT</v>
          </cell>
          <cell r="D420">
            <v>10</v>
          </cell>
          <cell r="E420">
            <v>0.6</v>
          </cell>
        </row>
        <row r="421">
          <cell r="A421">
            <v>392</v>
          </cell>
          <cell r="B421" t="str">
            <v>Arbol nativo, h &gt; 1,50 mts.</v>
          </cell>
          <cell r="C421" t="str">
            <v>UN</v>
          </cell>
          <cell r="D421">
            <v>20000</v>
          </cell>
          <cell r="E421">
            <v>1200</v>
          </cell>
        </row>
        <row r="422">
          <cell r="A422">
            <v>393</v>
          </cell>
          <cell r="B422" t="str">
            <v xml:space="preserve">Cemento asfáltico grado de penetraciòn 80-100 (debe cumplir con especificación INVIAS, art.410/02). </v>
          </cell>
          <cell r="C422" t="str">
            <v>GL</v>
          </cell>
          <cell r="D422">
            <v>4500</v>
          </cell>
          <cell r="E422">
            <v>270</v>
          </cell>
        </row>
        <row r="423">
          <cell r="A423">
            <v>394</v>
          </cell>
          <cell r="B423" t="str">
            <v>Cemento asfaltico para bacheo tipo MDC-0 debe cumplir especificaciòn INVIAS art.450/02.E=0.05</v>
          </cell>
          <cell r="C423" t="str">
            <v>M3</v>
          </cell>
          <cell r="D423">
            <v>227000</v>
          </cell>
          <cell r="E423">
            <v>13620</v>
          </cell>
        </row>
        <row r="424">
          <cell r="A424">
            <v>395</v>
          </cell>
          <cell r="B424" t="str">
            <v>Digitacion de plano, incluye impresión</v>
          </cell>
          <cell r="C424" t="str">
            <v>UN</v>
          </cell>
          <cell r="D424">
            <v>80000</v>
          </cell>
          <cell r="E424">
            <v>4800</v>
          </cell>
        </row>
        <row r="425">
          <cell r="A425">
            <v>396</v>
          </cell>
          <cell r="B425" t="str">
            <v>Imprimante para via</v>
          </cell>
          <cell r="C425" t="str">
            <v>LT</v>
          </cell>
          <cell r="D425">
            <v>920</v>
          </cell>
          <cell r="E425">
            <v>55.199999999999996</v>
          </cell>
        </row>
        <row r="426">
          <cell r="A426">
            <v>397</v>
          </cell>
          <cell r="B426" t="str">
            <v>Kit Silla Yee 300x160mm.  Incluye: silla yee, abrazadera y empaque de caucho.</v>
          </cell>
          <cell r="C426" t="str">
            <v>UN</v>
          </cell>
          <cell r="D426">
            <v>88941</v>
          </cell>
          <cell r="E426">
            <v>5336.46</v>
          </cell>
        </row>
        <row r="427">
          <cell r="A427">
            <v>398</v>
          </cell>
          <cell r="B427" t="str">
            <v>Mogador informativo</v>
          </cell>
          <cell r="C427" t="str">
            <v>UN</v>
          </cell>
          <cell r="D427">
            <v>2450000</v>
          </cell>
          <cell r="E427">
            <v>147000</v>
          </cell>
        </row>
        <row r="428">
          <cell r="A428">
            <v>399</v>
          </cell>
          <cell r="B428" t="str">
            <v>Polipropileno de color</v>
          </cell>
          <cell r="C428" t="str">
            <v>M2</v>
          </cell>
          <cell r="D428">
            <v>1900</v>
          </cell>
          <cell r="E428">
            <v>114</v>
          </cell>
        </row>
        <row r="429">
          <cell r="A429">
            <v>400</v>
          </cell>
          <cell r="B429" t="str">
            <v>Señalización horizontal: Flecha con microesfera marca 3M al 60% con pintura reflectiva tipo T. P., según norma INVIAS</v>
          </cell>
          <cell r="C429" t="str">
            <v>UN</v>
          </cell>
          <cell r="D429">
            <v>28000</v>
          </cell>
          <cell r="E429">
            <v>1680</v>
          </cell>
        </row>
        <row r="430">
          <cell r="A430">
            <v>401</v>
          </cell>
          <cell r="B430" t="str">
            <v>Señalización horizontal: Linea de cebra con microesfera marca 3M al 60% con pintura reflectiva tipo T. P., según norma INVIAS</v>
          </cell>
          <cell r="C430" t="str">
            <v>ML</v>
          </cell>
          <cell r="D430">
            <v>5000</v>
          </cell>
          <cell r="E430">
            <v>300</v>
          </cell>
        </row>
        <row r="431">
          <cell r="A431">
            <v>402</v>
          </cell>
          <cell r="B431" t="str">
            <v>Señalización Vertical: Señal preventiva o reglamentaria; en angulo 2" x 2" x 1/4", según norma INVIAS</v>
          </cell>
          <cell r="C431" t="str">
            <v>UN</v>
          </cell>
          <cell r="D431">
            <v>250000</v>
          </cell>
          <cell r="E431">
            <v>15000</v>
          </cell>
        </row>
        <row r="432">
          <cell r="A432">
            <v>403</v>
          </cell>
          <cell r="B432" t="str">
            <v>Impermeabilizante SIKA</v>
          </cell>
          <cell r="C432" t="str">
            <v>Kg</v>
          </cell>
          <cell r="D432">
            <v>68900</v>
          </cell>
          <cell r="E432">
            <v>4134</v>
          </cell>
        </row>
        <row r="433">
          <cell r="A433">
            <v>404</v>
          </cell>
          <cell r="B433" t="str">
            <v>Lavamanos Institucional Briggs</v>
          </cell>
          <cell r="C433" t="str">
            <v>UN</v>
          </cell>
          <cell r="D433">
            <v>130000</v>
          </cell>
          <cell r="E433">
            <v>7800</v>
          </cell>
        </row>
        <row r="434">
          <cell r="A434">
            <v>405</v>
          </cell>
          <cell r="B434" t="str">
            <v>Sanitario</v>
          </cell>
          <cell r="C434" t="str">
            <v>GL</v>
          </cell>
          <cell r="D434">
            <v>112000</v>
          </cell>
          <cell r="E434">
            <v>6720</v>
          </cell>
        </row>
        <row r="435">
          <cell r="A435">
            <v>406</v>
          </cell>
          <cell r="B435" t="str">
            <v>Juego de cancha multiple en tuberia de 2"</v>
          </cell>
          <cell r="C435" t="str">
            <v>GL</v>
          </cell>
          <cell r="D435">
            <v>3600000</v>
          </cell>
          <cell r="E435">
            <v>216000</v>
          </cell>
        </row>
        <row r="436">
          <cell r="A436">
            <v>407</v>
          </cell>
          <cell r="B436" t="str">
            <v>Vidrio liso 4 mm</v>
          </cell>
          <cell r="C436" t="str">
            <v>M2</v>
          </cell>
          <cell r="D436">
            <v>19500</v>
          </cell>
          <cell r="E436">
            <v>1170</v>
          </cell>
        </row>
        <row r="437">
          <cell r="A437">
            <v>408</v>
          </cell>
          <cell r="B437" t="str">
            <v>Vidrio templado de 5 mm</v>
          </cell>
          <cell r="C437" t="str">
            <v>M2</v>
          </cell>
          <cell r="D437">
            <v>23400</v>
          </cell>
          <cell r="E437">
            <v>1404</v>
          </cell>
        </row>
        <row r="438">
          <cell r="A438">
            <v>409</v>
          </cell>
          <cell r="E438">
            <v>0</v>
          </cell>
        </row>
        <row r="439">
          <cell r="A439">
            <v>410</v>
          </cell>
          <cell r="E439">
            <v>0</v>
          </cell>
        </row>
        <row r="440">
          <cell r="A440">
            <v>411</v>
          </cell>
          <cell r="E440">
            <v>0</v>
          </cell>
        </row>
        <row r="441">
          <cell r="A441">
            <v>412</v>
          </cell>
          <cell r="E441">
            <v>0</v>
          </cell>
        </row>
        <row r="442">
          <cell r="A442">
            <v>413</v>
          </cell>
          <cell r="E442">
            <v>0</v>
          </cell>
        </row>
        <row r="443">
          <cell r="A443">
            <v>414</v>
          </cell>
          <cell r="E443">
            <v>0</v>
          </cell>
        </row>
        <row r="444">
          <cell r="A444">
            <v>415</v>
          </cell>
          <cell r="E444">
            <v>0</v>
          </cell>
        </row>
        <row r="445">
          <cell r="A445">
            <v>416</v>
          </cell>
          <cell r="E445">
            <v>0</v>
          </cell>
        </row>
        <row r="446">
          <cell r="A446">
            <v>417</v>
          </cell>
          <cell r="E446">
            <v>0</v>
          </cell>
        </row>
        <row r="447">
          <cell r="A447">
            <v>418</v>
          </cell>
          <cell r="E447">
            <v>0</v>
          </cell>
        </row>
        <row r="448">
          <cell r="A448">
            <v>419</v>
          </cell>
          <cell r="E448">
            <v>0</v>
          </cell>
        </row>
        <row r="449">
          <cell r="A449">
            <v>420</v>
          </cell>
          <cell r="E449">
            <v>0</v>
          </cell>
        </row>
        <row r="450">
          <cell r="A450">
            <v>421</v>
          </cell>
          <cell r="E450">
            <v>0</v>
          </cell>
        </row>
        <row r="451">
          <cell r="A451">
            <v>422</v>
          </cell>
          <cell r="E451">
            <v>0</v>
          </cell>
        </row>
        <row r="452">
          <cell r="A452">
            <v>423</v>
          </cell>
          <cell r="E452">
            <v>0</v>
          </cell>
        </row>
        <row r="453">
          <cell r="A453">
            <v>424</v>
          </cell>
          <cell r="E453">
            <v>0</v>
          </cell>
        </row>
        <row r="454">
          <cell r="A454">
            <v>425</v>
          </cell>
          <cell r="E454">
            <v>0</v>
          </cell>
        </row>
        <row r="455">
          <cell r="A455">
            <v>426</v>
          </cell>
          <cell r="E455">
            <v>0</v>
          </cell>
        </row>
        <row r="456">
          <cell r="A456">
            <v>427</v>
          </cell>
          <cell r="E456">
            <v>0</v>
          </cell>
        </row>
        <row r="457">
          <cell r="A457">
            <v>428</v>
          </cell>
          <cell r="E457">
            <v>0</v>
          </cell>
        </row>
        <row r="458">
          <cell r="A458">
            <v>429</v>
          </cell>
          <cell r="E458">
            <v>0</v>
          </cell>
        </row>
        <row r="459">
          <cell r="A459">
            <v>430</v>
          </cell>
          <cell r="E459">
            <v>0</v>
          </cell>
        </row>
        <row r="460">
          <cell r="A460">
            <v>431</v>
          </cell>
          <cell r="E460">
            <v>0</v>
          </cell>
        </row>
        <row r="461">
          <cell r="A461">
            <v>432</v>
          </cell>
          <cell r="E461">
            <v>0</v>
          </cell>
        </row>
        <row r="462">
          <cell r="A462">
            <v>433</v>
          </cell>
          <cell r="E462">
            <v>0</v>
          </cell>
        </row>
        <row r="463">
          <cell r="A463">
            <v>434</v>
          </cell>
          <cell r="E463">
            <v>0</v>
          </cell>
        </row>
        <row r="464">
          <cell r="A464">
            <v>435</v>
          </cell>
          <cell r="E464">
            <v>0</v>
          </cell>
        </row>
        <row r="465">
          <cell r="A465">
            <v>436</v>
          </cell>
          <cell r="E465">
            <v>0</v>
          </cell>
        </row>
        <row r="466">
          <cell r="A466">
            <v>437</v>
          </cell>
          <cell r="E466">
            <v>0</v>
          </cell>
        </row>
        <row r="467">
          <cell r="A467">
            <v>438</v>
          </cell>
          <cell r="E467">
            <v>0</v>
          </cell>
        </row>
        <row r="468">
          <cell r="A468">
            <v>439</v>
          </cell>
          <cell r="E468">
            <v>0</v>
          </cell>
        </row>
        <row r="469">
          <cell r="A469">
            <v>440</v>
          </cell>
          <cell r="E469">
            <v>0</v>
          </cell>
        </row>
        <row r="470">
          <cell r="A470">
            <v>441</v>
          </cell>
          <cell r="E470">
            <v>0</v>
          </cell>
        </row>
        <row r="471">
          <cell r="A471">
            <v>442</v>
          </cell>
          <cell r="E471">
            <v>0</v>
          </cell>
        </row>
        <row r="472">
          <cell r="A472">
            <v>443</v>
          </cell>
          <cell r="E472">
            <v>0</v>
          </cell>
        </row>
        <row r="473">
          <cell r="A473">
            <v>444</v>
          </cell>
          <cell r="E473">
            <v>0</v>
          </cell>
        </row>
        <row r="474">
          <cell r="A474">
            <v>445</v>
          </cell>
          <cell r="E474">
            <v>0</v>
          </cell>
        </row>
        <row r="475">
          <cell r="A475">
            <v>446</v>
          </cell>
          <cell r="E475">
            <v>0</v>
          </cell>
        </row>
        <row r="476">
          <cell r="A476">
            <v>447</v>
          </cell>
          <cell r="E476">
            <v>0</v>
          </cell>
        </row>
        <row r="477">
          <cell r="A477">
            <v>448</v>
          </cell>
          <cell r="E477">
            <v>0</v>
          </cell>
        </row>
        <row r="478">
          <cell r="A478">
            <v>449</v>
          </cell>
          <cell r="E478">
            <v>0</v>
          </cell>
        </row>
        <row r="479">
          <cell r="A479">
            <v>450</v>
          </cell>
          <cell r="E479">
            <v>0</v>
          </cell>
        </row>
        <row r="481">
          <cell r="A481" t="str">
            <v>REF.</v>
          </cell>
          <cell r="B481" t="str">
            <v>MATERIAL CARPINTERIA METALICA</v>
          </cell>
          <cell r="C481" t="str">
            <v>UNIDAD</v>
          </cell>
          <cell r="D481" t="str">
            <v>PRECIO</v>
          </cell>
          <cell r="E481" t="str">
            <v>TRANSPORTE</v>
          </cell>
        </row>
        <row r="483">
          <cell r="A483">
            <v>451</v>
          </cell>
          <cell r="B483" t="str">
            <v>Alambre Negro</v>
          </cell>
          <cell r="C483" t="str">
            <v>KG</v>
          </cell>
          <cell r="D483">
            <v>1800</v>
          </cell>
          <cell r="E483">
            <v>108</v>
          </cell>
        </row>
        <row r="484">
          <cell r="A484">
            <v>452</v>
          </cell>
          <cell r="B484" t="str">
            <v>Angulo 1/8"x2"</v>
          </cell>
          <cell r="C484" t="str">
            <v>ML</v>
          </cell>
          <cell r="D484">
            <v>7500</v>
          </cell>
          <cell r="E484">
            <v>450</v>
          </cell>
        </row>
        <row r="485">
          <cell r="A485">
            <v>453</v>
          </cell>
          <cell r="B485" t="str">
            <v>Angulo 3/16"x2"</v>
          </cell>
          <cell r="C485" t="str">
            <v>ML</v>
          </cell>
          <cell r="D485">
            <v>10100</v>
          </cell>
          <cell r="E485">
            <v>606</v>
          </cell>
        </row>
        <row r="486">
          <cell r="A486">
            <v>454</v>
          </cell>
          <cell r="B486" t="str">
            <v>Angulo de 1"x1/8"</v>
          </cell>
          <cell r="C486" t="str">
            <v>ML</v>
          </cell>
          <cell r="D486">
            <v>1950</v>
          </cell>
          <cell r="E486">
            <v>117</v>
          </cell>
        </row>
        <row r="487">
          <cell r="A487">
            <v>455</v>
          </cell>
          <cell r="B487" t="str">
            <v>Angulo de 1"x1/8"</v>
          </cell>
          <cell r="C487" t="str">
            <v>ML</v>
          </cell>
          <cell r="D487">
            <v>2000</v>
          </cell>
          <cell r="E487">
            <v>120</v>
          </cell>
        </row>
        <row r="488">
          <cell r="A488">
            <v>456</v>
          </cell>
          <cell r="B488" t="str">
            <v>Angulo de 11/2" x 3/16</v>
          </cell>
          <cell r="C488" t="str">
            <v>ML</v>
          </cell>
          <cell r="D488">
            <v>6400</v>
          </cell>
          <cell r="E488">
            <v>384</v>
          </cell>
        </row>
        <row r="489">
          <cell r="A489">
            <v>457</v>
          </cell>
          <cell r="B489" t="str">
            <v>Angulo de 11/2"x1/8"</v>
          </cell>
          <cell r="C489" t="str">
            <v>ML</v>
          </cell>
          <cell r="D489">
            <v>6500</v>
          </cell>
          <cell r="E489">
            <v>390</v>
          </cell>
        </row>
        <row r="490">
          <cell r="A490">
            <v>458</v>
          </cell>
          <cell r="B490" t="str">
            <v>Angulo de 2 1/2" x 1/4</v>
          </cell>
          <cell r="C490" t="str">
            <v>ML</v>
          </cell>
          <cell r="D490">
            <v>13300</v>
          </cell>
          <cell r="E490">
            <v>798</v>
          </cell>
        </row>
        <row r="491">
          <cell r="A491">
            <v>459</v>
          </cell>
          <cell r="B491" t="str">
            <v>Angulo de 3/4"x1/8"</v>
          </cell>
          <cell r="C491" t="str">
            <v>ML</v>
          </cell>
          <cell r="D491">
            <v>1450</v>
          </cell>
          <cell r="E491">
            <v>87</v>
          </cell>
        </row>
        <row r="492">
          <cell r="A492">
            <v>460</v>
          </cell>
          <cell r="B492" t="str">
            <v>Anticorrosivo</v>
          </cell>
          <cell r="C492" t="str">
            <v>GL</v>
          </cell>
          <cell r="D492">
            <v>28600</v>
          </cell>
          <cell r="E492">
            <v>1716</v>
          </cell>
        </row>
        <row r="493">
          <cell r="A493">
            <v>461</v>
          </cell>
          <cell r="B493" t="str">
            <v xml:space="preserve">Arena </v>
          </cell>
          <cell r="C493" t="str">
            <v>M3</v>
          </cell>
          <cell r="D493">
            <v>60000</v>
          </cell>
          <cell r="E493">
            <v>3600</v>
          </cell>
        </row>
        <row r="494">
          <cell r="A494">
            <v>462</v>
          </cell>
          <cell r="B494" t="str">
            <v>Basculante tipo mariposa</v>
          </cell>
          <cell r="C494" t="str">
            <v>UN</v>
          </cell>
          <cell r="D494">
            <v>600</v>
          </cell>
          <cell r="E494">
            <v>36</v>
          </cell>
        </row>
        <row r="495">
          <cell r="A495">
            <v>463</v>
          </cell>
          <cell r="B495" t="str">
            <v xml:space="preserve">Bisagra </v>
          </cell>
          <cell r="C495" t="str">
            <v>UN</v>
          </cell>
          <cell r="D495">
            <v>750</v>
          </cell>
          <cell r="E495">
            <v>45</v>
          </cell>
        </row>
        <row r="496">
          <cell r="A496">
            <v>464</v>
          </cell>
          <cell r="B496" t="str">
            <v>Bisagra de 1/2"</v>
          </cell>
          <cell r="C496" t="str">
            <v>UN</v>
          </cell>
          <cell r="D496">
            <v>350</v>
          </cell>
          <cell r="E496">
            <v>21</v>
          </cell>
        </row>
        <row r="497">
          <cell r="A497">
            <v>465</v>
          </cell>
          <cell r="B497" t="str">
            <v>Bisagra de 5/8"</v>
          </cell>
          <cell r="C497" t="str">
            <v>UN</v>
          </cell>
          <cell r="D497">
            <v>500</v>
          </cell>
          <cell r="E497">
            <v>30</v>
          </cell>
        </row>
        <row r="498">
          <cell r="A498">
            <v>466</v>
          </cell>
          <cell r="B498" t="str">
            <v xml:space="preserve">Cemento Gris </v>
          </cell>
          <cell r="C498" t="str">
            <v>Saco</v>
          </cell>
          <cell r="D498">
            <v>25000</v>
          </cell>
          <cell r="E498">
            <v>1500</v>
          </cell>
        </row>
        <row r="499">
          <cell r="A499">
            <v>467</v>
          </cell>
          <cell r="B499" t="str">
            <v>Chapa marca Vera sencilla</v>
          </cell>
          <cell r="C499" t="str">
            <v>UN</v>
          </cell>
          <cell r="D499">
            <v>18000</v>
          </cell>
          <cell r="E499">
            <v>1080</v>
          </cell>
        </row>
        <row r="500">
          <cell r="A500">
            <v>468</v>
          </cell>
          <cell r="B500" t="str">
            <v>Chapa marca Vera sencilla</v>
          </cell>
          <cell r="C500" t="str">
            <v>UN</v>
          </cell>
          <cell r="D500">
            <v>25000</v>
          </cell>
          <cell r="E500">
            <v>1500</v>
          </cell>
        </row>
        <row r="501">
          <cell r="A501">
            <v>469</v>
          </cell>
          <cell r="B501" t="str">
            <v>Correa tipo canal</v>
          </cell>
          <cell r="C501" t="str">
            <v>ML</v>
          </cell>
          <cell r="D501">
            <v>6600</v>
          </cell>
          <cell r="E501">
            <v>396</v>
          </cell>
        </row>
        <row r="502">
          <cell r="A502">
            <v>470</v>
          </cell>
          <cell r="B502" t="str">
            <v>Corredera</v>
          </cell>
          <cell r="C502" t="str">
            <v>UN</v>
          </cell>
          <cell r="D502">
            <v>1200</v>
          </cell>
          <cell r="E502">
            <v>72</v>
          </cell>
        </row>
        <row r="503">
          <cell r="A503">
            <v>471</v>
          </cell>
          <cell r="B503" t="str">
            <v>Corredera</v>
          </cell>
          <cell r="C503" t="str">
            <v>UN</v>
          </cell>
          <cell r="D503">
            <v>2500</v>
          </cell>
          <cell r="E503">
            <v>150</v>
          </cell>
        </row>
        <row r="504">
          <cell r="A504">
            <v>472</v>
          </cell>
          <cell r="B504" t="str">
            <v>Equipo electrico soldadura</v>
          </cell>
          <cell r="C504" t="str">
            <v>DIA</v>
          </cell>
          <cell r="D504">
            <v>30000</v>
          </cell>
          <cell r="E504">
            <v>1800</v>
          </cell>
        </row>
        <row r="505">
          <cell r="A505">
            <v>473</v>
          </cell>
          <cell r="B505" t="str">
            <v>Gasolina</v>
          </cell>
          <cell r="C505" t="str">
            <v>GL</v>
          </cell>
          <cell r="D505">
            <v>6000</v>
          </cell>
          <cell r="E505">
            <v>360</v>
          </cell>
        </row>
        <row r="506">
          <cell r="A506">
            <v>474</v>
          </cell>
          <cell r="B506" t="str">
            <v>Gravilla</v>
          </cell>
          <cell r="C506" t="str">
            <v>M3</v>
          </cell>
          <cell r="D506">
            <v>75000</v>
          </cell>
          <cell r="E506">
            <v>4500</v>
          </cell>
        </row>
        <row r="507">
          <cell r="A507">
            <v>475</v>
          </cell>
          <cell r="B507" t="str">
            <v>Lamina C.R. Cal.18</v>
          </cell>
          <cell r="C507" t="str">
            <v>M2</v>
          </cell>
          <cell r="D507">
            <v>26000</v>
          </cell>
          <cell r="E507">
            <v>1560</v>
          </cell>
        </row>
        <row r="508">
          <cell r="A508">
            <v>476</v>
          </cell>
          <cell r="B508" t="str">
            <v>Lamina C.R. Cal.20</v>
          </cell>
          <cell r="C508" t="str">
            <v>M2</v>
          </cell>
          <cell r="D508">
            <v>19500</v>
          </cell>
          <cell r="E508">
            <v>1170</v>
          </cell>
        </row>
        <row r="509">
          <cell r="A509">
            <v>477</v>
          </cell>
          <cell r="B509" t="str">
            <v>Lamina cal 16</v>
          </cell>
          <cell r="C509" t="str">
            <v>M2</v>
          </cell>
          <cell r="D509">
            <v>30500</v>
          </cell>
          <cell r="E509">
            <v>1830</v>
          </cell>
        </row>
        <row r="510">
          <cell r="A510">
            <v>478</v>
          </cell>
          <cell r="B510" t="str">
            <v>Malla eslabonada de 2x2 cal 10</v>
          </cell>
          <cell r="C510" t="str">
            <v>M2</v>
          </cell>
          <cell r="D510">
            <v>10000</v>
          </cell>
          <cell r="E510">
            <v>600</v>
          </cell>
        </row>
        <row r="511">
          <cell r="A511">
            <v>479</v>
          </cell>
          <cell r="B511" t="str">
            <v>Manija sencilla</v>
          </cell>
          <cell r="C511" t="str">
            <v>UN</v>
          </cell>
          <cell r="D511">
            <v>2000</v>
          </cell>
          <cell r="E511">
            <v>120</v>
          </cell>
        </row>
        <row r="512">
          <cell r="A512">
            <v>480</v>
          </cell>
          <cell r="B512" t="str">
            <v>Masilla</v>
          </cell>
          <cell r="C512" t="str">
            <v>GL</v>
          </cell>
          <cell r="D512">
            <v>18000</v>
          </cell>
          <cell r="E512">
            <v>1080</v>
          </cell>
        </row>
        <row r="513">
          <cell r="A513">
            <v>481</v>
          </cell>
          <cell r="B513" t="str">
            <v xml:space="preserve">Medallon de lujo </v>
          </cell>
          <cell r="C513" t="str">
            <v>UN</v>
          </cell>
          <cell r="D513">
            <v>5000</v>
          </cell>
          <cell r="E513">
            <v>300</v>
          </cell>
        </row>
        <row r="514">
          <cell r="A514">
            <v>482</v>
          </cell>
          <cell r="B514" t="str">
            <v>Pasador para puerta</v>
          </cell>
          <cell r="C514" t="str">
            <v>UN</v>
          </cell>
          <cell r="D514">
            <v>4000</v>
          </cell>
          <cell r="E514">
            <v>240</v>
          </cell>
        </row>
        <row r="515">
          <cell r="A515">
            <v>483</v>
          </cell>
          <cell r="B515" t="str">
            <v>Perno de 3/4"</v>
          </cell>
          <cell r="C515" t="str">
            <v>UN</v>
          </cell>
          <cell r="D515">
            <v>1500</v>
          </cell>
          <cell r="E515">
            <v>90</v>
          </cell>
        </row>
        <row r="516">
          <cell r="A516">
            <v>484</v>
          </cell>
          <cell r="B516" t="str">
            <v>Platina 1 1/2" x 1/8"</v>
          </cell>
          <cell r="C516" t="str">
            <v>ML</v>
          </cell>
          <cell r="D516">
            <v>1800</v>
          </cell>
          <cell r="E516">
            <v>108</v>
          </cell>
        </row>
        <row r="517">
          <cell r="A517">
            <v>485</v>
          </cell>
          <cell r="B517" t="str">
            <v>Platina 11/2" x 3/16</v>
          </cell>
          <cell r="C517" t="str">
            <v>ML</v>
          </cell>
          <cell r="D517">
            <v>3600</v>
          </cell>
          <cell r="E517">
            <v>216</v>
          </cell>
        </row>
        <row r="518">
          <cell r="A518">
            <v>486</v>
          </cell>
          <cell r="B518" t="str">
            <v>Platina de 1/2"x1/8"</v>
          </cell>
          <cell r="C518" t="str">
            <v>ML</v>
          </cell>
          <cell r="D518">
            <v>1300</v>
          </cell>
          <cell r="E518">
            <v>78</v>
          </cell>
        </row>
        <row r="519">
          <cell r="A519">
            <v>487</v>
          </cell>
          <cell r="B519" t="str">
            <v>Soldadura W.A. 6013</v>
          </cell>
          <cell r="C519" t="str">
            <v>KG</v>
          </cell>
          <cell r="D519">
            <v>4500</v>
          </cell>
          <cell r="E519">
            <v>270</v>
          </cell>
        </row>
        <row r="520">
          <cell r="A520">
            <v>488</v>
          </cell>
          <cell r="B520" t="str">
            <v>Tubo Aguas Negras 21/2"</v>
          </cell>
          <cell r="C520" t="str">
            <v>ML</v>
          </cell>
          <cell r="D520">
            <v>8550</v>
          </cell>
          <cell r="E520">
            <v>513</v>
          </cell>
        </row>
        <row r="521">
          <cell r="A521">
            <v>489</v>
          </cell>
          <cell r="B521" t="str">
            <v>Tubo cuadrado 11/2"</v>
          </cell>
          <cell r="C521" t="str">
            <v>ML</v>
          </cell>
          <cell r="D521">
            <v>2700</v>
          </cell>
          <cell r="E521">
            <v>162</v>
          </cell>
        </row>
        <row r="522">
          <cell r="A522">
            <v>490</v>
          </cell>
          <cell r="B522" t="str">
            <v>Tubo cuadrado de 1" cal 20</v>
          </cell>
          <cell r="C522" t="str">
            <v>Ml</v>
          </cell>
          <cell r="D522">
            <v>1500</v>
          </cell>
          <cell r="E522">
            <v>90</v>
          </cell>
        </row>
        <row r="523">
          <cell r="A523">
            <v>491</v>
          </cell>
          <cell r="B523" t="str">
            <v>Tubo cuadrado de 3/4"</v>
          </cell>
          <cell r="C523" t="str">
            <v>ML</v>
          </cell>
          <cell r="D523">
            <v>1350</v>
          </cell>
          <cell r="E523">
            <v>81</v>
          </cell>
        </row>
        <row r="524">
          <cell r="A524">
            <v>492</v>
          </cell>
          <cell r="B524" t="str">
            <v>Tubo de 2 x 1 cal. 20</v>
          </cell>
          <cell r="C524" t="str">
            <v>ML</v>
          </cell>
          <cell r="D524">
            <v>2500</v>
          </cell>
          <cell r="E524">
            <v>150</v>
          </cell>
        </row>
        <row r="525">
          <cell r="A525">
            <v>493</v>
          </cell>
          <cell r="B525" t="str">
            <v>Tubo en acero 3/4"</v>
          </cell>
          <cell r="C525" t="str">
            <v>ML</v>
          </cell>
          <cell r="D525">
            <v>2200</v>
          </cell>
          <cell r="E525">
            <v>132</v>
          </cell>
        </row>
        <row r="526">
          <cell r="A526">
            <v>494</v>
          </cell>
          <cell r="B526" t="str">
            <v>Tubo en acero cromado de 2"</v>
          </cell>
          <cell r="C526" t="str">
            <v>ML</v>
          </cell>
          <cell r="D526">
            <v>9100</v>
          </cell>
          <cell r="E526">
            <v>546</v>
          </cell>
        </row>
        <row r="527">
          <cell r="A527">
            <v>495</v>
          </cell>
          <cell r="B527" t="str">
            <v>Tubo galvanizado de 2"</v>
          </cell>
          <cell r="C527" t="str">
            <v>ML</v>
          </cell>
          <cell r="D527">
            <v>8000</v>
          </cell>
          <cell r="E527">
            <v>480</v>
          </cell>
        </row>
        <row r="528">
          <cell r="A528">
            <v>496</v>
          </cell>
          <cell r="B528" t="str">
            <v>tubo rectangular 10x4 Cal. 16</v>
          </cell>
          <cell r="C528" t="str">
            <v>ML</v>
          </cell>
          <cell r="D528">
            <v>9500</v>
          </cell>
          <cell r="E528">
            <v>570</v>
          </cell>
        </row>
        <row r="529">
          <cell r="A529">
            <v>497</v>
          </cell>
          <cell r="B529" t="str">
            <v>tubo rectangular 8 x 4</v>
          </cell>
          <cell r="C529" t="str">
            <v>ML</v>
          </cell>
          <cell r="D529">
            <v>4000</v>
          </cell>
          <cell r="E529">
            <v>240</v>
          </cell>
        </row>
        <row r="530">
          <cell r="A530">
            <v>498</v>
          </cell>
          <cell r="B530" t="str">
            <v>Varilla 1/4 " lisa</v>
          </cell>
          <cell r="C530" t="str">
            <v>kg</v>
          </cell>
          <cell r="D530">
            <v>2000</v>
          </cell>
          <cell r="E530">
            <v>120</v>
          </cell>
        </row>
        <row r="531">
          <cell r="A531">
            <v>499</v>
          </cell>
          <cell r="B531" t="str">
            <v>Varilla 5/8"</v>
          </cell>
          <cell r="C531" t="str">
            <v>ML</v>
          </cell>
          <cell r="D531">
            <v>2800</v>
          </cell>
          <cell r="E531">
            <v>168</v>
          </cell>
        </row>
        <row r="532">
          <cell r="A532">
            <v>500</v>
          </cell>
          <cell r="B532" t="str">
            <v>Varilla cuadrada de 10mm</v>
          </cell>
          <cell r="C532" t="str">
            <v>ML</v>
          </cell>
          <cell r="D532">
            <v>1450</v>
          </cell>
          <cell r="E532">
            <v>87</v>
          </cell>
        </row>
        <row r="533">
          <cell r="A533">
            <v>501</v>
          </cell>
          <cell r="B533" t="str">
            <v>Varilla de 1"</v>
          </cell>
          <cell r="C533" t="str">
            <v>ML</v>
          </cell>
          <cell r="D533">
            <v>10000</v>
          </cell>
          <cell r="E533">
            <v>600</v>
          </cell>
        </row>
        <row r="534">
          <cell r="A534">
            <v>502</v>
          </cell>
          <cell r="B534" t="str">
            <v>Varilla de 1/2 corrugada</v>
          </cell>
          <cell r="C534" t="str">
            <v>ML</v>
          </cell>
          <cell r="D534">
            <v>2100</v>
          </cell>
          <cell r="E534">
            <v>126</v>
          </cell>
        </row>
        <row r="535">
          <cell r="A535">
            <v>503</v>
          </cell>
          <cell r="B535" t="str">
            <v>Varilla de 1/2"</v>
          </cell>
          <cell r="C535" t="str">
            <v>ML</v>
          </cell>
          <cell r="D535">
            <v>2250</v>
          </cell>
          <cell r="E535">
            <v>135</v>
          </cell>
        </row>
        <row r="536">
          <cell r="A536">
            <v>504</v>
          </cell>
          <cell r="B536" t="str">
            <v>Varilla de 1/4 corrugada</v>
          </cell>
          <cell r="C536" t="str">
            <v>KG</v>
          </cell>
          <cell r="D536">
            <v>3800</v>
          </cell>
          <cell r="E536">
            <v>228</v>
          </cell>
        </row>
        <row r="537">
          <cell r="A537">
            <v>505</v>
          </cell>
          <cell r="B537" t="str">
            <v>Varilla de 3/8 corrugada</v>
          </cell>
          <cell r="C537" t="str">
            <v>ML</v>
          </cell>
          <cell r="D537">
            <v>1260</v>
          </cell>
          <cell r="E537">
            <v>75.599999999999994</v>
          </cell>
        </row>
        <row r="538">
          <cell r="A538">
            <v>506</v>
          </cell>
          <cell r="B538" t="str">
            <v>Varilla de 5/8" Corrugada</v>
          </cell>
          <cell r="C538" t="str">
            <v>ML</v>
          </cell>
          <cell r="D538">
            <v>3550</v>
          </cell>
          <cell r="E538">
            <v>213</v>
          </cell>
        </row>
        <row r="539">
          <cell r="A539">
            <v>507</v>
          </cell>
          <cell r="B539" t="str">
            <v>Cordon superior de 2" x 2"x1/8"</v>
          </cell>
          <cell r="C539" t="str">
            <v>ML</v>
          </cell>
          <cell r="D539">
            <v>10200</v>
          </cell>
          <cell r="E539">
            <v>612</v>
          </cell>
        </row>
        <row r="540">
          <cell r="A540">
            <v>508</v>
          </cell>
          <cell r="B540" t="str">
            <v>Cordon superior de 2" x 1/8"</v>
          </cell>
          <cell r="C540" t="str">
            <v>ML</v>
          </cell>
          <cell r="D540">
            <v>14302</v>
          </cell>
          <cell r="E540">
            <v>858.12</v>
          </cell>
        </row>
        <row r="541">
          <cell r="A541">
            <v>509</v>
          </cell>
          <cell r="B541" t="str">
            <v>Cordon inferior de 1" x 1" 1/8"</v>
          </cell>
          <cell r="C541" t="str">
            <v>ML</v>
          </cell>
          <cell r="D541">
            <v>5290</v>
          </cell>
          <cell r="E541">
            <v>317.39999999999998</v>
          </cell>
        </row>
        <row r="542">
          <cell r="A542">
            <v>510</v>
          </cell>
          <cell r="B542" t="str">
            <v xml:space="preserve">Cordon inferior de 1" x 3/16" </v>
          </cell>
          <cell r="C542" t="str">
            <v>ML</v>
          </cell>
          <cell r="D542">
            <v>7500</v>
          </cell>
          <cell r="E542">
            <v>450</v>
          </cell>
        </row>
        <row r="543">
          <cell r="A543">
            <v>511</v>
          </cell>
          <cell r="B543" t="str">
            <v>Cerpentin 1" x 1"x1/8"</v>
          </cell>
          <cell r="C543" t="str">
            <v>ML</v>
          </cell>
          <cell r="D543">
            <v>5290</v>
          </cell>
          <cell r="E543">
            <v>317.39999999999998</v>
          </cell>
        </row>
        <row r="544">
          <cell r="A544">
            <v>512</v>
          </cell>
          <cell r="B544" t="str">
            <v xml:space="preserve">Cerpentin 1" x 3/16" </v>
          </cell>
          <cell r="C544" t="str">
            <v>ML</v>
          </cell>
          <cell r="D544">
            <v>2000</v>
          </cell>
          <cell r="E544">
            <v>120</v>
          </cell>
        </row>
        <row r="545">
          <cell r="A545">
            <v>513</v>
          </cell>
          <cell r="B545" t="str">
            <v>Correas metalicas TIPO PHR - C 220 x 80 - 2.0 mm</v>
          </cell>
          <cell r="C545" t="str">
            <v>ML</v>
          </cell>
          <cell r="D545">
            <v>3870</v>
          </cell>
          <cell r="E545">
            <v>232.2</v>
          </cell>
        </row>
        <row r="546">
          <cell r="A546">
            <v>514</v>
          </cell>
          <cell r="B546" t="str">
            <v>Esmalte color Blanco</v>
          </cell>
          <cell r="C546" t="str">
            <v>GL</v>
          </cell>
          <cell r="D546">
            <v>20600</v>
          </cell>
          <cell r="E546">
            <v>1236</v>
          </cell>
        </row>
        <row r="547">
          <cell r="A547">
            <v>515</v>
          </cell>
          <cell r="B547" t="str">
            <v>Medallon decorativo redondo</v>
          </cell>
          <cell r="C547" t="str">
            <v>UND</v>
          </cell>
          <cell r="D547">
            <v>5000</v>
          </cell>
          <cell r="E547">
            <v>300</v>
          </cell>
        </row>
        <row r="548">
          <cell r="A548">
            <v>516</v>
          </cell>
          <cell r="B548" t="str">
            <v>Superboard 2mm</v>
          </cell>
          <cell r="C548" t="str">
            <v>M2</v>
          </cell>
          <cell r="D548">
            <v>25700</v>
          </cell>
          <cell r="E548">
            <v>1542</v>
          </cell>
        </row>
        <row r="549">
          <cell r="A549">
            <v>517</v>
          </cell>
          <cell r="B549" t="str">
            <v>Perfileria</v>
          </cell>
          <cell r="C549" t="str">
            <v>GL</v>
          </cell>
          <cell r="D549">
            <v>12550</v>
          </cell>
          <cell r="E549">
            <v>753</v>
          </cell>
        </row>
        <row r="550">
          <cell r="A550">
            <v>518</v>
          </cell>
          <cell r="B550" t="str">
            <v>Tubo 1 1/2" Cal. 18</v>
          </cell>
          <cell r="C550" t="str">
            <v>ML</v>
          </cell>
          <cell r="D550">
            <v>7800</v>
          </cell>
          <cell r="E550">
            <v>468</v>
          </cell>
        </row>
        <row r="551">
          <cell r="A551">
            <v>519</v>
          </cell>
          <cell r="B551" t="str">
            <v>Platina de 1 1/2" x 3/16</v>
          </cell>
          <cell r="C551" t="str">
            <v>ML</v>
          </cell>
          <cell r="D551">
            <v>3750</v>
          </cell>
          <cell r="E551">
            <v>225</v>
          </cell>
        </row>
        <row r="552">
          <cell r="A552">
            <v>520</v>
          </cell>
          <cell r="E552">
            <v>0</v>
          </cell>
        </row>
        <row r="553">
          <cell r="A553">
            <v>521</v>
          </cell>
          <cell r="E553">
            <v>0</v>
          </cell>
        </row>
        <row r="554">
          <cell r="A554">
            <v>522</v>
          </cell>
          <cell r="E554">
            <v>0</v>
          </cell>
        </row>
        <row r="555">
          <cell r="A555">
            <v>523</v>
          </cell>
          <cell r="E555">
            <v>0</v>
          </cell>
        </row>
        <row r="556">
          <cell r="A556">
            <v>524</v>
          </cell>
          <cell r="E556">
            <v>0</v>
          </cell>
        </row>
        <row r="557">
          <cell r="A557">
            <v>525</v>
          </cell>
          <cell r="E557">
            <v>0</v>
          </cell>
        </row>
        <row r="558">
          <cell r="A558">
            <v>526</v>
          </cell>
          <cell r="E558">
            <v>0</v>
          </cell>
        </row>
        <row r="559">
          <cell r="A559">
            <v>527</v>
          </cell>
          <cell r="E559">
            <v>0</v>
          </cell>
        </row>
        <row r="560">
          <cell r="A560">
            <v>528</v>
          </cell>
          <cell r="E560">
            <v>0</v>
          </cell>
        </row>
        <row r="561">
          <cell r="A561">
            <v>529</v>
          </cell>
          <cell r="E561">
            <v>0</v>
          </cell>
        </row>
        <row r="562">
          <cell r="A562">
            <v>530</v>
          </cell>
          <cell r="E562">
            <v>0</v>
          </cell>
        </row>
        <row r="563">
          <cell r="A563">
            <v>531</v>
          </cell>
          <cell r="E563">
            <v>0</v>
          </cell>
        </row>
        <row r="564">
          <cell r="A564">
            <v>532</v>
          </cell>
          <cell r="E564">
            <v>0</v>
          </cell>
        </row>
        <row r="565">
          <cell r="A565">
            <v>533</v>
          </cell>
          <cell r="E565">
            <v>0</v>
          </cell>
        </row>
        <row r="566">
          <cell r="A566">
            <v>534</v>
          </cell>
          <cell r="E566">
            <v>0</v>
          </cell>
        </row>
        <row r="567">
          <cell r="A567">
            <v>535</v>
          </cell>
          <cell r="E567">
            <v>0</v>
          </cell>
        </row>
        <row r="568">
          <cell r="A568">
            <v>536</v>
          </cell>
          <cell r="E568">
            <v>0</v>
          </cell>
        </row>
        <row r="569">
          <cell r="A569">
            <v>537</v>
          </cell>
          <cell r="E569">
            <v>0</v>
          </cell>
        </row>
        <row r="570">
          <cell r="A570">
            <v>538</v>
          </cell>
          <cell r="E570">
            <v>0</v>
          </cell>
        </row>
        <row r="571">
          <cell r="A571">
            <v>539</v>
          </cell>
          <cell r="E571">
            <v>0</v>
          </cell>
        </row>
        <row r="572">
          <cell r="A572">
            <v>540</v>
          </cell>
          <cell r="E572">
            <v>0</v>
          </cell>
        </row>
        <row r="573">
          <cell r="A573">
            <v>541</v>
          </cell>
          <cell r="E573">
            <v>0</v>
          </cell>
        </row>
        <row r="574">
          <cell r="A574">
            <v>542</v>
          </cell>
          <cell r="E574">
            <v>0</v>
          </cell>
        </row>
        <row r="575">
          <cell r="A575">
            <v>543</v>
          </cell>
          <cell r="E575">
            <v>0</v>
          </cell>
        </row>
        <row r="576">
          <cell r="A576">
            <v>544</v>
          </cell>
          <cell r="E576">
            <v>0</v>
          </cell>
        </row>
        <row r="577">
          <cell r="A577">
            <v>545</v>
          </cell>
          <cell r="E577">
            <v>0</v>
          </cell>
        </row>
        <row r="578">
          <cell r="A578">
            <v>546</v>
          </cell>
          <cell r="E578">
            <v>0</v>
          </cell>
        </row>
        <row r="579">
          <cell r="A579">
            <v>547</v>
          </cell>
          <cell r="E579">
            <v>0</v>
          </cell>
        </row>
        <row r="580">
          <cell r="A580">
            <v>548</v>
          </cell>
          <cell r="E580">
            <v>0</v>
          </cell>
        </row>
        <row r="581">
          <cell r="A581">
            <v>549</v>
          </cell>
          <cell r="E581">
            <v>0</v>
          </cell>
        </row>
        <row r="582">
          <cell r="A582">
            <v>550</v>
          </cell>
          <cell r="E582">
            <v>0</v>
          </cell>
        </row>
        <row r="584">
          <cell r="A584" t="str">
            <v>REF.</v>
          </cell>
          <cell r="B584" t="str">
            <v>MATERIAL CARPINTERIA DE MADERAS</v>
          </cell>
          <cell r="C584" t="str">
            <v>UNIDAD</v>
          </cell>
          <cell r="D584" t="str">
            <v>PRECIO</v>
          </cell>
          <cell r="E584" t="str">
            <v>TRANSPORTE</v>
          </cell>
        </row>
        <row r="586">
          <cell r="A586">
            <v>551</v>
          </cell>
          <cell r="B586" t="str">
            <v>Polin</v>
          </cell>
          <cell r="C586" t="str">
            <v>ML</v>
          </cell>
          <cell r="D586">
            <v>1850</v>
          </cell>
          <cell r="E586">
            <v>111</v>
          </cell>
        </row>
        <row r="587">
          <cell r="A587">
            <v>552</v>
          </cell>
          <cell r="B587" t="str">
            <v>Tabla burra de 0.30 x 3.00 mts</v>
          </cell>
          <cell r="C587" t="str">
            <v xml:space="preserve">UN </v>
          </cell>
          <cell r="D587">
            <v>7000</v>
          </cell>
          <cell r="E587">
            <v>420</v>
          </cell>
        </row>
        <row r="588">
          <cell r="A588">
            <v>553</v>
          </cell>
          <cell r="B588" t="str">
            <v>Estacas, pintura, puntillas</v>
          </cell>
          <cell r="C588" t="str">
            <v>GLB</v>
          </cell>
          <cell r="D588">
            <v>954</v>
          </cell>
          <cell r="E588">
            <v>57.239999999999995</v>
          </cell>
        </row>
        <row r="589">
          <cell r="A589">
            <v>554</v>
          </cell>
          <cell r="B589" t="str">
            <v>Guadua</v>
          </cell>
          <cell r="C589" t="str">
            <v>ML</v>
          </cell>
          <cell r="D589">
            <v>1200</v>
          </cell>
          <cell r="E589">
            <v>72</v>
          </cell>
        </row>
        <row r="590">
          <cell r="A590">
            <v>555</v>
          </cell>
          <cell r="B590" t="str">
            <v>Liston de Madera</v>
          </cell>
          <cell r="C590" t="str">
            <v>UN</v>
          </cell>
          <cell r="D590">
            <v>850</v>
          </cell>
          <cell r="E590">
            <v>51</v>
          </cell>
        </row>
        <row r="591">
          <cell r="A591">
            <v>556</v>
          </cell>
          <cell r="E591">
            <v>0</v>
          </cell>
        </row>
        <row r="592">
          <cell r="A592">
            <v>557</v>
          </cell>
          <cell r="E592">
            <v>0</v>
          </cell>
        </row>
        <row r="593">
          <cell r="A593">
            <v>558</v>
          </cell>
          <cell r="E593">
            <v>0</v>
          </cell>
        </row>
        <row r="594">
          <cell r="A594">
            <v>559</v>
          </cell>
          <cell r="E594">
            <v>0</v>
          </cell>
        </row>
        <row r="595">
          <cell r="A595">
            <v>560</v>
          </cell>
          <cell r="E595">
            <v>0</v>
          </cell>
        </row>
        <row r="596">
          <cell r="A596">
            <v>561</v>
          </cell>
          <cell r="E596">
            <v>0</v>
          </cell>
        </row>
        <row r="597">
          <cell r="A597">
            <v>562</v>
          </cell>
          <cell r="E597">
            <v>0</v>
          </cell>
        </row>
        <row r="598">
          <cell r="A598">
            <v>563</v>
          </cell>
          <cell r="E598">
            <v>0</v>
          </cell>
        </row>
        <row r="599">
          <cell r="A599">
            <v>564</v>
          </cell>
          <cell r="E599">
            <v>0</v>
          </cell>
        </row>
        <row r="600">
          <cell r="A600">
            <v>565</v>
          </cell>
          <cell r="E600">
            <v>0</v>
          </cell>
        </row>
        <row r="601">
          <cell r="A601">
            <v>566</v>
          </cell>
          <cell r="E601">
            <v>0</v>
          </cell>
        </row>
        <row r="602">
          <cell r="A602">
            <v>567</v>
          </cell>
          <cell r="E602">
            <v>0</v>
          </cell>
        </row>
        <row r="603">
          <cell r="A603">
            <v>568</v>
          </cell>
          <cell r="E603">
            <v>0</v>
          </cell>
        </row>
        <row r="604">
          <cell r="A604">
            <v>569</v>
          </cell>
          <cell r="E604">
            <v>0</v>
          </cell>
        </row>
        <row r="605">
          <cell r="A605">
            <v>570</v>
          </cell>
          <cell r="E605">
            <v>0</v>
          </cell>
        </row>
        <row r="606">
          <cell r="A606">
            <v>571</v>
          </cell>
          <cell r="E606">
            <v>0</v>
          </cell>
        </row>
        <row r="607">
          <cell r="A607">
            <v>572</v>
          </cell>
          <cell r="E607">
            <v>0</v>
          </cell>
        </row>
        <row r="608">
          <cell r="A608">
            <v>573</v>
          </cell>
          <cell r="E608">
            <v>0</v>
          </cell>
        </row>
        <row r="609">
          <cell r="A609">
            <v>574</v>
          </cell>
          <cell r="E609">
            <v>0</v>
          </cell>
        </row>
        <row r="610">
          <cell r="A610">
            <v>575</v>
          </cell>
          <cell r="E610">
            <v>0</v>
          </cell>
        </row>
        <row r="611">
          <cell r="A611">
            <v>576</v>
          </cell>
          <cell r="E611">
            <v>0</v>
          </cell>
        </row>
        <row r="612">
          <cell r="A612">
            <v>577</v>
          </cell>
          <cell r="E612">
            <v>0</v>
          </cell>
        </row>
        <row r="613">
          <cell r="A613">
            <v>578</v>
          </cell>
          <cell r="E613">
            <v>0</v>
          </cell>
        </row>
        <row r="614">
          <cell r="A614">
            <v>579</v>
          </cell>
          <cell r="E614">
            <v>0</v>
          </cell>
        </row>
        <row r="615">
          <cell r="A615">
            <v>580</v>
          </cell>
          <cell r="E615">
            <v>0</v>
          </cell>
        </row>
        <row r="616">
          <cell r="A616">
            <v>581</v>
          </cell>
          <cell r="E616">
            <v>0</v>
          </cell>
        </row>
        <row r="617">
          <cell r="A617">
            <v>582</v>
          </cell>
          <cell r="E617">
            <v>0</v>
          </cell>
        </row>
        <row r="618">
          <cell r="A618">
            <v>583</v>
          </cell>
          <cell r="E618">
            <v>0</v>
          </cell>
        </row>
        <row r="619">
          <cell r="A619">
            <v>584</v>
          </cell>
          <cell r="E619">
            <v>0</v>
          </cell>
        </row>
        <row r="620">
          <cell r="A620">
            <v>585</v>
          </cell>
          <cell r="E620">
            <v>0</v>
          </cell>
        </row>
        <row r="621">
          <cell r="A621">
            <v>586</v>
          </cell>
          <cell r="E621">
            <v>0</v>
          </cell>
        </row>
        <row r="622">
          <cell r="A622">
            <v>587</v>
          </cell>
          <cell r="E622">
            <v>0</v>
          </cell>
        </row>
        <row r="623">
          <cell r="A623">
            <v>588</v>
          </cell>
          <cell r="E623">
            <v>0</v>
          </cell>
        </row>
        <row r="624">
          <cell r="A624">
            <v>589</v>
          </cell>
          <cell r="E624">
            <v>0</v>
          </cell>
        </row>
        <row r="625">
          <cell r="A625">
            <v>590</v>
          </cell>
          <cell r="E625">
            <v>0</v>
          </cell>
        </row>
        <row r="626">
          <cell r="A626">
            <v>591</v>
          </cell>
          <cell r="E626">
            <v>0</v>
          </cell>
        </row>
        <row r="627">
          <cell r="A627">
            <v>592</v>
          </cell>
          <cell r="E627">
            <v>0</v>
          </cell>
        </row>
        <row r="628">
          <cell r="A628">
            <v>593</v>
          </cell>
          <cell r="E628">
            <v>0</v>
          </cell>
        </row>
        <row r="629">
          <cell r="A629">
            <v>594</v>
          </cell>
          <cell r="E629">
            <v>0</v>
          </cell>
        </row>
        <row r="630">
          <cell r="A630">
            <v>595</v>
          </cell>
          <cell r="E630">
            <v>0</v>
          </cell>
        </row>
        <row r="631">
          <cell r="A631">
            <v>596</v>
          </cell>
          <cell r="E631">
            <v>0</v>
          </cell>
        </row>
        <row r="632">
          <cell r="A632">
            <v>597</v>
          </cell>
          <cell r="E632">
            <v>0</v>
          </cell>
        </row>
        <row r="633">
          <cell r="A633">
            <v>598</v>
          </cell>
          <cell r="E633">
            <v>0</v>
          </cell>
        </row>
        <row r="634">
          <cell r="A634">
            <v>599</v>
          </cell>
          <cell r="E634">
            <v>0</v>
          </cell>
        </row>
        <row r="635">
          <cell r="A635">
            <v>600</v>
          </cell>
          <cell r="E635">
            <v>0</v>
          </cell>
        </row>
        <row r="636">
          <cell r="A636">
            <v>601</v>
          </cell>
          <cell r="E636">
            <v>0</v>
          </cell>
        </row>
        <row r="637">
          <cell r="A637">
            <v>602</v>
          </cell>
          <cell r="E637">
            <v>0</v>
          </cell>
        </row>
        <row r="638">
          <cell r="A638">
            <v>603</v>
          </cell>
          <cell r="E638">
            <v>0</v>
          </cell>
        </row>
        <row r="639">
          <cell r="A639">
            <v>604</v>
          </cell>
          <cell r="E639">
            <v>0</v>
          </cell>
        </row>
        <row r="640">
          <cell r="A640">
            <v>605</v>
          </cell>
          <cell r="E640">
            <v>0</v>
          </cell>
        </row>
        <row r="641">
          <cell r="A641">
            <v>606</v>
          </cell>
          <cell r="E641">
            <v>0</v>
          </cell>
        </row>
        <row r="642">
          <cell r="A642">
            <v>607</v>
          </cell>
          <cell r="E642">
            <v>0</v>
          </cell>
        </row>
        <row r="643">
          <cell r="A643">
            <v>608</v>
          </cell>
          <cell r="E643">
            <v>0</v>
          </cell>
        </row>
        <row r="644">
          <cell r="A644">
            <v>609</v>
          </cell>
          <cell r="E644">
            <v>0</v>
          </cell>
        </row>
        <row r="645">
          <cell r="A645">
            <v>610</v>
          </cell>
          <cell r="E645">
            <v>0</v>
          </cell>
        </row>
        <row r="646">
          <cell r="A646">
            <v>611</v>
          </cell>
          <cell r="E646">
            <v>0</v>
          </cell>
        </row>
        <row r="647">
          <cell r="A647">
            <v>612</v>
          </cell>
          <cell r="E647">
            <v>0</v>
          </cell>
        </row>
        <row r="648">
          <cell r="A648">
            <v>613</v>
          </cell>
          <cell r="E648">
            <v>0</v>
          </cell>
        </row>
        <row r="649">
          <cell r="A649">
            <v>614</v>
          </cell>
          <cell r="E649">
            <v>0</v>
          </cell>
        </row>
        <row r="650">
          <cell r="A650">
            <v>615</v>
          </cell>
          <cell r="E650">
            <v>0</v>
          </cell>
        </row>
        <row r="651">
          <cell r="A651">
            <v>616</v>
          </cell>
          <cell r="E651">
            <v>0</v>
          </cell>
        </row>
        <row r="652">
          <cell r="A652">
            <v>617</v>
          </cell>
          <cell r="E652">
            <v>0</v>
          </cell>
        </row>
        <row r="653">
          <cell r="A653">
            <v>618</v>
          </cell>
          <cell r="E653">
            <v>0</v>
          </cell>
        </row>
        <row r="654">
          <cell r="A654">
            <v>619</v>
          </cell>
          <cell r="E654">
            <v>0</v>
          </cell>
        </row>
        <row r="655">
          <cell r="A655">
            <v>620</v>
          </cell>
          <cell r="E655">
            <v>0</v>
          </cell>
        </row>
        <row r="656">
          <cell r="A656">
            <v>621</v>
          </cell>
          <cell r="E656">
            <v>0</v>
          </cell>
        </row>
        <row r="657">
          <cell r="A657">
            <v>622</v>
          </cell>
          <cell r="E657">
            <v>0</v>
          </cell>
        </row>
        <row r="658">
          <cell r="A658">
            <v>623</v>
          </cell>
          <cell r="E658">
            <v>0</v>
          </cell>
        </row>
        <row r="659">
          <cell r="A659">
            <v>624</v>
          </cell>
          <cell r="E659">
            <v>0</v>
          </cell>
        </row>
        <row r="660">
          <cell r="A660">
            <v>625</v>
          </cell>
          <cell r="E660">
            <v>0</v>
          </cell>
        </row>
        <row r="661">
          <cell r="A661">
            <v>626</v>
          </cell>
          <cell r="E661">
            <v>0</v>
          </cell>
        </row>
        <row r="662">
          <cell r="A662">
            <v>627</v>
          </cell>
          <cell r="E662">
            <v>0</v>
          </cell>
        </row>
        <row r="663">
          <cell r="A663">
            <v>628</v>
          </cell>
          <cell r="E663">
            <v>0</v>
          </cell>
        </row>
        <row r="664">
          <cell r="A664">
            <v>629</v>
          </cell>
          <cell r="E664">
            <v>0</v>
          </cell>
        </row>
        <row r="665">
          <cell r="A665">
            <v>630</v>
          </cell>
          <cell r="E665">
            <v>0</v>
          </cell>
        </row>
        <row r="666">
          <cell r="A666">
            <v>631</v>
          </cell>
          <cell r="E666">
            <v>0</v>
          </cell>
        </row>
        <row r="667">
          <cell r="A667">
            <v>632</v>
          </cell>
          <cell r="E667">
            <v>0</v>
          </cell>
        </row>
        <row r="668">
          <cell r="A668">
            <v>633</v>
          </cell>
          <cell r="E668">
            <v>0</v>
          </cell>
        </row>
        <row r="669">
          <cell r="A669">
            <v>634</v>
          </cell>
          <cell r="E669">
            <v>0</v>
          </cell>
        </row>
        <row r="670">
          <cell r="A670">
            <v>635</v>
          </cell>
          <cell r="E670">
            <v>0</v>
          </cell>
        </row>
        <row r="671">
          <cell r="A671">
            <v>636</v>
          </cell>
          <cell r="E671">
            <v>0</v>
          </cell>
        </row>
        <row r="672">
          <cell r="A672">
            <v>637</v>
          </cell>
          <cell r="E672">
            <v>0</v>
          </cell>
        </row>
        <row r="673">
          <cell r="A673">
            <v>638</v>
          </cell>
          <cell r="E673">
            <v>0</v>
          </cell>
        </row>
        <row r="674">
          <cell r="A674">
            <v>639</v>
          </cell>
          <cell r="E674">
            <v>0</v>
          </cell>
        </row>
        <row r="675">
          <cell r="A675">
            <v>640</v>
          </cell>
          <cell r="E675">
            <v>0</v>
          </cell>
        </row>
        <row r="676">
          <cell r="A676">
            <v>641</v>
          </cell>
          <cell r="E676">
            <v>0</v>
          </cell>
        </row>
        <row r="677">
          <cell r="A677">
            <v>642</v>
          </cell>
          <cell r="E677">
            <v>0</v>
          </cell>
        </row>
        <row r="678">
          <cell r="A678">
            <v>643</v>
          </cell>
          <cell r="E678">
            <v>0</v>
          </cell>
        </row>
        <row r="679">
          <cell r="A679">
            <v>644</v>
          </cell>
          <cell r="E679">
            <v>0</v>
          </cell>
        </row>
        <row r="680">
          <cell r="A680">
            <v>645</v>
          </cell>
          <cell r="E680">
            <v>0</v>
          </cell>
        </row>
        <row r="681">
          <cell r="A681">
            <v>646</v>
          </cell>
          <cell r="E681">
            <v>0</v>
          </cell>
        </row>
        <row r="682">
          <cell r="A682">
            <v>647</v>
          </cell>
          <cell r="E682">
            <v>0</v>
          </cell>
        </row>
        <row r="683">
          <cell r="A683">
            <v>648</v>
          </cell>
          <cell r="E683">
            <v>0</v>
          </cell>
        </row>
        <row r="684">
          <cell r="A684">
            <v>649</v>
          </cell>
          <cell r="E684">
            <v>0</v>
          </cell>
        </row>
        <row r="685">
          <cell r="E685">
            <v>0</v>
          </cell>
        </row>
        <row r="686">
          <cell r="E686">
            <v>0</v>
          </cell>
        </row>
        <row r="687">
          <cell r="E687">
            <v>0</v>
          </cell>
        </row>
        <row r="688">
          <cell r="E688">
            <v>0</v>
          </cell>
        </row>
        <row r="689">
          <cell r="E689">
            <v>0</v>
          </cell>
        </row>
        <row r="690">
          <cell r="E690">
            <v>0</v>
          </cell>
        </row>
        <row r="691">
          <cell r="E691">
            <v>0</v>
          </cell>
        </row>
        <row r="692">
          <cell r="B692" t="str">
            <v>PUNTILLA 1 A 3"</v>
          </cell>
          <cell r="C692" t="str">
            <v>KG</v>
          </cell>
          <cell r="D692">
            <v>1500</v>
          </cell>
          <cell r="E692">
            <v>90</v>
          </cell>
        </row>
        <row r="693">
          <cell r="B693" t="str">
            <v>ALAMBRE NEGRO No 18</v>
          </cell>
          <cell r="C693" t="str">
            <v>KG</v>
          </cell>
          <cell r="D693">
            <v>2250</v>
          </cell>
          <cell r="E693">
            <v>135</v>
          </cell>
        </row>
        <row r="694">
          <cell r="B694" t="str">
            <v>POLIN</v>
          </cell>
          <cell r="C694" t="str">
            <v>ML</v>
          </cell>
          <cell r="D694">
            <v>1500</v>
          </cell>
          <cell r="E694">
            <v>90</v>
          </cell>
        </row>
        <row r="695">
          <cell r="B695" t="str">
            <v>CEMENTO</v>
          </cell>
          <cell r="C695" t="str">
            <v>KG</v>
          </cell>
          <cell r="D695">
            <v>300</v>
          </cell>
          <cell r="E695">
            <v>18</v>
          </cell>
        </row>
        <row r="696">
          <cell r="B696" t="str">
            <v xml:space="preserve">ARENA </v>
          </cell>
          <cell r="C696" t="str">
            <v>M³</v>
          </cell>
          <cell r="D696">
            <v>20000</v>
          </cell>
          <cell r="E696">
            <v>1200</v>
          </cell>
        </row>
        <row r="697">
          <cell r="B697" t="str">
            <v>GRAVILLA TRITURADA</v>
          </cell>
          <cell r="C697" t="str">
            <v>M³</v>
          </cell>
          <cell r="D697">
            <v>54000</v>
          </cell>
          <cell r="E697">
            <v>3240</v>
          </cell>
        </row>
        <row r="698">
          <cell r="B698" t="str">
            <v>AGUA</v>
          </cell>
          <cell r="C698" t="str">
            <v>LT</v>
          </cell>
          <cell r="D698">
            <v>5</v>
          </cell>
          <cell r="E698">
            <v>0.3</v>
          </cell>
        </row>
        <row r="699">
          <cell r="B699" t="str">
            <v xml:space="preserve">RECEBO </v>
          </cell>
          <cell r="C699" t="str">
            <v>M³</v>
          </cell>
          <cell r="D699">
            <v>16000</v>
          </cell>
          <cell r="E699">
            <v>960</v>
          </cell>
        </row>
        <row r="700">
          <cell r="B700" t="str">
            <v>HIERRO No 5</v>
          </cell>
          <cell r="C700" t="str">
            <v>KG</v>
          </cell>
          <cell r="D700">
            <v>2200</v>
          </cell>
          <cell r="E700">
            <v>132</v>
          </cell>
        </row>
        <row r="701">
          <cell r="B701" t="str">
            <v>HIERRO DE 3/8</v>
          </cell>
          <cell r="C701" t="str">
            <v>KG</v>
          </cell>
          <cell r="D701">
            <v>2200</v>
          </cell>
          <cell r="E701">
            <v>132</v>
          </cell>
        </row>
        <row r="702">
          <cell r="B702" t="str">
            <v>MALLA ELECTROSOLDADA Q2</v>
          </cell>
          <cell r="C702" t="str">
            <v>Und</v>
          </cell>
          <cell r="D702">
            <v>43000</v>
          </cell>
          <cell r="E702">
            <v>2580</v>
          </cell>
        </row>
        <row r="703">
          <cell r="B703" t="str">
            <v>LADRILLO TOLETE</v>
          </cell>
          <cell r="C703" t="str">
            <v>Und</v>
          </cell>
          <cell r="D703">
            <v>240</v>
          </cell>
          <cell r="E703">
            <v>14.399999999999999</v>
          </cell>
        </row>
        <row r="704">
          <cell r="B704" t="str">
            <v>BLOQUE No 5 HUECO ESTRUCTURAL</v>
          </cell>
          <cell r="C704" t="str">
            <v>Und</v>
          </cell>
          <cell r="D704">
            <v>1150</v>
          </cell>
          <cell r="E704">
            <v>69</v>
          </cell>
        </row>
        <row r="705">
          <cell r="B705" t="str">
            <v>ARENA FINA</v>
          </cell>
          <cell r="C705" t="str">
            <v>M³</v>
          </cell>
          <cell r="D705">
            <v>20000</v>
          </cell>
          <cell r="E705">
            <v>1200</v>
          </cell>
        </row>
        <row r="706">
          <cell r="B706" t="str">
            <v>MALLA GALLINERO</v>
          </cell>
          <cell r="C706" t="str">
            <v>M²</v>
          </cell>
          <cell r="D706">
            <v>1250</v>
          </cell>
          <cell r="E706">
            <v>75</v>
          </cell>
        </row>
        <row r="707">
          <cell r="B707" t="str">
            <v>PINTURA EN ESMALTE</v>
          </cell>
          <cell r="C707" t="str">
            <v>GAL</v>
          </cell>
          <cell r="D707">
            <v>39600</v>
          </cell>
          <cell r="E707">
            <v>2376</v>
          </cell>
        </row>
        <row r="708">
          <cell r="B708" t="str">
            <v>VENTANA CUADRADA (0.50X0.50) INCLUYE VIDRIO</v>
          </cell>
          <cell r="C708" t="str">
            <v>Und</v>
          </cell>
          <cell r="D708">
            <v>80000</v>
          </cell>
          <cell r="E708">
            <v>4800</v>
          </cell>
        </row>
        <row r="709">
          <cell r="B709" t="str">
            <v>TEJA TERMOACUSTIC + CABELLETE</v>
          </cell>
          <cell r="C709" t="str">
            <v>M2</v>
          </cell>
          <cell r="D709">
            <v>24000</v>
          </cell>
          <cell r="E709">
            <v>1440</v>
          </cell>
        </row>
        <row r="710">
          <cell r="B710" t="str">
            <v>TORNILLO FIJA ALA</v>
          </cell>
          <cell r="C710" t="str">
            <v>Und.</v>
          </cell>
          <cell r="D710">
            <v>350</v>
          </cell>
          <cell r="E710">
            <v>21</v>
          </cell>
        </row>
        <row r="711">
          <cell r="B711" t="str">
            <v>TORNILLO AUTOPERFORANTE</v>
          </cell>
          <cell r="C711" t="str">
            <v>Und.</v>
          </cell>
          <cell r="D711">
            <v>300</v>
          </cell>
          <cell r="E711">
            <v>18</v>
          </cell>
        </row>
        <row r="712">
          <cell r="B712" t="str">
            <v>GRANIPLAST</v>
          </cell>
          <cell r="C712" t="str">
            <v>KG</v>
          </cell>
          <cell r="D712">
            <v>1200</v>
          </cell>
          <cell r="E712">
            <v>72</v>
          </cell>
        </row>
        <row r="713">
          <cell r="B713" t="str">
            <v>GRANITO #2</v>
          </cell>
          <cell r="C713" t="str">
            <v>BT</v>
          </cell>
          <cell r="D713">
            <v>6000</v>
          </cell>
          <cell r="E713">
            <v>360</v>
          </cell>
        </row>
        <row r="714">
          <cell r="B714" t="str">
            <v>TUBERIA PVC 4" SANITARIA</v>
          </cell>
          <cell r="C714" t="str">
            <v>ML</v>
          </cell>
          <cell r="D714">
            <v>6000</v>
          </cell>
          <cell r="E714">
            <v>360</v>
          </cell>
        </row>
        <row r="715">
          <cell r="B715" t="str">
            <v>ACCESORIOS</v>
          </cell>
          <cell r="C715" t="str">
            <v>Und</v>
          </cell>
          <cell r="D715">
            <v>2500</v>
          </cell>
          <cell r="E715">
            <v>150</v>
          </cell>
        </row>
        <row r="716">
          <cell r="B716" t="str">
            <v>CANALETA ACESCO 90X12</v>
          </cell>
          <cell r="C716" t="str">
            <v>ML</v>
          </cell>
          <cell r="D716">
            <v>20625</v>
          </cell>
          <cell r="E716">
            <v>1237.5</v>
          </cell>
        </row>
        <row r="717">
          <cell r="B717" t="str">
            <v>TUBOS FLUORESENTES 1.80 m</v>
          </cell>
          <cell r="C717" t="str">
            <v>Und.</v>
          </cell>
          <cell r="D717">
            <v>5000</v>
          </cell>
          <cell r="E717">
            <v>300</v>
          </cell>
        </row>
        <row r="718">
          <cell r="B718" t="str">
            <v>BALASTRA</v>
          </cell>
          <cell r="C718" t="str">
            <v>Und.</v>
          </cell>
          <cell r="D718">
            <v>27000</v>
          </cell>
          <cell r="E718">
            <v>1620</v>
          </cell>
        </row>
        <row r="719">
          <cell r="B719" t="str">
            <v>FOCKER</v>
          </cell>
          <cell r="C719" t="str">
            <v>Und.</v>
          </cell>
          <cell r="D719">
            <v>1100</v>
          </cell>
          <cell r="E719">
            <v>66</v>
          </cell>
        </row>
        <row r="720">
          <cell r="B720" t="str">
            <v>ALAMBRE TW #12</v>
          </cell>
          <cell r="C720" t="str">
            <v>ML</v>
          </cell>
          <cell r="D720">
            <v>600</v>
          </cell>
          <cell r="E720">
            <v>36</v>
          </cell>
        </row>
        <row r="721">
          <cell r="B721" t="str">
            <v>TUBO CONDUIT PVC 1/2"</v>
          </cell>
          <cell r="C721" t="str">
            <v>ML</v>
          </cell>
          <cell r="D721">
            <v>1100</v>
          </cell>
          <cell r="E721">
            <v>66</v>
          </cell>
        </row>
        <row r="722">
          <cell r="B722" t="str">
            <v>CAJILLA TACOS</v>
          </cell>
          <cell r="C722" t="str">
            <v>Und.</v>
          </cell>
          <cell r="D722">
            <v>7000</v>
          </cell>
          <cell r="E722">
            <v>420</v>
          </cell>
        </row>
        <row r="723">
          <cell r="B723" t="str">
            <v>INTERRUPTORES</v>
          </cell>
          <cell r="C723" t="str">
            <v>Und.</v>
          </cell>
          <cell r="D723">
            <v>2900</v>
          </cell>
          <cell r="E723">
            <v>174</v>
          </cell>
        </row>
        <row r="724">
          <cell r="B724" t="str">
            <v>VARILLA DE COBRE DE 1.80M D= 1/2"</v>
          </cell>
          <cell r="C724" t="str">
            <v>Und</v>
          </cell>
          <cell r="D724">
            <v>40000</v>
          </cell>
          <cell r="E724">
            <v>2400</v>
          </cell>
        </row>
        <row r="725">
          <cell r="B725" t="str">
            <v>ALAMBRE COBRE No 10</v>
          </cell>
          <cell r="C725" t="str">
            <v>ML</v>
          </cell>
          <cell r="D725">
            <v>1100</v>
          </cell>
          <cell r="E725">
            <v>66</v>
          </cell>
        </row>
        <row r="726">
          <cell r="B726" t="str">
            <v xml:space="preserve">ACOMETIDA EXTERNA </v>
          </cell>
          <cell r="C726" t="str">
            <v>GL</v>
          </cell>
          <cell r="D726">
            <v>500000</v>
          </cell>
          <cell r="E726">
            <v>30000</v>
          </cell>
        </row>
        <row r="727">
          <cell r="B727" t="str">
            <v xml:space="preserve">CANALETA EN LAMINA GALVANIZADA  0.25X0.35M, INCLUYE ANGULO Y SUPLEMENTO </v>
          </cell>
          <cell r="C727" t="str">
            <v>ML</v>
          </cell>
          <cell r="D727">
            <v>90000</v>
          </cell>
          <cell r="E727">
            <v>5400</v>
          </cell>
        </row>
        <row r="728">
          <cell r="B728" t="str">
            <v>ANGULO DE 2 1/2" X 3/16"</v>
          </cell>
          <cell r="C728" t="str">
            <v>ML</v>
          </cell>
          <cell r="D728">
            <v>71000</v>
          </cell>
          <cell r="E728">
            <v>4260</v>
          </cell>
        </row>
        <row r="729">
          <cell r="B729" t="str">
            <v>NIPLE GALVANIZADO 1/2"</v>
          </cell>
          <cell r="C729" t="str">
            <v>Und</v>
          </cell>
          <cell r="D729">
            <v>600</v>
          </cell>
          <cell r="E729">
            <v>36</v>
          </cell>
        </row>
        <row r="730">
          <cell r="B730" t="str">
            <v>DILATACION EN VIDRIO</v>
          </cell>
          <cell r="C730" t="str">
            <v>ML</v>
          </cell>
          <cell r="D730">
            <v>200</v>
          </cell>
          <cell r="E730">
            <v>12</v>
          </cell>
        </row>
        <row r="731">
          <cell r="B731" t="str">
            <v>ESTUCO PLASTICO PARA INTERIORES</v>
          </cell>
          <cell r="C731" t="str">
            <v>Gal</v>
          </cell>
          <cell r="D731">
            <v>12500</v>
          </cell>
          <cell r="E731">
            <v>750</v>
          </cell>
        </row>
        <row r="732">
          <cell r="B732" t="str">
            <v>VINILO VINILTEX TIPO I</v>
          </cell>
          <cell r="C732" t="str">
            <v>GaL</v>
          </cell>
          <cell r="D732">
            <v>41500</v>
          </cell>
          <cell r="E732">
            <v>2490</v>
          </cell>
        </row>
        <row r="733">
          <cell r="B733" t="str">
            <v>MORTERO 1:4</v>
          </cell>
          <cell r="C733" t="str">
            <v>M³</v>
          </cell>
          <cell r="D733" t="e">
            <v>#REF!</v>
          </cell>
          <cell r="E733" t="e">
            <v>#REF!</v>
          </cell>
        </row>
        <row r="734">
          <cell r="B734" t="str">
            <v>BALDOSA DUROPISO MANCESA  30X30</v>
          </cell>
          <cell r="C734" t="str">
            <v>M²</v>
          </cell>
          <cell r="D734">
            <v>20500</v>
          </cell>
          <cell r="E734">
            <v>1230</v>
          </cell>
        </row>
        <row r="735">
          <cell r="B735" t="str">
            <v>CEMENTO BLANCO</v>
          </cell>
          <cell r="C735" t="str">
            <v>KG</v>
          </cell>
          <cell r="D735">
            <v>970</v>
          </cell>
          <cell r="E735">
            <v>58.199999999999996</v>
          </cell>
        </row>
        <row r="736">
          <cell r="B736" t="str">
            <v>CONCRETO DE 3000 PSI</v>
          </cell>
          <cell r="C736" t="str">
            <v>M³</v>
          </cell>
          <cell r="D736" t="e">
            <v>#REF!</v>
          </cell>
          <cell r="E736" t="e">
            <v>#REF!</v>
          </cell>
        </row>
        <row r="737">
          <cell r="B737" t="str">
            <v>PROCTOR MODIFICADO</v>
          </cell>
          <cell r="C737" t="str">
            <v>Und</v>
          </cell>
          <cell r="D737">
            <v>70000</v>
          </cell>
          <cell r="E737">
            <v>4200</v>
          </cell>
        </row>
        <row r="738">
          <cell r="B738" t="str">
            <v>ENSAYO DE LABORATORIO</v>
          </cell>
          <cell r="C738" t="str">
            <v>M³</v>
          </cell>
          <cell r="D738">
            <v>3500</v>
          </cell>
          <cell r="E738">
            <v>210</v>
          </cell>
        </row>
        <row r="739">
          <cell r="B739" t="str">
            <v>TUBERIA PRESION PVC 1/2"</v>
          </cell>
          <cell r="C739" t="str">
            <v>ML</v>
          </cell>
          <cell r="D739">
            <v>1150</v>
          </cell>
          <cell r="E739">
            <v>69</v>
          </cell>
        </row>
        <row r="740">
          <cell r="B740" t="str">
            <v>ADAPTADOR MACHO 1/2</v>
          </cell>
          <cell r="C740" t="str">
            <v>Und</v>
          </cell>
          <cell r="D740">
            <v>300</v>
          </cell>
          <cell r="E740">
            <v>18</v>
          </cell>
        </row>
        <row r="741">
          <cell r="B741" t="str">
            <v>CODO PVC 1/2"</v>
          </cell>
          <cell r="C741" t="str">
            <v>Und</v>
          </cell>
          <cell r="D741">
            <v>300</v>
          </cell>
          <cell r="E741">
            <v>18</v>
          </cell>
        </row>
        <row r="742">
          <cell r="B742" t="str">
            <v>TEE GALVANIZADA DE 1/2"</v>
          </cell>
          <cell r="C742" t="str">
            <v>Und</v>
          </cell>
          <cell r="D742">
            <v>600</v>
          </cell>
          <cell r="E742">
            <v>36</v>
          </cell>
        </row>
        <row r="743">
          <cell r="B743" t="str">
            <v xml:space="preserve">IMPREMANTE </v>
          </cell>
          <cell r="C743" t="str">
            <v>GL</v>
          </cell>
          <cell r="D743">
            <v>22000</v>
          </cell>
          <cell r="E743">
            <v>1320</v>
          </cell>
        </row>
        <row r="744">
          <cell r="B744" t="str">
            <v>MANTO FIBERGLASS 600 XT</v>
          </cell>
          <cell r="C744" t="str">
            <v>M²</v>
          </cell>
          <cell r="D744">
            <v>11500</v>
          </cell>
          <cell r="E744">
            <v>690</v>
          </cell>
        </row>
        <row r="745">
          <cell r="B745" t="str">
            <v>CONCRETO DE 2500 PSI</v>
          </cell>
          <cell r="C745" t="str">
            <v>M³</v>
          </cell>
          <cell r="E745">
            <v>0</v>
          </cell>
        </row>
        <row r="746">
          <cell r="B746" t="str">
            <v>ENSAYO DE LABORATORIO</v>
          </cell>
          <cell r="C746" t="str">
            <v>M³</v>
          </cell>
          <cell r="D746">
            <v>5000</v>
          </cell>
          <cell r="E746">
            <v>300</v>
          </cell>
        </row>
        <row r="747">
          <cell r="B747" t="str">
            <v>TUBERIA PVC 3" SANITARIA</v>
          </cell>
          <cell r="C747" t="str">
            <v>ML</v>
          </cell>
          <cell r="D747">
            <v>4850</v>
          </cell>
          <cell r="E747">
            <v>291</v>
          </cell>
        </row>
        <row r="748">
          <cell r="B748" t="str">
            <v>CODO 3"X90 CXC SANITARIO</v>
          </cell>
          <cell r="C748" t="str">
            <v>Und</v>
          </cell>
          <cell r="D748">
            <v>3400</v>
          </cell>
          <cell r="E748">
            <v>204</v>
          </cell>
        </row>
        <row r="749">
          <cell r="B749" t="str">
            <v>CODO 4"X90 CXC SANITARIO</v>
          </cell>
          <cell r="C749" t="str">
            <v>Und</v>
          </cell>
          <cell r="D749">
            <v>5500</v>
          </cell>
          <cell r="E749">
            <v>330</v>
          </cell>
        </row>
        <row r="750">
          <cell r="B750" t="str">
            <v xml:space="preserve">LIMPIADOR PVC </v>
          </cell>
          <cell r="C750" t="str">
            <v>Und</v>
          </cell>
          <cell r="D750">
            <v>12500</v>
          </cell>
          <cell r="E750">
            <v>750</v>
          </cell>
        </row>
        <row r="751">
          <cell r="B751" t="str">
            <v>SOLDADURA PVC</v>
          </cell>
          <cell r="C751" t="str">
            <v>Und</v>
          </cell>
          <cell r="D751">
            <v>3500</v>
          </cell>
          <cell r="E751">
            <v>210</v>
          </cell>
        </row>
        <row r="752">
          <cell r="B752" t="str">
            <v>TUBERIA PVC 4" SANITARIA</v>
          </cell>
          <cell r="C752" t="str">
            <v>ML</v>
          </cell>
          <cell r="D752">
            <v>7000</v>
          </cell>
          <cell r="E752">
            <v>420</v>
          </cell>
        </row>
        <row r="753">
          <cell r="B753" t="str">
            <v xml:space="preserve">Arena </v>
          </cell>
          <cell r="C753" t="str">
            <v>M3</v>
          </cell>
          <cell r="D753">
            <v>35000</v>
          </cell>
          <cell r="E753">
            <v>2100</v>
          </cell>
        </row>
        <row r="754">
          <cell r="B754" t="str">
            <v>Gravilla</v>
          </cell>
          <cell r="C754" t="str">
            <v>M3</v>
          </cell>
          <cell r="D754">
            <v>40000</v>
          </cell>
          <cell r="E754">
            <v>2400</v>
          </cell>
        </row>
        <row r="755">
          <cell r="B755" t="str">
            <v>Varilla de 1/2"</v>
          </cell>
          <cell r="C755" t="str">
            <v>ML</v>
          </cell>
          <cell r="D755">
            <v>1900</v>
          </cell>
          <cell r="E755">
            <v>114</v>
          </cell>
        </row>
        <row r="756">
          <cell r="B756" t="str">
            <v>Platina 11/2" x 3/16</v>
          </cell>
          <cell r="C756" t="str">
            <v>ML</v>
          </cell>
          <cell r="D756">
            <v>3600</v>
          </cell>
          <cell r="E756">
            <v>216</v>
          </cell>
        </row>
        <row r="757">
          <cell r="B757" t="str">
            <v>Angulo de 2 1/2" x 1/4</v>
          </cell>
          <cell r="C757" t="str">
            <v>ML</v>
          </cell>
          <cell r="D757">
            <v>13300</v>
          </cell>
          <cell r="E757">
            <v>798</v>
          </cell>
        </row>
        <row r="758">
          <cell r="B758" t="str">
            <v>Angulo de 11/2" x 3/16</v>
          </cell>
          <cell r="C758" t="str">
            <v>ML</v>
          </cell>
          <cell r="D758">
            <v>6400</v>
          </cell>
          <cell r="E758">
            <v>384</v>
          </cell>
        </row>
        <row r="759">
          <cell r="B759" t="str">
            <v>Varilla de 5/8" Corrugada</v>
          </cell>
          <cell r="C759" t="str">
            <v>ML</v>
          </cell>
          <cell r="D759">
            <v>3300</v>
          </cell>
          <cell r="E759">
            <v>198</v>
          </cell>
        </row>
        <row r="760">
          <cell r="B760" t="str">
            <v>Corredera</v>
          </cell>
          <cell r="C760" t="str">
            <v>UN</v>
          </cell>
          <cell r="D760">
            <v>1200</v>
          </cell>
          <cell r="E760">
            <v>72</v>
          </cell>
        </row>
        <row r="761">
          <cell r="B761" t="str">
            <v>Chapa marca Vera sencilla</v>
          </cell>
          <cell r="C761" t="str">
            <v>UN</v>
          </cell>
          <cell r="D761">
            <v>25000</v>
          </cell>
          <cell r="E761">
            <v>1500</v>
          </cell>
        </row>
        <row r="762">
          <cell r="B762" t="str">
            <v>Corredera</v>
          </cell>
          <cell r="C762" t="str">
            <v>UN</v>
          </cell>
          <cell r="D762">
            <v>2500</v>
          </cell>
          <cell r="E762">
            <v>150</v>
          </cell>
        </row>
        <row r="763">
          <cell r="B763" t="str">
            <v>Angulo de 11/2"x1/8"</v>
          </cell>
          <cell r="C763" t="str">
            <v>ML</v>
          </cell>
          <cell r="D763">
            <v>6500</v>
          </cell>
          <cell r="E763">
            <v>390</v>
          </cell>
        </row>
        <row r="764">
          <cell r="B764" t="str">
            <v>Correa tipo canal</v>
          </cell>
          <cell r="C764" t="str">
            <v>ML</v>
          </cell>
          <cell r="D764">
            <v>6600</v>
          </cell>
          <cell r="E764">
            <v>396</v>
          </cell>
        </row>
        <row r="765">
          <cell r="B765" t="str">
            <v>Perno de 3/4"</v>
          </cell>
          <cell r="C765" t="str">
            <v>UN</v>
          </cell>
          <cell r="D765">
            <v>1500</v>
          </cell>
          <cell r="E765">
            <v>90</v>
          </cell>
        </row>
        <row r="766">
          <cell r="B766" t="str">
            <v>Malla eslabonada de 2x2 cal 10</v>
          </cell>
          <cell r="C766" t="str">
            <v>M2</v>
          </cell>
          <cell r="D766">
            <v>10000</v>
          </cell>
          <cell r="E766">
            <v>600</v>
          </cell>
        </row>
        <row r="767">
          <cell r="B767" t="str">
            <v>Tubo galvanizado de 2"</v>
          </cell>
          <cell r="C767" t="str">
            <v>ML</v>
          </cell>
          <cell r="D767">
            <v>8000</v>
          </cell>
          <cell r="E767">
            <v>480</v>
          </cell>
        </row>
        <row r="768">
          <cell r="B768" t="str">
            <v>Angulo de 1"x1/8"</v>
          </cell>
          <cell r="C768" t="str">
            <v>ML</v>
          </cell>
          <cell r="D768">
            <v>2000</v>
          </cell>
          <cell r="E768">
            <v>120</v>
          </cell>
        </row>
        <row r="769">
          <cell r="B769" t="str">
            <v>Platina de 1/2"x1/8"</v>
          </cell>
          <cell r="C769" t="str">
            <v>ML</v>
          </cell>
          <cell r="D769">
            <v>1300</v>
          </cell>
          <cell r="E769">
            <v>78</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ACEROS"/>
      <sheetName val="1"/>
      <sheetName val="2"/>
      <sheetName val="3"/>
      <sheetName val="4"/>
      <sheetName val="5"/>
      <sheetName val="6"/>
      <sheetName val="7"/>
      <sheetName val="8"/>
      <sheetName val="9"/>
      <sheetName val="10"/>
      <sheetName val="11"/>
      <sheetName val="12"/>
      <sheetName val="13"/>
      <sheetName val="14"/>
      <sheetName val="15"/>
      <sheetName val="16"/>
      <sheetName val="C123"/>
      <sheetName val="M14"/>
      <sheetName val="Base_Datos"/>
      <sheetName val="Base_Datos1"/>
      <sheetName val="Base_Datos2"/>
      <sheetName val="Base_Datos3"/>
      <sheetName val="Base_Datos4"/>
      <sheetName val="Base_Datos5"/>
      <sheetName val="Base_Datos8"/>
      <sheetName val="Base_Datos6"/>
      <sheetName val="Base_Datos7"/>
      <sheetName val="Base_Datos9"/>
    </sheetNames>
    <sheetDataSet>
      <sheetData sheetId="0"/>
      <sheetData sheetId="1"/>
      <sheetData sheetId="2">
        <row r="7">
          <cell r="B7">
            <v>0.1</v>
          </cell>
        </row>
        <row r="8">
          <cell r="B8">
            <v>0.1</v>
          </cell>
        </row>
        <row r="9">
          <cell r="B9">
            <v>0.08</v>
          </cell>
        </row>
        <row r="43">
          <cell r="B43" t="str">
            <v>ARENA</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ow r="7">
          <cell r="B7">
            <v>0.1</v>
          </cell>
        </row>
      </sheetData>
      <sheetData sheetId="24">
        <row r="7">
          <cell r="B7">
            <v>0.1</v>
          </cell>
        </row>
      </sheetData>
      <sheetData sheetId="25">
        <row r="7">
          <cell r="B7">
            <v>0.1</v>
          </cell>
        </row>
      </sheetData>
      <sheetData sheetId="26">
        <row r="7">
          <cell r="B7">
            <v>0.1</v>
          </cell>
        </row>
      </sheetData>
      <sheetData sheetId="27"/>
      <sheetData sheetId="28"/>
      <sheetData sheetId="29"/>
      <sheetData sheetId="30"/>
      <sheetData sheetId="31"/>
      <sheetData sheetId="32"/>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1"/>
      <sheetName val="2"/>
      <sheetName val="3"/>
      <sheetName val="4"/>
      <sheetName val="5"/>
      <sheetName val="6"/>
      <sheetName val="7"/>
      <sheetName val="8"/>
      <sheetName val="9"/>
      <sheetName val="Base_Datos"/>
      <sheetName val="Base_Datos1"/>
      <sheetName val="Base_Datos2"/>
      <sheetName val="Base_Datos3"/>
      <sheetName val="Base_Datos4"/>
      <sheetName val="Base_Datos5"/>
      <sheetName val="Base_Datos8"/>
      <sheetName val="Base_Datos6"/>
      <sheetName val="Base_Datos7"/>
      <sheetName val="Base_Datos9"/>
    </sheetNames>
    <sheetDataSet>
      <sheetData sheetId="0"/>
      <sheetData sheetId="1"/>
      <sheetData sheetId="2">
        <row r="212">
          <cell r="B212" t="str">
            <v>ALAMBRE  No. 8 AWG</v>
          </cell>
        </row>
        <row r="213">
          <cell r="B213" t="str">
            <v>DUCTO CONDUIT ELECTR. PVC  1/2"</v>
          </cell>
        </row>
      </sheetData>
      <sheetData sheetId="3"/>
      <sheetData sheetId="4"/>
      <sheetData sheetId="5"/>
      <sheetData sheetId="6"/>
      <sheetData sheetId="7"/>
      <sheetData sheetId="8"/>
      <sheetData sheetId="9"/>
      <sheetData sheetId="10"/>
      <sheetData sheetId="11"/>
      <sheetData sheetId="12"/>
      <sheetData sheetId="13">
        <row r="212">
          <cell r="B212" t="str">
            <v>ALAMBRE  No. 8 AWG</v>
          </cell>
        </row>
      </sheetData>
      <sheetData sheetId="14">
        <row r="212">
          <cell r="B212" t="str">
            <v>ALAMBRE  No. 8 AWG</v>
          </cell>
        </row>
      </sheetData>
      <sheetData sheetId="15">
        <row r="212">
          <cell r="B212" t="str">
            <v>ALAMBRE  No. 8 AWG</v>
          </cell>
        </row>
      </sheetData>
      <sheetData sheetId="16">
        <row r="212">
          <cell r="B212" t="str">
            <v>ALAMBRE  No. 8 AWG</v>
          </cell>
        </row>
      </sheetData>
      <sheetData sheetId="17"/>
      <sheetData sheetId="18"/>
      <sheetData sheetId="19"/>
      <sheetData sheetId="20"/>
      <sheetData sheetId="21"/>
      <sheetData sheetId="2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CIOS"/>
      <sheetName val="Base Datos"/>
      <sheetName val="Presupuesto DES2"/>
      <sheetName val="Presupuesto"/>
      <sheetName val="1,1"/>
      <sheetName val="1.2"/>
      <sheetName val="2,1"/>
      <sheetName val="2,2"/>
      <sheetName val="2,3"/>
      <sheetName val="2,4"/>
      <sheetName val="2,5"/>
      <sheetName val="2,6"/>
      <sheetName val="2,7"/>
      <sheetName val="2,8"/>
      <sheetName val="2,9"/>
      <sheetName val="2,10"/>
      <sheetName val="2,11"/>
      <sheetName val="2,12"/>
      <sheetName val="2,13"/>
      <sheetName val="2,14"/>
      <sheetName val="2,15"/>
      <sheetName val="2,16"/>
      <sheetName val="3,1"/>
      <sheetName val="3,2"/>
      <sheetName val="3,3"/>
      <sheetName val="3,4"/>
      <sheetName val="3,5"/>
      <sheetName val="3,6"/>
      <sheetName val="3,7"/>
      <sheetName val="3,8"/>
      <sheetName val="3,9"/>
      <sheetName val="3,10"/>
      <sheetName val="3,11"/>
      <sheetName val="3,12"/>
      <sheetName val="3,13"/>
      <sheetName val="C123 "/>
      <sheetName val="M14"/>
      <sheetName val="Programación"/>
      <sheetName val="Flujo de Fondos"/>
      <sheetName val="Compilado"/>
      <sheetName val="ACEROS"/>
      <sheetName val="1"/>
      <sheetName val="2"/>
      <sheetName val="4"/>
      <sheetName val="3"/>
      <sheetName val="5"/>
      <sheetName val="6"/>
      <sheetName val="7"/>
      <sheetName val="8"/>
      <sheetName val="9"/>
      <sheetName val="10"/>
      <sheetName val="11"/>
      <sheetName val="12"/>
      <sheetName val="13"/>
      <sheetName val="14"/>
      <sheetName val="15"/>
      <sheetName val="16"/>
      <sheetName val="A.1"/>
      <sheetName val="A.2"/>
      <sheetName val="CANT. MAT."/>
      <sheetName val="17"/>
      <sheetName val="18"/>
      <sheetName val="19"/>
      <sheetName val="20"/>
      <sheetName val="21"/>
      <sheetName val="22"/>
      <sheetName val="23"/>
      <sheetName val="24"/>
      <sheetName val="14."/>
      <sheetName val="15."/>
      <sheetName val="Base_Datos"/>
      <sheetName val="Presupuesto_DES2"/>
      <sheetName val="1_2"/>
      <sheetName val="C123_"/>
      <sheetName val="Flujo_de_Fondos"/>
      <sheetName val="A_1"/>
      <sheetName val="A_2"/>
      <sheetName val="CANT__MAT_"/>
      <sheetName val="14_"/>
      <sheetName val="15_"/>
      <sheetName val="Base_Datos1"/>
      <sheetName val="Presupuesto_DES21"/>
      <sheetName val="1_21"/>
      <sheetName val="C123_1"/>
      <sheetName val="Flujo_de_Fondos1"/>
      <sheetName val="A_11"/>
      <sheetName val="A_21"/>
      <sheetName val="CANT__MAT_1"/>
      <sheetName val="14_1"/>
      <sheetName val="15_1"/>
      <sheetName val="Base_Datos2"/>
      <sheetName val="Presupuesto_DES22"/>
      <sheetName val="1_22"/>
      <sheetName val="C123_2"/>
      <sheetName val="Flujo_de_Fondos2"/>
      <sheetName val="A_12"/>
      <sheetName val="A_22"/>
      <sheetName val="CANT__MAT_2"/>
      <sheetName val="14_2"/>
      <sheetName val="15_2"/>
      <sheetName val="Base_Datos3"/>
      <sheetName val="Presupuesto_DES23"/>
      <sheetName val="1_23"/>
      <sheetName val="C123_3"/>
      <sheetName val="Flujo_de_Fondos3"/>
      <sheetName val="A_13"/>
      <sheetName val="A_23"/>
      <sheetName val="CANT__MAT_3"/>
      <sheetName val="14_3"/>
      <sheetName val="15_3"/>
      <sheetName val="Base_Datos4"/>
      <sheetName val="Presupuesto_DES24"/>
      <sheetName val="1_24"/>
      <sheetName val="C123_4"/>
      <sheetName val="Flujo_de_Fondos4"/>
      <sheetName val="A_14"/>
      <sheetName val="A_24"/>
      <sheetName val="CANT__MAT_4"/>
      <sheetName val="14_4"/>
      <sheetName val="15_4"/>
      <sheetName val="Base_Datos5"/>
      <sheetName val="Presupuesto_DES25"/>
      <sheetName val="1_25"/>
      <sheetName val="C123_5"/>
      <sheetName val="Flujo_de_Fondos5"/>
      <sheetName val="A_15"/>
      <sheetName val="A_25"/>
      <sheetName val="CANT__MAT_5"/>
      <sheetName val="14_5"/>
      <sheetName val="15_5"/>
      <sheetName val="Base_Datos8"/>
      <sheetName val="Presupuesto_DES28"/>
      <sheetName val="1_28"/>
      <sheetName val="C123_8"/>
      <sheetName val="Flujo_de_Fondos8"/>
      <sheetName val="A_18"/>
      <sheetName val="A_28"/>
      <sheetName val="CANT__MAT_8"/>
      <sheetName val="14_8"/>
      <sheetName val="15_8"/>
      <sheetName val="Base_Datos6"/>
      <sheetName val="Presupuesto_DES26"/>
      <sheetName val="1_26"/>
      <sheetName val="C123_6"/>
      <sheetName val="Flujo_de_Fondos6"/>
      <sheetName val="A_16"/>
      <sheetName val="A_26"/>
      <sheetName val="CANT__MAT_6"/>
      <sheetName val="14_6"/>
      <sheetName val="15_6"/>
      <sheetName val="Base_Datos7"/>
      <sheetName val="Presupuesto_DES27"/>
      <sheetName val="1_27"/>
      <sheetName val="C123_7"/>
      <sheetName val="Flujo_de_Fondos7"/>
      <sheetName val="A_17"/>
      <sheetName val="A_27"/>
      <sheetName val="CANT__MAT_7"/>
      <sheetName val="14_7"/>
      <sheetName val="15_7"/>
      <sheetName val="Base_Datos9"/>
      <sheetName val="Presupuesto_DES29"/>
      <sheetName val="1_29"/>
      <sheetName val="C123_9"/>
      <sheetName val="Flujo_de_Fondos9"/>
      <sheetName val="A_19"/>
      <sheetName val="A_29"/>
      <sheetName val="CANT__MAT_9"/>
      <sheetName val="14_9"/>
      <sheetName val="15_9"/>
    </sheetNames>
    <sheetDataSet>
      <sheetData sheetId="0"/>
      <sheetData sheetId="1"/>
      <sheetData sheetId="2">
        <row r="4">
          <cell r="B4" t="str">
            <v xml:space="preserve"> </v>
          </cell>
        </row>
        <row r="125">
          <cell r="B125" t="str">
            <v>LAVAMANOS ACUACER</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ow r="4">
          <cell r="B4" t="str">
            <v/>
          </cell>
        </row>
      </sheetData>
      <sheetData sheetId="72"/>
      <sheetData sheetId="73"/>
      <sheetData sheetId="74"/>
      <sheetData sheetId="75"/>
      <sheetData sheetId="76"/>
      <sheetData sheetId="77"/>
      <sheetData sheetId="78"/>
      <sheetData sheetId="79"/>
      <sheetData sheetId="80"/>
      <sheetData sheetId="81">
        <row r="4">
          <cell r="B4" t="str">
            <v/>
          </cell>
        </row>
      </sheetData>
      <sheetData sheetId="82"/>
      <sheetData sheetId="83"/>
      <sheetData sheetId="84"/>
      <sheetData sheetId="85"/>
      <sheetData sheetId="86"/>
      <sheetData sheetId="87"/>
      <sheetData sheetId="88"/>
      <sheetData sheetId="89"/>
      <sheetData sheetId="90"/>
      <sheetData sheetId="91">
        <row r="4">
          <cell r="B4" t="str">
            <v/>
          </cell>
        </row>
      </sheetData>
      <sheetData sheetId="92"/>
      <sheetData sheetId="93"/>
      <sheetData sheetId="94"/>
      <sheetData sheetId="95"/>
      <sheetData sheetId="96"/>
      <sheetData sheetId="97"/>
      <sheetData sheetId="98"/>
      <sheetData sheetId="99"/>
      <sheetData sheetId="100"/>
      <sheetData sheetId="101">
        <row r="4">
          <cell r="B4" t="str">
            <v/>
          </cell>
        </row>
      </sheetData>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CIOS"/>
      <sheetName val="Base Datos"/>
      <sheetName val="Presupuesto DES2"/>
      <sheetName val="Presupuesto"/>
      <sheetName val="1,1"/>
      <sheetName val="1.2"/>
      <sheetName val="2,1"/>
      <sheetName val="2,2"/>
      <sheetName val="2,3"/>
      <sheetName val="2,4"/>
      <sheetName val="2,5"/>
      <sheetName val="2,6"/>
      <sheetName val="2,7"/>
      <sheetName val="2,8"/>
      <sheetName val="2,9"/>
      <sheetName val="2,10"/>
      <sheetName val="2,11"/>
      <sheetName val="2,12"/>
      <sheetName val="2,13"/>
      <sheetName val="2,14"/>
      <sheetName val="2,15"/>
      <sheetName val="2,16"/>
      <sheetName val="3,1"/>
      <sheetName val="3,2"/>
      <sheetName val="3,3"/>
      <sheetName val="3,4"/>
      <sheetName val="3,5"/>
      <sheetName val="3,6"/>
      <sheetName val="3,7"/>
      <sheetName val="3,8"/>
      <sheetName val="3,9"/>
      <sheetName val="3,10"/>
      <sheetName val="3,11"/>
      <sheetName val="3,12"/>
      <sheetName val="3,13"/>
      <sheetName val="C123 "/>
      <sheetName val="M14"/>
      <sheetName val="Programación"/>
      <sheetName val="Flujo de Fondos"/>
      <sheetName val="Compilad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Base_Datos"/>
      <sheetName val="Presupuesto_DES2"/>
      <sheetName val="1_2"/>
      <sheetName val="C123_"/>
      <sheetName val="Flujo_de_Fondos"/>
      <sheetName val="Base_Datos1"/>
      <sheetName val="Presupuesto_DES21"/>
      <sheetName val="1_21"/>
      <sheetName val="C123_1"/>
      <sheetName val="Flujo_de_Fondos1"/>
      <sheetName val="Base_Datos2"/>
      <sheetName val="Presupuesto_DES22"/>
      <sheetName val="1_22"/>
      <sheetName val="C123_2"/>
      <sheetName val="Flujo_de_Fondos2"/>
      <sheetName val="Base_Datos3"/>
      <sheetName val="Presupuesto_DES23"/>
      <sheetName val="1_23"/>
      <sheetName val="C123_3"/>
      <sheetName val="Flujo_de_Fondos3"/>
      <sheetName val="Base_Datos4"/>
      <sheetName val="Presupuesto_DES24"/>
      <sheetName val="1_24"/>
      <sheetName val="C123_4"/>
      <sheetName val="Flujo_de_Fondos4"/>
      <sheetName val="Base_Datos5"/>
      <sheetName val="Presupuesto_DES25"/>
      <sheetName val="1_25"/>
      <sheetName val="C123_5"/>
      <sheetName val="Flujo_de_Fondos5"/>
      <sheetName val="Base_Datos8"/>
      <sheetName val="Presupuesto_DES28"/>
      <sheetName val="1_28"/>
      <sheetName val="C123_8"/>
      <sheetName val="Flujo_de_Fondos8"/>
      <sheetName val="Base_Datos6"/>
      <sheetName val="Presupuesto_DES26"/>
      <sheetName val="1_26"/>
      <sheetName val="C123_6"/>
      <sheetName val="Flujo_de_Fondos6"/>
      <sheetName val="Base_Datos7"/>
      <sheetName val="Presupuesto_DES27"/>
      <sheetName val="1_27"/>
      <sheetName val="C123_7"/>
      <sheetName val="Flujo_de_Fondos7"/>
      <sheetName val="Base_Datos9"/>
      <sheetName val="Presupuesto_DES29"/>
      <sheetName val="1_29"/>
      <sheetName val="C123_9"/>
      <sheetName val="Flujo_de_Fondos9"/>
    </sheetNames>
    <sheetDataSet>
      <sheetData sheetId="0"/>
      <sheetData sheetId="1"/>
      <sheetData sheetId="2">
        <row r="4">
          <cell r="B4" t="str">
            <v xml:space="preserve"> </v>
          </cell>
        </row>
        <row r="11">
          <cell r="B11">
            <v>0.93</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ow r="4">
          <cell r="B4" t="str">
            <v/>
          </cell>
        </row>
      </sheetData>
      <sheetData sheetId="92"/>
      <sheetData sheetId="93"/>
      <sheetData sheetId="94"/>
      <sheetData sheetId="95"/>
      <sheetData sheetId="96">
        <row r="4">
          <cell r="B4" t="str">
            <v/>
          </cell>
        </row>
      </sheetData>
      <sheetData sheetId="97"/>
      <sheetData sheetId="98"/>
      <sheetData sheetId="99"/>
      <sheetData sheetId="100"/>
      <sheetData sheetId="101">
        <row r="4">
          <cell r="B4" t="str">
            <v/>
          </cell>
        </row>
      </sheetData>
      <sheetData sheetId="102"/>
      <sheetData sheetId="103"/>
      <sheetData sheetId="104"/>
      <sheetData sheetId="105"/>
      <sheetData sheetId="106">
        <row r="4">
          <cell r="B4" t="str">
            <v/>
          </cell>
        </row>
      </sheetData>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O. USCO V. 1"/>
      <sheetName val="PRES GRANJAS"/>
      <sheetName val="1"/>
      <sheetName val="1.1"/>
      <sheetName val="1.2"/>
      <sheetName val="1.3"/>
      <sheetName val="1.4"/>
      <sheetName val="1.5"/>
      <sheetName val="1.6"/>
      <sheetName val="1.7"/>
      <sheetName val="1.8"/>
      <sheetName val="2.1"/>
      <sheetName val="2.1.1"/>
      <sheetName val="2.1.2"/>
      <sheetName val="2.1.3"/>
      <sheetName val="2.1.4"/>
      <sheetName val="2.2"/>
      <sheetName val="2.2.1"/>
      <sheetName val="2.2.2"/>
      <sheetName val="2.2.3"/>
      <sheetName val="2.2.4"/>
      <sheetName val="2.2.5"/>
      <sheetName val="2.3"/>
      <sheetName val="2.3.1"/>
      <sheetName val="3."/>
      <sheetName val="3.1"/>
      <sheetName val=".4"/>
      <sheetName val="4.1 "/>
      <sheetName val="4.2"/>
      <sheetName val=".5"/>
      <sheetName val="5.1."/>
      <sheetName val="5.2.."/>
      <sheetName val="5.3."/>
      <sheetName val="5.4."/>
      <sheetName val="5.5"/>
      <sheetName val="5.6"/>
      <sheetName val="5.7"/>
      <sheetName val="5.8"/>
      <sheetName val="6."/>
      <sheetName val="6.1"/>
      <sheetName val="6.2."/>
      <sheetName val="6.3."/>
      <sheetName val="6.8."/>
      <sheetName val="6.4."/>
      <sheetName val="6.5."/>
      <sheetName val="6.6."/>
      <sheetName val="6.7."/>
      <sheetName val="6.8"/>
      <sheetName val="6.9"/>
      <sheetName val="6.10"/>
      <sheetName val="6.11"/>
      <sheetName val="6.12"/>
      <sheetName val="6.13"/>
      <sheetName val="6.14"/>
      <sheetName val="7."/>
      <sheetName val="7.1"/>
      <sheetName val="7.2"/>
      <sheetName val="7.3"/>
      <sheetName val="7.4"/>
      <sheetName val="7.5"/>
      <sheetName val="7.6"/>
      <sheetName val="7.7"/>
      <sheetName val="8.1"/>
      <sheetName val="8.1.1"/>
      <sheetName val="8.1.2"/>
      <sheetName val="8.1.3"/>
      <sheetName val="8.1.4."/>
      <sheetName val="8.1.5."/>
      <sheetName val="8.1.6."/>
      <sheetName val="8.1.7."/>
      <sheetName val="8.2.."/>
      <sheetName val="8.2.1"/>
      <sheetName val="9."/>
      <sheetName val="9.1."/>
      <sheetName val="9.2."/>
      <sheetName val="9.3."/>
      <sheetName val="10.1."/>
      <sheetName val="10.1.1"/>
      <sheetName val="10.2."/>
      <sheetName val="10.2.1"/>
      <sheetName val="10.2.2"/>
      <sheetName val="10.2.3"/>
      <sheetName val="10.2.4"/>
      <sheetName val="10.2.5"/>
      <sheetName val="10.2.6"/>
      <sheetName val="10.2.7"/>
      <sheetName val="10.2.8"/>
      <sheetName val="11."/>
      <sheetName val="11.1"/>
      <sheetName val="11.2"/>
      <sheetName val="11.3"/>
      <sheetName val="12."/>
      <sheetName val="12.1."/>
      <sheetName val="10.3"/>
      <sheetName val="10.4"/>
      <sheetName val="10,5"/>
      <sheetName val="10.6"/>
      <sheetName val="10.7"/>
      <sheetName val="9"/>
      <sheetName val="11.1.1"/>
      <sheetName val="11.1.2"/>
      <sheetName val="11.1.3"/>
      <sheetName val="11.1.4"/>
      <sheetName val="11.2.1"/>
      <sheetName val="11.2.2"/>
      <sheetName val="11.2.3"/>
      <sheetName val="11.2.4"/>
      <sheetName val="11.2.5"/>
      <sheetName val="11.2.6"/>
      <sheetName val="11.2.7"/>
      <sheetName val="11.2.8"/>
      <sheetName val="11.2.9"/>
      <sheetName val="12.1"/>
      <sheetName val="12.2"/>
      <sheetName val="12.3"/>
      <sheetName val="10"/>
      <sheetName val="14.1"/>
      <sheetName val="L. TOPEROL"/>
      <sheetName val="L. OCRE CUADROS"/>
      <sheetName val="L. NEGRA CUADROS"/>
      <sheetName val="L. AZUL RAYAS"/>
      <sheetName val="ADOQUIN DE GRES"/>
      <sheetName val="TABLADO ACHAPO"/>
      <sheetName val="BANCA"/>
      <sheetName val="DADOS EN CONCRETO"/>
      <sheetName val="CANECA PEQUENA"/>
      <sheetName val="CONCRETO POBRE"/>
      <sheetName val="ZAPATA DE 0.60"/>
      <sheetName val="ADOQ. V. AZUL"/>
      <sheetName val="L. AZUL LISA"/>
      <sheetName val="L. GRIS LISA"/>
      <sheetName val="L. AMARILLO  RAYAS"/>
      <sheetName val="DECOPAVITEX"/>
      <sheetName val="PLACA MINUSV"/>
      <sheetName val="BORDILLO FUND ,10X,20"/>
      <sheetName val="L. ROJO RAYAS"/>
      <sheetName val="CEBRA"/>
      <sheetName val="PUENTE MESETAS"/>
      <sheetName val="CERRAMIENTO "/>
      <sheetName val="CAMPAMENTO"/>
      <sheetName val="Hoja1"/>
      <sheetName val="CASA  S.MARTIN"/>
      <sheetName val="CANTIDADES"/>
      <sheetName val="Hoja2"/>
      <sheetName val="APB 1"/>
      <sheetName val="PRECIOS"/>
      <sheetName val="CANTIDADES "/>
      <sheetName val="APB 4"/>
      <sheetName val="APB 2"/>
      <sheetName val="APB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150</v>
          </cell>
        </row>
        <row r="3">
          <cell r="A3">
            <v>2</v>
          </cell>
          <cell r="B3" t="str">
            <v>Arena fina</v>
          </cell>
          <cell r="C3" t="str">
            <v>M3</v>
          </cell>
          <cell r="D3">
            <v>30000</v>
          </cell>
          <cell r="E3">
            <v>1800</v>
          </cell>
        </row>
        <row r="4">
          <cell r="A4">
            <v>3</v>
          </cell>
          <cell r="B4" t="str">
            <v>Arena para concreto</v>
          </cell>
          <cell r="C4" t="str">
            <v>M3</v>
          </cell>
          <cell r="D4">
            <v>24000</v>
          </cell>
          <cell r="E4">
            <v>1440</v>
          </cell>
        </row>
        <row r="5">
          <cell r="A5">
            <v>4</v>
          </cell>
          <cell r="B5" t="str">
            <v>Base granular (debe cumplir con especificaciòn Art.330/02 INVIAS,e=0.2 mts</v>
          </cell>
          <cell r="C5" t="str">
            <v>M3</v>
          </cell>
          <cell r="D5">
            <v>29000</v>
          </cell>
          <cell r="E5">
            <v>1740</v>
          </cell>
        </row>
        <row r="6">
          <cell r="A6">
            <v>5</v>
          </cell>
          <cell r="B6" t="str">
            <v>Grama</v>
          </cell>
          <cell r="C6" t="str">
            <v>M2</v>
          </cell>
          <cell r="D6">
            <v>2600</v>
          </cell>
          <cell r="E6">
            <v>156</v>
          </cell>
        </row>
        <row r="7">
          <cell r="A7">
            <v>6</v>
          </cell>
          <cell r="B7" t="str">
            <v>GRANITO #2</v>
          </cell>
          <cell r="C7" t="str">
            <v>BT</v>
          </cell>
          <cell r="D7">
            <v>6000</v>
          </cell>
          <cell r="E7">
            <v>360</v>
          </cell>
        </row>
        <row r="8">
          <cell r="A8">
            <v>7</v>
          </cell>
          <cell r="B8" t="str">
            <v>Gravilla de 3/4" a 1"</v>
          </cell>
          <cell r="C8" t="str">
            <v>M3</v>
          </cell>
          <cell r="D8">
            <v>40000</v>
          </cell>
          <cell r="E8">
            <v>2400</v>
          </cell>
        </row>
        <row r="9">
          <cell r="A9">
            <v>8</v>
          </cell>
          <cell r="B9" t="str">
            <v>Guadua</v>
          </cell>
          <cell r="C9" t="str">
            <v>ML</v>
          </cell>
          <cell r="D9">
            <v>1500</v>
          </cell>
          <cell r="E9">
            <v>90</v>
          </cell>
        </row>
        <row r="10">
          <cell r="A10">
            <v>9</v>
          </cell>
          <cell r="B10" t="str">
            <v>Recebo</v>
          </cell>
          <cell r="C10" t="str">
            <v>M3</v>
          </cell>
          <cell r="D10">
            <v>19000</v>
          </cell>
          <cell r="E10">
            <v>1140</v>
          </cell>
        </row>
        <row r="11">
          <cell r="A11">
            <v>10</v>
          </cell>
          <cell r="B11" t="str">
            <v>Sub - base granular para via</v>
          </cell>
          <cell r="C11" t="str">
            <v>M3</v>
          </cell>
          <cell r="D11">
            <v>12500</v>
          </cell>
          <cell r="E11">
            <v>750</v>
          </cell>
        </row>
        <row r="12">
          <cell r="A12">
            <v>11</v>
          </cell>
          <cell r="B12" t="str">
            <v>Tierra negra</v>
          </cell>
          <cell r="C12" t="str">
            <v>M3</v>
          </cell>
          <cell r="D12">
            <v>10000</v>
          </cell>
          <cell r="E12">
            <v>600</v>
          </cell>
        </row>
        <row r="13">
          <cell r="A13">
            <v>12</v>
          </cell>
          <cell r="B13" t="str">
            <v>Triturado</v>
          </cell>
          <cell r="C13" t="str">
            <v>M3</v>
          </cell>
          <cell r="D13">
            <v>56000</v>
          </cell>
          <cell r="E13">
            <v>3360</v>
          </cell>
        </row>
        <row r="14">
          <cell r="A14">
            <v>13</v>
          </cell>
          <cell r="B14" t="str">
            <v>Piedra media zonga</v>
          </cell>
          <cell r="C14" t="str">
            <v>M3</v>
          </cell>
          <cell r="D14">
            <v>45000</v>
          </cell>
          <cell r="E14">
            <v>2700</v>
          </cell>
        </row>
        <row r="15">
          <cell r="A15">
            <v>14</v>
          </cell>
          <cell r="B15" t="str">
            <v>Arbol nativo, h &gt; 1,50 mts.</v>
          </cell>
          <cell r="C15" t="str">
            <v>UN</v>
          </cell>
          <cell r="D15">
            <v>20000</v>
          </cell>
          <cell r="E15">
            <v>1200</v>
          </cell>
        </row>
        <row r="16">
          <cell r="A16">
            <v>15</v>
          </cell>
          <cell r="B16" t="str">
            <v>Material granular</v>
          </cell>
          <cell r="C16" t="str">
            <v>M3</v>
          </cell>
          <cell r="E16">
            <v>0</v>
          </cell>
        </row>
        <row r="17">
          <cell r="A17">
            <v>16</v>
          </cell>
          <cell r="B17" t="str">
            <v xml:space="preserve">Sub - base granular </v>
          </cell>
          <cell r="C17" t="str">
            <v>M3</v>
          </cell>
          <cell r="D17">
            <v>22000</v>
          </cell>
          <cell r="E17">
            <v>1320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38850</v>
          </cell>
          <cell r="E25">
            <v>1942.5</v>
          </cell>
        </row>
        <row r="26">
          <cell r="A26">
            <v>22</v>
          </cell>
          <cell r="B26" t="str">
            <v>Adoquin en concreto, tipo  PEATONAL, en concreto, de 0,20 x 0,10 mts., e= 0,06 mts.,  COLOR GRIS</v>
          </cell>
          <cell r="C26" t="str">
            <v>M2</v>
          </cell>
          <cell r="D26">
            <v>26500</v>
          </cell>
          <cell r="E26">
            <v>1325</v>
          </cell>
        </row>
        <row r="27">
          <cell r="A27">
            <v>23</v>
          </cell>
          <cell r="B27" t="str">
            <v>Adoquin en concreto, tipo VEHICULAR ,  de 0,20 x 0,10 mts., e= 0,08 mts.,  COLOR AZUL</v>
          </cell>
          <cell r="C27" t="str">
            <v>M2</v>
          </cell>
          <cell r="D27">
            <v>48500</v>
          </cell>
          <cell r="E27">
            <v>2425</v>
          </cell>
        </row>
        <row r="28">
          <cell r="A28">
            <v>24</v>
          </cell>
          <cell r="B28" t="str">
            <v>Adoquin en concreto, tipo VEHICULAR ,  de 0,20 x 0,10 mts., e= 0,08 mts.,  COLOR OCRE</v>
          </cell>
          <cell r="C28" t="str">
            <v>M2</v>
          </cell>
          <cell r="D28">
            <v>44678</v>
          </cell>
          <cell r="E28">
            <v>2233.9</v>
          </cell>
        </row>
        <row r="29">
          <cell r="A29">
            <v>25</v>
          </cell>
          <cell r="B29" t="str">
            <v>Adoquin en concreto, tipo VEHICULAR,  de 0,20 x 0,10 mts., e= 0,08 mts.,  COLOR GRIS</v>
          </cell>
          <cell r="C29" t="str">
            <v>M2</v>
          </cell>
          <cell r="D29">
            <v>29958</v>
          </cell>
          <cell r="E29">
            <v>1497.9</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1500</v>
          </cell>
        </row>
        <row r="32">
          <cell r="A32">
            <v>28</v>
          </cell>
          <cell r="B32" t="str">
            <v>Bordillos en concreto,  prefabricado sec.,10x,25x,80</v>
          </cell>
          <cell r="C32" t="str">
            <v>UN</v>
          </cell>
          <cell r="D32">
            <v>7000</v>
          </cell>
          <cell r="E32">
            <v>350</v>
          </cell>
        </row>
        <row r="33">
          <cell r="A33">
            <v>29</v>
          </cell>
          <cell r="B33" t="str">
            <v>Cemento Blanco</v>
          </cell>
          <cell r="C33" t="str">
            <v>KG</v>
          </cell>
          <cell r="D33">
            <v>760</v>
          </cell>
          <cell r="E33">
            <v>38</v>
          </cell>
        </row>
        <row r="34">
          <cell r="A34">
            <v>30</v>
          </cell>
          <cell r="B34" t="str">
            <v>Cemento gris</v>
          </cell>
          <cell r="C34" t="str">
            <v>KG</v>
          </cell>
          <cell r="D34">
            <v>430</v>
          </cell>
          <cell r="E34">
            <v>21.5</v>
          </cell>
        </row>
        <row r="35">
          <cell r="A35">
            <v>31</v>
          </cell>
          <cell r="B35" t="str">
            <v>Loseta prefabricada en concreto,  e = 0,06 mts de 0,40 x 0,40 mts. Color Gris LISA</v>
          </cell>
          <cell r="C35" t="str">
            <v>M2</v>
          </cell>
          <cell r="D35">
            <v>30000</v>
          </cell>
          <cell r="E35">
            <v>1500</v>
          </cell>
        </row>
        <row r="36">
          <cell r="A36">
            <v>32</v>
          </cell>
          <cell r="B36" t="str">
            <v>Loseta prefabricada en concreto,  e = 0,06 mts de 0,40 x 0,40 mts. Color ROJO A RAYAS</v>
          </cell>
          <cell r="C36" t="str">
            <v>M2</v>
          </cell>
          <cell r="D36">
            <v>41000</v>
          </cell>
          <cell r="E36">
            <v>2050</v>
          </cell>
        </row>
        <row r="37">
          <cell r="A37">
            <v>33</v>
          </cell>
          <cell r="B37" t="str">
            <v>Loseta prefabricada en concreto,  e = 0,06 mts de 0,40 x 0,40 mts.COLOR GRIS - TOPEROL</v>
          </cell>
          <cell r="C37" t="str">
            <v>M2</v>
          </cell>
          <cell r="D37">
            <v>28000</v>
          </cell>
          <cell r="E37">
            <v>1400</v>
          </cell>
        </row>
        <row r="38">
          <cell r="A38">
            <v>34</v>
          </cell>
          <cell r="B38" t="str">
            <v>Loseta prefabricada en concreto,  e = 0,06 mts de 0,40 x 0,40 mts.COLOR GRIS LISA</v>
          </cell>
          <cell r="C38" t="str">
            <v>M2</v>
          </cell>
          <cell r="D38">
            <v>28000</v>
          </cell>
          <cell r="E38">
            <v>1400</v>
          </cell>
        </row>
        <row r="39">
          <cell r="A39">
            <v>35</v>
          </cell>
          <cell r="B39" t="str">
            <v>Loseta prefabricada en concreto,  e = 0,06 mts de 0,40 x 0,40 mts.COLOR GRIS A RAYAS</v>
          </cell>
          <cell r="C39" t="str">
            <v>M2</v>
          </cell>
          <cell r="D39">
            <v>28000</v>
          </cell>
          <cell r="E39">
            <v>1400</v>
          </cell>
        </row>
        <row r="40">
          <cell r="A40">
            <v>36</v>
          </cell>
          <cell r="B40" t="str">
            <v>Loseta prefabricada en concreto,  e = 0,06 mts de 0,40 x 0,40 mts.COLOR AZUL LISA</v>
          </cell>
          <cell r="C40" t="str">
            <v>M2</v>
          </cell>
          <cell r="D40">
            <v>45000</v>
          </cell>
          <cell r="E40">
            <v>2250</v>
          </cell>
        </row>
        <row r="41">
          <cell r="A41">
            <v>37</v>
          </cell>
          <cell r="B41" t="str">
            <v>Loseta prefabricada en concreto,  e = 0,06 mts de 0,40 x 0,40 mts.COLOR AZUL A RAYAS</v>
          </cell>
          <cell r="C41" t="str">
            <v>M2</v>
          </cell>
          <cell r="D41">
            <v>44500</v>
          </cell>
          <cell r="E41">
            <v>2225</v>
          </cell>
        </row>
        <row r="42">
          <cell r="A42">
            <v>38</v>
          </cell>
          <cell r="B42" t="str">
            <v>Loseta prefabricada en concreto,  e = 0,06 mts de 0,40 x 0,40 mts.COLOR AMARILLO A RAYAS</v>
          </cell>
          <cell r="C42" t="str">
            <v>M2</v>
          </cell>
          <cell r="D42">
            <v>40000</v>
          </cell>
          <cell r="E42">
            <v>2000</v>
          </cell>
        </row>
        <row r="43">
          <cell r="A43">
            <v>39</v>
          </cell>
          <cell r="B43" t="str">
            <v>Loseta prefabricada en concreto,  e = 0,06 mts de 0,40 x 0,40 mts.COLOR AMARILLO A CUADROS</v>
          </cell>
          <cell r="C43" t="str">
            <v>M2</v>
          </cell>
          <cell r="D43">
            <v>40000</v>
          </cell>
          <cell r="E43">
            <v>2000</v>
          </cell>
        </row>
        <row r="44">
          <cell r="A44">
            <v>40</v>
          </cell>
          <cell r="B44" t="str">
            <v>Loseta prefabricada en concreto,  e = 0,06 mts de 0,40 x 0,40 mts.COLOR OCRE LISA. A RAYAS O A CUADROS.</v>
          </cell>
          <cell r="C44" t="str">
            <v>M2</v>
          </cell>
          <cell r="D44">
            <v>38000</v>
          </cell>
          <cell r="E44">
            <v>1900</v>
          </cell>
        </row>
        <row r="45">
          <cell r="A45">
            <v>41</v>
          </cell>
          <cell r="B45" t="str">
            <v xml:space="preserve">Loseta prefabricada en concreto,  e = 0,06 mts de 0,40 x 0,60 mts.COLOR AZUL LISA </v>
          </cell>
          <cell r="C45" t="str">
            <v>M2</v>
          </cell>
          <cell r="D45">
            <v>44500</v>
          </cell>
          <cell r="E45">
            <v>2225</v>
          </cell>
        </row>
        <row r="46">
          <cell r="A46">
            <v>42</v>
          </cell>
          <cell r="B46" t="str">
            <v>Loseta prefabricada en concreto,  e = 0,06 mts de 0,40 x 0,60 mts.COLOR NEGRA LISA, RAYAS O CUADROS</v>
          </cell>
          <cell r="C46" t="str">
            <v>M2</v>
          </cell>
          <cell r="D46">
            <v>35500</v>
          </cell>
          <cell r="E46">
            <v>1775</v>
          </cell>
        </row>
        <row r="47">
          <cell r="A47">
            <v>43</v>
          </cell>
          <cell r="B47" t="str">
            <v>Sardinel prefabricado en concreto de 1,00 x 0,17 x 0,45 mts. Redondo</v>
          </cell>
          <cell r="C47" t="str">
            <v>UN</v>
          </cell>
          <cell r="D47">
            <v>14500</v>
          </cell>
          <cell r="E47">
            <v>725</v>
          </cell>
        </row>
        <row r="48">
          <cell r="A48">
            <v>44</v>
          </cell>
          <cell r="B48" t="str">
            <v xml:space="preserve">Pegacol </v>
          </cell>
          <cell r="C48" t="str">
            <v>KG</v>
          </cell>
          <cell r="D48">
            <v>550</v>
          </cell>
          <cell r="E48">
            <v>27.5</v>
          </cell>
        </row>
        <row r="49">
          <cell r="A49">
            <v>45</v>
          </cell>
          <cell r="B49" t="str">
            <v>FLEXA NYCON</v>
          </cell>
          <cell r="C49" t="str">
            <v>BOL</v>
          </cell>
          <cell r="D49">
            <v>25000</v>
          </cell>
          <cell r="E49">
            <v>1250</v>
          </cell>
        </row>
        <row r="50">
          <cell r="A50">
            <v>46</v>
          </cell>
          <cell r="B50" t="str">
            <v>Cañuelas prefabricadas</v>
          </cell>
          <cell r="C50" t="str">
            <v>UN</v>
          </cell>
          <cell r="D50">
            <v>15000</v>
          </cell>
          <cell r="E50">
            <v>750</v>
          </cell>
        </row>
        <row r="51">
          <cell r="A51">
            <v>47</v>
          </cell>
          <cell r="B51" t="str">
            <v>FLEXTHANE-200</v>
          </cell>
          <cell r="C51" t="str">
            <v>UN</v>
          </cell>
          <cell r="D51">
            <v>1000</v>
          </cell>
          <cell r="E51">
            <v>50</v>
          </cell>
        </row>
        <row r="52">
          <cell r="A52">
            <v>48</v>
          </cell>
          <cell r="B52" t="str">
            <v>FLEXABACKET ROOD 1/4"</v>
          </cell>
          <cell r="C52" t="str">
            <v>ML</v>
          </cell>
          <cell r="D52">
            <v>500</v>
          </cell>
          <cell r="E52">
            <v>25</v>
          </cell>
        </row>
        <row r="53">
          <cell r="A53">
            <v>49</v>
          </cell>
          <cell r="B53" t="str">
            <v>DECOPAVITEX SISTEM</v>
          </cell>
          <cell r="C53" t="str">
            <v>M2</v>
          </cell>
          <cell r="D53">
            <v>28492</v>
          </cell>
          <cell r="E53">
            <v>1424.6000000000001</v>
          </cell>
        </row>
        <row r="54">
          <cell r="A54">
            <v>50</v>
          </cell>
        </row>
        <row r="55">
          <cell r="A55">
            <v>47</v>
          </cell>
          <cell r="E55">
            <v>0</v>
          </cell>
        </row>
        <row r="56">
          <cell r="A56">
            <v>48</v>
          </cell>
          <cell r="E56">
            <v>0</v>
          </cell>
        </row>
        <row r="57">
          <cell r="A57">
            <v>49</v>
          </cell>
          <cell r="E57">
            <v>0</v>
          </cell>
        </row>
        <row r="58">
          <cell r="A58">
            <v>50</v>
          </cell>
          <cell r="E58">
            <v>0</v>
          </cell>
        </row>
        <row r="59">
          <cell r="A59">
            <v>51</v>
          </cell>
          <cell r="E59">
            <v>0</v>
          </cell>
        </row>
        <row r="60">
          <cell r="A60">
            <v>52</v>
          </cell>
          <cell r="E60">
            <v>0</v>
          </cell>
        </row>
        <row r="61">
          <cell r="A61">
            <v>53</v>
          </cell>
          <cell r="E61">
            <v>0</v>
          </cell>
        </row>
        <row r="62">
          <cell r="A62">
            <v>54</v>
          </cell>
          <cell r="E62">
            <v>0</v>
          </cell>
        </row>
        <row r="63">
          <cell r="A63">
            <v>55</v>
          </cell>
          <cell r="E63">
            <v>0</v>
          </cell>
        </row>
        <row r="64">
          <cell r="A64">
            <v>56</v>
          </cell>
          <cell r="E64">
            <v>0</v>
          </cell>
        </row>
        <row r="65">
          <cell r="A65">
            <v>57</v>
          </cell>
          <cell r="E65">
            <v>0</v>
          </cell>
        </row>
        <row r="66">
          <cell r="A66">
            <v>58</v>
          </cell>
          <cell r="E66">
            <v>0</v>
          </cell>
        </row>
        <row r="67">
          <cell r="A67">
            <v>59</v>
          </cell>
          <cell r="E67">
            <v>0</v>
          </cell>
        </row>
        <row r="68">
          <cell r="A68">
            <v>60</v>
          </cell>
          <cell r="E68">
            <v>0</v>
          </cell>
        </row>
        <row r="69">
          <cell r="A69">
            <v>61</v>
          </cell>
          <cell r="E69">
            <v>0</v>
          </cell>
        </row>
        <row r="70">
          <cell r="A70">
            <v>62</v>
          </cell>
          <cell r="E70">
            <v>0</v>
          </cell>
        </row>
        <row r="71">
          <cell r="A71">
            <v>63</v>
          </cell>
          <cell r="E71">
            <v>0</v>
          </cell>
        </row>
        <row r="72">
          <cell r="A72">
            <v>64</v>
          </cell>
          <cell r="E72">
            <v>0</v>
          </cell>
        </row>
        <row r="73">
          <cell r="A73">
            <v>65</v>
          </cell>
          <cell r="E73">
            <v>0</v>
          </cell>
        </row>
        <row r="74">
          <cell r="A74">
            <v>66</v>
          </cell>
          <cell r="E74">
            <v>0</v>
          </cell>
        </row>
        <row r="75">
          <cell r="A75">
            <v>67</v>
          </cell>
          <cell r="E75">
            <v>0</v>
          </cell>
        </row>
        <row r="76">
          <cell r="A76">
            <v>68</v>
          </cell>
          <cell r="E76">
            <v>0</v>
          </cell>
        </row>
        <row r="77">
          <cell r="A77">
            <v>69</v>
          </cell>
          <cell r="E77">
            <v>0</v>
          </cell>
        </row>
        <row r="78">
          <cell r="A78">
            <v>70</v>
          </cell>
          <cell r="E78">
            <v>0</v>
          </cell>
        </row>
        <row r="80">
          <cell r="A80" t="str">
            <v>REF.</v>
          </cell>
          <cell r="B80" t="str">
            <v>MATERIAL GRESS</v>
          </cell>
          <cell r="C80" t="str">
            <v>UNIDAD</v>
          </cell>
          <cell r="D80" t="str">
            <v>PRECIO</v>
          </cell>
          <cell r="E80" t="str">
            <v>TRANSPORTE</v>
          </cell>
        </row>
        <row r="83">
          <cell r="A83">
            <v>71</v>
          </cell>
          <cell r="B83" t="str">
            <v>Baldosa Duropiso Mancesa  30X30</v>
          </cell>
          <cell r="C83" t="str">
            <v>M²</v>
          </cell>
          <cell r="D83">
            <v>20500</v>
          </cell>
          <cell r="E83">
            <v>1230</v>
          </cell>
        </row>
        <row r="84">
          <cell r="A84">
            <v>72</v>
          </cell>
          <cell r="B84" t="str">
            <v xml:space="preserve">Bloque No 4 Hueco </v>
          </cell>
          <cell r="C84" t="str">
            <v>Und</v>
          </cell>
          <cell r="D84">
            <v>480</v>
          </cell>
          <cell r="E84">
            <v>28.799999999999997</v>
          </cell>
        </row>
        <row r="85">
          <cell r="A85">
            <v>73</v>
          </cell>
          <cell r="B85" t="str">
            <v>Bloque No 5 Hueco 12X20X30</v>
          </cell>
          <cell r="C85" t="str">
            <v>Und</v>
          </cell>
          <cell r="D85">
            <v>800</v>
          </cell>
          <cell r="E85">
            <v>48</v>
          </cell>
        </row>
        <row r="86">
          <cell r="A86">
            <v>74</v>
          </cell>
          <cell r="B86" t="str">
            <v>Ladrillo Tolete</v>
          </cell>
          <cell r="C86" t="str">
            <v>Und</v>
          </cell>
          <cell r="D86">
            <v>240</v>
          </cell>
          <cell r="E86">
            <v>14.399999999999999</v>
          </cell>
        </row>
        <row r="87">
          <cell r="A87">
            <v>75</v>
          </cell>
          <cell r="B87" t="str">
            <v>Tuberia de gres, D= 6"</v>
          </cell>
          <cell r="C87" t="str">
            <v>ML</v>
          </cell>
          <cell r="E87">
            <v>0</v>
          </cell>
        </row>
        <row r="88">
          <cell r="A88">
            <v>76</v>
          </cell>
          <cell r="B88" t="str">
            <v>Adoquines de arcilla   para piso, e =.06 mt ,20 mt x,10 mt, deacuerdo a la NTC 2017.</v>
          </cell>
          <cell r="C88" t="str">
            <v>ML</v>
          </cell>
          <cell r="D88">
            <v>22500</v>
          </cell>
          <cell r="E88">
            <v>1350</v>
          </cell>
        </row>
        <row r="89">
          <cell r="A89">
            <v>77</v>
          </cell>
          <cell r="B89" t="str">
            <v>Tuberia de gres, D= 8"</v>
          </cell>
          <cell r="C89" t="str">
            <v>ML</v>
          </cell>
          <cell r="D89">
            <v>13100</v>
          </cell>
          <cell r="E89">
            <v>786</v>
          </cell>
        </row>
        <row r="90">
          <cell r="A90">
            <v>78</v>
          </cell>
          <cell r="B90" t="str">
            <v xml:space="preserve">Ladrillo a la vista semiprensado por una cara </v>
          </cell>
          <cell r="C90" t="str">
            <v>Und</v>
          </cell>
          <cell r="D90">
            <v>860</v>
          </cell>
          <cell r="E90">
            <v>51.6</v>
          </cell>
        </row>
        <row r="91">
          <cell r="A91">
            <v>79</v>
          </cell>
          <cell r="B91" t="str">
            <v>Piso en gres de 0.10 x 0.20</v>
          </cell>
          <cell r="C91" t="str">
            <v>M²</v>
          </cell>
          <cell r="D91">
            <v>12500</v>
          </cell>
          <cell r="E91">
            <v>750</v>
          </cell>
        </row>
        <row r="92">
          <cell r="A92">
            <v>80</v>
          </cell>
          <cell r="B92" t="str">
            <v>Ceramica Minimal Petroleo 45x45 Alfa</v>
          </cell>
          <cell r="C92" t="str">
            <v>M²</v>
          </cell>
          <cell r="D92">
            <v>28000</v>
          </cell>
          <cell r="E92">
            <v>1680</v>
          </cell>
        </row>
        <row r="93">
          <cell r="A93">
            <v>81</v>
          </cell>
          <cell r="B93" t="str">
            <v>Ceramica  Blanco 20x20</v>
          </cell>
          <cell r="C93" t="str">
            <v>M²</v>
          </cell>
          <cell r="D93">
            <v>13000</v>
          </cell>
          <cell r="E93">
            <v>780</v>
          </cell>
        </row>
        <row r="94">
          <cell r="A94">
            <v>82</v>
          </cell>
          <cell r="B94" t="str">
            <v xml:space="preserve">Ladrillo a la vista semiprensado por ambas caras </v>
          </cell>
          <cell r="C94" t="str">
            <v>Und</v>
          </cell>
          <cell r="D94">
            <v>1200</v>
          </cell>
          <cell r="E94">
            <v>72</v>
          </cell>
        </row>
        <row r="95">
          <cell r="A95">
            <v>83</v>
          </cell>
          <cell r="E95">
            <v>0</v>
          </cell>
        </row>
        <row r="96">
          <cell r="A96">
            <v>84</v>
          </cell>
          <cell r="E96">
            <v>0</v>
          </cell>
        </row>
        <row r="97">
          <cell r="A97">
            <v>85</v>
          </cell>
          <cell r="E97">
            <v>0</v>
          </cell>
        </row>
        <row r="98">
          <cell r="A98">
            <v>86</v>
          </cell>
          <cell r="E98">
            <v>0</v>
          </cell>
        </row>
        <row r="99">
          <cell r="A99">
            <v>87</v>
          </cell>
          <cell r="E99">
            <v>0</v>
          </cell>
        </row>
        <row r="100">
          <cell r="A100">
            <v>88</v>
          </cell>
          <cell r="E100">
            <v>0</v>
          </cell>
        </row>
        <row r="101">
          <cell r="A101">
            <v>89</v>
          </cell>
          <cell r="E101">
            <v>0</v>
          </cell>
        </row>
        <row r="102">
          <cell r="A102">
            <v>90</v>
          </cell>
          <cell r="E102">
            <v>0</v>
          </cell>
        </row>
        <row r="103">
          <cell r="A103">
            <v>91</v>
          </cell>
          <cell r="E103">
            <v>0</v>
          </cell>
        </row>
        <row r="104">
          <cell r="A104">
            <v>92</v>
          </cell>
          <cell r="E104">
            <v>0</v>
          </cell>
        </row>
        <row r="105">
          <cell r="A105">
            <v>93</v>
          </cell>
          <cell r="E105">
            <v>0</v>
          </cell>
        </row>
        <row r="106">
          <cell r="A106">
            <v>94</v>
          </cell>
          <cell r="E106">
            <v>0</v>
          </cell>
        </row>
        <row r="107">
          <cell r="A107">
            <v>95</v>
          </cell>
          <cell r="E107">
            <v>0</v>
          </cell>
        </row>
        <row r="108">
          <cell r="A108">
            <v>96</v>
          </cell>
          <cell r="E108">
            <v>0</v>
          </cell>
        </row>
        <row r="109">
          <cell r="A109">
            <v>97</v>
          </cell>
          <cell r="E109">
            <v>0</v>
          </cell>
        </row>
        <row r="110">
          <cell r="A110">
            <v>98</v>
          </cell>
          <cell r="E110">
            <v>0</v>
          </cell>
        </row>
        <row r="111">
          <cell r="A111">
            <v>99</v>
          </cell>
          <cell r="E111">
            <v>0</v>
          </cell>
        </row>
        <row r="112">
          <cell r="A112">
            <v>100</v>
          </cell>
          <cell r="E112">
            <v>0</v>
          </cell>
        </row>
        <row r="113">
          <cell r="A113">
            <v>101</v>
          </cell>
          <cell r="E113">
            <v>0</v>
          </cell>
        </row>
        <row r="114">
          <cell r="A114">
            <v>102</v>
          </cell>
          <cell r="E114">
            <v>0</v>
          </cell>
        </row>
        <row r="115">
          <cell r="A115">
            <v>103</v>
          </cell>
          <cell r="E115">
            <v>0</v>
          </cell>
        </row>
        <row r="116">
          <cell r="A116">
            <v>104</v>
          </cell>
          <cell r="E116">
            <v>0</v>
          </cell>
        </row>
        <row r="117">
          <cell r="A117">
            <v>105</v>
          </cell>
          <cell r="E117">
            <v>0</v>
          </cell>
        </row>
        <row r="118">
          <cell r="A118">
            <v>106</v>
          </cell>
          <cell r="E118">
            <v>0</v>
          </cell>
        </row>
        <row r="119">
          <cell r="A119">
            <v>107</v>
          </cell>
          <cell r="E119">
            <v>0</v>
          </cell>
        </row>
        <row r="120">
          <cell r="A120">
            <v>108</v>
          </cell>
          <cell r="E120">
            <v>0</v>
          </cell>
        </row>
        <row r="121">
          <cell r="A121">
            <v>109</v>
          </cell>
          <cell r="E121">
            <v>0</v>
          </cell>
        </row>
        <row r="122">
          <cell r="A122">
            <v>110</v>
          </cell>
          <cell r="E122">
            <v>0</v>
          </cell>
        </row>
        <row r="124">
          <cell r="A124" t="str">
            <v>REF.</v>
          </cell>
          <cell r="B124" t="str">
            <v>MATERIAL ELECTRICO</v>
          </cell>
          <cell r="C124" t="str">
            <v>UNIDAD</v>
          </cell>
          <cell r="D124" t="str">
            <v>PRECIO</v>
          </cell>
          <cell r="E124" t="str">
            <v>TRANSPORTE</v>
          </cell>
        </row>
        <row r="126">
          <cell r="A126">
            <v>111</v>
          </cell>
          <cell r="B126" t="str">
            <v>Poste Cemento 750 Kg x 12mrs</v>
          </cell>
          <cell r="C126" t="str">
            <v>UN</v>
          </cell>
          <cell r="E126">
            <v>0</v>
          </cell>
        </row>
        <row r="127">
          <cell r="A127">
            <v>112</v>
          </cell>
          <cell r="B127" t="str">
            <v>Cable ACSR Nº 1/0</v>
          </cell>
          <cell r="C127" t="str">
            <v>ML</v>
          </cell>
          <cell r="E127">
            <v>0</v>
          </cell>
        </row>
        <row r="128">
          <cell r="A128">
            <v>113</v>
          </cell>
          <cell r="B128" t="str">
            <v>Conectores Linea Viva</v>
          </cell>
          <cell r="C128" t="str">
            <v>UN</v>
          </cell>
          <cell r="E128">
            <v>0</v>
          </cell>
        </row>
        <row r="129">
          <cell r="A129">
            <v>114</v>
          </cell>
          <cell r="B129" t="str">
            <v>Pernos de Maquina de 10"</v>
          </cell>
          <cell r="C129" t="str">
            <v>UN</v>
          </cell>
          <cell r="E129">
            <v>0</v>
          </cell>
        </row>
        <row r="130">
          <cell r="A130">
            <v>115</v>
          </cell>
          <cell r="B130" t="str">
            <v>Cruceta Metalica de 2 1/2 x 2 1/2 x 3/16 x 2 x 1</v>
          </cell>
          <cell r="C130" t="str">
            <v>UN</v>
          </cell>
          <cell r="E130">
            <v>0</v>
          </cell>
        </row>
        <row r="131">
          <cell r="A131">
            <v>116</v>
          </cell>
          <cell r="B131" t="str">
            <v>Diagonal de 0.6mts</v>
          </cell>
          <cell r="C131" t="str">
            <v>UN</v>
          </cell>
          <cell r="E131">
            <v>0</v>
          </cell>
        </row>
        <row r="132">
          <cell r="A132">
            <v>117</v>
          </cell>
          <cell r="B132" t="str">
            <v xml:space="preserve">Aislador tipo disco de 6" </v>
          </cell>
          <cell r="C132" t="str">
            <v>UN</v>
          </cell>
          <cell r="E132">
            <v>0</v>
          </cell>
        </row>
        <row r="133">
          <cell r="A133">
            <v>118</v>
          </cell>
          <cell r="B133" t="str">
            <v>Grapa de retención</v>
          </cell>
          <cell r="C133" t="str">
            <v>UN</v>
          </cell>
          <cell r="E133">
            <v>0</v>
          </cell>
        </row>
        <row r="134">
          <cell r="A134">
            <v>119</v>
          </cell>
          <cell r="B134" t="str">
            <v>Tuercas de ojo</v>
          </cell>
          <cell r="C134" t="str">
            <v>UN</v>
          </cell>
          <cell r="E134">
            <v>0</v>
          </cell>
        </row>
        <row r="135">
          <cell r="A135">
            <v>120</v>
          </cell>
          <cell r="B135" t="str">
            <v>Collarines de 5 a 6</v>
          </cell>
          <cell r="C135" t="str">
            <v>UN</v>
          </cell>
          <cell r="E135">
            <v>0</v>
          </cell>
        </row>
        <row r="136">
          <cell r="A136">
            <v>121</v>
          </cell>
          <cell r="B136" t="str">
            <v>Cruceta para Transformador</v>
          </cell>
          <cell r="C136" t="str">
            <v>UN</v>
          </cell>
          <cell r="E136">
            <v>0</v>
          </cell>
        </row>
        <row r="137">
          <cell r="A137">
            <v>122</v>
          </cell>
          <cell r="B137" t="str">
            <v>Corta Circuitos</v>
          </cell>
          <cell r="C137" t="str">
            <v>UN</v>
          </cell>
          <cell r="E137">
            <v>0</v>
          </cell>
        </row>
        <row r="138">
          <cell r="A138">
            <v>123</v>
          </cell>
          <cell r="B138" t="str">
            <v>Para Rayos</v>
          </cell>
          <cell r="C138" t="str">
            <v>UN</v>
          </cell>
          <cell r="E138">
            <v>0</v>
          </cell>
        </row>
        <row r="139">
          <cell r="A139">
            <v>124</v>
          </cell>
          <cell r="B139" t="str">
            <v>Polo a Tierra</v>
          </cell>
          <cell r="C139" t="str">
            <v>UN</v>
          </cell>
          <cell r="E139">
            <v>0</v>
          </cell>
        </row>
        <row r="140">
          <cell r="A140">
            <v>125</v>
          </cell>
          <cell r="B140" t="str">
            <v xml:space="preserve">Transformador  </v>
          </cell>
          <cell r="C140" t="str">
            <v>UN</v>
          </cell>
          <cell r="E140">
            <v>0</v>
          </cell>
        </row>
        <row r="141">
          <cell r="A141">
            <v>126</v>
          </cell>
          <cell r="B141" t="str">
            <v>Tubo de 2"</v>
          </cell>
          <cell r="C141" t="str">
            <v>ML</v>
          </cell>
          <cell r="E141">
            <v>0</v>
          </cell>
        </row>
        <row r="142">
          <cell r="A142">
            <v>127</v>
          </cell>
          <cell r="B142" t="str">
            <v>Cable Nº 6 THHN</v>
          </cell>
          <cell r="C142" t="str">
            <v>ML</v>
          </cell>
          <cell r="E142">
            <v>0</v>
          </cell>
        </row>
        <row r="143">
          <cell r="A143">
            <v>128</v>
          </cell>
          <cell r="B143" t="str">
            <v>Caja Contador</v>
          </cell>
          <cell r="C143" t="str">
            <v>UN</v>
          </cell>
          <cell r="E143">
            <v>0</v>
          </cell>
        </row>
        <row r="144">
          <cell r="A144">
            <v>129</v>
          </cell>
          <cell r="B144" t="str">
            <v>Contador</v>
          </cell>
          <cell r="C144" t="str">
            <v>UN</v>
          </cell>
          <cell r="E144">
            <v>0</v>
          </cell>
        </row>
        <row r="145">
          <cell r="A145">
            <v>130</v>
          </cell>
          <cell r="B145" t="str">
            <v>Automatico de protección</v>
          </cell>
          <cell r="C145" t="str">
            <v>UN</v>
          </cell>
          <cell r="E145">
            <v>0</v>
          </cell>
        </row>
        <row r="146">
          <cell r="A146">
            <v>131</v>
          </cell>
          <cell r="B146" t="str">
            <v>Caja Circuitos</v>
          </cell>
          <cell r="C146" t="str">
            <v>UN</v>
          </cell>
          <cell r="E146">
            <v>0</v>
          </cell>
        </row>
        <row r="147">
          <cell r="A147">
            <v>132</v>
          </cell>
          <cell r="B147" t="str">
            <v>Automaticos</v>
          </cell>
          <cell r="C147" t="str">
            <v>ML</v>
          </cell>
          <cell r="E147">
            <v>0</v>
          </cell>
        </row>
        <row r="148">
          <cell r="A148">
            <v>133</v>
          </cell>
          <cell r="B148" t="str">
            <v>Linea Tierra</v>
          </cell>
          <cell r="C148" t="str">
            <v>ML</v>
          </cell>
          <cell r="E148">
            <v>0</v>
          </cell>
        </row>
        <row r="149">
          <cell r="A149">
            <v>134</v>
          </cell>
          <cell r="B149" t="str">
            <v>Cinta Bandy de 3/4</v>
          </cell>
          <cell r="C149" t="str">
            <v>ML</v>
          </cell>
          <cell r="E149">
            <v>0</v>
          </cell>
        </row>
        <row r="150">
          <cell r="A150">
            <v>135</v>
          </cell>
          <cell r="B150" t="str">
            <v>Hebillas de 3/4</v>
          </cell>
          <cell r="C150" t="str">
            <v>UN</v>
          </cell>
          <cell r="E150">
            <v>0</v>
          </cell>
        </row>
        <row r="151">
          <cell r="A151">
            <v>136</v>
          </cell>
          <cell r="B151" t="str">
            <v>Vigetas</v>
          </cell>
          <cell r="C151" t="str">
            <v>UN</v>
          </cell>
          <cell r="E151">
            <v>0</v>
          </cell>
        </row>
        <row r="152">
          <cell r="A152">
            <v>137</v>
          </cell>
          <cell r="B152" t="str">
            <v>Varilla de 1.50mts anclaje</v>
          </cell>
          <cell r="C152" t="str">
            <v>UN</v>
          </cell>
          <cell r="E152">
            <v>0</v>
          </cell>
        </row>
        <row r="153">
          <cell r="A153">
            <v>138</v>
          </cell>
          <cell r="B153" t="str">
            <v>Arandela de 4 x 4</v>
          </cell>
          <cell r="C153" t="str">
            <v>UN</v>
          </cell>
          <cell r="E153">
            <v>0</v>
          </cell>
        </row>
        <row r="154">
          <cell r="A154">
            <v>139</v>
          </cell>
          <cell r="B154" t="str">
            <v>Arandela de 2 x 2</v>
          </cell>
          <cell r="C154" t="str">
            <v>CUARTO</v>
          </cell>
          <cell r="E154">
            <v>0</v>
          </cell>
        </row>
        <row r="155">
          <cell r="A155">
            <v>140</v>
          </cell>
          <cell r="B155" t="str">
            <v>Arandela de presion para 1 1/2</v>
          </cell>
          <cell r="C155" t="str">
            <v>UN</v>
          </cell>
          <cell r="E155">
            <v>0</v>
          </cell>
        </row>
        <row r="156">
          <cell r="A156">
            <v>141</v>
          </cell>
          <cell r="B156" t="str">
            <v>Pernos de Maquina de 2"  x 1 1/2</v>
          </cell>
          <cell r="C156" t="str">
            <v>UN</v>
          </cell>
          <cell r="E156">
            <v>0</v>
          </cell>
        </row>
        <row r="157">
          <cell r="A157">
            <v>142</v>
          </cell>
          <cell r="B157" t="str">
            <v>Cable Acero de 3/8</v>
          </cell>
          <cell r="C157" t="str">
            <v>UN</v>
          </cell>
          <cell r="E157">
            <v>0</v>
          </cell>
        </row>
        <row r="158">
          <cell r="A158">
            <v>143</v>
          </cell>
          <cell r="B158" t="str">
            <v>Aisladores Tipo Tensor</v>
          </cell>
          <cell r="C158" t="str">
            <v>UN</v>
          </cell>
          <cell r="E158">
            <v>0</v>
          </cell>
        </row>
        <row r="159">
          <cell r="A159">
            <v>144</v>
          </cell>
          <cell r="B159" t="str">
            <v>Guarda Cabos</v>
          </cell>
          <cell r="C159" t="str">
            <v>ML</v>
          </cell>
          <cell r="E159">
            <v>0</v>
          </cell>
        </row>
        <row r="160">
          <cell r="A160">
            <v>145</v>
          </cell>
          <cell r="B160" t="str">
            <v>Grapa 3 pernos</v>
          </cell>
          <cell r="C160" t="str">
            <v>ML</v>
          </cell>
          <cell r="E160">
            <v>0</v>
          </cell>
        </row>
        <row r="161">
          <cell r="A161">
            <v>146</v>
          </cell>
          <cell r="B161" t="str">
            <v>Ducto de 2"</v>
          </cell>
          <cell r="C161" t="str">
            <v>ML</v>
          </cell>
          <cell r="E161">
            <v>0</v>
          </cell>
        </row>
        <row r="162">
          <cell r="A162">
            <v>147</v>
          </cell>
          <cell r="B162" t="str">
            <v>Ducto de 1 1/2"</v>
          </cell>
          <cell r="C162" t="str">
            <v>UN</v>
          </cell>
          <cell r="E162">
            <v>0</v>
          </cell>
        </row>
        <row r="163">
          <cell r="A163">
            <v>148</v>
          </cell>
          <cell r="B163" t="str">
            <v>Curva de 1 1/2"</v>
          </cell>
          <cell r="C163" t="str">
            <v>UN</v>
          </cell>
          <cell r="E163">
            <v>0</v>
          </cell>
        </row>
        <row r="164">
          <cell r="A164">
            <v>149</v>
          </cell>
          <cell r="B164" t="str">
            <v>Tapa Col Roll 0.5 x 0.5mts</v>
          </cell>
          <cell r="C164" t="str">
            <v>UN</v>
          </cell>
          <cell r="E164">
            <v>0</v>
          </cell>
        </row>
        <row r="165">
          <cell r="A165">
            <v>150</v>
          </cell>
          <cell r="B165" t="str">
            <v>Angulo</v>
          </cell>
          <cell r="C165" t="str">
            <v>UN</v>
          </cell>
          <cell r="E165">
            <v>0</v>
          </cell>
        </row>
        <row r="166">
          <cell r="A166">
            <v>151</v>
          </cell>
          <cell r="B166" t="str">
            <v>Cable Nº 4 Alum. Encauchetado</v>
          </cell>
          <cell r="C166" t="str">
            <v>UN</v>
          </cell>
          <cell r="E166">
            <v>0</v>
          </cell>
        </row>
        <row r="167">
          <cell r="A167">
            <v>152</v>
          </cell>
          <cell r="B167" t="str">
            <v>Cable Nº 10 Cobre THHN</v>
          </cell>
          <cell r="C167" t="str">
            <v>UN</v>
          </cell>
          <cell r="E167">
            <v>0</v>
          </cell>
        </row>
        <row r="168">
          <cell r="A168">
            <v>153</v>
          </cell>
          <cell r="B168" t="str">
            <v>Conectores para Ponchar AP1</v>
          </cell>
          <cell r="C168" t="str">
            <v>CUARTO</v>
          </cell>
          <cell r="E168">
            <v>0</v>
          </cell>
        </row>
        <row r="169">
          <cell r="A169">
            <v>154</v>
          </cell>
          <cell r="B169" t="str">
            <v>Protecciones Sumergibles para empalme</v>
          </cell>
          <cell r="C169" t="str">
            <v>UN</v>
          </cell>
          <cell r="E169">
            <v>0</v>
          </cell>
        </row>
        <row r="170">
          <cell r="A170">
            <v>155</v>
          </cell>
          <cell r="B170" t="str">
            <v>Cinta Nº 33</v>
          </cell>
          <cell r="C170" t="str">
            <v>UN</v>
          </cell>
          <cell r="E170">
            <v>0</v>
          </cell>
        </row>
        <row r="171">
          <cell r="A171">
            <v>156</v>
          </cell>
          <cell r="B171" t="str">
            <v>Cinta Nº 23</v>
          </cell>
          <cell r="C171" t="str">
            <v>UN</v>
          </cell>
          <cell r="E171">
            <v>0</v>
          </cell>
        </row>
        <row r="172">
          <cell r="A172">
            <v>157</v>
          </cell>
          <cell r="B172" t="str">
            <v>Ducto de 3" corrugado 35 x 3T para cajilla</v>
          </cell>
          <cell r="C172" t="str">
            <v>UN</v>
          </cell>
          <cell r="E172">
            <v>0</v>
          </cell>
        </row>
        <row r="173">
          <cell r="A173">
            <v>158</v>
          </cell>
          <cell r="B173" t="str">
            <v>Tubo de desague A - LL</v>
          </cell>
          <cell r="C173" t="str">
            <v>ML</v>
          </cell>
          <cell r="E173">
            <v>0</v>
          </cell>
        </row>
        <row r="174">
          <cell r="A174">
            <v>159</v>
          </cell>
          <cell r="B174" t="str">
            <v>Poste metálico de 4" de diámetro, 3 mts  de altura, pintado con base metálica para instalación o anclaje en pedestal, para dos luminarias. (según diseño )</v>
          </cell>
          <cell r="C174" t="str">
            <v>UN</v>
          </cell>
          <cell r="E174">
            <v>0</v>
          </cell>
        </row>
        <row r="175">
          <cell r="A175">
            <v>160</v>
          </cell>
          <cell r="B175" t="str">
            <v>Poste metálico de 4" de diámetro, 4 mts  de altura, pintado con base metálica para instalación o anclaje en pedestal, para cuatro luminarias. (según diseño)</v>
          </cell>
          <cell r="C175" t="str">
            <v>UN</v>
          </cell>
          <cell r="E175">
            <v>0</v>
          </cell>
        </row>
        <row r="176">
          <cell r="A176">
            <v>161</v>
          </cell>
          <cell r="E176">
            <v>0</v>
          </cell>
        </row>
        <row r="177">
          <cell r="A177">
            <v>162</v>
          </cell>
          <cell r="B177" t="str">
            <v>Transformador trifásico de 15 KVA, 13200/220 voltios</v>
          </cell>
          <cell r="C177" t="str">
            <v>UN</v>
          </cell>
          <cell r="D177">
            <v>4657500</v>
          </cell>
          <cell r="E177">
            <v>279450</v>
          </cell>
        </row>
        <row r="178">
          <cell r="A178">
            <v>163</v>
          </cell>
          <cell r="E178">
            <v>0</v>
          </cell>
        </row>
        <row r="179">
          <cell r="A179">
            <v>164</v>
          </cell>
          <cell r="E179">
            <v>0</v>
          </cell>
        </row>
        <row r="180">
          <cell r="A180">
            <v>165</v>
          </cell>
          <cell r="E180">
            <v>0</v>
          </cell>
        </row>
        <row r="181">
          <cell r="A181">
            <v>166</v>
          </cell>
          <cell r="E181">
            <v>0</v>
          </cell>
        </row>
        <row r="182">
          <cell r="A182">
            <v>167</v>
          </cell>
          <cell r="E182">
            <v>0</v>
          </cell>
        </row>
        <row r="183">
          <cell r="A183">
            <v>168</v>
          </cell>
          <cell r="E183">
            <v>0</v>
          </cell>
        </row>
        <row r="184">
          <cell r="A184">
            <v>169</v>
          </cell>
          <cell r="E184">
            <v>0</v>
          </cell>
        </row>
        <row r="185">
          <cell r="A185">
            <v>170</v>
          </cell>
          <cell r="E185">
            <v>0</v>
          </cell>
        </row>
        <row r="186">
          <cell r="A186">
            <v>171</v>
          </cell>
          <cell r="E186">
            <v>0</v>
          </cell>
        </row>
        <row r="187">
          <cell r="A187">
            <v>172</v>
          </cell>
          <cell r="E187">
            <v>0</v>
          </cell>
        </row>
        <row r="188">
          <cell r="A188">
            <v>173</v>
          </cell>
          <cell r="E188">
            <v>0</v>
          </cell>
        </row>
        <row r="189">
          <cell r="A189">
            <v>174</v>
          </cell>
          <cell r="E189">
            <v>0</v>
          </cell>
        </row>
        <row r="190">
          <cell r="A190">
            <v>175</v>
          </cell>
          <cell r="E190">
            <v>0</v>
          </cell>
        </row>
        <row r="191">
          <cell r="A191">
            <v>176</v>
          </cell>
          <cell r="E191">
            <v>0</v>
          </cell>
        </row>
        <row r="192">
          <cell r="A192">
            <v>177</v>
          </cell>
          <cell r="E192">
            <v>0</v>
          </cell>
        </row>
        <row r="193">
          <cell r="A193">
            <v>178</v>
          </cell>
          <cell r="E193">
            <v>0</v>
          </cell>
        </row>
        <row r="194">
          <cell r="A194">
            <v>179</v>
          </cell>
          <cell r="E194">
            <v>0</v>
          </cell>
        </row>
        <row r="195">
          <cell r="A195">
            <v>180</v>
          </cell>
          <cell r="E195">
            <v>0</v>
          </cell>
        </row>
        <row r="196">
          <cell r="A196">
            <v>181</v>
          </cell>
          <cell r="E196">
            <v>0</v>
          </cell>
        </row>
        <row r="197">
          <cell r="A197">
            <v>182</v>
          </cell>
          <cell r="E197">
            <v>0</v>
          </cell>
        </row>
        <row r="198">
          <cell r="A198">
            <v>183</v>
          </cell>
          <cell r="E198">
            <v>0</v>
          </cell>
        </row>
        <row r="199">
          <cell r="A199">
            <v>184</v>
          </cell>
          <cell r="E199">
            <v>0</v>
          </cell>
        </row>
        <row r="200">
          <cell r="A200">
            <v>185</v>
          </cell>
          <cell r="E200">
            <v>0</v>
          </cell>
        </row>
        <row r="201">
          <cell r="A201">
            <v>186</v>
          </cell>
          <cell r="E201">
            <v>0</v>
          </cell>
        </row>
        <row r="202">
          <cell r="A202">
            <v>187</v>
          </cell>
          <cell r="E202">
            <v>0</v>
          </cell>
        </row>
        <row r="203">
          <cell r="A203">
            <v>188</v>
          </cell>
          <cell r="E203">
            <v>0</v>
          </cell>
        </row>
        <row r="204">
          <cell r="A204">
            <v>189</v>
          </cell>
          <cell r="E204">
            <v>0</v>
          </cell>
        </row>
        <row r="205">
          <cell r="A205">
            <v>190</v>
          </cell>
          <cell r="E205">
            <v>0</v>
          </cell>
        </row>
        <row r="207">
          <cell r="A207" t="str">
            <v>REF.</v>
          </cell>
          <cell r="B207" t="str">
            <v>MATERIAL ACEROS</v>
          </cell>
          <cell r="C207" t="str">
            <v>UNIDAD</v>
          </cell>
          <cell r="D207" t="str">
            <v>PRECIO</v>
          </cell>
          <cell r="E207" t="str">
            <v>TRANSPORTE</v>
          </cell>
        </row>
        <row r="209">
          <cell r="A209">
            <v>191</v>
          </cell>
          <cell r="B209" t="str">
            <v>Acero de refuerzo A-37  A-60</v>
          </cell>
          <cell r="C209" t="str">
            <v>KG</v>
          </cell>
          <cell r="D209">
            <v>2100</v>
          </cell>
          <cell r="E209">
            <v>126</v>
          </cell>
        </row>
        <row r="210">
          <cell r="A210">
            <v>192</v>
          </cell>
          <cell r="B210" t="str">
            <v>Acero Fy = 60.000 PSI</v>
          </cell>
          <cell r="C210" t="str">
            <v>KG</v>
          </cell>
          <cell r="D210">
            <v>2050</v>
          </cell>
          <cell r="E210">
            <v>123</v>
          </cell>
        </row>
        <row r="211">
          <cell r="A211">
            <v>193</v>
          </cell>
          <cell r="B211" t="str">
            <v>Alambre negro</v>
          </cell>
          <cell r="C211" t="str">
            <v>KG</v>
          </cell>
          <cell r="D211">
            <v>3800</v>
          </cell>
          <cell r="E211">
            <v>228</v>
          </cell>
        </row>
        <row r="212">
          <cell r="A212">
            <v>194</v>
          </cell>
          <cell r="B212" t="str">
            <v>Caneca metálica mediana, en malla tipo cafetera, pivotante, sobre paral tubular metálico, con logotipo de la Alcaldia, según diseño</v>
          </cell>
          <cell r="C212" t="str">
            <v>UN</v>
          </cell>
          <cell r="D212">
            <v>94334</v>
          </cell>
          <cell r="E212">
            <v>5660.04</v>
          </cell>
        </row>
        <row r="213">
          <cell r="A213">
            <v>195</v>
          </cell>
          <cell r="B213" t="str">
            <v>Caseta metálica para venta de dulcería  Según diseño y con logotipo de la Alcaldía.</v>
          </cell>
          <cell r="C213" t="str">
            <v>UN</v>
          </cell>
          <cell r="D213">
            <v>4485453</v>
          </cell>
          <cell r="E213">
            <v>269127.18</v>
          </cell>
        </row>
        <row r="214">
          <cell r="A214">
            <v>196</v>
          </cell>
          <cell r="B214" t="str">
            <v>Caseta metálica, para venta de revistas. Según diseño y con logotipo de la Alcaldía.</v>
          </cell>
          <cell r="C214" t="str">
            <v>UN</v>
          </cell>
          <cell r="D214">
            <v>5866830</v>
          </cell>
          <cell r="E214">
            <v>352009.8</v>
          </cell>
        </row>
        <row r="215">
          <cell r="A215">
            <v>197</v>
          </cell>
          <cell r="B215" t="str">
            <v xml:space="preserve">Estructura metalica para cabinas Telefonicas, según detalle </v>
          </cell>
          <cell r="C215" t="str">
            <v>UN</v>
          </cell>
          <cell r="E215">
            <v>0</v>
          </cell>
        </row>
        <row r="216">
          <cell r="A216">
            <v>198</v>
          </cell>
          <cell r="B216" t="str">
            <v>Estructura para aro base de pozo</v>
          </cell>
          <cell r="C216" t="str">
            <v>UN</v>
          </cell>
          <cell r="D216">
            <v>140000</v>
          </cell>
          <cell r="E216">
            <v>8400</v>
          </cell>
        </row>
        <row r="217">
          <cell r="A217">
            <v>199</v>
          </cell>
          <cell r="B217" t="str">
            <v>Estructura para tapa de pozo</v>
          </cell>
          <cell r="C217" t="str">
            <v>UN</v>
          </cell>
          <cell r="D217">
            <v>140000</v>
          </cell>
          <cell r="E217">
            <v>8400</v>
          </cell>
        </row>
        <row r="218">
          <cell r="A218">
            <v>200</v>
          </cell>
          <cell r="B218" t="str">
            <v>Hidrante tipo humedo de 3" norma AWWA-C503</v>
          </cell>
          <cell r="C218" t="str">
            <v>UN</v>
          </cell>
          <cell r="D218">
            <v>1210000</v>
          </cell>
          <cell r="E218">
            <v>72600</v>
          </cell>
        </row>
        <row r="219">
          <cell r="A219">
            <v>201</v>
          </cell>
          <cell r="B219" t="str">
            <v>Hidrante tipo humedo de 4" norma AWWA-C503</v>
          </cell>
          <cell r="C219" t="str">
            <v>UN</v>
          </cell>
          <cell r="D219">
            <v>1980000</v>
          </cell>
          <cell r="E219">
            <v>118800</v>
          </cell>
        </row>
        <row r="220">
          <cell r="A220">
            <v>202</v>
          </cell>
          <cell r="B220" t="str">
            <v xml:space="preserve">Llave de corte de 2" </v>
          </cell>
          <cell r="C220" t="str">
            <v>UN</v>
          </cell>
          <cell r="E220">
            <v>0</v>
          </cell>
        </row>
        <row r="221">
          <cell r="A221">
            <v>203</v>
          </cell>
          <cell r="B221" t="str">
            <v>Malla Electrosoldada</v>
          </cell>
          <cell r="C221" t="str">
            <v>M²</v>
          </cell>
          <cell r="D221">
            <v>16850</v>
          </cell>
          <cell r="E221">
            <v>1011</v>
          </cell>
        </row>
        <row r="222">
          <cell r="A222">
            <v>204</v>
          </cell>
          <cell r="B222" t="str">
            <v>Malla Gallinero</v>
          </cell>
          <cell r="C222" t="str">
            <v>M²</v>
          </cell>
          <cell r="D222">
            <v>1250</v>
          </cell>
          <cell r="E222">
            <v>75</v>
          </cell>
        </row>
        <row r="223">
          <cell r="A223">
            <v>205</v>
          </cell>
          <cell r="B223" t="str">
            <v>Niple Galvanizado 1/2"</v>
          </cell>
          <cell r="C223" t="str">
            <v>Und</v>
          </cell>
          <cell r="D223">
            <v>600</v>
          </cell>
          <cell r="E223">
            <v>36</v>
          </cell>
        </row>
        <row r="224">
          <cell r="A224">
            <v>206</v>
          </cell>
          <cell r="B224" t="str">
            <v>Platina de 3/16" x 1"</v>
          </cell>
          <cell r="C224" t="str">
            <v>ML</v>
          </cell>
          <cell r="D224">
            <v>3800</v>
          </cell>
          <cell r="E224">
            <v>228</v>
          </cell>
        </row>
        <row r="225">
          <cell r="A225">
            <v>207</v>
          </cell>
          <cell r="B225" t="str">
            <v>Puntillas</v>
          </cell>
          <cell r="C225" t="str">
            <v>LB</v>
          </cell>
          <cell r="D225">
            <v>1500</v>
          </cell>
          <cell r="E225">
            <v>90</v>
          </cell>
        </row>
        <row r="226">
          <cell r="A226">
            <v>208</v>
          </cell>
          <cell r="B226" t="str">
            <v>Registro de corte</v>
          </cell>
          <cell r="C226" t="str">
            <v>UN</v>
          </cell>
          <cell r="D226">
            <v>20000</v>
          </cell>
          <cell r="E226">
            <v>1200</v>
          </cell>
        </row>
        <row r="227">
          <cell r="A227">
            <v>209</v>
          </cell>
          <cell r="B227" t="str">
            <v>Registro de incorporación en bronce</v>
          </cell>
          <cell r="C227" t="str">
            <v>UN</v>
          </cell>
          <cell r="D227">
            <v>12000</v>
          </cell>
          <cell r="E227">
            <v>720</v>
          </cell>
        </row>
        <row r="228">
          <cell r="A228">
            <v>210</v>
          </cell>
          <cell r="B228" t="str">
            <v>Rejilla en angulo de 1½" x 1/4" para sumidero A. LL., según diseño EPN</v>
          </cell>
          <cell r="C228" t="str">
            <v>UN</v>
          </cell>
          <cell r="D228">
            <v>180000</v>
          </cell>
          <cell r="E228">
            <v>10800</v>
          </cell>
        </row>
        <row r="229">
          <cell r="A229">
            <v>211</v>
          </cell>
          <cell r="B229" t="str">
            <v>Rejilla en varilla de 5/8" cada 3 cm y marco en angulo de 1"x31/6", bisagrada según modelo de EPN</v>
          </cell>
          <cell r="C229" t="str">
            <v>ML</v>
          </cell>
          <cell r="E229">
            <v>0</v>
          </cell>
        </row>
        <row r="230">
          <cell r="A230">
            <v>212</v>
          </cell>
          <cell r="B230" t="str">
            <v>Tapa valvula tipo Chorote - Tráfico liviano</v>
          </cell>
          <cell r="C230" t="str">
            <v>UN</v>
          </cell>
          <cell r="D230">
            <v>85000</v>
          </cell>
          <cell r="E230">
            <v>5100</v>
          </cell>
        </row>
        <row r="231">
          <cell r="A231">
            <v>213</v>
          </cell>
          <cell r="B231" t="str">
            <v>Tee estándar de 12"x3" derivación a brida PN 10 - Hierro dúctil</v>
          </cell>
          <cell r="C231" t="str">
            <v>UN</v>
          </cell>
          <cell r="E231">
            <v>0</v>
          </cell>
        </row>
        <row r="232">
          <cell r="A232">
            <v>214</v>
          </cell>
          <cell r="B232" t="str">
            <v>Tee estándar de 12"x4" derivación a brida PN 10 - Hierro dúctil</v>
          </cell>
          <cell r="C232" t="str">
            <v>UN</v>
          </cell>
          <cell r="E232">
            <v>0</v>
          </cell>
        </row>
        <row r="233">
          <cell r="A233">
            <v>215</v>
          </cell>
          <cell r="B233" t="str">
            <v>Tee estándar de 16"x12" derivación a brida PN 10 - Hierro dúctil</v>
          </cell>
          <cell r="C233" t="str">
            <v>UN</v>
          </cell>
          <cell r="E233">
            <v>0</v>
          </cell>
        </row>
        <row r="234">
          <cell r="A234">
            <v>216</v>
          </cell>
          <cell r="B234" t="str">
            <v>Tee estándar de 8"x12" derivación a brida PN 10 - Hierro dúctil</v>
          </cell>
          <cell r="C234" t="str">
            <v>UN</v>
          </cell>
          <cell r="E234">
            <v>0</v>
          </cell>
        </row>
        <row r="235">
          <cell r="A235">
            <v>217</v>
          </cell>
          <cell r="B235" t="str">
            <v>Tee estándar de 8"x3" derivación a brida PN 10 - Hierro dúctil</v>
          </cell>
          <cell r="C235" t="str">
            <v>UN</v>
          </cell>
          <cell r="E235">
            <v>0</v>
          </cell>
        </row>
        <row r="236">
          <cell r="A236">
            <v>218</v>
          </cell>
          <cell r="B236" t="str">
            <v>Tee estándar de 8"x4" derivación a brida PN 10 - Hierro dúctil</v>
          </cell>
          <cell r="C236" t="str">
            <v>UN</v>
          </cell>
          <cell r="E236">
            <v>0</v>
          </cell>
        </row>
        <row r="237">
          <cell r="A237">
            <v>219</v>
          </cell>
          <cell r="B237" t="str">
            <v>Tee estándar de 8"x6" derivación a brida PN 10 - Hierro dúctil</v>
          </cell>
          <cell r="C237" t="str">
            <v>UN</v>
          </cell>
          <cell r="E237">
            <v>0</v>
          </cell>
        </row>
        <row r="238">
          <cell r="A238">
            <v>220</v>
          </cell>
          <cell r="B238" t="str">
            <v>TEE GALVANIZADA DE 1/2"</v>
          </cell>
          <cell r="C238" t="str">
            <v>Und</v>
          </cell>
          <cell r="D238">
            <v>600</v>
          </cell>
          <cell r="E238">
            <v>36</v>
          </cell>
        </row>
        <row r="239">
          <cell r="A239">
            <v>221</v>
          </cell>
          <cell r="B239" t="str">
            <v>Tornillo Autoperforante</v>
          </cell>
          <cell r="C239" t="str">
            <v>Und.</v>
          </cell>
          <cell r="D239">
            <v>300</v>
          </cell>
          <cell r="E239">
            <v>18</v>
          </cell>
        </row>
        <row r="240">
          <cell r="A240">
            <v>222</v>
          </cell>
          <cell r="B240" t="str">
            <v>Tornillo Fija Ala</v>
          </cell>
          <cell r="C240" t="str">
            <v>Und.</v>
          </cell>
          <cell r="D240">
            <v>350</v>
          </cell>
          <cell r="E240">
            <v>21</v>
          </cell>
        </row>
        <row r="241">
          <cell r="A241">
            <v>223</v>
          </cell>
          <cell r="B241" t="str">
            <v>Valvula de compuerta elastica de 3" en Hierro Ductil (ASTM-A-536)</v>
          </cell>
          <cell r="C241" t="str">
            <v>UN</v>
          </cell>
          <cell r="E241">
            <v>0</v>
          </cell>
        </row>
        <row r="242">
          <cell r="A242">
            <v>224</v>
          </cell>
          <cell r="B242" t="str">
            <v>Valvula de compuerta elastica de 4" en Hierro Ductil (ASTM-A-536)</v>
          </cell>
          <cell r="C242" t="str">
            <v>UN</v>
          </cell>
          <cell r="E242">
            <v>0</v>
          </cell>
        </row>
        <row r="243">
          <cell r="A243">
            <v>225</v>
          </cell>
          <cell r="B243" t="str">
            <v>Valvula de compuerta elastica de 6" en Hierro Ductil (ASTM-A-536)</v>
          </cell>
          <cell r="C243" t="str">
            <v>UN</v>
          </cell>
          <cell r="E243">
            <v>0</v>
          </cell>
        </row>
        <row r="244">
          <cell r="A244">
            <v>226</v>
          </cell>
          <cell r="B244" t="str">
            <v>Valvula de compuerta elastica de 8" en Hierro Ductil (ASTM-A-536)</v>
          </cell>
          <cell r="C244" t="str">
            <v>UN</v>
          </cell>
          <cell r="E244">
            <v>0</v>
          </cell>
        </row>
        <row r="245">
          <cell r="A245">
            <v>227</v>
          </cell>
          <cell r="B245" t="str">
            <v>Valvula de mariposa de 16" en Hierro Ductil (ASTM-A-536) brida PN 10</v>
          </cell>
          <cell r="C245" t="str">
            <v>UN</v>
          </cell>
          <cell r="E245">
            <v>0</v>
          </cell>
        </row>
        <row r="246">
          <cell r="A246">
            <v>228</v>
          </cell>
          <cell r="B246" t="str">
            <v>Valvula de mariposa de 20" en Hierro Ductil (ASTM-A-536) brida PN 10</v>
          </cell>
          <cell r="C246" t="str">
            <v>UN</v>
          </cell>
          <cell r="E246">
            <v>0</v>
          </cell>
        </row>
        <row r="247">
          <cell r="A247">
            <v>229</v>
          </cell>
          <cell r="B247" t="str">
            <v>Hoja de Segueta</v>
          </cell>
          <cell r="C247" t="str">
            <v>UN</v>
          </cell>
          <cell r="D247">
            <v>2500</v>
          </cell>
          <cell r="E247">
            <v>150</v>
          </cell>
        </row>
        <row r="248">
          <cell r="A248">
            <v>230</v>
          </cell>
          <cell r="B248" t="str">
            <v xml:space="preserve">poste galvanizado de 2" </v>
          </cell>
          <cell r="C248" t="str">
            <v>UN</v>
          </cell>
          <cell r="D248">
            <v>78000</v>
          </cell>
          <cell r="E248">
            <v>4680</v>
          </cell>
        </row>
        <row r="249">
          <cell r="A249">
            <v>231</v>
          </cell>
          <cell r="B249" t="str">
            <v>Malla eslabonada de 2x2 cal. 10</v>
          </cell>
          <cell r="C249" t="str">
            <v>M²</v>
          </cell>
          <cell r="D249">
            <v>14500</v>
          </cell>
          <cell r="E249">
            <v>870</v>
          </cell>
        </row>
        <row r="250">
          <cell r="A250">
            <v>232</v>
          </cell>
          <cell r="B250" t="str">
            <v>Platina de 3/16" x 1"</v>
          </cell>
          <cell r="C250" t="str">
            <v>ML</v>
          </cell>
          <cell r="D250">
            <v>3800</v>
          </cell>
          <cell r="E250">
            <v>228</v>
          </cell>
        </row>
        <row r="251">
          <cell r="A251">
            <v>233</v>
          </cell>
          <cell r="B251" t="str">
            <v xml:space="preserve">angulo de 1"x1/8" </v>
          </cell>
          <cell r="E251">
            <v>0</v>
          </cell>
        </row>
        <row r="252">
          <cell r="A252">
            <v>234</v>
          </cell>
          <cell r="B252" t="str">
            <v>Hierros Ø1/2"</v>
          </cell>
          <cell r="C252" t="str">
            <v>KG</v>
          </cell>
          <cell r="D252">
            <v>2200</v>
          </cell>
          <cell r="E252">
            <v>132</v>
          </cell>
        </row>
        <row r="253">
          <cell r="A253">
            <v>235</v>
          </cell>
          <cell r="B253" t="str">
            <v>Hierros Ø3/8"</v>
          </cell>
          <cell r="C253" t="str">
            <v>KG</v>
          </cell>
          <cell r="D253">
            <v>2100</v>
          </cell>
          <cell r="E253">
            <v>126</v>
          </cell>
        </row>
        <row r="254">
          <cell r="A254">
            <v>236</v>
          </cell>
          <cell r="B254" t="str">
            <v>Hierros   Ø  1/4"</v>
          </cell>
          <cell r="C254" t="str">
            <v>KG</v>
          </cell>
          <cell r="D254">
            <v>2000</v>
          </cell>
          <cell r="E254">
            <v>120</v>
          </cell>
        </row>
        <row r="255">
          <cell r="A255">
            <v>237</v>
          </cell>
          <cell r="B255" t="str">
            <v>Alambre negro</v>
          </cell>
          <cell r="C255" t="str">
            <v>KG</v>
          </cell>
          <cell r="D255">
            <v>2300</v>
          </cell>
          <cell r="E255">
            <v>138</v>
          </cell>
        </row>
        <row r="256">
          <cell r="A256">
            <v>238</v>
          </cell>
          <cell r="E256">
            <v>0</v>
          </cell>
        </row>
        <row r="257">
          <cell r="A257">
            <v>239</v>
          </cell>
          <cell r="E257">
            <v>0</v>
          </cell>
        </row>
        <row r="258">
          <cell r="A258">
            <v>240</v>
          </cell>
          <cell r="E258">
            <v>0</v>
          </cell>
        </row>
        <row r="259">
          <cell r="A259">
            <v>241</v>
          </cell>
          <cell r="E259">
            <v>0</v>
          </cell>
        </row>
        <row r="260">
          <cell r="A260">
            <v>242</v>
          </cell>
          <cell r="E260">
            <v>0</v>
          </cell>
        </row>
        <row r="261">
          <cell r="A261">
            <v>243</v>
          </cell>
          <cell r="E261">
            <v>0</v>
          </cell>
        </row>
        <row r="262">
          <cell r="A262">
            <v>244</v>
          </cell>
          <cell r="E262">
            <v>0</v>
          </cell>
        </row>
        <row r="263">
          <cell r="A263">
            <v>245</v>
          </cell>
          <cell r="E263">
            <v>0</v>
          </cell>
        </row>
        <row r="264">
          <cell r="A264">
            <v>246</v>
          </cell>
          <cell r="E264">
            <v>0</v>
          </cell>
        </row>
        <row r="265">
          <cell r="A265">
            <v>247</v>
          </cell>
          <cell r="E265">
            <v>0</v>
          </cell>
        </row>
        <row r="266">
          <cell r="A266">
            <v>248</v>
          </cell>
          <cell r="E266">
            <v>0</v>
          </cell>
        </row>
        <row r="267">
          <cell r="A267">
            <v>249</v>
          </cell>
          <cell r="E267">
            <v>0</v>
          </cell>
        </row>
        <row r="268">
          <cell r="A268">
            <v>250</v>
          </cell>
          <cell r="E268">
            <v>0</v>
          </cell>
        </row>
        <row r="270">
          <cell r="A270" t="str">
            <v>REF.</v>
          </cell>
          <cell r="B270" t="str">
            <v>MATERIAL DE CUBIERTA</v>
          </cell>
          <cell r="C270" t="str">
            <v>UNIDAD</v>
          </cell>
          <cell r="D270" t="str">
            <v>PRECIO</v>
          </cell>
          <cell r="E270" t="str">
            <v>TRANSPORTE</v>
          </cell>
        </row>
        <row r="272">
          <cell r="A272">
            <v>251</v>
          </cell>
          <cell r="B272" t="str">
            <v xml:space="preserve">Amarres </v>
          </cell>
          <cell r="C272" t="str">
            <v>UN</v>
          </cell>
          <cell r="D272">
            <v>50</v>
          </cell>
          <cell r="E272">
            <v>3</v>
          </cell>
        </row>
        <row r="273">
          <cell r="A273">
            <v>252</v>
          </cell>
          <cell r="B273" t="str">
            <v>Caballete</v>
          </cell>
          <cell r="C273" t="str">
            <v>ML</v>
          </cell>
          <cell r="E273">
            <v>0</v>
          </cell>
        </row>
        <row r="274">
          <cell r="A274">
            <v>253</v>
          </cell>
          <cell r="B274" t="str">
            <v>Correas en perfil cerrado de 4x10 cal 18 de 6.00mts</v>
          </cell>
          <cell r="C274" t="str">
            <v>UN</v>
          </cell>
          <cell r="D274">
            <v>42500</v>
          </cell>
          <cell r="E274">
            <v>2550</v>
          </cell>
        </row>
        <row r="275">
          <cell r="A275">
            <v>254</v>
          </cell>
          <cell r="B275" t="str">
            <v>Ganchos</v>
          </cell>
          <cell r="C275" t="str">
            <v>UN</v>
          </cell>
          <cell r="D275">
            <v>780</v>
          </cell>
          <cell r="E275">
            <v>46.8</v>
          </cell>
        </row>
        <row r="276">
          <cell r="A276">
            <v>255</v>
          </cell>
          <cell r="B276" t="str">
            <v>Teja Termoacustic + Caballete</v>
          </cell>
          <cell r="C276" t="str">
            <v>M2</v>
          </cell>
          <cell r="D276">
            <v>24000</v>
          </cell>
          <cell r="E276">
            <v>1440</v>
          </cell>
        </row>
        <row r="277">
          <cell r="A277">
            <v>256</v>
          </cell>
          <cell r="B277" t="str">
            <v xml:space="preserve">Teja Termoacustic Ondulada - color Azul </v>
          </cell>
          <cell r="C277" t="str">
            <v>M2</v>
          </cell>
          <cell r="D277">
            <v>38500</v>
          </cell>
          <cell r="E277">
            <v>2310</v>
          </cell>
        </row>
        <row r="278">
          <cell r="A278">
            <v>257</v>
          </cell>
          <cell r="B278" t="str">
            <v>Teja Termoacustic Ondulada - color Terracota</v>
          </cell>
          <cell r="C278" t="str">
            <v>M2</v>
          </cell>
          <cell r="D278">
            <v>31000</v>
          </cell>
          <cell r="E278">
            <v>1860</v>
          </cell>
        </row>
        <row r="279">
          <cell r="A279">
            <v>258</v>
          </cell>
          <cell r="E279">
            <v>0</v>
          </cell>
        </row>
        <row r="280">
          <cell r="A280">
            <v>259</v>
          </cell>
          <cell r="E280">
            <v>0</v>
          </cell>
        </row>
        <row r="281">
          <cell r="A281">
            <v>260</v>
          </cell>
          <cell r="E281">
            <v>0</v>
          </cell>
        </row>
        <row r="282">
          <cell r="A282">
            <v>261</v>
          </cell>
          <cell r="E282">
            <v>0</v>
          </cell>
        </row>
        <row r="283">
          <cell r="A283">
            <v>262</v>
          </cell>
          <cell r="E283">
            <v>0</v>
          </cell>
        </row>
        <row r="284">
          <cell r="A284">
            <v>263</v>
          </cell>
          <cell r="E284">
            <v>0</v>
          </cell>
        </row>
        <row r="285">
          <cell r="A285">
            <v>264</v>
          </cell>
          <cell r="E285">
            <v>0</v>
          </cell>
        </row>
        <row r="286">
          <cell r="A286">
            <v>265</v>
          </cell>
          <cell r="E286">
            <v>0</v>
          </cell>
        </row>
        <row r="287">
          <cell r="A287">
            <v>266</v>
          </cell>
          <cell r="E287">
            <v>0</v>
          </cell>
        </row>
        <row r="288">
          <cell r="A288">
            <v>267</v>
          </cell>
          <cell r="E288">
            <v>0</v>
          </cell>
        </row>
        <row r="289">
          <cell r="A289">
            <v>268</v>
          </cell>
          <cell r="E289">
            <v>0</v>
          </cell>
        </row>
        <row r="290">
          <cell r="A290">
            <v>269</v>
          </cell>
          <cell r="E290">
            <v>0</v>
          </cell>
        </row>
        <row r="291">
          <cell r="A291">
            <v>270</v>
          </cell>
          <cell r="E291">
            <v>0</v>
          </cell>
        </row>
        <row r="292">
          <cell r="A292">
            <v>271</v>
          </cell>
          <cell r="E292">
            <v>0</v>
          </cell>
        </row>
        <row r="293">
          <cell r="A293">
            <v>272</v>
          </cell>
          <cell r="E293">
            <v>0</v>
          </cell>
        </row>
        <row r="294">
          <cell r="A294">
            <v>273</v>
          </cell>
          <cell r="E294">
            <v>0</v>
          </cell>
        </row>
        <row r="295">
          <cell r="A295">
            <v>274</v>
          </cell>
          <cell r="E295">
            <v>0</v>
          </cell>
        </row>
        <row r="296">
          <cell r="A296">
            <v>275</v>
          </cell>
          <cell r="E296">
            <v>0</v>
          </cell>
        </row>
        <row r="297">
          <cell r="A297">
            <v>276</v>
          </cell>
          <cell r="E297">
            <v>0</v>
          </cell>
        </row>
        <row r="298">
          <cell r="A298">
            <v>277</v>
          </cell>
          <cell r="E298">
            <v>0</v>
          </cell>
        </row>
        <row r="299">
          <cell r="A299">
            <v>278</v>
          </cell>
          <cell r="E299">
            <v>0</v>
          </cell>
        </row>
        <row r="300">
          <cell r="A300">
            <v>279</v>
          </cell>
          <cell r="E300">
            <v>0</v>
          </cell>
        </row>
        <row r="301">
          <cell r="A301">
            <v>280</v>
          </cell>
          <cell r="E301">
            <v>0</v>
          </cell>
        </row>
        <row r="303">
          <cell r="A303" t="str">
            <v>REF.</v>
          </cell>
          <cell r="B303" t="str">
            <v>MATERIAL DE PVC</v>
          </cell>
          <cell r="C303" t="str">
            <v>UNIDAD</v>
          </cell>
          <cell r="D303" t="str">
            <v>PRECIO</v>
          </cell>
          <cell r="E303" t="str">
            <v>TRANSPORTE</v>
          </cell>
        </row>
        <row r="305">
          <cell r="A305">
            <v>281</v>
          </cell>
          <cell r="B305" t="str">
            <v>Adaptador macho PF + UAD</v>
          </cell>
          <cell r="C305" t="str">
            <v>UN</v>
          </cell>
          <cell r="D305">
            <v>1166</v>
          </cell>
          <cell r="E305">
            <v>69.959999999999994</v>
          </cell>
        </row>
        <row r="306">
          <cell r="A306">
            <v>282</v>
          </cell>
          <cell r="B306" t="str">
            <v>Adaptador Novafor 6"</v>
          </cell>
          <cell r="C306" t="str">
            <v>UN</v>
          </cell>
          <cell r="D306">
            <v>17663</v>
          </cell>
          <cell r="E306">
            <v>1059.78</v>
          </cell>
        </row>
        <row r="307">
          <cell r="A307">
            <v>283</v>
          </cell>
          <cell r="B307" t="str">
            <v>Adaptador PVC-AC de 12" union Z</v>
          </cell>
          <cell r="C307" t="str">
            <v>UN</v>
          </cell>
          <cell r="D307">
            <v>268652</v>
          </cell>
          <cell r="E307">
            <v>16119.119999999999</v>
          </cell>
        </row>
        <row r="308">
          <cell r="A308">
            <v>284</v>
          </cell>
          <cell r="B308" t="str">
            <v>Adaptador PVC-AC de 3"</v>
          </cell>
          <cell r="C308" t="str">
            <v>UN</v>
          </cell>
          <cell r="D308">
            <v>16600</v>
          </cell>
          <cell r="E308">
            <v>996</v>
          </cell>
        </row>
        <row r="309">
          <cell r="A309">
            <v>285</v>
          </cell>
          <cell r="B309" t="str">
            <v>Adaptador PVC-AC de 4"</v>
          </cell>
          <cell r="C309" t="str">
            <v>UN</v>
          </cell>
          <cell r="D309">
            <v>18490</v>
          </cell>
          <cell r="E309">
            <v>1109.3999999999999</v>
          </cell>
        </row>
        <row r="310">
          <cell r="A310">
            <v>286</v>
          </cell>
          <cell r="B310" t="str">
            <v>Adaptador PVC-AC de 6" union Z</v>
          </cell>
          <cell r="C310" t="str">
            <v>UN</v>
          </cell>
          <cell r="D310">
            <v>44830</v>
          </cell>
          <cell r="E310">
            <v>2689.7999999999997</v>
          </cell>
        </row>
        <row r="311">
          <cell r="A311">
            <v>287</v>
          </cell>
          <cell r="B311" t="str">
            <v>Adaptador PVC-AC de 8" union Z</v>
          </cell>
          <cell r="C311" t="str">
            <v>UN</v>
          </cell>
          <cell r="D311">
            <v>61648</v>
          </cell>
          <cell r="E311">
            <v>3698.8799999999997</v>
          </cell>
        </row>
        <row r="312">
          <cell r="A312">
            <v>288</v>
          </cell>
          <cell r="B312" t="str">
            <v>Codo de gran radio PVC 3"x90º UZ-RDE 21</v>
          </cell>
          <cell r="C312" t="str">
            <v>UN</v>
          </cell>
          <cell r="D312">
            <v>47099</v>
          </cell>
          <cell r="E312">
            <v>2825.94</v>
          </cell>
        </row>
        <row r="313">
          <cell r="A313">
            <v>289</v>
          </cell>
          <cell r="B313" t="str">
            <v>Codo de gran radio PVC 4"x90º UZ-RDE 21</v>
          </cell>
          <cell r="C313" t="str">
            <v>UN</v>
          </cell>
          <cell r="D313">
            <v>90433</v>
          </cell>
          <cell r="E313">
            <v>5425.98</v>
          </cell>
        </row>
        <row r="314">
          <cell r="A314">
            <v>290</v>
          </cell>
          <cell r="B314" t="str">
            <v>Collar de derivación de 8" x 2"</v>
          </cell>
          <cell r="C314" t="str">
            <v>UN</v>
          </cell>
          <cell r="D314">
            <v>604406</v>
          </cell>
          <cell r="E314">
            <v>36264.36</v>
          </cell>
        </row>
        <row r="315">
          <cell r="A315">
            <v>291</v>
          </cell>
          <cell r="B315" t="str">
            <v>Collar de derivación PVC  3" x 1/2"</v>
          </cell>
          <cell r="C315" t="str">
            <v>UN</v>
          </cell>
          <cell r="D315">
            <v>11020</v>
          </cell>
          <cell r="E315">
            <v>661.19999999999993</v>
          </cell>
        </row>
        <row r="316">
          <cell r="A316">
            <v>292</v>
          </cell>
          <cell r="B316" t="str">
            <v>Lubricante para tubo PVC union mecánica</v>
          </cell>
          <cell r="C316" t="str">
            <v>LB</v>
          </cell>
          <cell r="D316">
            <v>11136</v>
          </cell>
          <cell r="E316">
            <v>668.16</v>
          </cell>
        </row>
        <row r="317">
          <cell r="A317">
            <v>293</v>
          </cell>
          <cell r="B317" t="str">
            <v>Manguera PVC  PF+UAD de 1/2"</v>
          </cell>
          <cell r="C317" t="str">
            <v>ML</v>
          </cell>
          <cell r="E317">
            <v>0</v>
          </cell>
        </row>
        <row r="318">
          <cell r="A318">
            <v>294</v>
          </cell>
          <cell r="B318" t="str">
            <v xml:space="preserve">Tapon soldar de 2" PVC </v>
          </cell>
          <cell r="C318" t="str">
            <v>UN</v>
          </cell>
          <cell r="E318">
            <v>0</v>
          </cell>
        </row>
        <row r="319">
          <cell r="A319">
            <v>295</v>
          </cell>
          <cell r="B319" t="str">
            <v xml:space="preserve">Tee PVC-RDE 21 de 3" x 3" x 2"  </v>
          </cell>
          <cell r="C319" t="str">
            <v>UN</v>
          </cell>
          <cell r="E319">
            <v>0</v>
          </cell>
        </row>
        <row r="320">
          <cell r="A320">
            <v>296</v>
          </cell>
          <cell r="B320" t="str">
            <v xml:space="preserve">Tee PVC-RDE 21 de 3" x 3" x 3"  </v>
          </cell>
          <cell r="C320" t="str">
            <v>UN</v>
          </cell>
          <cell r="E320">
            <v>0</v>
          </cell>
        </row>
        <row r="321">
          <cell r="A321">
            <v>297</v>
          </cell>
          <cell r="B321" t="str">
            <v xml:space="preserve">Tee PVC-RDE 21 de 4" x 4" x 4"  </v>
          </cell>
          <cell r="C321" t="str">
            <v>UN</v>
          </cell>
          <cell r="E321">
            <v>0</v>
          </cell>
        </row>
        <row r="322">
          <cell r="A322">
            <v>360</v>
          </cell>
          <cell r="B322" t="str">
            <v>Tubo PVC  D = 6" sello hermético NTC 3722</v>
          </cell>
          <cell r="C322" t="str">
            <v>ML</v>
          </cell>
          <cell r="E322">
            <v>0</v>
          </cell>
        </row>
        <row r="323">
          <cell r="A323">
            <v>298</v>
          </cell>
          <cell r="B323" t="str">
            <v>Tubo PVC  D = 12" sello hermético NTC 3722</v>
          </cell>
          <cell r="C323" t="str">
            <v>ML</v>
          </cell>
          <cell r="E323">
            <v>0</v>
          </cell>
        </row>
        <row r="324">
          <cell r="A324">
            <v>299</v>
          </cell>
          <cell r="B324" t="str">
            <v>Tubo PVC  D = 16" sello hermético NTC 3722</v>
          </cell>
          <cell r="C324" t="str">
            <v>ML</v>
          </cell>
          <cell r="E324">
            <v>0</v>
          </cell>
        </row>
        <row r="325">
          <cell r="A325">
            <v>300</v>
          </cell>
          <cell r="B325" t="str">
            <v>Tubo PVC  D = 20" sello hermético NTC 3722</v>
          </cell>
          <cell r="C325" t="str">
            <v>ML</v>
          </cell>
          <cell r="E325">
            <v>0</v>
          </cell>
        </row>
        <row r="326">
          <cell r="A326">
            <v>301</v>
          </cell>
          <cell r="B326" t="str">
            <v>Tubo PVC  D = 24" sello hermético NTC 3722</v>
          </cell>
          <cell r="C326" t="str">
            <v>ML</v>
          </cell>
          <cell r="E326">
            <v>0</v>
          </cell>
        </row>
        <row r="327">
          <cell r="A327">
            <v>302</v>
          </cell>
          <cell r="B327" t="str">
            <v>Tubo PVC  D= 160mm, pared estructural y sello hermético</v>
          </cell>
          <cell r="C327" t="str">
            <v>ML</v>
          </cell>
          <cell r="D327">
            <v>21103.333333333332</v>
          </cell>
          <cell r="E327">
            <v>1266.1999999999998</v>
          </cell>
        </row>
        <row r="328">
          <cell r="A328">
            <v>303</v>
          </cell>
          <cell r="B328" t="str">
            <v>Tubo PVC  D= 315mm,  pared estructural y sello hermético</v>
          </cell>
          <cell r="C328" t="str">
            <v>ML</v>
          </cell>
          <cell r="D328">
            <v>65542</v>
          </cell>
          <cell r="E328">
            <v>3932.52</v>
          </cell>
        </row>
        <row r="329">
          <cell r="A329">
            <v>304</v>
          </cell>
          <cell r="B329" t="str">
            <v xml:space="preserve">Tubo PVC  RDE 21 D= 12" union mecanica </v>
          </cell>
          <cell r="C329" t="str">
            <v>ML</v>
          </cell>
          <cell r="E329">
            <v>0</v>
          </cell>
        </row>
        <row r="330">
          <cell r="A330">
            <v>305</v>
          </cell>
          <cell r="B330" t="str">
            <v xml:space="preserve">Tubo PVC  RDE 21 D= 16" union mecanica </v>
          </cell>
          <cell r="C330" t="str">
            <v>ML</v>
          </cell>
          <cell r="E330">
            <v>0</v>
          </cell>
        </row>
        <row r="331">
          <cell r="A331">
            <v>306</v>
          </cell>
          <cell r="B331" t="str">
            <v xml:space="preserve">Tubo PVC  RDE 21 D= 2" union mecanica </v>
          </cell>
          <cell r="C331" t="str">
            <v>ML</v>
          </cell>
          <cell r="E331">
            <v>0</v>
          </cell>
        </row>
        <row r="332">
          <cell r="A332">
            <v>307</v>
          </cell>
          <cell r="B332" t="str">
            <v xml:space="preserve">Tubo PVC  RDE 21 D= 3" union mecanica </v>
          </cell>
          <cell r="C332" t="str">
            <v>ML</v>
          </cell>
          <cell r="E332">
            <v>0</v>
          </cell>
        </row>
        <row r="333">
          <cell r="A333">
            <v>308</v>
          </cell>
          <cell r="B333" t="str">
            <v xml:space="preserve">Tubo PVC  RDE 21 D= 4" union mecanica </v>
          </cell>
          <cell r="C333" t="str">
            <v>ML</v>
          </cell>
          <cell r="E333">
            <v>0</v>
          </cell>
        </row>
        <row r="334">
          <cell r="A334">
            <v>309</v>
          </cell>
          <cell r="B334" t="str">
            <v xml:space="preserve">Tubo PVC  RDE 21 D= 8" union mecanica </v>
          </cell>
          <cell r="C334" t="str">
            <v>ML</v>
          </cell>
          <cell r="E334">
            <v>0</v>
          </cell>
        </row>
        <row r="335">
          <cell r="A335">
            <v>310</v>
          </cell>
          <cell r="B335" t="str">
            <v>Tubo PVC D= 21", pared estructural y sello hermético.</v>
          </cell>
          <cell r="C335" t="str">
            <v>ML</v>
          </cell>
          <cell r="E335">
            <v>0</v>
          </cell>
        </row>
        <row r="336">
          <cell r="A336">
            <v>311</v>
          </cell>
          <cell r="B336" t="str">
            <v>Tubo PVC D= 27", pared estructural y sello hermético.</v>
          </cell>
          <cell r="C336" t="str">
            <v>ML</v>
          </cell>
          <cell r="E336">
            <v>0</v>
          </cell>
        </row>
        <row r="337">
          <cell r="A337">
            <v>312</v>
          </cell>
          <cell r="B337" t="str">
            <v>Unión para Tubería PVC de pared estructural de 27"</v>
          </cell>
          <cell r="C337" t="str">
            <v>UN</v>
          </cell>
          <cell r="E337">
            <v>0</v>
          </cell>
        </row>
        <row r="338">
          <cell r="A338">
            <v>313</v>
          </cell>
          <cell r="B338" t="str">
            <v>Unión rápida PVC 12"  RDE 21</v>
          </cell>
          <cell r="C338" t="str">
            <v>UN</v>
          </cell>
          <cell r="E338">
            <v>0</v>
          </cell>
        </row>
        <row r="339">
          <cell r="A339">
            <v>314</v>
          </cell>
          <cell r="B339" t="str">
            <v>Unión rápida PVC 2"  RDE 21</v>
          </cell>
          <cell r="C339" t="str">
            <v>UN</v>
          </cell>
          <cell r="E339">
            <v>0</v>
          </cell>
        </row>
        <row r="340">
          <cell r="A340">
            <v>315</v>
          </cell>
          <cell r="B340" t="str">
            <v>Unión rápida PVC 3"  RDE 21</v>
          </cell>
          <cell r="C340" t="str">
            <v>UN</v>
          </cell>
          <cell r="E340">
            <v>0</v>
          </cell>
        </row>
        <row r="341">
          <cell r="A341">
            <v>316</v>
          </cell>
          <cell r="B341" t="str">
            <v>Unión rápida PVC 4"  RDE 21</v>
          </cell>
          <cell r="C341" t="str">
            <v>UN</v>
          </cell>
          <cell r="E341">
            <v>0</v>
          </cell>
        </row>
        <row r="342">
          <cell r="A342">
            <v>317</v>
          </cell>
          <cell r="B342" t="str">
            <v>Unión rápida PVC 6"  RDE 21</v>
          </cell>
          <cell r="C342" t="str">
            <v>UN</v>
          </cell>
          <cell r="E342">
            <v>0</v>
          </cell>
        </row>
        <row r="343">
          <cell r="A343">
            <v>318</v>
          </cell>
          <cell r="B343" t="str">
            <v>Unión rápida PVC 8"  RDE 21</v>
          </cell>
          <cell r="C343" t="str">
            <v>UN</v>
          </cell>
          <cell r="E343">
            <v>0</v>
          </cell>
        </row>
        <row r="344">
          <cell r="A344">
            <v>319</v>
          </cell>
          <cell r="B344" t="str">
            <v>Unión reparación PVC 3"  RDE 21</v>
          </cell>
          <cell r="C344" t="str">
            <v>UN</v>
          </cell>
          <cell r="E344">
            <v>0</v>
          </cell>
        </row>
        <row r="345">
          <cell r="A345">
            <v>320</v>
          </cell>
          <cell r="B345" t="str">
            <v>Unión reparación PVC 4"  RDE 21</v>
          </cell>
          <cell r="C345" t="str">
            <v>UN</v>
          </cell>
          <cell r="E345">
            <v>0</v>
          </cell>
        </row>
        <row r="346">
          <cell r="A346">
            <v>321</v>
          </cell>
          <cell r="B346" t="str">
            <v xml:space="preserve">Union Universal de 16" </v>
          </cell>
          <cell r="C346" t="str">
            <v>UN</v>
          </cell>
          <cell r="E346">
            <v>0</v>
          </cell>
        </row>
        <row r="347">
          <cell r="A347">
            <v>322</v>
          </cell>
          <cell r="B347" t="str">
            <v xml:space="preserve">Union Universal de 20" </v>
          </cell>
          <cell r="C347" t="str">
            <v>UN</v>
          </cell>
          <cell r="E347">
            <v>0</v>
          </cell>
        </row>
        <row r="348">
          <cell r="A348">
            <v>323</v>
          </cell>
          <cell r="B348" t="str">
            <v xml:space="preserve">Unión reparación PVC 6"  </v>
          </cell>
          <cell r="C348" t="str">
            <v>UN</v>
          </cell>
          <cell r="D348">
            <v>24288</v>
          </cell>
          <cell r="E348">
            <v>1457.28</v>
          </cell>
        </row>
        <row r="349">
          <cell r="A349">
            <v>324</v>
          </cell>
          <cell r="B349" t="str">
            <v xml:space="preserve">Codo de 90º PVC de 2" </v>
          </cell>
          <cell r="C349" t="str">
            <v>UN</v>
          </cell>
          <cell r="D349">
            <v>5500</v>
          </cell>
          <cell r="E349">
            <v>330</v>
          </cell>
        </row>
        <row r="350">
          <cell r="A350">
            <v>325</v>
          </cell>
          <cell r="B350" t="str">
            <v>Tubo de PVC 2"</v>
          </cell>
          <cell r="C350" t="str">
            <v>ML</v>
          </cell>
          <cell r="D350">
            <v>6787.333333333333</v>
          </cell>
          <cell r="E350">
            <v>407.23999999999995</v>
          </cell>
        </row>
        <row r="351">
          <cell r="A351">
            <v>326</v>
          </cell>
          <cell r="B351" t="str">
            <v>Unión PVC de 2"</v>
          </cell>
          <cell r="C351" t="str">
            <v>UN</v>
          </cell>
          <cell r="D351">
            <v>2200</v>
          </cell>
          <cell r="E351">
            <v>132</v>
          </cell>
        </row>
        <row r="352">
          <cell r="A352">
            <v>327</v>
          </cell>
          <cell r="B352" t="str">
            <v>Soldadura PVC 1/4 de Gal.</v>
          </cell>
          <cell r="C352" t="str">
            <v>UN</v>
          </cell>
          <cell r="D352">
            <v>49390</v>
          </cell>
          <cell r="E352">
            <v>2963.4</v>
          </cell>
        </row>
        <row r="353">
          <cell r="A353">
            <v>328</v>
          </cell>
          <cell r="B353" t="str">
            <v>Limpiador PVC 1/4 de Gal</v>
          </cell>
          <cell r="C353" t="str">
            <v>UN</v>
          </cell>
          <cell r="D353">
            <v>23707</v>
          </cell>
          <cell r="E353">
            <v>1422.4199999999998</v>
          </cell>
        </row>
        <row r="354">
          <cell r="A354">
            <v>329</v>
          </cell>
          <cell r="B354" t="str">
            <v>Sifon de Piso 2" PVC</v>
          </cell>
          <cell r="C354" t="str">
            <v>UN</v>
          </cell>
          <cell r="D354">
            <v>4000</v>
          </cell>
          <cell r="E354">
            <v>240</v>
          </cell>
        </row>
        <row r="355">
          <cell r="A355">
            <v>330</v>
          </cell>
          <cell r="B355" t="str">
            <v>Tubo de PVC 4"</v>
          </cell>
          <cell r="C355" t="str">
            <v>ML</v>
          </cell>
          <cell r="D355">
            <v>14129.666666666666</v>
          </cell>
          <cell r="E355">
            <v>847.78</v>
          </cell>
        </row>
        <row r="356">
          <cell r="A356">
            <v>331</v>
          </cell>
          <cell r="B356" t="str">
            <v>Unión PVC de 4"</v>
          </cell>
          <cell r="C356" t="str">
            <v>UN</v>
          </cell>
          <cell r="D356">
            <v>4200</v>
          </cell>
          <cell r="E356">
            <v>252</v>
          </cell>
        </row>
        <row r="357">
          <cell r="A357">
            <v>332</v>
          </cell>
          <cell r="B357" t="str">
            <v xml:space="preserve">Codo de 90º PVC de 4" </v>
          </cell>
          <cell r="C357" t="str">
            <v>UN</v>
          </cell>
          <cell r="D357">
            <v>8018</v>
          </cell>
          <cell r="E357">
            <v>481.08</v>
          </cell>
        </row>
        <row r="358">
          <cell r="A358">
            <v>333</v>
          </cell>
          <cell r="B358" t="str">
            <v>Tubo de PVC 6"</v>
          </cell>
          <cell r="C358" t="str">
            <v>ML</v>
          </cell>
          <cell r="D358">
            <v>29923.833333333332</v>
          </cell>
          <cell r="E358">
            <v>1795.4299999999998</v>
          </cell>
        </row>
        <row r="359">
          <cell r="A359">
            <v>334</v>
          </cell>
          <cell r="B359" t="str">
            <v>Codo reventilado 90 1/8º cxc PVC</v>
          </cell>
          <cell r="C359" t="str">
            <v>UN</v>
          </cell>
          <cell r="D359">
            <v>13682</v>
          </cell>
          <cell r="E359">
            <v>820.92</v>
          </cell>
        </row>
        <row r="360">
          <cell r="A360">
            <v>335</v>
          </cell>
          <cell r="B360" t="str">
            <v>Tubo de PVC 6" ALL</v>
          </cell>
          <cell r="C360" t="str">
            <v>ML</v>
          </cell>
          <cell r="D360">
            <v>20090.5</v>
          </cell>
          <cell r="E360">
            <v>1205.43</v>
          </cell>
        </row>
        <row r="361">
          <cell r="A361">
            <v>336</v>
          </cell>
          <cell r="B361" t="str">
            <v>Tubo de PVC 4" ALL</v>
          </cell>
          <cell r="C361" t="str">
            <v>ML</v>
          </cell>
          <cell r="D361">
            <v>9963</v>
          </cell>
          <cell r="E361">
            <v>597.78</v>
          </cell>
        </row>
        <row r="362">
          <cell r="A362">
            <v>337</v>
          </cell>
          <cell r="B362" t="str">
            <v>Tubo de PVC 2" ALL</v>
          </cell>
          <cell r="C362" t="str">
            <v>ML</v>
          </cell>
          <cell r="D362">
            <v>4980</v>
          </cell>
          <cell r="E362">
            <v>298.8</v>
          </cell>
        </row>
        <row r="363">
          <cell r="A363">
            <v>338</v>
          </cell>
          <cell r="B363" t="str">
            <v xml:space="preserve">Codo de 90º PVC de 1/2" </v>
          </cell>
          <cell r="C363" t="str">
            <v>UN</v>
          </cell>
          <cell r="D363">
            <v>500</v>
          </cell>
          <cell r="E363">
            <v>30</v>
          </cell>
        </row>
        <row r="364">
          <cell r="A364">
            <v>339</v>
          </cell>
          <cell r="B364" t="str">
            <v>Tubo de PVC 1/2"</v>
          </cell>
          <cell r="C364" t="str">
            <v>ML</v>
          </cell>
          <cell r="D364">
            <v>2083.3333333333335</v>
          </cell>
          <cell r="E364">
            <v>125</v>
          </cell>
        </row>
        <row r="365">
          <cell r="A365">
            <v>340</v>
          </cell>
          <cell r="B365" t="str">
            <v>Unión PVC de 1/2"</v>
          </cell>
          <cell r="C365" t="str">
            <v>UN</v>
          </cell>
          <cell r="D365">
            <v>350</v>
          </cell>
          <cell r="E365">
            <v>21</v>
          </cell>
        </row>
        <row r="366">
          <cell r="A366">
            <v>341</v>
          </cell>
          <cell r="B366" t="str">
            <v>Registro de 1/2"</v>
          </cell>
          <cell r="C366" t="str">
            <v>UN</v>
          </cell>
          <cell r="D366">
            <v>12500</v>
          </cell>
          <cell r="E366">
            <v>750</v>
          </cell>
        </row>
        <row r="367">
          <cell r="A367">
            <v>342</v>
          </cell>
          <cell r="B367" t="str">
            <v>Tanque plastico de 1000 litros</v>
          </cell>
          <cell r="C367" t="str">
            <v>UN</v>
          </cell>
          <cell r="D367">
            <v>180000</v>
          </cell>
          <cell r="E367">
            <v>10800</v>
          </cell>
        </row>
        <row r="368">
          <cell r="A368">
            <v>343</v>
          </cell>
          <cell r="B368" t="str">
            <v>Tee de PVC 1/2"</v>
          </cell>
          <cell r="C368" t="str">
            <v>UN</v>
          </cell>
          <cell r="D368">
            <v>650</v>
          </cell>
          <cell r="E368">
            <v>39</v>
          </cell>
        </row>
        <row r="369">
          <cell r="A369">
            <v>344</v>
          </cell>
          <cell r="B369" t="str">
            <v>Adaptador macho 1/2"</v>
          </cell>
          <cell r="C369" t="str">
            <v>UN</v>
          </cell>
          <cell r="D369">
            <v>400</v>
          </cell>
          <cell r="E369">
            <v>24</v>
          </cell>
        </row>
        <row r="370">
          <cell r="A370">
            <v>345</v>
          </cell>
          <cell r="B370" t="str">
            <v>Adaptador hembra 1/2"</v>
          </cell>
          <cell r="C370" t="str">
            <v>UN</v>
          </cell>
          <cell r="D370">
            <v>350</v>
          </cell>
          <cell r="E370">
            <v>21</v>
          </cell>
        </row>
        <row r="371">
          <cell r="A371">
            <v>346</v>
          </cell>
          <cell r="B371" t="str">
            <v>Llave terminal</v>
          </cell>
          <cell r="C371" t="str">
            <v>UN</v>
          </cell>
          <cell r="D371">
            <v>4000</v>
          </cell>
          <cell r="E371">
            <v>240</v>
          </cell>
        </row>
        <row r="372">
          <cell r="A372">
            <v>347</v>
          </cell>
          <cell r="B372" t="str">
            <v>Tubo de PVC 1/2" agujerada</v>
          </cell>
          <cell r="C372" t="str">
            <v>ML</v>
          </cell>
          <cell r="D372">
            <v>2860</v>
          </cell>
          <cell r="E372">
            <v>171.6</v>
          </cell>
        </row>
        <row r="373">
          <cell r="A373">
            <v>348</v>
          </cell>
          <cell r="E373">
            <v>0</v>
          </cell>
        </row>
        <row r="374">
          <cell r="A374">
            <v>349</v>
          </cell>
          <cell r="E374">
            <v>0</v>
          </cell>
        </row>
        <row r="375">
          <cell r="A375">
            <v>350</v>
          </cell>
          <cell r="E375">
            <v>0</v>
          </cell>
        </row>
        <row r="376">
          <cell r="A376">
            <v>351</v>
          </cell>
          <cell r="E376">
            <v>0</v>
          </cell>
        </row>
        <row r="377">
          <cell r="A377">
            <v>352</v>
          </cell>
          <cell r="E377">
            <v>0</v>
          </cell>
        </row>
        <row r="378">
          <cell r="A378">
            <v>353</v>
          </cell>
          <cell r="E378">
            <v>0</v>
          </cell>
        </row>
        <row r="379">
          <cell r="A379">
            <v>354</v>
          </cell>
          <cell r="E379">
            <v>0</v>
          </cell>
        </row>
        <row r="380">
          <cell r="A380">
            <v>355</v>
          </cell>
          <cell r="E380">
            <v>0</v>
          </cell>
        </row>
        <row r="381">
          <cell r="A381">
            <v>356</v>
          </cell>
          <cell r="E381">
            <v>0</v>
          </cell>
        </row>
        <row r="382">
          <cell r="A382">
            <v>357</v>
          </cell>
          <cell r="E382">
            <v>0</v>
          </cell>
        </row>
        <row r="383">
          <cell r="A383">
            <v>358</v>
          </cell>
          <cell r="E383">
            <v>0</v>
          </cell>
        </row>
        <row r="384">
          <cell r="A384">
            <v>359</v>
          </cell>
          <cell r="E384">
            <v>0</v>
          </cell>
        </row>
        <row r="385">
          <cell r="A385">
            <v>360</v>
          </cell>
          <cell r="E385">
            <v>0</v>
          </cell>
        </row>
        <row r="387">
          <cell r="A387" t="str">
            <v>REF.</v>
          </cell>
          <cell r="B387" t="str">
            <v>MATERIAL DE PINTURAS</v>
          </cell>
          <cell r="C387" t="str">
            <v>UNIDAD</v>
          </cell>
          <cell r="D387" t="str">
            <v>PRECIO</v>
          </cell>
          <cell r="E387" t="str">
            <v>TRANSPORTE</v>
          </cell>
        </row>
        <row r="389">
          <cell r="A389">
            <v>361</v>
          </cell>
          <cell r="B389" t="str">
            <v>GRANIPLAST</v>
          </cell>
          <cell r="C389" t="str">
            <v>KG</v>
          </cell>
          <cell r="D389">
            <v>1200</v>
          </cell>
          <cell r="E389">
            <v>72</v>
          </cell>
        </row>
        <row r="390">
          <cell r="A390">
            <v>362</v>
          </cell>
          <cell r="B390" t="str">
            <v>Pintura en esmalte</v>
          </cell>
          <cell r="C390" t="str">
            <v>GL</v>
          </cell>
          <cell r="D390">
            <v>39000</v>
          </cell>
          <cell r="E390">
            <v>2340</v>
          </cell>
        </row>
        <row r="391">
          <cell r="A391">
            <v>363</v>
          </cell>
          <cell r="B391" t="str">
            <v>Solvente para esmalte</v>
          </cell>
          <cell r="C391" t="str">
            <v>GL</v>
          </cell>
          <cell r="D391">
            <v>6000</v>
          </cell>
          <cell r="E391">
            <v>360</v>
          </cell>
        </row>
        <row r="392">
          <cell r="A392">
            <v>364</v>
          </cell>
          <cell r="B392" t="str">
            <v>Anticoorosivo</v>
          </cell>
          <cell r="C392" t="str">
            <v>Gl</v>
          </cell>
          <cell r="D392">
            <v>36000</v>
          </cell>
          <cell r="E392">
            <v>2160</v>
          </cell>
        </row>
        <row r="393">
          <cell r="A393">
            <v>365</v>
          </cell>
          <cell r="B393" t="str">
            <v>Vinilo tipo A</v>
          </cell>
          <cell r="C393" t="str">
            <v>Gl</v>
          </cell>
          <cell r="D393">
            <v>35000</v>
          </cell>
          <cell r="E393">
            <v>2100</v>
          </cell>
        </row>
        <row r="394">
          <cell r="A394">
            <v>366</v>
          </cell>
          <cell r="B394" t="str">
            <v>CINTA DE ENMASCARAR</v>
          </cell>
          <cell r="C394" t="str">
            <v>UND</v>
          </cell>
          <cell r="D394">
            <v>4000</v>
          </cell>
          <cell r="E394">
            <v>240</v>
          </cell>
        </row>
        <row r="395">
          <cell r="A395">
            <v>367</v>
          </cell>
          <cell r="E395">
            <v>0</v>
          </cell>
        </row>
        <row r="396">
          <cell r="A396">
            <v>368</v>
          </cell>
          <cell r="E396">
            <v>0</v>
          </cell>
        </row>
        <row r="397">
          <cell r="A397">
            <v>369</v>
          </cell>
          <cell r="E397">
            <v>0</v>
          </cell>
        </row>
        <row r="398">
          <cell r="A398">
            <v>370</v>
          </cell>
          <cell r="E398">
            <v>0</v>
          </cell>
        </row>
        <row r="399">
          <cell r="A399">
            <v>371</v>
          </cell>
          <cell r="E399">
            <v>0</v>
          </cell>
        </row>
        <row r="400">
          <cell r="A400">
            <v>372</v>
          </cell>
          <cell r="E400">
            <v>0</v>
          </cell>
        </row>
        <row r="401">
          <cell r="A401">
            <v>373</v>
          </cell>
          <cell r="E401">
            <v>0</v>
          </cell>
        </row>
        <row r="402">
          <cell r="A402">
            <v>374</v>
          </cell>
          <cell r="E402">
            <v>0</v>
          </cell>
        </row>
        <row r="403">
          <cell r="A403">
            <v>375</v>
          </cell>
          <cell r="E403">
            <v>0</v>
          </cell>
        </row>
        <row r="404">
          <cell r="A404">
            <v>376</v>
          </cell>
          <cell r="E404">
            <v>0</v>
          </cell>
        </row>
        <row r="405">
          <cell r="A405">
            <v>377</v>
          </cell>
          <cell r="E405">
            <v>0</v>
          </cell>
        </row>
        <row r="406">
          <cell r="A406">
            <v>378</v>
          </cell>
          <cell r="E406">
            <v>0</v>
          </cell>
        </row>
        <row r="407">
          <cell r="A407">
            <v>379</v>
          </cell>
          <cell r="E407">
            <v>0</v>
          </cell>
        </row>
        <row r="408">
          <cell r="A408">
            <v>380</v>
          </cell>
          <cell r="E408">
            <v>0</v>
          </cell>
        </row>
        <row r="409">
          <cell r="A409">
            <v>381</v>
          </cell>
          <cell r="E409">
            <v>0</v>
          </cell>
        </row>
        <row r="410">
          <cell r="A410">
            <v>382</v>
          </cell>
          <cell r="E410">
            <v>0</v>
          </cell>
        </row>
        <row r="411">
          <cell r="A411">
            <v>383</v>
          </cell>
          <cell r="E411">
            <v>0</v>
          </cell>
        </row>
        <row r="412">
          <cell r="A412">
            <v>384</v>
          </cell>
          <cell r="E412">
            <v>0</v>
          </cell>
        </row>
        <row r="413">
          <cell r="A413">
            <v>385</v>
          </cell>
          <cell r="E413">
            <v>0</v>
          </cell>
        </row>
        <row r="414">
          <cell r="A414">
            <v>386</v>
          </cell>
          <cell r="E414">
            <v>0</v>
          </cell>
        </row>
        <row r="415">
          <cell r="A415">
            <v>387</v>
          </cell>
          <cell r="E415">
            <v>0</v>
          </cell>
        </row>
        <row r="416">
          <cell r="A416">
            <v>388</v>
          </cell>
          <cell r="E416">
            <v>0</v>
          </cell>
        </row>
        <row r="417">
          <cell r="A417">
            <v>389</v>
          </cell>
          <cell r="E417">
            <v>0</v>
          </cell>
        </row>
        <row r="418">
          <cell r="A418">
            <v>390</v>
          </cell>
          <cell r="E418">
            <v>0</v>
          </cell>
        </row>
        <row r="420">
          <cell r="A420" t="str">
            <v>REF.</v>
          </cell>
          <cell r="B420" t="str">
            <v>MATERIAL VARIOS</v>
          </cell>
          <cell r="C420" t="str">
            <v>UNIDAD</v>
          </cell>
          <cell r="D420" t="str">
            <v>PRECIO</v>
          </cell>
          <cell r="E420" t="str">
            <v>TRANSPORTE</v>
          </cell>
        </row>
        <row r="422">
          <cell r="A422">
            <v>391</v>
          </cell>
          <cell r="B422" t="str">
            <v>Agua</v>
          </cell>
          <cell r="C422" t="str">
            <v>LT</v>
          </cell>
          <cell r="D422">
            <v>10</v>
          </cell>
          <cell r="E422">
            <v>0.6</v>
          </cell>
        </row>
        <row r="423">
          <cell r="A423">
            <v>392</v>
          </cell>
          <cell r="B423" t="str">
            <v>Arbol nativo, h &gt; 1,50 mts.</v>
          </cell>
          <cell r="C423" t="str">
            <v>UN</v>
          </cell>
          <cell r="D423">
            <v>20000</v>
          </cell>
          <cell r="E423">
            <v>1200</v>
          </cell>
        </row>
        <row r="424">
          <cell r="A424">
            <v>393</v>
          </cell>
          <cell r="B424" t="str">
            <v xml:space="preserve">Cemento asfáltico grado de penetraciòn 80-100 (debe cumplir con especificación INVIAS, art.410/02). </v>
          </cell>
          <cell r="C424" t="str">
            <v>GL</v>
          </cell>
          <cell r="D424">
            <v>4500</v>
          </cell>
          <cell r="E424">
            <v>270</v>
          </cell>
        </row>
        <row r="425">
          <cell r="A425">
            <v>394</v>
          </cell>
          <cell r="B425" t="str">
            <v>Cemento asfaltico para bacheo tipo MDC-0 debe cumplir especificaciòn INVIAS art.450/02.E=0.05</v>
          </cell>
          <cell r="C425" t="str">
            <v>M3</v>
          </cell>
          <cell r="D425">
            <v>227000</v>
          </cell>
          <cell r="E425">
            <v>13620</v>
          </cell>
        </row>
        <row r="426">
          <cell r="A426">
            <v>395</v>
          </cell>
          <cell r="B426" t="str">
            <v>Digitacion de plano, incluye impresión</v>
          </cell>
          <cell r="C426" t="str">
            <v>UN</v>
          </cell>
          <cell r="D426">
            <v>80000</v>
          </cell>
          <cell r="E426">
            <v>4800</v>
          </cell>
        </row>
        <row r="427">
          <cell r="A427">
            <v>396</v>
          </cell>
          <cell r="B427" t="str">
            <v>Imprimante para via</v>
          </cell>
          <cell r="C427" t="str">
            <v>LT</v>
          </cell>
          <cell r="D427">
            <v>920</v>
          </cell>
          <cell r="E427">
            <v>55.199999999999996</v>
          </cell>
        </row>
        <row r="428">
          <cell r="A428">
            <v>397</v>
          </cell>
          <cell r="B428" t="str">
            <v>Kit Silla Yee 300x160mm.  Incluye: silla yee, abrazadera y empaque de caucho.</v>
          </cell>
          <cell r="C428" t="str">
            <v>UN</v>
          </cell>
          <cell r="D428">
            <v>88941</v>
          </cell>
          <cell r="E428">
            <v>5336.46</v>
          </cell>
        </row>
        <row r="429">
          <cell r="A429">
            <v>398</v>
          </cell>
          <cell r="B429" t="str">
            <v>Mogador informativo</v>
          </cell>
          <cell r="C429" t="str">
            <v>UN</v>
          </cell>
          <cell r="D429">
            <v>2450000</v>
          </cell>
          <cell r="E429">
            <v>147000</v>
          </cell>
        </row>
        <row r="430">
          <cell r="A430">
            <v>399</v>
          </cell>
          <cell r="B430" t="str">
            <v>Polipropileno de color</v>
          </cell>
          <cell r="C430" t="str">
            <v>M2</v>
          </cell>
          <cell r="D430">
            <v>1900</v>
          </cell>
          <cell r="E430">
            <v>114</v>
          </cell>
        </row>
        <row r="431">
          <cell r="A431">
            <v>400</v>
          </cell>
          <cell r="B431" t="str">
            <v>Señalización horizontal: Flecha con microesfera marca 3M al 60% con pintura reflectiva tipo T. P., según norma INVIAS</v>
          </cell>
          <cell r="C431" t="str">
            <v>UN</v>
          </cell>
          <cell r="D431">
            <v>28000</v>
          </cell>
          <cell r="E431">
            <v>1680</v>
          </cell>
        </row>
        <row r="432">
          <cell r="A432">
            <v>401</v>
          </cell>
          <cell r="B432" t="str">
            <v>Señalización horizontal: Linea de cebra con microesfera marca 3M al 60% con pintura reflectiva tipo T. P., según norma INVIAS</v>
          </cell>
          <cell r="C432" t="str">
            <v>ML</v>
          </cell>
          <cell r="D432">
            <v>5000</v>
          </cell>
          <cell r="E432">
            <v>300</v>
          </cell>
        </row>
        <row r="433">
          <cell r="A433">
            <v>402</v>
          </cell>
          <cell r="B433" t="str">
            <v>Señalización Vertical: Señal preventiva o reglamentaria; en angulo 2" x 2" x 1/4", según norma INVIAS</v>
          </cell>
          <cell r="C433" t="str">
            <v>UN</v>
          </cell>
          <cell r="D433">
            <v>250000</v>
          </cell>
          <cell r="E433">
            <v>15000</v>
          </cell>
        </row>
        <row r="434">
          <cell r="A434">
            <v>403</v>
          </cell>
          <cell r="B434" t="str">
            <v>Impermeabilizante SIKA</v>
          </cell>
          <cell r="C434" t="str">
            <v>Kg</v>
          </cell>
          <cell r="D434">
            <v>68900</v>
          </cell>
          <cell r="E434">
            <v>4134</v>
          </cell>
        </row>
        <row r="435">
          <cell r="A435">
            <v>404</v>
          </cell>
          <cell r="B435" t="str">
            <v>Lavamanos Institucional Briggs</v>
          </cell>
          <cell r="C435" t="str">
            <v>UN</v>
          </cell>
          <cell r="D435">
            <v>130000</v>
          </cell>
          <cell r="E435">
            <v>7800</v>
          </cell>
        </row>
        <row r="436">
          <cell r="A436">
            <v>405</v>
          </cell>
          <cell r="B436" t="str">
            <v>Sanitario</v>
          </cell>
          <cell r="C436" t="str">
            <v>GL</v>
          </cell>
          <cell r="D436">
            <v>112000</v>
          </cell>
          <cell r="E436">
            <v>6720</v>
          </cell>
        </row>
        <row r="437">
          <cell r="A437">
            <v>406</v>
          </cell>
          <cell r="B437" t="str">
            <v>Juego de cancha multiple en tuberia de 2"</v>
          </cell>
          <cell r="C437" t="str">
            <v>GL</v>
          </cell>
          <cell r="D437">
            <v>3600000</v>
          </cell>
          <cell r="E437">
            <v>216000</v>
          </cell>
        </row>
        <row r="438">
          <cell r="A438">
            <v>407</v>
          </cell>
          <cell r="B438" t="str">
            <v>Vidrio liso 4 mm</v>
          </cell>
          <cell r="C438" t="str">
            <v>M2</v>
          </cell>
          <cell r="D438">
            <v>19500</v>
          </cell>
          <cell r="E438">
            <v>1170</v>
          </cell>
        </row>
        <row r="439">
          <cell r="A439">
            <v>408</v>
          </cell>
          <cell r="B439" t="str">
            <v>Vidrio templado de 5 mm</v>
          </cell>
          <cell r="C439" t="str">
            <v>M2</v>
          </cell>
          <cell r="D439">
            <v>23400</v>
          </cell>
          <cell r="E439">
            <v>1404</v>
          </cell>
        </row>
        <row r="440">
          <cell r="A440">
            <v>409</v>
          </cell>
          <cell r="E440">
            <v>0</v>
          </cell>
        </row>
        <row r="441">
          <cell r="A441">
            <v>410</v>
          </cell>
          <cell r="E441">
            <v>0</v>
          </cell>
        </row>
        <row r="442">
          <cell r="A442">
            <v>411</v>
          </cell>
          <cell r="E442">
            <v>0</v>
          </cell>
        </row>
        <row r="443">
          <cell r="A443">
            <v>412</v>
          </cell>
          <cell r="E443">
            <v>0</v>
          </cell>
        </row>
        <row r="444">
          <cell r="A444">
            <v>413</v>
          </cell>
          <cell r="E444">
            <v>0</v>
          </cell>
        </row>
        <row r="445">
          <cell r="A445">
            <v>414</v>
          </cell>
          <cell r="E445">
            <v>0</v>
          </cell>
        </row>
        <row r="446">
          <cell r="A446">
            <v>415</v>
          </cell>
          <cell r="E446">
            <v>0</v>
          </cell>
        </row>
        <row r="447">
          <cell r="A447">
            <v>416</v>
          </cell>
          <cell r="E447">
            <v>0</v>
          </cell>
        </row>
        <row r="448">
          <cell r="A448">
            <v>417</v>
          </cell>
          <cell r="E448">
            <v>0</v>
          </cell>
        </row>
        <row r="449">
          <cell r="A449">
            <v>418</v>
          </cell>
          <cell r="E449">
            <v>0</v>
          </cell>
        </row>
        <row r="450">
          <cell r="A450">
            <v>419</v>
          </cell>
          <cell r="E450">
            <v>0</v>
          </cell>
        </row>
        <row r="451">
          <cell r="A451">
            <v>420</v>
          </cell>
          <cell r="E451">
            <v>0</v>
          </cell>
        </row>
        <row r="452">
          <cell r="A452">
            <v>421</v>
          </cell>
          <cell r="E452">
            <v>0</v>
          </cell>
        </row>
        <row r="453">
          <cell r="A453">
            <v>422</v>
          </cell>
          <cell r="E453">
            <v>0</v>
          </cell>
        </row>
        <row r="454">
          <cell r="A454">
            <v>423</v>
          </cell>
          <cell r="E454">
            <v>0</v>
          </cell>
        </row>
        <row r="455">
          <cell r="A455">
            <v>424</v>
          </cell>
          <cell r="E455">
            <v>0</v>
          </cell>
        </row>
        <row r="456">
          <cell r="A456">
            <v>425</v>
          </cell>
          <cell r="E456">
            <v>0</v>
          </cell>
        </row>
        <row r="457">
          <cell r="A457">
            <v>426</v>
          </cell>
          <cell r="E457">
            <v>0</v>
          </cell>
        </row>
        <row r="458">
          <cell r="A458">
            <v>427</v>
          </cell>
          <cell r="E458">
            <v>0</v>
          </cell>
        </row>
        <row r="459">
          <cell r="A459">
            <v>428</v>
          </cell>
          <cell r="E459">
            <v>0</v>
          </cell>
        </row>
        <row r="460">
          <cell r="A460">
            <v>429</v>
          </cell>
          <cell r="E460">
            <v>0</v>
          </cell>
        </row>
        <row r="461">
          <cell r="A461">
            <v>430</v>
          </cell>
          <cell r="E461">
            <v>0</v>
          </cell>
        </row>
        <row r="462">
          <cell r="A462">
            <v>431</v>
          </cell>
          <cell r="E462">
            <v>0</v>
          </cell>
        </row>
        <row r="463">
          <cell r="A463">
            <v>432</v>
          </cell>
          <cell r="E463">
            <v>0</v>
          </cell>
        </row>
        <row r="464">
          <cell r="A464">
            <v>433</v>
          </cell>
          <cell r="E464">
            <v>0</v>
          </cell>
        </row>
        <row r="465">
          <cell r="A465">
            <v>434</v>
          </cell>
          <cell r="E465">
            <v>0</v>
          </cell>
        </row>
        <row r="466">
          <cell r="A466">
            <v>435</v>
          </cell>
          <cell r="E466">
            <v>0</v>
          </cell>
        </row>
        <row r="467">
          <cell r="A467">
            <v>436</v>
          </cell>
          <cell r="E467">
            <v>0</v>
          </cell>
        </row>
        <row r="468">
          <cell r="A468">
            <v>437</v>
          </cell>
          <cell r="E468">
            <v>0</v>
          </cell>
        </row>
        <row r="469">
          <cell r="A469">
            <v>438</v>
          </cell>
          <cell r="E469">
            <v>0</v>
          </cell>
        </row>
        <row r="470">
          <cell r="A470">
            <v>439</v>
          </cell>
          <cell r="E470">
            <v>0</v>
          </cell>
        </row>
        <row r="471">
          <cell r="A471">
            <v>440</v>
          </cell>
          <cell r="E471">
            <v>0</v>
          </cell>
        </row>
        <row r="472">
          <cell r="A472">
            <v>441</v>
          </cell>
          <cell r="E472">
            <v>0</v>
          </cell>
        </row>
        <row r="473">
          <cell r="A473">
            <v>442</v>
          </cell>
          <cell r="E473">
            <v>0</v>
          </cell>
        </row>
        <row r="474">
          <cell r="A474">
            <v>443</v>
          </cell>
          <cell r="E474">
            <v>0</v>
          </cell>
        </row>
        <row r="475">
          <cell r="A475">
            <v>444</v>
          </cell>
          <cell r="E475">
            <v>0</v>
          </cell>
        </row>
        <row r="476">
          <cell r="A476">
            <v>445</v>
          </cell>
          <cell r="E476">
            <v>0</v>
          </cell>
        </row>
        <row r="477">
          <cell r="A477">
            <v>446</v>
          </cell>
          <cell r="E477">
            <v>0</v>
          </cell>
        </row>
        <row r="478">
          <cell r="A478">
            <v>447</v>
          </cell>
          <cell r="E478">
            <v>0</v>
          </cell>
        </row>
        <row r="479">
          <cell r="A479">
            <v>448</v>
          </cell>
          <cell r="E479">
            <v>0</v>
          </cell>
        </row>
        <row r="480">
          <cell r="A480">
            <v>449</v>
          </cell>
          <cell r="E480">
            <v>0</v>
          </cell>
        </row>
        <row r="481">
          <cell r="A481">
            <v>450</v>
          </cell>
          <cell r="E481">
            <v>0</v>
          </cell>
        </row>
        <row r="483">
          <cell r="A483" t="str">
            <v>REF.</v>
          </cell>
          <cell r="B483" t="str">
            <v>MATERIAL CARPINTERIA METALICA</v>
          </cell>
          <cell r="C483" t="str">
            <v>UNIDAD</v>
          </cell>
          <cell r="D483" t="str">
            <v>PRECIO</v>
          </cell>
          <cell r="E483" t="str">
            <v>TRANSPORTE</v>
          </cell>
        </row>
        <row r="485">
          <cell r="A485">
            <v>451</v>
          </cell>
          <cell r="B485" t="str">
            <v>Alambre Negro</v>
          </cell>
          <cell r="C485" t="str">
            <v>KG</v>
          </cell>
          <cell r="D485">
            <v>1500</v>
          </cell>
          <cell r="E485">
            <v>90</v>
          </cell>
        </row>
        <row r="486">
          <cell r="A486">
            <v>452</v>
          </cell>
          <cell r="B486" t="str">
            <v>Angulo 1/8"x2"</v>
          </cell>
          <cell r="C486" t="str">
            <v>ML</v>
          </cell>
          <cell r="D486">
            <v>7500</v>
          </cell>
          <cell r="E486">
            <v>450</v>
          </cell>
        </row>
        <row r="487">
          <cell r="A487">
            <v>453</v>
          </cell>
          <cell r="B487" t="str">
            <v>Angulo 3/16"x2"</v>
          </cell>
          <cell r="C487" t="str">
            <v>ML</v>
          </cell>
          <cell r="D487">
            <v>10100</v>
          </cell>
          <cell r="E487">
            <v>606</v>
          </cell>
        </row>
        <row r="488">
          <cell r="A488">
            <v>454</v>
          </cell>
          <cell r="B488" t="str">
            <v>Angulo de 1"x1/8"</v>
          </cell>
          <cell r="C488" t="str">
            <v>ML</v>
          </cell>
          <cell r="D488">
            <v>1950</v>
          </cell>
          <cell r="E488">
            <v>117</v>
          </cell>
        </row>
        <row r="489">
          <cell r="A489">
            <v>455</v>
          </cell>
          <cell r="B489" t="str">
            <v>Angulo de 1"x1/8"</v>
          </cell>
          <cell r="C489" t="str">
            <v>ML</v>
          </cell>
          <cell r="D489">
            <v>2000</v>
          </cell>
          <cell r="E489">
            <v>120</v>
          </cell>
        </row>
        <row r="490">
          <cell r="A490">
            <v>456</v>
          </cell>
          <cell r="B490" t="str">
            <v>Angulo de 11/2" x 3/16</v>
          </cell>
          <cell r="C490" t="str">
            <v>ML</v>
          </cell>
          <cell r="D490">
            <v>6400</v>
          </cell>
          <cell r="E490">
            <v>384</v>
          </cell>
        </row>
        <row r="491">
          <cell r="A491">
            <v>457</v>
          </cell>
          <cell r="B491" t="str">
            <v>Angulo de 11/2"x1/8"</v>
          </cell>
          <cell r="C491" t="str">
            <v>ML</v>
          </cell>
          <cell r="D491">
            <v>6500</v>
          </cell>
          <cell r="E491">
            <v>390</v>
          </cell>
        </row>
        <row r="492">
          <cell r="A492">
            <v>458</v>
          </cell>
          <cell r="B492" t="str">
            <v>Angulo de 2 1/2" x 1/4</v>
          </cell>
          <cell r="C492" t="str">
            <v>ML</v>
          </cell>
          <cell r="D492">
            <v>13300</v>
          </cell>
          <cell r="E492">
            <v>798</v>
          </cell>
        </row>
        <row r="493">
          <cell r="A493">
            <v>459</v>
          </cell>
          <cell r="B493" t="str">
            <v>Angulo de 3/4"x1/8"</v>
          </cell>
          <cell r="C493" t="str">
            <v>ML</v>
          </cell>
          <cell r="D493">
            <v>1450</v>
          </cell>
          <cell r="E493">
            <v>87</v>
          </cell>
        </row>
        <row r="494">
          <cell r="A494">
            <v>460</v>
          </cell>
          <cell r="B494" t="str">
            <v>Anticorrosivo</v>
          </cell>
          <cell r="C494" t="str">
            <v>GL</v>
          </cell>
          <cell r="D494">
            <v>22000</v>
          </cell>
          <cell r="E494">
            <v>1320</v>
          </cell>
        </row>
        <row r="495">
          <cell r="A495">
            <v>461</v>
          </cell>
          <cell r="B495" t="str">
            <v xml:space="preserve">Arena </v>
          </cell>
          <cell r="C495" t="str">
            <v>M3</v>
          </cell>
          <cell r="D495">
            <v>35000</v>
          </cell>
          <cell r="E495">
            <v>2100</v>
          </cell>
        </row>
        <row r="496">
          <cell r="A496">
            <v>462</v>
          </cell>
          <cell r="B496" t="str">
            <v>Basculante tipo mariposa</v>
          </cell>
          <cell r="C496" t="str">
            <v>UN</v>
          </cell>
          <cell r="D496">
            <v>600</v>
          </cell>
          <cell r="E496">
            <v>36</v>
          </cell>
        </row>
        <row r="497">
          <cell r="A497">
            <v>463</v>
          </cell>
          <cell r="B497" t="str">
            <v xml:space="preserve">Bisagra </v>
          </cell>
          <cell r="C497" t="str">
            <v>UN</v>
          </cell>
          <cell r="D497">
            <v>750</v>
          </cell>
          <cell r="E497">
            <v>45</v>
          </cell>
        </row>
        <row r="498">
          <cell r="A498">
            <v>464</v>
          </cell>
          <cell r="B498" t="str">
            <v>Bisagra de 1/2"</v>
          </cell>
          <cell r="C498" t="str">
            <v>UN</v>
          </cell>
          <cell r="D498">
            <v>350</v>
          </cell>
          <cell r="E498">
            <v>21</v>
          </cell>
        </row>
        <row r="499">
          <cell r="A499">
            <v>465</v>
          </cell>
          <cell r="B499" t="str">
            <v>Bisagra de 5/8"</v>
          </cell>
          <cell r="C499" t="str">
            <v>UN</v>
          </cell>
          <cell r="D499">
            <v>500</v>
          </cell>
          <cell r="E499">
            <v>30</v>
          </cell>
        </row>
        <row r="500">
          <cell r="A500">
            <v>466</v>
          </cell>
          <cell r="B500" t="str">
            <v xml:space="preserve">Cemento Gris </v>
          </cell>
          <cell r="C500" t="str">
            <v>Saco</v>
          </cell>
          <cell r="D500">
            <v>12000</v>
          </cell>
          <cell r="E500">
            <v>720</v>
          </cell>
        </row>
        <row r="501">
          <cell r="A501">
            <v>467</v>
          </cell>
          <cell r="B501" t="str">
            <v>Chapa marca Vera sencilla</v>
          </cell>
          <cell r="C501" t="str">
            <v>UN</v>
          </cell>
          <cell r="D501">
            <v>18000</v>
          </cell>
          <cell r="E501">
            <v>1080</v>
          </cell>
        </row>
        <row r="502">
          <cell r="A502">
            <v>468</v>
          </cell>
          <cell r="B502" t="str">
            <v>Chapa marca Vera sencilla</v>
          </cell>
          <cell r="C502" t="str">
            <v>UN</v>
          </cell>
          <cell r="D502">
            <v>25000</v>
          </cell>
          <cell r="E502">
            <v>1500</v>
          </cell>
        </row>
        <row r="503">
          <cell r="A503">
            <v>469</v>
          </cell>
          <cell r="B503" t="str">
            <v>Correa tipo canal</v>
          </cell>
          <cell r="C503" t="str">
            <v>ML</v>
          </cell>
          <cell r="D503">
            <v>6600</v>
          </cell>
          <cell r="E503">
            <v>396</v>
          </cell>
        </row>
        <row r="504">
          <cell r="A504">
            <v>470</v>
          </cell>
          <cell r="B504" t="str">
            <v>Corredera</v>
          </cell>
          <cell r="C504" t="str">
            <v>UN</v>
          </cell>
          <cell r="D504">
            <v>1200</v>
          </cell>
          <cell r="E504">
            <v>72</v>
          </cell>
        </row>
        <row r="505">
          <cell r="A505">
            <v>471</v>
          </cell>
          <cell r="B505" t="str">
            <v>Corredera</v>
          </cell>
          <cell r="C505" t="str">
            <v>UN</v>
          </cell>
          <cell r="D505">
            <v>2500</v>
          </cell>
          <cell r="E505">
            <v>150</v>
          </cell>
        </row>
        <row r="506">
          <cell r="A506">
            <v>472</v>
          </cell>
          <cell r="B506" t="str">
            <v>Equipo electrico soldadura</v>
          </cell>
          <cell r="C506" t="str">
            <v>DIA</v>
          </cell>
          <cell r="D506">
            <v>30000</v>
          </cell>
          <cell r="E506">
            <v>1800</v>
          </cell>
        </row>
        <row r="507">
          <cell r="A507">
            <v>473</v>
          </cell>
          <cell r="B507" t="str">
            <v>Gasolina</v>
          </cell>
          <cell r="C507" t="str">
            <v>GL</v>
          </cell>
          <cell r="D507">
            <v>6000</v>
          </cell>
          <cell r="E507">
            <v>360</v>
          </cell>
        </row>
        <row r="508">
          <cell r="A508">
            <v>474</v>
          </cell>
          <cell r="B508" t="str">
            <v>Gravilla</v>
          </cell>
          <cell r="C508" t="str">
            <v>M3</v>
          </cell>
          <cell r="D508">
            <v>40000</v>
          </cell>
          <cell r="E508">
            <v>2400</v>
          </cell>
        </row>
        <row r="509">
          <cell r="A509">
            <v>475</v>
          </cell>
          <cell r="B509" t="str">
            <v>Lamina C.R. Cal.18</v>
          </cell>
          <cell r="C509" t="str">
            <v>M2</v>
          </cell>
          <cell r="D509">
            <v>26000</v>
          </cell>
          <cell r="E509">
            <v>1560</v>
          </cell>
        </row>
        <row r="510">
          <cell r="A510">
            <v>476</v>
          </cell>
          <cell r="B510" t="str">
            <v>Lamina C.R. Cal.20</v>
          </cell>
          <cell r="C510" t="str">
            <v>M2</v>
          </cell>
          <cell r="D510">
            <v>19500</v>
          </cell>
          <cell r="E510">
            <v>1170</v>
          </cell>
        </row>
        <row r="511">
          <cell r="A511">
            <v>477</v>
          </cell>
          <cell r="B511" t="str">
            <v>Lamina cal 16</v>
          </cell>
          <cell r="C511" t="str">
            <v>M2</v>
          </cell>
          <cell r="D511">
            <v>30500</v>
          </cell>
          <cell r="E511">
            <v>1830</v>
          </cell>
        </row>
        <row r="512">
          <cell r="A512">
            <v>478</v>
          </cell>
          <cell r="B512" t="str">
            <v>Malla eslabonada de 2x2 cal 10</v>
          </cell>
          <cell r="C512" t="str">
            <v>M2</v>
          </cell>
          <cell r="D512">
            <v>10000</v>
          </cell>
          <cell r="E512">
            <v>600</v>
          </cell>
        </row>
        <row r="513">
          <cell r="A513">
            <v>479</v>
          </cell>
          <cell r="B513" t="str">
            <v>Manija sencilla</v>
          </cell>
          <cell r="C513" t="str">
            <v>UN</v>
          </cell>
          <cell r="D513">
            <v>2000</v>
          </cell>
          <cell r="E513">
            <v>120</v>
          </cell>
        </row>
        <row r="514">
          <cell r="A514">
            <v>480</v>
          </cell>
          <cell r="B514" t="str">
            <v>Masilla</v>
          </cell>
          <cell r="C514" t="str">
            <v>GL</v>
          </cell>
          <cell r="D514">
            <v>18000</v>
          </cell>
          <cell r="E514">
            <v>1080</v>
          </cell>
        </row>
        <row r="515">
          <cell r="A515">
            <v>481</v>
          </cell>
          <cell r="B515" t="str">
            <v xml:space="preserve">Medallon de lujo </v>
          </cell>
          <cell r="C515" t="str">
            <v>UN</v>
          </cell>
          <cell r="D515">
            <v>5000</v>
          </cell>
          <cell r="E515">
            <v>300</v>
          </cell>
        </row>
        <row r="516">
          <cell r="A516">
            <v>482</v>
          </cell>
          <cell r="B516" t="str">
            <v>Pasador para puerta</v>
          </cell>
          <cell r="C516" t="str">
            <v>UN</v>
          </cell>
          <cell r="D516">
            <v>4000</v>
          </cell>
          <cell r="E516">
            <v>240</v>
          </cell>
        </row>
        <row r="517">
          <cell r="A517">
            <v>483</v>
          </cell>
          <cell r="B517" t="str">
            <v>Perno de 3/4"</v>
          </cell>
          <cell r="C517" t="str">
            <v>UN</v>
          </cell>
          <cell r="D517">
            <v>1500</v>
          </cell>
          <cell r="E517">
            <v>90</v>
          </cell>
        </row>
        <row r="518">
          <cell r="A518">
            <v>484</v>
          </cell>
          <cell r="B518" t="str">
            <v>Platina 1 1/2" x 1/8"</v>
          </cell>
          <cell r="C518" t="str">
            <v>ML</v>
          </cell>
          <cell r="D518">
            <v>1800</v>
          </cell>
          <cell r="E518">
            <v>108</v>
          </cell>
        </row>
        <row r="519">
          <cell r="A519">
            <v>485</v>
          </cell>
          <cell r="B519" t="str">
            <v>Platina 11/2" x 3/16</v>
          </cell>
          <cell r="C519" t="str">
            <v>ML</v>
          </cell>
          <cell r="D519">
            <v>3600</v>
          </cell>
          <cell r="E519">
            <v>216</v>
          </cell>
        </row>
        <row r="520">
          <cell r="A520">
            <v>486</v>
          </cell>
          <cell r="B520" t="str">
            <v>Platina de 1/2"x1/8"</v>
          </cell>
          <cell r="C520" t="str">
            <v>ML</v>
          </cell>
          <cell r="D520">
            <v>1300</v>
          </cell>
          <cell r="E520">
            <v>78</v>
          </cell>
        </row>
        <row r="521">
          <cell r="A521">
            <v>487</v>
          </cell>
          <cell r="B521" t="str">
            <v>Soldadura W.A. 6013</v>
          </cell>
          <cell r="C521" t="str">
            <v>KG</v>
          </cell>
          <cell r="D521">
            <v>4500</v>
          </cell>
          <cell r="E521">
            <v>270</v>
          </cell>
        </row>
        <row r="522">
          <cell r="A522">
            <v>488</v>
          </cell>
          <cell r="B522" t="str">
            <v>Tubo Aguas Negras 21/2"</v>
          </cell>
          <cell r="C522" t="str">
            <v>ML</v>
          </cell>
          <cell r="D522">
            <v>8550</v>
          </cell>
          <cell r="E522">
            <v>513</v>
          </cell>
        </row>
        <row r="523">
          <cell r="A523">
            <v>489</v>
          </cell>
          <cell r="B523" t="str">
            <v>Tubo cuadrado 11/2"</v>
          </cell>
          <cell r="C523" t="str">
            <v>ML</v>
          </cell>
          <cell r="D523">
            <v>2700</v>
          </cell>
          <cell r="E523">
            <v>162</v>
          </cell>
        </row>
        <row r="524">
          <cell r="A524">
            <v>490</v>
          </cell>
          <cell r="B524" t="str">
            <v>Tubo cuadrado de 1" cal 20</v>
          </cell>
          <cell r="C524" t="str">
            <v>Ml</v>
          </cell>
          <cell r="D524">
            <v>1500</v>
          </cell>
          <cell r="E524">
            <v>90</v>
          </cell>
        </row>
        <row r="525">
          <cell r="A525">
            <v>491</v>
          </cell>
          <cell r="B525" t="str">
            <v>Tubo cuadrado de 3/4"</v>
          </cell>
          <cell r="C525" t="str">
            <v>ML</v>
          </cell>
          <cell r="D525">
            <v>1350</v>
          </cell>
          <cell r="E525">
            <v>81</v>
          </cell>
        </row>
        <row r="526">
          <cell r="A526">
            <v>492</v>
          </cell>
          <cell r="B526" t="str">
            <v>Tubo de 2 x 1 cal. 20</v>
          </cell>
          <cell r="C526" t="str">
            <v>ML</v>
          </cell>
          <cell r="D526">
            <v>2500</v>
          </cell>
          <cell r="E526">
            <v>150</v>
          </cell>
        </row>
        <row r="527">
          <cell r="A527">
            <v>493</v>
          </cell>
          <cell r="B527" t="str">
            <v>Tubo en acero 3/4"</v>
          </cell>
          <cell r="C527" t="str">
            <v>ML</v>
          </cell>
          <cell r="D527">
            <v>2200</v>
          </cell>
          <cell r="E527">
            <v>132</v>
          </cell>
        </row>
        <row r="528">
          <cell r="A528">
            <v>494</v>
          </cell>
          <cell r="B528" t="str">
            <v>Tubo en acero cromado de 2"</v>
          </cell>
          <cell r="C528" t="str">
            <v>ML</v>
          </cell>
          <cell r="D528">
            <v>9100</v>
          </cell>
          <cell r="E528">
            <v>546</v>
          </cell>
        </row>
        <row r="529">
          <cell r="A529">
            <v>495</v>
          </cell>
          <cell r="B529" t="str">
            <v>Tubo galvanizado de 2"</v>
          </cell>
          <cell r="C529" t="str">
            <v>ML</v>
          </cell>
          <cell r="D529">
            <v>8000</v>
          </cell>
          <cell r="E529">
            <v>480</v>
          </cell>
        </row>
        <row r="530">
          <cell r="A530">
            <v>496</v>
          </cell>
          <cell r="B530" t="str">
            <v>tubo rectangular 10x4 Cal. 16</v>
          </cell>
          <cell r="C530" t="str">
            <v>ML</v>
          </cell>
          <cell r="D530">
            <v>9500</v>
          </cell>
          <cell r="E530">
            <v>570</v>
          </cell>
        </row>
        <row r="531">
          <cell r="A531">
            <v>497</v>
          </cell>
          <cell r="B531" t="str">
            <v>tubo rectangular 8 x 4</v>
          </cell>
          <cell r="C531" t="str">
            <v>ML</v>
          </cell>
          <cell r="D531">
            <v>4000</v>
          </cell>
          <cell r="E531">
            <v>240</v>
          </cell>
        </row>
        <row r="532">
          <cell r="A532">
            <v>498</v>
          </cell>
          <cell r="B532" t="str">
            <v>Varilla 1/4 " lisa</v>
          </cell>
          <cell r="C532" t="str">
            <v>kg</v>
          </cell>
          <cell r="D532">
            <v>2000</v>
          </cell>
          <cell r="E532">
            <v>120</v>
          </cell>
        </row>
        <row r="533">
          <cell r="A533">
            <v>499</v>
          </cell>
          <cell r="B533" t="str">
            <v>Varilla 5/8"</v>
          </cell>
          <cell r="C533" t="str">
            <v>ML</v>
          </cell>
          <cell r="D533">
            <v>2800</v>
          </cell>
          <cell r="E533">
            <v>168</v>
          </cell>
        </row>
        <row r="534">
          <cell r="A534">
            <v>500</v>
          </cell>
          <cell r="B534" t="str">
            <v>Varilla cuadrada de 10mm</v>
          </cell>
          <cell r="C534" t="str">
            <v>ML</v>
          </cell>
          <cell r="D534">
            <v>1450</v>
          </cell>
          <cell r="E534">
            <v>87</v>
          </cell>
        </row>
        <row r="535">
          <cell r="A535">
            <v>501</v>
          </cell>
          <cell r="B535" t="str">
            <v>Varilla de 1"</v>
          </cell>
          <cell r="C535" t="str">
            <v>ML</v>
          </cell>
          <cell r="D535">
            <v>10000</v>
          </cell>
          <cell r="E535">
            <v>600</v>
          </cell>
        </row>
        <row r="536">
          <cell r="A536">
            <v>502</v>
          </cell>
          <cell r="B536" t="str">
            <v>Varilla de 1/2 corrugada</v>
          </cell>
          <cell r="C536" t="str">
            <v>ML</v>
          </cell>
          <cell r="D536">
            <v>1900</v>
          </cell>
          <cell r="E536">
            <v>114</v>
          </cell>
        </row>
        <row r="537">
          <cell r="A537">
            <v>503</v>
          </cell>
          <cell r="B537" t="str">
            <v>Varilla de 1/2"</v>
          </cell>
          <cell r="C537" t="str">
            <v>ML</v>
          </cell>
          <cell r="D537">
            <v>1900</v>
          </cell>
          <cell r="E537">
            <v>114</v>
          </cell>
        </row>
        <row r="538">
          <cell r="A538">
            <v>504</v>
          </cell>
          <cell r="B538" t="str">
            <v>Varilla de 1/4 corrugada</v>
          </cell>
          <cell r="C538" t="str">
            <v>KG</v>
          </cell>
          <cell r="D538">
            <v>1900</v>
          </cell>
          <cell r="E538">
            <v>114</v>
          </cell>
        </row>
        <row r="539">
          <cell r="A539">
            <v>505</v>
          </cell>
          <cell r="B539" t="str">
            <v>Varilla de 3/8 corrugada</v>
          </cell>
          <cell r="C539" t="str">
            <v>ML</v>
          </cell>
          <cell r="D539">
            <v>1000</v>
          </cell>
          <cell r="E539">
            <v>60</v>
          </cell>
        </row>
        <row r="540">
          <cell r="A540">
            <v>506</v>
          </cell>
          <cell r="B540" t="str">
            <v>Varilla de 5/8" Corrugada</v>
          </cell>
          <cell r="C540" t="str">
            <v>ML</v>
          </cell>
          <cell r="D540">
            <v>3300</v>
          </cell>
          <cell r="E540">
            <v>198</v>
          </cell>
        </row>
        <row r="541">
          <cell r="A541">
            <v>507</v>
          </cell>
          <cell r="B541" t="str">
            <v>Cordon superior de 2" x 2" e=0.154"</v>
          </cell>
          <cell r="C541" t="str">
            <v>ML</v>
          </cell>
          <cell r="D541">
            <v>11200</v>
          </cell>
          <cell r="E541">
            <v>672</v>
          </cell>
        </row>
        <row r="542">
          <cell r="A542">
            <v>508</v>
          </cell>
          <cell r="B542" t="str">
            <v>Cordon superior de 2" x 1/8"</v>
          </cell>
          <cell r="C542" t="str">
            <v>ML</v>
          </cell>
          <cell r="D542">
            <v>10100</v>
          </cell>
          <cell r="E542">
            <v>606</v>
          </cell>
        </row>
        <row r="543">
          <cell r="A543">
            <v>509</v>
          </cell>
          <cell r="B543" t="str">
            <v>Cordon inferior de 1" x 1" e=0.095"</v>
          </cell>
          <cell r="C543" t="str">
            <v>ML</v>
          </cell>
          <cell r="D543">
            <v>8100</v>
          </cell>
          <cell r="E543">
            <v>486</v>
          </cell>
        </row>
        <row r="544">
          <cell r="A544">
            <v>510</v>
          </cell>
          <cell r="B544" t="str">
            <v xml:space="preserve">Cordon inferior de 1" x 3/16" </v>
          </cell>
          <cell r="C544" t="str">
            <v>ML</v>
          </cell>
          <cell r="D544">
            <v>7500</v>
          </cell>
          <cell r="E544">
            <v>450</v>
          </cell>
        </row>
        <row r="545">
          <cell r="A545">
            <v>511</v>
          </cell>
          <cell r="B545" t="str">
            <v>Cerpentin 1" x 1" e =0.095"</v>
          </cell>
          <cell r="C545" t="str">
            <v>ML</v>
          </cell>
          <cell r="D545">
            <v>2000</v>
          </cell>
          <cell r="E545">
            <v>120</v>
          </cell>
        </row>
        <row r="546">
          <cell r="A546">
            <v>512</v>
          </cell>
          <cell r="B546" t="str">
            <v xml:space="preserve">Cerpentin 1" x 3/16" </v>
          </cell>
          <cell r="C546" t="str">
            <v>ML</v>
          </cell>
          <cell r="D546">
            <v>2000</v>
          </cell>
          <cell r="E546">
            <v>120</v>
          </cell>
        </row>
        <row r="547">
          <cell r="A547">
            <v>513</v>
          </cell>
          <cell r="B547" t="str">
            <v>Correas metalicas Perfil Doble C 0,10 x 0,04 mt cal. 20</v>
          </cell>
          <cell r="C547" t="str">
            <v>ML</v>
          </cell>
          <cell r="D547">
            <v>6585</v>
          </cell>
          <cell r="E547">
            <v>395.09999999999997</v>
          </cell>
        </row>
        <row r="548">
          <cell r="A548">
            <v>514</v>
          </cell>
          <cell r="B548" t="str">
            <v>Esmalte color Blanco</v>
          </cell>
          <cell r="C548" t="str">
            <v>GL</v>
          </cell>
          <cell r="D548">
            <v>20600</v>
          </cell>
          <cell r="E548">
            <v>1236</v>
          </cell>
        </row>
        <row r="549">
          <cell r="A549">
            <v>515</v>
          </cell>
          <cell r="B549" t="str">
            <v>Medallon decorativo redondo</v>
          </cell>
          <cell r="C549" t="str">
            <v>UND</v>
          </cell>
          <cell r="D549">
            <v>5000</v>
          </cell>
          <cell r="E549">
            <v>300</v>
          </cell>
        </row>
        <row r="550">
          <cell r="A550">
            <v>516</v>
          </cell>
          <cell r="E550">
            <v>0</v>
          </cell>
        </row>
        <row r="551">
          <cell r="A551">
            <v>517</v>
          </cell>
          <cell r="E551">
            <v>0</v>
          </cell>
        </row>
        <row r="552">
          <cell r="A552">
            <v>518</v>
          </cell>
          <cell r="E552">
            <v>0</v>
          </cell>
        </row>
        <row r="553">
          <cell r="A553">
            <v>519</v>
          </cell>
          <cell r="E553">
            <v>0</v>
          </cell>
        </row>
        <row r="554">
          <cell r="A554">
            <v>520</v>
          </cell>
          <cell r="E554">
            <v>0</v>
          </cell>
        </row>
        <row r="555">
          <cell r="A555">
            <v>521</v>
          </cell>
          <cell r="E555">
            <v>0</v>
          </cell>
        </row>
        <row r="556">
          <cell r="A556">
            <v>522</v>
          </cell>
          <cell r="E556">
            <v>0</v>
          </cell>
        </row>
        <row r="557">
          <cell r="A557">
            <v>523</v>
          </cell>
          <cell r="E557">
            <v>0</v>
          </cell>
        </row>
        <row r="558">
          <cell r="A558">
            <v>524</v>
          </cell>
          <cell r="E558">
            <v>0</v>
          </cell>
        </row>
        <row r="559">
          <cell r="A559">
            <v>525</v>
          </cell>
          <cell r="E559">
            <v>0</v>
          </cell>
        </row>
        <row r="560">
          <cell r="A560">
            <v>526</v>
          </cell>
          <cell r="E560">
            <v>0</v>
          </cell>
        </row>
        <row r="561">
          <cell r="A561">
            <v>527</v>
          </cell>
          <cell r="E561">
            <v>0</v>
          </cell>
        </row>
        <row r="562">
          <cell r="A562">
            <v>528</v>
          </cell>
          <cell r="E562">
            <v>0</v>
          </cell>
        </row>
        <row r="563">
          <cell r="A563">
            <v>529</v>
          </cell>
          <cell r="E563">
            <v>0</v>
          </cell>
        </row>
        <row r="564">
          <cell r="A564">
            <v>530</v>
          </cell>
          <cell r="E564">
            <v>0</v>
          </cell>
        </row>
        <row r="565">
          <cell r="A565">
            <v>531</v>
          </cell>
          <cell r="E565">
            <v>0</v>
          </cell>
        </row>
        <row r="566">
          <cell r="A566">
            <v>532</v>
          </cell>
          <cell r="E566">
            <v>0</v>
          </cell>
        </row>
        <row r="567">
          <cell r="A567">
            <v>533</v>
          </cell>
          <cell r="E567">
            <v>0</v>
          </cell>
        </row>
        <row r="568">
          <cell r="A568">
            <v>534</v>
          </cell>
          <cell r="E568">
            <v>0</v>
          </cell>
        </row>
        <row r="569">
          <cell r="A569">
            <v>535</v>
          </cell>
          <cell r="E569">
            <v>0</v>
          </cell>
        </row>
        <row r="570">
          <cell r="A570">
            <v>536</v>
          </cell>
          <cell r="E570">
            <v>0</v>
          </cell>
        </row>
        <row r="571">
          <cell r="A571">
            <v>537</v>
          </cell>
          <cell r="E571">
            <v>0</v>
          </cell>
        </row>
        <row r="572">
          <cell r="A572">
            <v>538</v>
          </cell>
          <cell r="E572">
            <v>0</v>
          </cell>
        </row>
        <row r="573">
          <cell r="A573">
            <v>539</v>
          </cell>
          <cell r="E573">
            <v>0</v>
          </cell>
        </row>
        <row r="574">
          <cell r="A574">
            <v>540</v>
          </cell>
          <cell r="E574">
            <v>0</v>
          </cell>
        </row>
        <row r="575">
          <cell r="A575">
            <v>541</v>
          </cell>
          <cell r="E575">
            <v>0</v>
          </cell>
        </row>
        <row r="576">
          <cell r="A576">
            <v>542</v>
          </cell>
          <cell r="E576">
            <v>0</v>
          </cell>
        </row>
        <row r="577">
          <cell r="A577">
            <v>543</v>
          </cell>
          <cell r="E577">
            <v>0</v>
          </cell>
        </row>
        <row r="578">
          <cell r="A578">
            <v>544</v>
          </cell>
          <cell r="E578">
            <v>0</v>
          </cell>
        </row>
        <row r="579">
          <cell r="A579">
            <v>545</v>
          </cell>
          <cell r="E579">
            <v>0</v>
          </cell>
        </row>
        <row r="580">
          <cell r="A580">
            <v>546</v>
          </cell>
          <cell r="E580">
            <v>0</v>
          </cell>
        </row>
        <row r="581">
          <cell r="A581">
            <v>547</v>
          </cell>
          <cell r="E581">
            <v>0</v>
          </cell>
        </row>
        <row r="582">
          <cell r="A582">
            <v>548</v>
          </cell>
          <cell r="E582">
            <v>0</v>
          </cell>
        </row>
        <row r="583">
          <cell r="A583">
            <v>549</v>
          </cell>
          <cell r="E583">
            <v>0</v>
          </cell>
        </row>
        <row r="584">
          <cell r="A584">
            <v>550</v>
          </cell>
          <cell r="E584">
            <v>0</v>
          </cell>
        </row>
        <row r="586">
          <cell r="A586" t="str">
            <v>REF.</v>
          </cell>
          <cell r="B586" t="str">
            <v>MATERIAL CARPINTERIA DE MADERAS</v>
          </cell>
          <cell r="C586" t="str">
            <v>UNIDAD</v>
          </cell>
          <cell r="D586" t="str">
            <v>PRECIO</v>
          </cell>
          <cell r="E586" t="str">
            <v>TRANSPORTE</v>
          </cell>
        </row>
        <row r="588">
          <cell r="A588">
            <v>551</v>
          </cell>
          <cell r="B588" t="str">
            <v>Polin</v>
          </cell>
          <cell r="C588" t="str">
            <v>ML</v>
          </cell>
          <cell r="D588">
            <v>1500</v>
          </cell>
          <cell r="E588">
            <v>90</v>
          </cell>
        </row>
        <row r="589">
          <cell r="A589">
            <v>552</v>
          </cell>
          <cell r="B589" t="str">
            <v>Tabla burra de 0.30 x 3.00 mts</v>
          </cell>
          <cell r="C589" t="str">
            <v xml:space="preserve">UN </v>
          </cell>
          <cell r="D589">
            <v>7000</v>
          </cell>
          <cell r="E589">
            <v>420</v>
          </cell>
        </row>
        <row r="590">
          <cell r="A590">
            <v>553</v>
          </cell>
          <cell r="B590" t="str">
            <v>Estacas, pintura, puntillas</v>
          </cell>
          <cell r="C590" t="str">
            <v>GLB</v>
          </cell>
          <cell r="D590">
            <v>634</v>
          </cell>
          <cell r="E590">
            <v>38.04</v>
          </cell>
        </row>
        <row r="591">
          <cell r="A591">
            <v>554</v>
          </cell>
          <cell r="B591" t="str">
            <v>Guadua</v>
          </cell>
          <cell r="C591" t="str">
            <v>ML</v>
          </cell>
          <cell r="D591">
            <v>1500</v>
          </cell>
          <cell r="E591">
            <v>90</v>
          </cell>
        </row>
        <row r="592">
          <cell r="A592">
            <v>555</v>
          </cell>
          <cell r="B592" t="str">
            <v>Liston de Madera</v>
          </cell>
          <cell r="C592" t="str">
            <v>UN</v>
          </cell>
          <cell r="D592">
            <v>650</v>
          </cell>
          <cell r="E592">
            <v>39</v>
          </cell>
        </row>
        <row r="593">
          <cell r="A593">
            <v>556</v>
          </cell>
          <cell r="B593" t="str">
            <v>Cerco de madera de 0,50*0,10*3,00</v>
          </cell>
          <cell r="C593" t="str">
            <v>UN</v>
          </cell>
          <cell r="D593">
            <v>650</v>
          </cell>
          <cell r="E593">
            <v>39</v>
          </cell>
        </row>
        <row r="594">
          <cell r="A594">
            <v>557</v>
          </cell>
          <cell r="B594" t="str">
            <v>Puntilla de 2"</v>
          </cell>
          <cell r="C594" t="str">
            <v>LBR</v>
          </cell>
          <cell r="D594">
            <v>1500</v>
          </cell>
          <cell r="E594">
            <v>90</v>
          </cell>
        </row>
        <row r="595">
          <cell r="A595">
            <v>558</v>
          </cell>
          <cell r="E595">
            <v>0</v>
          </cell>
        </row>
        <row r="596">
          <cell r="A596">
            <v>559</v>
          </cell>
          <cell r="E596">
            <v>0</v>
          </cell>
        </row>
        <row r="597">
          <cell r="A597">
            <v>560</v>
          </cell>
          <cell r="E597">
            <v>0</v>
          </cell>
        </row>
        <row r="598">
          <cell r="A598">
            <v>561</v>
          </cell>
          <cell r="E598">
            <v>0</v>
          </cell>
        </row>
        <row r="599">
          <cell r="A599">
            <v>562</v>
          </cell>
          <cell r="E599">
            <v>0</v>
          </cell>
        </row>
        <row r="600">
          <cell r="A600">
            <v>563</v>
          </cell>
          <cell r="E600">
            <v>0</v>
          </cell>
        </row>
        <row r="601">
          <cell r="A601">
            <v>564</v>
          </cell>
          <cell r="E601">
            <v>0</v>
          </cell>
        </row>
        <row r="602">
          <cell r="A602">
            <v>565</v>
          </cell>
          <cell r="E602">
            <v>0</v>
          </cell>
        </row>
        <row r="603">
          <cell r="A603">
            <v>566</v>
          </cell>
          <cell r="E603">
            <v>0</v>
          </cell>
        </row>
        <row r="604">
          <cell r="A604">
            <v>567</v>
          </cell>
          <cell r="E604">
            <v>0</v>
          </cell>
        </row>
        <row r="605">
          <cell r="A605">
            <v>568</v>
          </cell>
          <cell r="E605">
            <v>0</v>
          </cell>
        </row>
        <row r="606">
          <cell r="A606">
            <v>569</v>
          </cell>
          <cell r="E606">
            <v>0</v>
          </cell>
        </row>
        <row r="607">
          <cell r="A607">
            <v>570</v>
          </cell>
          <cell r="E607">
            <v>0</v>
          </cell>
        </row>
        <row r="608">
          <cell r="A608">
            <v>571</v>
          </cell>
          <cell r="E608">
            <v>0</v>
          </cell>
        </row>
        <row r="609">
          <cell r="A609">
            <v>572</v>
          </cell>
          <cell r="E609">
            <v>0</v>
          </cell>
        </row>
        <row r="610">
          <cell r="A610">
            <v>573</v>
          </cell>
          <cell r="E610">
            <v>0</v>
          </cell>
        </row>
        <row r="611">
          <cell r="A611">
            <v>574</v>
          </cell>
          <cell r="E611">
            <v>0</v>
          </cell>
        </row>
        <row r="612">
          <cell r="A612">
            <v>575</v>
          </cell>
          <cell r="E612">
            <v>0</v>
          </cell>
        </row>
        <row r="613">
          <cell r="A613">
            <v>576</v>
          </cell>
          <cell r="E613">
            <v>0</v>
          </cell>
        </row>
        <row r="614">
          <cell r="A614">
            <v>577</v>
          </cell>
          <cell r="E614">
            <v>0</v>
          </cell>
        </row>
        <row r="615">
          <cell r="A615">
            <v>578</v>
          </cell>
          <cell r="E615">
            <v>0</v>
          </cell>
        </row>
        <row r="616">
          <cell r="A616">
            <v>579</v>
          </cell>
          <cell r="E616">
            <v>0</v>
          </cell>
        </row>
        <row r="617">
          <cell r="A617">
            <v>580</v>
          </cell>
          <cell r="E617">
            <v>0</v>
          </cell>
        </row>
        <row r="618">
          <cell r="A618">
            <v>581</v>
          </cell>
          <cell r="E618">
            <v>0</v>
          </cell>
        </row>
        <row r="619">
          <cell r="A619">
            <v>582</v>
          </cell>
          <cell r="E619">
            <v>0</v>
          </cell>
        </row>
        <row r="620">
          <cell r="A620">
            <v>583</v>
          </cell>
          <cell r="E620">
            <v>0</v>
          </cell>
        </row>
        <row r="621">
          <cell r="A621">
            <v>584</v>
          </cell>
          <cell r="E621">
            <v>0</v>
          </cell>
        </row>
        <row r="622">
          <cell r="A622">
            <v>585</v>
          </cell>
          <cell r="E622">
            <v>0</v>
          </cell>
        </row>
        <row r="623">
          <cell r="A623">
            <v>586</v>
          </cell>
          <cell r="E623">
            <v>0</v>
          </cell>
        </row>
        <row r="624">
          <cell r="A624">
            <v>587</v>
          </cell>
          <cell r="E624">
            <v>0</v>
          </cell>
        </row>
        <row r="625">
          <cell r="A625">
            <v>588</v>
          </cell>
          <cell r="E625">
            <v>0</v>
          </cell>
        </row>
        <row r="626">
          <cell r="A626">
            <v>589</v>
          </cell>
          <cell r="E626">
            <v>0</v>
          </cell>
        </row>
        <row r="627">
          <cell r="A627">
            <v>590</v>
          </cell>
          <cell r="E627">
            <v>0</v>
          </cell>
        </row>
        <row r="628">
          <cell r="A628">
            <v>591</v>
          </cell>
          <cell r="E628">
            <v>0</v>
          </cell>
        </row>
        <row r="629">
          <cell r="A629">
            <v>592</v>
          </cell>
          <cell r="E629">
            <v>0</v>
          </cell>
        </row>
        <row r="630">
          <cell r="A630">
            <v>593</v>
          </cell>
          <cell r="E630">
            <v>0</v>
          </cell>
        </row>
        <row r="631">
          <cell r="A631">
            <v>594</v>
          </cell>
          <cell r="E631">
            <v>0</v>
          </cell>
        </row>
        <row r="632">
          <cell r="A632">
            <v>595</v>
          </cell>
          <cell r="E632">
            <v>0</v>
          </cell>
        </row>
        <row r="633">
          <cell r="A633">
            <v>596</v>
          </cell>
          <cell r="E633">
            <v>0</v>
          </cell>
        </row>
        <row r="634">
          <cell r="A634">
            <v>597</v>
          </cell>
          <cell r="E634">
            <v>0</v>
          </cell>
        </row>
        <row r="635">
          <cell r="A635">
            <v>598</v>
          </cell>
          <cell r="E635">
            <v>0</v>
          </cell>
        </row>
        <row r="636">
          <cell r="A636">
            <v>599</v>
          </cell>
          <cell r="E636">
            <v>0</v>
          </cell>
        </row>
        <row r="637">
          <cell r="A637">
            <v>600</v>
          </cell>
          <cell r="E637">
            <v>0</v>
          </cell>
        </row>
        <row r="638">
          <cell r="A638">
            <v>601</v>
          </cell>
          <cell r="E638">
            <v>0</v>
          </cell>
        </row>
        <row r="639">
          <cell r="A639">
            <v>602</v>
          </cell>
          <cell r="E639">
            <v>0</v>
          </cell>
        </row>
        <row r="640">
          <cell r="A640">
            <v>603</v>
          </cell>
          <cell r="E640">
            <v>0</v>
          </cell>
        </row>
        <row r="641">
          <cell r="A641">
            <v>604</v>
          </cell>
          <cell r="E641">
            <v>0</v>
          </cell>
        </row>
        <row r="642">
          <cell r="A642">
            <v>605</v>
          </cell>
          <cell r="E642">
            <v>0</v>
          </cell>
        </row>
        <row r="643">
          <cell r="A643">
            <v>606</v>
          </cell>
          <cell r="E643">
            <v>0</v>
          </cell>
        </row>
        <row r="644">
          <cell r="A644">
            <v>607</v>
          </cell>
          <cell r="E644">
            <v>0</v>
          </cell>
        </row>
        <row r="645">
          <cell r="A645">
            <v>608</v>
          </cell>
          <cell r="E645">
            <v>0</v>
          </cell>
        </row>
        <row r="646">
          <cell r="A646">
            <v>609</v>
          </cell>
          <cell r="E646">
            <v>0</v>
          </cell>
        </row>
        <row r="647">
          <cell r="A647">
            <v>610</v>
          </cell>
          <cell r="E647">
            <v>0</v>
          </cell>
        </row>
        <row r="648">
          <cell r="A648">
            <v>611</v>
          </cell>
          <cell r="E648">
            <v>0</v>
          </cell>
        </row>
        <row r="649">
          <cell r="A649">
            <v>612</v>
          </cell>
          <cell r="E649">
            <v>0</v>
          </cell>
        </row>
        <row r="650">
          <cell r="A650">
            <v>613</v>
          </cell>
          <cell r="E650">
            <v>0</v>
          </cell>
        </row>
        <row r="651">
          <cell r="A651">
            <v>614</v>
          </cell>
          <cell r="E651">
            <v>0</v>
          </cell>
        </row>
        <row r="652">
          <cell r="A652">
            <v>615</v>
          </cell>
          <cell r="E652">
            <v>0</v>
          </cell>
        </row>
        <row r="653">
          <cell r="A653">
            <v>616</v>
          </cell>
          <cell r="E653">
            <v>0</v>
          </cell>
        </row>
        <row r="654">
          <cell r="A654">
            <v>617</v>
          </cell>
          <cell r="E654">
            <v>0</v>
          </cell>
        </row>
        <row r="655">
          <cell r="A655">
            <v>618</v>
          </cell>
          <cell r="E655">
            <v>0</v>
          </cell>
        </row>
        <row r="656">
          <cell r="A656">
            <v>619</v>
          </cell>
          <cell r="E656">
            <v>0</v>
          </cell>
        </row>
        <row r="657">
          <cell r="A657">
            <v>620</v>
          </cell>
          <cell r="E657">
            <v>0</v>
          </cell>
        </row>
        <row r="658">
          <cell r="A658">
            <v>621</v>
          </cell>
          <cell r="E658">
            <v>0</v>
          </cell>
        </row>
        <row r="659">
          <cell r="A659">
            <v>622</v>
          </cell>
          <cell r="E659">
            <v>0</v>
          </cell>
        </row>
        <row r="660">
          <cell r="A660">
            <v>623</v>
          </cell>
          <cell r="E660">
            <v>0</v>
          </cell>
        </row>
        <row r="661">
          <cell r="A661">
            <v>624</v>
          </cell>
          <cell r="E661">
            <v>0</v>
          </cell>
        </row>
        <row r="662">
          <cell r="A662">
            <v>625</v>
          </cell>
          <cell r="E662">
            <v>0</v>
          </cell>
        </row>
        <row r="663">
          <cell r="A663">
            <v>626</v>
          </cell>
          <cell r="E663">
            <v>0</v>
          </cell>
        </row>
        <row r="664">
          <cell r="A664">
            <v>627</v>
          </cell>
          <cell r="E664">
            <v>0</v>
          </cell>
        </row>
        <row r="665">
          <cell r="A665">
            <v>628</v>
          </cell>
          <cell r="E665">
            <v>0</v>
          </cell>
        </row>
        <row r="666">
          <cell r="A666">
            <v>629</v>
          </cell>
          <cell r="E666">
            <v>0</v>
          </cell>
        </row>
        <row r="667">
          <cell r="A667">
            <v>630</v>
          </cell>
          <cell r="E667">
            <v>0</v>
          </cell>
        </row>
        <row r="668">
          <cell r="A668">
            <v>631</v>
          </cell>
          <cell r="E668">
            <v>0</v>
          </cell>
        </row>
        <row r="669">
          <cell r="A669">
            <v>632</v>
          </cell>
          <cell r="E669">
            <v>0</v>
          </cell>
        </row>
        <row r="670">
          <cell r="A670">
            <v>633</v>
          </cell>
          <cell r="E670">
            <v>0</v>
          </cell>
        </row>
        <row r="671">
          <cell r="A671">
            <v>634</v>
          </cell>
          <cell r="E671">
            <v>0</v>
          </cell>
        </row>
        <row r="672">
          <cell r="A672">
            <v>635</v>
          </cell>
          <cell r="E672">
            <v>0</v>
          </cell>
        </row>
        <row r="673">
          <cell r="A673">
            <v>636</v>
          </cell>
          <cell r="E673">
            <v>0</v>
          </cell>
        </row>
        <row r="674">
          <cell r="A674">
            <v>637</v>
          </cell>
          <cell r="E674">
            <v>0</v>
          </cell>
        </row>
        <row r="675">
          <cell r="A675">
            <v>638</v>
          </cell>
          <cell r="E675">
            <v>0</v>
          </cell>
        </row>
        <row r="676">
          <cell r="A676">
            <v>639</v>
          </cell>
          <cell r="E676">
            <v>0</v>
          </cell>
        </row>
        <row r="677">
          <cell r="A677">
            <v>640</v>
          </cell>
          <cell r="E677">
            <v>0</v>
          </cell>
        </row>
        <row r="678">
          <cell r="A678">
            <v>641</v>
          </cell>
          <cell r="E678">
            <v>0</v>
          </cell>
        </row>
        <row r="679">
          <cell r="A679">
            <v>642</v>
          </cell>
          <cell r="E679">
            <v>0</v>
          </cell>
        </row>
        <row r="680">
          <cell r="A680">
            <v>643</v>
          </cell>
          <cell r="E680">
            <v>0</v>
          </cell>
        </row>
        <row r="681">
          <cell r="A681">
            <v>644</v>
          </cell>
          <cell r="E681">
            <v>0</v>
          </cell>
        </row>
        <row r="682">
          <cell r="A682">
            <v>645</v>
          </cell>
          <cell r="E682">
            <v>0</v>
          </cell>
        </row>
        <row r="683">
          <cell r="A683">
            <v>646</v>
          </cell>
          <cell r="E683">
            <v>0</v>
          </cell>
        </row>
        <row r="684">
          <cell r="A684">
            <v>647</v>
          </cell>
          <cell r="E684">
            <v>0</v>
          </cell>
        </row>
        <row r="685">
          <cell r="A685">
            <v>648</v>
          </cell>
          <cell r="E685">
            <v>0</v>
          </cell>
        </row>
        <row r="686">
          <cell r="A686">
            <v>649</v>
          </cell>
          <cell r="E686">
            <v>0</v>
          </cell>
        </row>
        <row r="687">
          <cell r="E687">
            <v>0</v>
          </cell>
        </row>
        <row r="688">
          <cell r="E688">
            <v>0</v>
          </cell>
        </row>
        <row r="689">
          <cell r="E689">
            <v>0</v>
          </cell>
        </row>
        <row r="690">
          <cell r="E690">
            <v>0</v>
          </cell>
        </row>
        <row r="691">
          <cell r="E691">
            <v>0</v>
          </cell>
        </row>
        <row r="692">
          <cell r="E692">
            <v>0</v>
          </cell>
        </row>
        <row r="693">
          <cell r="E693">
            <v>0</v>
          </cell>
        </row>
        <row r="694">
          <cell r="B694" t="str">
            <v>PUNTILLA 1 A 3"</v>
          </cell>
          <cell r="C694" t="str">
            <v>KG</v>
          </cell>
          <cell r="D694">
            <v>1500</v>
          </cell>
          <cell r="E694">
            <v>90</v>
          </cell>
        </row>
        <row r="695">
          <cell r="B695" t="str">
            <v>ALAMBRE NEGRO No 18</v>
          </cell>
          <cell r="C695" t="str">
            <v>KG</v>
          </cell>
          <cell r="D695">
            <v>2250</v>
          </cell>
          <cell r="E695">
            <v>135</v>
          </cell>
        </row>
        <row r="696">
          <cell r="B696" t="str">
            <v>POLIN</v>
          </cell>
          <cell r="C696" t="str">
            <v>ML</v>
          </cell>
          <cell r="D696">
            <v>1500</v>
          </cell>
          <cell r="E696">
            <v>90</v>
          </cell>
        </row>
        <row r="697">
          <cell r="B697" t="str">
            <v>CEMENTO</v>
          </cell>
          <cell r="C697" t="str">
            <v>KG</v>
          </cell>
          <cell r="D697">
            <v>300</v>
          </cell>
          <cell r="E697">
            <v>18</v>
          </cell>
        </row>
        <row r="698">
          <cell r="B698" t="str">
            <v xml:space="preserve">ARENA </v>
          </cell>
          <cell r="C698" t="str">
            <v>M³</v>
          </cell>
          <cell r="D698">
            <v>20000</v>
          </cell>
          <cell r="E698">
            <v>1200</v>
          </cell>
        </row>
        <row r="699">
          <cell r="B699" t="str">
            <v>GRAVILLA TRITURADA</v>
          </cell>
          <cell r="C699" t="str">
            <v>M³</v>
          </cell>
          <cell r="D699">
            <v>54000</v>
          </cell>
          <cell r="E699">
            <v>3240</v>
          </cell>
        </row>
        <row r="700">
          <cell r="B700" t="str">
            <v>AGUA</v>
          </cell>
          <cell r="C700" t="str">
            <v>LT</v>
          </cell>
          <cell r="D700">
            <v>5</v>
          </cell>
          <cell r="E700">
            <v>0.3</v>
          </cell>
        </row>
        <row r="701">
          <cell r="B701" t="str">
            <v xml:space="preserve">RECEBO </v>
          </cell>
          <cell r="C701" t="str">
            <v>M³</v>
          </cell>
          <cell r="D701">
            <v>16000</v>
          </cell>
          <cell r="E701">
            <v>960</v>
          </cell>
        </row>
        <row r="702">
          <cell r="B702" t="str">
            <v>HIERRO No 5</v>
          </cell>
          <cell r="C702" t="str">
            <v>KG</v>
          </cell>
          <cell r="D702">
            <v>2200</v>
          </cell>
          <cell r="E702">
            <v>132</v>
          </cell>
        </row>
        <row r="703">
          <cell r="B703" t="str">
            <v>HIERRO DE 3/8</v>
          </cell>
          <cell r="C703" t="str">
            <v>KG</v>
          </cell>
          <cell r="D703">
            <v>2200</v>
          </cell>
          <cell r="E703">
            <v>132</v>
          </cell>
        </row>
        <row r="704">
          <cell r="B704" t="str">
            <v>MALLA ELECTROSOLDADA Q2</v>
          </cell>
          <cell r="C704" t="str">
            <v>Und</v>
          </cell>
          <cell r="D704">
            <v>43000</v>
          </cell>
          <cell r="E704">
            <v>2580</v>
          </cell>
        </row>
        <row r="705">
          <cell r="B705" t="str">
            <v>LADRILLO TOLETE</v>
          </cell>
          <cell r="C705" t="str">
            <v>Und</v>
          </cell>
          <cell r="D705">
            <v>240</v>
          </cell>
          <cell r="E705">
            <v>14.399999999999999</v>
          </cell>
        </row>
        <row r="706">
          <cell r="B706" t="str">
            <v>BLOQUE No 5 HUECO 12X20X30</v>
          </cell>
          <cell r="C706" t="str">
            <v>Und</v>
          </cell>
          <cell r="D706">
            <v>670</v>
          </cell>
          <cell r="E706">
            <v>40.199999999999996</v>
          </cell>
        </row>
        <row r="707">
          <cell r="B707" t="str">
            <v>ARENA FINA</v>
          </cell>
          <cell r="C707" t="str">
            <v>M³</v>
          </cell>
          <cell r="D707">
            <v>20000</v>
          </cell>
          <cell r="E707">
            <v>1200</v>
          </cell>
        </row>
        <row r="708">
          <cell r="B708" t="str">
            <v>MALLA GALLINERO</v>
          </cell>
          <cell r="C708" t="str">
            <v>M²</v>
          </cell>
          <cell r="D708">
            <v>1250</v>
          </cell>
          <cell r="E708">
            <v>75</v>
          </cell>
        </row>
        <row r="709">
          <cell r="B709" t="str">
            <v>PINTURA EN ESMALTE</v>
          </cell>
          <cell r="C709" t="str">
            <v>GAL</v>
          </cell>
          <cell r="D709">
            <v>39600</v>
          </cell>
          <cell r="E709">
            <v>2376</v>
          </cell>
        </row>
        <row r="710">
          <cell r="B710" t="str">
            <v>VENTANA CUADRADA (0.50X0.50) INCLUYE VIDRIO</v>
          </cell>
          <cell r="C710" t="str">
            <v>Und</v>
          </cell>
          <cell r="D710">
            <v>80000</v>
          </cell>
          <cell r="E710">
            <v>4800</v>
          </cell>
        </row>
        <row r="711">
          <cell r="B711" t="str">
            <v>TEJA TERMOACUSTIC + CABELLETE</v>
          </cell>
          <cell r="C711" t="str">
            <v>M2</v>
          </cell>
          <cell r="D711">
            <v>24000</v>
          </cell>
          <cell r="E711">
            <v>1440</v>
          </cell>
        </row>
        <row r="712">
          <cell r="B712" t="str">
            <v>TORNILLO FIJA ALA</v>
          </cell>
          <cell r="C712" t="str">
            <v>Und.</v>
          </cell>
          <cell r="D712">
            <v>350</v>
          </cell>
          <cell r="E712">
            <v>21</v>
          </cell>
        </row>
        <row r="713">
          <cell r="B713" t="str">
            <v>TORNILLO AUTOPERFORANTE</v>
          </cell>
          <cell r="C713" t="str">
            <v>Und.</v>
          </cell>
          <cell r="D713">
            <v>300</v>
          </cell>
          <cell r="E713">
            <v>18</v>
          </cell>
        </row>
        <row r="714">
          <cell r="B714" t="str">
            <v>GRANIPLAST</v>
          </cell>
          <cell r="C714" t="str">
            <v>KG</v>
          </cell>
          <cell r="D714">
            <v>1200</v>
          </cell>
          <cell r="E714">
            <v>72</v>
          </cell>
        </row>
        <row r="715">
          <cell r="B715" t="str">
            <v>GRANITO #2</v>
          </cell>
          <cell r="C715" t="str">
            <v>BT</v>
          </cell>
          <cell r="D715">
            <v>6000</v>
          </cell>
          <cell r="E715">
            <v>360</v>
          </cell>
        </row>
        <row r="716">
          <cell r="B716" t="str">
            <v>TUBERIA PVC 4" SANITARIA</v>
          </cell>
          <cell r="C716" t="str">
            <v>ML</v>
          </cell>
          <cell r="D716">
            <v>6000</v>
          </cell>
          <cell r="E716">
            <v>360</v>
          </cell>
        </row>
        <row r="717">
          <cell r="B717" t="str">
            <v>ACCESORIOS</v>
          </cell>
          <cell r="C717" t="str">
            <v>Und</v>
          </cell>
          <cell r="D717">
            <v>2500</v>
          </cell>
          <cell r="E717">
            <v>150</v>
          </cell>
        </row>
        <row r="718">
          <cell r="B718" t="str">
            <v>CANALETA ACESCO 90X12</v>
          </cell>
          <cell r="C718" t="str">
            <v>ML</v>
          </cell>
          <cell r="D718">
            <v>20625</v>
          </cell>
          <cell r="E718">
            <v>1237.5</v>
          </cell>
        </row>
        <row r="719">
          <cell r="B719" t="str">
            <v>TUBOS FLUORESENTES 1.80 m</v>
          </cell>
          <cell r="C719" t="str">
            <v>Und.</v>
          </cell>
          <cell r="D719">
            <v>5000</v>
          </cell>
          <cell r="E719">
            <v>300</v>
          </cell>
        </row>
        <row r="720">
          <cell r="B720" t="str">
            <v>BALASTRA</v>
          </cell>
          <cell r="C720" t="str">
            <v>Und.</v>
          </cell>
          <cell r="D720">
            <v>27000</v>
          </cell>
          <cell r="E720">
            <v>1620</v>
          </cell>
        </row>
        <row r="721">
          <cell r="B721" t="str">
            <v>FOCKER</v>
          </cell>
          <cell r="C721" t="str">
            <v>Und.</v>
          </cell>
          <cell r="D721">
            <v>1100</v>
          </cell>
          <cell r="E721">
            <v>66</v>
          </cell>
        </row>
        <row r="722">
          <cell r="B722" t="str">
            <v>ALAMBRE TW #12</v>
          </cell>
          <cell r="C722" t="str">
            <v>ML</v>
          </cell>
          <cell r="D722">
            <v>600</v>
          </cell>
          <cell r="E722">
            <v>36</v>
          </cell>
        </row>
        <row r="723">
          <cell r="B723" t="str">
            <v>TUBO CONDUIT PVC 1/2"</v>
          </cell>
          <cell r="C723" t="str">
            <v>ML</v>
          </cell>
          <cell r="D723">
            <v>1100</v>
          </cell>
          <cell r="E723">
            <v>66</v>
          </cell>
        </row>
        <row r="724">
          <cell r="B724" t="str">
            <v>CAJILLA TACOS</v>
          </cell>
          <cell r="C724" t="str">
            <v>Und.</v>
          </cell>
          <cell r="D724">
            <v>7000</v>
          </cell>
          <cell r="E724">
            <v>420</v>
          </cell>
        </row>
        <row r="725">
          <cell r="B725" t="str">
            <v>INTERRUPTORES</v>
          </cell>
          <cell r="C725" t="str">
            <v>Und.</v>
          </cell>
          <cell r="D725">
            <v>2900</v>
          </cell>
          <cell r="E725">
            <v>174</v>
          </cell>
        </row>
        <row r="726">
          <cell r="B726" t="str">
            <v>VARILLA DE COBRE DE 1.80M D= 1/2"</v>
          </cell>
          <cell r="C726" t="str">
            <v>Und</v>
          </cell>
          <cell r="D726">
            <v>40000</v>
          </cell>
          <cell r="E726">
            <v>2400</v>
          </cell>
        </row>
        <row r="727">
          <cell r="B727" t="str">
            <v>ALAMBRE COBRE No 10</v>
          </cell>
          <cell r="C727" t="str">
            <v>ML</v>
          </cell>
          <cell r="D727">
            <v>1100</v>
          </cell>
          <cell r="E727">
            <v>66</v>
          </cell>
        </row>
        <row r="728">
          <cell r="B728" t="str">
            <v xml:space="preserve">ACOMETIDA EXTERNA </v>
          </cell>
          <cell r="C728" t="str">
            <v>GL</v>
          </cell>
          <cell r="D728">
            <v>500000</v>
          </cell>
          <cell r="E728">
            <v>30000</v>
          </cell>
        </row>
        <row r="729">
          <cell r="B729" t="str">
            <v xml:space="preserve">CANALETA EN LAMINA GALVANIZADA  0.25X0.35M, INCLUYE ANGULO Y SUPLEMENTO </v>
          </cell>
          <cell r="C729" t="str">
            <v>ML</v>
          </cell>
          <cell r="D729">
            <v>90000</v>
          </cell>
          <cell r="E729">
            <v>5400</v>
          </cell>
        </row>
        <row r="730">
          <cell r="B730" t="str">
            <v>ANGULO DE 2 1/2" X 3/16"</v>
          </cell>
          <cell r="C730" t="str">
            <v>ML</v>
          </cell>
          <cell r="D730">
            <v>71000</v>
          </cell>
          <cell r="E730">
            <v>4260</v>
          </cell>
        </row>
        <row r="731">
          <cell r="B731" t="str">
            <v>NIPLE GALVANIZADO 1/2"</v>
          </cell>
          <cell r="C731" t="str">
            <v>Und</v>
          </cell>
          <cell r="D731">
            <v>600</v>
          </cell>
          <cell r="E731">
            <v>36</v>
          </cell>
        </row>
        <row r="732">
          <cell r="B732" t="str">
            <v>DILATACION EN VIDRIO</v>
          </cell>
          <cell r="C732" t="str">
            <v>ML</v>
          </cell>
          <cell r="D732">
            <v>200</v>
          </cell>
          <cell r="E732">
            <v>12</v>
          </cell>
        </row>
        <row r="733">
          <cell r="B733" t="str">
            <v>ESTUCO PLASTICO PARA INTERIORES</v>
          </cell>
          <cell r="C733" t="str">
            <v>Gal</v>
          </cell>
          <cell r="D733">
            <v>12500</v>
          </cell>
          <cell r="E733">
            <v>750</v>
          </cell>
        </row>
        <row r="734">
          <cell r="B734" t="str">
            <v>VINILO VINILTEX TIPO I</v>
          </cell>
          <cell r="C734" t="str">
            <v>GaL</v>
          </cell>
          <cell r="D734">
            <v>41500</v>
          </cell>
          <cell r="E734">
            <v>2490</v>
          </cell>
        </row>
        <row r="735">
          <cell r="B735" t="str">
            <v>MORTERO 1:4</v>
          </cell>
          <cell r="C735" t="str">
            <v>M³</v>
          </cell>
          <cell r="D735">
            <v>201333</v>
          </cell>
          <cell r="E735">
            <v>12079.98</v>
          </cell>
        </row>
        <row r="736">
          <cell r="B736" t="str">
            <v>BALDOSA DUROPISO MANCESA  30X30</v>
          </cell>
          <cell r="C736" t="str">
            <v>M²</v>
          </cell>
          <cell r="D736">
            <v>20500</v>
          </cell>
          <cell r="E736">
            <v>1230</v>
          </cell>
        </row>
        <row r="737">
          <cell r="B737" t="str">
            <v>CEMENTO BLANCO</v>
          </cell>
          <cell r="C737" t="str">
            <v>KG</v>
          </cell>
          <cell r="D737">
            <v>970</v>
          </cell>
          <cell r="E737">
            <v>58.199999999999996</v>
          </cell>
        </row>
        <row r="738">
          <cell r="B738" t="str">
            <v>CONCRETO DE 3000 PSI</v>
          </cell>
          <cell r="C738" t="str">
            <v>M³</v>
          </cell>
          <cell r="D738" t="e">
            <v>#REF!</v>
          </cell>
          <cell r="E738" t="e">
            <v>#REF!</v>
          </cell>
        </row>
        <row r="739">
          <cell r="B739" t="str">
            <v>PROCTOR MODIFICADO</v>
          </cell>
          <cell r="C739" t="str">
            <v>Und</v>
          </cell>
          <cell r="D739">
            <v>70000</v>
          </cell>
          <cell r="E739">
            <v>4200</v>
          </cell>
        </row>
        <row r="740">
          <cell r="B740" t="str">
            <v>ENSAYO DE LABORATORIO</v>
          </cell>
          <cell r="C740" t="str">
            <v>M³</v>
          </cell>
          <cell r="D740">
            <v>3500</v>
          </cell>
          <cell r="E740">
            <v>210</v>
          </cell>
        </row>
        <row r="741">
          <cell r="B741" t="str">
            <v>TUBERIA PRESION PVC 1/2"</v>
          </cell>
          <cell r="C741" t="str">
            <v>ML</v>
          </cell>
          <cell r="D741">
            <v>1150</v>
          </cell>
          <cell r="E741">
            <v>69</v>
          </cell>
        </row>
        <row r="742">
          <cell r="B742" t="str">
            <v>ADAPTADOR MACHO 1/2</v>
          </cell>
          <cell r="C742" t="str">
            <v>Und</v>
          </cell>
          <cell r="D742">
            <v>300</v>
          </cell>
          <cell r="E742">
            <v>18</v>
          </cell>
        </row>
        <row r="743">
          <cell r="B743" t="str">
            <v>CODO PVC 1/2"</v>
          </cell>
          <cell r="C743" t="str">
            <v>Und</v>
          </cell>
          <cell r="D743">
            <v>300</v>
          </cell>
          <cell r="E743">
            <v>18</v>
          </cell>
        </row>
        <row r="744">
          <cell r="B744" t="str">
            <v>TEE GALVANIZADA DE 1/2"</v>
          </cell>
          <cell r="C744" t="str">
            <v>Und</v>
          </cell>
          <cell r="D744">
            <v>600</v>
          </cell>
          <cell r="E744">
            <v>36</v>
          </cell>
        </row>
        <row r="745">
          <cell r="B745" t="str">
            <v xml:space="preserve">IMPREMANTE </v>
          </cell>
          <cell r="C745" t="str">
            <v>GL</v>
          </cell>
          <cell r="D745">
            <v>22000</v>
          </cell>
          <cell r="E745">
            <v>1320</v>
          </cell>
        </row>
        <row r="746">
          <cell r="B746" t="str">
            <v>MANTO FIBERGLASS 600 XT</v>
          </cell>
          <cell r="C746" t="str">
            <v>M²</v>
          </cell>
          <cell r="D746">
            <v>11500</v>
          </cell>
          <cell r="E746">
            <v>690</v>
          </cell>
        </row>
        <row r="747">
          <cell r="B747" t="str">
            <v>CONCRETO DE 2500 PSI</v>
          </cell>
          <cell r="C747" t="str">
            <v>M³</v>
          </cell>
          <cell r="E747">
            <v>0</v>
          </cell>
        </row>
        <row r="748">
          <cell r="B748" t="str">
            <v>ENSAYO DE LABORATORIO</v>
          </cell>
          <cell r="C748" t="str">
            <v>M³</v>
          </cell>
          <cell r="D748">
            <v>5000</v>
          </cell>
          <cell r="E748">
            <v>300</v>
          </cell>
        </row>
        <row r="749">
          <cell r="B749" t="str">
            <v>TUBERIA PVC 3" SANITARIA</v>
          </cell>
          <cell r="C749" t="str">
            <v>ML</v>
          </cell>
          <cell r="D749">
            <v>4850</v>
          </cell>
          <cell r="E749">
            <v>291</v>
          </cell>
        </row>
        <row r="750">
          <cell r="B750" t="str">
            <v>CODO 3"X90 CXC SANITARIO</v>
          </cell>
          <cell r="C750" t="str">
            <v>Und</v>
          </cell>
          <cell r="D750">
            <v>3400</v>
          </cell>
          <cell r="E750">
            <v>204</v>
          </cell>
        </row>
        <row r="751">
          <cell r="B751" t="str">
            <v>CODO 4"X90 CXC SANITARIO</v>
          </cell>
          <cell r="C751" t="str">
            <v>Und</v>
          </cell>
          <cell r="D751">
            <v>5500</v>
          </cell>
          <cell r="E751">
            <v>330</v>
          </cell>
        </row>
        <row r="752">
          <cell r="B752" t="str">
            <v xml:space="preserve">LIMPIADOR PVC </v>
          </cell>
          <cell r="C752" t="str">
            <v>Und</v>
          </cell>
          <cell r="D752">
            <v>12500</v>
          </cell>
          <cell r="E752">
            <v>750</v>
          </cell>
        </row>
        <row r="753">
          <cell r="B753" t="str">
            <v>SOLDADURA PVC</v>
          </cell>
          <cell r="C753" t="str">
            <v>Und</v>
          </cell>
          <cell r="D753">
            <v>3500</v>
          </cell>
          <cell r="E753">
            <v>210</v>
          </cell>
        </row>
        <row r="754">
          <cell r="B754" t="str">
            <v>TUBERIA PVC 4" SANITARIA</v>
          </cell>
          <cell r="C754" t="str">
            <v>ML</v>
          </cell>
          <cell r="D754">
            <v>7000</v>
          </cell>
          <cell r="E754">
            <v>420</v>
          </cell>
        </row>
        <row r="755">
          <cell r="B755" t="str">
            <v xml:space="preserve">Arena </v>
          </cell>
          <cell r="C755" t="str">
            <v>M3</v>
          </cell>
          <cell r="D755">
            <v>35000</v>
          </cell>
          <cell r="E755">
            <v>2100</v>
          </cell>
        </row>
        <row r="756">
          <cell r="B756" t="str">
            <v>Gravilla</v>
          </cell>
          <cell r="C756" t="str">
            <v>M3</v>
          </cell>
          <cell r="D756">
            <v>40000</v>
          </cell>
          <cell r="E756">
            <v>2400</v>
          </cell>
        </row>
        <row r="757">
          <cell r="B757" t="str">
            <v>Varilla de 1/2"</v>
          </cell>
          <cell r="C757" t="str">
            <v>ML</v>
          </cell>
          <cell r="D757">
            <v>1900</v>
          </cell>
          <cell r="E757">
            <v>114</v>
          </cell>
        </row>
        <row r="758">
          <cell r="B758" t="str">
            <v>Platina 11/2" x 3/16</v>
          </cell>
          <cell r="C758" t="str">
            <v>ML</v>
          </cell>
          <cell r="D758">
            <v>3600</v>
          </cell>
          <cell r="E758">
            <v>216</v>
          </cell>
        </row>
        <row r="759">
          <cell r="B759" t="str">
            <v>Angulo de 2 1/2" x 1/4</v>
          </cell>
          <cell r="C759" t="str">
            <v>ML</v>
          </cell>
          <cell r="D759">
            <v>13300</v>
          </cell>
          <cell r="E759">
            <v>798</v>
          </cell>
        </row>
        <row r="760">
          <cell r="B760" t="str">
            <v>Angulo de 11/2" x 3/16</v>
          </cell>
          <cell r="C760" t="str">
            <v>ML</v>
          </cell>
          <cell r="D760">
            <v>6400</v>
          </cell>
          <cell r="E760">
            <v>384</v>
          </cell>
        </row>
        <row r="761">
          <cell r="B761" t="str">
            <v>Varilla de 5/8" Corrugada</v>
          </cell>
          <cell r="C761" t="str">
            <v>ML</v>
          </cell>
          <cell r="D761">
            <v>3300</v>
          </cell>
          <cell r="E761">
            <v>198</v>
          </cell>
        </row>
        <row r="762">
          <cell r="B762" t="str">
            <v>Corredera</v>
          </cell>
          <cell r="C762" t="str">
            <v>UN</v>
          </cell>
          <cell r="D762">
            <v>1200</v>
          </cell>
          <cell r="E762">
            <v>72</v>
          </cell>
        </row>
        <row r="763">
          <cell r="B763" t="str">
            <v>Chapa marca Vera sencilla</v>
          </cell>
          <cell r="C763" t="str">
            <v>UN</v>
          </cell>
          <cell r="D763">
            <v>25000</v>
          </cell>
          <cell r="E763">
            <v>1500</v>
          </cell>
        </row>
        <row r="764">
          <cell r="B764" t="str">
            <v>Corredera</v>
          </cell>
          <cell r="C764" t="str">
            <v>UN</v>
          </cell>
          <cell r="D764">
            <v>2500</v>
          </cell>
          <cell r="E764">
            <v>150</v>
          </cell>
        </row>
        <row r="765">
          <cell r="B765" t="str">
            <v>Angulo de 11/2"x1/8"</v>
          </cell>
          <cell r="C765" t="str">
            <v>ML</v>
          </cell>
          <cell r="D765">
            <v>6500</v>
          </cell>
          <cell r="E765">
            <v>390</v>
          </cell>
        </row>
        <row r="766">
          <cell r="B766" t="str">
            <v>Correa tipo canal</v>
          </cell>
          <cell r="C766" t="str">
            <v>ML</v>
          </cell>
          <cell r="D766">
            <v>6600</v>
          </cell>
          <cell r="E766">
            <v>396</v>
          </cell>
        </row>
        <row r="767">
          <cell r="B767" t="str">
            <v>Perno de 3/4"</v>
          </cell>
          <cell r="C767" t="str">
            <v>UN</v>
          </cell>
          <cell r="D767">
            <v>1500</v>
          </cell>
          <cell r="E767">
            <v>90</v>
          </cell>
        </row>
        <row r="768">
          <cell r="B768" t="str">
            <v>Malla eslabonada de 2x2 cal 10</v>
          </cell>
          <cell r="C768" t="str">
            <v>M2</v>
          </cell>
          <cell r="D768">
            <v>10000</v>
          </cell>
          <cell r="E768">
            <v>600</v>
          </cell>
        </row>
        <row r="769">
          <cell r="B769" t="str">
            <v>Tubo galvanizado de 2"</v>
          </cell>
          <cell r="C769" t="str">
            <v>ML</v>
          </cell>
          <cell r="D769">
            <v>8000</v>
          </cell>
          <cell r="E769">
            <v>480</v>
          </cell>
        </row>
        <row r="770">
          <cell r="B770" t="str">
            <v>Angulo de 1"x1/8"</v>
          </cell>
          <cell r="C770" t="str">
            <v>ML</v>
          </cell>
          <cell r="D770">
            <v>2000</v>
          </cell>
          <cell r="E770">
            <v>120</v>
          </cell>
        </row>
        <row r="771">
          <cell r="B771" t="str">
            <v>Platina de 1/2"x1/8"</v>
          </cell>
          <cell r="C771" t="str">
            <v>ML</v>
          </cell>
          <cell r="D771">
            <v>1300</v>
          </cell>
          <cell r="E771">
            <v>78</v>
          </cell>
        </row>
      </sheetData>
      <sheetData sheetId="146" refreshError="1"/>
      <sheetData sheetId="147" refreshError="1"/>
      <sheetData sheetId="148" refreshError="1"/>
      <sheetData sheetId="149"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generales"/>
      <sheetName val="Datos de entrada"/>
      <sheetName val="FOR-001"/>
      <sheetName val="Sábana"/>
      <sheetName val="Cuadro1"/>
      <sheetName val="Cuadro2"/>
      <sheetName val="Cuadro3"/>
      <sheetName val="Exper."/>
      <sheetName val="Cumplim."/>
      <sheetName val="Est. Financieros"/>
      <sheetName val="yADIRA"/>
      <sheetName val="Aseg.Calid"/>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 Pliego Z.Norte"/>
      <sheetName val="Sábana"/>
      <sheetName val="4.  Cantidades Gas"/>
      <sheetName val="4.  Cantidades totales"/>
      <sheetName val="4.  Cantidades Aures"/>
      <sheetName val="4.  Cantidades PICACHO"/>
      <sheetName val="4.  Cantidades Paris"/>
    </sheetNames>
    <sheetDataSet>
      <sheetData sheetId="0"/>
      <sheetData sheetId="1">
        <row r="18">
          <cell r="I18">
            <v>16616867.4</v>
          </cell>
        </row>
        <row r="19">
          <cell r="I19">
            <v>893292.84</v>
          </cell>
        </row>
        <row r="20">
          <cell r="I20">
            <v>8162975.5300000003</v>
          </cell>
        </row>
        <row r="21">
          <cell r="I21">
            <v>301875.90000000002</v>
          </cell>
        </row>
        <row r="22">
          <cell r="I22">
            <v>366036.93</v>
          </cell>
        </row>
        <row r="23">
          <cell r="I23">
            <v>105691.74</v>
          </cell>
        </row>
        <row r="24">
          <cell r="I24">
            <v>534256.60000000009</v>
          </cell>
        </row>
        <row r="25">
          <cell r="I25">
            <v>40176149.890000001</v>
          </cell>
        </row>
        <row r="26">
          <cell r="I26">
            <v>6813570</v>
          </cell>
        </row>
        <row r="27">
          <cell r="I27">
            <v>5713188.5</v>
          </cell>
        </row>
        <row r="28">
          <cell r="I28">
            <v>1326998</v>
          </cell>
        </row>
        <row r="29">
          <cell r="I29">
            <v>1389837</v>
          </cell>
        </row>
        <row r="30">
          <cell r="I30">
            <v>58107066.600000001</v>
          </cell>
        </row>
        <row r="31">
          <cell r="I31">
            <v>16785735.440000001</v>
          </cell>
        </row>
        <row r="32">
          <cell r="I32">
            <v>35139909.729999997</v>
          </cell>
        </row>
        <row r="33">
          <cell r="I33">
            <v>42938614.619999997</v>
          </cell>
        </row>
        <row r="34">
          <cell r="I34">
            <v>1377497.45</v>
          </cell>
        </row>
        <row r="35">
          <cell r="I35">
            <v>50106518.850000001</v>
          </cell>
        </row>
        <row r="36">
          <cell r="I36">
            <v>1160746</v>
          </cell>
        </row>
        <row r="37">
          <cell r="I37">
            <v>810696.60000000009</v>
          </cell>
        </row>
        <row r="38">
          <cell r="I38">
            <v>1082542.8</v>
          </cell>
        </row>
        <row r="39">
          <cell r="I39">
            <v>2781817.68</v>
          </cell>
        </row>
        <row r="40">
          <cell r="I40">
            <v>4536655.6499999994</v>
          </cell>
        </row>
        <row r="41">
          <cell r="I41">
            <v>2058460.8</v>
          </cell>
        </row>
        <row r="42">
          <cell r="I42">
            <v>7816113.7999999998</v>
          </cell>
        </row>
        <row r="43">
          <cell r="I43">
            <v>14023486.880000001</v>
          </cell>
        </row>
        <row r="44">
          <cell r="I44">
            <v>75634370</v>
          </cell>
        </row>
        <row r="45">
          <cell r="I45">
            <v>147169285.19999999</v>
          </cell>
        </row>
        <row r="46">
          <cell r="I46">
            <v>5434586.1000000006</v>
          </cell>
        </row>
        <row r="47">
          <cell r="I47">
            <v>3662892.8000000003</v>
          </cell>
        </row>
        <row r="48">
          <cell r="I48">
            <v>165822.90000000002</v>
          </cell>
        </row>
        <row r="49">
          <cell r="I49">
            <v>433269.6</v>
          </cell>
        </row>
        <row r="50">
          <cell r="I50">
            <v>991685.8</v>
          </cell>
        </row>
        <row r="52">
          <cell r="I52">
            <v>2190204.7999999998</v>
          </cell>
        </row>
        <row r="53">
          <cell r="I53">
            <v>27781783.399999999</v>
          </cell>
        </row>
        <row r="54">
          <cell r="I54">
            <v>30428202.399999999</v>
          </cell>
        </row>
        <row r="55">
          <cell r="I55">
            <v>19975208.050000001</v>
          </cell>
        </row>
        <row r="56">
          <cell r="I56">
            <v>3068893.75</v>
          </cell>
        </row>
        <row r="57">
          <cell r="I57">
            <v>6725294.5999999996</v>
          </cell>
        </row>
        <row r="58">
          <cell r="I58">
            <v>8859790.5999999996</v>
          </cell>
        </row>
        <row r="59">
          <cell r="I59">
            <v>4329627.75</v>
          </cell>
        </row>
        <row r="60">
          <cell r="I60">
            <v>152483.51999999999</v>
          </cell>
        </row>
        <row r="61">
          <cell r="I61">
            <v>3100404.6</v>
          </cell>
        </row>
        <row r="62">
          <cell r="I62">
            <v>2173597</v>
          </cell>
        </row>
        <row r="63">
          <cell r="I63">
            <v>4120340.4</v>
          </cell>
        </row>
        <row r="64">
          <cell r="I64">
            <v>3085689.9</v>
          </cell>
        </row>
        <row r="65">
          <cell r="I65">
            <v>3395400.7199999997</v>
          </cell>
        </row>
        <row r="66">
          <cell r="I66">
            <v>900844.45000000007</v>
          </cell>
        </row>
        <row r="67">
          <cell r="I67">
            <v>11610619.800000001</v>
          </cell>
        </row>
        <row r="68">
          <cell r="I68">
            <v>5117112</v>
          </cell>
        </row>
        <row r="69">
          <cell r="I69">
            <v>460941.76</v>
          </cell>
        </row>
        <row r="70">
          <cell r="I70">
            <v>269810.40000000002</v>
          </cell>
        </row>
        <row r="71">
          <cell r="I71">
            <v>190696.82</v>
          </cell>
        </row>
        <row r="72">
          <cell r="I72">
            <v>702590.46</v>
          </cell>
        </row>
        <row r="73">
          <cell r="I73">
            <v>1050647.1599999999</v>
          </cell>
        </row>
        <row r="74">
          <cell r="I74">
            <v>4289721.7</v>
          </cell>
        </row>
        <row r="75">
          <cell r="I75">
            <v>403652.41</v>
          </cell>
        </row>
        <row r="76">
          <cell r="I76">
            <v>321072.74</v>
          </cell>
        </row>
        <row r="77">
          <cell r="I77">
            <v>417904.3</v>
          </cell>
        </row>
        <row r="78">
          <cell r="I78">
            <v>2166481.65</v>
          </cell>
        </row>
        <row r="79">
          <cell r="I79">
            <v>590575.13</v>
          </cell>
        </row>
        <row r="80">
          <cell r="I80">
            <v>52069.52</v>
          </cell>
        </row>
        <row r="81">
          <cell r="I81">
            <v>1427856.5</v>
          </cell>
        </row>
        <row r="82">
          <cell r="I82">
            <v>618737.09</v>
          </cell>
        </row>
        <row r="83">
          <cell r="I83">
            <v>181290.63</v>
          </cell>
        </row>
        <row r="84">
          <cell r="I84">
            <v>422031.26</v>
          </cell>
        </row>
        <row r="85">
          <cell r="I85">
            <v>945562.52</v>
          </cell>
        </row>
        <row r="86">
          <cell r="I86">
            <v>397853.17</v>
          </cell>
        </row>
        <row r="87">
          <cell r="I87">
            <v>3040529.94</v>
          </cell>
        </row>
        <row r="88">
          <cell r="I88">
            <v>547918.17000000004</v>
          </cell>
        </row>
        <row r="89">
          <cell r="I89">
            <v>3514057.0200000005</v>
          </cell>
        </row>
        <row r="90">
          <cell r="I90">
            <v>2082096.3900000001</v>
          </cell>
        </row>
        <row r="91">
          <cell r="I91">
            <v>1137002.49</v>
          </cell>
        </row>
        <row r="92">
          <cell r="I92">
            <v>1373137.77</v>
          </cell>
        </row>
        <row r="93">
          <cell r="I93">
            <v>622473.24</v>
          </cell>
        </row>
        <row r="94">
          <cell r="I94">
            <v>350386.62</v>
          </cell>
        </row>
        <row r="95">
          <cell r="I95">
            <v>2478083.4700000002</v>
          </cell>
        </row>
        <row r="96">
          <cell r="I96">
            <v>5236191.4400000004</v>
          </cell>
        </row>
        <row r="97">
          <cell r="I97">
            <v>3025237.38</v>
          </cell>
        </row>
        <row r="98">
          <cell r="I98">
            <v>3025237.38</v>
          </cell>
        </row>
        <row r="99">
          <cell r="I99">
            <v>3300824.63</v>
          </cell>
        </row>
        <row r="100">
          <cell r="I100">
            <v>12689026.399999999</v>
          </cell>
        </row>
        <row r="101">
          <cell r="I101">
            <v>14514307.76</v>
          </cell>
        </row>
        <row r="102">
          <cell r="I102">
            <v>4418015.4400000004</v>
          </cell>
        </row>
        <row r="103">
          <cell r="I103">
            <v>4192581.92</v>
          </cell>
        </row>
        <row r="104">
          <cell r="I104">
            <v>2451750.0699999998</v>
          </cell>
        </row>
        <row r="105">
          <cell r="I105">
            <v>4044272.88</v>
          </cell>
        </row>
        <row r="106">
          <cell r="I106">
            <v>2817032.7600000002</v>
          </cell>
        </row>
        <row r="107">
          <cell r="I107">
            <v>910904.3</v>
          </cell>
        </row>
        <row r="108">
          <cell r="I108">
            <v>2219412.9000000004</v>
          </cell>
        </row>
        <row r="109">
          <cell r="I109">
            <v>5205512.7</v>
          </cell>
        </row>
        <row r="110">
          <cell r="I110">
            <v>4627122.4000000004</v>
          </cell>
        </row>
        <row r="111">
          <cell r="I111">
            <v>1493262.16</v>
          </cell>
        </row>
        <row r="112">
          <cell r="I112">
            <v>614079.32999999996</v>
          </cell>
        </row>
        <row r="113">
          <cell r="I113">
            <v>3070396.65</v>
          </cell>
        </row>
        <row r="114">
          <cell r="I114">
            <v>2904224.64</v>
          </cell>
        </row>
        <row r="115">
          <cell r="I115">
            <v>376154.10000000003</v>
          </cell>
        </row>
        <row r="116">
          <cell r="I116">
            <v>70442.600000000006</v>
          </cell>
        </row>
        <row r="117">
          <cell r="I117">
            <v>294817.68</v>
          </cell>
        </row>
        <row r="118">
          <cell r="I118">
            <v>359150.3</v>
          </cell>
        </row>
        <row r="119">
          <cell r="I119">
            <v>261660.24</v>
          </cell>
        </row>
        <row r="120">
          <cell r="I120">
            <v>313019.05</v>
          </cell>
        </row>
        <row r="121">
          <cell r="I121">
            <v>698944.64999999991</v>
          </cell>
        </row>
        <row r="122">
          <cell r="I122">
            <v>725564.32</v>
          </cell>
        </row>
        <row r="123">
          <cell r="I123">
            <v>432382.16</v>
          </cell>
        </row>
        <row r="124">
          <cell r="I124">
            <v>676636.62</v>
          </cell>
        </row>
        <row r="125">
          <cell r="I125">
            <v>166876.79999999999</v>
          </cell>
        </row>
        <row r="126">
          <cell r="I126">
            <v>17863379.399999999</v>
          </cell>
        </row>
        <row r="127">
          <cell r="I127">
            <v>7213978.3999999994</v>
          </cell>
        </row>
        <row r="128">
          <cell r="I128">
            <v>6404390.2800000003</v>
          </cell>
        </row>
        <row r="129">
          <cell r="I129">
            <v>3328674.6</v>
          </cell>
        </row>
        <row r="130">
          <cell r="I130">
            <v>1164108.25</v>
          </cell>
        </row>
        <row r="131">
          <cell r="I131">
            <v>655504.19999999995</v>
          </cell>
        </row>
        <row r="132">
          <cell r="I132">
            <v>254966.46</v>
          </cell>
        </row>
        <row r="133">
          <cell r="I133">
            <v>862504.2</v>
          </cell>
        </row>
        <row r="134">
          <cell r="I134">
            <v>593916.73</v>
          </cell>
        </row>
        <row r="135">
          <cell r="I135">
            <v>481312.24</v>
          </cell>
        </row>
        <row r="136">
          <cell r="I136">
            <v>67608.800000000003</v>
          </cell>
        </row>
        <row r="137">
          <cell r="I137">
            <v>1693249.4500000002</v>
          </cell>
        </row>
        <row r="138">
          <cell r="I138">
            <v>13062924.749999998</v>
          </cell>
        </row>
        <row r="139">
          <cell r="I139">
            <v>3776618.51</v>
          </cell>
        </row>
        <row r="140">
          <cell r="I140">
            <v>3061576.71</v>
          </cell>
        </row>
        <row r="141">
          <cell r="I141">
            <v>4698927.09</v>
          </cell>
        </row>
        <row r="142">
          <cell r="I142">
            <v>2667052.5</v>
          </cell>
        </row>
        <row r="143">
          <cell r="I143">
            <v>14256041.449999999</v>
          </cell>
        </row>
        <row r="144">
          <cell r="I144">
            <v>10717850.58</v>
          </cell>
        </row>
        <row r="145">
          <cell r="I145">
            <v>17333814.93</v>
          </cell>
        </row>
        <row r="146">
          <cell r="I146">
            <v>15363118.98</v>
          </cell>
        </row>
        <row r="147">
          <cell r="I147">
            <v>12485247.939999999</v>
          </cell>
        </row>
        <row r="148">
          <cell r="I148">
            <v>177232.13999999998</v>
          </cell>
        </row>
        <row r="149">
          <cell r="I149">
            <v>921765.36</v>
          </cell>
        </row>
        <row r="150">
          <cell r="I150">
            <v>505806.52</v>
          </cell>
        </row>
        <row r="151">
          <cell r="I151">
            <v>411849.39</v>
          </cell>
        </row>
        <row r="152">
          <cell r="I152">
            <v>724968.68</v>
          </cell>
        </row>
        <row r="153">
          <cell r="I153">
            <v>206543.17</v>
          </cell>
        </row>
        <row r="154">
          <cell r="I154">
            <v>224879.92</v>
          </cell>
        </row>
        <row r="155">
          <cell r="I155">
            <v>578804.76</v>
          </cell>
        </row>
        <row r="156">
          <cell r="I156">
            <v>369681.63</v>
          </cell>
        </row>
        <row r="157">
          <cell r="I157">
            <v>1588433.52</v>
          </cell>
        </row>
        <row r="158">
          <cell r="I158">
            <v>1461199.1400000001</v>
          </cell>
        </row>
        <row r="159">
          <cell r="I159">
            <v>635541.74</v>
          </cell>
        </row>
        <row r="160">
          <cell r="I160">
            <v>857449.74</v>
          </cell>
        </row>
        <row r="161">
          <cell r="I161">
            <v>3161340</v>
          </cell>
        </row>
        <row r="162">
          <cell r="I162">
            <v>10392284.720000001</v>
          </cell>
        </row>
        <row r="163">
          <cell r="I163">
            <v>6498762.7000000002</v>
          </cell>
        </row>
        <row r="164">
          <cell r="I164">
            <v>3182929.9</v>
          </cell>
        </row>
        <row r="165">
          <cell r="I165">
            <v>3580293.94</v>
          </cell>
        </row>
        <row r="166">
          <cell r="I166">
            <v>6035264.79</v>
          </cell>
        </row>
        <row r="167">
          <cell r="I167">
            <v>2453281.94</v>
          </cell>
        </row>
        <row r="168">
          <cell r="I168">
            <v>1470706.6</v>
          </cell>
        </row>
        <row r="169">
          <cell r="I169">
            <v>1538402.45</v>
          </cell>
        </row>
        <row r="170">
          <cell r="I170">
            <v>29018320</v>
          </cell>
        </row>
        <row r="171">
          <cell r="I171">
            <v>5345480</v>
          </cell>
        </row>
        <row r="172">
          <cell r="I172">
            <v>30974400</v>
          </cell>
        </row>
        <row r="173">
          <cell r="I173">
            <v>144911.54</v>
          </cell>
        </row>
        <row r="174">
          <cell r="I174">
            <v>1559002</v>
          </cell>
        </row>
        <row r="175">
          <cell r="I175">
            <v>1064044.1500000001</v>
          </cell>
        </row>
        <row r="177">
          <cell r="I177">
            <v>342311.2</v>
          </cell>
        </row>
        <row r="178">
          <cell r="I178">
            <v>782425.59999999998</v>
          </cell>
        </row>
        <row r="179">
          <cell r="I179">
            <v>1173963.7</v>
          </cell>
        </row>
        <row r="180">
          <cell r="I180">
            <v>110256.9</v>
          </cell>
        </row>
        <row r="181">
          <cell r="I181">
            <v>195058.80000000002</v>
          </cell>
        </row>
        <row r="182">
          <cell r="I182">
            <v>91519.599999999991</v>
          </cell>
        </row>
        <row r="183">
          <cell r="I183">
            <v>3213791.6</v>
          </cell>
        </row>
        <row r="184">
          <cell r="I184">
            <v>39210.15</v>
          </cell>
        </row>
        <row r="185">
          <cell r="I185">
            <v>39210.15</v>
          </cell>
        </row>
        <row r="186">
          <cell r="I186">
            <v>570732</v>
          </cell>
        </row>
        <row r="187">
          <cell r="I187">
            <v>1111679.7000000002</v>
          </cell>
        </row>
        <row r="188">
          <cell r="I188">
            <v>39053</v>
          </cell>
        </row>
        <row r="190">
          <cell r="I190">
            <v>10709729.4</v>
          </cell>
        </row>
        <row r="191">
          <cell r="I191">
            <v>945700</v>
          </cell>
        </row>
        <row r="192">
          <cell r="I192">
            <v>96000</v>
          </cell>
        </row>
        <row r="193">
          <cell r="I193">
            <v>955450.56</v>
          </cell>
        </row>
        <row r="194">
          <cell r="I194">
            <v>579805.92000000004</v>
          </cell>
        </row>
        <row r="195">
          <cell r="I195">
            <v>1500000</v>
          </cell>
        </row>
        <row r="196">
          <cell r="I196">
            <v>937500</v>
          </cell>
        </row>
        <row r="197">
          <cell r="I197">
            <v>443900</v>
          </cell>
        </row>
        <row r="198">
          <cell r="I198">
            <v>149816.24</v>
          </cell>
        </row>
        <row r="199">
          <cell r="I199">
            <v>1801504</v>
          </cell>
        </row>
        <row r="200">
          <cell r="I200">
            <v>1757568</v>
          </cell>
        </row>
        <row r="203">
          <cell r="I203">
            <v>32625023</v>
          </cell>
        </row>
      </sheetData>
      <sheetData sheetId="2"/>
      <sheetData sheetId="3"/>
      <sheetData sheetId="4"/>
      <sheetData sheetId="5"/>
      <sheetData sheetId="6"/>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ACEROS"/>
      <sheetName val="1"/>
      <sheetName val="2"/>
      <sheetName val="3"/>
      <sheetName val="4"/>
      <sheetName val="5"/>
      <sheetName val="6"/>
      <sheetName val="7"/>
      <sheetName val="8"/>
      <sheetName val="9"/>
      <sheetName val="10"/>
      <sheetName val="11"/>
      <sheetName val="12"/>
      <sheetName val="13"/>
      <sheetName val="14"/>
      <sheetName val="15"/>
      <sheetName val="16"/>
      <sheetName val="C123"/>
      <sheetName val="M14"/>
    </sheetNames>
    <sheetDataSet>
      <sheetData sheetId="0"/>
      <sheetData sheetId="1"/>
      <sheetData sheetId="2">
        <row r="7">
          <cell r="B7">
            <v>0.1</v>
          </cell>
        </row>
        <row r="8">
          <cell r="B8">
            <v>0.1</v>
          </cell>
        </row>
        <row r="9">
          <cell r="B9">
            <v>0.08</v>
          </cell>
        </row>
        <row r="43">
          <cell r="B43" t="str">
            <v>ARENA</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IVAN"/>
      <sheetName val="TABLESTAC cada1,5 "/>
      <sheetName val="TABLESTAC cada1,0"/>
      <sheetName val="TABLESTAC cada1,5  (2)"/>
      <sheetName val="TABLESTAC cada1,0 (2)"/>
      <sheetName val="TABLESTAC cada1,5  (3)"/>
      <sheetName val="TABLESTAC cada1,0 (3)"/>
      <sheetName val="BOCA DEL MAÑE ofi"/>
      <sheetName val="BOCA DEL LOPEZ"/>
      <sheetName val="BOCA DEL LOPEZ (2)"/>
      <sheetName val="CARRILLO"/>
      <sheetName val="CARRILLO (2)"/>
      <sheetName val="BOCA DEL MAÑE CONT"/>
      <sheetName val="BOCA DE LOPEZ CONT"/>
      <sheetName val="CARRILLO CONT"/>
      <sheetName val="BOCA DE LOPEZ"/>
      <sheetName val="EXPLOTAC MATERIAL"/>
      <sheetName val="VIAJES"/>
      <sheetName val="COLOCACION DE SACOS"/>
      <sheetName val="COLOCACION DE SACOS (canoa)"/>
      <sheetName val="LOC Y REP"/>
      <sheetName val="TABLESTACADO 1,5"/>
      <sheetName val="TABLESTACADO 1,00"/>
      <sheetName val="colocacion 4 x 4"/>
      <sheetName val="colocacion 4 x 2"/>
      <sheetName val="AFIRMADO"/>
      <sheetName val="refuerzo"/>
      <sheetName val="TAR.E"/>
      <sheetName val="MAT"/>
      <sheetName val="FPS"/>
      <sheetName val="CUAD."/>
      <sheetName val="C Y M"/>
      <sheetName val="TODOS"/>
      <sheetName val="PROG"/>
      <sheetName val="AIU"/>
      <sheetName val="JORN"/>
      <sheetName val="RESUM"/>
      <sheetName val="CON.EJEC"/>
      <sheetName val="CU15A"/>
      <sheetName val="Cap. Residual"/>
      <sheetName val="OPAVACA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álculo"/>
    </sheetNames>
    <sheetDataSet>
      <sheetData sheetId="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1"/>
      <sheetName val="2"/>
      <sheetName val="3"/>
      <sheetName val="4"/>
      <sheetName val="5"/>
      <sheetName val="6"/>
      <sheetName val="7"/>
      <sheetName val="8"/>
      <sheetName val="9"/>
    </sheetNames>
    <sheetDataSet>
      <sheetData sheetId="0"/>
      <sheetData sheetId="1"/>
      <sheetData sheetId="2">
        <row r="212">
          <cell r="B212" t="str">
            <v>ALAMBRE  No. 8 AWG</v>
          </cell>
        </row>
        <row r="213">
          <cell r="B213" t="str">
            <v>DUCTO CONDUIT ELECTR. PVC  1/2"</v>
          </cell>
        </row>
      </sheetData>
      <sheetData sheetId="3"/>
      <sheetData sheetId="4"/>
      <sheetData sheetId="5"/>
      <sheetData sheetId="6"/>
      <sheetData sheetId="7"/>
      <sheetData sheetId="8"/>
      <sheetData sheetId="9"/>
      <sheetData sheetId="10"/>
      <sheetData sheetId="11"/>
      <sheetData sheetId="12"/>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ACEROS"/>
      <sheetName val="1"/>
      <sheetName val="2"/>
      <sheetName val="4"/>
      <sheetName val="3"/>
      <sheetName val="5"/>
      <sheetName val="6"/>
      <sheetName val="7"/>
      <sheetName val="8"/>
      <sheetName val="9"/>
      <sheetName val="10"/>
      <sheetName val="11"/>
      <sheetName val="12"/>
      <sheetName val="13"/>
      <sheetName val="14"/>
      <sheetName val="15"/>
      <sheetName val="16"/>
      <sheetName val="A.1"/>
      <sheetName val="A.2"/>
      <sheetName val="CANT. MAT."/>
      <sheetName val="17"/>
      <sheetName val="18"/>
      <sheetName val="19"/>
      <sheetName val="20"/>
      <sheetName val="21"/>
      <sheetName val="22"/>
      <sheetName val="23"/>
      <sheetName val="24"/>
      <sheetName val="14."/>
      <sheetName val="15."/>
    </sheetNames>
    <sheetDataSet>
      <sheetData sheetId="0"/>
      <sheetData sheetId="1" refreshError="1"/>
      <sheetData sheetId="2">
        <row r="4">
          <cell r="B4" t="str">
            <v xml:space="preserve"> </v>
          </cell>
        </row>
        <row r="125">
          <cell r="B125" t="str">
            <v>MORTERO 1:4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s>
    <sheetDataSet>
      <sheetData sheetId="0"/>
      <sheetData sheetId="1"/>
      <sheetData sheetId="2">
        <row r="4">
          <cell r="B4" t="str">
            <v xml:space="preserve"> </v>
          </cell>
        </row>
        <row r="11">
          <cell r="B11">
            <v>0.93</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ráfico1"/>
      <sheetName val="Informe Semanal"/>
      <sheetName val="Control AVance"/>
    </sheetNames>
    <sheetDataSet>
      <sheetData sheetId="0" refreshError="1"/>
      <sheetData sheetId="1"/>
      <sheetData sheetId="2">
        <row r="4">
          <cell r="B4" t="str">
            <v>Act ID</v>
          </cell>
          <cell r="C4" t="str">
            <v>Area</v>
          </cell>
          <cell r="D4" t="str">
            <v>Phase</v>
          </cell>
          <cell r="E4" t="str">
            <v>Description</v>
          </cell>
          <cell r="F4" t="str">
            <v>Orig Dur</v>
          </cell>
          <cell r="G4" t="str">
            <v>Early Start</v>
          </cell>
          <cell r="H4" t="str">
            <v>Early Finish</v>
          </cell>
          <cell r="I4" t="str">
            <v>h/h $</v>
          </cell>
          <cell r="J4" t="str">
            <v>%Peso</v>
          </cell>
        </row>
        <row r="5">
          <cell r="E5" t="str">
            <v>FACILIDADES TANQUE COMPENSACION</v>
          </cell>
          <cell r="I5">
            <v>15004</v>
          </cell>
          <cell r="J5">
            <v>0.99999999999999989</v>
          </cell>
          <cell r="K5" t="str">
            <v>Prog.Acum.</v>
          </cell>
        </row>
        <row r="6">
          <cell r="K6" t="str">
            <v>Ejec. Acum.</v>
          </cell>
        </row>
        <row r="7">
          <cell r="E7" t="str">
            <v>ACTIVIDADES PRELIMINARES DE CONTRUCCION</v>
          </cell>
          <cell r="I7">
            <v>324</v>
          </cell>
          <cell r="J7">
            <v>2.159424153559051E-2</v>
          </cell>
          <cell r="K7" t="str">
            <v>Prog.Acum.</v>
          </cell>
        </row>
        <row r="8">
          <cell r="J8">
            <v>0</v>
          </cell>
          <cell r="K8" t="str">
            <v>Ejec. Acum.</v>
          </cell>
        </row>
        <row r="9">
          <cell r="B9">
            <v>100</v>
          </cell>
          <cell r="C9" t="str">
            <v>PRE</v>
          </cell>
          <cell r="E9" t="str">
            <v>Acta de Inicio</v>
          </cell>
          <cell r="F9">
            <v>0</v>
          </cell>
          <cell r="G9" t="str">
            <v>02MAY02 *</v>
          </cell>
          <cell r="I9">
            <v>0</v>
          </cell>
          <cell r="J9">
            <v>0</v>
          </cell>
          <cell r="K9" t="str">
            <v>Prog.Acum.</v>
          </cell>
        </row>
        <row r="10">
          <cell r="C10" t="str">
            <v>PRE</v>
          </cell>
          <cell r="J10">
            <v>0</v>
          </cell>
          <cell r="K10" t="str">
            <v>Ejec. Acum.</v>
          </cell>
        </row>
        <row r="11">
          <cell r="B11">
            <v>1000</v>
          </cell>
          <cell r="C11" t="str">
            <v>PRE</v>
          </cell>
          <cell r="E11" t="str">
            <v>VERIFICACION INGENIERIA DETALLE</v>
          </cell>
          <cell r="F11">
            <v>3</v>
          </cell>
          <cell r="G11">
            <v>37378</v>
          </cell>
          <cell r="H11">
            <v>37382</v>
          </cell>
          <cell r="I11">
            <v>162</v>
          </cell>
          <cell r="J11">
            <v>1.0797120767795255E-2</v>
          </cell>
          <cell r="K11" t="str">
            <v>Prog.Acum.</v>
          </cell>
        </row>
        <row r="12">
          <cell r="C12" t="str">
            <v>PRE</v>
          </cell>
          <cell r="J12">
            <v>0</v>
          </cell>
          <cell r="K12" t="str">
            <v>Ejec. Acum.</v>
          </cell>
        </row>
        <row r="13">
          <cell r="B13">
            <v>1100</v>
          </cell>
          <cell r="C13" t="str">
            <v>PRE</v>
          </cell>
          <cell r="E13" t="str">
            <v>MOVILIZACION</v>
          </cell>
          <cell r="F13">
            <v>2</v>
          </cell>
          <cell r="G13">
            <v>37378</v>
          </cell>
          <cell r="H13">
            <v>37379</v>
          </cell>
          <cell r="I13">
            <v>90</v>
          </cell>
          <cell r="J13">
            <v>5.9984004265529189E-3</v>
          </cell>
          <cell r="K13" t="str">
            <v>Prog.Acum.</v>
          </cell>
        </row>
        <row r="14">
          <cell r="C14" t="str">
            <v>PRE</v>
          </cell>
          <cell r="J14">
            <v>0</v>
          </cell>
          <cell r="K14" t="str">
            <v>Ejec. Acum.</v>
          </cell>
        </row>
        <row r="15">
          <cell r="B15">
            <v>1200</v>
          </cell>
          <cell r="C15" t="str">
            <v>PRE</v>
          </cell>
          <cell r="E15" t="str">
            <v>CAMPAMENTOS</v>
          </cell>
          <cell r="F15">
            <v>1</v>
          </cell>
          <cell r="G15">
            <v>37380</v>
          </cell>
          <cell r="H15">
            <v>37380</v>
          </cell>
          <cell r="I15">
            <v>36</v>
          </cell>
          <cell r="J15">
            <v>2.3993601706211675E-3</v>
          </cell>
          <cell r="K15" t="str">
            <v>Prog.Acum.</v>
          </cell>
        </row>
        <row r="16">
          <cell r="C16" t="str">
            <v>PRE</v>
          </cell>
          <cell r="J16">
            <v>0</v>
          </cell>
          <cell r="K16" t="str">
            <v>Ejec. Acum.</v>
          </cell>
        </row>
        <row r="17">
          <cell r="B17">
            <v>1300</v>
          </cell>
          <cell r="C17" t="str">
            <v>PRE</v>
          </cell>
          <cell r="E17" t="str">
            <v>LOCALIZACION Y REPLANTEO</v>
          </cell>
          <cell r="F17">
            <v>1</v>
          </cell>
          <cell r="G17">
            <v>37383</v>
          </cell>
          <cell r="H17">
            <v>37383</v>
          </cell>
          <cell r="I17">
            <v>36</v>
          </cell>
          <cell r="J17">
            <v>2.3993601706211675E-3</v>
          </cell>
          <cell r="K17" t="str">
            <v>Prog.Acum.</v>
          </cell>
        </row>
        <row r="18">
          <cell r="C18" t="str">
            <v>PRE</v>
          </cell>
          <cell r="J18">
            <v>0</v>
          </cell>
          <cell r="K18" t="str">
            <v>Ejec. Acum.</v>
          </cell>
        </row>
        <row r="19">
          <cell r="E19" t="str">
            <v>SUMINISTROS ECOPETROL</v>
          </cell>
          <cell r="I19">
            <v>4</v>
          </cell>
          <cell r="J19">
            <v>2.6659557451346307E-4</v>
          </cell>
          <cell r="K19" t="str">
            <v>Prog.Acum.</v>
          </cell>
        </row>
        <row r="20">
          <cell r="J20">
            <v>0</v>
          </cell>
          <cell r="K20" t="str">
            <v>Ejec. Acum.</v>
          </cell>
        </row>
        <row r="21">
          <cell r="B21">
            <v>200</v>
          </cell>
          <cell r="C21" t="str">
            <v>COME</v>
          </cell>
          <cell r="D21" t="str">
            <v>CCO</v>
          </cell>
          <cell r="E21" t="str">
            <v>SUMINISTRO DE TUBERIA ECP</v>
          </cell>
          <cell r="F21">
            <v>0</v>
          </cell>
          <cell r="H21" t="str">
            <v>06MAY02 *</v>
          </cell>
          <cell r="I21">
            <v>1</v>
          </cell>
          <cell r="J21">
            <v>6.6648893628365767E-5</v>
          </cell>
          <cell r="K21" t="str">
            <v>Prog.Acum.</v>
          </cell>
        </row>
        <row r="22">
          <cell r="C22" t="str">
            <v>COME</v>
          </cell>
          <cell r="J22">
            <v>0</v>
          </cell>
          <cell r="K22" t="str">
            <v>Ejec. Acum.</v>
          </cell>
        </row>
        <row r="23">
          <cell r="B23">
            <v>210</v>
          </cell>
          <cell r="C23" t="str">
            <v>COME</v>
          </cell>
          <cell r="D23" t="str">
            <v>CCO</v>
          </cell>
          <cell r="E23" t="str">
            <v>SUMINISTRO DE VALVULAS ECP</v>
          </cell>
          <cell r="F23">
            <v>0</v>
          </cell>
          <cell r="H23" t="str">
            <v>06MAY02 *</v>
          </cell>
          <cell r="I23">
            <v>1</v>
          </cell>
          <cell r="J23">
            <v>6.6648893628365767E-5</v>
          </cell>
          <cell r="K23" t="str">
            <v>Prog.Acum.</v>
          </cell>
        </row>
        <row r="24">
          <cell r="C24" t="str">
            <v>COME</v>
          </cell>
          <cell r="J24">
            <v>0</v>
          </cell>
          <cell r="K24" t="str">
            <v>Ejec. Acum.</v>
          </cell>
        </row>
        <row r="25">
          <cell r="B25">
            <v>220</v>
          </cell>
          <cell r="C25" t="str">
            <v>COME</v>
          </cell>
          <cell r="D25" t="str">
            <v>CCO</v>
          </cell>
          <cell r="E25" t="str">
            <v>SUMINISTRO DE ACCESORIOS ECP</v>
          </cell>
          <cell r="F25">
            <v>0</v>
          </cell>
          <cell r="H25" t="str">
            <v>06MAY02 *</v>
          </cell>
          <cell r="I25">
            <v>1</v>
          </cell>
          <cell r="J25">
            <v>6.6648893628365767E-5</v>
          </cell>
          <cell r="K25" t="str">
            <v>Prog.Acum.</v>
          </cell>
        </row>
        <row r="26">
          <cell r="C26" t="str">
            <v>COME</v>
          </cell>
          <cell r="J26">
            <v>0</v>
          </cell>
          <cell r="K26" t="str">
            <v>Ejec. Acum.</v>
          </cell>
        </row>
        <row r="27">
          <cell r="B27">
            <v>270</v>
          </cell>
          <cell r="C27" t="str">
            <v>COME</v>
          </cell>
          <cell r="D27" t="str">
            <v>CCO</v>
          </cell>
          <cell r="E27" t="str">
            <v>SUMINISTRO INSTRUMENTOS POR ECP.</v>
          </cell>
          <cell r="F27">
            <v>0</v>
          </cell>
          <cell r="H27" t="str">
            <v>20MAY02 *</v>
          </cell>
          <cell r="I27">
            <v>1</v>
          </cell>
          <cell r="J27">
            <v>6.6648893628365767E-5</v>
          </cell>
          <cell r="K27" t="str">
            <v>Prog.Acum.</v>
          </cell>
        </row>
        <row r="28">
          <cell r="C28" t="str">
            <v>COME</v>
          </cell>
          <cell r="J28">
            <v>0</v>
          </cell>
          <cell r="K28" t="str">
            <v>Ejec. Acum.</v>
          </cell>
        </row>
        <row r="29">
          <cell r="E29" t="str">
            <v>SUMINISTROS MONTAJES TECNICOS</v>
          </cell>
          <cell r="I29">
            <v>5</v>
          </cell>
          <cell r="J29">
            <v>3.3324446814182886E-4</v>
          </cell>
          <cell r="K29" t="str">
            <v>Prog.Acum.</v>
          </cell>
        </row>
        <row r="30">
          <cell r="J30">
            <v>0</v>
          </cell>
          <cell r="K30" t="str">
            <v>Ejec. Acum.</v>
          </cell>
        </row>
        <row r="31">
          <cell r="B31">
            <v>230</v>
          </cell>
          <cell r="C31" t="str">
            <v>COMM</v>
          </cell>
          <cell r="D31" t="str">
            <v>CCO</v>
          </cell>
          <cell r="E31" t="str">
            <v>SUMINISTRO SISTEMA DE PINTURA MT</v>
          </cell>
          <cell r="F31">
            <v>0</v>
          </cell>
          <cell r="H31" t="str">
            <v>10MAY02 *</v>
          </cell>
          <cell r="I31">
            <v>1</v>
          </cell>
          <cell r="J31">
            <v>6.6648893628365767E-5</v>
          </cell>
          <cell r="K31" t="str">
            <v>Prog.Acum.</v>
          </cell>
        </row>
        <row r="32">
          <cell r="C32" t="str">
            <v>COMM</v>
          </cell>
          <cell r="J32">
            <v>0</v>
          </cell>
          <cell r="K32" t="str">
            <v>Ejec. Acum.</v>
          </cell>
        </row>
        <row r="33">
          <cell r="B33">
            <v>240</v>
          </cell>
          <cell r="C33" t="str">
            <v>COMM</v>
          </cell>
          <cell r="D33" t="str">
            <v>CCO</v>
          </cell>
          <cell r="E33" t="str">
            <v>SUMINISTRO TUBERIA CONDUIT MT</v>
          </cell>
          <cell r="F33">
            <v>0</v>
          </cell>
          <cell r="H33" t="str">
            <v>06MAY02 *</v>
          </cell>
          <cell r="I33">
            <v>1</v>
          </cell>
          <cell r="J33">
            <v>6.6648893628365767E-5</v>
          </cell>
          <cell r="K33" t="str">
            <v>Prog.Acum.</v>
          </cell>
        </row>
        <row r="34">
          <cell r="C34" t="str">
            <v>COMM</v>
          </cell>
          <cell r="J34">
            <v>0</v>
          </cell>
          <cell r="K34" t="str">
            <v>Ejec. Acum.</v>
          </cell>
        </row>
        <row r="35">
          <cell r="B35">
            <v>250</v>
          </cell>
          <cell r="C35" t="str">
            <v>COMM</v>
          </cell>
          <cell r="D35" t="str">
            <v>CCO</v>
          </cell>
          <cell r="E35" t="str">
            <v>SUMINISTRO DE CABLES DE FUERZA MT</v>
          </cell>
          <cell r="F35">
            <v>0</v>
          </cell>
          <cell r="H35" t="str">
            <v>17MAY02 *</v>
          </cell>
          <cell r="I35">
            <v>1</v>
          </cell>
          <cell r="J35">
            <v>6.6648893628365767E-5</v>
          </cell>
          <cell r="K35" t="str">
            <v>Prog.Acum.</v>
          </cell>
        </row>
        <row r="36">
          <cell r="C36" t="str">
            <v>COMM</v>
          </cell>
          <cell r="J36">
            <v>0</v>
          </cell>
          <cell r="K36" t="str">
            <v>Ejec. Acum.</v>
          </cell>
        </row>
        <row r="37">
          <cell r="B37">
            <v>260</v>
          </cell>
          <cell r="C37" t="str">
            <v>COMM</v>
          </cell>
          <cell r="D37" t="str">
            <v>CCO</v>
          </cell>
          <cell r="E37" t="str">
            <v>SUMINISTRO DE CABLES DE INSTRUMENTACION MT</v>
          </cell>
          <cell r="F37">
            <v>0</v>
          </cell>
          <cell r="H37" t="str">
            <v>17MAY02 *</v>
          </cell>
          <cell r="I37">
            <v>1</v>
          </cell>
          <cell r="J37">
            <v>6.6648893628365767E-5</v>
          </cell>
          <cell r="K37" t="str">
            <v>Prog.Acum.</v>
          </cell>
        </row>
        <row r="38">
          <cell r="C38" t="str">
            <v>COMM</v>
          </cell>
          <cell r="J38">
            <v>0</v>
          </cell>
          <cell r="K38" t="str">
            <v>Ejec. Acum.</v>
          </cell>
        </row>
        <row r="39">
          <cell r="B39">
            <v>280</v>
          </cell>
          <cell r="C39" t="str">
            <v>COMM</v>
          </cell>
          <cell r="D39" t="str">
            <v>CCO</v>
          </cell>
          <cell r="E39" t="str">
            <v>SUMINISTRO PARA PROTECCION CATODICA</v>
          </cell>
          <cell r="F39">
            <v>0</v>
          </cell>
          <cell r="H39" t="str">
            <v>20MAY02 *</v>
          </cell>
          <cell r="I39">
            <v>1</v>
          </cell>
          <cell r="J39">
            <v>6.6648893628365767E-5</v>
          </cell>
          <cell r="K39" t="str">
            <v>Prog.Acum.</v>
          </cell>
        </row>
        <row r="40">
          <cell r="C40" t="str">
            <v>COMM</v>
          </cell>
          <cell r="J40">
            <v>0</v>
          </cell>
          <cell r="K40" t="str">
            <v>Ejec. Acum.</v>
          </cell>
        </row>
        <row r="41">
          <cell r="E41" t="str">
            <v>OBRAS CIVILES</v>
          </cell>
          <cell r="I41">
            <v>3258</v>
          </cell>
          <cell r="J41">
            <v>0.21714209544121568</v>
          </cell>
          <cell r="K41" t="str">
            <v>Prog.Acum.</v>
          </cell>
        </row>
        <row r="42">
          <cell r="J42">
            <v>0</v>
          </cell>
          <cell r="K42" t="str">
            <v>Ejec. Acum.</v>
          </cell>
        </row>
        <row r="43">
          <cell r="B43">
            <v>6100</v>
          </cell>
          <cell r="C43" t="str">
            <v>OCIV</v>
          </cell>
          <cell r="D43" t="str">
            <v>ARE</v>
          </cell>
          <cell r="E43" t="str">
            <v>CONCRETO 3000 PSI-SOPORTERIA  MARCOS H</v>
          </cell>
          <cell r="F43">
            <v>3</v>
          </cell>
          <cell r="G43">
            <v>37386</v>
          </cell>
          <cell r="H43">
            <v>37388</v>
          </cell>
          <cell r="I43">
            <v>270</v>
          </cell>
          <cell r="J43">
            <v>1.7995201279658757E-2</v>
          </cell>
          <cell r="K43" t="str">
            <v>Prog.Acum.</v>
          </cell>
        </row>
        <row r="44">
          <cell r="C44" t="str">
            <v>OCIV</v>
          </cell>
          <cell r="J44">
            <v>0</v>
          </cell>
          <cell r="K44" t="str">
            <v>Ejec. Acum.</v>
          </cell>
        </row>
        <row r="45">
          <cell r="B45">
            <v>6150</v>
          </cell>
          <cell r="C45" t="str">
            <v>OCIV</v>
          </cell>
          <cell r="D45" t="str">
            <v>ARE</v>
          </cell>
          <cell r="E45" t="str">
            <v>CONCRETO 3000 PSI-BANCO DE DUCTOS</v>
          </cell>
          <cell r="F45">
            <v>8</v>
          </cell>
          <cell r="G45">
            <v>37397</v>
          </cell>
          <cell r="H45">
            <v>37407</v>
          </cell>
          <cell r="I45">
            <v>720</v>
          </cell>
          <cell r="J45">
            <v>4.7987203412423352E-2</v>
          </cell>
          <cell r="K45" t="str">
            <v>Prog.Acum.</v>
          </cell>
        </row>
        <row r="46">
          <cell r="C46" t="str">
            <v>OCIV</v>
          </cell>
          <cell r="J46">
            <v>0</v>
          </cell>
          <cell r="K46" t="str">
            <v>Ejec. Acum.</v>
          </cell>
        </row>
        <row r="47">
          <cell r="B47">
            <v>6200</v>
          </cell>
          <cell r="C47" t="str">
            <v>OCIV</v>
          </cell>
          <cell r="D47" t="str">
            <v>ARE</v>
          </cell>
          <cell r="E47" t="str">
            <v>CONCRETO 1500 PSI DE LIMPIEZA BANCO DUCTOS.</v>
          </cell>
          <cell r="F47">
            <v>2</v>
          </cell>
          <cell r="G47">
            <v>37385</v>
          </cell>
          <cell r="H47">
            <v>37386</v>
          </cell>
          <cell r="I47">
            <v>216</v>
          </cell>
          <cell r="J47">
            <v>1.4396161023727006E-2</v>
          </cell>
          <cell r="K47" t="str">
            <v>Prog.Acum.</v>
          </cell>
        </row>
        <row r="48">
          <cell r="C48" t="str">
            <v>OCIV</v>
          </cell>
          <cell r="J48">
            <v>0</v>
          </cell>
          <cell r="K48" t="str">
            <v>Ejec. Acum.</v>
          </cell>
        </row>
        <row r="49">
          <cell r="B49">
            <v>6210</v>
          </cell>
          <cell r="C49" t="str">
            <v>OCIV</v>
          </cell>
          <cell r="D49" t="str">
            <v>ARE</v>
          </cell>
          <cell r="E49" t="str">
            <v>CONCRETO 1500 PSI DE LIMPIEZA MARCO H</v>
          </cell>
          <cell r="F49">
            <v>3</v>
          </cell>
          <cell r="G49">
            <v>37384</v>
          </cell>
          <cell r="H49">
            <v>37386</v>
          </cell>
          <cell r="I49">
            <v>324</v>
          </cell>
          <cell r="J49">
            <v>2.159424153559051E-2</v>
          </cell>
          <cell r="K49" t="str">
            <v>Prog.Acum.</v>
          </cell>
        </row>
        <row r="50">
          <cell r="C50" t="str">
            <v>OCIV</v>
          </cell>
          <cell r="J50">
            <v>0</v>
          </cell>
          <cell r="K50" t="str">
            <v>Ejec. Acum.</v>
          </cell>
        </row>
        <row r="51">
          <cell r="B51">
            <v>6300</v>
          </cell>
          <cell r="C51" t="str">
            <v>OCIV</v>
          </cell>
          <cell r="D51" t="str">
            <v>ARE</v>
          </cell>
          <cell r="E51" t="str">
            <v>ACERO DE REFUERZO</v>
          </cell>
          <cell r="F51">
            <v>3</v>
          </cell>
          <cell r="G51">
            <v>37381</v>
          </cell>
          <cell r="H51">
            <v>37383</v>
          </cell>
          <cell r="I51">
            <v>162</v>
          </cell>
          <cell r="J51">
            <v>1.0797120767795255E-2</v>
          </cell>
          <cell r="K51" t="str">
            <v>Prog.Acum.</v>
          </cell>
        </row>
        <row r="52">
          <cell r="C52" t="str">
            <v>OCIV</v>
          </cell>
          <cell r="J52">
            <v>0</v>
          </cell>
          <cell r="K52" t="str">
            <v>Ejec. Acum.</v>
          </cell>
        </row>
        <row r="53">
          <cell r="B53">
            <v>6400</v>
          </cell>
          <cell r="C53" t="str">
            <v>OCIV</v>
          </cell>
          <cell r="D53" t="str">
            <v>CAAS</v>
          </cell>
          <cell r="E53" t="str">
            <v>REPARACION DE LA CAPA ASFALTICA</v>
          </cell>
          <cell r="F53">
            <v>4</v>
          </cell>
          <cell r="G53">
            <v>37414</v>
          </cell>
          <cell r="H53">
            <v>37417</v>
          </cell>
          <cell r="I53">
            <v>360</v>
          </cell>
          <cell r="J53">
            <v>2.3993601706211676E-2</v>
          </cell>
          <cell r="K53" t="str">
            <v>Prog.Acum.</v>
          </cell>
        </row>
        <row r="54">
          <cell r="C54" t="str">
            <v>OCIV</v>
          </cell>
          <cell r="J54">
            <v>0</v>
          </cell>
          <cell r="K54" t="str">
            <v>Ejec. Acum.</v>
          </cell>
        </row>
        <row r="55">
          <cell r="B55">
            <v>5800</v>
          </cell>
          <cell r="C55" t="str">
            <v>OCIV</v>
          </cell>
          <cell r="D55" t="str">
            <v>EXR</v>
          </cell>
          <cell r="E55" t="str">
            <v>EXCAVACIONES A MANO BANCO DUCTOS</v>
          </cell>
          <cell r="F55">
            <v>2</v>
          </cell>
          <cell r="G55">
            <v>37384</v>
          </cell>
          <cell r="H55">
            <v>37385</v>
          </cell>
          <cell r="I55">
            <v>360</v>
          </cell>
          <cell r="J55">
            <v>2.3993601706211676E-2</v>
          </cell>
          <cell r="K55" t="str">
            <v>Prog.Acum.</v>
          </cell>
        </row>
        <row r="56">
          <cell r="C56" t="str">
            <v>OCIV</v>
          </cell>
          <cell r="J56">
            <v>0</v>
          </cell>
          <cell r="K56" t="str">
            <v>Ejec. Acum.</v>
          </cell>
        </row>
        <row r="57">
          <cell r="B57">
            <v>5810</v>
          </cell>
          <cell r="C57" t="str">
            <v>OCIV</v>
          </cell>
          <cell r="D57" t="str">
            <v>EXR</v>
          </cell>
          <cell r="E57" t="str">
            <v>EXCAVACIONES A MANO MARCOS H</v>
          </cell>
          <cell r="F57">
            <v>1</v>
          </cell>
          <cell r="G57">
            <v>37384</v>
          </cell>
          <cell r="H57">
            <v>37384</v>
          </cell>
          <cell r="I57">
            <v>90</v>
          </cell>
          <cell r="J57">
            <v>5.9984004265529189E-3</v>
          </cell>
          <cell r="K57" t="str">
            <v>Prog.Acum.</v>
          </cell>
        </row>
        <row r="58">
          <cell r="C58" t="str">
            <v>OCIV</v>
          </cell>
          <cell r="J58">
            <v>0</v>
          </cell>
          <cell r="K58" t="str">
            <v>Ejec. Acum.</v>
          </cell>
        </row>
        <row r="59">
          <cell r="B59">
            <v>5900</v>
          </cell>
          <cell r="C59" t="str">
            <v>OCIV</v>
          </cell>
          <cell r="D59" t="str">
            <v>EXR</v>
          </cell>
          <cell r="E59" t="str">
            <v>RELLENOS COMPACTADOS TIPO A</v>
          </cell>
          <cell r="F59">
            <v>4</v>
          </cell>
          <cell r="G59">
            <v>37408</v>
          </cell>
          <cell r="H59">
            <v>37411</v>
          </cell>
          <cell r="I59">
            <v>216</v>
          </cell>
          <cell r="J59">
            <v>1.4396161023727006E-2</v>
          </cell>
          <cell r="K59" t="str">
            <v>Prog.Acum.</v>
          </cell>
        </row>
        <row r="60">
          <cell r="C60" t="str">
            <v>OCIV</v>
          </cell>
          <cell r="J60">
            <v>0</v>
          </cell>
          <cell r="K60" t="str">
            <v>Ejec. Acum.</v>
          </cell>
        </row>
        <row r="61">
          <cell r="B61">
            <v>6000</v>
          </cell>
          <cell r="C61" t="str">
            <v>OCIV</v>
          </cell>
          <cell r="D61" t="str">
            <v>EXR</v>
          </cell>
          <cell r="E61" t="str">
            <v>RELLENOS COMPACTADOS TIIPO B</v>
          </cell>
          <cell r="F61">
            <v>6</v>
          </cell>
          <cell r="G61">
            <v>37408</v>
          </cell>
          <cell r="H61">
            <v>37413</v>
          </cell>
          <cell r="I61">
            <v>540</v>
          </cell>
          <cell r="J61">
            <v>3.5990402559317514E-2</v>
          </cell>
          <cell r="K61" t="str">
            <v>Prog.Acum.</v>
          </cell>
        </row>
        <row r="62">
          <cell r="C62" t="str">
            <v>OCIV</v>
          </cell>
          <cell r="J62">
            <v>0</v>
          </cell>
          <cell r="K62" t="str">
            <v>Ejec. Acum.</v>
          </cell>
        </row>
        <row r="63">
          <cell r="E63" t="str">
            <v>OBRAS MECANICAS</v>
          </cell>
          <cell r="I63">
            <v>999</v>
          </cell>
          <cell r="J63">
            <v>6.6582244734737409E-2</v>
          </cell>
          <cell r="K63" t="str">
            <v>Prog.Acum.</v>
          </cell>
        </row>
        <row r="64">
          <cell r="J64">
            <v>0</v>
          </cell>
          <cell r="K64" t="str">
            <v>Ejec. Acum.</v>
          </cell>
        </row>
        <row r="65">
          <cell r="B65">
            <v>1700</v>
          </cell>
          <cell r="C65" t="str">
            <v>OMEC</v>
          </cell>
          <cell r="D65" t="str">
            <v>BOQ</v>
          </cell>
          <cell r="E65" t="str">
            <v>BOQUILLA DE 14</v>
          </cell>
          <cell r="F65">
            <v>2</v>
          </cell>
          <cell r="G65">
            <v>37386</v>
          </cell>
          <cell r="H65">
            <v>37387</v>
          </cell>
          <cell r="I65">
            <v>108</v>
          </cell>
          <cell r="J65">
            <v>7.1980805118635029E-3</v>
          </cell>
          <cell r="K65" t="str">
            <v>Prog.Acum.</v>
          </cell>
        </row>
        <row r="66">
          <cell r="C66" t="str">
            <v>OMEC</v>
          </cell>
          <cell r="J66">
            <v>0</v>
          </cell>
          <cell r="K66" t="str">
            <v>Ejec. Acum.</v>
          </cell>
        </row>
        <row r="67">
          <cell r="B67">
            <v>1800</v>
          </cell>
          <cell r="C67" t="str">
            <v>OMEC</v>
          </cell>
          <cell r="D67" t="str">
            <v>BOQ</v>
          </cell>
          <cell r="E67" t="str">
            <v>BOQUILLA DE 6</v>
          </cell>
          <cell r="F67">
            <v>1</v>
          </cell>
          <cell r="G67">
            <v>37386</v>
          </cell>
          <cell r="H67">
            <v>37386</v>
          </cell>
          <cell r="I67">
            <v>54</v>
          </cell>
          <cell r="J67">
            <v>3.5990402559317515E-3</v>
          </cell>
          <cell r="K67" t="str">
            <v>Prog.Acum.</v>
          </cell>
        </row>
        <row r="68">
          <cell r="C68" t="str">
            <v>OMEC</v>
          </cell>
          <cell r="J68">
            <v>0</v>
          </cell>
          <cell r="K68" t="str">
            <v>Ejec. Acum.</v>
          </cell>
        </row>
        <row r="69">
          <cell r="B69">
            <v>1900</v>
          </cell>
          <cell r="C69" t="str">
            <v>OMEC</v>
          </cell>
          <cell r="D69" t="str">
            <v>BOQ</v>
          </cell>
          <cell r="E69" t="str">
            <v>BOQUILLA DE 2</v>
          </cell>
          <cell r="F69">
            <v>1</v>
          </cell>
          <cell r="G69">
            <v>37388</v>
          </cell>
          <cell r="H69">
            <v>37388</v>
          </cell>
          <cell r="I69">
            <v>54</v>
          </cell>
          <cell r="J69">
            <v>3.5990402559317515E-3</v>
          </cell>
          <cell r="K69" t="str">
            <v>Prog.Acum.</v>
          </cell>
        </row>
        <row r="70">
          <cell r="C70" t="str">
            <v>OMEC</v>
          </cell>
          <cell r="J70">
            <v>0</v>
          </cell>
          <cell r="K70" t="str">
            <v>Ejec. Acum.</v>
          </cell>
        </row>
        <row r="71">
          <cell r="B71">
            <v>2000</v>
          </cell>
          <cell r="C71" t="str">
            <v>OMEC</v>
          </cell>
          <cell r="D71" t="str">
            <v>BOQ</v>
          </cell>
          <cell r="E71" t="str">
            <v>BOQUILLA DE 1</v>
          </cell>
          <cell r="F71">
            <v>1</v>
          </cell>
          <cell r="G71">
            <v>37388</v>
          </cell>
          <cell r="H71">
            <v>37388</v>
          </cell>
          <cell r="I71">
            <v>54</v>
          </cell>
          <cell r="J71">
            <v>3.5990402559317515E-3</v>
          </cell>
          <cell r="K71" t="str">
            <v>Prog.Acum.</v>
          </cell>
        </row>
        <row r="72">
          <cell r="C72" t="str">
            <v>OMEC</v>
          </cell>
          <cell r="J72">
            <v>0</v>
          </cell>
          <cell r="K72" t="str">
            <v>Ejec. Acum.</v>
          </cell>
        </row>
        <row r="73">
          <cell r="B73">
            <v>2100</v>
          </cell>
          <cell r="C73" t="str">
            <v>OMEC</v>
          </cell>
          <cell r="D73" t="str">
            <v>MH</v>
          </cell>
          <cell r="E73" t="str">
            <v>INSTALACION DE MARCO H</v>
          </cell>
          <cell r="F73">
            <v>3</v>
          </cell>
          <cell r="G73">
            <v>37385</v>
          </cell>
          <cell r="H73">
            <v>37387</v>
          </cell>
          <cell r="I73">
            <v>108</v>
          </cell>
          <cell r="J73">
            <v>7.1980805118635029E-3</v>
          </cell>
          <cell r="K73" t="str">
            <v>Prog.Acum.</v>
          </cell>
        </row>
        <row r="74">
          <cell r="C74" t="str">
            <v>OMEC</v>
          </cell>
          <cell r="J74">
            <v>0</v>
          </cell>
          <cell r="K74" t="str">
            <v>Ejec. Acum.</v>
          </cell>
        </row>
        <row r="75">
          <cell r="B75">
            <v>1400</v>
          </cell>
          <cell r="C75" t="str">
            <v>OMEC</v>
          </cell>
          <cell r="D75" t="str">
            <v>TK</v>
          </cell>
          <cell r="E75" t="str">
            <v>LIMPIEZA DEL TANQUE ( SAND-BLASTING)</v>
          </cell>
          <cell r="F75">
            <v>2</v>
          </cell>
          <cell r="G75">
            <v>37384</v>
          </cell>
          <cell r="H75">
            <v>37385</v>
          </cell>
          <cell r="I75">
            <v>198</v>
          </cell>
          <cell r="J75">
            <v>1.3196480938416423E-2</v>
          </cell>
          <cell r="K75" t="str">
            <v>Prog.Acum.</v>
          </cell>
        </row>
        <row r="76">
          <cell r="C76" t="str">
            <v>OMEC</v>
          </cell>
          <cell r="J76">
            <v>0</v>
          </cell>
          <cell r="K76" t="str">
            <v>Ejec. Acum.</v>
          </cell>
        </row>
        <row r="77">
          <cell r="B77">
            <v>1500</v>
          </cell>
          <cell r="C77" t="str">
            <v>OMEC</v>
          </cell>
          <cell r="D77" t="str">
            <v>TK</v>
          </cell>
          <cell r="E77" t="str">
            <v>PINTURA INTERNA Y  ANTICORROSIVA EXTERNA DEL TAN</v>
          </cell>
          <cell r="F77">
            <v>3</v>
          </cell>
          <cell r="G77">
            <v>37406</v>
          </cell>
          <cell r="H77">
            <v>37408</v>
          </cell>
          <cell r="I77">
            <v>351</v>
          </cell>
          <cell r="J77">
            <v>2.3393761663556386E-2</v>
          </cell>
          <cell r="K77" t="str">
            <v>Prog.Acum.</v>
          </cell>
        </row>
        <row r="78">
          <cell r="C78" t="str">
            <v>OMEC</v>
          </cell>
          <cell r="J78">
            <v>0</v>
          </cell>
          <cell r="K78" t="str">
            <v>Ejec. Acum.</v>
          </cell>
        </row>
        <row r="79">
          <cell r="B79">
            <v>1600</v>
          </cell>
          <cell r="C79" t="str">
            <v>OMEC</v>
          </cell>
          <cell r="D79" t="str">
            <v>TK</v>
          </cell>
          <cell r="E79" t="str">
            <v>REPARACION GENERAL DEL TECHO</v>
          </cell>
          <cell r="F79">
            <v>2</v>
          </cell>
          <cell r="G79">
            <v>37386</v>
          </cell>
          <cell r="H79">
            <v>37387</v>
          </cell>
          <cell r="I79">
            <v>72</v>
          </cell>
          <cell r="J79">
            <v>4.798720341242335E-3</v>
          </cell>
          <cell r="K79" t="str">
            <v>Prog.Acum.</v>
          </cell>
        </row>
        <row r="80">
          <cell r="C80" t="str">
            <v>OMEC</v>
          </cell>
          <cell r="J80">
            <v>0</v>
          </cell>
          <cell r="K80" t="str">
            <v>Ejec. Acum.</v>
          </cell>
        </row>
        <row r="81">
          <cell r="B81">
            <v>6900</v>
          </cell>
          <cell r="C81" t="str">
            <v>PCAT</v>
          </cell>
          <cell r="E81" t="str">
            <v>Protección Catódica</v>
          </cell>
          <cell r="F81">
            <v>3</v>
          </cell>
          <cell r="G81">
            <v>37397</v>
          </cell>
          <cell r="H81">
            <v>37399</v>
          </cell>
          <cell r="I81">
            <v>135</v>
          </cell>
          <cell r="J81">
            <v>8.9976006398293784E-3</v>
          </cell>
          <cell r="K81" t="str">
            <v>Prog.Acum.</v>
          </cell>
        </row>
        <row r="82">
          <cell r="C82" t="str">
            <v>PCAT</v>
          </cell>
          <cell r="J82">
            <v>0</v>
          </cell>
          <cell r="K82" t="str">
            <v>Ejec. Acum.</v>
          </cell>
        </row>
        <row r="83">
          <cell r="E83" t="str">
            <v>OBRAS DE TUBERIA</v>
          </cell>
          <cell r="I83">
            <v>7857</v>
          </cell>
          <cell r="J83">
            <v>0.52366035723806981</v>
          </cell>
          <cell r="K83" t="str">
            <v>Prog.Acum.</v>
          </cell>
        </row>
        <row r="84">
          <cell r="J84">
            <v>0</v>
          </cell>
          <cell r="K84" t="str">
            <v>Ejec. Acum.</v>
          </cell>
        </row>
        <row r="85">
          <cell r="B85">
            <v>2400</v>
          </cell>
          <cell r="C85" t="str">
            <v>OTUB</v>
          </cell>
          <cell r="D85" t="str">
            <v>DES</v>
          </cell>
          <cell r="E85" t="str">
            <v>DESMANTELAMIENTO DE TUBERÍA</v>
          </cell>
          <cell r="F85">
            <v>2</v>
          </cell>
          <cell r="G85">
            <v>37409</v>
          </cell>
          <cell r="H85">
            <v>37410</v>
          </cell>
          <cell r="I85">
            <v>108</v>
          </cell>
          <cell r="J85">
            <v>7.1980805118635029E-3</v>
          </cell>
          <cell r="K85" t="str">
            <v>Prog.Acum.</v>
          </cell>
        </row>
        <row r="86">
          <cell r="C86" t="str">
            <v>OTUB</v>
          </cell>
          <cell r="J86">
            <v>0</v>
          </cell>
          <cell r="K86" t="str">
            <v>Ejec. Acum.</v>
          </cell>
        </row>
        <row r="87">
          <cell r="B87">
            <v>2500</v>
          </cell>
          <cell r="C87" t="str">
            <v>OTUB</v>
          </cell>
          <cell r="D87" t="str">
            <v>DES</v>
          </cell>
          <cell r="E87" t="str">
            <v>DESMANTELAMIENTO DE VÁLVULAS</v>
          </cell>
          <cell r="F87">
            <v>2</v>
          </cell>
          <cell r="G87">
            <v>37409</v>
          </cell>
          <cell r="H87">
            <v>37410</v>
          </cell>
          <cell r="I87">
            <v>108</v>
          </cell>
          <cell r="J87">
            <v>7.1980805118635029E-3</v>
          </cell>
          <cell r="K87" t="str">
            <v>Prog.Acum.</v>
          </cell>
        </row>
        <row r="88">
          <cell r="C88" t="str">
            <v>OTUB</v>
          </cell>
          <cell r="J88">
            <v>0</v>
          </cell>
          <cell r="K88" t="str">
            <v>Ejec. Acum.</v>
          </cell>
        </row>
        <row r="89">
          <cell r="B89">
            <v>2600</v>
          </cell>
          <cell r="C89" t="str">
            <v>OTUB</v>
          </cell>
          <cell r="D89" t="str">
            <v>DES</v>
          </cell>
          <cell r="E89" t="str">
            <v>DESMANTELAMIENTO DE ACCESORIOS</v>
          </cell>
          <cell r="F89">
            <v>3</v>
          </cell>
          <cell r="G89">
            <v>37409</v>
          </cell>
          <cell r="H89">
            <v>37411</v>
          </cell>
          <cell r="I89">
            <v>162</v>
          </cell>
          <cell r="J89">
            <v>1.0797120767795255E-2</v>
          </cell>
          <cell r="K89" t="str">
            <v>Prog.Acum.</v>
          </cell>
        </row>
        <row r="90">
          <cell r="C90" t="str">
            <v>OTUB</v>
          </cell>
          <cell r="J90">
            <v>0</v>
          </cell>
          <cell r="K90" t="str">
            <v>Ejec. Acum.</v>
          </cell>
        </row>
        <row r="91">
          <cell r="B91">
            <v>2700</v>
          </cell>
          <cell r="C91" t="str">
            <v>OTUB</v>
          </cell>
          <cell r="D91" t="str">
            <v>LAT</v>
          </cell>
          <cell r="E91" t="str">
            <v>LAVADO Y DESGASIFICACION DE TUBERÍA</v>
          </cell>
          <cell r="F91">
            <v>3</v>
          </cell>
          <cell r="G91">
            <v>37384</v>
          </cell>
          <cell r="H91">
            <v>37386</v>
          </cell>
          <cell r="I91">
            <v>216</v>
          </cell>
          <cell r="J91">
            <v>1.4396161023727006E-2</v>
          </cell>
          <cell r="K91" t="str">
            <v>Prog.Acum.</v>
          </cell>
        </row>
        <row r="92">
          <cell r="C92" t="str">
            <v>OTUB</v>
          </cell>
          <cell r="J92">
            <v>0</v>
          </cell>
          <cell r="K92" t="str">
            <v>Ejec. Acum.</v>
          </cell>
        </row>
        <row r="93">
          <cell r="B93">
            <v>4000</v>
          </cell>
          <cell r="C93" t="str">
            <v>OTUB</v>
          </cell>
          <cell r="D93" t="str">
            <v>TIEN</v>
          </cell>
          <cell r="E93" t="str">
            <v>TIE-INS  No 1</v>
          </cell>
          <cell r="F93">
            <v>2</v>
          </cell>
          <cell r="G93">
            <v>37402</v>
          </cell>
          <cell r="H93">
            <v>37403</v>
          </cell>
          <cell r="I93">
            <v>72</v>
          </cell>
          <cell r="J93">
            <v>4.798720341242335E-3</v>
          </cell>
          <cell r="K93" t="str">
            <v>Prog.Acum.</v>
          </cell>
        </row>
        <row r="94">
          <cell r="C94" t="str">
            <v>OTUB</v>
          </cell>
          <cell r="J94">
            <v>0</v>
          </cell>
          <cell r="K94" t="str">
            <v>Ejec. Acum.</v>
          </cell>
        </row>
        <row r="95">
          <cell r="B95">
            <v>4005</v>
          </cell>
          <cell r="C95" t="str">
            <v>OTUB</v>
          </cell>
          <cell r="D95" t="str">
            <v>TIEN</v>
          </cell>
          <cell r="E95" t="str">
            <v>TIE-INS  No 2</v>
          </cell>
          <cell r="F95">
            <v>1</v>
          </cell>
          <cell r="G95">
            <v>37411</v>
          </cell>
          <cell r="H95">
            <v>37411</v>
          </cell>
          <cell r="I95">
            <v>36</v>
          </cell>
          <cell r="J95">
            <v>2.3993601706211675E-3</v>
          </cell>
          <cell r="K95" t="str">
            <v>Prog.Acum.</v>
          </cell>
        </row>
        <row r="96">
          <cell r="C96" t="str">
            <v>OTUB</v>
          </cell>
          <cell r="J96">
            <v>0</v>
          </cell>
          <cell r="K96" t="str">
            <v>Ejec. Acum.</v>
          </cell>
        </row>
        <row r="97">
          <cell r="B97">
            <v>4010</v>
          </cell>
          <cell r="C97" t="str">
            <v>OTUB</v>
          </cell>
          <cell r="D97" t="str">
            <v>TIEN</v>
          </cell>
          <cell r="E97" t="str">
            <v>TIE-INS  No 3</v>
          </cell>
          <cell r="F97">
            <v>2</v>
          </cell>
          <cell r="G97">
            <v>37412</v>
          </cell>
          <cell r="H97">
            <v>37413</v>
          </cell>
          <cell r="I97">
            <v>72</v>
          </cell>
          <cell r="J97">
            <v>4.798720341242335E-3</v>
          </cell>
          <cell r="K97" t="str">
            <v>Prog.Acum.</v>
          </cell>
        </row>
        <row r="98">
          <cell r="C98" t="str">
            <v>OTUB</v>
          </cell>
          <cell r="J98">
            <v>0</v>
          </cell>
          <cell r="K98" t="str">
            <v>Ejec. Acum.</v>
          </cell>
        </row>
        <row r="99">
          <cell r="B99">
            <v>4015</v>
          </cell>
          <cell r="C99" t="str">
            <v>OTUB</v>
          </cell>
          <cell r="D99" t="str">
            <v>TIEN</v>
          </cell>
          <cell r="E99" t="str">
            <v>TIE-INS  No 4</v>
          </cell>
          <cell r="F99">
            <v>2</v>
          </cell>
          <cell r="G99">
            <v>37414</v>
          </cell>
          <cell r="H99">
            <v>37417</v>
          </cell>
          <cell r="I99">
            <v>72</v>
          </cell>
          <cell r="J99">
            <v>4.798720341242335E-3</v>
          </cell>
          <cell r="K99" t="str">
            <v>Prog.Acum.</v>
          </cell>
        </row>
        <row r="100">
          <cell r="C100" t="str">
            <v>OTUB</v>
          </cell>
          <cell r="J100">
            <v>0</v>
          </cell>
          <cell r="K100" t="str">
            <v>Ejec. Acum.</v>
          </cell>
        </row>
        <row r="101">
          <cell r="B101">
            <v>4020</v>
          </cell>
          <cell r="C101" t="str">
            <v>OTUB</v>
          </cell>
          <cell r="D101" t="str">
            <v>TIEN</v>
          </cell>
          <cell r="E101" t="str">
            <v>TIE-INS  No 5</v>
          </cell>
          <cell r="F101">
            <v>2</v>
          </cell>
          <cell r="G101">
            <v>37418</v>
          </cell>
          <cell r="H101">
            <v>37419</v>
          </cell>
          <cell r="I101">
            <v>144</v>
          </cell>
          <cell r="J101">
            <v>9.59744068248467E-3</v>
          </cell>
          <cell r="K101" t="str">
            <v>Prog.Acum.</v>
          </cell>
        </row>
        <row r="102">
          <cell r="C102" t="str">
            <v>OTUB</v>
          </cell>
          <cell r="J102">
            <v>0</v>
          </cell>
          <cell r="K102" t="str">
            <v>Ejec. Acum.</v>
          </cell>
        </row>
        <row r="103">
          <cell r="B103">
            <v>4025</v>
          </cell>
          <cell r="C103" t="str">
            <v>OTUB</v>
          </cell>
          <cell r="D103" t="str">
            <v>TIEN</v>
          </cell>
          <cell r="E103" t="str">
            <v>TIE-INS  No 6</v>
          </cell>
          <cell r="F103">
            <v>1</v>
          </cell>
          <cell r="G103">
            <v>37431</v>
          </cell>
          <cell r="H103">
            <v>37431</v>
          </cell>
          <cell r="I103">
            <v>135</v>
          </cell>
          <cell r="J103">
            <v>8.9976006398293784E-3</v>
          </cell>
          <cell r="K103" t="str">
            <v>Prog.Acum.</v>
          </cell>
        </row>
        <row r="104">
          <cell r="C104" t="str">
            <v>OTUB</v>
          </cell>
          <cell r="J104">
            <v>0</v>
          </cell>
          <cell r="K104" t="str">
            <v>Ejec. Acum.</v>
          </cell>
        </row>
        <row r="105">
          <cell r="B105">
            <v>4030</v>
          </cell>
          <cell r="C105" t="str">
            <v>OTUB</v>
          </cell>
          <cell r="D105" t="str">
            <v>TIEN</v>
          </cell>
          <cell r="E105" t="str">
            <v>TIE-INS  No 7</v>
          </cell>
          <cell r="F105">
            <v>1</v>
          </cell>
          <cell r="G105">
            <v>37432</v>
          </cell>
          <cell r="H105">
            <v>37432</v>
          </cell>
          <cell r="I105">
            <v>135</v>
          </cell>
          <cell r="J105">
            <v>8.9976006398293784E-3</v>
          </cell>
          <cell r="K105" t="str">
            <v>Prog.Acum.</v>
          </cell>
        </row>
        <row r="106">
          <cell r="C106" t="str">
            <v>OTUB</v>
          </cell>
          <cell r="J106">
            <v>0</v>
          </cell>
          <cell r="K106" t="str">
            <v>Ejec. Acum.</v>
          </cell>
        </row>
        <row r="107">
          <cell r="B107">
            <v>4035</v>
          </cell>
          <cell r="C107" t="str">
            <v>OTUB</v>
          </cell>
          <cell r="D107" t="str">
            <v>TIEN</v>
          </cell>
          <cell r="E107" t="str">
            <v>TIE-INS  No 8</v>
          </cell>
          <cell r="F107">
            <v>1</v>
          </cell>
          <cell r="G107">
            <v>37434</v>
          </cell>
          <cell r="H107">
            <v>37434</v>
          </cell>
          <cell r="I107">
            <v>135</v>
          </cell>
          <cell r="J107">
            <v>8.9976006398293784E-3</v>
          </cell>
          <cell r="K107" t="str">
            <v>Prog.Acum.</v>
          </cell>
        </row>
        <row r="108">
          <cell r="C108" t="str">
            <v>OTUB</v>
          </cell>
          <cell r="J108">
            <v>0</v>
          </cell>
          <cell r="K108" t="str">
            <v>Ejec. Acum.</v>
          </cell>
        </row>
        <row r="109">
          <cell r="B109">
            <v>4040</v>
          </cell>
          <cell r="C109" t="str">
            <v>OTUB</v>
          </cell>
          <cell r="D109" t="str">
            <v>TIEN</v>
          </cell>
          <cell r="E109" t="str">
            <v>TIE-INS  No 9</v>
          </cell>
          <cell r="F109">
            <v>1</v>
          </cell>
          <cell r="G109">
            <v>37435</v>
          </cell>
          <cell r="H109">
            <v>37435</v>
          </cell>
          <cell r="I109">
            <v>135</v>
          </cell>
          <cell r="J109">
            <v>8.9976006398293784E-3</v>
          </cell>
          <cell r="K109" t="str">
            <v>Prog.Acum.</v>
          </cell>
        </row>
        <row r="110">
          <cell r="C110" t="str">
            <v>OTUB</v>
          </cell>
          <cell r="J110">
            <v>0</v>
          </cell>
          <cell r="K110" t="str">
            <v>Ejec. Acum.</v>
          </cell>
        </row>
        <row r="111">
          <cell r="B111">
            <v>4045</v>
          </cell>
          <cell r="C111" t="str">
            <v>OTUB</v>
          </cell>
          <cell r="D111" t="str">
            <v>TIEN</v>
          </cell>
          <cell r="E111" t="str">
            <v>TIE-INS  No 10</v>
          </cell>
          <cell r="F111">
            <v>1</v>
          </cell>
          <cell r="G111">
            <v>37438</v>
          </cell>
          <cell r="H111">
            <v>37438</v>
          </cell>
          <cell r="I111">
            <v>36</v>
          </cell>
          <cell r="J111">
            <v>2.3993601706211675E-3</v>
          </cell>
          <cell r="K111" t="str">
            <v>Prog.Acum.</v>
          </cell>
        </row>
        <row r="112">
          <cell r="C112" t="str">
            <v>OTUB</v>
          </cell>
          <cell r="J112">
            <v>0</v>
          </cell>
          <cell r="K112" t="str">
            <v>Ejec. Acum.</v>
          </cell>
        </row>
        <row r="113">
          <cell r="B113">
            <v>4050</v>
          </cell>
          <cell r="C113" t="str">
            <v>OTUB</v>
          </cell>
          <cell r="D113" t="str">
            <v>TIEN</v>
          </cell>
          <cell r="E113" t="str">
            <v>TIE-INS  No 11</v>
          </cell>
          <cell r="F113">
            <v>2</v>
          </cell>
          <cell r="G113">
            <v>37439</v>
          </cell>
          <cell r="H113">
            <v>37440</v>
          </cell>
          <cell r="I113">
            <v>270</v>
          </cell>
          <cell r="J113">
            <v>1.7995201279658757E-2</v>
          </cell>
          <cell r="K113" t="str">
            <v>Prog.Acum.</v>
          </cell>
        </row>
        <row r="114">
          <cell r="C114" t="str">
            <v>OTUB</v>
          </cell>
          <cell r="J114">
            <v>0</v>
          </cell>
          <cell r="K114" t="str">
            <v>Ejec. Acum.</v>
          </cell>
        </row>
        <row r="115">
          <cell r="B115">
            <v>4055</v>
          </cell>
          <cell r="C115" t="str">
            <v>OTUB</v>
          </cell>
          <cell r="D115" t="str">
            <v>TIEN</v>
          </cell>
          <cell r="E115" t="str">
            <v>TIE-INS  No 12</v>
          </cell>
          <cell r="F115">
            <v>1</v>
          </cell>
          <cell r="G115">
            <v>37442</v>
          </cell>
          <cell r="H115">
            <v>37442</v>
          </cell>
          <cell r="I115">
            <v>135</v>
          </cell>
          <cell r="J115">
            <v>8.9976006398293784E-3</v>
          </cell>
          <cell r="K115" t="str">
            <v>Prog.Acum.</v>
          </cell>
        </row>
        <row r="116">
          <cell r="C116" t="str">
            <v>OTUB</v>
          </cell>
          <cell r="J116">
            <v>0</v>
          </cell>
          <cell r="K116" t="str">
            <v>Ejec. Acum.</v>
          </cell>
        </row>
        <row r="117">
          <cell r="B117">
            <v>4060</v>
          </cell>
          <cell r="C117" t="str">
            <v>OTUB</v>
          </cell>
          <cell r="D117" t="str">
            <v>TIEN</v>
          </cell>
          <cell r="E117" t="str">
            <v>TIE-INS  No 13</v>
          </cell>
          <cell r="F117">
            <v>1</v>
          </cell>
          <cell r="G117">
            <v>37445</v>
          </cell>
          <cell r="H117">
            <v>37445</v>
          </cell>
          <cell r="I117">
            <v>36</v>
          </cell>
          <cell r="J117">
            <v>2.3993601706211675E-3</v>
          </cell>
          <cell r="K117" t="str">
            <v>Prog.Acum.</v>
          </cell>
        </row>
        <row r="118">
          <cell r="C118" t="str">
            <v>OTUB</v>
          </cell>
          <cell r="J118">
            <v>0</v>
          </cell>
          <cell r="K118" t="str">
            <v>Ejec. Acum.</v>
          </cell>
        </row>
        <row r="119">
          <cell r="B119">
            <v>4070</v>
          </cell>
          <cell r="C119" t="str">
            <v>OTUB</v>
          </cell>
          <cell r="D119" t="str">
            <v>TIEN</v>
          </cell>
          <cell r="E119" t="str">
            <v>TIE-INS  No 14</v>
          </cell>
          <cell r="F119">
            <v>1</v>
          </cell>
          <cell r="G119">
            <v>37389</v>
          </cell>
          <cell r="H119">
            <v>37389</v>
          </cell>
          <cell r="I119">
            <v>36</v>
          </cell>
          <cell r="J119">
            <v>2.3993601706211675E-3</v>
          </cell>
          <cell r="K119" t="str">
            <v>Prog.Acum.</v>
          </cell>
        </row>
        <row r="120">
          <cell r="C120" t="str">
            <v>OTUB</v>
          </cell>
          <cell r="J120">
            <v>0</v>
          </cell>
          <cell r="K120" t="str">
            <v>Ejec. Acum.</v>
          </cell>
        </row>
        <row r="121">
          <cell r="B121">
            <v>4075</v>
          </cell>
          <cell r="C121" t="str">
            <v>OTUB</v>
          </cell>
          <cell r="D121" t="str">
            <v>TIEN</v>
          </cell>
          <cell r="E121" t="str">
            <v>TIE-INS  No 15</v>
          </cell>
          <cell r="F121">
            <v>1</v>
          </cell>
          <cell r="G121">
            <v>37431</v>
          </cell>
          <cell r="H121">
            <v>37431</v>
          </cell>
          <cell r="I121">
            <v>135</v>
          </cell>
          <cell r="J121">
            <v>8.9976006398293784E-3</v>
          </cell>
          <cell r="K121" t="str">
            <v>Prog.Acum.</v>
          </cell>
        </row>
        <row r="122">
          <cell r="C122" t="str">
            <v>OTUB</v>
          </cell>
          <cell r="J122">
            <v>0</v>
          </cell>
          <cell r="K122" t="str">
            <v>Ejec. Acum.</v>
          </cell>
        </row>
        <row r="123">
          <cell r="B123">
            <v>4100</v>
          </cell>
          <cell r="C123" t="str">
            <v>OTUB</v>
          </cell>
          <cell r="D123" t="str">
            <v>TIEN</v>
          </cell>
          <cell r="E123" t="str">
            <v>TIE-INS  No 16</v>
          </cell>
          <cell r="F123">
            <v>1</v>
          </cell>
          <cell r="G123">
            <v>37433</v>
          </cell>
          <cell r="H123">
            <v>37433</v>
          </cell>
          <cell r="I123">
            <v>135</v>
          </cell>
          <cell r="J123">
            <v>8.9976006398293784E-3</v>
          </cell>
          <cell r="K123" t="str">
            <v>Prog.Acum.</v>
          </cell>
        </row>
        <row r="124">
          <cell r="C124" t="str">
            <v>OTUB</v>
          </cell>
          <cell r="J124">
            <v>0</v>
          </cell>
          <cell r="K124" t="str">
            <v>Ejec. Acum.</v>
          </cell>
        </row>
        <row r="125">
          <cell r="B125">
            <v>4105</v>
          </cell>
          <cell r="C125" t="str">
            <v>OTUB</v>
          </cell>
          <cell r="D125" t="str">
            <v>TIEN</v>
          </cell>
          <cell r="E125" t="str">
            <v>TIE-INS  No 17</v>
          </cell>
          <cell r="F125">
            <v>1</v>
          </cell>
          <cell r="G125">
            <v>37399</v>
          </cell>
          <cell r="H125">
            <v>37399</v>
          </cell>
          <cell r="I125">
            <v>135</v>
          </cell>
          <cell r="J125">
            <v>8.9976006398293784E-3</v>
          </cell>
          <cell r="K125" t="str">
            <v>Prog.Acum.</v>
          </cell>
        </row>
        <row r="126">
          <cell r="C126" t="str">
            <v>OTUB</v>
          </cell>
          <cell r="J126">
            <v>0</v>
          </cell>
          <cell r="K126" t="str">
            <v>Ejec. Acum.</v>
          </cell>
        </row>
        <row r="127">
          <cell r="B127">
            <v>4110</v>
          </cell>
          <cell r="C127" t="str">
            <v>OTUB</v>
          </cell>
          <cell r="D127" t="str">
            <v>TIEN</v>
          </cell>
          <cell r="E127" t="str">
            <v>TIE-INS  No 18</v>
          </cell>
          <cell r="F127">
            <v>1</v>
          </cell>
          <cell r="G127">
            <v>37400</v>
          </cell>
          <cell r="H127">
            <v>37400</v>
          </cell>
          <cell r="I127">
            <v>135</v>
          </cell>
          <cell r="J127">
            <v>8.9976006398293784E-3</v>
          </cell>
          <cell r="K127" t="str">
            <v>Prog.Acum.</v>
          </cell>
        </row>
        <row r="128">
          <cell r="C128" t="str">
            <v>OTUB</v>
          </cell>
          <cell r="J128">
            <v>0</v>
          </cell>
          <cell r="K128" t="str">
            <v>Ejec. Acum.</v>
          </cell>
        </row>
        <row r="129">
          <cell r="B129">
            <v>4115</v>
          </cell>
          <cell r="C129" t="str">
            <v>OTUB</v>
          </cell>
          <cell r="D129" t="str">
            <v>TIEN</v>
          </cell>
          <cell r="E129" t="str">
            <v>TIE-INS  No 19</v>
          </cell>
          <cell r="F129">
            <v>1</v>
          </cell>
          <cell r="G129">
            <v>37404</v>
          </cell>
          <cell r="H129">
            <v>37404</v>
          </cell>
          <cell r="I129">
            <v>36</v>
          </cell>
          <cell r="J129">
            <v>2.3993601706211675E-3</v>
          </cell>
          <cell r="K129" t="str">
            <v>Prog.Acum.</v>
          </cell>
        </row>
        <row r="130">
          <cell r="C130" t="str">
            <v>OTUB</v>
          </cell>
          <cell r="J130">
            <v>0</v>
          </cell>
          <cell r="K130" t="str">
            <v>Ejec. Acum.</v>
          </cell>
        </row>
        <row r="131">
          <cell r="B131">
            <v>4120</v>
          </cell>
          <cell r="C131" t="str">
            <v>OTUB</v>
          </cell>
          <cell r="D131" t="str">
            <v>TIEN</v>
          </cell>
          <cell r="E131" t="str">
            <v>TIE-INS  No 20</v>
          </cell>
          <cell r="F131">
            <v>1</v>
          </cell>
          <cell r="G131">
            <v>37405</v>
          </cell>
          <cell r="H131">
            <v>37405</v>
          </cell>
          <cell r="I131">
            <v>36</v>
          </cell>
          <cell r="J131">
            <v>2.3993601706211675E-3</v>
          </cell>
          <cell r="K131" t="str">
            <v>Prog.Acum.</v>
          </cell>
        </row>
        <row r="132">
          <cell r="C132" t="str">
            <v>OTUB</v>
          </cell>
          <cell r="J132">
            <v>0</v>
          </cell>
          <cell r="K132" t="str">
            <v>Ejec. Acum.</v>
          </cell>
        </row>
        <row r="133">
          <cell r="B133">
            <v>2800</v>
          </cell>
          <cell r="C133" t="str">
            <v>OTUB</v>
          </cell>
          <cell r="D133" t="str">
            <v>TUAC</v>
          </cell>
          <cell r="E133" t="str">
            <v>INSTALACION TUBERÍA ACERO CARBÓN 14 CRU 001</v>
          </cell>
          <cell r="F133">
            <v>4</v>
          </cell>
          <cell r="G133">
            <v>37383</v>
          </cell>
          <cell r="H133">
            <v>37386</v>
          </cell>
          <cell r="I133">
            <v>396</v>
          </cell>
          <cell r="J133">
            <v>2.6392961876832845E-2</v>
          </cell>
          <cell r="K133" t="str">
            <v>Prog.Acum.</v>
          </cell>
        </row>
        <row r="134">
          <cell r="C134" t="str">
            <v>OTUB</v>
          </cell>
          <cell r="J134">
            <v>0</v>
          </cell>
          <cell r="K134" t="str">
            <v>Ejec. Acum.</v>
          </cell>
        </row>
        <row r="135">
          <cell r="B135">
            <v>2900</v>
          </cell>
          <cell r="C135" t="str">
            <v>OTUB</v>
          </cell>
          <cell r="D135" t="str">
            <v>TUAC</v>
          </cell>
          <cell r="E135" t="str">
            <v>INSTALACION TUBERÍA ACERO CARBÓN 14 CRU 002/003</v>
          </cell>
          <cell r="F135">
            <v>6</v>
          </cell>
          <cell r="G135">
            <v>37387</v>
          </cell>
          <cell r="H135">
            <v>37392</v>
          </cell>
          <cell r="I135">
            <v>594</v>
          </cell>
          <cell r="J135">
            <v>3.9589442815249266E-2</v>
          </cell>
          <cell r="K135" t="str">
            <v>Prog.Acum.</v>
          </cell>
        </row>
        <row r="136">
          <cell r="C136" t="str">
            <v>OTUB</v>
          </cell>
          <cell r="J136">
            <v>0</v>
          </cell>
          <cell r="K136" t="str">
            <v>Ejec. Acum.</v>
          </cell>
        </row>
        <row r="137">
          <cell r="B137">
            <v>3000</v>
          </cell>
          <cell r="C137" t="str">
            <v>OTUB</v>
          </cell>
          <cell r="D137" t="str">
            <v>TUAC</v>
          </cell>
          <cell r="E137" t="str">
            <v>INSTALACION TUBERÍA ACERO CARBÓN 14 CRU 012</v>
          </cell>
          <cell r="F137">
            <v>2</v>
          </cell>
          <cell r="G137">
            <v>37393</v>
          </cell>
          <cell r="H137">
            <v>37394</v>
          </cell>
          <cell r="I137">
            <v>396</v>
          </cell>
          <cell r="J137">
            <v>2.6392961876832845E-2</v>
          </cell>
          <cell r="K137" t="str">
            <v>Prog.Acum.</v>
          </cell>
        </row>
        <row r="138">
          <cell r="C138" t="str">
            <v>OTUB</v>
          </cell>
          <cell r="J138">
            <v>0</v>
          </cell>
          <cell r="K138" t="str">
            <v>Ejec. Acum.</v>
          </cell>
        </row>
        <row r="139">
          <cell r="B139">
            <v>3100</v>
          </cell>
          <cell r="C139" t="str">
            <v>OTUB</v>
          </cell>
          <cell r="D139" t="str">
            <v>TUAC</v>
          </cell>
          <cell r="E139" t="str">
            <v>INSTALACION TUBERÍA ACERO CARBÓN 14 CRU 013/014</v>
          </cell>
          <cell r="F139">
            <v>4</v>
          </cell>
          <cell r="G139">
            <v>37395</v>
          </cell>
          <cell r="H139">
            <v>37398</v>
          </cell>
          <cell r="I139">
            <v>396</v>
          </cell>
          <cell r="J139">
            <v>2.6392961876832845E-2</v>
          </cell>
          <cell r="K139" t="str">
            <v>Prog.Acum.</v>
          </cell>
        </row>
        <row r="140">
          <cell r="C140" t="str">
            <v>OTUB</v>
          </cell>
          <cell r="J140">
            <v>0</v>
          </cell>
          <cell r="K140" t="str">
            <v>Ejec. Acum.</v>
          </cell>
        </row>
        <row r="141">
          <cell r="B141">
            <v>3200</v>
          </cell>
          <cell r="C141" t="str">
            <v>OTUB</v>
          </cell>
          <cell r="D141" t="str">
            <v>TUAC</v>
          </cell>
          <cell r="E141" t="str">
            <v>INSTALACION TUBERÍA ACERO CARBÓN 6 CRU 04/05</v>
          </cell>
          <cell r="F141">
            <v>2</v>
          </cell>
          <cell r="G141">
            <v>37395</v>
          </cell>
          <cell r="H141">
            <v>37396</v>
          </cell>
          <cell r="I141">
            <v>990</v>
          </cell>
          <cell r="J141">
            <v>6.5982404692082108E-2</v>
          </cell>
          <cell r="K141" t="str">
            <v>Prog.Acum.</v>
          </cell>
        </row>
        <row r="142">
          <cell r="C142" t="str">
            <v>OTUB</v>
          </cell>
          <cell r="J142">
            <v>0</v>
          </cell>
          <cell r="K142" t="str">
            <v>Ejec. Acum.</v>
          </cell>
        </row>
        <row r="143">
          <cell r="B143">
            <v>3300</v>
          </cell>
          <cell r="C143" t="str">
            <v>OTUB</v>
          </cell>
          <cell r="D143" t="str">
            <v>TUAC</v>
          </cell>
          <cell r="E143" t="str">
            <v>INSTALACION TUBERÍA ACERO CARBÓN 6 CRU 06</v>
          </cell>
          <cell r="F143">
            <v>2</v>
          </cell>
          <cell r="G143">
            <v>37397</v>
          </cell>
          <cell r="H143">
            <v>37398</v>
          </cell>
          <cell r="I143">
            <v>198</v>
          </cell>
          <cell r="J143">
            <v>1.3196480938416423E-2</v>
          </cell>
          <cell r="K143" t="str">
            <v>Prog.Acum.</v>
          </cell>
        </row>
        <row r="144">
          <cell r="C144" t="str">
            <v>OTUB</v>
          </cell>
          <cell r="J144">
            <v>0</v>
          </cell>
          <cell r="K144" t="str">
            <v>Ejec. Acum.</v>
          </cell>
        </row>
        <row r="145">
          <cell r="B145">
            <v>3400</v>
          </cell>
          <cell r="C145" t="str">
            <v>OTUB</v>
          </cell>
          <cell r="D145" t="str">
            <v>TUAC</v>
          </cell>
          <cell r="E145" t="str">
            <v>INSTALACION TUBERÍA ACERO CARBÓN 6 CRU 07</v>
          </cell>
          <cell r="F145">
            <v>3</v>
          </cell>
          <cell r="G145">
            <v>37411</v>
          </cell>
          <cell r="H145">
            <v>37413</v>
          </cell>
          <cell r="I145">
            <v>594</v>
          </cell>
          <cell r="J145">
            <v>3.9589442815249266E-2</v>
          </cell>
          <cell r="K145" t="str">
            <v>Prog.Acum.</v>
          </cell>
        </row>
        <row r="146">
          <cell r="C146" t="str">
            <v>OTUB</v>
          </cell>
          <cell r="J146">
            <v>0</v>
          </cell>
          <cell r="K146" t="str">
            <v>Ejec. Acum.</v>
          </cell>
        </row>
        <row r="147">
          <cell r="B147">
            <v>3500</v>
          </cell>
          <cell r="C147" t="str">
            <v>OTUB</v>
          </cell>
          <cell r="D147" t="str">
            <v>TUAC</v>
          </cell>
          <cell r="E147" t="str">
            <v>INSTALACION TUBERÍA ACERO CARBÓN 6 CRU 08</v>
          </cell>
          <cell r="F147">
            <v>4</v>
          </cell>
          <cell r="G147">
            <v>37414</v>
          </cell>
          <cell r="H147">
            <v>37417</v>
          </cell>
          <cell r="I147">
            <v>396</v>
          </cell>
          <cell r="J147">
            <v>2.6392961876832845E-2</v>
          </cell>
          <cell r="K147" t="str">
            <v>Prog.Acum.</v>
          </cell>
        </row>
        <row r="148">
          <cell r="C148" t="str">
            <v>OTUB</v>
          </cell>
          <cell r="J148">
            <v>0</v>
          </cell>
          <cell r="K148" t="str">
            <v>Ejec. Acum.</v>
          </cell>
        </row>
        <row r="149">
          <cell r="B149">
            <v>3600</v>
          </cell>
          <cell r="C149" t="str">
            <v>OTUB</v>
          </cell>
          <cell r="D149" t="str">
            <v>TUAC</v>
          </cell>
          <cell r="E149" t="str">
            <v>INSTALACION TUBERÍA ACERO CARBÓN 6 CRU 09/10</v>
          </cell>
          <cell r="F149">
            <v>6</v>
          </cell>
          <cell r="G149">
            <v>37418</v>
          </cell>
          <cell r="H149">
            <v>37423</v>
          </cell>
          <cell r="I149">
            <v>594</v>
          </cell>
          <cell r="J149">
            <v>3.9589442815249266E-2</v>
          </cell>
          <cell r="K149" t="str">
            <v>Prog.Acum.</v>
          </cell>
        </row>
        <row r="150">
          <cell r="C150" t="str">
            <v>OTUB</v>
          </cell>
          <cell r="J150">
            <v>0</v>
          </cell>
          <cell r="K150" t="str">
            <v>Ejec. Acum.</v>
          </cell>
        </row>
        <row r="151">
          <cell r="B151">
            <v>3700</v>
          </cell>
          <cell r="C151" t="str">
            <v>OTUB</v>
          </cell>
          <cell r="D151" t="str">
            <v>TUAC</v>
          </cell>
          <cell r="E151" t="str">
            <v>INSTALACION TUBERÍA ACERO CARBÓN 6 CRU 11</v>
          </cell>
          <cell r="F151">
            <v>2</v>
          </cell>
          <cell r="G151">
            <v>37424</v>
          </cell>
          <cell r="H151">
            <v>37425</v>
          </cell>
          <cell r="I151">
            <v>198</v>
          </cell>
          <cell r="J151">
            <v>1.3196480938416423E-2</v>
          </cell>
          <cell r="K151" t="str">
            <v>Prog.Acum.</v>
          </cell>
        </row>
        <row r="152">
          <cell r="C152" t="str">
            <v>OTUB</v>
          </cell>
          <cell r="J152">
            <v>0</v>
          </cell>
          <cell r="K152" t="str">
            <v>Ejec. Acum.</v>
          </cell>
        </row>
        <row r="153">
          <cell r="B153">
            <v>7000</v>
          </cell>
          <cell r="C153" t="str">
            <v>OTUB</v>
          </cell>
          <cell r="D153" t="str">
            <v>TUAC</v>
          </cell>
          <cell r="E153" t="str">
            <v>MONTAJE VÁLVULA DE PRESIÓN Y VACIO</v>
          </cell>
          <cell r="F153">
            <v>1</v>
          </cell>
          <cell r="G153">
            <v>37426</v>
          </cell>
          <cell r="H153">
            <v>37426</v>
          </cell>
          <cell r="I153">
            <v>45</v>
          </cell>
          <cell r="J153">
            <v>2.9992002132764595E-3</v>
          </cell>
          <cell r="K153" t="str">
            <v>Prog.Acum.</v>
          </cell>
        </row>
        <row r="154">
          <cell r="C154" t="str">
            <v>OTUB</v>
          </cell>
          <cell r="J154">
            <v>0</v>
          </cell>
          <cell r="K154" t="str">
            <v>Ejec. Acum.</v>
          </cell>
        </row>
        <row r="155">
          <cell r="B155">
            <v>7100</v>
          </cell>
          <cell r="C155" t="str">
            <v>OTUB</v>
          </cell>
          <cell r="D155" t="str">
            <v>TUAC</v>
          </cell>
          <cell r="E155" t="str">
            <v>MONTAJE VÁLVULA DE CONTROL</v>
          </cell>
          <cell r="F155">
            <v>1</v>
          </cell>
          <cell r="G155">
            <v>37427</v>
          </cell>
          <cell r="H155">
            <v>37427</v>
          </cell>
          <cell r="I155">
            <v>45</v>
          </cell>
          <cell r="J155">
            <v>2.9992002132764595E-3</v>
          </cell>
          <cell r="K155" t="str">
            <v>Prog.Acum.</v>
          </cell>
        </row>
        <row r="156">
          <cell r="C156" t="str">
            <v>OTUB</v>
          </cell>
          <cell r="J156">
            <v>0</v>
          </cell>
          <cell r="K156" t="str">
            <v>Ejec. Acum.</v>
          </cell>
        </row>
        <row r="157">
          <cell r="B157">
            <v>7200</v>
          </cell>
          <cell r="C157" t="str">
            <v>OTUB</v>
          </cell>
          <cell r="D157" t="str">
            <v>TUAC</v>
          </cell>
          <cell r="E157" t="str">
            <v>MONTAJE  VÁLVULA DE COMPUERTA 14</v>
          </cell>
          <cell r="F157">
            <v>2</v>
          </cell>
          <cell r="G157">
            <v>37400</v>
          </cell>
          <cell r="H157">
            <v>37401</v>
          </cell>
          <cell r="I157">
            <v>90</v>
          </cell>
          <cell r="J157">
            <v>5.9984004265529189E-3</v>
          </cell>
          <cell r="K157" t="str">
            <v>Prog.Acum.</v>
          </cell>
        </row>
        <row r="158">
          <cell r="C158" t="str">
            <v>OTUB</v>
          </cell>
          <cell r="J158">
            <v>0</v>
          </cell>
          <cell r="K158" t="str">
            <v>Ejec. Acum.</v>
          </cell>
        </row>
        <row r="159">
          <cell r="B159">
            <v>7300</v>
          </cell>
          <cell r="C159" t="str">
            <v>OTUB</v>
          </cell>
          <cell r="D159" t="str">
            <v>TUAC</v>
          </cell>
          <cell r="E159" t="str">
            <v>MONTAJE VÁLVULA DE COMPUERTA 6</v>
          </cell>
          <cell r="F159">
            <v>1</v>
          </cell>
          <cell r="G159">
            <v>37402</v>
          </cell>
          <cell r="H159">
            <v>37402</v>
          </cell>
          <cell r="I159">
            <v>45</v>
          </cell>
          <cell r="J159">
            <v>2.9992002132764595E-3</v>
          </cell>
          <cell r="K159" t="str">
            <v>Prog.Acum.</v>
          </cell>
        </row>
        <row r="160">
          <cell r="C160" t="str">
            <v>OTUB</v>
          </cell>
          <cell r="J160">
            <v>0</v>
          </cell>
          <cell r="K160" t="str">
            <v>Ejec. Acum.</v>
          </cell>
        </row>
        <row r="161">
          <cell r="B161">
            <v>7400</v>
          </cell>
          <cell r="C161" t="str">
            <v>OTUB</v>
          </cell>
          <cell r="D161" t="str">
            <v>TUAC</v>
          </cell>
          <cell r="E161" t="str">
            <v>MONTAJE VÁLVULA DE BOLA 12</v>
          </cell>
          <cell r="F161">
            <v>1</v>
          </cell>
          <cell r="G161">
            <v>37426</v>
          </cell>
          <cell r="H161">
            <v>37426</v>
          </cell>
          <cell r="I161">
            <v>45</v>
          </cell>
          <cell r="J161">
            <v>2.9992002132764595E-3</v>
          </cell>
          <cell r="K161" t="str">
            <v>Prog.Acum.</v>
          </cell>
        </row>
        <row r="162">
          <cell r="C162" t="str">
            <v>OTUB</v>
          </cell>
          <cell r="J162">
            <v>0</v>
          </cell>
          <cell r="K162" t="str">
            <v>Ejec. Acum.</v>
          </cell>
        </row>
        <row r="163">
          <cell r="B163">
            <v>7500</v>
          </cell>
          <cell r="C163" t="str">
            <v>OTUB</v>
          </cell>
          <cell r="D163" t="str">
            <v>TUAC</v>
          </cell>
          <cell r="E163" t="str">
            <v>MONTAJE VÁLVULA DE BOLA 6</v>
          </cell>
          <cell r="F163">
            <v>2</v>
          </cell>
          <cell r="G163">
            <v>37427</v>
          </cell>
          <cell r="H163">
            <v>37428</v>
          </cell>
          <cell r="I163">
            <v>90</v>
          </cell>
          <cell r="J163">
            <v>5.9984004265529189E-3</v>
          </cell>
          <cell r="K163" t="str">
            <v>Prog.Acum.</v>
          </cell>
        </row>
        <row r="164">
          <cell r="C164" t="str">
            <v>OTUB</v>
          </cell>
          <cell r="J164">
            <v>0</v>
          </cell>
          <cell r="K164" t="str">
            <v>Ejec. Acum.</v>
          </cell>
        </row>
        <row r="165">
          <cell r="B165">
            <v>7600</v>
          </cell>
          <cell r="C165" t="str">
            <v>OTUB</v>
          </cell>
          <cell r="D165" t="str">
            <v>TUAC</v>
          </cell>
          <cell r="E165" t="str">
            <v>MONTAJE VÁLVULA DE GLOBO 6</v>
          </cell>
          <cell r="F165">
            <v>1</v>
          </cell>
          <cell r="G165">
            <v>37436</v>
          </cell>
          <cell r="H165">
            <v>37436</v>
          </cell>
          <cell r="I165">
            <v>45</v>
          </cell>
          <cell r="J165">
            <v>2.9992002132764595E-3</v>
          </cell>
          <cell r="K165" t="str">
            <v>Prog.Acum.</v>
          </cell>
        </row>
        <row r="166">
          <cell r="C166" t="str">
            <v>OTUB</v>
          </cell>
          <cell r="J166">
            <v>0</v>
          </cell>
          <cell r="K166" t="str">
            <v>Ejec. Acum.</v>
          </cell>
        </row>
        <row r="167">
          <cell r="B167">
            <v>7700</v>
          </cell>
          <cell r="C167" t="str">
            <v>OTUB</v>
          </cell>
          <cell r="D167" t="str">
            <v>TUAC</v>
          </cell>
          <cell r="E167" t="str">
            <v>MONTAJE VÁLVULA DE CHEQUE 6</v>
          </cell>
          <cell r="F167">
            <v>1</v>
          </cell>
          <cell r="G167">
            <v>37437</v>
          </cell>
          <cell r="H167">
            <v>37437</v>
          </cell>
          <cell r="I167">
            <v>45</v>
          </cell>
          <cell r="J167">
            <v>2.9992002132764595E-3</v>
          </cell>
          <cell r="K167" t="str">
            <v>Prog.Acum.</v>
          </cell>
        </row>
        <row r="168">
          <cell r="C168" t="str">
            <v>OTUB</v>
          </cell>
          <cell r="J168">
            <v>0</v>
          </cell>
          <cell r="K168" t="str">
            <v>Ejec. Acum.</v>
          </cell>
        </row>
        <row r="169">
          <cell r="E169" t="str">
            <v xml:space="preserve">PRUEBA HIDROSTATICA </v>
          </cell>
          <cell r="I169">
            <v>558</v>
          </cell>
          <cell r="J169">
            <v>3.71900826446281E-2</v>
          </cell>
          <cell r="K169" t="str">
            <v>Prog.Acum.</v>
          </cell>
        </row>
        <row r="170">
          <cell r="J170">
            <v>0</v>
          </cell>
          <cell r="K170" t="str">
            <v>Ejec. Acum.</v>
          </cell>
        </row>
        <row r="171">
          <cell r="B171">
            <v>2200</v>
          </cell>
          <cell r="C171" t="str">
            <v>PHID</v>
          </cell>
          <cell r="E171" t="str">
            <v>PRUEBA HIDROSTÁTICA TUBERÍA 14"</v>
          </cell>
          <cell r="F171">
            <v>5</v>
          </cell>
          <cell r="G171">
            <v>37399</v>
          </cell>
          <cell r="H171">
            <v>37403</v>
          </cell>
          <cell r="I171">
            <v>225</v>
          </cell>
          <cell r="J171">
            <v>1.4996001066382297E-2</v>
          </cell>
          <cell r="K171" t="str">
            <v>Prog.Acum.</v>
          </cell>
        </row>
        <row r="172">
          <cell r="C172" t="str">
            <v>PHID</v>
          </cell>
          <cell r="J172">
            <v>0</v>
          </cell>
          <cell r="K172" t="str">
            <v>Ejec. Acum.</v>
          </cell>
        </row>
        <row r="173">
          <cell r="B173">
            <v>2250</v>
          </cell>
          <cell r="C173" t="str">
            <v>PHID</v>
          </cell>
          <cell r="E173" t="str">
            <v>PRUEBA HIDROSTATICA OTRAS TUBERIAS</v>
          </cell>
          <cell r="F173">
            <v>5</v>
          </cell>
          <cell r="G173">
            <v>37426</v>
          </cell>
          <cell r="H173">
            <v>37432</v>
          </cell>
          <cell r="I173">
            <v>225</v>
          </cell>
          <cell r="J173">
            <v>1.4996001066382297E-2</v>
          </cell>
          <cell r="K173" t="str">
            <v>Prog.Acum.</v>
          </cell>
        </row>
        <row r="174">
          <cell r="C174" t="str">
            <v>PHID</v>
          </cell>
          <cell r="J174">
            <v>0</v>
          </cell>
          <cell r="K174" t="str">
            <v>Ejec. Acum.</v>
          </cell>
        </row>
        <row r="175">
          <cell r="B175">
            <v>2300</v>
          </cell>
          <cell r="C175" t="str">
            <v>PHID</v>
          </cell>
          <cell r="E175" t="str">
            <v>PRUEBA HIDROSTÁTICA TANQUE</v>
          </cell>
          <cell r="F175">
            <v>2</v>
          </cell>
          <cell r="G175">
            <v>37409</v>
          </cell>
          <cell r="H175">
            <v>37410</v>
          </cell>
          <cell r="I175">
            <v>108</v>
          </cell>
          <cell r="J175">
            <v>7.1980805118635029E-3</v>
          </cell>
          <cell r="K175" t="str">
            <v>Prog.Acum.</v>
          </cell>
        </row>
        <row r="176">
          <cell r="C176" t="str">
            <v>PHID</v>
          </cell>
          <cell r="J176">
            <v>0</v>
          </cell>
          <cell r="K176" t="str">
            <v>Ejec. Acum.</v>
          </cell>
        </row>
        <row r="177">
          <cell r="E177" t="str">
            <v>OBRAS DE INSTRUMENTACION</v>
          </cell>
          <cell r="I177">
            <v>216</v>
          </cell>
          <cell r="J177">
            <v>1.4396161023727006E-2</v>
          </cell>
          <cell r="K177" t="str">
            <v>Prog.Acum.</v>
          </cell>
        </row>
        <row r="178">
          <cell r="K178" t="str">
            <v>Ejec. Acum.</v>
          </cell>
        </row>
        <row r="179">
          <cell r="B179">
            <v>4200</v>
          </cell>
          <cell r="C179" t="str">
            <v>OINS</v>
          </cell>
          <cell r="E179" t="str">
            <v>MONTAJE DE MEDIDOR MÁSICO</v>
          </cell>
          <cell r="F179">
            <v>1</v>
          </cell>
          <cell r="G179">
            <v>37397</v>
          </cell>
          <cell r="H179">
            <v>37397</v>
          </cell>
          <cell r="I179">
            <v>27</v>
          </cell>
          <cell r="J179">
            <v>1.7995201279658757E-3</v>
          </cell>
          <cell r="K179" t="str">
            <v>Prog.Acum.</v>
          </cell>
        </row>
        <row r="180">
          <cell r="C180" t="str">
            <v>OINS</v>
          </cell>
          <cell r="K180" t="str">
            <v>Ejec. Acum.</v>
          </cell>
        </row>
        <row r="181">
          <cell r="B181">
            <v>4300</v>
          </cell>
          <cell r="C181" t="str">
            <v>OINS</v>
          </cell>
          <cell r="E181" t="str">
            <v>MONTAJE DE COMPUTADOR DE FLUJO</v>
          </cell>
          <cell r="F181">
            <v>0</v>
          </cell>
          <cell r="G181">
            <v>37378</v>
          </cell>
          <cell r="H181">
            <v>37377</v>
          </cell>
          <cell r="I181">
            <v>0</v>
          </cell>
          <cell r="J181">
            <v>0</v>
          </cell>
          <cell r="K181" t="str">
            <v>Prog.Acum.</v>
          </cell>
        </row>
        <row r="182">
          <cell r="C182" t="str">
            <v>OINS</v>
          </cell>
          <cell r="K182" t="str">
            <v>Ejec. Acum.</v>
          </cell>
        </row>
        <row r="183">
          <cell r="B183">
            <v>4400</v>
          </cell>
          <cell r="C183" t="str">
            <v>OINS</v>
          </cell>
          <cell r="E183" t="str">
            <v>MONTAJE DE ANALIZADOR DE BSW</v>
          </cell>
          <cell r="F183">
            <v>1</v>
          </cell>
          <cell r="G183">
            <v>37418</v>
          </cell>
          <cell r="H183">
            <v>37418</v>
          </cell>
          <cell r="I183">
            <v>27</v>
          </cell>
          <cell r="J183">
            <v>1.7995201279658757E-3</v>
          </cell>
          <cell r="K183" t="str">
            <v>Prog.Acum.</v>
          </cell>
        </row>
        <row r="184">
          <cell r="C184" t="str">
            <v>OINS</v>
          </cell>
          <cell r="K184" t="str">
            <v>Ejec. Acum.</v>
          </cell>
        </row>
        <row r="185">
          <cell r="B185">
            <v>4500</v>
          </cell>
          <cell r="C185" t="str">
            <v>OINS</v>
          </cell>
          <cell r="E185" t="str">
            <v>MONTAJE DE MANÓMETROS</v>
          </cell>
          <cell r="F185">
            <v>1</v>
          </cell>
          <cell r="G185">
            <v>37424</v>
          </cell>
          <cell r="H185">
            <v>37424</v>
          </cell>
          <cell r="I185">
            <v>54</v>
          </cell>
          <cell r="J185">
            <v>3.5990402559317515E-3</v>
          </cell>
          <cell r="K185" t="str">
            <v>Prog.Acum.</v>
          </cell>
        </row>
        <row r="186">
          <cell r="C186" t="str">
            <v>OINS</v>
          </cell>
          <cell r="K186" t="str">
            <v>Ejec. Acum.</v>
          </cell>
        </row>
        <row r="187">
          <cell r="B187">
            <v>4600</v>
          </cell>
          <cell r="C187" t="str">
            <v>OINS</v>
          </cell>
          <cell r="E187" t="str">
            <v>MONTAJE DE INTERRUPTORES Y TRANSMISORES DE NIVEL</v>
          </cell>
          <cell r="F187">
            <v>3</v>
          </cell>
          <cell r="G187">
            <v>37409</v>
          </cell>
          <cell r="H187">
            <v>37411</v>
          </cell>
          <cell r="I187">
            <v>81</v>
          </cell>
          <cell r="J187">
            <v>5.3985603838976274E-3</v>
          </cell>
          <cell r="K187" t="str">
            <v>Prog.Acum.</v>
          </cell>
        </row>
        <row r="188">
          <cell r="C188" t="str">
            <v>OINS</v>
          </cell>
          <cell r="K188" t="str">
            <v>Ejec. Acum.</v>
          </cell>
        </row>
        <row r="189">
          <cell r="B189">
            <v>4700</v>
          </cell>
          <cell r="C189" t="str">
            <v>OINS</v>
          </cell>
          <cell r="E189" t="str">
            <v>MONTAJE DE TRANSMISOR INDICADOR DE PRESIÓN</v>
          </cell>
          <cell r="F189">
            <v>1</v>
          </cell>
          <cell r="G189">
            <v>37409</v>
          </cell>
          <cell r="H189">
            <v>37409</v>
          </cell>
          <cell r="I189">
            <v>27</v>
          </cell>
          <cell r="J189">
            <v>1.7995201279658757E-3</v>
          </cell>
          <cell r="K189" t="str">
            <v>Prog.Acum.</v>
          </cell>
        </row>
        <row r="190">
          <cell r="C190" t="str">
            <v>OINS</v>
          </cell>
          <cell r="K190" t="str">
            <v>Ejec. Acum.</v>
          </cell>
        </row>
        <row r="191">
          <cell r="E191" t="str">
            <v>OBRAS ELECTRICAS</v>
          </cell>
          <cell r="I191">
            <v>1539</v>
          </cell>
          <cell r="J191">
            <v>0.10257264729405492</v>
          </cell>
          <cell r="K191" t="str">
            <v>Prog.Acum.</v>
          </cell>
        </row>
        <row r="192">
          <cell r="K192" t="str">
            <v>Ejec. Acum.</v>
          </cell>
        </row>
        <row r="193">
          <cell r="B193">
            <v>4900</v>
          </cell>
          <cell r="C193" t="str">
            <v>OELE</v>
          </cell>
          <cell r="D193" t="str">
            <v>CCO</v>
          </cell>
          <cell r="E193" t="str">
            <v>TENDIDO DE CABLE DE COBRE AISLADO No 8 AWG</v>
          </cell>
          <cell r="F193">
            <v>2</v>
          </cell>
          <cell r="G193">
            <v>37411</v>
          </cell>
          <cell r="H193">
            <v>37412</v>
          </cell>
          <cell r="I193">
            <v>72</v>
          </cell>
          <cell r="J193">
            <v>4.798720341242335E-3</v>
          </cell>
          <cell r="K193" t="str">
            <v>Prog.Acum.</v>
          </cell>
        </row>
        <row r="194">
          <cell r="C194" t="str">
            <v>OELE</v>
          </cell>
          <cell r="K194" t="str">
            <v>Ejec. Acum.</v>
          </cell>
        </row>
        <row r="195">
          <cell r="B195">
            <v>5000</v>
          </cell>
          <cell r="C195" t="str">
            <v>OELE</v>
          </cell>
          <cell r="D195" t="str">
            <v>CCO</v>
          </cell>
          <cell r="E195" t="str">
            <v>TENDIDO DE CABLE DE COBRE AISLADO 1*2*18 AWG</v>
          </cell>
          <cell r="F195">
            <v>2</v>
          </cell>
          <cell r="G195">
            <v>37409</v>
          </cell>
          <cell r="H195">
            <v>37410</v>
          </cell>
          <cell r="I195">
            <v>72</v>
          </cell>
          <cell r="J195">
            <v>4.798720341242335E-3</v>
          </cell>
          <cell r="K195" t="str">
            <v>Prog.Acum.</v>
          </cell>
        </row>
        <row r="196">
          <cell r="C196" t="str">
            <v>OELE</v>
          </cell>
          <cell r="K196" t="str">
            <v>Ejec. Acum.</v>
          </cell>
        </row>
        <row r="197">
          <cell r="B197">
            <v>5100</v>
          </cell>
          <cell r="C197" t="str">
            <v>OELE</v>
          </cell>
          <cell r="D197" t="str">
            <v>CCO</v>
          </cell>
          <cell r="E197" t="str">
            <v>TENDIDO DE CABLE DE CONTROL APANTAL MULTIPAR</v>
          </cell>
          <cell r="F197">
            <v>1</v>
          </cell>
          <cell r="G197">
            <v>37408</v>
          </cell>
          <cell r="H197">
            <v>37408</v>
          </cell>
          <cell r="I197">
            <v>36</v>
          </cell>
          <cell r="J197">
            <v>2.3993601706211675E-3</v>
          </cell>
          <cell r="K197" t="str">
            <v>Prog.Acum.</v>
          </cell>
        </row>
        <row r="198">
          <cell r="C198" t="str">
            <v>OELE</v>
          </cell>
          <cell r="K198" t="str">
            <v>Ejec. Acum.</v>
          </cell>
        </row>
        <row r="199">
          <cell r="B199">
            <v>5200</v>
          </cell>
          <cell r="C199" t="str">
            <v>OELE</v>
          </cell>
          <cell r="D199" t="str">
            <v>CCO</v>
          </cell>
          <cell r="E199" t="str">
            <v>TENDIDO DE CABLE DE CONTROL APANTAL 8*2*18 AWG</v>
          </cell>
          <cell r="F199">
            <v>1</v>
          </cell>
          <cell r="G199">
            <v>37407</v>
          </cell>
          <cell r="H199">
            <v>37407</v>
          </cell>
          <cell r="I199">
            <v>36</v>
          </cell>
          <cell r="J199">
            <v>2.3993601706211675E-3</v>
          </cell>
          <cell r="K199" t="str">
            <v>Prog.Acum.</v>
          </cell>
        </row>
        <row r="200">
          <cell r="C200" t="str">
            <v>OELE</v>
          </cell>
          <cell r="K200" t="str">
            <v>Ejec. Acum.</v>
          </cell>
        </row>
        <row r="201">
          <cell r="B201">
            <v>5300</v>
          </cell>
          <cell r="C201" t="str">
            <v>OELE</v>
          </cell>
          <cell r="D201" t="str">
            <v>CCO</v>
          </cell>
          <cell r="E201" t="str">
            <v>TENDIDO DE CABLE DE CONTROL APANTAL 1*3*18 AWG</v>
          </cell>
          <cell r="F201">
            <v>2</v>
          </cell>
          <cell r="G201">
            <v>37405</v>
          </cell>
          <cell r="H201">
            <v>37406</v>
          </cell>
          <cell r="I201">
            <v>72</v>
          </cell>
          <cell r="J201">
            <v>4.798720341242335E-3</v>
          </cell>
          <cell r="K201" t="str">
            <v>Prog.Acum.</v>
          </cell>
        </row>
        <row r="202">
          <cell r="C202" t="str">
            <v>OELE</v>
          </cell>
          <cell r="K202" t="str">
            <v>Ejec. Acum.</v>
          </cell>
        </row>
        <row r="203">
          <cell r="B203">
            <v>5400</v>
          </cell>
          <cell r="C203" t="str">
            <v>OELE</v>
          </cell>
          <cell r="D203" t="str">
            <v>CCO</v>
          </cell>
          <cell r="E203" t="str">
            <v>INSTALACION POZO PUESTA A TIERRA</v>
          </cell>
          <cell r="F203">
            <v>1</v>
          </cell>
          <cell r="G203">
            <v>37402</v>
          </cell>
          <cell r="H203">
            <v>37402</v>
          </cell>
          <cell r="I203">
            <v>27</v>
          </cell>
          <cell r="J203">
            <v>1.7995201279658757E-3</v>
          </cell>
          <cell r="K203" t="str">
            <v>Prog.Acum.</v>
          </cell>
        </row>
        <row r="204">
          <cell r="C204" t="str">
            <v>OELE</v>
          </cell>
          <cell r="K204" t="str">
            <v>Ejec. Acum.</v>
          </cell>
        </row>
        <row r="205">
          <cell r="B205">
            <v>4800</v>
          </cell>
          <cell r="C205" t="str">
            <v>OELE</v>
          </cell>
          <cell r="D205" t="str">
            <v>CDC</v>
          </cell>
          <cell r="E205" t="str">
            <v>TENDIDO DE CABLE DESNUDO DE COBRE 4/0 AWG</v>
          </cell>
          <cell r="F205">
            <v>8</v>
          </cell>
          <cell r="G205">
            <v>37394</v>
          </cell>
          <cell r="H205">
            <v>37401</v>
          </cell>
          <cell r="I205">
            <v>216</v>
          </cell>
          <cell r="J205">
            <v>1.4396161023727006E-2</v>
          </cell>
          <cell r="K205" t="str">
            <v>Prog.Acum.</v>
          </cell>
        </row>
        <row r="206">
          <cell r="C206" t="str">
            <v>OELE</v>
          </cell>
          <cell r="K206" t="str">
            <v>Ejec. Acum.</v>
          </cell>
        </row>
        <row r="207">
          <cell r="B207">
            <v>5500</v>
          </cell>
          <cell r="C207" t="str">
            <v>OELE</v>
          </cell>
          <cell r="D207" t="str">
            <v>CHAL</v>
          </cell>
          <cell r="E207" t="str">
            <v>CAJAS DE HALADO</v>
          </cell>
          <cell r="F207">
            <v>8</v>
          </cell>
          <cell r="G207">
            <v>37397</v>
          </cell>
          <cell r="H207">
            <v>37404</v>
          </cell>
          <cell r="I207">
            <v>288</v>
          </cell>
          <cell r="J207">
            <v>1.919488136496934E-2</v>
          </cell>
          <cell r="K207" t="str">
            <v>Prog.Acum.</v>
          </cell>
        </row>
        <row r="208">
          <cell r="C208" t="str">
            <v>OELE</v>
          </cell>
          <cell r="K208" t="str">
            <v>Ejec. Acum.</v>
          </cell>
        </row>
        <row r="209">
          <cell r="B209">
            <v>5600</v>
          </cell>
          <cell r="C209" t="str">
            <v>OELE</v>
          </cell>
          <cell r="D209" t="str">
            <v>TCAG</v>
          </cell>
          <cell r="E209" t="str">
            <v>TUBO CONDUIT DE  3/4</v>
          </cell>
          <cell r="F209">
            <v>10</v>
          </cell>
          <cell r="G209">
            <v>37387</v>
          </cell>
          <cell r="H209">
            <v>37396</v>
          </cell>
          <cell r="I209">
            <v>360</v>
          </cell>
          <cell r="J209">
            <v>2.3993601706211676E-2</v>
          </cell>
          <cell r="K209" t="str">
            <v>Prog.Acum.</v>
          </cell>
        </row>
        <row r="210">
          <cell r="C210" t="str">
            <v>OELE</v>
          </cell>
          <cell r="K210" t="str">
            <v>Ejec. Acum.</v>
          </cell>
        </row>
        <row r="211">
          <cell r="B211">
            <v>5700</v>
          </cell>
          <cell r="C211" t="str">
            <v>OELE</v>
          </cell>
          <cell r="D211" t="str">
            <v>TCAG</v>
          </cell>
          <cell r="E211" t="str">
            <v>TUBO CONDUIT DE 1</v>
          </cell>
          <cell r="F211">
            <v>10</v>
          </cell>
          <cell r="G211">
            <v>37387</v>
          </cell>
          <cell r="H211">
            <v>37396</v>
          </cell>
          <cell r="I211">
            <v>360</v>
          </cell>
          <cell r="J211">
            <v>2.3993601706211676E-2</v>
          </cell>
          <cell r="K211" t="str">
            <v>Prog.Acum.</v>
          </cell>
        </row>
        <row r="212">
          <cell r="C212" t="str">
            <v>OELE</v>
          </cell>
          <cell r="K212" t="str">
            <v>Ejec. Acum.</v>
          </cell>
        </row>
        <row r="213">
          <cell r="E213" t="str">
            <v>ACTIVIDADES FINALES</v>
          </cell>
          <cell r="I213">
            <v>109</v>
          </cell>
          <cell r="J213">
            <v>7.2647294054918685E-3</v>
          </cell>
          <cell r="K213" t="str">
            <v>Prog.Acum.</v>
          </cell>
        </row>
        <row r="214">
          <cell r="K214" t="str">
            <v>Ejec. Acum.</v>
          </cell>
        </row>
        <row r="215">
          <cell r="B215">
            <v>6500</v>
          </cell>
          <cell r="C215" t="str">
            <v>AFIN</v>
          </cell>
          <cell r="D215" t="str">
            <v>DOCF</v>
          </cell>
          <cell r="E215" t="str">
            <v>PLANOS ASBUILT</v>
          </cell>
          <cell r="F215">
            <v>2</v>
          </cell>
          <cell r="G215">
            <v>37452</v>
          </cell>
          <cell r="H215">
            <v>37453</v>
          </cell>
          <cell r="I215">
            <v>72</v>
          </cell>
          <cell r="J215">
            <v>4.798720341242335E-3</v>
          </cell>
          <cell r="K215" t="str">
            <v>Prog.Acum.</v>
          </cell>
        </row>
        <row r="216">
          <cell r="C216" t="str">
            <v>AFIN</v>
          </cell>
          <cell r="K216" t="str">
            <v>Ejec. Acum.</v>
          </cell>
        </row>
        <row r="217">
          <cell r="B217">
            <v>6600</v>
          </cell>
          <cell r="C217" t="str">
            <v>AFIN</v>
          </cell>
          <cell r="D217" t="str">
            <v>DOCF</v>
          </cell>
          <cell r="E217" t="str">
            <v>MANUAL DE OPERACIONES</v>
          </cell>
          <cell r="F217">
            <v>2</v>
          </cell>
          <cell r="G217">
            <v>37452</v>
          </cell>
          <cell r="H217">
            <v>37453</v>
          </cell>
          <cell r="I217">
            <v>36</v>
          </cell>
          <cell r="J217">
            <v>2.3993601706211675E-3</v>
          </cell>
          <cell r="K217" t="str">
            <v>Prog.Acum.</v>
          </cell>
        </row>
        <row r="218">
          <cell r="C218" t="str">
            <v>AFIN</v>
          </cell>
          <cell r="K218" t="str">
            <v>Ejec. Acum.</v>
          </cell>
        </row>
        <row r="219">
          <cell r="B219">
            <v>6700</v>
          </cell>
          <cell r="C219" t="str">
            <v>AFIN</v>
          </cell>
          <cell r="D219" t="str">
            <v>DOCF</v>
          </cell>
          <cell r="E219" t="str">
            <v>LIBROS MECANICOS</v>
          </cell>
          <cell r="F219">
            <v>2</v>
          </cell>
          <cell r="G219">
            <v>37454</v>
          </cell>
          <cell r="H219">
            <v>37455</v>
          </cell>
          <cell r="I219">
            <v>36</v>
          </cell>
          <cell r="J219">
            <v>2.3993601706211675E-3</v>
          </cell>
          <cell r="K219" t="str">
            <v>Prog.Acum.</v>
          </cell>
        </row>
        <row r="220">
          <cell r="C220" t="str">
            <v>AFIN</v>
          </cell>
          <cell r="K220" t="str">
            <v>Ejec. Acum.</v>
          </cell>
        </row>
        <row r="221">
          <cell r="B221">
            <v>6800</v>
          </cell>
          <cell r="C221" t="str">
            <v>AFIN</v>
          </cell>
          <cell r="E221" t="str">
            <v>TERMINACION MECANICA</v>
          </cell>
          <cell r="F221">
            <v>2</v>
          </cell>
          <cell r="G221">
            <v>37446</v>
          </cell>
          <cell r="H221">
            <v>37447</v>
          </cell>
          <cell r="I221">
            <v>36</v>
          </cell>
          <cell r="J221">
            <v>2.3993601706211675E-3</v>
          </cell>
          <cell r="K221" t="str">
            <v>Prog.Acum.</v>
          </cell>
        </row>
        <row r="222">
          <cell r="C222" t="str">
            <v>AFIN</v>
          </cell>
          <cell r="K222" t="str">
            <v>Ejec. Acum.</v>
          </cell>
        </row>
        <row r="223">
          <cell r="B223">
            <v>6810</v>
          </cell>
          <cell r="C223" t="str">
            <v>AFIN</v>
          </cell>
          <cell r="E223" t="str">
            <v>TERMINACION CONTRATO</v>
          </cell>
          <cell r="F223">
            <v>0</v>
          </cell>
          <cell r="H223">
            <v>37455</v>
          </cell>
          <cell r="I223">
            <v>1</v>
          </cell>
          <cell r="J223">
            <v>6.6648893628365767E-5</v>
          </cell>
          <cell r="K223" t="str">
            <v>Prog.Acum.</v>
          </cell>
        </row>
        <row r="224">
          <cell r="C224" t="str">
            <v>AFIN</v>
          </cell>
          <cell r="K224" t="str">
            <v>Ejec. Acum.</v>
          </cell>
        </row>
      </sheetData>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
      <sheetName val="Base Datos"/>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C123"/>
      <sheetName val="M14"/>
      <sheetName val="C124"/>
      <sheetName val="Prog"/>
      <sheetName val="F Fdos"/>
      <sheetName val="Presup(2)"/>
    </sheetNames>
    <sheetDataSet>
      <sheetData sheetId="0"/>
      <sheetData sheetId="1" refreshError="1">
        <row r="19">
          <cell r="B19" t="str">
            <v xml:space="preserve"> </v>
          </cell>
        </row>
        <row r="20">
          <cell r="B20" t="str">
            <v>VALOR</v>
          </cell>
          <cell r="C20" t="str">
            <v>NOMBRE</v>
          </cell>
        </row>
        <row r="22">
          <cell r="B22">
            <v>0.1</v>
          </cell>
          <cell r="C22" t="str">
            <v>ADMINISTRACION</v>
          </cell>
        </row>
        <row r="23">
          <cell r="B23">
            <v>0.1</v>
          </cell>
          <cell r="C23" t="str">
            <v>IMPREVISTOS</v>
          </cell>
        </row>
        <row r="24">
          <cell r="B24">
            <v>0.1</v>
          </cell>
          <cell r="C24" t="str">
            <v>UTILIDAD</v>
          </cell>
        </row>
        <row r="25">
          <cell r="B25">
            <v>0.30000000000000004</v>
          </cell>
          <cell r="C25" t="str">
            <v>AIU</v>
          </cell>
        </row>
        <row r="26">
          <cell r="B26">
            <v>0.93</v>
          </cell>
          <cell r="C26" t="str">
            <v>PREST.</v>
          </cell>
        </row>
        <row r="27">
          <cell r="C27" t="str">
            <v>IVA</v>
          </cell>
        </row>
        <row r="34">
          <cell r="B34" t="str">
            <v>NOMBRE</v>
          </cell>
          <cell r="C34" t="str">
            <v>UNIDAD</v>
          </cell>
          <cell r="D34" t="str">
            <v>PRECIO</v>
          </cell>
        </row>
        <row r="35">
          <cell r="B35" t="str">
            <v>RETROEXCAVADORA</v>
          </cell>
          <cell r="C35" t="str">
            <v>HORA</v>
          </cell>
          <cell r="D35">
            <v>50000</v>
          </cell>
          <cell r="E35" t="e">
            <v>#REF!</v>
          </cell>
        </row>
        <row r="36">
          <cell r="B36" t="str">
            <v>BULLDOZER D6</v>
          </cell>
          <cell r="C36" t="str">
            <v>HORA</v>
          </cell>
          <cell r="D36">
            <v>45000</v>
          </cell>
          <cell r="E36" t="e">
            <v>#REF!</v>
          </cell>
        </row>
        <row r="37">
          <cell r="B37" t="str">
            <v>BULLDOZER D8</v>
          </cell>
          <cell r="C37" t="str">
            <v>HORA</v>
          </cell>
          <cell r="D37">
            <v>85000</v>
          </cell>
          <cell r="E37" t="e">
            <v>#REF!</v>
          </cell>
        </row>
        <row r="38">
          <cell r="B38" t="str">
            <v>MOTONIVELADORA</v>
          </cell>
          <cell r="C38" t="str">
            <v>HORA</v>
          </cell>
          <cell r="D38">
            <v>50000</v>
          </cell>
          <cell r="E38" t="e">
            <v>#REF!</v>
          </cell>
        </row>
        <row r="39">
          <cell r="B39" t="str">
            <v>VIBROCOMPACTADOR</v>
          </cell>
          <cell r="C39" t="str">
            <v>HORA</v>
          </cell>
          <cell r="D39">
            <v>35000</v>
          </cell>
          <cell r="E39" t="e">
            <v>#REF!</v>
          </cell>
        </row>
        <row r="40">
          <cell r="B40" t="str">
            <v>CARROTANQUE</v>
          </cell>
          <cell r="C40" t="str">
            <v>HORA</v>
          </cell>
          <cell r="E40" t="e">
            <v>#REF!</v>
          </cell>
        </row>
        <row r="41">
          <cell r="B41" t="str">
            <v>RETROCARGADOR</v>
          </cell>
          <cell r="C41" t="str">
            <v>HORA</v>
          </cell>
          <cell r="E41" t="e">
            <v>#REF!</v>
          </cell>
        </row>
        <row r="42">
          <cell r="B42" t="str">
            <v xml:space="preserve">VOLQUETA </v>
          </cell>
          <cell r="C42" t="str">
            <v>M3</v>
          </cell>
          <cell r="D42">
            <v>2500</v>
          </cell>
          <cell r="E42" t="e">
            <v>#REF!</v>
          </cell>
        </row>
        <row r="43">
          <cell r="B43" t="str">
            <v>VOLQUETA POR HORAS</v>
          </cell>
          <cell r="C43" t="str">
            <v>HORA</v>
          </cell>
          <cell r="D43">
            <v>450</v>
          </cell>
          <cell r="E43" t="e">
            <v>#REF!</v>
          </cell>
        </row>
        <row r="44">
          <cell r="B44" t="str">
            <v>MEZCLADORA</v>
          </cell>
          <cell r="C44" t="str">
            <v>HORA</v>
          </cell>
          <cell r="D44">
            <v>9000</v>
          </cell>
          <cell r="E44" t="e">
            <v>#REF!</v>
          </cell>
        </row>
        <row r="45">
          <cell r="B45" t="str">
            <v>VIBRADOR ELECTRICO</v>
          </cell>
          <cell r="C45" t="str">
            <v>d/M</v>
          </cell>
          <cell r="D45">
            <v>35000</v>
          </cell>
          <cell r="E45" t="e">
            <v>#REF!</v>
          </cell>
        </row>
        <row r="46">
          <cell r="B46" t="str">
            <v>EQ. DE PERFORACION</v>
          </cell>
          <cell r="C46" t="str">
            <v>HORA</v>
          </cell>
          <cell r="D46">
            <v>25000</v>
          </cell>
          <cell r="E46" t="e">
            <v>#REF!</v>
          </cell>
        </row>
        <row r="47">
          <cell r="B47" t="str">
            <v xml:space="preserve">ANDAMIO METALICO </v>
          </cell>
          <cell r="C47" t="str">
            <v>d/M</v>
          </cell>
          <cell r="D47">
            <v>800</v>
          </cell>
          <cell r="E47" t="e">
            <v>#REF!</v>
          </cell>
        </row>
        <row r="48">
          <cell r="B48" t="str">
            <v>COMPRESOR</v>
          </cell>
          <cell r="C48" t="str">
            <v>HORA</v>
          </cell>
          <cell r="D48">
            <v>5000</v>
          </cell>
          <cell r="E48" t="e">
            <v>#REF!</v>
          </cell>
        </row>
        <row r="49">
          <cell r="B49" t="str">
            <v>MOTOBOMA</v>
          </cell>
          <cell r="C49" t="str">
            <v>DIA</v>
          </cell>
          <cell r="D49">
            <v>92158</v>
          </cell>
          <cell r="E49" t="e">
            <v>#REF!</v>
          </cell>
        </row>
        <row r="50">
          <cell r="B50" t="str">
            <v>VOLQUETA</v>
          </cell>
          <cell r="C50" t="str">
            <v>M3/KM</v>
          </cell>
          <cell r="D50">
            <v>350</v>
          </cell>
          <cell r="E50" t="e">
            <v>#REF!</v>
          </cell>
        </row>
        <row r="51">
          <cell r="B51" t="str">
            <v>EQUIPO DE TOPOGRAFIA</v>
          </cell>
          <cell r="C51" t="str">
            <v>DIA</v>
          </cell>
          <cell r="D51">
            <v>100000</v>
          </cell>
          <cell r="E51" t="e">
            <v>#REF!</v>
          </cell>
        </row>
        <row r="52">
          <cell r="B52" t="str">
            <v>XXX</v>
          </cell>
          <cell r="C52" t="str">
            <v>HORA</v>
          </cell>
          <cell r="E52" t="e">
            <v>#REF!</v>
          </cell>
        </row>
        <row r="53">
          <cell r="B53" t="str">
            <v>XXX</v>
          </cell>
          <cell r="C53" t="str">
            <v>HORA</v>
          </cell>
          <cell r="E53" t="e">
            <v>#REF!</v>
          </cell>
        </row>
        <row r="54">
          <cell r="B54" t="str">
            <v>XXX</v>
          </cell>
          <cell r="C54" t="str">
            <v>HORA</v>
          </cell>
          <cell r="E54" t="e">
            <v>#REF!</v>
          </cell>
        </row>
        <row r="57">
          <cell r="B57" t="str">
            <v>NOMBRE</v>
          </cell>
          <cell r="C57" t="str">
            <v>UNIDAD</v>
          </cell>
          <cell r="D57" t="str">
            <v>PRECIO</v>
          </cell>
        </row>
        <row r="58">
          <cell r="B58" t="str">
            <v>ARENA</v>
          </cell>
          <cell r="C58" t="str">
            <v>M3</v>
          </cell>
          <cell r="D58">
            <v>9000</v>
          </cell>
          <cell r="E58" t="e">
            <v>#REF!</v>
          </cell>
        </row>
        <row r="59">
          <cell r="B59" t="str">
            <v>TRITURADO</v>
          </cell>
          <cell r="C59" t="str">
            <v>M3</v>
          </cell>
          <cell r="D59">
            <v>60000</v>
          </cell>
          <cell r="E59" t="e">
            <v>#REF!</v>
          </cell>
        </row>
        <row r="60">
          <cell r="B60" t="str">
            <v>CEMENTO</v>
          </cell>
          <cell r="C60" t="str">
            <v>KG</v>
          </cell>
          <cell r="D60">
            <v>449</v>
          </cell>
          <cell r="E60" t="e">
            <v>#REF!</v>
          </cell>
        </row>
        <row r="61">
          <cell r="B61" t="str">
            <v>AGUA</v>
          </cell>
          <cell r="C61" t="str">
            <v>LT</v>
          </cell>
          <cell r="D61">
            <v>10</v>
          </cell>
          <cell r="E61" t="e">
            <v>#REF!</v>
          </cell>
        </row>
        <row r="62">
          <cell r="B62" t="str">
            <v>LADRILLO TEMOSA 0.1×0.2×0.4</v>
          </cell>
          <cell r="C62" t="str">
            <v>UND</v>
          </cell>
          <cell r="D62">
            <v>700</v>
          </cell>
          <cell r="E62" t="e">
            <v>#REF!</v>
          </cell>
        </row>
        <row r="63">
          <cell r="B63" t="str">
            <v>BLOQUE MACIZO DE CEMENTO 0.1×0.2×0.4</v>
          </cell>
          <cell r="C63" t="str">
            <v>UND</v>
          </cell>
          <cell r="D63">
            <v>700</v>
          </cell>
          <cell r="E63" t="e">
            <v>#REF!</v>
          </cell>
        </row>
        <row r="64">
          <cell r="B64" t="str">
            <v>FLANCHE a=0,5m  LAMINA LISA  ZINC CAL. 25</v>
          </cell>
          <cell r="C64" t="str">
            <v>ML</v>
          </cell>
          <cell r="D64">
            <v>3115</v>
          </cell>
          <cell r="E64" t="e">
            <v>#REF!</v>
          </cell>
        </row>
        <row r="65">
          <cell r="B65" t="str">
            <v>ALAMBRE NEGRO</v>
          </cell>
          <cell r="C65" t="str">
            <v>KG</v>
          </cell>
          <cell r="D65">
            <v>1500</v>
          </cell>
          <cell r="E65" t="e">
            <v>#REF!</v>
          </cell>
        </row>
        <row r="66">
          <cell r="B66" t="str">
            <v>PLATINA 1/4"* 4"</v>
          </cell>
          <cell r="C66" t="str">
            <v>ML</v>
          </cell>
          <cell r="D66">
            <v>5000</v>
          </cell>
          <cell r="E66" t="e">
            <v>#REF!</v>
          </cell>
        </row>
        <row r="67">
          <cell r="B67" t="str">
            <v>TUBERIA PVC PRESION RDE 13.5  Ø=½"</v>
          </cell>
          <cell r="C67" t="str">
            <v>ML</v>
          </cell>
          <cell r="D67">
            <v>867</v>
          </cell>
          <cell r="E67" t="e">
            <v>#REF!</v>
          </cell>
        </row>
        <row r="68">
          <cell r="B68" t="str">
            <v>TUBERIA PVC PRESION RDE 21  Ø=3/4"</v>
          </cell>
          <cell r="C68" t="str">
            <v>ML</v>
          </cell>
          <cell r="D68">
            <v>1766</v>
          </cell>
          <cell r="E68" t="e">
            <v>#REF!</v>
          </cell>
        </row>
        <row r="69">
          <cell r="B69" t="str">
            <v>TUBERIA PVC PRESION RDE 21  Ø=1"</v>
          </cell>
          <cell r="C69" t="str">
            <v>ML</v>
          </cell>
          <cell r="D69">
            <v>1917</v>
          </cell>
          <cell r="E69" t="e">
            <v>#REF!</v>
          </cell>
        </row>
        <row r="70">
          <cell r="B70" t="str">
            <v>TUBERIA PVC PRESION RDE 21  Ø=1½"</v>
          </cell>
          <cell r="C70" t="str">
            <v>ML</v>
          </cell>
          <cell r="D70">
            <v>3668</v>
          </cell>
          <cell r="E70" t="e">
            <v>#REF!</v>
          </cell>
        </row>
        <row r="71">
          <cell r="B71" t="str">
            <v>TUBERIA PVC PRESION RDE 26  Ø=3"</v>
          </cell>
          <cell r="C71" t="str">
            <v>ML</v>
          </cell>
          <cell r="D71">
            <v>14956</v>
          </cell>
          <cell r="E71" t="e">
            <v>#REF!</v>
          </cell>
        </row>
        <row r="72">
          <cell r="B72" t="str">
            <v>ACCESORIOS PVC PRESION Ø=½"</v>
          </cell>
          <cell r="C72" t="str">
            <v>ML</v>
          </cell>
          <cell r="D72">
            <v>500</v>
          </cell>
          <cell r="E72" t="e">
            <v>#REF!</v>
          </cell>
        </row>
        <row r="73">
          <cell r="B73" t="str">
            <v>TUBERIA PVC RDE 21  4"</v>
          </cell>
          <cell r="C73" t="str">
            <v>ML</v>
          </cell>
          <cell r="D73">
            <v>6000</v>
          </cell>
          <cell r="E73" t="e">
            <v>#REF!</v>
          </cell>
        </row>
        <row r="74">
          <cell r="B74" t="str">
            <v>CODO 90° PVC PRESION Ø=½"</v>
          </cell>
          <cell r="C74" t="str">
            <v>UND</v>
          </cell>
          <cell r="D74">
            <v>300</v>
          </cell>
          <cell r="E74" t="e">
            <v>#REF!</v>
          </cell>
        </row>
        <row r="75">
          <cell r="B75" t="str">
            <v>CODO 90° PVC PRESION Ø=3/4"</v>
          </cell>
          <cell r="C75" t="str">
            <v>UND</v>
          </cell>
          <cell r="D75">
            <v>420</v>
          </cell>
          <cell r="E75" t="e">
            <v>#REF!</v>
          </cell>
        </row>
        <row r="76">
          <cell r="B76" t="str">
            <v>CODO 90° PVC PRESION Ø=1"</v>
          </cell>
          <cell r="C76" t="str">
            <v>UND</v>
          </cell>
          <cell r="D76">
            <v>800</v>
          </cell>
          <cell r="E76" t="e">
            <v>#REF!</v>
          </cell>
        </row>
        <row r="77">
          <cell r="B77" t="str">
            <v>CODO 90° PVC PRESION Ø=1½"</v>
          </cell>
          <cell r="C77" t="str">
            <v>UND</v>
          </cell>
          <cell r="D77">
            <v>2900</v>
          </cell>
          <cell r="E77" t="e">
            <v>#REF!</v>
          </cell>
        </row>
        <row r="78">
          <cell r="B78" t="str">
            <v>TEE PVC PRESION Ø=½"</v>
          </cell>
          <cell r="C78" t="str">
            <v>UND</v>
          </cell>
          <cell r="D78">
            <v>400</v>
          </cell>
          <cell r="E78" t="e">
            <v>#REF!</v>
          </cell>
        </row>
        <row r="79">
          <cell r="B79" t="str">
            <v>REGISTRO DE 3/4" CORTE</v>
          </cell>
          <cell r="C79" t="str">
            <v>UND</v>
          </cell>
          <cell r="D79">
            <v>24200</v>
          </cell>
          <cell r="E79" t="e">
            <v>#REF!</v>
          </cell>
        </row>
        <row r="80">
          <cell r="B80" t="str">
            <v>LIMPIADOR PVC</v>
          </cell>
          <cell r="C80" t="str">
            <v>¼ GAL</v>
          </cell>
          <cell r="D80">
            <v>14200</v>
          </cell>
          <cell r="E80" t="e">
            <v>#REF!</v>
          </cell>
        </row>
        <row r="81">
          <cell r="B81" t="str">
            <v>SOLDADURA PVC</v>
          </cell>
          <cell r="C81" t="str">
            <v>¼ GAL</v>
          </cell>
          <cell r="D81">
            <v>32900</v>
          </cell>
          <cell r="E81" t="e">
            <v>#REF!</v>
          </cell>
        </row>
        <row r="82">
          <cell r="B82" t="str">
            <v>CODO 90° PVC PRESION Ø=½"</v>
          </cell>
          <cell r="C82" t="str">
            <v>UND</v>
          </cell>
          <cell r="D82">
            <v>300</v>
          </cell>
          <cell r="E82" t="e">
            <v>#REF!</v>
          </cell>
        </row>
        <row r="83">
          <cell r="B83" t="str">
            <v>REGISTRO DE INCORPORACION</v>
          </cell>
          <cell r="C83" t="str">
            <v>UND</v>
          </cell>
          <cell r="D83">
            <v>1500</v>
          </cell>
          <cell r="E83" t="e">
            <v>#REF!</v>
          </cell>
        </row>
        <row r="84">
          <cell r="B84" t="str">
            <v>MANGUERA FLEXIBLE</v>
          </cell>
          <cell r="C84" t="str">
            <v>ML</v>
          </cell>
          <cell r="D84">
            <v>1500</v>
          </cell>
          <cell r="E84" t="e">
            <v>#REF!</v>
          </cell>
        </row>
        <row r="85">
          <cell r="B85" t="str">
            <v>TUBO PVC SANITARIO Ø=2"</v>
          </cell>
          <cell r="C85" t="str">
            <v>ML</v>
          </cell>
          <cell r="D85">
            <v>3250</v>
          </cell>
          <cell r="E85" t="e">
            <v>#REF!</v>
          </cell>
        </row>
        <row r="86">
          <cell r="B86" t="str">
            <v>TUBO PVC SANITARIO Ø=4"</v>
          </cell>
          <cell r="C86" t="str">
            <v>ML</v>
          </cell>
          <cell r="D86">
            <v>7886</v>
          </cell>
          <cell r="E86" t="e">
            <v>#REF!</v>
          </cell>
        </row>
        <row r="87">
          <cell r="B87" t="str">
            <v>CODO PVC-S 1/8 C*C Ø=2"</v>
          </cell>
          <cell r="C87" t="str">
            <v>UND</v>
          </cell>
          <cell r="D87">
            <v>1800</v>
          </cell>
          <cell r="E87" t="e">
            <v>#REF!</v>
          </cell>
        </row>
        <row r="88">
          <cell r="B88" t="str">
            <v>CODO PVC-S 1/8 C*C Ø=4"</v>
          </cell>
          <cell r="C88" t="str">
            <v>UND</v>
          </cell>
          <cell r="D88">
            <v>5900</v>
          </cell>
          <cell r="E88" t="e">
            <v>#REF!</v>
          </cell>
        </row>
        <row r="89">
          <cell r="B89" t="str">
            <v>BUJE SOLDADO PVC-S Ø=4"×2"</v>
          </cell>
          <cell r="C89" t="str">
            <v>UND</v>
          </cell>
          <cell r="D89">
            <v>3818</v>
          </cell>
          <cell r="E89" t="e">
            <v>#REF!</v>
          </cell>
        </row>
        <row r="90">
          <cell r="B90" t="str">
            <v>TEE PVC-S Ø=4"</v>
          </cell>
          <cell r="C90" t="str">
            <v>UND</v>
          </cell>
          <cell r="D90">
            <v>7800</v>
          </cell>
          <cell r="E90" t="e">
            <v>#REF!</v>
          </cell>
        </row>
        <row r="91">
          <cell r="B91" t="str">
            <v>UNION PVC-S Ø=1"</v>
          </cell>
          <cell r="C91" t="str">
            <v>UND</v>
          </cell>
          <cell r="D91">
            <v>1395</v>
          </cell>
          <cell r="E91" t="e">
            <v>#REF!</v>
          </cell>
        </row>
        <row r="92">
          <cell r="B92" t="str">
            <v>ASFALTO SOLIDO</v>
          </cell>
          <cell r="C92" t="str">
            <v>KG</v>
          </cell>
          <cell r="D92">
            <v>200</v>
          </cell>
          <cell r="E92" t="e">
            <v>#REF!</v>
          </cell>
        </row>
        <row r="93">
          <cell r="B93" t="str">
            <v>ACRILICO TRANSPARENTE</v>
          </cell>
          <cell r="C93" t="str">
            <v>M2</v>
          </cell>
          <cell r="D93">
            <v>60000</v>
          </cell>
          <cell r="E93" t="e">
            <v>#REF!</v>
          </cell>
        </row>
        <row r="94">
          <cell r="B94" t="str">
            <v>ARMADURA METALICA</v>
          </cell>
          <cell r="C94" t="str">
            <v>ML</v>
          </cell>
          <cell r="D94">
            <v>22000</v>
          </cell>
          <cell r="E94" t="e">
            <v>#REF!</v>
          </cell>
        </row>
        <row r="95">
          <cell r="B95" t="str">
            <v>PINTURA DE VINILO</v>
          </cell>
          <cell r="C95" t="str">
            <v>GAL</v>
          </cell>
          <cell r="D95">
            <v>33550</v>
          </cell>
          <cell r="E95" t="e">
            <v>#REF!</v>
          </cell>
        </row>
        <row r="96">
          <cell r="B96" t="str">
            <v>HOJA METALICA Cal 20</v>
          </cell>
          <cell r="C96" t="str">
            <v>M2</v>
          </cell>
          <cell r="D96">
            <v>9500</v>
          </cell>
        </row>
        <row r="97">
          <cell r="B97" t="str">
            <v>LISTON DE MADERA 1½" × 3"</v>
          </cell>
          <cell r="C97" t="str">
            <v>ML</v>
          </cell>
          <cell r="D97">
            <v>1800</v>
          </cell>
        </row>
        <row r="98">
          <cell r="B98" t="str">
            <v>LISTON DE MADERA 2" × 4"</v>
          </cell>
          <cell r="C98" t="str">
            <v>ML</v>
          </cell>
          <cell r="D98">
            <v>2300</v>
          </cell>
        </row>
        <row r="99">
          <cell r="B99" t="str">
            <v>VIDRIO</v>
          </cell>
          <cell r="C99" t="str">
            <v>M2</v>
          </cell>
          <cell r="D99">
            <v>17500</v>
          </cell>
        </row>
        <row r="100">
          <cell r="B100" t="str">
            <v>TEJA ETERNIT Nº4 (1.2×0.9)</v>
          </cell>
          <cell r="C100" t="str">
            <v>M2</v>
          </cell>
          <cell r="D100">
            <v>16566</v>
          </cell>
        </row>
        <row r="101">
          <cell r="B101" t="str">
            <v xml:space="preserve">TEJA ONDULADA ETERNIT Nº8  </v>
          </cell>
          <cell r="C101" t="str">
            <v>M2</v>
          </cell>
          <cell r="D101">
            <v>23000</v>
          </cell>
        </row>
        <row r="102">
          <cell r="B102" t="str">
            <v>GANCHO TEJA DE FIBRO CEMENTO</v>
          </cell>
          <cell r="C102" t="str">
            <v>UND</v>
          </cell>
          <cell r="D102">
            <v>350</v>
          </cell>
        </row>
        <row r="103">
          <cell r="B103" t="str">
            <v>AMARRE ALAMBRE TEJA AC</v>
          </cell>
          <cell r="C103" t="str">
            <v>UND</v>
          </cell>
          <cell r="D103">
            <v>50</v>
          </cell>
        </row>
        <row r="104">
          <cell r="B104" t="str">
            <v>ESMALTE DOMESTICO</v>
          </cell>
          <cell r="C104" t="str">
            <v>GAL</v>
          </cell>
          <cell r="D104">
            <v>33700</v>
          </cell>
        </row>
        <row r="105">
          <cell r="B105" t="str">
            <v>TABLA ORDINARIA</v>
          </cell>
          <cell r="C105" t="str">
            <v>ML</v>
          </cell>
          <cell r="D105">
            <v>1500</v>
          </cell>
        </row>
        <row r="106">
          <cell r="B106" t="str">
            <v>PUNTILLAS 2"</v>
          </cell>
          <cell r="C106" t="str">
            <v>LB</v>
          </cell>
          <cell r="D106">
            <v>2000</v>
          </cell>
        </row>
        <row r="107">
          <cell r="B107" t="str">
            <v>PIEDRA BOLA</v>
          </cell>
          <cell r="C107" t="str">
            <v>M3</v>
          </cell>
          <cell r="D107">
            <v>40000</v>
          </cell>
        </row>
        <row r="108">
          <cell r="B108" t="str">
            <v>CABALLETE FIJO ETERNIT</v>
          </cell>
          <cell r="C108" t="str">
            <v>UN</v>
          </cell>
          <cell r="D108">
            <v>23100</v>
          </cell>
        </row>
        <row r="109">
          <cell r="B109" t="str">
            <v xml:space="preserve">BLOQUE ARCILLA H-10  </v>
          </cell>
          <cell r="C109" t="str">
            <v>UND</v>
          </cell>
          <cell r="D109">
            <v>650</v>
          </cell>
        </row>
        <row r="110">
          <cell r="B110" t="str">
            <v>PINTURA EN ANTICORROSIVO</v>
          </cell>
          <cell r="C110" t="str">
            <v>GAL</v>
          </cell>
          <cell r="D110">
            <v>24800</v>
          </cell>
        </row>
        <row r="111">
          <cell r="B111" t="str">
            <v>CABALLETE FIJO ETERNIT</v>
          </cell>
          <cell r="C111" t="str">
            <v>ML</v>
          </cell>
          <cell r="D111">
            <v>23100</v>
          </cell>
        </row>
        <row r="112">
          <cell r="B112" t="str">
            <v>MARCO MET DE PUERTA CAL 20 e=12</v>
          </cell>
          <cell r="C112" t="str">
            <v>UND</v>
          </cell>
          <cell r="D112">
            <v>52325</v>
          </cell>
        </row>
        <row r="113">
          <cell r="B113" t="str">
            <v>CERRADURA ENTRADA APARTAMENTO</v>
          </cell>
          <cell r="C113" t="str">
            <v>UND</v>
          </cell>
          <cell r="D113">
            <v>38600</v>
          </cell>
        </row>
        <row r="114">
          <cell r="B114" t="str">
            <v>DILATACIONES</v>
          </cell>
          <cell r="C114" t="str">
            <v>ML</v>
          </cell>
          <cell r="D114">
            <v>950</v>
          </cell>
        </row>
        <row r="115">
          <cell r="B115" t="str">
            <v>JUEGO COMPL. 6 PIEZAS ASTROCOLOR</v>
          </cell>
          <cell r="C115" t="str">
            <v>UND</v>
          </cell>
          <cell r="D115">
            <v>41690</v>
          </cell>
        </row>
        <row r="116">
          <cell r="B116" t="str">
            <v>CABLE No 12</v>
          </cell>
          <cell r="C116" t="str">
            <v>ML</v>
          </cell>
          <cell r="D116">
            <v>230</v>
          </cell>
        </row>
        <row r="117">
          <cell r="B117" t="str">
            <v>TUBO CONDUIT TIPO LIVIANO</v>
          </cell>
          <cell r="C117" t="str">
            <v>ML</v>
          </cell>
          <cell r="D117">
            <v>500</v>
          </cell>
        </row>
        <row r="118">
          <cell r="B118" t="str">
            <v>VENTANA EN LAMINA CALIB 20 e= 0.12</v>
          </cell>
          <cell r="C118" t="str">
            <v>M2</v>
          </cell>
          <cell r="D118">
            <v>55000</v>
          </cell>
        </row>
        <row r="119">
          <cell r="B119" t="str">
            <v>LAVAPLATOS INOXIDABLE</v>
          </cell>
          <cell r="C119" t="str">
            <v>UND</v>
          </cell>
          <cell r="D119">
            <v>240500</v>
          </cell>
        </row>
        <row r="120">
          <cell r="B120" t="str">
            <v>MEZCLADOR</v>
          </cell>
          <cell r="C120" t="str">
            <v>UND</v>
          </cell>
          <cell r="D120">
            <v>19000</v>
          </cell>
        </row>
        <row r="121">
          <cell r="B121" t="str">
            <v>MANGUERA 1/2 X 1/2</v>
          </cell>
          <cell r="C121" t="str">
            <v>UND</v>
          </cell>
          <cell r="D121">
            <v>5000</v>
          </cell>
        </row>
        <row r="122">
          <cell r="B122" t="str">
            <v>PINTURA ESMALTE</v>
          </cell>
          <cell r="C122" t="str">
            <v>GAL</v>
          </cell>
          <cell r="D122">
            <v>39000</v>
          </cell>
        </row>
        <row r="123">
          <cell r="B123" t="str">
            <v>PINTURA BARNIZ</v>
          </cell>
          <cell r="C123" t="str">
            <v>GAL</v>
          </cell>
          <cell r="D123">
            <v>25000</v>
          </cell>
        </row>
        <row r="124">
          <cell r="B124" t="str">
            <v>CAL PROMICAL</v>
          </cell>
          <cell r="C124" t="str">
            <v>KG</v>
          </cell>
          <cell r="D124">
            <v>120</v>
          </cell>
        </row>
        <row r="125">
          <cell r="B125" t="str">
            <v>ESTUCO</v>
          </cell>
          <cell r="C125" t="str">
            <v>KG</v>
          </cell>
          <cell r="D125">
            <v>750</v>
          </cell>
        </row>
        <row r="126">
          <cell r="B126" t="str">
            <v>MURO EN BLOUE</v>
          </cell>
          <cell r="C126" t="str">
            <v>M2</v>
          </cell>
          <cell r="D126">
            <v>15800</v>
          </cell>
        </row>
        <row r="127">
          <cell r="B127" t="str">
            <v>DURMIENTES EN MADERA DE .06X.1</v>
          </cell>
          <cell r="C127" t="str">
            <v>ML</v>
          </cell>
          <cell r="D127">
            <v>2000</v>
          </cell>
        </row>
        <row r="128">
          <cell r="B128" t="str">
            <v>MACHIMBRE PARA PISO</v>
          </cell>
          <cell r="C128" t="str">
            <v>M2</v>
          </cell>
          <cell r="D128">
            <v>15000</v>
          </cell>
        </row>
        <row r="129">
          <cell r="B129" t="str">
            <v>PISO DUROPISO</v>
          </cell>
          <cell r="C129" t="str">
            <v>M2</v>
          </cell>
          <cell r="D129">
            <v>15260</v>
          </cell>
        </row>
        <row r="130">
          <cell r="B130" t="str">
            <v>DILATACIONES</v>
          </cell>
          <cell r="C130" t="str">
            <v>ML</v>
          </cell>
          <cell r="D130">
            <v>650</v>
          </cell>
        </row>
        <row r="131">
          <cell r="B131" t="str">
            <v xml:space="preserve">CONCRETO DE 1:2:3 </v>
          </cell>
          <cell r="C131" t="str">
            <v>M3</v>
          </cell>
          <cell r="D131" t="e">
            <v>#REF!</v>
          </cell>
        </row>
        <row r="132">
          <cell r="B132" t="str">
            <v>BREA</v>
          </cell>
          <cell r="C132" t="str">
            <v>KG</v>
          </cell>
          <cell r="D132">
            <v>650</v>
          </cell>
        </row>
        <row r="133">
          <cell r="B133" t="str">
            <v>HIERRO DE REFUERZO Ø=½"</v>
          </cell>
          <cell r="C133" t="str">
            <v>KG</v>
          </cell>
          <cell r="D133">
            <v>1200</v>
          </cell>
        </row>
        <row r="134">
          <cell r="B134" t="str">
            <v>HIERRO DE REFUERZO Ø=3/8"</v>
          </cell>
          <cell r="C134" t="str">
            <v>KG</v>
          </cell>
          <cell r="D134">
            <v>1100</v>
          </cell>
        </row>
        <row r="135">
          <cell r="B135" t="str">
            <v xml:space="preserve">SUB BASE GRANULAR </v>
          </cell>
          <cell r="C135" t="str">
            <v>M3</v>
          </cell>
          <cell r="D135">
            <v>32000</v>
          </cell>
        </row>
        <row r="136">
          <cell r="B136" t="str">
            <v>PEGO PARA LOSA</v>
          </cell>
          <cell r="C136" t="str">
            <v>KG</v>
          </cell>
          <cell r="D136">
            <v>770</v>
          </cell>
        </row>
        <row r="137">
          <cell r="B137" t="str">
            <v>ENCHAPE DE PISOS 0.30x0.30 TIPO PESADO</v>
          </cell>
          <cell r="C137" t="str">
            <v>M2</v>
          </cell>
          <cell r="D137">
            <v>19725</v>
          </cell>
        </row>
        <row r="138">
          <cell r="B138" t="str">
            <v>ENCHAPE DE MUROS</v>
          </cell>
          <cell r="C138" t="str">
            <v>M2</v>
          </cell>
          <cell r="D138">
            <v>15250</v>
          </cell>
        </row>
        <row r="139">
          <cell r="B139" t="str">
            <v>LAMPARA FLUORESCENTE SENCILLA</v>
          </cell>
          <cell r="C139" t="str">
            <v>UND</v>
          </cell>
          <cell r="D139">
            <v>24500</v>
          </cell>
        </row>
        <row r="140">
          <cell r="B140" t="str">
            <v>LAVAMANOS ACUACER</v>
          </cell>
          <cell r="C140" t="str">
            <v>UND</v>
          </cell>
          <cell r="D140">
            <v>17500</v>
          </cell>
        </row>
        <row r="141">
          <cell r="B141" t="str">
            <v>TUBO NOVAFORT 8"</v>
          </cell>
          <cell r="C141" t="str">
            <v>ML</v>
          </cell>
          <cell r="D141">
            <v>19243</v>
          </cell>
        </row>
        <row r="142">
          <cell r="B142" t="str">
            <v>MORTERO 1:4</v>
          </cell>
          <cell r="C142" t="str">
            <v>M3</v>
          </cell>
          <cell r="D142" t="e">
            <v>#REF!</v>
          </cell>
        </row>
        <row r="143">
          <cell r="B143" t="str">
            <v>KEROSENE</v>
          </cell>
          <cell r="C143" t="str">
            <v>GAL</v>
          </cell>
          <cell r="D143">
            <v>2000</v>
          </cell>
        </row>
        <row r="144">
          <cell r="B144" t="str">
            <v>MANTO IMPER. 3mm CON PINTURA PLACA</v>
          </cell>
          <cell r="C144" t="str">
            <v>M2</v>
          </cell>
          <cell r="D144">
            <v>13650</v>
          </cell>
        </row>
        <row r="145">
          <cell r="B145" t="str">
            <v>SANITARIO</v>
          </cell>
          <cell r="C145" t="str">
            <v>UND</v>
          </cell>
          <cell r="D145">
            <v>132810</v>
          </cell>
        </row>
        <row r="146">
          <cell r="B146" t="str">
            <v>UNION PVC-S Ø=4"</v>
          </cell>
          <cell r="C146" t="str">
            <v>UND</v>
          </cell>
          <cell r="D146">
            <v>3080</v>
          </cell>
        </row>
        <row r="147">
          <cell r="B147" t="str">
            <v>ADHESIVO</v>
          </cell>
          <cell r="C147" t="str">
            <v>GAL</v>
          </cell>
          <cell r="D147">
            <v>58000</v>
          </cell>
        </row>
        <row r="148">
          <cell r="B148" t="str">
            <v>ACONDICIONADOR</v>
          </cell>
          <cell r="C148" t="str">
            <v>GAL</v>
          </cell>
          <cell r="D148">
            <v>52812</v>
          </cell>
        </row>
        <row r="149">
          <cell r="B149" t="str">
            <v>CAJA DE INSPECCION  .6 X .6 m</v>
          </cell>
          <cell r="C149" t="str">
            <v>UND</v>
          </cell>
          <cell r="D149">
            <v>40000</v>
          </cell>
        </row>
        <row r="150">
          <cell r="B150" t="str">
            <v>TUBO VENTILACION Ø=4"</v>
          </cell>
          <cell r="C150" t="str">
            <v>ML</v>
          </cell>
          <cell r="D150">
            <v>6318</v>
          </cell>
        </row>
        <row r="151">
          <cell r="B151" t="str">
            <v>CODO 45° PVC-S 1/8 C×C Ø=4"</v>
          </cell>
          <cell r="C151" t="str">
            <v>UND</v>
          </cell>
          <cell r="D151">
            <v>5783</v>
          </cell>
        </row>
        <row r="152">
          <cell r="B152" t="str">
            <v>UNION DE REPARACION DE 10"</v>
          </cell>
          <cell r="C152" t="str">
            <v>UND</v>
          </cell>
          <cell r="D152">
            <v>262478</v>
          </cell>
        </row>
        <row r="153">
          <cell r="B153" t="str">
            <v>REDUCCION HF 10X6</v>
          </cell>
          <cell r="C153" t="str">
            <v>UND</v>
          </cell>
          <cell r="D153">
            <v>191400</v>
          </cell>
        </row>
        <row r="154">
          <cell r="B154" t="str">
            <v>VIGA AMARRE REF (.2mx.2m)</v>
          </cell>
          <cell r="C154" t="str">
            <v>ML</v>
          </cell>
          <cell r="D154">
            <v>25689</v>
          </cell>
        </row>
        <row r="155">
          <cell r="B155" t="str">
            <v>TEE PVC-S Ø=2"</v>
          </cell>
          <cell r="C155" t="str">
            <v>UND</v>
          </cell>
          <cell r="D155">
            <v>2200</v>
          </cell>
        </row>
        <row r="156">
          <cell r="B156" t="str">
            <v>UNION PVC-S Ø=2"</v>
          </cell>
          <cell r="C156" t="str">
            <v>UND</v>
          </cell>
          <cell r="D156">
            <v>2000</v>
          </cell>
        </row>
        <row r="157">
          <cell r="B157" t="str">
            <v>ADAPTADOR HEMBRA PVC-P Ø=3"</v>
          </cell>
          <cell r="C157" t="str">
            <v>UND</v>
          </cell>
          <cell r="D157">
            <v>11633</v>
          </cell>
        </row>
        <row r="158">
          <cell r="B158" t="str">
            <v>TAPON ROSCADO PVC PRESION Ø=3"</v>
          </cell>
          <cell r="C158" t="str">
            <v>UND</v>
          </cell>
          <cell r="D158">
            <v>11063</v>
          </cell>
        </row>
        <row r="159">
          <cell r="B159" t="str">
            <v>TEE 4X3X2 PVC P</v>
          </cell>
          <cell r="C159" t="str">
            <v>UND</v>
          </cell>
          <cell r="D159">
            <v>61375</v>
          </cell>
        </row>
        <row r="160">
          <cell r="B160" t="str">
            <v>CRUCETA 4X4X2X2 HF</v>
          </cell>
          <cell r="C160" t="str">
            <v>UND</v>
          </cell>
          <cell r="D160">
            <v>63800</v>
          </cell>
        </row>
        <row r="161">
          <cell r="B161" t="str">
            <v>CRUCETA DE 3X3X2X2 HF</v>
          </cell>
          <cell r="C161" t="str">
            <v>UND</v>
          </cell>
          <cell r="D161">
            <v>43384</v>
          </cell>
        </row>
        <row r="162">
          <cell r="B162" t="str">
            <v>TEJA ZINC 3m</v>
          </cell>
          <cell r="C162" t="str">
            <v>UND</v>
          </cell>
          <cell r="D162">
            <v>12500</v>
          </cell>
        </row>
        <row r="163">
          <cell r="B163" t="str">
            <v>REDUCCION 3X2 PVC P</v>
          </cell>
          <cell r="C163" t="str">
            <v>UND</v>
          </cell>
          <cell r="D163">
            <v>5172</v>
          </cell>
        </row>
        <row r="164">
          <cell r="B164" t="str">
            <v>CODO 3" 90 RADIO LARGO</v>
          </cell>
          <cell r="C164" t="str">
            <v>UND</v>
          </cell>
          <cell r="D164">
            <v>35637</v>
          </cell>
        </row>
        <row r="165">
          <cell r="B165" t="str">
            <v>TEE PVC PRESION Ø=½"</v>
          </cell>
          <cell r="C165" t="str">
            <v>UND</v>
          </cell>
          <cell r="D165">
            <v>350</v>
          </cell>
        </row>
        <row r="166">
          <cell r="B166" t="str">
            <v>CRUCETA 2X2X2X2 HF</v>
          </cell>
          <cell r="C166" t="str">
            <v>UND</v>
          </cell>
          <cell r="D166">
            <v>33176</v>
          </cell>
        </row>
        <row r="167">
          <cell r="B167" t="str">
            <v>TAPON PVC P 2"</v>
          </cell>
          <cell r="C167" t="str">
            <v>UND</v>
          </cell>
          <cell r="D167">
            <v>1664</v>
          </cell>
        </row>
        <row r="168">
          <cell r="B168" t="str">
            <v xml:space="preserve">DUCHAS SENCILLA  </v>
          </cell>
          <cell r="C168" t="str">
            <v>UND</v>
          </cell>
          <cell r="D168">
            <v>28500</v>
          </cell>
        </row>
        <row r="169">
          <cell r="B169" t="str">
            <v>LLAVES TERMINAL JARDIN PESADA SATINADA</v>
          </cell>
          <cell r="C169" t="str">
            <v>UND</v>
          </cell>
          <cell r="D169">
            <v>9620</v>
          </cell>
        </row>
        <row r="170">
          <cell r="B170" t="str">
            <v>CAJA DE REGISTRO</v>
          </cell>
          <cell r="C170" t="str">
            <v>UND</v>
          </cell>
          <cell r="D170">
            <v>19500</v>
          </cell>
        </row>
        <row r="171">
          <cell r="B171" t="str">
            <v>TAPA CAJA DE REGISTRO HF</v>
          </cell>
          <cell r="C171" t="str">
            <v>UND</v>
          </cell>
          <cell r="D171">
            <v>25000</v>
          </cell>
        </row>
        <row r="172">
          <cell r="B172" t="str">
            <v>EXCAVACIÓN MANUAL</v>
          </cell>
          <cell r="C172" t="str">
            <v>M3</v>
          </cell>
          <cell r="D172">
            <v>13029</v>
          </cell>
        </row>
        <row r="173">
          <cell r="B173" t="str">
            <v xml:space="preserve">CABALLETE </v>
          </cell>
          <cell r="C173" t="str">
            <v>UND</v>
          </cell>
          <cell r="D173">
            <v>9600</v>
          </cell>
        </row>
        <row r="174">
          <cell r="B174" t="str">
            <v>CEMENTO BLANCO</v>
          </cell>
          <cell r="C174" t="str">
            <v>KG</v>
          </cell>
          <cell r="D174">
            <v>550</v>
          </cell>
        </row>
        <row r="175">
          <cell r="B175" t="str">
            <v>LAVAMANOS SENCILLO CORONA</v>
          </cell>
          <cell r="C175" t="str">
            <v>UND</v>
          </cell>
          <cell r="D175">
            <v>45500</v>
          </cell>
        </row>
        <row r="176">
          <cell r="B176" t="str">
            <v>LLAVES PARA LAVAMANOS GRIFER</v>
          </cell>
          <cell r="C176" t="str">
            <v>UND</v>
          </cell>
          <cell r="D176">
            <v>11700</v>
          </cell>
        </row>
        <row r="177">
          <cell r="B177" t="str">
            <v xml:space="preserve">CURVAS 1/2 T.L </v>
          </cell>
          <cell r="C177" t="str">
            <v>UND</v>
          </cell>
          <cell r="D177">
            <v>100</v>
          </cell>
        </row>
        <row r="178">
          <cell r="B178" t="str">
            <v>CAJAS RECTANGULARES</v>
          </cell>
          <cell r="C178" t="str">
            <v>UND</v>
          </cell>
          <cell r="D178">
            <v>500</v>
          </cell>
        </row>
        <row r="179">
          <cell r="B179" t="str">
            <v>CAJAS OCTOGONALES</v>
          </cell>
          <cell r="C179" t="str">
            <v>UND</v>
          </cell>
          <cell r="D179">
            <v>500</v>
          </cell>
        </row>
        <row r="180">
          <cell r="B180" t="str">
            <v>APAGADOR SENCILLO LUMINEX</v>
          </cell>
          <cell r="C180" t="str">
            <v>UND</v>
          </cell>
          <cell r="D180">
            <v>2700</v>
          </cell>
        </row>
        <row r="181">
          <cell r="B181" t="str">
            <v>APAGADOR DOBLE LUMINEX</v>
          </cell>
          <cell r="C181" t="str">
            <v>UND</v>
          </cell>
          <cell r="D181">
            <v>3900</v>
          </cell>
        </row>
        <row r="182">
          <cell r="B182" t="str">
            <v>TOMA DOBLE</v>
          </cell>
          <cell r="C182" t="str">
            <v>UND</v>
          </cell>
          <cell r="D182">
            <v>3600</v>
          </cell>
        </row>
        <row r="183">
          <cell r="B183" t="str">
            <v>POLO A TIERRA LUMINEX</v>
          </cell>
          <cell r="C183" t="str">
            <v>UND</v>
          </cell>
          <cell r="D183">
            <v>3800</v>
          </cell>
        </row>
        <row r="184">
          <cell r="B184" t="str">
            <v>ACCESORIOS ELECTRICOS</v>
          </cell>
          <cell r="C184" t="str">
            <v>UND</v>
          </cell>
          <cell r="D184">
            <v>4500</v>
          </cell>
        </row>
        <row r="185">
          <cell r="B185" t="str">
            <v>CAJA CONTADOR</v>
          </cell>
          <cell r="C185" t="str">
            <v>UND</v>
          </cell>
          <cell r="D185">
            <v>16500</v>
          </cell>
        </row>
        <row r="186">
          <cell r="B186" t="str">
            <v>TABELON</v>
          </cell>
          <cell r="C186" t="str">
            <v>UND</v>
          </cell>
          <cell r="D186">
            <v>1800</v>
          </cell>
        </row>
        <row r="187">
          <cell r="B187" t="str">
            <v>RIEL IPN 100</v>
          </cell>
          <cell r="C187" t="str">
            <v>ML</v>
          </cell>
          <cell r="D187">
            <v>15250</v>
          </cell>
        </row>
        <row r="188">
          <cell r="B188" t="str">
            <v>ANGULO DE 1 ½"× 1/8"</v>
          </cell>
          <cell r="C188" t="str">
            <v>ML</v>
          </cell>
          <cell r="D188">
            <v>1850</v>
          </cell>
        </row>
        <row r="189">
          <cell r="B189" t="str">
            <v>REJA METALICA EN  TUBO 1 X 1</v>
          </cell>
          <cell r="C189" t="str">
            <v>ML</v>
          </cell>
          <cell r="D189">
            <v>35000</v>
          </cell>
        </row>
        <row r="190">
          <cell r="B190" t="str">
            <v>SOLDADURA 6013 1/8"</v>
          </cell>
          <cell r="C190" t="str">
            <v>KG</v>
          </cell>
          <cell r="D190">
            <v>6000</v>
          </cell>
        </row>
        <row r="191">
          <cell r="B191" t="str">
            <v>PINTURA PARA TABLERO X 1/4</v>
          </cell>
          <cell r="C191" t="str">
            <v>1/4 GAL</v>
          </cell>
          <cell r="D191">
            <v>25000</v>
          </cell>
        </row>
        <row r="192">
          <cell r="B192" t="str">
            <v>RELLENO EN MATERIAL COMUN</v>
          </cell>
          <cell r="C192" t="str">
            <v>M3</v>
          </cell>
          <cell r="D192">
            <v>9000</v>
          </cell>
        </row>
        <row r="193">
          <cell r="B193" t="str">
            <v xml:space="preserve">CANAL METALICA </v>
          </cell>
          <cell r="C193" t="str">
            <v>ML</v>
          </cell>
          <cell r="D193">
            <v>15000</v>
          </cell>
        </row>
        <row r="194">
          <cell r="B194" t="str">
            <v>BISAGRAS</v>
          </cell>
          <cell r="C194" t="str">
            <v>UND</v>
          </cell>
          <cell r="D194">
            <v>2000</v>
          </cell>
        </row>
        <row r="195">
          <cell r="B195" t="str">
            <v>ANCLAJES</v>
          </cell>
          <cell r="C195" t="str">
            <v>UND</v>
          </cell>
          <cell r="D195">
            <v>1000</v>
          </cell>
        </row>
        <row r="196">
          <cell r="B196" t="str">
            <v>CLOSET DE MADERA</v>
          </cell>
          <cell r="C196" t="str">
            <v>UND</v>
          </cell>
          <cell r="D196">
            <v>280000</v>
          </cell>
        </row>
        <row r="197">
          <cell r="B197" t="str">
            <v>LIMPIADOR LIQUIDO</v>
          </cell>
          <cell r="C197" t="str">
            <v>FRASCO</v>
          </cell>
          <cell r="D197">
            <v>3500</v>
          </cell>
        </row>
        <row r="198">
          <cell r="B198" t="str">
            <v>CABLE No 8</v>
          </cell>
          <cell r="C198" t="str">
            <v>ML</v>
          </cell>
          <cell r="D198">
            <v>800</v>
          </cell>
        </row>
        <row r="199">
          <cell r="B199" t="str">
            <v>TACOS 30 AMP</v>
          </cell>
          <cell r="C199" t="str">
            <v>UND</v>
          </cell>
          <cell r="D199">
            <v>4700</v>
          </cell>
        </row>
        <row r="200">
          <cell r="B200" t="str">
            <v>FLOTADOR 3/4</v>
          </cell>
          <cell r="C200" t="str">
            <v>UND</v>
          </cell>
          <cell r="D200">
            <v>15000</v>
          </cell>
        </row>
        <row r="201">
          <cell r="B201" t="str">
            <v>IMPERABILIZANTE SIKA 1</v>
          </cell>
          <cell r="C201" t="str">
            <v>GAL</v>
          </cell>
          <cell r="D201">
            <v>12000</v>
          </cell>
        </row>
        <row r="202">
          <cell r="B202" t="str">
            <v>LADRILLO H-10</v>
          </cell>
          <cell r="C202" t="str">
            <v>UND</v>
          </cell>
          <cell r="D202">
            <v>750</v>
          </cell>
        </row>
        <row r="203">
          <cell r="B203" t="str">
            <v>LADRILLO TOLETE</v>
          </cell>
          <cell r="C203" t="str">
            <v>UND</v>
          </cell>
          <cell r="D203">
            <v>200</v>
          </cell>
        </row>
        <row r="204">
          <cell r="B204" t="str">
            <v>HIERRO DE REFUERZO Ø=¼"</v>
          </cell>
          <cell r="C204" t="str">
            <v>KG</v>
          </cell>
          <cell r="D204">
            <v>1300</v>
          </cell>
        </row>
        <row r="205">
          <cell r="B205" t="str">
            <v>TUBO GALVANIZADO 2"</v>
          </cell>
          <cell r="C205" t="str">
            <v>ML</v>
          </cell>
          <cell r="D205">
            <v>12900</v>
          </cell>
        </row>
        <row r="206">
          <cell r="B206" t="str">
            <v>TUBO  PVC S 4"</v>
          </cell>
          <cell r="C206" t="str">
            <v>ML</v>
          </cell>
          <cell r="D206">
            <v>6000</v>
          </cell>
        </row>
        <row r="207">
          <cell r="B207" t="str">
            <v>TUBO PVC-S 2"</v>
          </cell>
          <cell r="C207" t="str">
            <v>ML</v>
          </cell>
          <cell r="D207">
            <v>3400</v>
          </cell>
        </row>
        <row r="208">
          <cell r="B208" t="str">
            <v>PINTURA SIKACOLOR</v>
          </cell>
          <cell r="C208" t="str">
            <v>GAL</v>
          </cell>
          <cell r="D208">
            <v>45000</v>
          </cell>
        </row>
        <row r="209">
          <cell r="B209" t="str">
            <v>CERRADURA ALUMN/SAT ALCOBA</v>
          </cell>
          <cell r="C209" t="str">
            <v>UND</v>
          </cell>
          <cell r="D209">
            <v>30000</v>
          </cell>
        </row>
        <row r="210">
          <cell r="B210" t="str">
            <v>PUERTA EN MADERA 1m×2m</v>
          </cell>
          <cell r="C210" t="str">
            <v>UND</v>
          </cell>
          <cell r="D210">
            <v>120000</v>
          </cell>
        </row>
        <row r="211">
          <cell r="B211" t="str">
            <v>CORREA DE ½ X 3/8</v>
          </cell>
          <cell r="C211" t="str">
            <v>ML</v>
          </cell>
          <cell r="D211">
            <v>10500</v>
          </cell>
        </row>
        <row r="212">
          <cell r="B212" t="str">
            <v>LAMINA DE ZINC</v>
          </cell>
          <cell r="C212" t="str">
            <v>M2</v>
          </cell>
          <cell r="D212">
            <v>3800</v>
          </cell>
        </row>
        <row r="213">
          <cell r="B213" t="str">
            <v>TUBO METALICO DE 4" X 2"</v>
          </cell>
          <cell r="C213" t="str">
            <v>ML</v>
          </cell>
          <cell r="D213">
            <v>23000</v>
          </cell>
        </row>
        <row r="214">
          <cell r="B214" t="str">
            <v>MALLA ESLABONADA h = 1,8 mt</v>
          </cell>
          <cell r="C214" t="str">
            <v>ML</v>
          </cell>
          <cell r="D214">
            <v>4000</v>
          </cell>
        </row>
        <row r="215">
          <cell r="B215" t="str">
            <v>PLATINA DE ½ X 3/16</v>
          </cell>
          <cell r="C215" t="str">
            <v>ML</v>
          </cell>
          <cell r="D215">
            <v>1000</v>
          </cell>
        </row>
        <row r="216">
          <cell r="B216" t="str">
            <v>ALAMBRE DE PUA MOTTO 300</v>
          </cell>
          <cell r="C216" t="str">
            <v>ML</v>
          </cell>
          <cell r="D216">
            <v>117</v>
          </cell>
        </row>
        <row r="217">
          <cell r="B217" t="str">
            <v>MALLA ESLABONADA cal. 12 2.5"×2.5"</v>
          </cell>
          <cell r="C217" t="str">
            <v>M2</v>
          </cell>
          <cell r="D217">
            <v>3900</v>
          </cell>
        </row>
        <row r="218">
          <cell r="B218" t="str">
            <v>ANGULO  DE 2" X 1/4"</v>
          </cell>
          <cell r="C218" t="str">
            <v>ML</v>
          </cell>
          <cell r="D218">
            <v>4890</v>
          </cell>
        </row>
        <row r="219">
          <cell r="B219" t="str">
            <v>CIMIENTO CONCR CICLOPEO (.4m×.4m)</v>
          </cell>
          <cell r="C219" t="str">
            <v>M3</v>
          </cell>
          <cell r="D219">
            <v>169947</v>
          </cell>
        </row>
        <row r="220">
          <cell r="B220" t="str">
            <v>TINNER</v>
          </cell>
          <cell r="C220" t="str">
            <v>LT</v>
          </cell>
          <cell r="D220">
            <v>2500</v>
          </cell>
        </row>
        <row r="221">
          <cell r="B221" t="str">
            <v>TUBO METALICO DE 3" X 2"</v>
          </cell>
          <cell r="C221" t="str">
            <v>ML</v>
          </cell>
          <cell r="D221">
            <v>18000</v>
          </cell>
        </row>
        <row r="222">
          <cell r="B222" t="str">
            <v>CIMIENTO CONCR CICLOPEO (0.3m×0.3m)</v>
          </cell>
          <cell r="C222" t="str">
            <v>M3</v>
          </cell>
          <cell r="D222">
            <v>169947</v>
          </cell>
        </row>
        <row r="223">
          <cell r="B223" t="str">
            <v>VIGA AMARRE REF (.15mx.2m)</v>
          </cell>
          <cell r="C223" t="str">
            <v>ML</v>
          </cell>
          <cell r="D223">
            <v>23532</v>
          </cell>
        </row>
        <row r="227">
          <cell r="C227" t="str">
            <v>UND</v>
          </cell>
          <cell r="D227">
            <v>84216</v>
          </cell>
        </row>
        <row r="228">
          <cell r="E228" t="e">
            <v>#REF!</v>
          </cell>
        </row>
        <row r="230">
          <cell r="B230" t="str">
            <v>NOMBRE</v>
          </cell>
          <cell r="C230" t="str">
            <v>UNIDAD</v>
          </cell>
          <cell r="D230" t="str">
            <v>PRECIO</v>
          </cell>
        </row>
        <row r="231">
          <cell r="B231" t="str">
            <v>MAESTRO</v>
          </cell>
          <cell r="C231" t="str">
            <v>JORNAL</v>
          </cell>
          <cell r="D231">
            <v>30000</v>
          </cell>
          <cell r="E231" t="e">
            <v>#REF!</v>
          </cell>
        </row>
        <row r="232">
          <cell r="B232" t="str">
            <v>OFICIAL</v>
          </cell>
          <cell r="C232" t="str">
            <v>JORNAL</v>
          </cell>
          <cell r="D232">
            <v>23000</v>
          </cell>
          <cell r="E232" t="e">
            <v>#REF!</v>
          </cell>
        </row>
        <row r="233">
          <cell r="B233" t="str">
            <v>OBRERO</v>
          </cell>
          <cell r="C233" t="str">
            <v>JORNAL</v>
          </cell>
          <cell r="D233">
            <v>15000</v>
          </cell>
          <cell r="E233" t="e">
            <v>#REF!</v>
          </cell>
        </row>
        <row r="234">
          <cell r="B234" t="str">
            <v>CUADRILLA DE TOPOGRAFIA 1×2×2</v>
          </cell>
          <cell r="C234" t="str">
            <v>DIA</v>
          </cell>
          <cell r="D234">
            <v>100000</v>
          </cell>
          <cell r="E234" t="e">
            <v>#REF!</v>
          </cell>
        </row>
        <row r="235">
          <cell r="B235" t="str">
            <v>METALURGICO</v>
          </cell>
          <cell r="C235" t="str">
            <v>DIA</v>
          </cell>
          <cell r="D235">
            <v>60000</v>
          </cell>
          <cell r="E235" t="e">
            <v>#REF!</v>
          </cell>
        </row>
        <row r="236">
          <cell r="B236" t="str">
            <v>TECNICO ELECTRICO</v>
          </cell>
          <cell r="C236" t="str">
            <v>DIA</v>
          </cell>
          <cell r="D236">
            <v>40000</v>
          </cell>
          <cell r="E236" t="e">
            <v>#REF!</v>
          </cell>
        </row>
        <row r="237">
          <cell r="B237" t="str">
            <v>SOLDADOR ELECT</v>
          </cell>
          <cell r="C237" t="str">
            <v>DIA</v>
          </cell>
          <cell r="D237">
            <v>24360</v>
          </cell>
          <cell r="E237" t="e">
            <v>#REF!</v>
          </cell>
        </row>
        <row r="238">
          <cell r="B238" t="str">
            <v>OPERADOR</v>
          </cell>
          <cell r="C238" t="str">
            <v>JORNAL</v>
          </cell>
          <cell r="E238" t="e">
            <v>#REF!</v>
          </cell>
        </row>
        <row r="239">
          <cell r="B239" t="str">
            <v>xxx</v>
          </cell>
          <cell r="E239" t="e">
            <v>#REF!</v>
          </cell>
        </row>
        <row r="240">
          <cell r="B240" t="str">
            <v>xxx</v>
          </cell>
          <cell r="E240" t="e">
            <v>#REF!</v>
          </cell>
        </row>
        <row r="242">
          <cell r="B242" t="str">
            <v>NOMBRE</v>
          </cell>
          <cell r="C242" t="str">
            <v>UNIDAD</v>
          </cell>
          <cell r="D242" t="str">
            <v>PRECIO</v>
          </cell>
        </row>
        <row r="243">
          <cell r="B243" t="str">
            <v>HERRAMIENTA MENOR</v>
          </cell>
          <cell r="C243" t="str">
            <v>GLB</v>
          </cell>
          <cell r="D243">
            <v>1500</v>
          </cell>
          <cell r="E243" t="e">
            <v>#REF!</v>
          </cell>
        </row>
        <row r="244">
          <cell r="B244" t="str">
            <v>FORMALETA</v>
          </cell>
          <cell r="C244" t="str">
            <v>GLB</v>
          </cell>
          <cell r="D244">
            <v>20000</v>
          </cell>
          <cell r="E244" t="e">
            <v>#REF!</v>
          </cell>
        </row>
        <row r="245">
          <cell r="B245" t="str">
            <v>ESTACAS MADERA</v>
          </cell>
          <cell r="C245" t="str">
            <v>UND</v>
          </cell>
          <cell r="D245">
            <v>500</v>
          </cell>
          <cell r="E245" t="e">
            <v>#REF!</v>
          </cell>
        </row>
        <row r="246">
          <cell r="B246" t="str">
            <v>BOMBA SUMERGIBLE</v>
          </cell>
          <cell r="C246" t="str">
            <v>UND</v>
          </cell>
          <cell r="D246">
            <v>2250000</v>
          </cell>
          <cell r="E246" t="e">
            <v>#REF!</v>
          </cell>
        </row>
        <row r="247">
          <cell r="B247" t="str">
            <v>TEJA ACEROLIT</v>
          </cell>
          <cell r="C247" t="str">
            <v>UND</v>
          </cell>
          <cell r="D247">
            <v>15000</v>
          </cell>
          <cell r="E247" t="e">
            <v>#REF!</v>
          </cell>
        </row>
        <row r="248">
          <cell r="B248" t="str">
            <v>PUERTA LAM DOB CAL 20 e=0.12 CON MARCO</v>
          </cell>
          <cell r="C248" t="str">
            <v>M2</v>
          </cell>
          <cell r="D248">
            <v>160000</v>
          </cell>
          <cell r="E248" t="e">
            <v>#REF!</v>
          </cell>
        </row>
        <row r="249">
          <cell r="B249" t="str">
            <v>HERRAMIENTA M.</v>
          </cell>
          <cell r="C249" t="str">
            <v>GLB</v>
          </cell>
          <cell r="D249">
            <v>250</v>
          </cell>
          <cell r="E249" t="e">
            <v>#REF!</v>
          </cell>
        </row>
        <row r="250">
          <cell r="B250" t="str">
            <v>HERRAMIENTAS MENOR</v>
          </cell>
          <cell r="C250" t="str">
            <v>GLB</v>
          </cell>
          <cell r="D250">
            <v>1000</v>
          </cell>
          <cell r="E250" t="e">
            <v>#REF!</v>
          </cell>
        </row>
        <row r="251">
          <cell r="B251" t="str">
            <v>FORMALETA EN MADERA PULIDA</v>
          </cell>
          <cell r="C251" t="str">
            <v>ML</v>
          </cell>
          <cell r="D251">
            <v>1500</v>
          </cell>
          <cell r="E251" t="e">
            <v>#REF!</v>
          </cell>
        </row>
        <row r="252">
          <cell r="B252" t="str">
            <v>FORMALETA METALICA 1×0.25</v>
          </cell>
          <cell r="C252" t="str">
            <v>DIA</v>
          </cell>
          <cell r="D252">
            <v>40</v>
          </cell>
          <cell r="E252" t="e">
            <v>#REF!</v>
          </cell>
        </row>
        <row r="253">
          <cell r="B253" t="str">
            <v>TABLERO DE MADERA</v>
          </cell>
          <cell r="C253" t="str">
            <v>d/M</v>
          </cell>
          <cell r="D253">
            <v>70</v>
          </cell>
          <cell r="E253" t="e">
            <v>#REF!</v>
          </cell>
        </row>
        <row r="254">
          <cell r="B254" t="str">
            <v>PARAL METALICO (TELESCOPICO)</v>
          </cell>
          <cell r="C254" t="str">
            <v>d/M</v>
          </cell>
          <cell r="D254">
            <v>90</v>
          </cell>
          <cell r="E254" t="e">
            <v>#REF!</v>
          </cell>
        </row>
        <row r="255">
          <cell r="B255" t="str">
            <v>CERCHA METALICA DE 3M</v>
          </cell>
          <cell r="C255" t="str">
            <v>d/M</v>
          </cell>
          <cell r="D255">
            <v>70</v>
          </cell>
          <cell r="E255" t="e">
            <v>#REF!</v>
          </cell>
        </row>
        <row r="256">
          <cell r="B256" t="str">
            <v>FORMALETA METALICA 1×0.5 M-Und</v>
          </cell>
          <cell r="C256" t="str">
            <v>DIA</v>
          </cell>
          <cell r="D256">
            <v>60</v>
          </cell>
          <cell r="E256" t="e">
            <v>#REF!</v>
          </cell>
        </row>
        <row r="257">
          <cell r="B257" t="str">
            <v>MOTOBOMBA DE 3"</v>
          </cell>
          <cell r="C257" t="str">
            <v>DIA</v>
          </cell>
          <cell r="D257">
            <v>92158</v>
          </cell>
          <cell r="E257" t="e">
            <v>#REF!</v>
          </cell>
        </row>
        <row r="258">
          <cell r="B258" t="str">
            <v>XXX</v>
          </cell>
          <cell r="E258" t="e">
            <v>#REF!</v>
          </cell>
        </row>
        <row r="259">
          <cell r="B259" t="str">
            <v>XXX</v>
          </cell>
          <cell r="E259" t="e">
            <v>#REF!</v>
          </cell>
        </row>
        <row r="260">
          <cell r="B260" t="str">
            <v>XXX</v>
          </cell>
          <cell r="E260" t="e">
            <v>#REF!</v>
          </cell>
        </row>
        <row r="261">
          <cell r="B261" t="str">
            <v>XXX</v>
          </cell>
          <cell r="E261" t="e">
            <v>#REF!</v>
          </cell>
        </row>
        <row r="262">
          <cell r="B262" t="str">
            <v>XXX</v>
          </cell>
          <cell r="E262" t="e">
            <v>#REF!</v>
          </cell>
        </row>
        <row r="263">
          <cell r="B263" t="str">
            <v>XXX</v>
          </cell>
          <cell r="E263" t="e">
            <v>#REF!</v>
          </cell>
        </row>
        <row r="264">
          <cell r="B264" t="str">
            <v>XXX</v>
          </cell>
          <cell r="E264" t="e">
            <v>#REF!</v>
          </cell>
        </row>
        <row r="265">
          <cell r="D265" t="str">
            <v/>
          </cell>
        </row>
        <row r="266">
          <cell r="D266" t="str">
            <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8_Database Pate In"/>
      <sheetName val="Database Acces"/>
      <sheetName val="Sheet2"/>
      <sheetName val="Hoja3"/>
      <sheetName val="Forecast"/>
      <sheetName val="2008 Database"/>
      <sheetName val="Report CCS"/>
      <sheetName val="Report - Cash Flow"/>
      <sheetName val="Glencore report"/>
      <sheetName val="afe status summary"/>
      <sheetName val="Spent to date"/>
      <sheetName val="Calenturitas - CAPITAL 2007"/>
      <sheetName val="Hoja1"/>
      <sheetName val="La Jagua - CAPITAL  2007"/>
      <sheetName val="JAG Total Cap"/>
      <sheetName val="JAG Other Cap"/>
      <sheetName val="CAL Total Cap"/>
      <sheetName val="CAL Other Cap"/>
      <sheetName val="Sheet1"/>
      <sheetName val="Report - CCS not used"/>
      <sheetName val="La Jagua - CAPITAL 2008"/>
      <sheetName val="REF - 2007 Database"/>
      <sheetName val="REF - Listas"/>
      <sheetName val="REF - Notas"/>
      <sheetName val="REF - Access Fee"/>
      <sheetName val="REF - 2004 thru 2006 Database"/>
      <sheetName val="REF - CASH FLOW FEB 19 07"/>
      <sheetName val="REF - Capex in Models"/>
      <sheetName val="Paste in Cash Flow (2)"/>
      <sheetName val="Paste in Cash Flow"/>
      <sheetName val="REF - 2008 budget cash flow"/>
      <sheetName val="Hoja2"/>
      <sheetName val="Sheet3"/>
    </sheetNames>
    <sheetDataSet>
      <sheetData sheetId="0"/>
      <sheetData sheetId="1"/>
      <sheetData sheetId="2"/>
      <sheetData sheetId="3"/>
      <sheetData sheetId="4"/>
      <sheetData sheetId="5">
        <row r="2">
          <cell r="D2" t="str">
            <v>No AFE  - Cal2</v>
          </cell>
        </row>
        <row r="3">
          <cell r="D3" t="str">
            <v>No AFE</v>
          </cell>
        </row>
        <row r="4">
          <cell r="D4" t="str">
            <v>No AFE  - Cal3</v>
          </cell>
        </row>
        <row r="5">
          <cell r="D5" t="str">
            <v>NO AFE CMU</v>
          </cell>
        </row>
        <row r="6">
          <cell r="D6" t="str">
            <v>No AFE  - Cal1</v>
          </cell>
        </row>
        <row r="7">
          <cell r="D7" t="str">
            <v>No AFE  - Cal</v>
          </cell>
        </row>
        <row r="8">
          <cell r="D8" t="str">
            <v xml:space="preserve">No AFE </v>
          </cell>
        </row>
        <row r="9">
          <cell r="D9" t="str">
            <v>No AFE  - Jag</v>
          </cell>
        </row>
        <row r="10">
          <cell r="D10" t="str">
            <v>No AFE - Admin1</v>
          </cell>
        </row>
        <row r="11">
          <cell r="D11" t="str">
            <v>P1-186</v>
          </cell>
        </row>
        <row r="12">
          <cell r="D12" t="str">
            <v>P1-152</v>
          </cell>
        </row>
        <row r="13">
          <cell r="D13" t="str">
            <v>M2-211</v>
          </cell>
        </row>
        <row r="14">
          <cell r="D14" t="str">
            <v>M2-207</v>
          </cell>
        </row>
        <row r="15">
          <cell r="D15" t="str">
            <v>M2-133</v>
          </cell>
        </row>
        <row r="16">
          <cell r="D16" t="str">
            <v>F1-031</v>
          </cell>
        </row>
        <row r="17">
          <cell r="D17" t="str">
            <v>P1-173</v>
          </cell>
        </row>
        <row r="18">
          <cell r="D18" t="str">
            <v>P1-189</v>
          </cell>
        </row>
        <row r="19">
          <cell r="D19" t="str">
            <v>P1-188</v>
          </cell>
        </row>
        <row r="20">
          <cell r="D20" t="str">
            <v>P1-187</v>
          </cell>
        </row>
        <row r="21">
          <cell r="D21" t="str">
            <v>P1-128</v>
          </cell>
        </row>
        <row r="22">
          <cell r="D22" t="str">
            <v>P1-138</v>
          </cell>
        </row>
        <row r="23">
          <cell r="D23" t="str">
            <v>P1-127</v>
          </cell>
        </row>
        <row r="24">
          <cell r="D24" t="str">
            <v>P1-185</v>
          </cell>
        </row>
        <row r="25">
          <cell r="D25" t="str">
            <v>P1-172</v>
          </cell>
        </row>
        <row r="26">
          <cell r="D26" t="str">
            <v>P1-115</v>
          </cell>
        </row>
        <row r="27">
          <cell r="D27" t="str">
            <v>P1-133</v>
          </cell>
        </row>
        <row r="28">
          <cell r="D28" t="str">
            <v>P1-119</v>
          </cell>
        </row>
        <row r="29">
          <cell r="D29" t="str">
            <v>P1-132</v>
          </cell>
        </row>
        <row r="30">
          <cell r="D30" t="str">
            <v>P1-190</v>
          </cell>
        </row>
        <row r="31">
          <cell r="D31" t="str">
            <v>P1-169</v>
          </cell>
        </row>
        <row r="32">
          <cell r="D32" t="str">
            <v>P1-136</v>
          </cell>
        </row>
        <row r="33">
          <cell r="D33" t="str">
            <v>P1-135</v>
          </cell>
        </row>
        <row r="34">
          <cell r="D34" t="str">
            <v>P1-134</v>
          </cell>
        </row>
        <row r="35">
          <cell r="D35" t="str">
            <v>P1-098</v>
          </cell>
        </row>
        <row r="36">
          <cell r="D36" t="str">
            <v>P1-205</v>
          </cell>
        </row>
        <row r="37">
          <cell r="D37" t="str">
            <v>P1-197</v>
          </cell>
        </row>
        <row r="38">
          <cell r="D38" t="str">
            <v>P1-191</v>
          </cell>
        </row>
        <row r="39">
          <cell r="D39" t="str">
            <v>No AFE  - Port1</v>
          </cell>
        </row>
        <row r="40">
          <cell r="D40" t="str">
            <v>P1-206</v>
          </cell>
        </row>
        <row r="41">
          <cell r="D41" t="str">
            <v>P1-203</v>
          </cell>
        </row>
        <row r="42">
          <cell r="D42" t="str">
            <v>P1-200</v>
          </cell>
        </row>
        <row r="43">
          <cell r="D43" t="str">
            <v>P1-194</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MATERIALES"/>
      <sheetName val="\a  aaInformación GRUPO 4\A MIn"/>
      <sheetName val="items"/>
      <sheetName val="SUB APU"/>
      <sheetName val="ACTA DE MODIFICACION  (2)"/>
      <sheetName val="INDICMICROEMP"/>
      <sheetName val="#¡REF"/>
      <sheetName val="Datos Básicos"/>
      <sheetName val="SALARIOS"/>
      <sheetName val="Informacion"/>
      <sheetName val="Informe"/>
      <sheetName val="Seguim-16"/>
      <sheetName val="INV"/>
      <sheetName val="AASHTO"/>
      <sheetName val="Formulario N° 4"/>
      <sheetName val="EQUIPO"/>
      <sheetName val="PESOS"/>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Res-Accide-10"/>
      <sheetName val="_a  aaInformación GRUPO 4_A MIn"/>
      <sheetName val="\\Escritorio\amv 2011\a  aaInfo"/>
      <sheetName val="\Users\avargase\AppData\Local\M"/>
      <sheetName val="ESTADO VÍA-CRIT.TECNICO"/>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aCCIDENTES DE 1995 - 1996.xls]"/>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precios-básicos2002"/>
      <sheetName val="APUs"/>
      <sheetName val="\Users\HP\AppData\Local\Microso"/>
      <sheetName val="#R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LISTADO "/>
      <sheetName val="M.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_aCCIDENTES_DE_1995___1996_xl_2"/>
      <sheetName val="_aCCIDENTES_DE_1995___1996_xl_3"/>
      <sheetName val="_aCCIDENTES_DE_1995___1996_xl_4"/>
      <sheetName val="_aCCIDENTES_DE_1995___1996_xl_5"/>
      <sheetName val="_aCCIDENTES_DE_1995___1996_xl_6"/>
      <sheetName val="_aCCIDENTES_DE_1995___1996_xl_7"/>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sheetData sheetId="54"/>
      <sheetData sheetId="55"/>
      <sheetData sheetId="56" refreshError="1"/>
      <sheetData sheetId="57" refreshError="1"/>
      <sheetData sheetId="58" refreshError="1"/>
      <sheetData sheetId="59" refreshError="1"/>
      <sheetData sheetId="60"/>
      <sheetData sheetId="61"/>
      <sheetData sheetId="62" refreshError="1"/>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sheetData sheetId="215"/>
      <sheetData sheetId="216"/>
      <sheetData sheetId="217" refreshError="1"/>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sheetData sheetId="263"/>
      <sheetData sheetId="264"/>
      <sheetData sheetId="265"/>
      <sheetData sheetId="266"/>
      <sheetData sheetId="267"/>
      <sheetData sheetId="268"/>
      <sheetData sheetId="269"/>
      <sheetData sheetId="270"/>
      <sheetData sheetId="271" refreshError="1"/>
      <sheetData sheetId="272" refreshError="1"/>
      <sheetData sheetId="273"/>
      <sheetData sheetId="274" refreshError="1"/>
      <sheetData sheetId="275"/>
      <sheetData sheetId="276" refreshError="1"/>
      <sheetData sheetId="277" refreshError="1"/>
      <sheetData sheetId="278" refreshError="1"/>
      <sheetData sheetId="279" refreshError="1"/>
      <sheetData sheetId="280" refreshError="1"/>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sheetData sheetId="338"/>
      <sheetData sheetId="339"/>
      <sheetData sheetId="340"/>
      <sheetData sheetId="341"/>
      <sheetData sheetId="342"/>
      <sheetData sheetId="343"/>
      <sheetData sheetId="344"/>
      <sheetData sheetId="345"/>
      <sheetData sheetId="346"/>
      <sheetData sheetId="347"/>
      <sheetData sheetId="348"/>
      <sheetData sheetId="349" refreshError="1"/>
      <sheetData sheetId="350" refreshError="1"/>
      <sheetData sheetId="351" refreshError="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refreshError="1"/>
      <sheetData sheetId="456"/>
      <sheetData sheetId="457"/>
      <sheetData sheetId="458"/>
      <sheetData sheetId="459" refreshError="1"/>
      <sheetData sheetId="460"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ACEROS"/>
      <sheetName val="1"/>
      <sheetName val="2"/>
      <sheetName val="3"/>
      <sheetName val="4"/>
      <sheetName val="5"/>
      <sheetName val="6"/>
      <sheetName val="7"/>
      <sheetName val="8"/>
      <sheetName val="9"/>
      <sheetName val="10"/>
      <sheetName val="11"/>
      <sheetName val="12"/>
      <sheetName val="13"/>
      <sheetName val="14"/>
      <sheetName val="15"/>
      <sheetName val="16"/>
      <sheetName val="C123"/>
      <sheetName val="M14"/>
    </sheetNames>
    <sheetDataSet>
      <sheetData sheetId="0"/>
      <sheetData sheetId="1"/>
      <sheetData sheetId="2" refreshError="1">
        <row r="7">
          <cell r="B7">
            <v>0.1</v>
          </cell>
        </row>
        <row r="8">
          <cell r="B8">
            <v>0.1</v>
          </cell>
        </row>
        <row r="29">
          <cell r="B29" t="str">
            <v>MEZCLADORA</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CANTIDADES"/>
      <sheetName val="APU"/>
      <sheetName val="1.1"/>
      <sheetName val="1.2"/>
      <sheetName val="1.3"/>
      <sheetName val="1.4"/>
      <sheetName val="1.5"/>
      <sheetName val="1.6"/>
      <sheetName val="1.7"/>
      <sheetName val="1.8"/>
      <sheetName val="1.9"/>
      <sheetName val="1.10"/>
      <sheetName val="1.11.1"/>
      <sheetName val="1.11.2"/>
      <sheetName val="1.11.3"/>
      <sheetName val="1.11.4"/>
      <sheetName val="1.12.1"/>
      <sheetName val="1.12.2"/>
      <sheetName val="1.12.3"/>
      <sheetName val="1.12.4"/>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s>
    <sheetDataSet>
      <sheetData sheetId="0" refreshError="1">
        <row r="4">
          <cell r="G4">
            <v>0.1</v>
          </cell>
        </row>
        <row r="5">
          <cell r="G5">
            <v>0.05</v>
          </cell>
        </row>
        <row r="6">
          <cell r="G6">
            <v>0.05</v>
          </cell>
        </row>
        <row r="7">
          <cell r="G7">
            <v>0</v>
          </cell>
        </row>
        <row r="32">
          <cell r="F32" t="str">
            <v>CODIGO</v>
          </cell>
          <cell r="G32" t="str">
            <v>DESCRIPCION</v>
          </cell>
          <cell r="H32" t="str">
            <v>UN</v>
          </cell>
          <cell r="I32" t="str">
            <v>V/r UNITARIO</v>
          </cell>
        </row>
        <row r="33">
          <cell r="F33">
            <v>1</v>
          </cell>
          <cell r="G33" t="str">
            <v>EQUIPO DE TOPOGRAFIA</v>
          </cell>
          <cell r="H33" t="str">
            <v>DIA</v>
          </cell>
          <cell r="I33">
            <v>28600</v>
          </cell>
        </row>
        <row r="34">
          <cell r="F34">
            <v>2</v>
          </cell>
          <cell r="G34" t="str">
            <v>VOLQUETA 5 m³</v>
          </cell>
          <cell r="H34" t="str">
            <v>VJ</v>
          </cell>
          <cell r="I34">
            <v>50000</v>
          </cell>
        </row>
        <row r="35">
          <cell r="F35">
            <v>3</v>
          </cell>
          <cell r="G35" t="str">
            <v>COMPRESOR HIDRAULICO 1 MARTILLO</v>
          </cell>
          <cell r="H35" t="str">
            <v>HR</v>
          </cell>
          <cell r="I35">
            <v>25000</v>
          </cell>
        </row>
        <row r="36">
          <cell r="F36">
            <v>4</v>
          </cell>
          <cell r="G36" t="str">
            <v xml:space="preserve">ANDAMIO TUBULAR </v>
          </cell>
          <cell r="H36" t="str">
            <v>DIA</v>
          </cell>
          <cell r="I36">
            <v>2000</v>
          </cell>
        </row>
        <row r="37">
          <cell r="F37">
            <v>5</v>
          </cell>
          <cell r="G37" t="str">
            <v>MEZCLADORA</v>
          </cell>
          <cell r="H37" t="str">
            <v>DIA</v>
          </cell>
          <cell r="I37">
            <v>50000</v>
          </cell>
        </row>
        <row r="38">
          <cell r="F38">
            <v>6</v>
          </cell>
          <cell r="G38" t="str">
            <v>VIBRADOR</v>
          </cell>
          <cell r="H38" t="str">
            <v>DIA</v>
          </cell>
          <cell r="I38">
            <v>45000</v>
          </cell>
        </row>
        <row r="39">
          <cell r="F39">
            <v>7</v>
          </cell>
          <cell r="G39" t="str">
            <v>FORMALETA</v>
          </cell>
          <cell r="H39" t="str">
            <v>m²</v>
          </cell>
        </row>
        <row r="40">
          <cell r="F40">
            <v>8</v>
          </cell>
          <cell r="G40" t="str">
            <v>CANGURO</v>
          </cell>
          <cell r="H40" t="str">
            <v>DIA</v>
          </cell>
          <cell r="I40">
            <v>50000</v>
          </cell>
        </row>
        <row r="41">
          <cell r="F41">
            <v>9</v>
          </cell>
          <cell r="G41" t="str">
            <v>EQUIPO A GAS</v>
          </cell>
          <cell r="H41" t="str">
            <v>GLB</v>
          </cell>
          <cell r="I41">
            <v>200</v>
          </cell>
        </row>
      </sheetData>
      <sheetData sheetId="1" refreshError="1"/>
      <sheetData sheetId="2" refreshError="1">
        <row r="6">
          <cell r="A6">
            <v>1</v>
          </cell>
          <cell r="B6" t="str">
            <v>CONSTRUCCION BODEGA DE ALMACENAMIENTO</v>
          </cell>
        </row>
        <row r="7">
          <cell r="A7">
            <v>1.1000000000000001</v>
          </cell>
          <cell r="B7" t="str">
            <v>EXCAVACION MANUAL MATERIAL COMUN; INCLUYE RETIRO</v>
          </cell>
          <cell r="C7" t="str">
            <v>m³</v>
          </cell>
        </row>
        <row r="8">
          <cell r="A8">
            <v>1.2</v>
          </cell>
          <cell r="B8" t="str">
            <v>CONSTRUCCION CONCRETO CICLOPEO PARA BASE 60% CONCRETO 2000 PSI Y 40% PEIDRA SECCION 0.3X0.4m</v>
          </cell>
          <cell r="C8" t="str">
            <v>m³</v>
          </cell>
        </row>
        <row r="9">
          <cell r="A9">
            <v>1.3</v>
          </cell>
          <cell r="B9" t="str">
            <v>CONSTRUCCION VIGA SOBRECIMIENTO CONCRETO 3000 PSI SECCION 0.25X0.25m</v>
          </cell>
          <cell r="C9" t="str">
            <v>m³</v>
          </cell>
        </row>
        <row r="10">
          <cell r="A10">
            <v>1.4</v>
          </cell>
          <cell r="B10" t="str">
            <v>CONSTRUCCION VIGA AEREA CONCRETO 3000 PSI SECCION 0.20X0.25m</v>
          </cell>
          <cell r="C10" t="str">
            <v>m³</v>
          </cell>
        </row>
        <row r="11">
          <cell r="A11">
            <v>1.5</v>
          </cell>
          <cell r="B11" t="str">
            <v>CONSTRUCCION COLUMNA CONCRETO 3000 PSI SECCION 0.25X0.25m</v>
          </cell>
          <cell r="C11" t="str">
            <v>m³</v>
          </cell>
        </row>
        <row r="12">
          <cell r="A12">
            <v>1.6</v>
          </cell>
          <cell r="B12" t="str">
            <v>CONSTRUCCION COLUMNA CONCRETO 3000 PSI SECCION 0.15X0.20m</v>
          </cell>
          <cell r="C12" t="str">
            <v>ml</v>
          </cell>
        </row>
        <row r="13">
          <cell r="A13">
            <v>1.7</v>
          </cell>
          <cell r="B13" t="str">
            <v>CONSTRUCCION COLUMNA CONCRETO 3000 PSI SECCION 0.15X0.15m</v>
          </cell>
          <cell r="C13" t="str">
            <v>m³</v>
          </cell>
        </row>
        <row r="14">
          <cell r="A14">
            <v>1.8</v>
          </cell>
          <cell r="B14" t="str">
            <v>ACERO DE REFUERZO 37000 PSI (5/8" Y 3/8") PARA ESTRUCTURA BODEGA</v>
          </cell>
          <cell r="C14" t="str">
            <v>Kg</v>
          </cell>
        </row>
        <row r="15">
          <cell r="A15">
            <v>1.9</v>
          </cell>
          <cell r="B15" t="str">
            <v>RELLENO COMPACTACION MECANICA CANGURO CON MATERIAL RECEBO GRANULAR</v>
          </cell>
          <cell r="C15" t="str">
            <v>m³</v>
          </cell>
        </row>
        <row r="16">
          <cell r="A16" t="str">
            <v>1,10</v>
          </cell>
          <cell r="B16" t="str">
            <v>CONSTRUCCION PLACA EN CONCRETO 3000 PSI INCLUYE DILATACIONES e=0.15 Cm</v>
          </cell>
          <cell r="C16" t="str">
            <v>m²</v>
          </cell>
        </row>
        <row r="17">
          <cell r="A17">
            <v>1.1100000000000001</v>
          </cell>
          <cell r="B17" t="str">
            <v>CONSTRUCCION ESCALERA TIPO 1</v>
          </cell>
        </row>
        <row r="18">
          <cell r="A18" t="str">
            <v>1.11.1</v>
          </cell>
          <cell r="B18" t="str">
            <v>MURO EN LADRILLO TOLETE COMUN PARA CONFINAMIENTO ESCALERA</v>
          </cell>
          <cell r="C18" t="str">
            <v>m²</v>
          </cell>
        </row>
        <row r="19">
          <cell r="A19" t="str">
            <v>1.11.2</v>
          </cell>
          <cell r="B19" t="str">
            <v>RELLENO COMPACTADO CON PISON MATERIAL SELECCIONADO DE LA EXCAVACION</v>
          </cell>
          <cell r="C19" t="str">
            <v>m³</v>
          </cell>
        </row>
        <row r="20">
          <cell r="A20" t="str">
            <v>1.11.3</v>
          </cell>
          <cell r="B20" t="str">
            <v>PLACA EN CONCRETO 3000 PSI e=0.05m PARA ESCALERA</v>
          </cell>
          <cell r="C20" t="str">
            <v>m²</v>
          </cell>
        </row>
        <row r="21">
          <cell r="A21" t="str">
            <v>1.11.4</v>
          </cell>
          <cell r="B21" t="str">
            <v>PAÑETE EN MORTERO 1:4 SOBRE MURO PARA ESCALERA</v>
          </cell>
          <cell r="C21" t="str">
            <v>m²</v>
          </cell>
        </row>
        <row r="22">
          <cell r="A22">
            <v>1.1200000000000001</v>
          </cell>
          <cell r="B22" t="str">
            <v>CONSTRUCION ESCALERA TIPO 2</v>
          </cell>
        </row>
        <row r="23">
          <cell r="A23" t="str">
            <v>1.12.1</v>
          </cell>
          <cell r="B23" t="str">
            <v>MURO EN LADRILLO TOLETE COMUN PARA CONFINAMIENTO ESCALERA</v>
          </cell>
          <cell r="C23" t="str">
            <v>m²</v>
          </cell>
        </row>
        <row r="24">
          <cell r="A24" t="str">
            <v>1.12.2</v>
          </cell>
          <cell r="B24" t="str">
            <v>RELLENO COMPACTADO CON PISON MATERIAL SELECCIONADO DE LA EXCAVACION</v>
          </cell>
          <cell r="C24" t="str">
            <v>m³</v>
          </cell>
        </row>
        <row r="25">
          <cell r="A25" t="str">
            <v>1.12.3</v>
          </cell>
          <cell r="B25" t="str">
            <v>PLACA EN CONCRETO 3000 PSI e=0.05m PARA ESCALERA</v>
          </cell>
          <cell r="C25" t="str">
            <v>m²</v>
          </cell>
        </row>
        <row r="26">
          <cell r="A26" t="str">
            <v>1.12.4</v>
          </cell>
          <cell r="B26" t="str">
            <v>PAÑETE EN MORTERO 1:4 SOBRE MURO PARA ESCALERA</v>
          </cell>
          <cell r="C26" t="str">
            <v>m²</v>
          </cell>
        </row>
        <row r="27">
          <cell r="A27">
            <v>1.1299999999999999</v>
          </cell>
          <cell r="B27" t="str">
            <v>MURO EN BLOQUE No 5 INCLUYE LIMPIEZA EMBOQUILLADO</v>
          </cell>
          <cell r="C27" t="str">
            <v>m²</v>
          </cell>
        </row>
        <row r="28">
          <cell r="A28">
            <v>1.1399999999999999</v>
          </cell>
          <cell r="B28" t="str">
            <v xml:space="preserve">MURO EN CONCRETO SIMPLE 3000 PSI </v>
          </cell>
          <cell r="C28" t="str">
            <v>m³</v>
          </cell>
        </row>
        <row r="29">
          <cell r="A29">
            <v>1.1499999999999999</v>
          </cell>
          <cell r="B29" t="str">
            <v>VIGA ALFAGIA CONCRETO 3000 PSI SECCION 0.20X0.1m</v>
          </cell>
          <cell r="C29" t="str">
            <v>ml</v>
          </cell>
        </row>
        <row r="30">
          <cell r="A30">
            <v>1.1599999999999999</v>
          </cell>
          <cell r="B30" t="str">
            <v>SUMINISTRO Y APLICACIÓN DE GRAVILLA LAVADA PARA PROTECCION AGUAS LLUVIAS H=0.50m</v>
          </cell>
          <cell r="C30" t="str">
            <v>ml</v>
          </cell>
        </row>
        <row r="31">
          <cell r="A31">
            <v>1.17</v>
          </cell>
          <cell r="B31" t="str">
            <v>PAÑETE EN MORTERO 1:4 SOBRE MURO; INCLUYE DILATACIONES</v>
          </cell>
          <cell r="C31" t="str">
            <v>m²</v>
          </cell>
        </row>
        <row r="32">
          <cell r="A32">
            <v>1.18</v>
          </cell>
          <cell r="B32" t="str">
            <v>SUMINISTRO E INSTALACION DE GRANIPLAST SOBRE MURO EXTERIOR</v>
          </cell>
          <cell r="C32" t="str">
            <v>m²</v>
          </cell>
        </row>
        <row r="33">
          <cell r="A33">
            <v>1.19</v>
          </cell>
          <cell r="B33" t="str">
            <v>VIGA CANAL "U" CONCRETO 3000 PSI LONGITUD LIBRE 0.40m. SEGÚN DISEÑO</v>
          </cell>
          <cell r="C33" t="str">
            <v>m³</v>
          </cell>
        </row>
        <row r="34">
          <cell r="A34" t="str">
            <v>1,20</v>
          </cell>
          <cell r="B34" t="str">
            <v>NIVELACION CAJILLAS EXISTENTES</v>
          </cell>
          <cell r="C34" t="str">
            <v>und</v>
          </cell>
        </row>
        <row r="35">
          <cell r="A35">
            <v>1.21</v>
          </cell>
          <cell r="B35" t="str">
            <v>TUBERIA AGUAS LLUVIAS BAJANTE PVC 4" INCLUYE ACCESORIOS Y MALLA CON VENA PARA PAÑETE</v>
          </cell>
          <cell r="C35" t="str">
            <v>ml</v>
          </cell>
        </row>
        <row r="36">
          <cell r="A36">
            <v>1.22</v>
          </cell>
          <cell r="B36" t="str">
            <v>SUMINISTRO E INSTALACION TEJA TERMOACUSTIC COLOR, INCLUYE TORNILLOS AUTOPERFORANTES, FIJADORES DE ALA</v>
          </cell>
          <cell r="C36" t="str">
            <v>m²</v>
          </cell>
        </row>
        <row r="37">
          <cell r="A37">
            <v>1.23</v>
          </cell>
          <cell r="B37" t="str">
            <v>SUMINISTRO Y APLICACIÓN PINTURA EN VINILO TIPO 2 TRES MANOS AREA INTERNA</v>
          </cell>
          <cell r="C37" t="str">
            <v>m²</v>
          </cell>
        </row>
        <row r="38">
          <cell r="A38">
            <v>1.24</v>
          </cell>
          <cell r="B38" t="str">
            <v>SUMINISTRO E INSTALACION DE PUERTA PERSIANA METALICA EN LAMINA COLL ROLL; INCLUYE ANTICORROSIVO, PINTURA, ESMALTE COLOR ALUMINIO Y CHAPA.</v>
          </cell>
          <cell r="C38" t="str">
            <v>m²</v>
          </cell>
        </row>
        <row r="39">
          <cell r="A39">
            <v>1.25</v>
          </cell>
          <cell r="B39" t="str">
            <v>SUMINISTRO E INSTALACION DE VENTANA PERSIANA METALICA EN LAMINA COLL ROLL; INCLUYE ANTICORROSIVO, PINTURA, ESMALTE COLOR ALUMINIO Y CHAPA.</v>
          </cell>
          <cell r="C39" t="str">
            <v>m²</v>
          </cell>
        </row>
        <row r="40">
          <cell r="A40">
            <v>1.26</v>
          </cell>
          <cell r="B40" t="str">
            <v>VENTANERIA CUADRADA (0.50X0.50) EN ALUMNIO, INCLUYE VIDRIOS.</v>
          </cell>
          <cell r="C40" t="str">
            <v>und</v>
          </cell>
        </row>
        <row r="41">
          <cell r="A41">
            <v>1.27</v>
          </cell>
          <cell r="B41" t="str">
            <v>IMPERMEABILIZACION VIGA CANAL CON MANTO ZETAL Y FOIL DE ALUMINIO.</v>
          </cell>
          <cell r="C41" t="str">
            <v>m²</v>
          </cell>
        </row>
        <row r="42">
          <cell r="A42">
            <v>1.28</v>
          </cell>
          <cell r="B42" t="str">
            <v>CONSTRUCCION VIGA CINTA CONCRETO 3000 PSI SECCION 0.10X0.15m</v>
          </cell>
          <cell r="C42" t="str">
            <v>m³</v>
          </cell>
        </row>
        <row r="43">
          <cell r="A43">
            <v>1.29</v>
          </cell>
          <cell r="B43" t="str">
            <v>SUMINISTRO EN INSTALACION CORREAS METALICAS EN PERFIL COLL ROLL CAL 18 DE 0.10X0.05m SENCILLA INCLUYE SOLDADURA, ANTICORROSIVO Y PINTURA EN ESMALTE COLOR BLANCO</v>
          </cell>
          <cell r="C43" t="str">
            <v>ml</v>
          </cell>
        </row>
        <row r="44">
          <cell r="A44" t="str">
            <v>1,30</v>
          </cell>
          <cell r="B44" t="str">
            <v>SUMINISTRO E INSTALACION CERCHAS METALICAS EN PERFILES METALICAS COLL ROLL CAL 18 DE 0.15 X 0.05m EN PACHA, INCLUYE SOLDADURA, ANTICORROSIVO Y PINTURA EN ESMALTE COLOR BLANCO</v>
          </cell>
          <cell r="C44" t="str">
            <v>ml</v>
          </cell>
        </row>
        <row r="45">
          <cell r="A45" t="str">
            <v>TOTAL COSTO DIRECTOS</v>
          </cell>
        </row>
        <row r="46">
          <cell r="A46" t="str">
            <v>A.I.U. 20%</v>
          </cell>
        </row>
        <row r="47">
          <cell r="A47" t="str">
            <v>TOTAL PRESUPUESTO</v>
          </cell>
        </row>
        <row r="48">
          <cell r="A48" t="str">
            <v>ELABORO:</v>
          </cell>
          <cell r="B48" t="str">
            <v>RAUL GALINDO</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Individual"/>
      <sheetName val="Datos de Entrada"/>
      <sheetName val="Mat"/>
      <sheetName val="MO"/>
      <sheetName val="Ac. Monof"/>
      <sheetName val="Ac Trifas"/>
      <sheetName val="Bandejas y Canaletas"/>
      <sheetName val="Cables"/>
      <sheetName val="Redes Exteriores"/>
      <sheetName val="Salidas PVC"/>
      <sheetName val="Salidas EMT"/>
      <sheetName val="Tuberías"/>
      <sheetName val="Tableros Y Cajas"/>
      <sheetName val="Voz y Datos"/>
    </sheetNames>
    <sheetDataSet>
      <sheetData sheetId="0"/>
      <sheetData sheetId="1"/>
      <sheetData sheetId="2"/>
      <sheetData sheetId="3">
        <row r="2">
          <cell r="A2" t="str">
            <v>.</v>
          </cell>
        </row>
        <row r="3">
          <cell r="A3" t="str">
            <v>Acom. monofásica 3 hilos</v>
          </cell>
        </row>
        <row r="4">
          <cell r="A4" t="str">
            <v>Acom. monofásica 9 hilos</v>
          </cell>
        </row>
        <row r="5">
          <cell r="A5" t="str">
            <v>Acom. primaria XLPE 1/0</v>
          </cell>
        </row>
        <row r="6">
          <cell r="A6" t="str">
            <v>Acom. trifásica 4 hilos</v>
          </cell>
        </row>
        <row r="7">
          <cell r="A7" t="str">
            <v>Acom. trifásica 8 hilos</v>
          </cell>
        </row>
        <row r="8">
          <cell r="A8" t="str">
            <v>Al ACSR 1/0</v>
          </cell>
        </row>
        <row r="9">
          <cell r="A9" t="str">
            <v>Al ACSR 2</v>
          </cell>
        </row>
        <row r="10">
          <cell r="A10" t="str">
            <v>Al ACSR 2/0</v>
          </cell>
        </row>
        <row r="11">
          <cell r="A11" t="str">
            <v>Al ACSR 3/0</v>
          </cell>
        </row>
        <row r="12">
          <cell r="A12" t="str">
            <v>Al ACSR 4</v>
          </cell>
        </row>
        <row r="13">
          <cell r="A13" t="str">
            <v>Al ACSR 4/0</v>
          </cell>
        </row>
        <row r="14">
          <cell r="A14" t="str">
            <v>Bandeja de 10 cm</v>
          </cell>
        </row>
        <row r="15">
          <cell r="A15" t="str">
            <v>Bandeja de 20 cm</v>
          </cell>
        </row>
        <row r="16">
          <cell r="A16" t="str">
            <v>Bandeja de 30 cm</v>
          </cell>
        </row>
        <row r="17">
          <cell r="A17" t="str">
            <v>Bandeja de 40 cm</v>
          </cell>
        </row>
        <row r="18">
          <cell r="A18" t="str">
            <v>Bandeja de 60 cm</v>
          </cell>
        </row>
        <row r="19">
          <cell r="A19" t="str">
            <v>C. No. 1/0</v>
          </cell>
        </row>
        <row r="20">
          <cell r="A20" t="str">
            <v>C. No. 10</v>
          </cell>
        </row>
        <row r="21">
          <cell r="A21" t="str">
            <v>C. No. 12</v>
          </cell>
        </row>
        <row r="22">
          <cell r="A22" t="str">
            <v>C. No. 14</v>
          </cell>
        </row>
        <row r="23">
          <cell r="A23" t="str">
            <v>C. No. 2</v>
          </cell>
        </row>
        <row r="24">
          <cell r="A24" t="str">
            <v>C. No. 2/0</v>
          </cell>
        </row>
        <row r="25">
          <cell r="A25" t="str">
            <v>C. No. 250 mcm</v>
          </cell>
        </row>
        <row r="26">
          <cell r="A26" t="str">
            <v>C. No. 3/0</v>
          </cell>
        </row>
        <row r="27">
          <cell r="A27" t="str">
            <v>C. No. 300 mcm</v>
          </cell>
        </row>
        <row r="28">
          <cell r="A28" t="str">
            <v>C. No. 350 mcm</v>
          </cell>
        </row>
        <row r="29">
          <cell r="A29" t="str">
            <v>C. No. 4</v>
          </cell>
        </row>
        <row r="30">
          <cell r="A30" t="str">
            <v>C. No. 4/0</v>
          </cell>
        </row>
        <row r="31">
          <cell r="A31" t="str">
            <v>C. No. 400 mcm</v>
          </cell>
        </row>
        <row r="32">
          <cell r="A32" t="str">
            <v>C. No. 500 mcm</v>
          </cell>
        </row>
        <row r="33">
          <cell r="A33" t="str">
            <v>C. No. 6</v>
          </cell>
        </row>
        <row r="34">
          <cell r="A34" t="str">
            <v>C. No. 8</v>
          </cell>
        </row>
        <row r="35">
          <cell r="A35" t="str">
            <v>Cable UTP</v>
          </cell>
        </row>
        <row r="36">
          <cell r="A36" t="str">
            <v>Caja empalme 15x15</v>
          </cell>
        </row>
        <row r="37">
          <cell r="A37" t="str">
            <v>Caja subterránea 50x50, 60x60</v>
          </cell>
        </row>
        <row r="38">
          <cell r="A38" t="str">
            <v>Canaleta metálica 10x5</v>
          </cell>
        </row>
        <row r="39">
          <cell r="A39" t="str">
            <v>Canaleta plástica 20mm a 40 mm</v>
          </cell>
        </row>
        <row r="40">
          <cell r="A40" t="str">
            <v>Canaleta plástica 60 mm</v>
          </cell>
        </row>
        <row r="41">
          <cell r="A41" t="str">
            <v>Conduleta ½</v>
          </cell>
        </row>
        <row r="42">
          <cell r="A42" t="str">
            <v>Conduleta ¾</v>
          </cell>
        </row>
        <row r="43">
          <cell r="A43" t="str">
            <v>Conduleta 1</v>
          </cell>
        </row>
        <row r="44">
          <cell r="A44" t="str">
            <v>Conduleta 1 ¼</v>
          </cell>
        </row>
        <row r="45">
          <cell r="A45" t="str">
            <v>Conduleta 1 ½</v>
          </cell>
        </row>
        <row r="46">
          <cell r="A46" t="str">
            <v>Conduleta 2</v>
          </cell>
        </row>
        <row r="47">
          <cell r="A47" t="str">
            <v>Descarga a tierra</v>
          </cell>
        </row>
        <row r="48">
          <cell r="A48" t="str">
            <v>Gabinete telefónico 80x60x15 cm  sin regletas</v>
          </cell>
        </row>
        <row r="49">
          <cell r="A49" t="str">
            <v>Insatalación de caja 4x4 galvaniz</v>
          </cell>
        </row>
        <row r="50">
          <cell r="A50" t="str">
            <v>Insatalación de Tablero</v>
          </cell>
        </row>
        <row r="51">
          <cell r="A51" t="str">
            <v>Insatalación de Toma energia</v>
          </cell>
        </row>
        <row r="52">
          <cell r="A52" t="str">
            <v>Insatalación de Toma voz y datos</v>
          </cell>
        </row>
        <row r="53">
          <cell r="A53" t="str">
            <v>Lámpara Flrsc. 2x32 cielo falso con macho y encauchetado</v>
          </cell>
        </row>
        <row r="54">
          <cell r="A54" t="str">
            <v>Montaje de aisladero monofásico</v>
          </cell>
        </row>
        <row r="55">
          <cell r="A55" t="str">
            <v>Montaje de aisladero trifásico</v>
          </cell>
        </row>
        <row r="56">
          <cell r="A56" t="str">
            <v>Montaje de bajante en 2" Pulgadas</v>
          </cell>
        </row>
        <row r="57">
          <cell r="A57" t="str">
            <v>Montaje de bajante en 3" Pulgadas</v>
          </cell>
        </row>
        <row r="58">
          <cell r="A58" t="str">
            <v>Montaje de bajante por poste</v>
          </cell>
        </row>
        <row r="59">
          <cell r="A59" t="str">
            <v>Montaje de bajante y caja intemperie</v>
          </cell>
        </row>
        <row r="60">
          <cell r="A60" t="str">
            <v>Montaje de brecha por pavimento</v>
          </cell>
        </row>
        <row r="61">
          <cell r="A61" t="str">
            <v>Montaje de brecha por zona verde</v>
          </cell>
        </row>
        <row r="62">
          <cell r="A62" t="str">
            <v>Montaje de caja 50x50</v>
          </cell>
        </row>
        <row r="63">
          <cell r="A63" t="str">
            <v>Montaje de caja 60x60</v>
          </cell>
        </row>
        <row r="64">
          <cell r="A64" t="str">
            <v>Montaje de caja 60x80</v>
          </cell>
        </row>
        <row r="65">
          <cell r="A65" t="str">
            <v>Montaje de caja RS3-002</v>
          </cell>
        </row>
        <row r="66">
          <cell r="A66" t="str">
            <v>Montaje de cono premoldeado</v>
          </cell>
        </row>
        <row r="67">
          <cell r="A67" t="str">
            <v>Montaje de defensa</v>
          </cell>
        </row>
        <row r="68">
          <cell r="A68" t="str">
            <v>Montaje de descaga secundaria</v>
          </cell>
        </row>
        <row r="69">
          <cell r="A69" t="str">
            <v>Montaje de descarga primaria</v>
          </cell>
        </row>
        <row r="70">
          <cell r="A70" t="str">
            <v>Montaje de estribo</v>
          </cell>
        </row>
        <row r="71">
          <cell r="A71" t="str">
            <v>Montaje de lámpara sodio 250W</v>
          </cell>
        </row>
        <row r="72">
          <cell r="A72" t="str">
            <v>Montaje de lámpara sodio 400W</v>
          </cell>
        </row>
        <row r="73">
          <cell r="A73" t="str">
            <v>Montaje de lámpara sodio 70W</v>
          </cell>
        </row>
        <row r="74">
          <cell r="A74" t="str">
            <v>Montaje de línea monofásica No. 2 ACSR</v>
          </cell>
        </row>
        <row r="75">
          <cell r="A75" t="str">
            <v>Montaje de línea secundaria No. 2-1/0</v>
          </cell>
        </row>
        <row r="76">
          <cell r="A76" t="str">
            <v>Montaje de línea trifásica 266.8 y 4/0</v>
          </cell>
        </row>
        <row r="77">
          <cell r="A77" t="str">
            <v>Montaje de línea trifásica No. 1/0 ACSR</v>
          </cell>
        </row>
        <row r="78">
          <cell r="A78" t="str">
            <v>Montaje de línea trifásica No. 2 ACSR</v>
          </cell>
        </row>
        <row r="79">
          <cell r="A79" t="str">
            <v>Montaje de poste concreto 12 mts pluma</v>
          </cell>
        </row>
        <row r="80">
          <cell r="A80" t="str">
            <v>Montaje de poste concreto 8 mts pluma</v>
          </cell>
        </row>
        <row r="81">
          <cell r="A81" t="str">
            <v>Montaje de poste de concreto 12 mts</v>
          </cell>
        </row>
        <row r="82">
          <cell r="A82" t="str">
            <v>Montaje de poste de concreto 14 mts</v>
          </cell>
        </row>
        <row r="83">
          <cell r="A83" t="str">
            <v>Montaje de poste de concreto 8 mts</v>
          </cell>
        </row>
        <row r="84">
          <cell r="A84" t="str">
            <v>Montaje de poste de madera de 10 mts</v>
          </cell>
        </row>
        <row r="85">
          <cell r="A85" t="str">
            <v>Montaje de poste de madera de 12 mts</v>
          </cell>
        </row>
        <row r="86">
          <cell r="A86" t="str">
            <v>Montaje de RA020 CONTADOR DOMICILIARIO</v>
          </cell>
        </row>
        <row r="87">
          <cell r="A87" t="str">
            <v>Montaje de retenida primaria</v>
          </cell>
        </row>
        <row r="88">
          <cell r="A88" t="str">
            <v xml:space="preserve">Montaje de retenida secundaria </v>
          </cell>
        </row>
        <row r="89">
          <cell r="A89" t="str">
            <v>Montaje de transformador monofásico</v>
          </cell>
        </row>
        <row r="90">
          <cell r="A90" t="str">
            <v>Montaje de transformador trifásico</v>
          </cell>
        </row>
        <row r="91">
          <cell r="A91" t="str">
            <v>Montaje de tratamiento con bentonita</v>
          </cell>
        </row>
        <row r="92">
          <cell r="A92" t="str">
            <v>Montaje de vestida monofásica al 1,50 y 2,40</v>
          </cell>
        </row>
        <row r="93">
          <cell r="A93" t="str">
            <v>Montaje de vestida monofásica al centro</v>
          </cell>
        </row>
        <row r="94">
          <cell r="A94" t="str">
            <v>Montaje de vestida secundaria</v>
          </cell>
        </row>
        <row r="95">
          <cell r="A95" t="str">
            <v>Montaje de vestida trifásica en 1,50 y 2,40</v>
          </cell>
        </row>
        <row r="96">
          <cell r="A96" t="str">
            <v>Ojo de Buey en cielo</v>
          </cell>
        </row>
        <row r="97">
          <cell r="A97" t="str">
            <v>Patch panel de 16 puertos</v>
          </cell>
        </row>
        <row r="98">
          <cell r="A98" t="str">
            <v>Patch panel de 24 puertos</v>
          </cell>
        </row>
        <row r="99">
          <cell r="A99" t="str">
            <v>Patch panel de 48 puertos</v>
          </cell>
        </row>
        <row r="100">
          <cell r="A100" t="str">
            <v>Pintada de poste - incluye pintura</v>
          </cell>
        </row>
        <row r="101">
          <cell r="A101" t="str">
            <v>Rack autosoportado</v>
          </cell>
        </row>
        <row r="102">
          <cell r="A102" t="str">
            <v>Regleta S66 50 pares</v>
          </cell>
        </row>
        <row r="103">
          <cell r="A103" t="str">
            <v>Retempla de línea monofásica</v>
          </cell>
        </row>
        <row r="104">
          <cell r="A104" t="str">
            <v>Retempla de línea secundaria</v>
          </cell>
        </row>
        <row r="105">
          <cell r="A105" t="str">
            <v>Retempla de línea trifásica No. 4/0-266 8</v>
          </cell>
        </row>
        <row r="106">
          <cell r="A106" t="str">
            <v>Retempla de línea trifásica No. 4-1/0</v>
          </cell>
        </row>
        <row r="107">
          <cell r="A107" t="str">
            <v>Retiro de aisladero monofásico</v>
          </cell>
        </row>
        <row r="108">
          <cell r="A108" t="str">
            <v>Retiro de aisladero trifásico</v>
          </cell>
        </row>
        <row r="109">
          <cell r="A109" t="str">
            <v>Retiro de lámpara de 70 y 125 W</v>
          </cell>
        </row>
        <row r="110">
          <cell r="A110" t="str">
            <v>Retiro de línea monofásica</v>
          </cell>
        </row>
        <row r="111">
          <cell r="A111" t="str">
            <v>Retiro de línea secundaira</v>
          </cell>
        </row>
        <row r="112">
          <cell r="A112" t="str">
            <v>Retiro de línea trifásica No. 4/0-266,8</v>
          </cell>
        </row>
        <row r="113">
          <cell r="A113" t="str">
            <v>Retiro de línea trifásica No. 4-2-1/0</v>
          </cell>
        </row>
        <row r="114">
          <cell r="A114" t="str">
            <v>Retiro de poste de concreto de 12 mts</v>
          </cell>
        </row>
        <row r="115">
          <cell r="A115" t="str">
            <v>Retiro de poste de concreto de 8 mts</v>
          </cell>
        </row>
        <row r="116">
          <cell r="A116" t="str">
            <v>Retiro de poste de madera de 10 mts</v>
          </cell>
        </row>
        <row r="117">
          <cell r="A117" t="str">
            <v>Retiro de poste de madera de 12 mts</v>
          </cell>
        </row>
        <row r="118">
          <cell r="A118" t="str">
            <v>Retiro de poste de madera de 8 mts</v>
          </cell>
        </row>
        <row r="119">
          <cell r="A119" t="str">
            <v>Salida breaker</v>
          </cell>
        </row>
        <row r="120">
          <cell r="A120" t="str">
            <v>Salida EMT</v>
          </cell>
        </row>
        <row r="121">
          <cell r="A121" t="str">
            <v>Salida Interruptor PVC</v>
          </cell>
        </row>
        <row r="122">
          <cell r="A122" t="str">
            <v>Salida Plafon en PVC</v>
          </cell>
        </row>
        <row r="123">
          <cell r="A123" t="str">
            <v>Salida Sonido en PVC sin alambrar y sin aparatear</v>
          </cell>
        </row>
        <row r="124">
          <cell r="A124" t="str">
            <v>Salida Tomacorriente ESTUFA 3X50</v>
          </cell>
        </row>
        <row r="125">
          <cell r="A125" t="str">
            <v>Salida Tomacorriente PVC</v>
          </cell>
        </row>
        <row r="126">
          <cell r="A126" t="str">
            <v>Salida Voz y Datos Toma doble (50 mts de cable)</v>
          </cell>
        </row>
        <row r="127">
          <cell r="A127" t="str">
            <v>Soldadura exotérmica</v>
          </cell>
        </row>
        <row r="128">
          <cell r="A128" t="str">
            <v>T. EMT ½</v>
          </cell>
        </row>
        <row r="129">
          <cell r="A129" t="str">
            <v>T. EMT ¾</v>
          </cell>
        </row>
        <row r="130">
          <cell r="A130" t="str">
            <v>T. EMT 1</v>
          </cell>
        </row>
        <row r="131">
          <cell r="A131" t="str">
            <v>T. EMT 1 ¼</v>
          </cell>
        </row>
        <row r="132">
          <cell r="A132" t="str">
            <v>T. EMT 1 ½</v>
          </cell>
        </row>
        <row r="133">
          <cell r="A133" t="str">
            <v>T. EMT 2</v>
          </cell>
        </row>
        <row r="134">
          <cell r="A134" t="str">
            <v>T. EMT 3</v>
          </cell>
        </row>
        <row r="135">
          <cell r="A135" t="str">
            <v>T. EMT 4</v>
          </cell>
        </row>
        <row r="136">
          <cell r="A136" t="str">
            <v>T. PVC ½</v>
          </cell>
        </row>
        <row r="137">
          <cell r="A137" t="str">
            <v>T. PVC ¾</v>
          </cell>
        </row>
        <row r="138">
          <cell r="A138" t="str">
            <v>T. PVC 1</v>
          </cell>
        </row>
        <row r="139">
          <cell r="A139" t="str">
            <v>T. PVC 1 ¼</v>
          </cell>
        </row>
        <row r="140">
          <cell r="A140" t="str">
            <v>T. PVC 1 ½</v>
          </cell>
        </row>
        <row r="141">
          <cell r="A141" t="str">
            <v>T. PVC 2</v>
          </cell>
        </row>
        <row r="142">
          <cell r="A142" t="str">
            <v>T. PVC 3</v>
          </cell>
        </row>
        <row r="143">
          <cell r="A143" t="str">
            <v>T. PVC 4</v>
          </cell>
        </row>
        <row r="144">
          <cell r="A144" t="str">
            <v>T. TMG ½</v>
          </cell>
        </row>
        <row r="145">
          <cell r="A145" t="str">
            <v>T. TMG ¾</v>
          </cell>
        </row>
        <row r="146">
          <cell r="A146" t="str">
            <v>T. TMG 1</v>
          </cell>
        </row>
        <row r="147">
          <cell r="A147" t="str">
            <v>T. TMG 1 ¼</v>
          </cell>
        </row>
        <row r="148">
          <cell r="A148" t="str">
            <v>T. TMG 1 ½</v>
          </cell>
        </row>
        <row r="149">
          <cell r="A149" t="str">
            <v>T. TMG 2</v>
          </cell>
        </row>
        <row r="150">
          <cell r="A150" t="str">
            <v>T. TMG 3</v>
          </cell>
        </row>
        <row r="151">
          <cell r="A151" t="str">
            <v>T. TMG 4</v>
          </cell>
        </row>
        <row r="152">
          <cell r="A152" t="str">
            <v>Trasl. de aisladero monofásico</v>
          </cell>
        </row>
        <row r="153">
          <cell r="A153" t="str">
            <v>Trasl. de aisladero trifásico</v>
          </cell>
        </row>
        <row r="154">
          <cell r="A154" t="str">
            <v>Trasl. de lámpara de 250-400W</v>
          </cell>
        </row>
        <row r="155">
          <cell r="A155" t="str">
            <v>Trasl. de lámpara de 70-125W</v>
          </cell>
        </row>
        <row r="156">
          <cell r="A156" t="str">
            <v>Trasl. de línea monofásica No. 4-2-1/0</v>
          </cell>
        </row>
        <row r="157">
          <cell r="A157" t="str">
            <v>Trasl. de línea secundaria</v>
          </cell>
        </row>
        <row r="158">
          <cell r="A158" t="str">
            <v>Trasl. de línea trifásica No. 4/0 266,8</v>
          </cell>
        </row>
        <row r="159">
          <cell r="A159" t="str">
            <v>Trasl. de línea trifásica No. 4-2-1/0 ACSR</v>
          </cell>
        </row>
        <row r="160">
          <cell r="A160" t="str">
            <v>Trasl. de poste de concreto de 12 mts</v>
          </cell>
        </row>
        <row r="161">
          <cell r="A161" t="str">
            <v>Trasl. de poste de concreto de 8 mts</v>
          </cell>
        </row>
        <row r="162">
          <cell r="A162" t="str">
            <v>Trasl. de poste de madera de 10 mts</v>
          </cell>
        </row>
        <row r="163">
          <cell r="A163" t="str">
            <v>Trasl. de poste de madera de 12 mts</v>
          </cell>
        </row>
        <row r="164">
          <cell r="A164" t="str">
            <v>Trasl. de poste de madera de 8 mts</v>
          </cell>
        </row>
        <row r="165">
          <cell r="A165" t="str">
            <v>Trasl. de transformador monofásico</v>
          </cell>
        </row>
        <row r="166">
          <cell r="A166" t="str">
            <v>Trasl. de transformador trifásico</v>
          </cell>
        </row>
        <row r="167">
          <cell r="A167" t="str">
            <v>Trenza Sec. 1F # 1/0</v>
          </cell>
        </row>
        <row r="168">
          <cell r="A168" t="str">
            <v>Trenza Sec. 1F # 2</v>
          </cell>
        </row>
        <row r="169">
          <cell r="A169" t="str">
            <v>Trenza Sec. 1F # 2/0</v>
          </cell>
        </row>
        <row r="170">
          <cell r="A170" t="str">
            <v>Trenza Sec. 1F # 3//</v>
          </cell>
        </row>
        <row r="171">
          <cell r="A171" t="str">
            <v>Trenza Sec. 1F # 4</v>
          </cell>
        </row>
        <row r="172">
          <cell r="A172" t="str">
            <v>Trenza Sec. 1F # 4/0</v>
          </cell>
        </row>
        <row r="173">
          <cell r="A173" t="str">
            <v>Trenza Sec. 1F # 6</v>
          </cell>
        </row>
        <row r="174">
          <cell r="A174" t="str">
            <v>Trenza Sec. 3F # 1/0</v>
          </cell>
        </row>
        <row r="175">
          <cell r="A175" t="str">
            <v>Trenza Sec. 3F # 2</v>
          </cell>
        </row>
        <row r="176">
          <cell r="A176" t="str">
            <v>Trenza Sec. 3F # 2/0</v>
          </cell>
        </row>
        <row r="177">
          <cell r="A177" t="str">
            <v>Trenza Sec. 3F # 3//</v>
          </cell>
        </row>
        <row r="178">
          <cell r="A178" t="str">
            <v>Trenza Sec. 3F # 4</v>
          </cell>
        </row>
        <row r="179">
          <cell r="A179" t="str">
            <v>Trenza Sec. 3F # 4/0</v>
          </cell>
        </row>
        <row r="180">
          <cell r="A180" t="str">
            <v>Trenza Sec. 3F # 6</v>
          </cell>
        </row>
        <row r="181">
          <cell r="A181" t="str">
            <v>Viento convencional</v>
          </cell>
        </row>
        <row r="182">
          <cell r="A182" t="str">
            <v>Viento Farol</v>
          </cell>
        </row>
      </sheetData>
      <sheetData sheetId="4"/>
      <sheetData sheetId="5"/>
      <sheetData sheetId="6"/>
      <sheetData sheetId="7"/>
      <sheetData sheetId="8"/>
      <sheetData sheetId="9"/>
      <sheetData sheetId="10"/>
      <sheetData sheetId="11"/>
      <sheetData sheetId="12"/>
      <sheetData sheetId="13"/>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ACEROS"/>
      <sheetName val="1"/>
      <sheetName val="2"/>
      <sheetName val="3"/>
      <sheetName val="4"/>
      <sheetName val="5"/>
      <sheetName val="6"/>
      <sheetName val="7"/>
      <sheetName val="8"/>
      <sheetName val="9"/>
      <sheetName val="10"/>
      <sheetName val="11"/>
      <sheetName val="12"/>
      <sheetName val="13"/>
      <sheetName val="14"/>
      <sheetName val="15"/>
      <sheetName val="16"/>
      <sheetName val="C123"/>
      <sheetName val="M14"/>
    </sheetNames>
    <sheetDataSet>
      <sheetData sheetId="0"/>
      <sheetData sheetId="1"/>
      <sheetData sheetId="2">
        <row r="7">
          <cell r="B7">
            <v>0.1</v>
          </cell>
        </row>
        <row r="9">
          <cell r="B9">
            <v>0.08</v>
          </cell>
        </row>
        <row r="43">
          <cell r="B43" t="str">
            <v>ARENA</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1"/>
      <sheetName val="2"/>
      <sheetName val="3"/>
      <sheetName val="4"/>
      <sheetName val="5"/>
      <sheetName val="6"/>
      <sheetName val="7"/>
      <sheetName val="8"/>
      <sheetName val="9"/>
    </sheetNames>
    <sheetDataSet>
      <sheetData sheetId="0"/>
      <sheetData sheetId="1"/>
      <sheetData sheetId="2" refreshError="1">
        <row r="212">
          <cell r="B212" t="str">
            <v>ALAMBRE  No. 8 AWG</v>
          </cell>
        </row>
        <row r="213">
          <cell r="B213" t="str">
            <v>DUCTO CONDUIT ELECTR. PVC  1/2"</v>
          </cell>
        </row>
      </sheetData>
      <sheetData sheetId="3"/>
      <sheetData sheetId="4"/>
      <sheetData sheetId="5"/>
      <sheetData sheetId="6"/>
      <sheetData sheetId="7"/>
      <sheetData sheetId="8"/>
      <sheetData sheetId="9"/>
      <sheetData sheetId="10"/>
      <sheetData sheetId="11"/>
      <sheetData sheetId="12"/>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GUADUA"/>
      <sheetName val="C123"/>
      <sheetName val="M14"/>
      <sheetName val="1.1"/>
      <sheetName val="1,2"/>
      <sheetName val="1,3"/>
      <sheetName val="2,1"/>
      <sheetName val="2,2"/>
      <sheetName val="2,3"/>
      <sheetName val="3,1"/>
      <sheetName val="3,3"/>
      <sheetName val="4.1"/>
      <sheetName val="5,1"/>
      <sheetName val="5,2"/>
      <sheetName val="5,3"/>
      <sheetName val="6,1"/>
      <sheetName val="7,1"/>
      <sheetName val="7,2"/>
      <sheetName val="7,3"/>
      <sheetName val="8,1"/>
      <sheetName val="8,2"/>
      <sheetName val="9,1"/>
      <sheetName val="9,2"/>
      <sheetName val="9,3"/>
      <sheetName val="10,1"/>
    </sheetNames>
    <sheetDataSet>
      <sheetData sheetId="0"/>
      <sheetData sheetId="1"/>
      <sheetData sheetId="2">
        <row r="4">
          <cell r="B4" t="str">
            <v xml:space="preserve"> </v>
          </cell>
        </row>
        <row r="5">
          <cell r="B5" t="str">
            <v>VALOR</v>
          </cell>
          <cell r="C5" t="str">
            <v>NOMBRE</v>
          </cell>
        </row>
        <row r="7">
          <cell r="B7">
            <v>0.1</v>
          </cell>
          <cell r="C7" t="str">
            <v>ADMINISTRACION</v>
          </cell>
        </row>
        <row r="8">
          <cell r="B8">
            <v>0.05</v>
          </cell>
          <cell r="C8" t="str">
            <v>IMPREVISTOS</v>
          </cell>
        </row>
        <row r="9">
          <cell r="B9">
            <v>0</v>
          </cell>
          <cell r="C9" t="str">
            <v>UTILIDAD</v>
          </cell>
        </row>
        <row r="10">
          <cell r="B10">
            <v>0.15000000000000002</v>
          </cell>
          <cell r="C10" t="str">
            <v>AIU</v>
          </cell>
        </row>
        <row r="11">
          <cell r="B11">
            <v>0.93</v>
          </cell>
          <cell r="C11" t="str">
            <v>PREST SOCIALES</v>
          </cell>
        </row>
        <row r="12">
          <cell r="C12" t="str">
            <v>IVA</v>
          </cell>
        </row>
        <row r="19">
          <cell r="B19" t="str">
            <v>NOMBRE</v>
          </cell>
          <cell r="C19" t="str">
            <v>UNIDAD</v>
          </cell>
          <cell r="D19" t="str">
            <v>PRECIO</v>
          </cell>
        </row>
        <row r="20">
          <cell r="B20" t="str">
            <v>RETROEXCAVADORA</v>
          </cell>
          <cell r="C20" t="str">
            <v>HORA</v>
          </cell>
          <cell r="D20">
            <v>50000</v>
          </cell>
          <cell r="E20">
            <v>0</v>
          </cell>
          <cell r="F20">
            <v>0</v>
          </cell>
        </row>
        <row r="21">
          <cell r="B21" t="str">
            <v>BULLDOZER D6</v>
          </cell>
          <cell r="C21" t="str">
            <v>HORA</v>
          </cell>
          <cell r="D21">
            <v>45000</v>
          </cell>
          <cell r="E21">
            <v>0</v>
          </cell>
          <cell r="F21">
            <v>0</v>
          </cell>
        </row>
        <row r="22">
          <cell r="B22" t="str">
            <v>BULLDOZER D8</v>
          </cell>
          <cell r="C22" t="str">
            <v>HORA</v>
          </cell>
          <cell r="D22">
            <v>85000</v>
          </cell>
          <cell r="E22">
            <v>0</v>
          </cell>
          <cell r="F22">
            <v>0</v>
          </cell>
        </row>
        <row r="23">
          <cell r="B23" t="str">
            <v>MOTONIVELADORA</v>
          </cell>
          <cell r="C23" t="str">
            <v>HORA</v>
          </cell>
          <cell r="D23">
            <v>50000</v>
          </cell>
          <cell r="E23">
            <v>0</v>
          </cell>
          <cell r="F23">
            <v>0</v>
          </cell>
        </row>
        <row r="24">
          <cell r="B24" t="str">
            <v>VIBROCOMPACTADOR</v>
          </cell>
          <cell r="C24" t="str">
            <v>DIA</v>
          </cell>
          <cell r="D24">
            <v>35000</v>
          </cell>
          <cell r="E24">
            <v>0</v>
          </cell>
          <cell r="F24">
            <v>0</v>
          </cell>
        </row>
        <row r="25">
          <cell r="B25" t="str">
            <v>CARROTANQUE</v>
          </cell>
          <cell r="C25" t="str">
            <v>HORA</v>
          </cell>
          <cell r="E25">
            <v>0</v>
          </cell>
          <cell r="F25">
            <v>0</v>
          </cell>
        </row>
        <row r="26">
          <cell r="B26" t="str">
            <v>RETROCARGADOR</v>
          </cell>
          <cell r="C26" t="str">
            <v>HORA</v>
          </cell>
          <cell r="E26">
            <v>0</v>
          </cell>
          <cell r="F26">
            <v>0</v>
          </cell>
        </row>
        <row r="27">
          <cell r="B27" t="str">
            <v xml:space="preserve">VOLQUETA </v>
          </cell>
          <cell r="C27" t="str">
            <v>M3</v>
          </cell>
          <cell r="D27">
            <v>2500</v>
          </cell>
          <cell r="E27">
            <v>0</v>
          </cell>
          <cell r="F27">
            <v>0</v>
          </cell>
        </row>
        <row r="28">
          <cell r="B28" t="str">
            <v>VOLQUETA POR HORAS</v>
          </cell>
          <cell r="C28" t="str">
            <v>HORA</v>
          </cell>
          <cell r="D28">
            <v>400</v>
          </cell>
          <cell r="E28">
            <v>0</v>
          </cell>
          <cell r="F28">
            <v>0</v>
          </cell>
        </row>
        <row r="29">
          <cell r="B29" t="str">
            <v>MEZCLADORA</v>
          </cell>
          <cell r="C29" t="str">
            <v>HORA</v>
          </cell>
          <cell r="D29">
            <v>9000</v>
          </cell>
          <cell r="E29">
            <v>0</v>
          </cell>
          <cell r="F29">
            <v>0</v>
          </cell>
        </row>
        <row r="30">
          <cell r="B30" t="str">
            <v>VIBRADOR ELECTRICO</v>
          </cell>
          <cell r="C30" t="str">
            <v>d/M</v>
          </cell>
          <cell r="D30">
            <v>35000</v>
          </cell>
          <cell r="E30">
            <v>0</v>
          </cell>
          <cell r="F30">
            <v>0</v>
          </cell>
        </row>
        <row r="31">
          <cell r="B31" t="str">
            <v>EQ. DE PERFORACION</v>
          </cell>
          <cell r="C31" t="str">
            <v>HORA</v>
          </cell>
          <cell r="D31">
            <v>25000</v>
          </cell>
          <cell r="E31">
            <v>0</v>
          </cell>
          <cell r="F31">
            <v>0</v>
          </cell>
        </row>
        <row r="32">
          <cell r="B32" t="str">
            <v xml:space="preserve">ANDAMIO METALICO </v>
          </cell>
          <cell r="C32" t="str">
            <v>d/M</v>
          </cell>
          <cell r="D32">
            <v>800</v>
          </cell>
          <cell r="E32">
            <v>0</v>
          </cell>
          <cell r="F32">
            <v>0</v>
          </cell>
        </row>
        <row r="33">
          <cell r="B33" t="str">
            <v>COMPRESOR</v>
          </cell>
          <cell r="C33" t="str">
            <v>HORA</v>
          </cell>
          <cell r="D33">
            <v>5000</v>
          </cell>
          <cell r="E33">
            <v>0</v>
          </cell>
          <cell r="F33">
            <v>0</v>
          </cell>
        </row>
        <row r="34">
          <cell r="B34" t="str">
            <v>MOTOBOMA</v>
          </cell>
          <cell r="C34" t="str">
            <v>HORA</v>
          </cell>
          <cell r="D34">
            <v>20000</v>
          </cell>
          <cell r="E34">
            <v>0</v>
          </cell>
          <cell r="F34">
            <v>0</v>
          </cell>
        </row>
        <row r="35">
          <cell r="B35" t="str">
            <v>VOLQUETA</v>
          </cell>
          <cell r="C35" t="str">
            <v>M3/KM</v>
          </cell>
          <cell r="D35">
            <v>300</v>
          </cell>
          <cell r="E35">
            <v>0</v>
          </cell>
          <cell r="F35">
            <v>0</v>
          </cell>
        </row>
        <row r="36">
          <cell r="B36" t="str">
            <v>EQUIPO DE TOPOGRAFIA</v>
          </cell>
          <cell r="C36" t="str">
            <v>DIA</v>
          </cell>
          <cell r="D36">
            <v>80000</v>
          </cell>
          <cell r="E36">
            <v>0</v>
          </cell>
          <cell r="F36">
            <v>0</v>
          </cell>
        </row>
        <row r="37">
          <cell r="B37" t="str">
            <v>XXX</v>
          </cell>
          <cell r="C37" t="str">
            <v>HORA</v>
          </cell>
          <cell r="E37">
            <v>0</v>
          </cell>
          <cell r="F37">
            <v>0</v>
          </cell>
        </row>
        <row r="38">
          <cell r="B38" t="str">
            <v>XXX</v>
          </cell>
          <cell r="C38" t="str">
            <v>HORA</v>
          </cell>
          <cell r="E38">
            <v>0</v>
          </cell>
          <cell r="F38">
            <v>0</v>
          </cell>
        </row>
        <row r="39">
          <cell r="B39" t="str">
            <v>XXX</v>
          </cell>
          <cell r="C39" t="str">
            <v>HORA</v>
          </cell>
          <cell r="E39">
            <v>0</v>
          </cell>
          <cell r="F39">
            <v>0</v>
          </cell>
        </row>
        <row r="42">
          <cell r="B42" t="str">
            <v>NOMBRE</v>
          </cell>
          <cell r="C42" t="str">
            <v>UNIDAD</v>
          </cell>
          <cell r="D42" t="str">
            <v>PRECIO</v>
          </cell>
        </row>
        <row r="43">
          <cell r="B43" t="str">
            <v>ARENA</v>
          </cell>
          <cell r="C43" t="str">
            <v>M3</v>
          </cell>
          <cell r="D43">
            <v>9000</v>
          </cell>
          <cell r="E43">
            <v>0</v>
          </cell>
        </row>
        <row r="44">
          <cell r="B44" t="str">
            <v>TRITURADO</v>
          </cell>
          <cell r="C44" t="str">
            <v>M3</v>
          </cell>
          <cell r="D44">
            <v>65000</v>
          </cell>
          <cell r="E44">
            <v>0</v>
          </cell>
        </row>
        <row r="45">
          <cell r="B45" t="str">
            <v>CEMENTO</v>
          </cell>
          <cell r="C45" t="str">
            <v>KG</v>
          </cell>
          <cell r="D45">
            <v>450</v>
          </cell>
          <cell r="E45">
            <v>0</v>
          </cell>
        </row>
        <row r="46">
          <cell r="B46" t="str">
            <v>AGUA</v>
          </cell>
          <cell r="C46" t="str">
            <v>LT</v>
          </cell>
          <cell r="D46">
            <v>10</v>
          </cell>
          <cell r="E46">
            <v>0</v>
          </cell>
        </row>
        <row r="47">
          <cell r="B47" t="str">
            <v>BLOQUE DE CEMENTO H-10</v>
          </cell>
          <cell r="C47" t="str">
            <v>UND</v>
          </cell>
          <cell r="D47">
            <v>650</v>
          </cell>
          <cell r="E47">
            <v>0</v>
          </cell>
        </row>
        <row r="48">
          <cell r="B48" t="str">
            <v>BLOQUE MACIZO DE CEMENTO 0.1×0.2×0.4</v>
          </cell>
          <cell r="C48" t="str">
            <v>UND</v>
          </cell>
          <cell r="D48">
            <v>700</v>
          </cell>
          <cell r="E48">
            <v>0</v>
          </cell>
        </row>
        <row r="49">
          <cell r="B49" t="str">
            <v>FLANCHE a=0,5m  LAMINA LISA  ZINC CAL. 25</v>
          </cell>
          <cell r="C49" t="str">
            <v>ML</v>
          </cell>
          <cell r="D49">
            <v>3115</v>
          </cell>
          <cell r="E49">
            <v>0</v>
          </cell>
        </row>
        <row r="50">
          <cell r="B50" t="str">
            <v>ALAMBRE NEGRO</v>
          </cell>
          <cell r="C50" t="str">
            <v>KG</v>
          </cell>
          <cell r="D50">
            <v>2000</v>
          </cell>
          <cell r="E50">
            <v>0</v>
          </cell>
        </row>
        <row r="51">
          <cell r="B51" t="str">
            <v>PLATINA 1/4"* 4"</v>
          </cell>
          <cell r="C51" t="str">
            <v>ML</v>
          </cell>
          <cell r="D51">
            <v>5000</v>
          </cell>
          <cell r="E51">
            <v>0</v>
          </cell>
        </row>
        <row r="52">
          <cell r="B52" t="str">
            <v>TUBERIA PVC PRESION RDE 13.5  Ø=½"</v>
          </cell>
          <cell r="C52" t="str">
            <v>ML</v>
          </cell>
          <cell r="D52">
            <v>1000</v>
          </cell>
          <cell r="E52">
            <v>0</v>
          </cell>
        </row>
        <row r="53">
          <cell r="B53" t="str">
            <v>TUBERIA PVC PRESION RDE 21  Ø=3/4"</v>
          </cell>
          <cell r="C53" t="str">
            <v>ML</v>
          </cell>
          <cell r="D53">
            <v>1766</v>
          </cell>
          <cell r="E53">
            <v>0</v>
          </cell>
        </row>
        <row r="54">
          <cell r="B54" t="str">
            <v>TUBERIA PVC PRESION RDE 21  Ø=1"</v>
          </cell>
          <cell r="C54" t="str">
            <v>ML</v>
          </cell>
          <cell r="D54">
            <v>1850</v>
          </cell>
          <cell r="E54">
            <v>0</v>
          </cell>
        </row>
        <row r="55">
          <cell r="B55" t="str">
            <v>TUBERIA PVC PRESION RDE 21  Ø=1½"</v>
          </cell>
          <cell r="C55" t="str">
            <v>ML</v>
          </cell>
          <cell r="D55">
            <v>4267</v>
          </cell>
          <cell r="E55">
            <v>0</v>
          </cell>
        </row>
        <row r="56">
          <cell r="B56" t="str">
            <v>TUBERIA PVC PRESION RDE 26  Ø=3"</v>
          </cell>
          <cell r="C56" t="str">
            <v>ML</v>
          </cell>
          <cell r="D56">
            <v>14956</v>
          </cell>
          <cell r="E56">
            <v>0</v>
          </cell>
        </row>
        <row r="57">
          <cell r="B57" t="str">
            <v>ACCESORIOS PVC PRESION Ø=½"</v>
          </cell>
          <cell r="C57" t="str">
            <v>ML</v>
          </cell>
          <cell r="D57">
            <v>500</v>
          </cell>
          <cell r="E57">
            <v>0</v>
          </cell>
        </row>
        <row r="58">
          <cell r="B58" t="str">
            <v>TUBERIA PVC RDE 21  4"</v>
          </cell>
          <cell r="C58" t="str">
            <v>ML</v>
          </cell>
          <cell r="D58">
            <v>6000</v>
          </cell>
          <cell r="E58">
            <v>0</v>
          </cell>
        </row>
        <row r="59">
          <cell r="B59" t="str">
            <v>CODO 90° PVC PRESION Ø=½"</v>
          </cell>
          <cell r="C59" t="str">
            <v>UND</v>
          </cell>
          <cell r="D59">
            <v>300</v>
          </cell>
          <cell r="E59">
            <v>0</v>
          </cell>
        </row>
        <row r="60">
          <cell r="B60" t="str">
            <v>CODO 90° PVC PRESION Ø=3/4"</v>
          </cell>
          <cell r="C60" t="str">
            <v>UND</v>
          </cell>
          <cell r="D60">
            <v>420</v>
          </cell>
          <cell r="E60">
            <v>0</v>
          </cell>
        </row>
        <row r="61">
          <cell r="B61" t="str">
            <v>CODO 90° PVC PRESION Ø=1"</v>
          </cell>
          <cell r="C61" t="str">
            <v>UND</v>
          </cell>
          <cell r="D61">
            <v>800</v>
          </cell>
          <cell r="E61">
            <v>0</v>
          </cell>
        </row>
        <row r="62">
          <cell r="B62" t="str">
            <v>CODO 90° PVC PRESION Ø=1½"</v>
          </cell>
          <cell r="C62" t="str">
            <v>UND</v>
          </cell>
          <cell r="D62">
            <v>2900</v>
          </cell>
          <cell r="E62">
            <v>0</v>
          </cell>
        </row>
        <row r="63">
          <cell r="B63" t="str">
            <v>TEE PVC PRESION Ø=½"</v>
          </cell>
          <cell r="C63" t="str">
            <v>UND</v>
          </cell>
          <cell r="D63">
            <v>400</v>
          </cell>
          <cell r="E63">
            <v>0</v>
          </cell>
        </row>
        <row r="64">
          <cell r="B64" t="str">
            <v>REGISTRO DE 3/4" CORTE</v>
          </cell>
          <cell r="C64" t="str">
            <v>UND</v>
          </cell>
          <cell r="D64">
            <v>24200</v>
          </cell>
          <cell r="E64">
            <v>0</v>
          </cell>
        </row>
        <row r="65">
          <cell r="B65" t="str">
            <v>LIMPIADOR PVC</v>
          </cell>
          <cell r="C65" t="str">
            <v>¼ GAL</v>
          </cell>
          <cell r="D65">
            <v>14200</v>
          </cell>
          <cell r="E65">
            <v>0</v>
          </cell>
        </row>
        <row r="66">
          <cell r="B66" t="str">
            <v>SOLDADURA PVC</v>
          </cell>
          <cell r="C66" t="str">
            <v>¼ GAL</v>
          </cell>
          <cell r="D66">
            <v>32900</v>
          </cell>
          <cell r="E66">
            <v>0</v>
          </cell>
        </row>
        <row r="67">
          <cell r="B67" t="str">
            <v>CODO 90° PVC PRESION Ø=½"</v>
          </cell>
          <cell r="C67" t="str">
            <v>UND</v>
          </cell>
          <cell r="D67">
            <v>300</v>
          </cell>
          <cell r="E67">
            <v>0</v>
          </cell>
        </row>
        <row r="68">
          <cell r="B68" t="str">
            <v>REGISTRO DE INCORPORACION</v>
          </cell>
          <cell r="C68" t="str">
            <v>UND</v>
          </cell>
          <cell r="D68">
            <v>1500</v>
          </cell>
          <cell r="E68">
            <v>0</v>
          </cell>
        </row>
        <row r="69">
          <cell r="B69" t="str">
            <v>MANGUERA FLEXIBLE</v>
          </cell>
          <cell r="C69" t="str">
            <v>ML</v>
          </cell>
          <cell r="D69">
            <v>1500</v>
          </cell>
          <cell r="E69">
            <v>0</v>
          </cell>
        </row>
        <row r="70">
          <cell r="B70" t="str">
            <v>TUBO PVC SANITARIO Ø=2"</v>
          </cell>
          <cell r="C70" t="str">
            <v>ML</v>
          </cell>
          <cell r="D70">
            <v>3250</v>
          </cell>
          <cell r="E70">
            <v>0</v>
          </cell>
        </row>
        <row r="71">
          <cell r="B71" t="str">
            <v>TUBO PVC SANITARIO Ø=3"</v>
          </cell>
          <cell r="C71" t="str">
            <v>ML</v>
          </cell>
          <cell r="D71">
            <v>3251</v>
          </cell>
          <cell r="E71">
            <v>0</v>
          </cell>
        </row>
        <row r="72">
          <cell r="B72" t="str">
            <v>TUBO PVC SANITARIO Ø=4"</v>
          </cell>
          <cell r="C72" t="str">
            <v>ML</v>
          </cell>
          <cell r="D72">
            <v>7886</v>
          </cell>
          <cell r="E72">
            <v>0</v>
          </cell>
        </row>
        <row r="73">
          <cell r="B73" t="str">
            <v>CODO PVC-S 1/8 C*C Ø=2"</v>
          </cell>
          <cell r="C73" t="str">
            <v>UND</v>
          </cell>
          <cell r="D73">
            <v>1500</v>
          </cell>
          <cell r="E73">
            <v>0</v>
          </cell>
        </row>
        <row r="74">
          <cell r="B74" t="str">
            <v>CODO PVC-S 1/8 C*C Ø=4"</v>
          </cell>
          <cell r="C74" t="str">
            <v>UND</v>
          </cell>
          <cell r="D74">
            <v>9000</v>
          </cell>
        </row>
        <row r="75">
          <cell r="B75" t="str">
            <v>CODO PVC-S 1/8 C*C Ø=3"</v>
          </cell>
          <cell r="C75" t="str">
            <v>UND</v>
          </cell>
          <cell r="D75">
            <v>3000</v>
          </cell>
          <cell r="E75">
            <v>0</v>
          </cell>
        </row>
        <row r="77">
          <cell r="B77" t="str">
            <v>BUJE SOLDADO PVC-S Ø=4"×2"</v>
          </cell>
          <cell r="C77" t="str">
            <v>UND</v>
          </cell>
          <cell r="D77">
            <v>3818</v>
          </cell>
          <cell r="E77">
            <v>0</v>
          </cell>
        </row>
        <row r="78">
          <cell r="B78" t="str">
            <v>YEE PVC-S Ø=4"</v>
          </cell>
          <cell r="C78" t="str">
            <v>UND</v>
          </cell>
          <cell r="D78">
            <v>7800</v>
          </cell>
          <cell r="E78">
            <v>0</v>
          </cell>
        </row>
        <row r="79">
          <cell r="B79" t="str">
            <v>UNION PVC Ø=1/2"PRESION</v>
          </cell>
          <cell r="C79" t="str">
            <v>UND</v>
          </cell>
          <cell r="D79">
            <v>300</v>
          </cell>
          <cell r="E79">
            <v>0</v>
          </cell>
        </row>
        <row r="80">
          <cell r="B80" t="str">
            <v>UNION PVC-S Ø=3"</v>
          </cell>
          <cell r="C80" t="str">
            <v>UND</v>
          </cell>
          <cell r="D80">
            <v>2000</v>
          </cell>
          <cell r="E80">
            <v>0</v>
          </cell>
        </row>
        <row r="81">
          <cell r="B81" t="str">
            <v>UNION PVC-S Ø=4"</v>
          </cell>
          <cell r="C81" t="str">
            <v>UND</v>
          </cell>
          <cell r="D81">
            <v>2001</v>
          </cell>
          <cell r="E81">
            <v>0</v>
          </cell>
        </row>
        <row r="82">
          <cell r="B82" t="str">
            <v>ASFALTO SOLIDO</v>
          </cell>
          <cell r="C82" t="str">
            <v>KG</v>
          </cell>
          <cell r="D82">
            <v>200</v>
          </cell>
          <cell r="E82">
            <v>0</v>
          </cell>
        </row>
        <row r="83">
          <cell r="B83" t="str">
            <v>ACRILICO TRANSPARENTE</v>
          </cell>
          <cell r="C83" t="str">
            <v>M2</v>
          </cell>
          <cell r="D83">
            <v>60000</v>
          </cell>
          <cell r="E83">
            <v>0</v>
          </cell>
        </row>
        <row r="84">
          <cell r="B84" t="str">
            <v>ARMADURA METALICA</v>
          </cell>
          <cell r="C84" t="str">
            <v>ML</v>
          </cell>
          <cell r="D84">
            <v>22000</v>
          </cell>
          <cell r="E84">
            <v>0</v>
          </cell>
        </row>
        <row r="85">
          <cell r="B85" t="str">
            <v>PINTURA DE VINILO</v>
          </cell>
          <cell r="C85" t="str">
            <v>GAL</v>
          </cell>
          <cell r="D85">
            <v>38000</v>
          </cell>
          <cell r="E85">
            <v>0</v>
          </cell>
        </row>
        <row r="86">
          <cell r="B86" t="str">
            <v>HOJA METALICA Cal 20</v>
          </cell>
          <cell r="C86" t="str">
            <v>M2</v>
          </cell>
          <cell r="D86">
            <v>9500</v>
          </cell>
        </row>
        <row r="87">
          <cell r="B87" t="str">
            <v>LISTON DE MADERA 1½" × 3"</v>
          </cell>
          <cell r="C87" t="str">
            <v>ML</v>
          </cell>
          <cell r="D87">
            <v>1800</v>
          </cell>
        </row>
        <row r="88">
          <cell r="B88" t="str">
            <v>LISTON DE MADERA 2" × 4"</v>
          </cell>
          <cell r="C88" t="str">
            <v>ML</v>
          </cell>
          <cell r="D88">
            <v>2300</v>
          </cell>
        </row>
        <row r="89">
          <cell r="B89" t="str">
            <v>VIDRIO</v>
          </cell>
          <cell r="C89" t="str">
            <v>M2</v>
          </cell>
          <cell r="D89">
            <v>17500</v>
          </cell>
        </row>
        <row r="90">
          <cell r="B90" t="str">
            <v>TEJA ONDULADA ETERNIT Nº4 (1.2×0.9)</v>
          </cell>
          <cell r="C90" t="str">
            <v>M2</v>
          </cell>
          <cell r="D90">
            <v>18000</v>
          </cell>
        </row>
        <row r="91">
          <cell r="B91" t="str">
            <v>TEJA ONDULADA ETERNIT Nº6 (1.8×0.9)</v>
          </cell>
          <cell r="C91" t="str">
            <v>M2</v>
          </cell>
          <cell r="D91">
            <v>25000</v>
          </cell>
        </row>
        <row r="92">
          <cell r="B92" t="str">
            <v>TEJA ONDULADA ETERNIT Nº8 (2.4×0.9)</v>
          </cell>
          <cell r="C92" t="str">
            <v>M2</v>
          </cell>
          <cell r="D92">
            <v>35000</v>
          </cell>
        </row>
        <row r="93">
          <cell r="B93" t="str">
            <v>GANCHO TEJA DE FIBRO CEMENTO</v>
          </cell>
          <cell r="C93" t="str">
            <v>UND</v>
          </cell>
          <cell r="D93">
            <v>350</v>
          </cell>
        </row>
        <row r="94">
          <cell r="B94" t="str">
            <v>AMARRE ALAMBRE TEJA AC</v>
          </cell>
          <cell r="C94" t="str">
            <v>UND</v>
          </cell>
          <cell r="D94">
            <v>50</v>
          </cell>
        </row>
        <row r="95">
          <cell r="B95" t="str">
            <v>ESMALTE DOMESTICO</v>
          </cell>
          <cell r="C95" t="str">
            <v>GAL</v>
          </cell>
          <cell r="D95">
            <v>33700</v>
          </cell>
        </row>
        <row r="96">
          <cell r="B96" t="str">
            <v>TANQUE AJOVER 1000 LTS</v>
          </cell>
          <cell r="C96" t="str">
            <v>UND</v>
          </cell>
          <cell r="D96">
            <v>162500</v>
          </cell>
        </row>
        <row r="97">
          <cell r="B97" t="str">
            <v>TABLA ORDINARIA</v>
          </cell>
          <cell r="C97" t="str">
            <v>ML</v>
          </cell>
          <cell r="D97">
            <v>1500</v>
          </cell>
        </row>
        <row r="98">
          <cell r="B98" t="str">
            <v>PUNTILLAS 2"</v>
          </cell>
          <cell r="C98" t="str">
            <v>LB</v>
          </cell>
          <cell r="D98">
            <v>2000</v>
          </cell>
        </row>
        <row r="99">
          <cell r="B99" t="str">
            <v>PIEDRA BOLA</v>
          </cell>
          <cell r="C99" t="str">
            <v>M3</v>
          </cell>
          <cell r="D99">
            <v>40000</v>
          </cell>
        </row>
        <row r="100">
          <cell r="B100" t="str">
            <v>CABALLETE FIJO ETERNIT</v>
          </cell>
          <cell r="C100" t="str">
            <v>UN</v>
          </cell>
          <cell r="D100">
            <v>23100</v>
          </cell>
        </row>
        <row r="101">
          <cell r="B101" t="str">
            <v>BLOQUE ARCILLA H-5 [8 HUECOS]</v>
          </cell>
          <cell r="C101" t="str">
            <v>UND</v>
          </cell>
          <cell r="D101">
            <v>650</v>
          </cell>
        </row>
        <row r="102">
          <cell r="B102" t="str">
            <v>PINTURA EN ANTICORROSIVO</v>
          </cell>
          <cell r="C102" t="str">
            <v>GAL</v>
          </cell>
          <cell r="D102">
            <v>24800</v>
          </cell>
        </row>
        <row r="103">
          <cell r="B103" t="str">
            <v>CABALLETE FIJO ETERNIT</v>
          </cell>
          <cell r="C103" t="str">
            <v>ML</v>
          </cell>
          <cell r="D103">
            <v>23100</v>
          </cell>
        </row>
        <row r="104">
          <cell r="B104" t="str">
            <v>MARCO MET DE PUERTA CAL 20 e=12</v>
          </cell>
          <cell r="C104" t="str">
            <v>UND</v>
          </cell>
          <cell r="D104">
            <v>52325</v>
          </cell>
        </row>
        <row r="105">
          <cell r="B105" t="str">
            <v>CERRADURA ENTRADA APARTAMENTO</v>
          </cell>
          <cell r="C105" t="str">
            <v>UND</v>
          </cell>
          <cell r="D105">
            <v>38600</v>
          </cell>
        </row>
        <row r="106">
          <cell r="B106" t="str">
            <v>DILATACIONES</v>
          </cell>
          <cell r="C106" t="str">
            <v>ML</v>
          </cell>
          <cell r="D106">
            <v>950</v>
          </cell>
        </row>
        <row r="107">
          <cell r="B107" t="str">
            <v>JUEGO COMPL. 6 PIEZAS ASTROCOLOR</v>
          </cell>
          <cell r="C107" t="str">
            <v>UND</v>
          </cell>
          <cell r="D107">
            <v>41690</v>
          </cell>
        </row>
        <row r="108">
          <cell r="B108" t="str">
            <v>CABLE No 12</v>
          </cell>
          <cell r="C108" t="str">
            <v>ML</v>
          </cell>
          <cell r="D108">
            <v>230</v>
          </cell>
        </row>
        <row r="109">
          <cell r="B109" t="str">
            <v>TUBO CONDUIT TIPO LIVIANO</v>
          </cell>
          <cell r="C109" t="str">
            <v>ML</v>
          </cell>
          <cell r="D109">
            <v>500</v>
          </cell>
        </row>
        <row r="110">
          <cell r="B110" t="str">
            <v>VENTANA EN LAMINA CALIB 20 e= 0.12</v>
          </cell>
          <cell r="C110" t="str">
            <v>M2</v>
          </cell>
          <cell r="D110">
            <v>55000</v>
          </cell>
        </row>
        <row r="111">
          <cell r="B111" t="str">
            <v>LAVAPLATOS INOXIDABLE</v>
          </cell>
          <cell r="C111" t="str">
            <v>UND</v>
          </cell>
          <cell r="D111">
            <v>240500</v>
          </cell>
        </row>
        <row r="112">
          <cell r="B112" t="str">
            <v>MEZCLADOR</v>
          </cell>
          <cell r="C112" t="str">
            <v>UND</v>
          </cell>
          <cell r="D112">
            <v>19000</v>
          </cell>
        </row>
        <row r="113">
          <cell r="B113" t="str">
            <v>MANGUERA 1/2 X 1/2</v>
          </cell>
          <cell r="C113" t="str">
            <v>UND</v>
          </cell>
          <cell r="D113">
            <v>5000</v>
          </cell>
        </row>
        <row r="114">
          <cell r="B114" t="str">
            <v>PINTURA ESMALTE</v>
          </cell>
          <cell r="C114" t="str">
            <v>GAL</v>
          </cell>
          <cell r="D114">
            <v>39500</v>
          </cell>
        </row>
        <row r="115">
          <cell r="B115" t="str">
            <v>PINTURA BARNIZ</v>
          </cell>
          <cell r="C115" t="str">
            <v>GAL</v>
          </cell>
          <cell r="D115">
            <v>25000</v>
          </cell>
        </row>
        <row r="116">
          <cell r="B116" t="str">
            <v>CAL PROMICAL</v>
          </cell>
          <cell r="C116" t="str">
            <v>KG</v>
          </cell>
          <cell r="D116">
            <v>120</v>
          </cell>
        </row>
        <row r="117">
          <cell r="B117" t="str">
            <v>ESTUCO</v>
          </cell>
          <cell r="C117" t="str">
            <v>KG</v>
          </cell>
          <cell r="D117">
            <v>750</v>
          </cell>
        </row>
        <row r="118">
          <cell r="B118" t="str">
            <v>MURO EN BLOUE</v>
          </cell>
          <cell r="C118" t="str">
            <v>M2</v>
          </cell>
          <cell r="D118">
            <v>15800</v>
          </cell>
        </row>
        <row r="119">
          <cell r="B119" t="str">
            <v>DURMIENTES EN MADERA DE .06X.1</v>
          </cell>
          <cell r="C119" t="str">
            <v>ML</v>
          </cell>
          <cell r="D119">
            <v>2000</v>
          </cell>
        </row>
        <row r="120">
          <cell r="B120" t="str">
            <v>MACHIMBRE PARA PISO</v>
          </cell>
          <cell r="C120" t="str">
            <v>M2</v>
          </cell>
          <cell r="D120">
            <v>15000</v>
          </cell>
        </row>
        <row r="121">
          <cell r="B121" t="str">
            <v>PISO DUROPISO</v>
          </cell>
          <cell r="C121" t="str">
            <v>M2</v>
          </cell>
          <cell r="D121">
            <v>15260</v>
          </cell>
        </row>
        <row r="122">
          <cell r="B122" t="str">
            <v>DILATACIONES</v>
          </cell>
          <cell r="C122" t="str">
            <v>ML</v>
          </cell>
          <cell r="D122">
            <v>650</v>
          </cell>
        </row>
        <row r="123">
          <cell r="B123" t="str">
            <v xml:space="preserve">CONCRETO DE 1:2:3 </v>
          </cell>
          <cell r="C123" t="str">
            <v>M3</v>
          </cell>
          <cell r="D123">
            <v>312594</v>
          </cell>
        </row>
        <row r="124">
          <cell r="B124" t="str">
            <v>BREA</v>
          </cell>
          <cell r="C124" t="str">
            <v>KG</v>
          </cell>
          <cell r="D124">
            <v>650</v>
          </cell>
        </row>
        <row r="125">
          <cell r="B125" t="str">
            <v>HIERRO DE REFUERZO Ø=½"</v>
          </cell>
          <cell r="C125" t="str">
            <v>KG</v>
          </cell>
          <cell r="D125">
            <v>1400</v>
          </cell>
        </row>
        <row r="126">
          <cell r="B126" t="str">
            <v>HIERRO DE REFUERZO Ø=3/8"</v>
          </cell>
          <cell r="C126" t="str">
            <v>KG</v>
          </cell>
          <cell r="D126">
            <v>1500</v>
          </cell>
        </row>
        <row r="127">
          <cell r="B127" t="str">
            <v xml:space="preserve">SUB BASE GRANULAR </v>
          </cell>
          <cell r="C127" t="str">
            <v>M3</v>
          </cell>
          <cell r="D127">
            <v>32000</v>
          </cell>
        </row>
        <row r="128">
          <cell r="B128" t="str">
            <v>PEGO PARA LOSA</v>
          </cell>
          <cell r="C128" t="str">
            <v>KG</v>
          </cell>
          <cell r="D128">
            <v>770</v>
          </cell>
        </row>
        <row r="129">
          <cell r="B129" t="str">
            <v>ENCHAPE DE PISOS 0.30x0.30 TIPO PESADO</v>
          </cell>
          <cell r="C129" t="str">
            <v>M2</v>
          </cell>
          <cell r="D129">
            <v>19725</v>
          </cell>
        </row>
        <row r="130">
          <cell r="B130" t="str">
            <v>ENCHAPE DE MUROS</v>
          </cell>
          <cell r="C130" t="str">
            <v>M2</v>
          </cell>
          <cell r="D130">
            <v>15250</v>
          </cell>
        </row>
        <row r="131">
          <cell r="B131" t="str">
            <v>LAMPARA FLUORESCENTE SENCILLA</v>
          </cell>
          <cell r="C131" t="str">
            <v>UND</v>
          </cell>
          <cell r="D131">
            <v>24500</v>
          </cell>
        </row>
        <row r="132">
          <cell r="B132" t="str">
            <v>LAVAMANOS ACUACER</v>
          </cell>
          <cell r="C132" t="str">
            <v>UND</v>
          </cell>
          <cell r="D132">
            <v>17500</v>
          </cell>
        </row>
        <row r="133">
          <cell r="B133" t="str">
            <v>TUBO NOVAFORT 8"</v>
          </cell>
          <cell r="C133" t="str">
            <v>ML</v>
          </cell>
          <cell r="D133">
            <v>19243</v>
          </cell>
        </row>
        <row r="134">
          <cell r="B134" t="str">
            <v>MORTERO 1:4</v>
          </cell>
          <cell r="C134" t="str">
            <v>M3</v>
          </cell>
          <cell r="D134">
            <v>243618</v>
          </cell>
        </row>
        <row r="135">
          <cell r="B135" t="str">
            <v>KEROSENE</v>
          </cell>
          <cell r="C135" t="str">
            <v>GAL</v>
          </cell>
          <cell r="D135">
            <v>2000</v>
          </cell>
        </row>
        <row r="136">
          <cell r="B136" t="str">
            <v>MANTO IMPER. 3mm CON PINTURA PLACA</v>
          </cell>
          <cell r="C136" t="str">
            <v>M2</v>
          </cell>
          <cell r="D136">
            <v>13650</v>
          </cell>
        </row>
        <row r="137">
          <cell r="B137" t="str">
            <v>SANITARIO</v>
          </cell>
          <cell r="C137" t="str">
            <v>UND</v>
          </cell>
          <cell r="D137">
            <v>132810</v>
          </cell>
        </row>
        <row r="138">
          <cell r="B138" t="str">
            <v>UNION PVC-S Ø=4"</v>
          </cell>
          <cell r="C138" t="str">
            <v>UND</v>
          </cell>
          <cell r="D138">
            <v>3080</v>
          </cell>
        </row>
        <row r="139">
          <cell r="B139" t="str">
            <v>ADHESIVO</v>
          </cell>
          <cell r="C139" t="str">
            <v>GAL</v>
          </cell>
          <cell r="D139">
            <v>58000</v>
          </cell>
        </row>
        <row r="140">
          <cell r="B140" t="str">
            <v>ACONDICIONADOR</v>
          </cell>
          <cell r="C140" t="str">
            <v>GAL</v>
          </cell>
          <cell r="D140">
            <v>52812</v>
          </cell>
        </row>
        <row r="141">
          <cell r="B141" t="str">
            <v>CAJA DE INSPECCION  .6 X .6 m</v>
          </cell>
          <cell r="C141" t="str">
            <v>UND</v>
          </cell>
          <cell r="D141">
            <v>40000</v>
          </cell>
        </row>
        <row r="142">
          <cell r="B142" t="str">
            <v>TUBO VENTILACION Ø=4"</v>
          </cell>
          <cell r="C142" t="str">
            <v>ML</v>
          </cell>
          <cell r="D142">
            <v>6318</v>
          </cell>
        </row>
        <row r="143">
          <cell r="B143" t="str">
            <v>CODO 45° PVC-S 1/8 C×C Ø=4"</v>
          </cell>
          <cell r="C143" t="str">
            <v>UND</v>
          </cell>
          <cell r="D143">
            <v>5200</v>
          </cell>
        </row>
        <row r="144">
          <cell r="B144" t="str">
            <v>UNION DE REPARACION DE 10"</v>
          </cell>
          <cell r="C144" t="str">
            <v>UND</v>
          </cell>
          <cell r="D144">
            <v>262478</v>
          </cell>
        </row>
        <row r="145">
          <cell r="B145" t="str">
            <v>REDUCCION HF 10X6</v>
          </cell>
          <cell r="C145" t="str">
            <v>UND</v>
          </cell>
          <cell r="D145">
            <v>191400</v>
          </cell>
        </row>
        <row r="146">
          <cell r="B146" t="str">
            <v>VIGA AMARRE REF (.2mx.2m)</v>
          </cell>
          <cell r="C146" t="str">
            <v>ML</v>
          </cell>
          <cell r="D146">
            <v>25689</v>
          </cell>
        </row>
        <row r="147">
          <cell r="B147" t="str">
            <v>TEE PVC-S Ø=2"</v>
          </cell>
          <cell r="C147" t="str">
            <v>UND</v>
          </cell>
          <cell r="D147">
            <v>2200</v>
          </cell>
        </row>
        <row r="148">
          <cell r="B148" t="str">
            <v>UNION PVC-S Ø=2"</v>
          </cell>
          <cell r="C148" t="str">
            <v>UND</v>
          </cell>
          <cell r="D148">
            <v>2000</v>
          </cell>
        </row>
        <row r="149">
          <cell r="B149" t="str">
            <v>ADAPTADOR HEMBRA PVC-P Ø=3"</v>
          </cell>
          <cell r="C149" t="str">
            <v>UND</v>
          </cell>
          <cell r="D149">
            <v>11633</v>
          </cell>
        </row>
        <row r="150">
          <cell r="B150" t="str">
            <v>TAPON ROSCADO PVC PRESION Ø=3"</v>
          </cell>
          <cell r="C150" t="str">
            <v>UND</v>
          </cell>
          <cell r="D150">
            <v>11063</v>
          </cell>
        </row>
        <row r="151">
          <cell r="B151" t="str">
            <v xml:space="preserve">YEE SANITARIA 3" PVC  </v>
          </cell>
          <cell r="C151" t="str">
            <v>UND</v>
          </cell>
          <cell r="D151">
            <v>6900</v>
          </cell>
        </row>
        <row r="152">
          <cell r="B152" t="str">
            <v>CRUCETA 4X4X2X2 HF</v>
          </cell>
          <cell r="C152" t="str">
            <v>UND</v>
          </cell>
          <cell r="D152">
            <v>63800</v>
          </cell>
        </row>
        <row r="153">
          <cell r="B153" t="str">
            <v>CRUCETA DE 3X3X2X2 HF</v>
          </cell>
          <cell r="C153" t="str">
            <v>UND</v>
          </cell>
          <cell r="D153">
            <v>43384</v>
          </cell>
        </row>
        <row r="154">
          <cell r="B154" t="str">
            <v>TEJA ZINC 3m</v>
          </cell>
          <cell r="C154" t="str">
            <v>UND</v>
          </cell>
          <cell r="D154">
            <v>12500</v>
          </cell>
        </row>
        <row r="155">
          <cell r="B155" t="str">
            <v>REDUCCION 3X2 PVC P</v>
          </cell>
          <cell r="C155" t="str">
            <v>UND</v>
          </cell>
          <cell r="D155">
            <v>5172</v>
          </cell>
        </row>
        <row r="156">
          <cell r="B156" t="str">
            <v>CODO 3" 90 RADIO LARGO</v>
          </cell>
          <cell r="C156" t="str">
            <v>UND</v>
          </cell>
          <cell r="D156">
            <v>35637</v>
          </cell>
        </row>
        <row r="157">
          <cell r="B157" t="str">
            <v>TEE PVC PRESION Ø=½"</v>
          </cell>
          <cell r="C157" t="str">
            <v>UND</v>
          </cell>
          <cell r="D157">
            <v>350</v>
          </cell>
        </row>
        <row r="158">
          <cell r="B158" t="str">
            <v>CRUCETA 2X2X2X2 HF</v>
          </cell>
          <cell r="C158" t="str">
            <v>UND</v>
          </cell>
          <cell r="D158">
            <v>33176</v>
          </cell>
        </row>
        <row r="159">
          <cell r="B159" t="str">
            <v>TAPON PVC P 2"</v>
          </cell>
          <cell r="C159" t="str">
            <v>UND</v>
          </cell>
          <cell r="D159">
            <v>1664</v>
          </cell>
        </row>
        <row r="160">
          <cell r="B160" t="str">
            <v xml:space="preserve">DUCHAS SENCILLA  </v>
          </cell>
          <cell r="C160" t="str">
            <v>UND</v>
          </cell>
          <cell r="D160">
            <v>28500</v>
          </cell>
        </row>
        <row r="161">
          <cell r="B161" t="str">
            <v>LLAVES TERMINAL JARDIN PESADA SATINADA</v>
          </cell>
          <cell r="C161" t="str">
            <v>UND</v>
          </cell>
          <cell r="D161">
            <v>9620</v>
          </cell>
        </row>
        <row r="162">
          <cell r="B162" t="str">
            <v>CAJA DE REGISTRO</v>
          </cell>
          <cell r="C162" t="str">
            <v>UND</v>
          </cell>
          <cell r="D162">
            <v>19500</v>
          </cell>
        </row>
        <row r="163">
          <cell r="B163" t="str">
            <v>TAPA CAJA DE REGISTRO HF</v>
          </cell>
          <cell r="C163" t="str">
            <v>UND</v>
          </cell>
          <cell r="D163">
            <v>25000</v>
          </cell>
        </row>
        <row r="164">
          <cell r="B164" t="str">
            <v>EXCAVACIÓN MANUAL</v>
          </cell>
          <cell r="C164" t="str">
            <v>M3</v>
          </cell>
          <cell r="D164">
            <v>13029</v>
          </cell>
        </row>
        <row r="165">
          <cell r="B165" t="str">
            <v xml:space="preserve">CABALLETE </v>
          </cell>
          <cell r="C165" t="str">
            <v>UND</v>
          </cell>
          <cell r="D165">
            <v>9600</v>
          </cell>
        </row>
        <row r="166">
          <cell r="B166" t="str">
            <v>CEMENTO BLANCO</v>
          </cell>
          <cell r="C166" t="str">
            <v>KG</v>
          </cell>
          <cell r="D166">
            <v>550</v>
          </cell>
        </row>
        <row r="167">
          <cell r="B167" t="str">
            <v>LAVAMANOS SENCILLO CORONA</v>
          </cell>
          <cell r="C167" t="str">
            <v>UND</v>
          </cell>
          <cell r="D167">
            <v>45500</v>
          </cell>
        </row>
        <row r="168">
          <cell r="B168" t="str">
            <v>LLAVES PARA LAVAMANOS GRIFER</v>
          </cell>
          <cell r="C168" t="str">
            <v>UND</v>
          </cell>
          <cell r="D168">
            <v>11700</v>
          </cell>
        </row>
        <row r="169">
          <cell r="B169" t="str">
            <v xml:space="preserve">CURVAS 1/2 T.L </v>
          </cell>
          <cell r="C169" t="str">
            <v>UND</v>
          </cell>
          <cell r="D169">
            <v>100</v>
          </cell>
        </row>
        <row r="170">
          <cell r="B170" t="str">
            <v>CAJAS RECTANGULARES</v>
          </cell>
          <cell r="C170" t="str">
            <v>UND</v>
          </cell>
          <cell r="D170">
            <v>500</v>
          </cell>
        </row>
        <row r="171">
          <cell r="B171" t="str">
            <v>CAJAS OCTOGONALES</v>
          </cell>
          <cell r="C171" t="str">
            <v>UND</v>
          </cell>
          <cell r="D171">
            <v>500</v>
          </cell>
        </row>
        <row r="172">
          <cell r="B172" t="str">
            <v>APAGADOR SENCILLO LUMINEX</v>
          </cell>
          <cell r="C172" t="str">
            <v>UND</v>
          </cell>
          <cell r="D172">
            <v>2700</v>
          </cell>
        </row>
        <row r="173">
          <cell r="B173" t="str">
            <v>APAGADOR DOBLE LUMINEX</v>
          </cell>
          <cell r="C173" t="str">
            <v>UND</v>
          </cell>
          <cell r="D173">
            <v>3900</v>
          </cell>
        </row>
        <row r="174">
          <cell r="B174" t="str">
            <v>TOMA DOBLE</v>
          </cell>
          <cell r="C174" t="str">
            <v>UND</v>
          </cell>
          <cell r="D174">
            <v>3600</v>
          </cell>
        </row>
        <row r="175">
          <cell r="B175" t="str">
            <v>POLO A TIERRA LUMINEX</v>
          </cell>
          <cell r="C175" t="str">
            <v>UND</v>
          </cell>
          <cell r="D175">
            <v>3800</v>
          </cell>
        </row>
        <row r="176">
          <cell r="B176" t="str">
            <v>ACCESORIOS ELECTRICOS</v>
          </cell>
          <cell r="C176" t="str">
            <v>UND</v>
          </cell>
          <cell r="D176">
            <v>4500</v>
          </cell>
        </row>
        <row r="177">
          <cell r="B177" t="str">
            <v>CAJA CONTADOR</v>
          </cell>
          <cell r="C177" t="str">
            <v>UND</v>
          </cell>
          <cell r="D177">
            <v>16500</v>
          </cell>
        </row>
        <row r="178">
          <cell r="B178" t="str">
            <v>TABELON</v>
          </cell>
          <cell r="C178" t="str">
            <v>UND</v>
          </cell>
          <cell r="D178">
            <v>1800</v>
          </cell>
        </row>
        <row r="179">
          <cell r="B179" t="str">
            <v>RIEL IPN 100</v>
          </cell>
          <cell r="C179" t="str">
            <v>ML</v>
          </cell>
          <cell r="D179">
            <v>15250</v>
          </cell>
        </row>
        <row r="180">
          <cell r="B180" t="str">
            <v>ANGULO DE 1 ½"× 1/8"</v>
          </cell>
          <cell r="C180" t="str">
            <v>ML</v>
          </cell>
          <cell r="D180">
            <v>1850</v>
          </cell>
        </row>
        <row r="181">
          <cell r="B181" t="str">
            <v>REJA METALICA EN  TUBO 1 X 1</v>
          </cell>
          <cell r="C181" t="str">
            <v>ML</v>
          </cell>
          <cell r="D181">
            <v>35000</v>
          </cell>
        </row>
        <row r="182">
          <cell r="B182" t="str">
            <v>SOLDADURA 6013 1/8"</v>
          </cell>
          <cell r="C182" t="str">
            <v>KG</v>
          </cell>
          <cell r="D182">
            <v>6000</v>
          </cell>
        </row>
        <row r="183">
          <cell r="B183" t="str">
            <v>PINTURA PARA TABLERO X 1/4</v>
          </cell>
          <cell r="C183" t="str">
            <v>1/4 GAL</v>
          </cell>
          <cell r="D183">
            <v>25000</v>
          </cell>
        </row>
        <row r="184">
          <cell r="B184" t="str">
            <v>RELLENO EN MATERIAL COMUN</v>
          </cell>
          <cell r="C184" t="str">
            <v>M3</v>
          </cell>
          <cell r="D184">
            <v>9000</v>
          </cell>
        </row>
        <row r="185">
          <cell r="B185" t="str">
            <v xml:space="preserve">CANAL METALICA </v>
          </cell>
          <cell r="C185" t="str">
            <v>ML</v>
          </cell>
          <cell r="D185">
            <v>15000</v>
          </cell>
        </row>
        <row r="186">
          <cell r="B186" t="str">
            <v>BISAGRAS</v>
          </cell>
          <cell r="C186" t="str">
            <v>UND</v>
          </cell>
          <cell r="D186">
            <v>2000</v>
          </cell>
        </row>
        <row r="187">
          <cell r="B187" t="str">
            <v>ANCLAJES</v>
          </cell>
          <cell r="C187" t="str">
            <v>UND</v>
          </cell>
          <cell r="D187">
            <v>1000</v>
          </cell>
        </row>
        <row r="188">
          <cell r="B188" t="str">
            <v>CLOSET DE MADERA</v>
          </cell>
          <cell r="C188" t="str">
            <v>UND</v>
          </cell>
          <cell r="D188">
            <v>280000</v>
          </cell>
        </row>
        <row r="189">
          <cell r="B189" t="str">
            <v>LIMPIADOR LIQUIDO</v>
          </cell>
          <cell r="C189" t="str">
            <v>FRASCO</v>
          </cell>
          <cell r="D189">
            <v>3500</v>
          </cell>
        </row>
        <row r="190">
          <cell r="B190" t="str">
            <v>CABLE No 8</v>
          </cell>
          <cell r="C190" t="str">
            <v>ML</v>
          </cell>
          <cell r="D190">
            <v>800</v>
          </cell>
        </row>
        <row r="191">
          <cell r="B191" t="str">
            <v>TACOS 30 AMP</v>
          </cell>
          <cell r="C191" t="str">
            <v>UND</v>
          </cell>
          <cell r="D191">
            <v>4700</v>
          </cell>
        </row>
        <row r="192">
          <cell r="B192" t="str">
            <v>FLOTADOR 3/4</v>
          </cell>
          <cell r="C192" t="str">
            <v>UND</v>
          </cell>
          <cell r="D192">
            <v>15000</v>
          </cell>
        </row>
        <row r="193">
          <cell r="B193" t="str">
            <v>IMPERABILIZANTE SIKA 1</v>
          </cell>
          <cell r="C193" t="str">
            <v>GAL</v>
          </cell>
          <cell r="D193">
            <v>12000</v>
          </cell>
        </row>
        <row r="194">
          <cell r="B194" t="str">
            <v>LADRILLO H-10 8HUECOS</v>
          </cell>
          <cell r="C194" t="str">
            <v>UND</v>
          </cell>
          <cell r="D194">
            <v>750</v>
          </cell>
        </row>
        <row r="195">
          <cell r="B195" t="str">
            <v>LADRILLO H-15 6 HUECOS</v>
          </cell>
          <cell r="C195" t="str">
            <v>UND</v>
          </cell>
          <cell r="D195">
            <v>800</v>
          </cell>
        </row>
        <row r="196">
          <cell r="B196" t="str">
            <v>LADRILLO T-1</v>
          </cell>
          <cell r="C196" t="str">
            <v>UND</v>
          </cell>
          <cell r="D196">
            <v>200</v>
          </cell>
        </row>
        <row r="197">
          <cell r="B197" t="str">
            <v>HIERRO DE REFUERZO Ø=¼"</v>
          </cell>
          <cell r="C197" t="str">
            <v>KG</v>
          </cell>
          <cell r="D197">
            <v>1500</v>
          </cell>
        </row>
        <row r="198">
          <cell r="B198" t="str">
            <v>TUBO GALVANIZADO 2"</v>
          </cell>
          <cell r="C198" t="str">
            <v>ML</v>
          </cell>
          <cell r="D198">
            <v>12900</v>
          </cell>
        </row>
        <row r="199">
          <cell r="B199" t="str">
            <v>TUBO  PVC S 4"</v>
          </cell>
          <cell r="C199" t="str">
            <v>ML</v>
          </cell>
          <cell r="D199">
            <v>6000</v>
          </cell>
        </row>
        <row r="200">
          <cell r="B200" t="str">
            <v>TUBO PVC-S 2"</v>
          </cell>
          <cell r="C200" t="str">
            <v>ML</v>
          </cell>
          <cell r="D200">
            <v>3400</v>
          </cell>
        </row>
        <row r="201">
          <cell r="B201" t="str">
            <v>PINTURA SIKACOLOR</v>
          </cell>
          <cell r="C201" t="str">
            <v>GAL</v>
          </cell>
          <cell r="D201">
            <v>45000</v>
          </cell>
        </row>
        <row r="202">
          <cell r="B202" t="str">
            <v>CERRADURA ALUMN/SAT ALCOBA</v>
          </cell>
          <cell r="C202" t="str">
            <v>UND</v>
          </cell>
          <cell r="D202">
            <v>30000</v>
          </cell>
        </row>
        <row r="203">
          <cell r="B203" t="str">
            <v>PUERTA EN MADERA 1m×2m</v>
          </cell>
          <cell r="C203" t="str">
            <v>UND</v>
          </cell>
          <cell r="D203">
            <v>120000</v>
          </cell>
        </row>
        <row r="204">
          <cell r="B204" t="str">
            <v>CORREA DE ½ X 3/8</v>
          </cell>
          <cell r="C204" t="str">
            <v>ML</v>
          </cell>
          <cell r="D204">
            <v>10500</v>
          </cell>
        </row>
        <row r="205">
          <cell r="B205" t="str">
            <v>LAMINA DE ZINC</v>
          </cell>
          <cell r="C205" t="str">
            <v>M2</v>
          </cell>
          <cell r="D205">
            <v>3800</v>
          </cell>
        </row>
        <row r="206">
          <cell r="B206" t="str">
            <v>TUBO METALICO DE 4" X 2"</v>
          </cell>
          <cell r="C206" t="str">
            <v>ML</v>
          </cell>
          <cell r="D206">
            <v>23000</v>
          </cell>
        </row>
        <row r="207">
          <cell r="B207" t="str">
            <v>MALLA ESLABONADA h = 1,8 mt</v>
          </cell>
          <cell r="C207" t="str">
            <v>ML</v>
          </cell>
          <cell r="D207">
            <v>4000</v>
          </cell>
        </row>
        <row r="208">
          <cell r="B208" t="str">
            <v>PLATINA DE ½ X 3/16</v>
          </cell>
          <cell r="C208" t="str">
            <v>ML</v>
          </cell>
          <cell r="D208">
            <v>1000</v>
          </cell>
        </row>
        <row r="209">
          <cell r="B209" t="str">
            <v>ALAMBRE DE PUA MOTTO 300</v>
          </cell>
          <cell r="C209" t="str">
            <v>ML</v>
          </cell>
          <cell r="D209">
            <v>117</v>
          </cell>
        </row>
        <row r="210">
          <cell r="B210" t="str">
            <v>MALLA ESLABONADA cal. 12 2.5"×2.5"</v>
          </cell>
          <cell r="C210" t="str">
            <v>M2</v>
          </cell>
          <cell r="D210">
            <v>3900</v>
          </cell>
        </row>
        <row r="211">
          <cell r="B211" t="str">
            <v>ANGULO  DE 2" X 1/4"</v>
          </cell>
          <cell r="C211" t="str">
            <v>ML</v>
          </cell>
          <cell r="D211">
            <v>4890</v>
          </cell>
        </row>
        <row r="212">
          <cell r="B212" t="str">
            <v>CIMIENTO CONCR CICLOPEO (.4m×.4m)</v>
          </cell>
          <cell r="C212" t="str">
            <v>M3</v>
          </cell>
          <cell r="D212">
            <v>169947</v>
          </cell>
        </row>
        <row r="213">
          <cell r="B213" t="str">
            <v>TINNER</v>
          </cell>
          <cell r="C213" t="str">
            <v>LT</v>
          </cell>
          <cell r="D213">
            <v>2500</v>
          </cell>
        </row>
        <row r="214">
          <cell r="B214" t="str">
            <v>TUBO METALICO DE 3" X 2"</v>
          </cell>
          <cell r="C214" t="str">
            <v>ML</v>
          </cell>
          <cell r="D214">
            <v>18000</v>
          </cell>
        </row>
        <row r="215">
          <cell r="B215" t="str">
            <v>CIMIENTO CONCR CICLOPEO (0.3m×0.3m)</v>
          </cell>
          <cell r="C215" t="str">
            <v>M3</v>
          </cell>
          <cell r="D215">
            <v>169947</v>
          </cell>
        </row>
        <row r="216">
          <cell r="B216" t="str">
            <v>VIGA AMARRE REF (.15mx.2m)</v>
          </cell>
          <cell r="C216" t="str">
            <v>ML</v>
          </cell>
          <cell r="D216">
            <v>23532</v>
          </cell>
        </row>
        <row r="220">
          <cell r="C220" t="str">
            <v>UND</v>
          </cell>
          <cell r="D220">
            <v>84216</v>
          </cell>
        </row>
        <row r="221">
          <cell r="E221">
            <v>0</v>
          </cell>
        </row>
        <row r="223">
          <cell r="B223" t="str">
            <v>NOMBRE</v>
          </cell>
          <cell r="C223" t="str">
            <v>UNIDAD</v>
          </cell>
          <cell r="D223" t="str">
            <v>PRECIO</v>
          </cell>
        </row>
        <row r="224">
          <cell r="B224" t="str">
            <v>MAESTRO</v>
          </cell>
          <cell r="C224" t="str">
            <v>JORNAL</v>
          </cell>
          <cell r="D224">
            <v>30000</v>
          </cell>
          <cell r="E224">
            <v>0</v>
          </cell>
        </row>
        <row r="225">
          <cell r="B225" t="str">
            <v>OFICIAL</v>
          </cell>
          <cell r="C225" t="str">
            <v>JORNAL</v>
          </cell>
          <cell r="D225">
            <v>20000</v>
          </cell>
          <cell r="E225">
            <v>301852</v>
          </cell>
        </row>
        <row r="226">
          <cell r="B226" t="str">
            <v>OBRERO</v>
          </cell>
          <cell r="C226" t="str">
            <v>JORNAL</v>
          </cell>
          <cell r="D226">
            <v>13200</v>
          </cell>
          <cell r="E226">
            <v>196860</v>
          </cell>
        </row>
        <row r="227">
          <cell r="B227" t="str">
            <v>CUADRILLA DE TOPOGRAFIA 1×2×2</v>
          </cell>
          <cell r="C227" t="str">
            <v>DIA</v>
          </cell>
          <cell r="D227">
            <v>100000</v>
          </cell>
          <cell r="E227">
            <v>0</v>
          </cell>
        </row>
        <row r="228">
          <cell r="B228" t="str">
            <v>METALURGICO</v>
          </cell>
          <cell r="C228" t="str">
            <v>DIA</v>
          </cell>
          <cell r="D228">
            <v>60000</v>
          </cell>
          <cell r="E228">
            <v>0</v>
          </cell>
        </row>
        <row r="229">
          <cell r="B229" t="str">
            <v>TECNICO ELECTRICO</v>
          </cell>
          <cell r="C229" t="str">
            <v>DIA</v>
          </cell>
          <cell r="D229">
            <v>40000</v>
          </cell>
          <cell r="E229">
            <v>0</v>
          </cell>
        </row>
        <row r="230">
          <cell r="B230" t="str">
            <v>SOLDADOR ELECT</v>
          </cell>
          <cell r="C230" t="str">
            <v>DIA</v>
          </cell>
          <cell r="D230">
            <v>24360</v>
          </cell>
          <cell r="E230">
            <v>0</v>
          </cell>
        </row>
        <row r="231">
          <cell r="B231" t="str">
            <v>xxx</v>
          </cell>
          <cell r="E231">
            <v>0</v>
          </cell>
        </row>
        <row r="232">
          <cell r="B232" t="str">
            <v>xxx</v>
          </cell>
          <cell r="E232">
            <v>0</v>
          </cell>
        </row>
        <row r="233">
          <cell r="B233" t="str">
            <v>xxx</v>
          </cell>
          <cell r="E233">
            <v>0</v>
          </cell>
        </row>
        <row r="235">
          <cell r="B235" t="str">
            <v>NOMBRE</v>
          </cell>
          <cell r="C235" t="str">
            <v>UNIDAD</v>
          </cell>
          <cell r="D235" t="str">
            <v>PRECIO</v>
          </cell>
        </row>
        <row r="236">
          <cell r="B236" t="str">
            <v>HERRAMIENTA MENOR</v>
          </cell>
          <cell r="C236" t="str">
            <v>GLB</v>
          </cell>
          <cell r="D236">
            <v>1500</v>
          </cell>
          <cell r="E236">
            <v>49871.200000000004</v>
          </cell>
        </row>
        <row r="237">
          <cell r="B237" t="str">
            <v>FORMALETA</v>
          </cell>
          <cell r="C237" t="str">
            <v>GLB</v>
          </cell>
          <cell r="D237">
            <v>20000</v>
          </cell>
          <cell r="E237">
            <v>0</v>
          </cell>
        </row>
        <row r="238">
          <cell r="B238" t="str">
            <v>ESTACAS MADERA</v>
          </cell>
          <cell r="C238" t="str">
            <v>UND</v>
          </cell>
          <cell r="D238">
            <v>500</v>
          </cell>
          <cell r="E238">
            <v>0</v>
          </cell>
        </row>
        <row r="239">
          <cell r="B239" t="str">
            <v>BOMBA SUMERGIBLE</v>
          </cell>
          <cell r="C239" t="str">
            <v>UND</v>
          </cell>
          <cell r="D239">
            <v>2250000</v>
          </cell>
          <cell r="E239">
            <v>0</v>
          </cell>
        </row>
        <row r="240">
          <cell r="B240" t="str">
            <v>TEJA ACEROLIT</v>
          </cell>
          <cell r="C240" t="str">
            <v>UND</v>
          </cell>
          <cell r="D240">
            <v>15000</v>
          </cell>
          <cell r="E240">
            <v>0</v>
          </cell>
        </row>
        <row r="241">
          <cell r="B241" t="str">
            <v>PUERTA LAM DOB CAL 20 e=0.12 CON MARCO</v>
          </cell>
          <cell r="C241" t="str">
            <v>M2</v>
          </cell>
          <cell r="D241">
            <v>160000</v>
          </cell>
          <cell r="E241">
            <v>0</v>
          </cell>
        </row>
        <row r="242">
          <cell r="B242" t="str">
            <v>HERRAMIENTA M.</v>
          </cell>
          <cell r="C242" t="str">
            <v>GLB</v>
          </cell>
          <cell r="D242">
            <v>250</v>
          </cell>
          <cell r="E242">
            <v>0</v>
          </cell>
        </row>
        <row r="243">
          <cell r="B243" t="str">
            <v>HERRAMIENTAS MENOR</v>
          </cell>
          <cell r="C243" t="str">
            <v>GLB</v>
          </cell>
          <cell r="D243">
            <v>1000</v>
          </cell>
          <cell r="E243">
            <v>0</v>
          </cell>
        </row>
        <row r="244">
          <cell r="B244" t="str">
            <v>FORMALETA EN MADERA PULIDA</v>
          </cell>
          <cell r="C244" t="str">
            <v>ML</v>
          </cell>
          <cell r="D244">
            <v>1500</v>
          </cell>
          <cell r="E244">
            <v>0</v>
          </cell>
        </row>
        <row r="245">
          <cell r="B245" t="str">
            <v>FORMALETA METALICA 1×0.25</v>
          </cell>
          <cell r="C245" t="str">
            <v>DIA</v>
          </cell>
          <cell r="D245">
            <v>40</v>
          </cell>
          <cell r="E245">
            <v>0</v>
          </cell>
        </row>
        <row r="246">
          <cell r="B246" t="str">
            <v>TABLERO DE MADERA</v>
          </cell>
          <cell r="C246" t="str">
            <v>d/M</v>
          </cell>
          <cell r="D246">
            <v>70</v>
          </cell>
          <cell r="E246">
            <v>0</v>
          </cell>
        </row>
        <row r="247">
          <cell r="B247" t="str">
            <v>PARAL METALICO (TELESCOPICO)</v>
          </cell>
          <cell r="C247" t="str">
            <v>d/M</v>
          </cell>
          <cell r="D247">
            <v>90</v>
          </cell>
          <cell r="E247">
            <v>0</v>
          </cell>
          <cell r="F247" t="str">
            <v>3metros</v>
          </cell>
        </row>
        <row r="248">
          <cell r="B248" t="str">
            <v>CERCHA METALICA DE 3M</v>
          </cell>
          <cell r="C248" t="str">
            <v>d/M</v>
          </cell>
          <cell r="D248">
            <v>70</v>
          </cell>
          <cell r="E248">
            <v>0</v>
          </cell>
        </row>
        <row r="249">
          <cell r="B249" t="str">
            <v>FORMALETA METALICA 1×0.5 M-Und</v>
          </cell>
          <cell r="C249" t="str">
            <v>DIA</v>
          </cell>
          <cell r="D249">
            <v>60</v>
          </cell>
          <cell r="E249">
            <v>0</v>
          </cell>
        </row>
        <row r="250">
          <cell r="B250" t="str">
            <v>XXX</v>
          </cell>
          <cell r="E250">
            <v>0</v>
          </cell>
        </row>
        <row r="251">
          <cell r="B251" t="str">
            <v>XXX</v>
          </cell>
          <cell r="E251">
            <v>0</v>
          </cell>
        </row>
        <row r="252">
          <cell r="B252" t="str">
            <v>XXX</v>
          </cell>
          <cell r="E252">
            <v>0</v>
          </cell>
        </row>
        <row r="253">
          <cell r="B253" t="str">
            <v>XXX</v>
          </cell>
          <cell r="E253">
            <v>0</v>
          </cell>
        </row>
        <row r="254">
          <cell r="B254" t="str">
            <v>XXX</v>
          </cell>
          <cell r="E254">
            <v>0</v>
          </cell>
        </row>
        <row r="255">
          <cell r="B255" t="str">
            <v>XXX</v>
          </cell>
          <cell r="E255">
            <v>0</v>
          </cell>
        </row>
        <row r="256">
          <cell r="B256" t="str">
            <v>XXX</v>
          </cell>
          <cell r="E256">
            <v>0</v>
          </cell>
        </row>
        <row r="257">
          <cell r="B257" t="str">
            <v>XXX</v>
          </cell>
          <cell r="E257">
            <v>0</v>
          </cell>
        </row>
        <row r="258">
          <cell r="D258" t="str">
            <v xml:space="preserve">  </v>
          </cell>
        </row>
        <row r="259">
          <cell r="D259" t="str">
            <v xml:space="preserve">  </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ACEROS"/>
      <sheetName val="1"/>
      <sheetName val="2"/>
      <sheetName val="4"/>
      <sheetName val="3"/>
      <sheetName val="5"/>
      <sheetName val="6"/>
      <sheetName val="7"/>
      <sheetName val="8"/>
      <sheetName val="9"/>
      <sheetName val="10"/>
      <sheetName val="11"/>
      <sheetName val="12"/>
      <sheetName val="13"/>
      <sheetName val="14"/>
      <sheetName val="15"/>
      <sheetName val="16"/>
      <sheetName val="A.1"/>
      <sheetName val="A.2"/>
      <sheetName val="CANT. MAT."/>
      <sheetName val="17"/>
      <sheetName val="18"/>
      <sheetName val="19"/>
      <sheetName val="20"/>
      <sheetName val="21"/>
      <sheetName val="22"/>
      <sheetName val="23"/>
      <sheetName val="24"/>
      <sheetName val="14."/>
      <sheetName val="15."/>
    </sheetNames>
    <sheetDataSet>
      <sheetData sheetId="0"/>
      <sheetData sheetId="1" refreshError="1"/>
      <sheetData sheetId="2" refreshError="1">
        <row r="4">
          <cell r="B4" t="str">
            <v xml:space="preserve"> </v>
          </cell>
        </row>
        <row r="5">
          <cell r="B5" t="str">
            <v>VALOR</v>
          </cell>
          <cell r="C5" t="str">
            <v>NOMBRE</v>
          </cell>
        </row>
        <row r="7">
          <cell r="B7">
            <v>0.1</v>
          </cell>
          <cell r="C7" t="str">
            <v>ADMINISTRACION</v>
          </cell>
        </row>
        <row r="8">
          <cell r="B8">
            <v>0.05</v>
          </cell>
          <cell r="C8" t="str">
            <v>IMPREVISTOS</v>
          </cell>
        </row>
        <row r="9">
          <cell r="B9">
            <v>0.1</v>
          </cell>
          <cell r="C9" t="str">
            <v>UTILIDAD</v>
          </cell>
        </row>
        <row r="10">
          <cell r="B10">
            <v>0.25</v>
          </cell>
          <cell r="C10" t="str">
            <v>AIU</v>
          </cell>
        </row>
        <row r="11">
          <cell r="B11">
            <v>0.93</v>
          </cell>
          <cell r="C11" t="str">
            <v>PREST SOCIALES</v>
          </cell>
        </row>
        <row r="12">
          <cell r="C12" t="str">
            <v>IVA</v>
          </cell>
        </row>
        <row r="19">
          <cell r="B19" t="str">
            <v>NOMBRE</v>
          </cell>
          <cell r="C19" t="str">
            <v>UNIDAD</v>
          </cell>
          <cell r="D19" t="str">
            <v>PRECIO</v>
          </cell>
        </row>
        <row r="20">
          <cell r="B20" t="str">
            <v>RETROEXCAVADORA</v>
          </cell>
          <cell r="C20" t="str">
            <v>HORA</v>
          </cell>
          <cell r="D20">
            <v>50000</v>
          </cell>
          <cell r="E20">
            <v>0</v>
          </cell>
          <cell r="F20">
            <v>0</v>
          </cell>
        </row>
        <row r="21">
          <cell r="B21" t="str">
            <v>BULLDOZER D6</v>
          </cell>
          <cell r="C21" t="str">
            <v>HORA</v>
          </cell>
          <cell r="D21">
            <v>45000</v>
          </cell>
          <cell r="E21">
            <v>0</v>
          </cell>
          <cell r="F21">
            <v>0</v>
          </cell>
        </row>
        <row r="22">
          <cell r="B22" t="str">
            <v>BULLDOZER D8</v>
          </cell>
          <cell r="C22" t="str">
            <v>HORA</v>
          </cell>
          <cell r="D22">
            <v>85000</v>
          </cell>
          <cell r="E22">
            <v>0</v>
          </cell>
          <cell r="F22">
            <v>0</v>
          </cell>
        </row>
        <row r="23">
          <cell r="B23" t="str">
            <v>MOTONIVELADORA</v>
          </cell>
          <cell r="C23" t="str">
            <v>HORA</v>
          </cell>
          <cell r="D23">
            <v>50000</v>
          </cell>
          <cell r="E23">
            <v>0</v>
          </cell>
          <cell r="F23">
            <v>0</v>
          </cell>
        </row>
        <row r="24">
          <cell r="B24" t="str">
            <v>VIBROCOMPACTADOR</v>
          </cell>
          <cell r="C24" t="str">
            <v>HORA</v>
          </cell>
          <cell r="D24">
            <v>35000</v>
          </cell>
          <cell r="E24">
            <v>0</v>
          </cell>
          <cell r="F24">
            <v>0</v>
          </cell>
        </row>
        <row r="25">
          <cell r="B25" t="str">
            <v>CARROTANQUE</v>
          </cell>
          <cell r="C25" t="str">
            <v>HORA</v>
          </cell>
          <cell r="E25">
            <v>0</v>
          </cell>
          <cell r="F25">
            <v>0</v>
          </cell>
        </row>
        <row r="26">
          <cell r="B26" t="str">
            <v>RETROCARGADOR</v>
          </cell>
          <cell r="C26" t="str">
            <v>HORA</v>
          </cell>
          <cell r="E26">
            <v>0</v>
          </cell>
          <cell r="F26">
            <v>0</v>
          </cell>
        </row>
        <row r="27">
          <cell r="B27" t="str">
            <v xml:space="preserve">VOLQUETA </v>
          </cell>
          <cell r="C27" t="str">
            <v>M3</v>
          </cell>
          <cell r="D27">
            <v>2500</v>
          </cell>
          <cell r="E27">
            <v>0</v>
          </cell>
          <cell r="F27">
            <v>0</v>
          </cell>
        </row>
        <row r="28">
          <cell r="B28" t="str">
            <v>VOLQUETA POR HORAS</v>
          </cell>
          <cell r="C28" t="str">
            <v>HORA</v>
          </cell>
          <cell r="D28">
            <v>400</v>
          </cell>
          <cell r="E28">
            <v>0</v>
          </cell>
          <cell r="F28">
            <v>0</v>
          </cell>
        </row>
        <row r="29">
          <cell r="B29" t="str">
            <v>MEZCLADORA</v>
          </cell>
          <cell r="C29" t="str">
            <v>HORA</v>
          </cell>
          <cell r="D29">
            <v>9000</v>
          </cell>
          <cell r="E29">
            <v>0</v>
          </cell>
          <cell r="F29">
            <v>0</v>
          </cell>
        </row>
        <row r="30">
          <cell r="B30" t="str">
            <v>VIBRADOR ELECTRICO</v>
          </cell>
          <cell r="C30" t="str">
            <v>d/M</v>
          </cell>
          <cell r="D30">
            <v>43000</v>
          </cell>
          <cell r="E30">
            <v>0</v>
          </cell>
          <cell r="F30">
            <v>0</v>
          </cell>
        </row>
        <row r="31">
          <cell r="B31" t="str">
            <v>EQ. DE PERFORACION</v>
          </cell>
          <cell r="C31" t="str">
            <v>HORA</v>
          </cell>
          <cell r="D31">
            <v>25000</v>
          </cell>
          <cell r="E31">
            <v>0</v>
          </cell>
          <cell r="F31">
            <v>0</v>
          </cell>
        </row>
        <row r="32">
          <cell r="B32" t="str">
            <v xml:space="preserve">ANDAMIO METALICO </v>
          </cell>
          <cell r="C32" t="str">
            <v>d/M</v>
          </cell>
          <cell r="D32">
            <v>800</v>
          </cell>
          <cell r="E32">
            <v>0</v>
          </cell>
          <cell r="F32">
            <v>0</v>
          </cell>
        </row>
        <row r="33">
          <cell r="B33" t="str">
            <v>COMPRESOR</v>
          </cell>
          <cell r="C33" t="str">
            <v>HORA</v>
          </cell>
          <cell r="D33">
            <v>5000</v>
          </cell>
          <cell r="E33">
            <v>0</v>
          </cell>
          <cell r="F33">
            <v>0</v>
          </cell>
        </row>
        <row r="34">
          <cell r="B34" t="str">
            <v>MOTOBOMA</v>
          </cell>
          <cell r="C34" t="str">
            <v>HORA</v>
          </cell>
          <cell r="D34">
            <v>20000</v>
          </cell>
          <cell r="E34">
            <v>0</v>
          </cell>
          <cell r="F34">
            <v>0</v>
          </cell>
        </row>
        <row r="35">
          <cell r="B35" t="str">
            <v>VOLQUETA</v>
          </cell>
          <cell r="C35" t="str">
            <v>M3/KM</v>
          </cell>
          <cell r="D35">
            <v>300</v>
          </cell>
          <cell r="E35">
            <v>0</v>
          </cell>
          <cell r="F35">
            <v>0</v>
          </cell>
        </row>
        <row r="36">
          <cell r="B36" t="str">
            <v>EQUIPO DE TOPOGRAFIA</v>
          </cell>
          <cell r="C36" t="str">
            <v>DIA</v>
          </cell>
          <cell r="D36">
            <v>80000</v>
          </cell>
          <cell r="E36">
            <v>0</v>
          </cell>
          <cell r="F36">
            <v>0</v>
          </cell>
        </row>
        <row r="37">
          <cell r="B37" t="str">
            <v>XXX</v>
          </cell>
          <cell r="C37" t="str">
            <v>HORA</v>
          </cell>
          <cell r="E37">
            <v>0</v>
          </cell>
          <cell r="F37">
            <v>0</v>
          </cell>
        </row>
        <row r="38">
          <cell r="B38" t="str">
            <v>XXX</v>
          </cell>
          <cell r="C38" t="str">
            <v>HORA</v>
          </cell>
          <cell r="E38">
            <v>0</v>
          </cell>
          <cell r="F38">
            <v>0</v>
          </cell>
        </row>
        <row r="39">
          <cell r="B39" t="str">
            <v>XXX</v>
          </cell>
          <cell r="C39" t="str">
            <v>HORA</v>
          </cell>
          <cell r="E39">
            <v>0</v>
          </cell>
          <cell r="F39">
            <v>0</v>
          </cell>
        </row>
        <row r="42">
          <cell r="B42" t="str">
            <v>NOMBRE</v>
          </cell>
          <cell r="C42" t="str">
            <v>UNIDAD</v>
          </cell>
          <cell r="D42" t="str">
            <v>PRECIO</v>
          </cell>
        </row>
        <row r="43">
          <cell r="B43" t="str">
            <v>ARENA</v>
          </cell>
          <cell r="C43" t="str">
            <v>M3</v>
          </cell>
          <cell r="D43">
            <v>9000</v>
          </cell>
          <cell r="E43">
            <v>0</v>
          </cell>
        </row>
        <row r="44">
          <cell r="B44" t="str">
            <v>TRITURADO</v>
          </cell>
          <cell r="C44" t="str">
            <v>M3</v>
          </cell>
          <cell r="D44">
            <v>60000</v>
          </cell>
          <cell r="E44">
            <v>0</v>
          </cell>
        </row>
        <row r="45">
          <cell r="B45" t="str">
            <v>CEMENTO</v>
          </cell>
          <cell r="C45" t="str">
            <v>KG</v>
          </cell>
          <cell r="D45">
            <v>440</v>
          </cell>
          <cell r="E45">
            <v>0</v>
          </cell>
        </row>
        <row r="46">
          <cell r="B46" t="str">
            <v>AGUA</v>
          </cell>
          <cell r="C46" t="str">
            <v>LT</v>
          </cell>
          <cell r="D46">
            <v>10</v>
          </cell>
          <cell r="E46">
            <v>0</v>
          </cell>
        </row>
        <row r="47">
          <cell r="B47" t="str">
            <v>BLOQUE MACIZO DE CEMENTO 0.1×0.2×0.4</v>
          </cell>
          <cell r="C47" t="str">
            <v>UND</v>
          </cell>
          <cell r="D47">
            <v>650</v>
          </cell>
          <cell r="E47">
            <v>0</v>
          </cell>
        </row>
        <row r="48">
          <cell r="B48" t="str">
            <v>Hierro 4200 kg/cm2</v>
          </cell>
          <cell r="C48" t="str">
            <v>KG</v>
          </cell>
          <cell r="D48">
            <v>1100</v>
          </cell>
          <cell r="E48">
            <v>0</v>
          </cell>
        </row>
        <row r="49">
          <cell r="B49" t="str">
            <v>ALAMBRE NEGRO</v>
          </cell>
          <cell r="C49" t="str">
            <v>KG</v>
          </cell>
          <cell r="D49">
            <v>1500</v>
          </cell>
          <cell r="E49">
            <v>0</v>
          </cell>
        </row>
        <row r="50">
          <cell r="B50" t="str">
            <v>PLATINA 1/4"* 4"</v>
          </cell>
          <cell r="C50" t="str">
            <v>ML</v>
          </cell>
          <cell r="D50">
            <v>5000</v>
          </cell>
          <cell r="E50">
            <v>0</v>
          </cell>
        </row>
        <row r="51">
          <cell r="B51" t="str">
            <v>TUBERIA PVC  RDE 21 1"</v>
          </cell>
          <cell r="C51" t="str">
            <v>ML</v>
          </cell>
          <cell r="D51">
            <v>1000</v>
          </cell>
          <cell r="E51">
            <v>0</v>
          </cell>
        </row>
        <row r="52">
          <cell r="B52" t="str">
            <v>TUBERIA PVC  RDE 21 1 1/4"</v>
          </cell>
          <cell r="C52" t="str">
            <v>ML</v>
          </cell>
          <cell r="D52">
            <v>1670</v>
          </cell>
          <cell r="E52">
            <v>0</v>
          </cell>
        </row>
        <row r="53">
          <cell r="B53" t="str">
            <v>TUBERIA PVC RDE 21  1 1/2"</v>
          </cell>
          <cell r="C53" t="str">
            <v>ML</v>
          </cell>
          <cell r="D53">
            <v>2200</v>
          </cell>
          <cell r="E53">
            <v>0</v>
          </cell>
        </row>
        <row r="54">
          <cell r="B54" t="str">
            <v>TUBERIA PVC RDE 21  2"</v>
          </cell>
          <cell r="C54" t="str">
            <v>ML</v>
          </cell>
          <cell r="D54">
            <v>6024</v>
          </cell>
          <cell r="E54">
            <v>0</v>
          </cell>
        </row>
        <row r="55">
          <cell r="B55" t="str">
            <v>TUBERIA PVC RDE 21  2 1/2"</v>
          </cell>
          <cell r="C55" t="str">
            <v>ML</v>
          </cell>
          <cell r="D55">
            <v>2500</v>
          </cell>
          <cell r="E55">
            <v>0</v>
          </cell>
        </row>
        <row r="56">
          <cell r="B56" t="str">
            <v>TUBERIA PVC RDE 21  3"</v>
          </cell>
          <cell r="C56" t="str">
            <v>ML</v>
          </cell>
          <cell r="D56">
            <v>5000</v>
          </cell>
          <cell r="E56">
            <v>0</v>
          </cell>
        </row>
        <row r="57">
          <cell r="B57" t="str">
            <v>TUBERIA PVC RDE 21  4"</v>
          </cell>
          <cell r="C57" t="str">
            <v>ML</v>
          </cell>
          <cell r="D57">
            <v>6000</v>
          </cell>
          <cell r="E57">
            <v>0</v>
          </cell>
        </row>
        <row r="58">
          <cell r="B58" t="str">
            <v>ACCESORIOS PVC 1 1/4"</v>
          </cell>
          <cell r="C58" t="str">
            <v>UND</v>
          </cell>
          <cell r="D58">
            <v>1400</v>
          </cell>
          <cell r="E58">
            <v>0</v>
          </cell>
        </row>
        <row r="59">
          <cell r="B59" t="str">
            <v>ACCESORIOS PVC 1 1/2"</v>
          </cell>
          <cell r="C59" t="str">
            <v>UND</v>
          </cell>
          <cell r="D59">
            <v>1800</v>
          </cell>
          <cell r="E59">
            <v>0</v>
          </cell>
        </row>
        <row r="60">
          <cell r="B60" t="str">
            <v>ACCESORIOS PVC 2"</v>
          </cell>
          <cell r="C60" t="str">
            <v>UND</v>
          </cell>
          <cell r="D60">
            <v>2200</v>
          </cell>
          <cell r="E60">
            <v>0</v>
          </cell>
        </row>
        <row r="61">
          <cell r="B61" t="str">
            <v>ACCESORIOS PVC 2 1/2"</v>
          </cell>
          <cell r="C61" t="str">
            <v>UND</v>
          </cell>
          <cell r="D61">
            <v>4200</v>
          </cell>
          <cell r="E61">
            <v>0</v>
          </cell>
        </row>
        <row r="62">
          <cell r="B62" t="str">
            <v>ACCESORIOS PVC 3"</v>
          </cell>
          <cell r="C62" t="str">
            <v>UND</v>
          </cell>
          <cell r="D62">
            <v>8200</v>
          </cell>
          <cell r="E62">
            <v>0</v>
          </cell>
        </row>
        <row r="63">
          <cell r="B63" t="str">
            <v>ACCESORIOS PVC 4"</v>
          </cell>
          <cell r="C63" t="str">
            <v>UND</v>
          </cell>
          <cell r="D63">
            <v>4600</v>
          </cell>
          <cell r="E63">
            <v>0</v>
          </cell>
        </row>
        <row r="64">
          <cell r="B64" t="str">
            <v>LIMPIADOR PVC</v>
          </cell>
          <cell r="C64" t="str">
            <v>1/4 GAL</v>
          </cell>
          <cell r="D64">
            <v>25000</v>
          </cell>
          <cell r="E64">
            <v>0</v>
          </cell>
        </row>
        <row r="65">
          <cell r="B65" t="str">
            <v>SOLDADURA PVC</v>
          </cell>
          <cell r="C65" t="str">
            <v>1/4 GAL</v>
          </cell>
          <cell r="D65">
            <v>27000</v>
          </cell>
          <cell r="E65">
            <v>0</v>
          </cell>
        </row>
        <row r="66">
          <cell r="B66" t="str">
            <v>COLLAR DE DERIVACION</v>
          </cell>
          <cell r="C66" t="str">
            <v>UND</v>
          </cell>
          <cell r="D66">
            <v>3500</v>
          </cell>
          <cell r="E66">
            <v>0</v>
          </cell>
        </row>
        <row r="67">
          <cell r="B67" t="str">
            <v>REGISTRO DE INCORPORACION</v>
          </cell>
          <cell r="C67" t="str">
            <v>UND</v>
          </cell>
          <cell r="D67">
            <v>1500</v>
          </cell>
          <cell r="E67">
            <v>0</v>
          </cell>
        </row>
        <row r="68">
          <cell r="B68" t="str">
            <v>MANGUERA FLEXIBLE</v>
          </cell>
          <cell r="C68" t="str">
            <v>ML</v>
          </cell>
          <cell r="D68">
            <v>1500</v>
          </cell>
          <cell r="E68">
            <v>0</v>
          </cell>
        </row>
        <row r="69">
          <cell r="B69" t="str">
            <v>MORTERO 1:3</v>
          </cell>
          <cell r="C69" t="str">
            <v>LT</v>
          </cell>
          <cell r="D69">
            <v>200</v>
          </cell>
          <cell r="E69">
            <v>0</v>
          </cell>
        </row>
        <row r="70">
          <cell r="B70" t="str">
            <v>ACCESORIOS PVC 1/2"</v>
          </cell>
          <cell r="C70" t="str">
            <v>UND</v>
          </cell>
          <cell r="D70">
            <v>350</v>
          </cell>
          <cell r="E70">
            <v>0</v>
          </cell>
        </row>
        <row r="71">
          <cell r="B71" t="str">
            <v>TUBERIA PVC 6"</v>
          </cell>
          <cell r="C71" t="str">
            <v>ML</v>
          </cell>
          <cell r="D71">
            <v>12922</v>
          </cell>
          <cell r="E71">
            <v>0</v>
          </cell>
        </row>
        <row r="72">
          <cell r="B72" t="str">
            <v>ACCESORIOS PVC 6"</v>
          </cell>
          <cell r="C72" t="str">
            <v>UND</v>
          </cell>
          <cell r="D72">
            <v>16000</v>
          </cell>
          <cell r="E72">
            <v>0</v>
          </cell>
        </row>
        <row r="73">
          <cell r="B73" t="str">
            <v>GRAVILLA No 2</v>
          </cell>
          <cell r="C73" t="str">
            <v>M3</v>
          </cell>
          <cell r="D73">
            <v>90000</v>
          </cell>
          <cell r="E73">
            <v>0</v>
          </cell>
        </row>
        <row r="74">
          <cell r="B74" t="str">
            <v>LAMINA DE ICOPOR  e= 2 Cm</v>
          </cell>
          <cell r="C74" t="str">
            <v>UND</v>
          </cell>
          <cell r="D74">
            <v>4500</v>
          </cell>
          <cell r="E74">
            <v>0</v>
          </cell>
        </row>
        <row r="75">
          <cell r="B75" t="str">
            <v>RIELES DE ALUMINIO</v>
          </cell>
          <cell r="C75" t="str">
            <v>ML</v>
          </cell>
          <cell r="D75">
            <v>8500</v>
          </cell>
          <cell r="E75">
            <v>0</v>
          </cell>
        </row>
        <row r="76">
          <cell r="B76" t="str">
            <v>ASFALTO SOLIDO</v>
          </cell>
          <cell r="C76" t="str">
            <v>KG</v>
          </cell>
          <cell r="D76">
            <v>200</v>
          </cell>
          <cell r="E76">
            <v>0</v>
          </cell>
        </row>
        <row r="77">
          <cell r="B77" t="str">
            <v>ACRILICO TRANSPARENTE</v>
          </cell>
          <cell r="C77" t="str">
            <v>M2</v>
          </cell>
          <cell r="D77">
            <v>60000</v>
          </cell>
          <cell r="E77">
            <v>0</v>
          </cell>
        </row>
        <row r="78">
          <cell r="B78" t="str">
            <v>ARMADURA METALICA</v>
          </cell>
          <cell r="C78" t="str">
            <v>ML</v>
          </cell>
          <cell r="D78">
            <v>22000</v>
          </cell>
          <cell r="E78">
            <v>0</v>
          </cell>
        </row>
        <row r="79">
          <cell r="B79" t="str">
            <v>PINTURA DE VINILO</v>
          </cell>
          <cell r="C79" t="str">
            <v>GAL</v>
          </cell>
          <cell r="D79">
            <v>33550</v>
          </cell>
          <cell r="E79">
            <v>0</v>
          </cell>
        </row>
        <row r="80">
          <cell r="B80" t="str">
            <v>HOJA METALICA Cal 20</v>
          </cell>
          <cell r="C80" t="str">
            <v>M2</v>
          </cell>
          <cell r="D80">
            <v>9500</v>
          </cell>
        </row>
        <row r="81">
          <cell r="B81" t="str">
            <v>TUBO METALICO 2X11/2</v>
          </cell>
          <cell r="C81" t="str">
            <v>ML</v>
          </cell>
          <cell r="D81">
            <v>3450</v>
          </cell>
        </row>
        <row r="82">
          <cell r="B82" t="str">
            <v>TUBO  METALICO 1X1</v>
          </cell>
          <cell r="C82" t="str">
            <v>ML</v>
          </cell>
          <cell r="D82">
            <v>5900</v>
          </cell>
        </row>
        <row r="83">
          <cell r="B83" t="str">
            <v>VIDRIO</v>
          </cell>
          <cell r="C83" t="str">
            <v>M2</v>
          </cell>
          <cell r="D83">
            <v>17500</v>
          </cell>
        </row>
        <row r="84">
          <cell r="B84" t="str">
            <v xml:space="preserve">TEJA ONDULADA ETERNIT Nº8 2,4×0,9 </v>
          </cell>
          <cell r="C84" t="str">
            <v>M2</v>
          </cell>
          <cell r="D84">
            <v>23000</v>
          </cell>
        </row>
        <row r="85">
          <cell r="B85" t="str">
            <v>CANALETA 90</v>
          </cell>
          <cell r="C85" t="str">
            <v>M2</v>
          </cell>
          <cell r="D85">
            <v>20000</v>
          </cell>
        </row>
        <row r="86">
          <cell r="B86" t="str">
            <v>AMARRE ALAMBRE TEJA AC</v>
          </cell>
          <cell r="C86" t="str">
            <v>UN</v>
          </cell>
          <cell r="D86">
            <v>50</v>
          </cell>
        </row>
        <row r="87">
          <cell r="B87" t="str">
            <v>ESMALTE DOMESTICO</v>
          </cell>
          <cell r="C87" t="str">
            <v>GAL</v>
          </cell>
          <cell r="D87">
            <v>33700</v>
          </cell>
        </row>
        <row r="88">
          <cell r="B88" t="str">
            <v>TABLA ORDINARIA</v>
          </cell>
          <cell r="C88" t="str">
            <v>ML</v>
          </cell>
          <cell r="D88">
            <v>1500</v>
          </cell>
        </row>
        <row r="89">
          <cell r="B89" t="str">
            <v>PUNTILLAS</v>
          </cell>
          <cell r="C89" t="str">
            <v>LB</v>
          </cell>
          <cell r="D89">
            <v>1500</v>
          </cell>
        </row>
        <row r="90">
          <cell r="B90" t="str">
            <v>PIEDRA BOLA</v>
          </cell>
          <cell r="C90" t="str">
            <v>M3</v>
          </cell>
          <cell r="D90">
            <v>14000</v>
          </cell>
        </row>
        <row r="91">
          <cell r="B91" t="str">
            <v xml:space="preserve">CABALLETE </v>
          </cell>
          <cell r="C91" t="str">
            <v>UN</v>
          </cell>
          <cell r="D91">
            <v>9600</v>
          </cell>
        </row>
        <row r="92">
          <cell r="B92" t="str">
            <v>BLOQUE EN ARCILLA H5</v>
          </cell>
          <cell r="C92" t="str">
            <v>UND</v>
          </cell>
          <cell r="D92">
            <v>550</v>
          </cell>
        </row>
        <row r="93">
          <cell r="B93" t="str">
            <v>PINTURA EN ANTICORROSIVO</v>
          </cell>
          <cell r="C93" t="str">
            <v>GAL</v>
          </cell>
          <cell r="D93">
            <v>24800</v>
          </cell>
        </row>
        <row r="94">
          <cell r="B94" t="str">
            <v>AMARRE DE ALAMBRE</v>
          </cell>
          <cell r="C94" t="str">
            <v>UND</v>
          </cell>
          <cell r="D94">
            <v>60</v>
          </cell>
        </row>
        <row r="95">
          <cell r="B95" t="str">
            <v>PUERTAVENTANA</v>
          </cell>
          <cell r="C95" t="str">
            <v>M2</v>
          </cell>
          <cell r="D95">
            <v>38000</v>
          </cell>
        </row>
        <row r="96">
          <cell r="B96" t="str">
            <v>CHAPA</v>
          </cell>
          <cell r="C96" t="str">
            <v>UND</v>
          </cell>
          <cell r="D96">
            <v>13000</v>
          </cell>
        </row>
        <row r="97">
          <cell r="B97" t="str">
            <v>DILATACIONES</v>
          </cell>
          <cell r="C97" t="str">
            <v>ML</v>
          </cell>
          <cell r="D97">
            <v>950</v>
          </cell>
        </row>
        <row r="98">
          <cell r="B98" t="str">
            <v>ACESORIOS ELECTRICOS</v>
          </cell>
          <cell r="C98" t="str">
            <v>GL</v>
          </cell>
        </row>
        <row r="99">
          <cell r="B99" t="str">
            <v>CABLE No 12</v>
          </cell>
          <cell r="C99" t="str">
            <v>ML</v>
          </cell>
          <cell r="D99">
            <v>230</v>
          </cell>
        </row>
        <row r="100">
          <cell r="B100" t="str">
            <v>TUBO CONDUIT TIPO LIVIANO</v>
          </cell>
          <cell r="C100" t="str">
            <v>ML</v>
          </cell>
          <cell r="D100">
            <v>500</v>
          </cell>
        </row>
        <row r="101">
          <cell r="B101" t="str">
            <v>VENTANA METALICA</v>
          </cell>
          <cell r="C101" t="str">
            <v>M2</v>
          </cell>
          <cell r="D101">
            <v>45000</v>
          </cell>
        </row>
        <row r="102">
          <cell r="B102" t="str">
            <v>LAVAPLATOS INOXIDABLE</v>
          </cell>
          <cell r="C102" t="str">
            <v>UND</v>
          </cell>
          <cell r="D102">
            <v>299000</v>
          </cell>
        </row>
        <row r="103">
          <cell r="B103" t="str">
            <v>MEZCLADOR</v>
          </cell>
          <cell r="C103" t="str">
            <v>UND</v>
          </cell>
          <cell r="D103">
            <v>19000</v>
          </cell>
        </row>
        <row r="104">
          <cell r="B104" t="str">
            <v>MANGUERA 1/2 X 1/2</v>
          </cell>
          <cell r="C104" t="str">
            <v>UND</v>
          </cell>
          <cell r="D104">
            <v>5000</v>
          </cell>
        </row>
        <row r="105">
          <cell r="B105" t="str">
            <v>PINTURA ESMALTE</v>
          </cell>
          <cell r="C105" t="str">
            <v>GAL</v>
          </cell>
          <cell r="D105">
            <v>39000</v>
          </cell>
        </row>
        <row r="106">
          <cell r="B106" t="str">
            <v>PINTURA BARNIZ</v>
          </cell>
          <cell r="C106" t="str">
            <v>GAL</v>
          </cell>
          <cell r="D106">
            <v>25000</v>
          </cell>
        </row>
        <row r="107">
          <cell r="B107" t="str">
            <v>CAL PROMICAL</v>
          </cell>
          <cell r="C107" t="str">
            <v>KG</v>
          </cell>
          <cell r="D107">
            <v>120</v>
          </cell>
        </row>
        <row r="108">
          <cell r="B108" t="str">
            <v>ESTUCO</v>
          </cell>
          <cell r="C108" t="str">
            <v>KG</v>
          </cell>
          <cell r="D108">
            <v>750</v>
          </cell>
        </row>
        <row r="109">
          <cell r="B109" t="str">
            <v>MURO EN BLOUE</v>
          </cell>
          <cell r="C109" t="str">
            <v>M2</v>
          </cell>
          <cell r="D109">
            <v>15800</v>
          </cell>
        </row>
        <row r="110">
          <cell r="B110" t="str">
            <v>DURMIENTES EN MADERA DE .06X.1</v>
          </cell>
          <cell r="C110" t="str">
            <v>ML</v>
          </cell>
          <cell r="D110">
            <v>2000</v>
          </cell>
        </row>
        <row r="111">
          <cell r="B111" t="str">
            <v>MACHIMBRE PARA PISO</v>
          </cell>
          <cell r="C111" t="str">
            <v>M2</v>
          </cell>
          <cell r="D111">
            <v>15000</v>
          </cell>
        </row>
        <row r="112">
          <cell r="B112" t="str">
            <v>ESTACAS DE MADERA</v>
          </cell>
          <cell r="C112" t="str">
            <v>UND</v>
          </cell>
          <cell r="D112">
            <v>500</v>
          </cell>
        </row>
        <row r="113">
          <cell r="B113" t="str">
            <v>DILATACIONES</v>
          </cell>
          <cell r="C113" t="str">
            <v>ML</v>
          </cell>
          <cell r="D113">
            <v>650</v>
          </cell>
        </row>
        <row r="114">
          <cell r="B114" t="str">
            <v>CONCRETO DE 1:2:3½</v>
          </cell>
          <cell r="C114" t="str">
            <v>M3</v>
          </cell>
          <cell r="D114">
            <v>207201.951</v>
          </cell>
        </row>
        <row r="115">
          <cell r="B115" t="str">
            <v>BREA</v>
          </cell>
          <cell r="C115" t="str">
            <v>KG</v>
          </cell>
          <cell r="D115">
            <v>650</v>
          </cell>
        </row>
        <row r="116">
          <cell r="B116" t="str">
            <v>HIERRO DE REFUERZO Ø=½"</v>
          </cell>
          <cell r="C116" t="str">
            <v>KG</v>
          </cell>
          <cell r="D116">
            <v>1200</v>
          </cell>
        </row>
        <row r="117">
          <cell r="B117" t="str">
            <v>HIERRO DE REFUERZO Ø=3/8"</v>
          </cell>
          <cell r="C117" t="str">
            <v>KG</v>
          </cell>
          <cell r="D117">
            <v>1100</v>
          </cell>
        </row>
        <row r="118">
          <cell r="B118" t="str">
            <v xml:space="preserve">SUB BASE GRANULAR </v>
          </cell>
          <cell r="C118" t="str">
            <v>M3</v>
          </cell>
          <cell r="D118">
            <v>32000</v>
          </cell>
        </row>
        <row r="119">
          <cell r="B119" t="str">
            <v>PEGO PARA LOSA</v>
          </cell>
          <cell r="C119" t="str">
            <v>KG</v>
          </cell>
          <cell r="D119">
            <v>770</v>
          </cell>
        </row>
        <row r="120">
          <cell r="B120" t="str">
            <v>ENCHAPE DE PISOS 0.30x0.30 TIPO PESADO</v>
          </cell>
          <cell r="C120" t="str">
            <v>M2</v>
          </cell>
          <cell r="D120">
            <v>19725</v>
          </cell>
        </row>
        <row r="121">
          <cell r="B121" t="str">
            <v>ENCHAPE DE MUROS</v>
          </cell>
          <cell r="C121" t="str">
            <v>M2</v>
          </cell>
          <cell r="D121">
            <v>15250</v>
          </cell>
        </row>
        <row r="122">
          <cell r="B122" t="str">
            <v>LAMPARA FLUORESCENTE SENCILLA</v>
          </cell>
          <cell r="C122" t="str">
            <v>UND</v>
          </cell>
          <cell r="D122">
            <v>24500</v>
          </cell>
        </row>
        <row r="123">
          <cell r="B123" t="str">
            <v>TASA  SANITARIA Cr 102 DE CORONA</v>
          </cell>
          <cell r="C123" t="str">
            <v>UND</v>
          </cell>
          <cell r="D123">
            <v>125000</v>
          </cell>
        </row>
        <row r="124">
          <cell r="B124" t="str">
            <v>TUBO NOVAFORT 8"</v>
          </cell>
          <cell r="C124" t="str">
            <v>ML</v>
          </cell>
          <cell r="D124">
            <v>19243</v>
          </cell>
        </row>
        <row r="125">
          <cell r="B125" t="str">
            <v>MORTERO 1:4</v>
          </cell>
          <cell r="C125" t="str">
            <v>M3</v>
          </cell>
          <cell r="D125">
            <v>174184.701</v>
          </cell>
        </row>
        <row r="126">
          <cell r="B126" t="str">
            <v>KEROSENE</v>
          </cell>
          <cell r="C126" t="str">
            <v>GAL</v>
          </cell>
          <cell r="D126">
            <v>2000</v>
          </cell>
        </row>
        <row r="127">
          <cell r="B127" t="str">
            <v>MANTO IMPER. 3mm CON PINTURA PLACA</v>
          </cell>
          <cell r="C127" t="str">
            <v>UND</v>
          </cell>
          <cell r="D127">
            <v>13650</v>
          </cell>
        </row>
        <row r="128">
          <cell r="B128" t="str">
            <v>SEGUETA</v>
          </cell>
          <cell r="C128" t="str">
            <v>UND</v>
          </cell>
          <cell r="D128">
            <v>2500</v>
          </cell>
        </row>
        <row r="129">
          <cell r="B129" t="str">
            <v>UNION PVC S 6"</v>
          </cell>
          <cell r="C129" t="str">
            <v>UND</v>
          </cell>
          <cell r="D129">
            <v>10675</v>
          </cell>
        </row>
        <row r="130">
          <cell r="B130" t="str">
            <v>ADHESIVO</v>
          </cell>
          <cell r="C130" t="str">
            <v>GAL</v>
          </cell>
          <cell r="D130">
            <v>58000</v>
          </cell>
        </row>
        <row r="131">
          <cell r="B131" t="str">
            <v>ACONDICIONADOR</v>
          </cell>
          <cell r="C131" t="str">
            <v>GAL</v>
          </cell>
          <cell r="D131">
            <v>52812</v>
          </cell>
        </row>
        <row r="132">
          <cell r="B132" t="str">
            <v>CAJA DE INSPECCION  .6 X .6 mt</v>
          </cell>
          <cell r="C132" t="str">
            <v>UND</v>
          </cell>
          <cell r="D132">
            <v>40000</v>
          </cell>
        </row>
        <row r="133">
          <cell r="B133" t="str">
            <v>TUBERIA PVC RDE 21 6"</v>
          </cell>
          <cell r="C133" t="str">
            <v>ML</v>
          </cell>
          <cell r="D133">
            <v>40407</v>
          </cell>
        </row>
        <row r="134">
          <cell r="B134" t="str">
            <v>TUBERIA PVC P 1/2</v>
          </cell>
          <cell r="C134" t="str">
            <v>UND</v>
          </cell>
          <cell r="D134">
            <v>500</v>
          </cell>
        </row>
        <row r="135">
          <cell r="B135" t="str">
            <v>UNION DE REPARACION DE 10"</v>
          </cell>
          <cell r="C135" t="str">
            <v>UND</v>
          </cell>
          <cell r="D135">
            <v>262478</v>
          </cell>
        </row>
        <row r="136">
          <cell r="B136" t="str">
            <v>REDUCCION HF 10X6</v>
          </cell>
          <cell r="C136" t="str">
            <v>UND</v>
          </cell>
          <cell r="D136">
            <v>191400</v>
          </cell>
        </row>
        <row r="137">
          <cell r="B137" t="str">
            <v>VALVULA DE COMPUERTA DE EXT.LISO</v>
          </cell>
          <cell r="C137" t="str">
            <v>UND</v>
          </cell>
          <cell r="D137">
            <v>870250</v>
          </cell>
        </row>
        <row r="138">
          <cell r="B138" t="str">
            <v>CODO PVC P 6"</v>
          </cell>
          <cell r="C138" t="str">
            <v>UND</v>
          </cell>
          <cell r="D138">
            <v>182360</v>
          </cell>
        </row>
        <row r="139">
          <cell r="B139" t="str">
            <v>REDUCCION HF 6X4</v>
          </cell>
          <cell r="C139" t="str">
            <v>UND</v>
          </cell>
          <cell r="D139">
            <v>58700</v>
          </cell>
        </row>
        <row r="140">
          <cell r="B140" t="str">
            <v>TEE HF 6X6X3</v>
          </cell>
          <cell r="C140" t="str">
            <v>UND</v>
          </cell>
          <cell r="D140">
            <v>84216</v>
          </cell>
        </row>
        <row r="141">
          <cell r="B141" t="str">
            <v>TEE 4X4X3 PVC P</v>
          </cell>
          <cell r="C141" t="str">
            <v>UND</v>
          </cell>
          <cell r="D141">
            <v>71922</v>
          </cell>
        </row>
        <row r="142">
          <cell r="B142" t="str">
            <v>TEE 4X3X2 PVC P</v>
          </cell>
          <cell r="C142" t="str">
            <v>UND</v>
          </cell>
          <cell r="D142">
            <v>61375</v>
          </cell>
        </row>
        <row r="143">
          <cell r="B143" t="str">
            <v>CRUCETA 4X4X2X2 HF</v>
          </cell>
          <cell r="C143" t="str">
            <v>UND</v>
          </cell>
          <cell r="D143">
            <v>63800</v>
          </cell>
        </row>
        <row r="144">
          <cell r="B144" t="str">
            <v>CRUCETA DE 3X3X2X2 HF</v>
          </cell>
          <cell r="C144" t="str">
            <v>UND</v>
          </cell>
          <cell r="D144">
            <v>43384</v>
          </cell>
        </row>
        <row r="145">
          <cell r="B145" t="str">
            <v>TEE 3X3X2 PVC</v>
          </cell>
          <cell r="C145" t="str">
            <v>UND</v>
          </cell>
          <cell r="D145">
            <v>40367</v>
          </cell>
        </row>
        <row r="146">
          <cell r="B146" t="str">
            <v>REDUCCION 3X2 PVC P</v>
          </cell>
          <cell r="C146" t="str">
            <v>UND</v>
          </cell>
          <cell r="D146">
            <v>5172</v>
          </cell>
        </row>
        <row r="147">
          <cell r="B147" t="str">
            <v>CODO 3" 90 RADIO LARGO</v>
          </cell>
          <cell r="C147" t="str">
            <v>UND</v>
          </cell>
          <cell r="D147">
            <v>35637</v>
          </cell>
        </row>
        <row r="148">
          <cell r="B148" t="str">
            <v>TEE 2X2X2 PVC</v>
          </cell>
          <cell r="C148" t="str">
            <v>UND</v>
          </cell>
          <cell r="D148">
            <v>21143</v>
          </cell>
        </row>
        <row r="149">
          <cell r="B149" t="str">
            <v>CRUCETA 2X2X2X2 HF</v>
          </cell>
          <cell r="C149" t="str">
            <v>UND</v>
          </cell>
          <cell r="D149">
            <v>33176</v>
          </cell>
        </row>
        <row r="150">
          <cell r="B150" t="str">
            <v>TAPON PVC P 2"</v>
          </cell>
          <cell r="C150" t="str">
            <v>UND</v>
          </cell>
          <cell r="D150">
            <v>1664</v>
          </cell>
        </row>
        <row r="151">
          <cell r="B151" t="str">
            <v>COLLAR DE DERIVACION 3 X 1/2</v>
          </cell>
          <cell r="C151" t="str">
            <v>UND</v>
          </cell>
          <cell r="D151">
            <v>8278</v>
          </cell>
        </row>
        <row r="152">
          <cell r="B152" t="str">
            <v>COLLAR DE DERIVACIÓN 2 X 1/2"</v>
          </cell>
          <cell r="C152" t="str">
            <v>UND</v>
          </cell>
          <cell r="D152">
            <v>3100</v>
          </cell>
        </row>
        <row r="153">
          <cell r="B153" t="str">
            <v>CAJA DE REGISTRO</v>
          </cell>
          <cell r="C153" t="str">
            <v>UND</v>
          </cell>
          <cell r="D153">
            <v>19500</v>
          </cell>
        </row>
        <row r="154">
          <cell r="B154" t="str">
            <v>TAPA CAJA DE REGISTRO HF</v>
          </cell>
          <cell r="C154" t="str">
            <v>UND</v>
          </cell>
          <cell r="D154">
            <v>25000</v>
          </cell>
        </row>
        <row r="155">
          <cell r="B155" t="str">
            <v>EXCAVACIÓN MANUAL</v>
          </cell>
          <cell r="C155" t="str">
            <v>M3</v>
          </cell>
          <cell r="D155">
            <v>13029</v>
          </cell>
        </row>
        <row r="156">
          <cell r="B156" t="str">
            <v xml:space="preserve">CABALLETE </v>
          </cell>
          <cell r="C156" t="str">
            <v>UND</v>
          </cell>
          <cell r="D156">
            <v>9600</v>
          </cell>
        </row>
        <row r="157">
          <cell r="B157" t="str">
            <v>CEMENTO BLANCO</v>
          </cell>
          <cell r="C157" t="str">
            <v>KG</v>
          </cell>
          <cell r="D157">
            <v>550</v>
          </cell>
        </row>
        <row r="158">
          <cell r="B158" t="str">
            <v>LAVAMANOS SENCILLO CORONA</v>
          </cell>
          <cell r="C158" t="str">
            <v>UND</v>
          </cell>
          <cell r="D158">
            <v>45500</v>
          </cell>
        </row>
        <row r="159">
          <cell r="B159" t="str">
            <v>LLAVES PARA LAVAMANOS GRIFER</v>
          </cell>
          <cell r="C159" t="str">
            <v>UND</v>
          </cell>
          <cell r="D159">
            <v>11700</v>
          </cell>
        </row>
        <row r="160">
          <cell r="B160" t="str">
            <v xml:space="preserve">CURVAS 1/2 T.L </v>
          </cell>
          <cell r="C160" t="str">
            <v>UND</v>
          </cell>
          <cell r="D160">
            <v>100</v>
          </cell>
        </row>
        <row r="161">
          <cell r="B161" t="str">
            <v>CAJAS RECTANGULARES</v>
          </cell>
          <cell r="C161" t="str">
            <v>UND</v>
          </cell>
          <cell r="D161">
            <v>500</v>
          </cell>
        </row>
        <row r="162">
          <cell r="B162" t="str">
            <v>CAJAS OCTOGONALES</v>
          </cell>
          <cell r="C162" t="str">
            <v>UND</v>
          </cell>
          <cell r="D162">
            <v>500</v>
          </cell>
        </row>
        <row r="163">
          <cell r="B163" t="str">
            <v>APAGADOR SENCILLO LUMINEX</v>
          </cell>
          <cell r="C163" t="str">
            <v>UND</v>
          </cell>
          <cell r="D163">
            <v>2700</v>
          </cell>
        </row>
        <row r="164">
          <cell r="B164" t="str">
            <v>APAGADOR DOBLE LUMINEX</v>
          </cell>
          <cell r="C164" t="str">
            <v>UND</v>
          </cell>
          <cell r="D164">
            <v>3900</v>
          </cell>
        </row>
        <row r="165">
          <cell r="B165" t="str">
            <v>TOMA DOBLE</v>
          </cell>
          <cell r="C165" t="str">
            <v>UND</v>
          </cell>
          <cell r="D165">
            <v>3600</v>
          </cell>
        </row>
        <row r="166">
          <cell r="B166" t="str">
            <v>POLO A TIERRA LUMINEX</v>
          </cell>
          <cell r="C166" t="str">
            <v>UND</v>
          </cell>
          <cell r="D166">
            <v>3800</v>
          </cell>
        </row>
        <row r="167">
          <cell r="B167" t="str">
            <v>ACCESORIOS ELECTRICOS</v>
          </cell>
          <cell r="C167" t="str">
            <v>UND</v>
          </cell>
          <cell r="D167">
            <v>4500</v>
          </cell>
        </row>
        <row r="168">
          <cell r="B168" t="str">
            <v>CAJA CONTADOR</v>
          </cell>
          <cell r="C168" t="str">
            <v>UND</v>
          </cell>
          <cell r="D168">
            <v>16500</v>
          </cell>
        </row>
        <row r="169">
          <cell r="B169" t="str">
            <v>TABELON</v>
          </cell>
          <cell r="C169" t="str">
            <v>UND</v>
          </cell>
          <cell r="D169">
            <v>1800</v>
          </cell>
        </row>
        <row r="170">
          <cell r="B170" t="str">
            <v>RIEL IPN 100</v>
          </cell>
          <cell r="C170" t="str">
            <v>ML</v>
          </cell>
          <cell r="D170">
            <v>15250</v>
          </cell>
        </row>
        <row r="171">
          <cell r="B171" t="str">
            <v>ANGULO DE 1 1/2"× 1/8"</v>
          </cell>
          <cell r="C171" t="str">
            <v>KG</v>
          </cell>
          <cell r="D171">
            <v>2000</v>
          </cell>
        </row>
        <row r="172">
          <cell r="B172" t="str">
            <v>REJA METALICA EN  TUBO 1 X 1</v>
          </cell>
          <cell r="C172" t="str">
            <v>ML</v>
          </cell>
          <cell r="D172">
            <v>35000</v>
          </cell>
        </row>
        <row r="173">
          <cell r="B173" t="str">
            <v>SOLDADURA 6013 1/8"</v>
          </cell>
          <cell r="C173" t="str">
            <v>KG</v>
          </cell>
          <cell r="D173">
            <v>6000</v>
          </cell>
        </row>
        <row r="174">
          <cell r="B174" t="str">
            <v>PINTURA PARA TABLERO X 1/4</v>
          </cell>
          <cell r="C174" t="str">
            <v>1/4 GAL</v>
          </cell>
          <cell r="D174">
            <v>25000</v>
          </cell>
        </row>
        <row r="175">
          <cell r="B175" t="str">
            <v>RELLENO EN MATERIAL COMUN</v>
          </cell>
          <cell r="C175" t="str">
            <v>M3</v>
          </cell>
          <cell r="D175">
            <v>9000</v>
          </cell>
        </row>
        <row r="176">
          <cell r="B176" t="str">
            <v xml:space="preserve">CANAL METALICA </v>
          </cell>
          <cell r="C176" t="str">
            <v>ML</v>
          </cell>
          <cell r="D176">
            <v>10000</v>
          </cell>
        </row>
        <row r="177">
          <cell r="B177" t="str">
            <v>BISAGRAS</v>
          </cell>
          <cell r="C177" t="str">
            <v>UND</v>
          </cell>
          <cell r="D177">
            <v>2000</v>
          </cell>
        </row>
        <row r="178">
          <cell r="B178" t="str">
            <v>ACERO FIGURADO 60.000PSI Ø=½"</v>
          </cell>
          <cell r="C178" t="str">
            <v>KG</v>
          </cell>
          <cell r="D178">
            <v>1100</v>
          </cell>
        </row>
        <row r="179">
          <cell r="B179" t="str">
            <v>CLOSET DE MADERA</v>
          </cell>
          <cell r="C179" t="str">
            <v>UND</v>
          </cell>
          <cell r="D179">
            <v>280000</v>
          </cell>
        </row>
        <row r="180">
          <cell r="B180" t="str">
            <v>LIMPIADOR LIQUIDO</v>
          </cell>
          <cell r="C180" t="str">
            <v>FRASCO</v>
          </cell>
          <cell r="D180">
            <v>3500</v>
          </cell>
        </row>
        <row r="181">
          <cell r="B181" t="str">
            <v>CABLE No 10</v>
          </cell>
          <cell r="C181" t="str">
            <v>ML</v>
          </cell>
          <cell r="D181">
            <v>400</v>
          </cell>
        </row>
        <row r="182">
          <cell r="B182" t="str">
            <v>TACOS 30 AMP</v>
          </cell>
          <cell r="C182" t="str">
            <v>UND</v>
          </cell>
          <cell r="D182">
            <v>4700</v>
          </cell>
        </row>
        <row r="183">
          <cell r="B183" t="str">
            <v>FLOTADOR 3/4</v>
          </cell>
          <cell r="C183" t="str">
            <v>UND</v>
          </cell>
          <cell r="D183">
            <v>15000</v>
          </cell>
        </row>
        <row r="184">
          <cell r="B184" t="str">
            <v>IMPERABILIZANTE SIKA 1</v>
          </cell>
          <cell r="C184" t="str">
            <v>GAL</v>
          </cell>
          <cell r="D184">
            <v>12000</v>
          </cell>
        </row>
        <row r="185">
          <cell r="B185" t="str">
            <v>LADRILLO ROSADO</v>
          </cell>
          <cell r="C185" t="str">
            <v>UND</v>
          </cell>
          <cell r="D185">
            <v>450</v>
          </cell>
        </row>
        <row r="186">
          <cell r="B186" t="str">
            <v>HIERRO DE REFUERZO DE 60.000 PSI</v>
          </cell>
          <cell r="C186" t="str">
            <v>KG</v>
          </cell>
          <cell r="D186">
            <v>1300</v>
          </cell>
        </row>
        <row r="187">
          <cell r="B187" t="str">
            <v>TUBO METALICO DE3X1½</v>
          </cell>
          <cell r="C187" t="str">
            <v>ML</v>
          </cell>
          <cell r="D187">
            <v>3100</v>
          </cell>
        </row>
        <row r="188">
          <cell r="B188" t="str">
            <v>TUBO  PVC S 4"</v>
          </cell>
          <cell r="C188" t="str">
            <v>ML</v>
          </cell>
          <cell r="D188">
            <v>6000</v>
          </cell>
        </row>
        <row r="189">
          <cell r="B189" t="str">
            <v>TUBO PVC-S 2"</v>
          </cell>
          <cell r="C189" t="str">
            <v>ML</v>
          </cell>
          <cell r="D189">
            <v>3400</v>
          </cell>
        </row>
        <row r="190">
          <cell r="B190" t="str">
            <v>PINTURA SIKACOLOR</v>
          </cell>
          <cell r="C190" t="str">
            <v>GAL</v>
          </cell>
          <cell r="D190">
            <v>45000</v>
          </cell>
        </row>
        <row r="191">
          <cell r="B191" t="str">
            <v>CERCHA  EN VARILLA ADE 3/4 X 5/8</v>
          </cell>
          <cell r="C191" t="str">
            <v>ML</v>
          </cell>
          <cell r="D191">
            <v>21500</v>
          </cell>
        </row>
        <row r="192">
          <cell r="B192" t="str">
            <v>ENTRAMADO EN MADERA</v>
          </cell>
          <cell r="C192" t="str">
            <v>GLOBAL</v>
          </cell>
          <cell r="D192">
            <v>10000</v>
          </cell>
        </row>
        <row r="193">
          <cell r="B193" t="str">
            <v>CORREA DE ½ X 3/8</v>
          </cell>
          <cell r="C193" t="str">
            <v>ML</v>
          </cell>
          <cell r="D193">
            <v>10500</v>
          </cell>
        </row>
        <row r="194">
          <cell r="B194" t="str">
            <v>LAMINA DE ZINC</v>
          </cell>
          <cell r="C194" t="str">
            <v>M2</v>
          </cell>
          <cell r="D194">
            <v>3800</v>
          </cell>
        </row>
        <row r="195">
          <cell r="B195" t="str">
            <v>TUBO METALICO DE 4" X 2"</v>
          </cell>
          <cell r="C195" t="str">
            <v>ML</v>
          </cell>
          <cell r="D195">
            <v>23000</v>
          </cell>
        </row>
        <row r="196">
          <cell r="B196" t="str">
            <v>MALLA ESLABONADA h = 1,8 mt</v>
          </cell>
          <cell r="C196" t="str">
            <v>ML</v>
          </cell>
          <cell r="D196">
            <v>6800</v>
          </cell>
        </row>
        <row r="197">
          <cell r="B197" t="str">
            <v>PLATINA DE ½ X 3/16</v>
          </cell>
          <cell r="C197" t="str">
            <v>ML</v>
          </cell>
          <cell r="D197">
            <v>1000</v>
          </cell>
        </row>
        <row r="198">
          <cell r="B198" t="str">
            <v>TUBO NEGRO  2" TIPO PESADO</v>
          </cell>
          <cell r="C198" t="str">
            <v>ML</v>
          </cell>
          <cell r="D198">
            <v>7200</v>
          </cell>
        </row>
        <row r="199">
          <cell r="B199" t="str">
            <v>MALLA ESLABONADA cal. 12 2.5"×2.5"</v>
          </cell>
          <cell r="C199" t="str">
            <v>M2</v>
          </cell>
          <cell r="D199">
            <v>3900</v>
          </cell>
        </row>
        <row r="200">
          <cell r="B200" t="str">
            <v>ANGULO  DE 3/4 X 1/8</v>
          </cell>
          <cell r="C200" t="str">
            <v>ML</v>
          </cell>
          <cell r="D200">
            <v>2500</v>
          </cell>
        </row>
        <row r="201">
          <cell r="B201" t="str">
            <v>CONCRETO CICLOPEO</v>
          </cell>
          <cell r="C201" t="str">
            <v>M3</v>
          </cell>
          <cell r="D201">
            <v>210163</v>
          </cell>
        </row>
        <row r="202">
          <cell r="B202" t="str">
            <v>TINER</v>
          </cell>
          <cell r="C202" t="str">
            <v>LT</v>
          </cell>
          <cell r="D202">
            <v>2500</v>
          </cell>
        </row>
        <row r="203">
          <cell r="B203" t="str">
            <v>CABLE 1/0 AWG Cu THW</v>
          </cell>
          <cell r="C203" t="str">
            <v>KM</v>
          </cell>
          <cell r="D203">
            <v>7000</v>
          </cell>
        </row>
        <row r="204">
          <cell r="B204" t="str">
            <v>CABLE  2 AWG Cu THW</v>
          </cell>
          <cell r="C204" t="str">
            <v>KM</v>
          </cell>
          <cell r="D204">
            <v>4698000</v>
          </cell>
        </row>
        <row r="205">
          <cell r="B205" t="str">
            <v>DUCTO CONDUIT ELECTR. PVC  2"</v>
          </cell>
          <cell r="C205" t="str">
            <v>ML</v>
          </cell>
          <cell r="D205">
            <v>8000</v>
          </cell>
        </row>
        <row r="206">
          <cell r="B206" t="str">
            <v>CURVA 90 CONDUIT PVC 2"</v>
          </cell>
          <cell r="C206" t="str">
            <v>UNIDAD</v>
          </cell>
          <cell r="D206">
            <v>6300</v>
          </cell>
        </row>
        <row r="207">
          <cell r="B207" t="str">
            <v xml:space="preserve">ROSETA DE BAKELITA DE 4" </v>
          </cell>
          <cell r="C207" t="str">
            <v>UNIDAD</v>
          </cell>
          <cell r="D207">
            <v>920</v>
          </cell>
        </row>
        <row r="208">
          <cell r="B208" t="str">
            <v>TOMACORRIENTE POLO/TIERRA 15A LEVITON</v>
          </cell>
          <cell r="C208" t="str">
            <v>UNIDAD</v>
          </cell>
          <cell r="D208">
            <v>2500</v>
          </cell>
        </row>
        <row r="209">
          <cell r="B209" t="str">
            <v>INTERRUPTOR SENCILLO</v>
          </cell>
          <cell r="C209" t="str">
            <v>UNIDAD</v>
          </cell>
          <cell r="D209">
            <v>3400</v>
          </cell>
        </row>
        <row r="210">
          <cell r="B210" t="str">
            <v>INTERRUPTOR SENC. CONMUTABLE</v>
          </cell>
          <cell r="C210" t="str">
            <v>UNIDAD</v>
          </cell>
          <cell r="D210">
            <v>5800</v>
          </cell>
        </row>
        <row r="211">
          <cell r="B211" t="str">
            <v>BOMBILLO</v>
          </cell>
          <cell r="C211" t="str">
            <v>UNIDAD</v>
          </cell>
          <cell r="D211">
            <v>500</v>
          </cell>
        </row>
        <row r="212">
          <cell r="B212" t="str">
            <v>ALAMBRE  No. 8 AWG</v>
          </cell>
          <cell r="C212" t="str">
            <v>ML</v>
          </cell>
          <cell r="D212">
            <v>750</v>
          </cell>
        </row>
        <row r="213">
          <cell r="B213" t="str">
            <v>DUCTO CONDUIT ELECTR. PVC  1/2"</v>
          </cell>
          <cell r="C213" t="str">
            <v>ML</v>
          </cell>
          <cell r="D213">
            <v>1450</v>
          </cell>
        </row>
        <row r="214">
          <cell r="B214" t="str">
            <v>CURVA 90 CONDUIT PVC 1/2"</v>
          </cell>
          <cell r="C214" t="str">
            <v>UNIDAD</v>
          </cell>
          <cell r="D214">
            <v>300</v>
          </cell>
        </row>
        <row r="215">
          <cell r="B215" t="str">
            <v>CAJA GALVANIZADA D=4*4</v>
          </cell>
          <cell r="C215" t="str">
            <v>UNIDAD</v>
          </cell>
          <cell r="D215">
            <v>1000</v>
          </cell>
        </row>
        <row r="216">
          <cell r="B216" t="str">
            <v>ALAMBRE No. 10 AWG</v>
          </cell>
          <cell r="C216" t="str">
            <v>ML</v>
          </cell>
          <cell r="D216">
            <v>420</v>
          </cell>
        </row>
        <row r="219">
          <cell r="B219" t="str">
            <v>NOMBRE</v>
          </cell>
          <cell r="C219" t="str">
            <v>UNIDAD</v>
          </cell>
          <cell r="D219" t="str">
            <v>PRECIO</v>
          </cell>
        </row>
        <row r="220">
          <cell r="B220" t="str">
            <v>MAESTRO</v>
          </cell>
          <cell r="C220" t="str">
            <v>JORNAL</v>
          </cell>
          <cell r="D220">
            <v>30000</v>
          </cell>
          <cell r="E220">
            <v>0</v>
          </cell>
        </row>
        <row r="221">
          <cell r="B221" t="str">
            <v>OFICIAL</v>
          </cell>
          <cell r="C221" t="str">
            <v>JORNAL</v>
          </cell>
          <cell r="D221">
            <v>22328</v>
          </cell>
          <cell r="E221">
            <v>0</v>
          </cell>
        </row>
        <row r="222">
          <cell r="B222" t="str">
            <v>OBRERO</v>
          </cell>
          <cell r="C222" t="str">
            <v>JORNAL</v>
          </cell>
          <cell r="D222">
            <v>15588</v>
          </cell>
          <cell r="E222">
            <v>47634.33</v>
          </cell>
        </row>
        <row r="223">
          <cell r="B223" t="str">
            <v>CUADRILLA DE TOPOGRAFIA 1×2×2</v>
          </cell>
          <cell r="C223" t="str">
            <v>DIA</v>
          </cell>
          <cell r="D223">
            <v>100000</v>
          </cell>
          <cell r="E223">
            <v>5874.4375</v>
          </cell>
        </row>
        <row r="224">
          <cell r="B224" t="str">
            <v>METALURGICO</v>
          </cell>
          <cell r="C224" t="str">
            <v>DIA</v>
          </cell>
          <cell r="D224">
            <v>60000</v>
          </cell>
          <cell r="E224">
            <v>0</v>
          </cell>
        </row>
        <row r="225">
          <cell r="B225" t="str">
            <v>TECNICO ELECTRICO</v>
          </cell>
          <cell r="C225" t="str">
            <v>DIA</v>
          </cell>
          <cell r="D225">
            <v>40000</v>
          </cell>
          <cell r="E225">
            <v>0</v>
          </cell>
        </row>
        <row r="226">
          <cell r="B226" t="str">
            <v>xxx</v>
          </cell>
          <cell r="E226">
            <v>0</v>
          </cell>
        </row>
        <row r="227">
          <cell r="B227" t="str">
            <v>xxx</v>
          </cell>
          <cell r="E227">
            <v>0</v>
          </cell>
        </row>
        <row r="228">
          <cell r="B228" t="str">
            <v>xxx</v>
          </cell>
          <cell r="E228">
            <v>0</v>
          </cell>
        </row>
        <row r="229">
          <cell r="B229" t="str">
            <v>xxx</v>
          </cell>
          <cell r="E229">
            <v>0</v>
          </cell>
        </row>
        <row r="231">
          <cell r="B231" t="str">
            <v>NOMBRE</v>
          </cell>
          <cell r="C231" t="str">
            <v>UNIDAD</v>
          </cell>
          <cell r="D231" t="str">
            <v>PRECIO</v>
          </cell>
        </row>
        <row r="232">
          <cell r="B232" t="str">
            <v>HERRAMIENTA MENOR</v>
          </cell>
          <cell r="C232" t="str">
            <v>GLB</v>
          </cell>
          <cell r="D232">
            <v>1500</v>
          </cell>
          <cell r="E232">
            <v>2675.4383750000002</v>
          </cell>
        </row>
        <row r="233">
          <cell r="B233" t="str">
            <v>FORMALETA</v>
          </cell>
          <cell r="C233" t="str">
            <v>GLB</v>
          </cell>
          <cell r="D233">
            <v>20000</v>
          </cell>
          <cell r="E233">
            <v>0</v>
          </cell>
        </row>
        <row r="234">
          <cell r="B234" t="str">
            <v>ESTACAS MADERA</v>
          </cell>
          <cell r="C234" t="str">
            <v>UND</v>
          </cell>
          <cell r="D234">
            <v>500</v>
          </cell>
          <cell r="E234">
            <v>0</v>
          </cell>
        </row>
        <row r="235">
          <cell r="B235" t="str">
            <v>BOMBA SUMERGIBLE</v>
          </cell>
          <cell r="C235" t="str">
            <v>UND</v>
          </cell>
          <cell r="D235">
            <v>2250000</v>
          </cell>
          <cell r="E235">
            <v>0</v>
          </cell>
        </row>
        <row r="236">
          <cell r="B236" t="str">
            <v>TEJA ACEROLIT</v>
          </cell>
          <cell r="C236" t="str">
            <v>UND</v>
          </cell>
          <cell r="D236">
            <v>15000</v>
          </cell>
          <cell r="E236">
            <v>0</v>
          </cell>
        </row>
        <row r="237">
          <cell r="B237" t="str">
            <v>PUERTA EN LAMINA</v>
          </cell>
          <cell r="C237" t="str">
            <v>UND</v>
          </cell>
          <cell r="D237">
            <v>58000</v>
          </cell>
          <cell r="E237">
            <v>0</v>
          </cell>
        </row>
        <row r="238">
          <cell r="B238" t="str">
            <v>HERRAMIENTA M.</v>
          </cell>
          <cell r="C238" t="str">
            <v>GLB</v>
          </cell>
          <cell r="D238">
            <v>250</v>
          </cell>
          <cell r="E238">
            <v>0</v>
          </cell>
        </row>
        <row r="239">
          <cell r="B239" t="str">
            <v>HERRAMIENTAS MENOR</v>
          </cell>
          <cell r="C239" t="str">
            <v>GLB</v>
          </cell>
          <cell r="D239">
            <v>1000</v>
          </cell>
          <cell r="E239">
            <v>0</v>
          </cell>
        </row>
        <row r="240">
          <cell r="B240" t="str">
            <v>FORMALETA EN MADERA PULIDA</v>
          </cell>
          <cell r="C240" t="str">
            <v>ML</v>
          </cell>
          <cell r="D240">
            <v>1500</v>
          </cell>
          <cell r="E240">
            <v>0</v>
          </cell>
        </row>
        <row r="241">
          <cell r="B241" t="str">
            <v>FORMALETA METALICA 1×0.25</v>
          </cell>
          <cell r="C241" t="str">
            <v>DIA</v>
          </cell>
          <cell r="D241">
            <v>40</v>
          </cell>
          <cell r="E241">
            <v>0</v>
          </cell>
        </row>
        <row r="242">
          <cell r="B242" t="str">
            <v>TABLERO DE MADERA</v>
          </cell>
          <cell r="C242" t="str">
            <v>d/M</v>
          </cell>
          <cell r="D242">
            <v>90</v>
          </cell>
          <cell r="E242">
            <v>0</v>
          </cell>
        </row>
        <row r="243">
          <cell r="B243" t="str">
            <v>PARAL METALICO (TELESCOPICO)</v>
          </cell>
          <cell r="C243" t="str">
            <v>d/M</v>
          </cell>
          <cell r="D243">
            <v>90</v>
          </cell>
          <cell r="E243">
            <v>0</v>
          </cell>
          <cell r="F243" t="str">
            <v>3metros</v>
          </cell>
        </row>
        <row r="244">
          <cell r="B244" t="str">
            <v>CERCHA METALICA DE 3M</v>
          </cell>
          <cell r="C244" t="str">
            <v>d/M</v>
          </cell>
          <cell r="D244">
            <v>90</v>
          </cell>
          <cell r="E244">
            <v>0</v>
          </cell>
        </row>
        <row r="245">
          <cell r="B245" t="str">
            <v>FORMALETA METALICA 1×0.5 M-Und</v>
          </cell>
          <cell r="C245" t="str">
            <v>DIA</v>
          </cell>
          <cell r="D245">
            <v>60</v>
          </cell>
          <cell r="E245">
            <v>0</v>
          </cell>
        </row>
        <row r="246">
          <cell r="B246" t="str">
            <v>XXX</v>
          </cell>
          <cell r="E246">
            <v>0</v>
          </cell>
        </row>
        <row r="247">
          <cell r="B247" t="str">
            <v>XXX</v>
          </cell>
          <cell r="E247">
            <v>0</v>
          </cell>
        </row>
        <row r="248">
          <cell r="B248" t="str">
            <v>XXX</v>
          </cell>
          <cell r="E248">
            <v>0</v>
          </cell>
        </row>
        <row r="249">
          <cell r="B249" t="str">
            <v>XXX</v>
          </cell>
          <cell r="E249">
            <v>0</v>
          </cell>
        </row>
        <row r="250">
          <cell r="B250" t="str">
            <v>XXX</v>
          </cell>
          <cell r="E250">
            <v>0</v>
          </cell>
        </row>
        <row r="251">
          <cell r="B251" t="str">
            <v>XXX</v>
          </cell>
          <cell r="E251">
            <v>0</v>
          </cell>
        </row>
        <row r="252">
          <cell r="B252" t="str">
            <v>XXX</v>
          </cell>
          <cell r="E252">
            <v>0</v>
          </cell>
        </row>
        <row r="253">
          <cell r="B253" t="str">
            <v>XXX</v>
          </cell>
          <cell r="E253">
            <v>0</v>
          </cell>
        </row>
        <row r="254">
          <cell r="D254" t="str">
            <v/>
          </cell>
        </row>
        <row r="255">
          <cell r="D255" t="str">
            <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s>
    <sheetDataSet>
      <sheetData sheetId="0"/>
      <sheetData sheetId="1"/>
      <sheetData sheetId="2">
        <row r="4">
          <cell r="B4" t="str">
            <v/>
          </cell>
        </row>
        <row r="5">
          <cell r="B5" t="str">
            <v>VALOR</v>
          </cell>
          <cell r="C5" t="str">
            <v>NOMBRE</v>
          </cell>
        </row>
        <row r="7">
          <cell r="B7">
            <v>0.15</v>
          </cell>
          <cell r="C7" t="str">
            <v>ADMINISTRACION</v>
          </cell>
        </row>
        <row r="8">
          <cell r="B8">
            <v>0.1</v>
          </cell>
          <cell r="C8" t="str">
            <v>IMPREVISTOS</v>
          </cell>
        </row>
        <row r="9">
          <cell r="B9">
            <v>0.05</v>
          </cell>
          <cell r="C9" t="str">
            <v>UTILIDAD</v>
          </cell>
        </row>
        <row r="10">
          <cell r="B10">
            <v>0.3</v>
          </cell>
          <cell r="C10" t="str">
            <v>AIU</v>
          </cell>
        </row>
        <row r="11">
          <cell r="B11">
            <v>0.93</v>
          </cell>
          <cell r="C11" t="str">
            <v>PREST SOCIALES</v>
          </cell>
        </row>
        <row r="12">
          <cell r="C12" t="str">
            <v>IVA</v>
          </cell>
        </row>
        <row r="19">
          <cell r="B19" t="str">
            <v>NOMBRE</v>
          </cell>
          <cell r="C19" t="str">
            <v>UNIDAD</v>
          </cell>
          <cell r="D19" t="str">
            <v>PRECIO</v>
          </cell>
        </row>
        <row r="20">
          <cell r="B20" t="str">
            <v>RETROEXCAVADORA</v>
          </cell>
          <cell r="C20" t="str">
            <v>HORA</v>
          </cell>
          <cell r="D20">
            <v>50000</v>
          </cell>
          <cell r="E20">
            <v>0</v>
          </cell>
          <cell r="F20">
            <v>0</v>
          </cell>
        </row>
        <row r="21">
          <cell r="B21" t="str">
            <v>BULLDOZER D6</v>
          </cell>
          <cell r="C21" t="str">
            <v>HORA</v>
          </cell>
          <cell r="D21">
            <v>45000</v>
          </cell>
          <cell r="E21">
            <v>0</v>
          </cell>
          <cell r="F21">
            <v>0</v>
          </cell>
        </row>
        <row r="22">
          <cell r="B22" t="str">
            <v>BULLDOZER D8</v>
          </cell>
          <cell r="C22" t="str">
            <v>HORA</v>
          </cell>
          <cell r="D22">
            <v>85000</v>
          </cell>
          <cell r="E22">
            <v>0</v>
          </cell>
          <cell r="F22">
            <v>0</v>
          </cell>
        </row>
        <row r="23">
          <cell r="B23" t="str">
            <v>MOTONIVELADORA</v>
          </cell>
          <cell r="C23" t="str">
            <v>HORA</v>
          </cell>
          <cell r="D23">
            <v>42500</v>
          </cell>
          <cell r="E23">
            <v>0</v>
          </cell>
          <cell r="F23">
            <v>0</v>
          </cell>
        </row>
        <row r="24">
          <cell r="B24" t="str">
            <v>VIBROCOMPACTADOR</v>
          </cell>
          <cell r="C24" t="str">
            <v>HORA</v>
          </cell>
          <cell r="D24">
            <v>30000</v>
          </cell>
          <cell r="E24">
            <v>0</v>
          </cell>
          <cell r="F24">
            <v>0</v>
          </cell>
        </row>
        <row r="25">
          <cell r="B25" t="str">
            <v>CARROTANQUE</v>
          </cell>
          <cell r="C25" t="str">
            <v>HORA</v>
          </cell>
          <cell r="E25">
            <v>0</v>
          </cell>
          <cell r="F25">
            <v>0</v>
          </cell>
        </row>
        <row r="26">
          <cell r="B26" t="str">
            <v>RETROCARGADOR</v>
          </cell>
          <cell r="C26" t="str">
            <v>HORA</v>
          </cell>
          <cell r="E26">
            <v>0</v>
          </cell>
          <cell r="F26">
            <v>0</v>
          </cell>
        </row>
        <row r="27">
          <cell r="B27" t="str">
            <v>VOLQUETA POR VIAJES</v>
          </cell>
          <cell r="C27" t="str">
            <v>HORA</v>
          </cell>
          <cell r="E27">
            <v>0</v>
          </cell>
          <cell r="F27">
            <v>0</v>
          </cell>
        </row>
        <row r="28">
          <cell r="B28" t="str">
            <v>VOLQUETA POR HORAS</v>
          </cell>
          <cell r="C28" t="str">
            <v>HORA</v>
          </cell>
          <cell r="D28">
            <v>400</v>
          </cell>
          <cell r="E28">
            <v>0</v>
          </cell>
          <cell r="F28">
            <v>0</v>
          </cell>
        </row>
        <row r="29">
          <cell r="B29" t="str">
            <v>MEZCLADORA</v>
          </cell>
          <cell r="C29" t="str">
            <v>HORA</v>
          </cell>
          <cell r="D29">
            <v>6500</v>
          </cell>
          <cell r="E29">
            <v>0</v>
          </cell>
          <cell r="F29">
            <v>0</v>
          </cell>
        </row>
        <row r="30">
          <cell r="B30" t="str">
            <v>VIBRADOR</v>
          </cell>
          <cell r="C30" t="str">
            <v>HORA</v>
          </cell>
          <cell r="D30">
            <v>5000</v>
          </cell>
          <cell r="E30">
            <v>0</v>
          </cell>
          <cell r="F30">
            <v>0</v>
          </cell>
        </row>
        <row r="31">
          <cell r="B31" t="str">
            <v>EQ. DE PERFORACION</v>
          </cell>
          <cell r="C31" t="str">
            <v>HORA</v>
          </cell>
          <cell r="D31">
            <v>25000</v>
          </cell>
          <cell r="E31">
            <v>0</v>
          </cell>
          <cell r="F31">
            <v>0</v>
          </cell>
        </row>
        <row r="32">
          <cell r="B32" t="str">
            <v>ANDAMIOS</v>
          </cell>
          <cell r="C32" t="str">
            <v>HORA</v>
          </cell>
          <cell r="D32">
            <v>200</v>
          </cell>
          <cell r="E32">
            <v>7220</v>
          </cell>
          <cell r="F32" t="str">
            <v>RETROEXCAVADORA</v>
          </cell>
        </row>
        <row r="33">
          <cell r="B33" t="str">
            <v>COMPRESOR</v>
          </cell>
          <cell r="C33" t="str">
            <v>HORA</v>
          </cell>
          <cell r="D33">
            <v>5000</v>
          </cell>
          <cell r="E33">
            <v>0</v>
          </cell>
          <cell r="F33">
            <v>0</v>
          </cell>
        </row>
        <row r="34">
          <cell r="B34" t="str">
            <v>XXX</v>
          </cell>
          <cell r="C34" t="str">
            <v>HORA</v>
          </cell>
          <cell r="E34">
            <v>0</v>
          </cell>
          <cell r="F34">
            <v>0</v>
          </cell>
        </row>
        <row r="35">
          <cell r="B35" t="str">
            <v>XXX</v>
          </cell>
          <cell r="E35">
            <v>0</v>
          </cell>
          <cell r="F35">
            <v>0</v>
          </cell>
        </row>
        <row r="36">
          <cell r="B36" t="str">
            <v>XXX</v>
          </cell>
          <cell r="C36" t="str">
            <v>HORA</v>
          </cell>
          <cell r="E36">
            <v>0</v>
          </cell>
          <cell r="F36">
            <v>0</v>
          </cell>
        </row>
        <row r="37">
          <cell r="B37" t="str">
            <v>XXX</v>
          </cell>
          <cell r="C37" t="str">
            <v>HORA</v>
          </cell>
          <cell r="E37">
            <v>0</v>
          </cell>
          <cell r="F37">
            <v>0</v>
          </cell>
        </row>
        <row r="38">
          <cell r="B38" t="str">
            <v>XXX</v>
          </cell>
          <cell r="C38" t="str">
            <v>HORA</v>
          </cell>
          <cell r="E38">
            <v>0</v>
          </cell>
          <cell r="F38">
            <v>0</v>
          </cell>
        </row>
        <row r="39">
          <cell r="B39" t="str">
            <v>XXX</v>
          </cell>
          <cell r="C39" t="str">
            <v>HORA</v>
          </cell>
          <cell r="E39">
            <v>0</v>
          </cell>
          <cell r="F39">
            <v>0</v>
          </cell>
        </row>
        <row r="42">
          <cell r="B42" t="str">
            <v>NOMBRE</v>
          </cell>
          <cell r="C42" t="str">
            <v>UNIDAD</v>
          </cell>
          <cell r="D42" t="str">
            <v>PRECIO</v>
          </cell>
        </row>
        <row r="43">
          <cell r="B43" t="str">
            <v>ARENA</v>
          </cell>
          <cell r="C43" t="str">
            <v>M3</v>
          </cell>
          <cell r="D43">
            <v>8000</v>
          </cell>
          <cell r="E43">
            <v>0</v>
          </cell>
        </row>
        <row r="44">
          <cell r="B44" t="str">
            <v>TRITURADO</v>
          </cell>
          <cell r="C44" t="str">
            <v>M3</v>
          </cell>
          <cell r="D44">
            <v>60000</v>
          </cell>
          <cell r="E44">
            <v>0</v>
          </cell>
        </row>
        <row r="45">
          <cell r="B45" t="str">
            <v>CEMENTO</v>
          </cell>
          <cell r="C45" t="str">
            <v>KG</v>
          </cell>
          <cell r="D45">
            <v>260</v>
          </cell>
          <cell r="E45">
            <v>0</v>
          </cell>
        </row>
        <row r="46">
          <cell r="B46" t="str">
            <v>AGUA</v>
          </cell>
          <cell r="C46" t="str">
            <v>LT</v>
          </cell>
          <cell r="D46">
            <v>50</v>
          </cell>
          <cell r="E46">
            <v>0</v>
          </cell>
        </row>
        <row r="47">
          <cell r="B47" t="str">
            <v>BLOQUE MACIZO DE CEMENTO</v>
          </cell>
          <cell r="C47" t="str">
            <v>UND</v>
          </cell>
          <cell r="D47">
            <v>450</v>
          </cell>
          <cell r="E47">
            <v>0</v>
          </cell>
        </row>
        <row r="48">
          <cell r="B48" t="str">
            <v>ACERO 60000 PSI</v>
          </cell>
          <cell r="C48" t="str">
            <v>KG</v>
          </cell>
          <cell r="D48">
            <v>1350</v>
          </cell>
          <cell r="E48">
            <v>311904</v>
          </cell>
        </row>
        <row r="49">
          <cell r="B49" t="str">
            <v>ALAMBRE NEGRO</v>
          </cell>
          <cell r="C49" t="str">
            <v>KG</v>
          </cell>
          <cell r="D49">
            <v>1000</v>
          </cell>
          <cell r="E49">
            <v>1083</v>
          </cell>
        </row>
        <row r="50">
          <cell r="B50" t="str">
            <v>PLATINA 1/4"* 4"</v>
          </cell>
          <cell r="C50" t="str">
            <v>ML</v>
          </cell>
          <cell r="D50">
            <v>5000</v>
          </cell>
          <cell r="E50">
            <v>0</v>
          </cell>
        </row>
        <row r="51">
          <cell r="B51" t="str">
            <v>TUBERIA PVC  RDE 21 1"</v>
          </cell>
          <cell r="C51" t="str">
            <v>ML</v>
          </cell>
          <cell r="D51">
            <v>1000</v>
          </cell>
          <cell r="E51">
            <v>0</v>
          </cell>
        </row>
        <row r="52">
          <cell r="B52" t="str">
            <v>TUBERIA PVC  RDE 21 1 1/4"</v>
          </cell>
          <cell r="C52" t="str">
            <v>ML</v>
          </cell>
          <cell r="D52">
            <v>1670</v>
          </cell>
          <cell r="E52">
            <v>0</v>
          </cell>
        </row>
        <row r="53">
          <cell r="B53" t="str">
            <v>TUBERIA PVC RDE 21  1 1/2"</v>
          </cell>
          <cell r="C53" t="str">
            <v>ML</v>
          </cell>
          <cell r="D53">
            <v>2200</v>
          </cell>
          <cell r="E53">
            <v>0</v>
          </cell>
        </row>
        <row r="54">
          <cell r="B54" t="str">
            <v>TUBERIA PVC RDE 21  2"</v>
          </cell>
          <cell r="C54" t="str">
            <v>ML</v>
          </cell>
          <cell r="D54">
            <v>2500</v>
          </cell>
          <cell r="E54">
            <v>0</v>
          </cell>
        </row>
        <row r="55">
          <cell r="B55" t="str">
            <v>TUBERIA PVC RDE 21  2 1/2"</v>
          </cell>
          <cell r="C55" t="str">
            <v>ML</v>
          </cell>
          <cell r="D55">
            <v>3400</v>
          </cell>
          <cell r="E55">
            <v>0</v>
          </cell>
        </row>
        <row r="56">
          <cell r="B56" t="str">
            <v>TUBERIA PVC RDE 21  3"</v>
          </cell>
          <cell r="C56" t="str">
            <v>ML</v>
          </cell>
          <cell r="D56">
            <v>5000</v>
          </cell>
          <cell r="E56">
            <v>0</v>
          </cell>
        </row>
        <row r="57">
          <cell r="B57" t="str">
            <v>TUBERIA PVC RDE 21  4"</v>
          </cell>
          <cell r="C57" t="str">
            <v>ML</v>
          </cell>
          <cell r="D57">
            <v>8200</v>
          </cell>
          <cell r="E57">
            <v>0</v>
          </cell>
        </row>
        <row r="58">
          <cell r="B58" t="str">
            <v>ACCESORIOS PVC 1 1/4"</v>
          </cell>
          <cell r="C58" t="str">
            <v>UND</v>
          </cell>
          <cell r="D58">
            <v>1400</v>
          </cell>
          <cell r="E58">
            <v>0</v>
          </cell>
        </row>
        <row r="59">
          <cell r="B59" t="str">
            <v>ACCESORIOS PVC 1 1/2"</v>
          </cell>
          <cell r="C59" t="str">
            <v>UND</v>
          </cell>
          <cell r="D59">
            <v>1800</v>
          </cell>
          <cell r="E59">
            <v>0</v>
          </cell>
        </row>
        <row r="60">
          <cell r="B60" t="str">
            <v>ACCESORIOS PVC 2"</v>
          </cell>
          <cell r="C60" t="str">
            <v>UND</v>
          </cell>
          <cell r="D60">
            <v>3100</v>
          </cell>
          <cell r="E60">
            <v>0</v>
          </cell>
        </row>
        <row r="61">
          <cell r="B61" t="str">
            <v>ACCESORIOS PVC 2 1/2"</v>
          </cell>
          <cell r="C61" t="str">
            <v>UND</v>
          </cell>
          <cell r="D61">
            <v>4200</v>
          </cell>
          <cell r="E61">
            <v>0</v>
          </cell>
        </row>
        <row r="62">
          <cell r="B62" t="str">
            <v>ACCESORIOS PVC 3"</v>
          </cell>
          <cell r="C62" t="str">
            <v>UND</v>
          </cell>
          <cell r="D62">
            <v>8200</v>
          </cell>
          <cell r="E62">
            <v>0</v>
          </cell>
        </row>
        <row r="63">
          <cell r="B63" t="str">
            <v>ACCESORIOS PVC 4"</v>
          </cell>
          <cell r="C63" t="str">
            <v>UND</v>
          </cell>
          <cell r="D63">
            <v>18500</v>
          </cell>
          <cell r="E63">
            <v>0</v>
          </cell>
        </row>
        <row r="64">
          <cell r="B64" t="str">
            <v>LIMPIADOR PVC</v>
          </cell>
          <cell r="C64" t="str">
            <v>1/4 GAL</v>
          </cell>
          <cell r="D64">
            <v>25000</v>
          </cell>
          <cell r="E64">
            <v>0</v>
          </cell>
        </row>
        <row r="65">
          <cell r="B65" t="str">
            <v>SOLDADURA PVC</v>
          </cell>
          <cell r="C65" t="str">
            <v>1/4 GAL</v>
          </cell>
          <cell r="D65">
            <v>27000</v>
          </cell>
          <cell r="E65">
            <v>0</v>
          </cell>
        </row>
        <row r="66">
          <cell r="B66" t="str">
            <v>COLLAR DE DERIVACION</v>
          </cell>
          <cell r="C66" t="str">
            <v>UND</v>
          </cell>
          <cell r="D66">
            <v>3500</v>
          </cell>
          <cell r="E66">
            <v>0</v>
          </cell>
        </row>
        <row r="67">
          <cell r="B67" t="str">
            <v>REGISTRO DE INCORPORACION</v>
          </cell>
          <cell r="C67" t="str">
            <v>UND</v>
          </cell>
          <cell r="D67">
            <v>1500</v>
          </cell>
          <cell r="E67">
            <v>0</v>
          </cell>
        </row>
        <row r="68">
          <cell r="B68" t="str">
            <v>MANGUERA FLEXIBLE</v>
          </cell>
          <cell r="C68" t="str">
            <v>ML</v>
          </cell>
          <cell r="D68">
            <v>1500</v>
          </cell>
          <cell r="E68">
            <v>0</v>
          </cell>
        </row>
        <row r="69">
          <cell r="B69" t="str">
            <v>MORTERO 1:3</v>
          </cell>
          <cell r="C69" t="str">
            <v>LT</v>
          </cell>
          <cell r="D69">
            <v>200</v>
          </cell>
          <cell r="E69">
            <v>0</v>
          </cell>
        </row>
        <row r="70">
          <cell r="B70" t="str">
            <v>ACCESORIOS PVC 1/2"</v>
          </cell>
          <cell r="C70" t="str">
            <v>UND</v>
          </cell>
          <cell r="D70">
            <v>400</v>
          </cell>
          <cell r="E70">
            <v>0</v>
          </cell>
        </row>
        <row r="71">
          <cell r="B71" t="str">
            <v>TUBERIA PVC 6"</v>
          </cell>
          <cell r="C71" t="str">
            <v>ML</v>
          </cell>
          <cell r="D71">
            <v>10900</v>
          </cell>
          <cell r="E71">
            <v>0</v>
          </cell>
        </row>
        <row r="72">
          <cell r="B72" t="str">
            <v>ACCESORIOS PVC 6"</v>
          </cell>
          <cell r="C72" t="str">
            <v>UND</v>
          </cell>
          <cell r="D72">
            <v>16000</v>
          </cell>
          <cell r="E72">
            <v>0</v>
          </cell>
        </row>
        <row r="73">
          <cell r="B73" t="str">
            <v>GRAVILLA No 2</v>
          </cell>
          <cell r="C73" t="str">
            <v>M3</v>
          </cell>
          <cell r="D73">
            <v>90000</v>
          </cell>
          <cell r="E73">
            <v>0</v>
          </cell>
        </row>
        <row r="74">
          <cell r="B74" t="str">
            <v>LAMINA DE ICOPOR  e= 2 Cm</v>
          </cell>
          <cell r="C74" t="str">
            <v>UND</v>
          </cell>
          <cell r="D74">
            <v>4500</v>
          </cell>
          <cell r="E74">
            <v>0</v>
          </cell>
        </row>
        <row r="75">
          <cell r="B75" t="str">
            <v>RIELES DE ALUMINIO</v>
          </cell>
          <cell r="C75" t="str">
            <v>ML</v>
          </cell>
          <cell r="D75">
            <v>8500</v>
          </cell>
          <cell r="E75">
            <v>0</v>
          </cell>
        </row>
        <row r="76">
          <cell r="B76" t="str">
            <v>ALAMBRE DULCE</v>
          </cell>
          <cell r="C76" t="str">
            <v>KG</v>
          </cell>
          <cell r="D76">
            <v>1000</v>
          </cell>
          <cell r="E76">
            <v>7800</v>
          </cell>
        </row>
        <row r="77">
          <cell r="B77" t="str">
            <v>ACRILICO TRANSPARENTE</v>
          </cell>
          <cell r="C77" t="str">
            <v>M2</v>
          </cell>
          <cell r="D77">
            <v>60000</v>
          </cell>
          <cell r="E77">
            <v>0</v>
          </cell>
        </row>
        <row r="78">
          <cell r="B78" t="str">
            <v>ARMADURA METALICA</v>
          </cell>
          <cell r="C78" t="str">
            <v>ML</v>
          </cell>
          <cell r="D78">
            <v>22000</v>
          </cell>
          <cell r="E78">
            <v>0</v>
          </cell>
        </row>
        <row r="79">
          <cell r="B79" t="str">
            <v>PINTURA DE VINILO</v>
          </cell>
          <cell r="C79" t="str">
            <v>GAL</v>
          </cell>
          <cell r="D79">
            <v>27800</v>
          </cell>
          <cell r="E79">
            <v>0</v>
          </cell>
        </row>
        <row r="80">
          <cell r="B80" t="str">
            <v>HOJA METALICA Cal 20</v>
          </cell>
          <cell r="C80" t="str">
            <v>M2</v>
          </cell>
          <cell r="D80">
            <v>9500</v>
          </cell>
        </row>
        <row r="81">
          <cell r="B81" t="str">
            <v>TUBO METALICO 2X1</v>
          </cell>
          <cell r="C81" t="str">
            <v>ML</v>
          </cell>
          <cell r="D81">
            <v>9800</v>
          </cell>
        </row>
        <row r="82">
          <cell r="B82" t="str">
            <v>TUBO  METALICO 1X1</v>
          </cell>
          <cell r="C82" t="str">
            <v>ML</v>
          </cell>
          <cell r="D82">
            <v>5900</v>
          </cell>
        </row>
        <row r="83">
          <cell r="B83" t="str">
            <v>VIDRIO</v>
          </cell>
          <cell r="C83" t="str">
            <v>M2</v>
          </cell>
          <cell r="D83">
            <v>17500</v>
          </cell>
        </row>
        <row r="84">
          <cell r="B84" t="str">
            <v>TEJA A.C</v>
          </cell>
          <cell r="C84" t="str">
            <v>M2</v>
          </cell>
          <cell r="D84">
            <v>9500</v>
          </cell>
        </row>
        <row r="85">
          <cell r="B85" t="str">
            <v>CANALETA 90</v>
          </cell>
          <cell r="C85" t="str">
            <v>M2</v>
          </cell>
          <cell r="D85">
            <v>20000</v>
          </cell>
        </row>
        <row r="86">
          <cell r="B86" t="str">
            <v>AMARRES METALICOS</v>
          </cell>
          <cell r="C86" t="str">
            <v>UN</v>
          </cell>
          <cell r="D86">
            <v>150</v>
          </cell>
        </row>
        <row r="87">
          <cell r="B87" t="str">
            <v>PINTURA DE ACEITE</v>
          </cell>
          <cell r="C87" t="str">
            <v>GAL</v>
          </cell>
          <cell r="D87">
            <v>27600</v>
          </cell>
        </row>
        <row r="88">
          <cell r="B88" t="str">
            <v>MADERA</v>
          </cell>
          <cell r="C88" t="str">
            <v>UN</v>
          </cell>
          <cell r="D88">
            <v>3000</v>
          </cell>
        </row>
        <row r="89">
          <cell r="B89" t="str">
            <v>PUNTILLAS</v>
          </cell>
          <cell r="C89" t="str">
            <v>LB</v>
          </cell>
          <cell r="D89">
            <v>900</v>
          </cell>
        </row>
        <row r="90">
          <cell r="B90" t="str">
            <v>PIEDRA BOLA</v>
          </cell>
          <cell r="C90" t="str">
            <v>M3</v>
          </cell>
          <cell r="D90">
            <v>36000</v>
          </cell>
        </row>
        <row r="91">
          <cell r="B91" t="str">
            <v>BLOQUE DE ARCILLA H5</v>
          </cell>
          <cell r="C91" t="str">
            <v>UND</v>
          </cell>
          <cell r="D91">
            <v>550</v>
          </cell>
        </row>
        <row r="92">
          <cell r="B92" t="str">
            <v>CABALLETE EN AC</v>
          </cell>
          <cell r="C92" t="str">
            <v>UND</v>
          </cell>
          <cell r="D92">
            <v>9600</v>
          </cell>
        </row>
        <row r="93">
          <cell r="B93" t="str">
            <v>PINTURA EN ANTICORROSIVO</v>
          </cell>
          <cell r="C93" t="str">
            <v>GAL</v>
          </cell>
          <cell r="D93">
            <v>26800</v>
          </cell>
        </row>
        <row r="94">
          <cell r="B94" t="str">
            <v>AMARRE DE ALAMBRE</v>
          </cell>
          <cell r="C94" t="str">
            <v>UND</v>
          </cell>
          <cell r="D94">
            <v>60</v>
          </cell>
        </row>
        <row r="95">
          <cell r="B95" t="str">
            <v>PUERTAVENTANA</v>
          </cell>
          <cell r="C95" t="str">
            <v>M2</v>
          </cell>
          <cell r="D95">
            <v>38000</v>
          </cell>
        </row>
        <row r="96">
          <cell r="B96" t="str">
            <v>CHAPA</v>
          </cell>
          <cell r="C96" t="str">
            <v>UND</v>
          </cell>
          <cell r="D96">
            <v>13000</v>
          </cell>
        </row>
        <row r="97">
          <cell r="B97" t="str">
            <v>DILATACIONES</v>
          </cell>
          <cell r="C97" t="str">
            <v>ML</v>
          </cell>
          <cell r="D97">
            <v>750</v>
          </cell>
        </row>
        <row r="98">
          <cell r="B98" t="str">
            <v>ACESORIOS ELECTRICOS</v>
          </cell>
          <cell r="C98" t="str">
            <v>GL</v>
          </cell>
        </row>
        <row r="99">
          <cell r="B99" t="str">
            <v>CABLE No 12</v>
          </cell>
          <cell r="C99" t="str">
            <v>ML</v>
          </cell>
          <cell r="D99">
            <v>230</v>
          </cell>
        </row>
        <row r="100">
          <cell r="B100" t="str">
            <v>TUBO CONDUIT TIPO LIVIANO</v>
          </cell>
          <cell r="C100" t="str">
            <v>ML</v>
          </cell>
          <cell r="D100">
            <v>700</v>
          </cell>
        </row>
        <row r="101">
          <cell r="B101" t="str">
            <v>VENTANA METALICA</v>
          </cell>
          <cell r="C101" t="str">
            <v>M2</v>
          </cell>
          <cell r="D101">
            <v>30000</v>
          </cell>
        </row>
        <row r="102">
          <cell r="B102" t="str">
            <v>LAVAPLATOS INOXIDABLE</v>
          </cell>
          <cell r="C102" t="str">
            <v>UND</v>
          </cell>
          <cell r="D102">
            <v>299000</v>
          </cell>
        </row>
        <row r="103">
          <cell r="B103" t="str">
            <v>MEZCLADOR</v>
          </cell>
          <cell r="C103" t="str">
            <v>UND</v>
          </cell>
          <cell r="D103">
            <v>19000</v>
          </cell>
        </row>
        <row r="104">
          <cell r="B104" t="str">
            <v>MANGUERAS</v>
          </cell>
          <cell r="C104" t="str">
            <v>UND</v>
          </cell>
          <cell r="D104">
            <v>5000</v>
          </cell>
        </row>
        <row r="105">
          <cell r="B105" t="str">
            <v>PINTURA GRIS BASALTO</v>
          </cell>
          <cell r="C105" t="str">
            <v>GAL</v>
          </cell>
          <cell r="D105">
            <v>26800</v>
          </cell>
        </row>
        <row r="106">
          <cell r="B106" t="str">
            <v>PINTURA BARNIZ</v>
          </cell>
          <cell r="C106" t="str">
            <v>GAL</v>
          </cell>
          <cell r="D106">
            <v>25000</v>
          </cell>
        </row>
        <row r="107">
          <cell r="B107" t="str">
            <v>TUBO CONDUIT TIPO PESADO</v>
          </cell>
          <cell r="C107" t="str">
            <v>ML</v>
          </cell>
          <cell r="D107">
            <v>1500</v>
          </cell>
        </row>
        <row r="108">
          <cell r="B108" t="str">
            <v>ESTUCO</v>
          </cell>
          <cell r="C108" t="str">
            <v>GL</v>
          </cell>
          <cell r="D108">
            <v>1200</v>
          </cell>
        </row>
        <row r="109">
          <cell r="B109" t="str">
            <v>MURO EN BLOUE</v>
          </cell>
          <cell r="C109" t="str">
            <v>M2</v>
          </cell>
          <cell r="D109">
            <v>15800</v>
          </cell>
        </row>
        <row r="110">
          <cell r="B110" t="str">
            <v>DURMIENTES EN MADERA DE .05X.1</v>
          </cell>
          <cell r="C110" t="str">
            <v>ML</v>
          </cell>
          <cell r="D110">
            <v>4000</v>
          </cell>
        </row>
        <row r="111">
          <cell r="B111" t="str">
            <v>MACHIMBRE PARA PISO</v>
          </cell>
          <cell r="C111" t="str">
            <v>M2</v>
          </cell>
          <cell r="D111">
            <v>12000</v>
          </cell>
        </row>
        <row r="112">
          <cell r="B112" t="str">
            <v>CONCRETO DE 3000 PSI</v>
          </cell>
          <cell r="C112" t="str">
            <v>M3</v>
          </cell>
          <cell r="D112">
            <v>166588</v>
          </cell>
        </row>
        <row r="113">
          <cell r="B113" t="str">
            <v>MORTERO DE 3000 PSI 1:4</v>
          </cell>
          <cell r="C113" t="str">
            <v>M3</v>
          </cell>
          <cell r="D113">
            <v>128388</v>
          </cell>
        </row>
        <row r="114">
          <cell r="B114" t="str">
            <v>BLOQUE DE CEMENTO</v>
          </cell>
          <cell r="C114" t="str">
            <v>UND</v>
          </cell>
          <cell r="D114">
            <v>450</v>
          </cell>
        </row>
        <row r="115">
          <cell r="B115" t="str">
            <v>CEMENTO.</v>
          </cell>
          <cell r="C115" t="str">
            <v>KG</v>
          </cell>
          <cell r="D115">
            <v>292</v>
          </cell>
        </row>
        <row r="116">
          <cell r="B116" t="str">
            <v>MORTERO</v>
          </cell>
          <cell r="C116" t="str">
            <v>M3</v>
          </cell>
          <cell r="D116">
            <v>148935</v>
          </cell>
        </row>
        <row r="117">
          <cell r="B117" t="str">
            <v>CONCRETO DE 3000 PSI.</v>
          </cell>
          <cell r="C117" t="str">
            <v>M3</v>
          </cell>
          <cell r="D117">
            <v>182479</v>
          </cell>
        </row>
        <row r="118">
          <cell r="B118" t="str">
            <v>xxx</v>
          </cell>
        </row>
        <row r="119">
          <cell r="B119" t="str">
            <v>xxx</v>
          </cell>
        </row>
        <row r="120">
          <cell r="B120" t="str">
            <v>xxx</v>
          </cell>
        </row>
        <row r="121">
          <cell r="B121" t="str">
            <v>xxx</v>
          </cell>
        </row>
        <row r="122">
          <cell r="B122" t="str">
            <v>xxx</v>
          </cell>
        </row>
        <row r="123">
          <cell r="E123">
            <v>0</v>
          </cell>
        </row>
        <row r="125">
          <cell r="B125" t="str">
            <v>NOMBRE</v>
          </cell>
          <cell r="C125" t="str">
            <v>UNIDAD</v>
          </cell>
          <cell r="D125" t="str">
            <v>PRECIO</v>
          </cell>
        </row>
        <row r="126">
          <cell r="B126" t="str">
            <v>OBRERO</v>
          </cell>
          <cell r="C126" t="str">
            <v>JORNAL</v>
          </cell>
          <cell r="D126">
            <v>12500</v>
          </cell>
          <cell r="E126">
            <v>376489.62454212457</v>
          </cell>
        </row>
        <row r="127">
          <cell r="B127" t="str">
            <v>OFICIAL</v>
          </cell>
          <cell r="C127" t="str">
            <v>JORNAL</v>
          </cell>
          <cell r="D127">
            <v>17500</v>
          </cell>
          <cell r="E127">
            <v>398627.891025641</v>
          </cell>
        </row>
        <row r="128">
          <cell r="B128" t="str">
            <v>MAESTRO</v>
          </cell>
          <cell r="C128" t="str">
            <v>JORNAL</v>
          </cell>
          <cell r="D128">
            <v>25000</v>
          </cell>
          <cell r="E128">
            <v>0</v>
          </cell>
        </row>
        <row r="129">
          <cell r="B129" t="str">
            <v>OBREROS</v>
          </cell>
          <cell r="D129">
            <v>14600</v>
          </cell>
          <cell r="E129">
            <v>0</v>
          </cell>
        </row>
        <row r="130">
          <cell r="B130" t="str">
            <v>OFICIAL.</v>
          </cell>
          <cell r="D130">
            <v>22000</v>
          </cell>
          <cell r="E130">
            <v>0</v>
          </cell>
        </row>
        <row r="131">
          <cell r="E131">
            <v>2035001.324</v>
          </cell>
        </row>
        <row r="132">
          <cell r="E132">
            <v>2035001.324</v>
          </cell>
        </row>
        <row r="133">
          <cell r="B133" t="str">
            <v>xxx</v>
          </cell>
          <cell r="E133">
            <v>0</v>
          </cell>
        </row>
        <row r="134">
          <cell r="B134" t="str">
            <v>xxx</v>
          </cell>
          <cell r="E134">
            <v>0</v>
          </cell>
        </row>
        <row r="135">
          <cell r="B135" t="str">
            <v>xxx</v>
          </cell>
          <cell r="E135">
            <v>0</v>
          </cell>
        </row>
        <row r="137">
          <cell r="B137" t="str">
            <v>NOMBRE</v>
          </cell>
          <cell r="C137" t="str">
            <v>UNIDAD</v>
          </cell>
          <cell r="D137" t="str">
            <v>PRECIO</v>
          </cell>
        </row>
        <row r="138">
          <cell r="B138" t="str">
            <v>HERRAMIENTA MENOR</v>
          </cell>
          <cell r="C138" t="str">
            <v>UND</v>
          </cell>
          <cell r="D138">
            <v>1200</v>
          </cell>
          <cell r="E138">
            <v>157320</v>
          </cell>
        </row>
        <row r="139">
          <cell r="B139" t="str">
            <v>FORMALETA</v>
          </cell>
          <cell r="C139" t="str">
            <v>ML</v>
          </cell>
          <cell r="D139">
            <v>5500</v>
          </cell>
          <cell r="E139">
            <v>0</v>
          </cell>
        </row>
        <row r="140">
          <cell r="B140" t="str">
            <v>ESTACAS MADERA</v>
          </cell>
          <cell r="C140" t="str">
            <v>UND</v>
          </cell>
          <cell r="D140">
            <v>300</v>
          </cell>
          <cell r="E140">
            <v>70200</v>
          </cell>
        </row>
        <row r="141">
          <cell r="B141" t="str">
            <v>BOMBA SUMERGIBLE</v>
          </cell>
          <cell r="C141" t="str">
            <v>UND</v>
          </cell>
          <cell r="D141">
            <v>2250000</v>
          </cell>
          <cell r="E141">
            <v>0</v>
          </cell>
        </row>
        <row r="142">
          <cell r="B142" t="str">
            <v>TEJA ACEROLIT</v>
          </cell>
          <cell r="C142" t="str">
            <v>UND</v>
          </cell>
          <cell r="D142">
            <v>15000</v>
          </cell>
          <cell r="E142">
            <v>0</v>
          </cell>
        </row>
        <row r="143">
          <cell r="B143" t="str">
            <v>PUERTA EN LAMINA</v>
          </cell>
          <cell r="C143" t="str">
            <v>UND</v>
          </cell>
          <cell r="D143">
            <v>60000</v>
          </cell>
          <cell r="E143">
            <v>0</v>
          </cell>
        </row>
        <row r="144">
          <cell r="B144" t="str">
            <v>VENTANA METALICA</v>
          </cell>
          <cell r="C144" t="str">
            <v>M2</v>
          </cell>
          <cell r="D144">
            <v>40000</v>
          </cell>
          <cell r="E144">
            <v>0</v>
          </cell>
        </row>
        <row r="145">
          <cell r="B145" t="str">
            <v>ESQUINEROS</v>
          </cell>
          <cell r="C145" t="str">
            <v>ML</v>
          </cell>
          <cell r="D145">
            <v>300</v>
          </cell>
          <cell r="E145">
            <v>0</v>
          </cell>
        </row>
        <row r="146">
          <cell r="B146" t="str">
            <v>HERRAMIENTAS MENORES</v>
          </cell>
          <cell r="C146" t="str">
            <v>UND</v>
          </cell>
          <cell r="D146">
            <v>1100</v>
          </cell>
          <cell r="E146">
            <v>15334</v>
          </cell>
        </row>
        <row r="147">
          <cell r="B147" t="str">
            <v>FORMALETA EN MADERA PULIDA</v>
          </cell>
          <cell r="C147" t="str">
            <v>ML</v>
          </cell>
          <cell r="D147">
            <v>4500</v>
          </cell>
          <cell r="E147">
            <v>162450</v>
          </cell>
        </row>
        <row r="148">
          <cell r="B148" t="str">
            <v>CERCHA TRIANGULAR</v>
          </cell>
          <cell r="C148" t="str">
            <v>ML</v>
          </cell>
          <cell r="D148">
            <v>10500</v>
          </cell>
          <cell r="E148">
            <v>0</v>
          </cell>
        </row>
        <row r="149">
          <cell r="B149" t="str">
            <v>SOLDADURA METALICA</v>
          </cell>
          <cell r="C149" t="str">
            <v>GLB</v>
          </cell>
          <cell r="D149">
            <v>1000</v>
          </cell>
          <cell r="E149">
            <v>0</v>
          </cell>
        </row>
        <row r="150">
          <cell r="B150" t="str">
            <v>HERRAMIENTAS MENOR</v>
          </cell>
          <cell r="C150" t="str">
            <v>UN</v>
          </cell>
          <cell r="D150">
            <v>500</v>
          </cell>
          <cell r="E150">
            <v>97500</v>
          </cell>
        </row>
        <row r="151">
          <cell r="B151" t="str">
            <v>XXX</v>
          </cell>
          <cell r="E151">
            <v>0</v>
          </cell>
        </row>
        <row r="152">
          <cell r="B152" t="str">
            <v>XXX</v>
          </cell>
          <cell r="E152">
            <v>0</v>
          </cell>
        </row>
        <row r="153">
          <cell r="B153" t="str">
            <v>XXX</v>
          </cell>
          <cell r="E153">
            <v>0</v>
          </cell>
        </row>
        <row r="154">
          <cell r="B154" t="str">
            <v>XXX</v>
          </cell>
          <cell r="E154">
            <v>0</v>
          </cell>
        </row>
        <row r="155">
          <cell r="B155" t="str">
            <v>XXX</v>
          </cell>
          <cell r="E155">
            <v>0</v>
          </cell>
        </row>
        <row r="156">
          <cell r="B156" t="str">
            <v>XXX</v>
          </cell>
          <cell r="E156">
            <v>0</v>
          </cell>
        </row>
        <row r="157">
          <cell r="B157" t="str">
            <v>XXX</v>
          </cell>
          <cell r="E157">
            <v>0</v>
          </cell>
        </row>
        <row r="158">
          <cell r="B158" t="str">
            <v>XXX</v>
          </cell>
          <cell r="E158">
            <v>0</v>
          </cell>
        </row>
        <row r="159">
          <cell r="B159" t="str">
            <v>XXX</v>
          </cell>
          <cell r="E159">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ULO"/>
    </sheetNames>
    <sheetDataSet>
      <sheetData sheetId="0"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PRESUP "/>
      <sheetName val="MODELO APU"/>
      <sheetName val="CASA COMUNITARIA S.MARTIN"/>
      <sheetName val="Hoja2"/>
      <sheetName val="APB 1"/>
      <sheetName val="APB 2"/>
      <sheetName val="APB 3"/>
      <sheetName val="APB 4"/>
      <sheetName val="CANTIDADES "/>
      <sheetName val="PTO. USCO V. 1"/>
      <sheetName val="1.1"/>
      <sheetName val="1.2"/>
      <sheetName val="1.3"/>
      <sheetName val="1.4"/>
      <sheetName val="1.5"/>
      <sheetName val="1.6"/>
      <sheetName val="1.7"/>
      <sheetName val="1.8"/>
      <sheetName val="0"/>
      <sheetName val="2.1.1"/>
      <sheetName val="2.1.2"/>
      <sheetName val="2.1.3"/>
      <sheetName val="1"/>
      <sheetName val="3.1.1"/>
      <sheetName val="3.1.2"/>
      <sheetName val="3.1.3"/>
      <sheetName val="3.1.4"/>
      <sheetName val="3.1.5"/>
      <sheetName val="3.1.6"/>
      <sheetName val="3.2.1"/>
      <sheetName val="3.2.2"/>
      <sheetName val="3.2.3"/>
      <sheetName val="3.2.4"/>
      <sheetName val="3.2.5"/>
      <sheetName val="3.2.6"/>
      <sheetName val="3.2.7"/>
      <sheetName val="3.2.8"/>
      <sheetName val="3.2.9"/>
      <sheetName val="2"/>
      <sheetName val="4.1"/>
      <sheetName val="3"/>
      <sheetName val="5.1 "/>
      <sheetName val="5.2"/>
      <sheetName val="5.3"/>
      <sheetName val="4"/>
      <sheetName val="6.1"/>
      <sheetName val="6.2"/>
      <sheetName val="6.3"/>
      <sheetName val="6.4"/>
      <sheetName val="6.5"/>
      <sheetName val="6.6"/>
      <sheetName val="6.7"/>
      <sheetName val="5"/>
      <sheetName val="7.1"/>
      <sheetName val="7.2"/>
      <sheetName val="7.3"/>
      <sheetName val="7.4"/>
      <sheetName val="7.5"/>
      <sheetName val="7.6"/>
      <sheetName val="7.7"/>
      <sheetName val="7.8"/>
      <sheetName val="7.9"/>
      <sheetName val="7.10"/>
      <sheetName val="7.11"/>
      <sheetName val="7.12"/>
      <sheetName val="7.13"/>
      <sheetName val="7.14"/>
      <sheetName val="7.15"/>
      <sheetName val="7.16"/>
      <sheetName val="7.17"/>
      <sheetName val="7.18"/>
      <sheetName val="6"/>
      <sheetName val="8.1"/>
      <sheetName val="8.2"/>
      <sheetName val="8.3"/>
      <sheetName val="8.4"/>
      <sheetName val="8.5"/>
      <sheetName val="8.6"/>
      <sheetName val="7"/>
      <sheetName val="9.1"/>
      <sheetName val="9.2"/>
      <sheetName val="9.3"/>
      <sheetName val="8"/>
      <sheetName val="10.1"/>
      <sheetName val="10.2"/>
      <sheetName val="10.3"/>
      <sheetName val="10.4"/>
      <sheetName val="10,5"/>
      <sheetName val="10.6"/>
      <sheetName val="10.7"/>
      <sheetName val="9"/>
      <sheetName val="11.1.1"/>
      <sheetName val="11.1.2"/>
      <sheetName val="11.1.3"/>
      <sheetName val="11.1.4"/>
      <sheetName val="11.2.1"/>
      <sheetName val="11.2.2"/>
      <sheetName val="11.2.3"/>
      <sheetName val="11.2.4"/>
      <sheetName val="11.2.5"/>
      <sheetName val="11.2.6"/>
      <sheetName val="11.2.7"/>
      <sheetName val="11.2.8"/>
      <sheetName val="11.2.9"/>
      <sheetName val="12.1"/>
      <sheetName val="12.2"/>
      <sheetName val="12.3"/>
      <sheetName val="10"/>
      <sheetName val="14.1"/>
      <sheetName val="L. TOPEROL"/>
      <sheetName val="L. OCRE CUADROS"/>
      <sheetName val="L. NEGRA CUADROS"/>
      <sheetName val="L. AZUL RAYAS"/>
      <sheetName val="ADOQUIN DE GRES"/>
      <sheetName val="TABLADO ACHAPO"/>
      <sheetName val="BANCA"/>
      <sheetName val="DADOS EN CONCRETO"/>
      <sheetName val="CANECA PEQUENA"/>
      <sheetName val="ARENA FINA PARA JUEGOS"/>
      <sheetName val="TRATAMIENTO CORTE DE RAICES"/>
      <sheetName val="GRAMA"/>
      <sheetName val="TALA DE ARBOLES"/>
      <sheetName val="ARBOLES"/>
      <sheetName val="CONCRETO POBRE"/>
      <sheetName val="ZAPATA DE 0.60"/>
      <sheetName val="ADOQ. V. AZUL"/>
      <sheetName val="L. AZUL LISA"/>
      <sheetName val="L. GRIS LISA"/>
      <sheetName val="L. AMARILLO  RAYAS"/>
      <sheetName val="DECOPAVITEX"/>
      <sheetName val="PLACA MINUSV"/>
      <sheetName val="BORDILLO FUND ,10X,20"/>
      <sheetName val="CANTIDADES"/>
      <sheetName val="L. ROJO RAYAS"/>
      <sheetName val="CEBRA"/>
      <sheetName val="PUENTE MESETAS"/>
      <sheetName val="CERRAMIENTO "/>
      <sheetName val="CAMPAMENTO"/>
      <sheetName val="Hoja1"/>
    </sheetNames>
    <sheetDataSet>
      <sheetData sheetId="0"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150</v>
          </cell>
        </row>
        <row r="3">
          <cell r="A3">
            <v>2</v>
          </cell>
          <cell r="B3" t="str">
            <v>Arena fina</v>
          </cell>
          <cell r="C3" t="str">
            <v>M3</v>
          </cell>
          <cell r="D3">
            <v>30000</v>
          </cell>
          <cell r="E3">
            <v>1800</v>
          </cell>
        </row>
        <row r="4">
          <cell r="A4">
            <v>3</v>
          </cell>
          <cell r="B4" t="str">
            <v>Arena para concreto</v>
          </cell>
          <cell r="C4" t="str">
            <v>M3</v>
          </cell>
          <cell r="D4">
            <v>24000</v>
          </cell>
          <cell r="E4">
            <v>1440</v>
          </cell>
        </row>
        <row r="5">
          <cell r="A5">
            <v>4</v>
          </cell>
          <cell r="B5" t="str">
            <v>Base granular (debe cumplir con especificaciòn Art.330/02 INVIAS,e=0.2 mts</v>
          </cell>
          <cell r="C5" t="str">
            <v>M3</v>
          </cell>
          <cell r="D5">
            <v>29000</v>
          </cell>
          <cell r="E5">
            <v>1740</v>
          </cell>
        </row>
        <row r="6">
          <cell r="A6">
            <v>5</v>
          </cell>
          <cell r="B6" t="str">
            <v>Grama</v>
          </cell>
          <cell r="C6" t="str">
            <v>M2</v>
          </cell>
          <cell r="D6">
            <v>2600</v>
          </cell>
          <cell r="E6">
            <v>156</v>
          </cell>
        </row>
        <row r="7">
          <cell r="A7">
            <v>6</v>
          </cell>
          <cell r="B7" t="str">
            <v>GRANITO #2</v>
          </cell>
          <cell r="C7" t="str">
            <v>BT</v>
          </cell>
          <cell r="D7">
            <v>6000</v>
          </cell>
          <cell r="E7">
            <v>360</v>
          </cell>
        </row>
        <row r="8">
          <cell r="A8">
            <v>7</v>
          </cell>
          <cell r="B8" t="str">
            <v>Gravilla de 3/4" a 1"</v>
          </cell>
          <cell r="C8" t="str">
            <v>M3</v>
          </cell>
          <cell r="D8">
            <v>40000</v>
          </cell>
          <cell r="E8">
            <v>2400</v>
          </cell>
        </row>
        <row r="9">
          <cell r="A9">
            <v>8</v>
          </cell>
          <cell r="B9" t="str">
            <v>Guadua</v>
          </cell>
          <cell r="C9" t="str">
            <v>ML</v>
          </cell>
          <cell r="D9">
            <v>1500</v>
          </cell>
          <cell r="E9">
            <v>90</v>
          </cell>
        </row>
        <row r="10">
          <cell r="A10">
            <v>9</v>
          </cell>
          <cell r="B10" t="str">
            <v>Recebo</v>
          </cell>
          <cell r="C10" t="str">
            <v>M3</v>
          </cell>
          <cell r="D10">
            <v>19000</v>
          </cell>
          <cell r="E10">
            <v>1140</v>
          </cell>
        </row>
        <row r="11">
          <cell r="A11">
            <v>10</v>
          </cell>
          <cell r="B11" t="str">
            <v>Sub - base granular para via</v>
          </cell>
          <cell r="C11" t="str">
            <v>M3</v>
          </cell>
          <cell r="D11">
            <v>12500</v>
          </cell>
          <cell r="E11">
            <v>750</v>
          </cell>
        </row>
        <row r="12">
          <cell r="A12">
            <v>11</v>
          </cell>
          <cell r="B12" t="str">
            <v>Tierra negra</v>
          </cell>
          <cell r="C12" t="str">
            <v>M3</v>
          </cell>
          <cell r="D12">
            <v>10000</v>
          </cell>
          <cell r="E12">
            <v>600</v>
          </cell>
        </row>
        <row r="13">
          <cell r="A13">
            <v>12</v>
          </cell>
          <cell r="B13" t="str">
            <v>Triturado</v>
          </cell>
          <cell r="C13" t="str">
            <v>M3</v>
          </cell>
          <cell r="D13">
            <v>56000</v>
          </cell>
          <cell r="E13">
            <v>3360</v>
          </cell>
        </row>
        <row r="14">
          <cell r="A14">
            <v>13</v>
          </cell>
          <cell r="B14" t="str">
            <v>Piedra media zonga</v>
          </cell>
          <cell r="C14" t="str">
            <v>M3</v>
          </cell>
          <cell r="D14">
            <v>45000</v>
          </cell>
          <cell r="E14">
            <v>2700</v>
          </cell>
        </row>
        <row r="15">
          <cell r="A15">
            <v>14</v>
          </cell>
          <cell r="B15" t="str">
            <v>Arbol nativo, h &gt; 1,50 mts.</v>
          </cell>
          <cell r="C15" t="str">
            <v>UN</v>
          </cell>
          <cell r="D15">
            <v>20000</v>
          </cell>
          <cell r="E15">
            <v>1200</v>
          </cell>
        </row>
        <row r="16">
          <cell r="A16">
            <v>15</v>
          </cell>
          <cell r="B16" t="str">
            <v>Material granular</v>
          </cell>
          <cell r="C16" t="str">
            <v>M3</v>
          </cell>
          <cell r="E16">
            <v>0</v>
          </cell>
        </row>
        <row r="17">
          <cell r="A17">
            <v>16</v>
          </cell>
          <cell r="B17" t="str">
            <v xml:space="preserve">Sub - base granular </v>
          </cell>
          <cell r="C17" t="str">
            <v>M3</v>
          </cell>
          <cell r="D17">
            <v>22000</v>
          </cell>
          <cell r="E17">
            <v>1320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38850</v>
          </cell>
          <cell r="E25">
            <v>1942.5</v>
          </cell>
        </row>
        <row r="26">
          <cell r="A26">
            <v>22</v>
          </cell>
          <cell r="B26" t="str">
            <v>Adoquin en concreto, tipo  PEATONAL, en concreto, de 0,20 x 0,10 mts., e= 0,06 mts.,  COLOR GRIS</v>
          </cell>
          <cell r="C26" t="str">
            <v>M2</v>
          </cell>
          <cell r="D26">
            <v>26500</v>
          </cell>
          <cell r="E26">
            <v>1325</v>
          </cell>
        </row>
        <row r="27">
          <cell r="A27">
            <v>23</v>
          </cell>
          <cell r="B27" t="str">
            <v>Adoquin en concreto, tipo VEHICULAR ,  de 0,20 x 0,10 mts., e= 0,08 mts.,  COLOR AZUL</v>
          </cell>
          <cell r="C27" t="str">
            <v>M2</v>
          </cell>
          <cell r="D27">
            <v>48500</v>
          </cell>
          <cell r="E27">
            <v>2425</v>
          </cell>
        </row>
        <row r="28">
          <cell r="A28">
            <v>24</v>
          </cell>
          <cell r="B28" t="str">
            <v>Adoquin en concreto, tipo VEHICULAR ,  de 0,20 x 0,10 mts., e= 0,08 mts.,  COLOR OCRE</v>
          </cell>
          <cell r="C28" t="str">
            <v>M2</v>
          </cell>
          <cell r="D28">
            <v>44678</v>
          </cell>
          <cell r="E28">
            <v>2233.9</v>
          </cell>
        </row>
        <row r="29">
          <cell r="A29">
            <v>25</v>
          </cell>
          <cell r="B29" t="str">
            <v>Adoquin en concreto, tipo VEHICULAR,  de 0,20 x 0,10 mts., e= 0,08 mts.,  COLOR GRIS</v>
          </cell>
          <cell r="C29" t="str">
            <v>M2</v>
          </cell>
          <cell r="D29">
            <v>29958</v>
          </cell>
          <cell r="E29">
            <v>1497.9</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1500</v>
          </cell>
        </row>
        <row r="32">
          <cell r="A32">
            <v>28</v>
          </cell>
          <cell r="B32" t="str">
            <v>Bordillos en concreto,  prefabricado sec.,10x,25x,80</v>
          </cell>
          <cell r="C32" t="str">
            <v>UN</v>
          </cell>
          <cell r="D32">
            <v>7000</v>
          </cell>
          <cell r="E32">
            <v>350</v>
          </cell>
        </row>
        <row r="33">
          <cell r="A33">
            <v>29</v>
          </cell>
          <cell r="B33" t="str">
            <v>Cemento Blanco</v>
          </cell>
          <cell r="C33" t="str">
            <v>KG</v>
          </cell>
          <cell r="D33">
            <v>760</v>
          </cell>
          <cell r="E33">
            <v>38</v>
          </cell>
        </row>
        <row r="34">
          <cell r="A34">
            <v>30</v>
          </cell>
          <cell r="B34" t="str">
            <v>Cemento gris</v>
          </cell>
          <cell r="C34" t="str">
            <v>KG</v>
          </cell>
          <cell r="D34">
            <v>430</v>
          </cell>
          <cell r="E34">
            <v>21.5</v>
          </cell>
        </row>
        <row r="35">
          <cell r="A35">
            <v>31</v>
          </cell>
          <cell r="B35" t="str">
            <v>Loseta prefabricada en concreto,  e = 0,06 mts de 0,40 x 0,40 mts. Color Gris LISA</v>
          </cell>
          <cell r="C35" t="str">
            <v>M2</v>
          </cell>
          <cell r="D35">
            <v>30000</v>
          </cell>
          <cell r="E35">
            <v>1500</v>
          </cell>
        </row>
        <row r="36">
          <cell r="A36">
            <v>32</v>
          </cell>
          <cell r="B36" t="str">
            <v>Loseta prefabricada en concreto,  e = 0,06 mts de 0,40 x 0,40 mts. Color ROJO A RAYAS</v>
          </cell>
          <cell r="C36" t="str">
            <v>M2</v>
          </cell>
          <cell r="D36">
            <v>41000</v>
          </cell>
          <cell r="E36">
            <v>2050</v>
          </cell>
        </row>
        <row r="37">
          <cell r="A37">
            <v>33</v>
          </cell>
          <cell r="B37" t="str">
            <v>Loseta prefabricada en concreto,  e = 0,06 mts de 0,40 x 0,40 mts.COLOR GRIS - TOPEROL</v>
          </cell>
          <cell r="C37" t="str">
            <v>M2</v>
          </cell>
          <cell r="D37">
            <v>28000</v>
          </cell>
          <cell r="E37">
            <v>1400</v>
          </cell>
        </row>
        <row r="38">
          <cell r="A38">
            <v>34</v>
          </cell>
          <cell r="B38" t="str">
            <v>Loseta prefabricada en concreto,  e = 0,06 mts de 0,40 x 0,40 mts.COLOR GRIS LISA</v>
          </cell>
          <cell r="C38" t="str">
            <v>M2</v>
          </cell>
          <cell r="D38">
            <v>28000</v>
          </cell>
          <cell r="E38">
            <v>1400</v>
          </cell>
        </row>
        <row r="39">
          <cell r="A39">
            <v>35</v>
          </cell>
          <cell r="B39" t="str">
            <v>Loseta prefabricada en concreto,  e = 0,06 mts de 0,40 x 0,40 mts.COLOR GRIS A RAYAS</v>
          </cell>
          <cell r="C39" t="str">
            <v>M2</v>
          </cell>
          <cell r="D39">
            <v>28000</v>
          </cell>
          <cell r="E39">
            <v>1400</v>
          </cell>
        </row>
        <row r="40">
          <cell r="A40">
            <v>36</v>
          </cell>
          <cell r="B40" t="str">
            <v>Loseta prefabricada en concreto,  e = 0,06 mts de 0,40 x 0,40 mts.COLOR AZUL LISA</v>
          </cell>
          <cell r="C40" t="str">
            <v>M2</v>
          </cell>
          <cell r="D40">
            <v>45000</v>
          </cell>
          <cell r="E40">
            <v>2250</v>
          </cell>
        </row>
        <row r="41">
          <cell r="A41">
            <v>37</v>
          </cell>
          <cell r="B41" t="str">
            <v>Loseta prefabricada en concreto,  e = 0,06 mts de 0,40 x 0,40 mts.COLOR AZUL A RAYAS</v>
          </cell>
          <cell r="C41" t="str">
            <v>M2</v>
          </cell>
          <cell r="D41">
            <v>44500</v>
          </cell>
          <cell r="E41">
            <v>2225</v>
          </cell>
        </row>
        <row r="42">
          <cell r="A42">
            <v>38</v>
          </cell>
          <cell r="B42" t="str">
            <v>Loseta prefabricada en concreto,  e = 0,06 mts de 0,40 x 0,40 mts.COLOR AMARILLO A RAYAS</v>
          </cell>
          <cell r="C42" t="str">
            <v>M2</v>
          </cell>
          <cell r="D42">
            <v>40000</v>
          </cell>
          <cell r="E42">
            <v>2000</v>
          </cell>
        </row>
        <row r="43">
          <cell r="A43">
            <v>39</v>
          </cell>
          <cell r="B43" t="str">
            <v>Loseta prefabricada en concreto,  e = 0,06 mts de 0,40 x 0,40 mts.COLOR AMARILLO A CUADROS</v>
          </cell>
          <cell r="C43" t="str">
            <v>M2</v>
          </cell>
          <cell r="D43">
            <v>40000</v>
          </cell>
          <cell r="E43">
            <v>2000</v>
          </cell>
        </row>
        <row r="44">
          <cell r="A44">
            <v>40</v>
          </cell>
          <cell r="B44" t="str">
            <v>Loseta prefabricada en concreto,  e = 0,06 mts de 0,40 x 0,40 mts.COLOR OCRE LISA. A RAYAS O A CUADROS.</v>
          </cell>
          <cell r="C44" t="str">
            <v>M2</v>
          </cell>
          <cell r="D44">
            <v>38000</v>
          </cell>
          <cell r="E44">
            <v>1900</v>
          </cell>
        </row>
        <row r="45">
          <cell r="A45">
            <v>41</v>
          </cell>
          <cell r="B45" t="str">
            <v xml:space="preserve">Loseta prefabricada en concreto,  e = 0,06 mts de 0,40 x 0,60 mts.COLOR AZUL LISA </v>
          </cell>
          <cell r="C45" t="str">
            <v>M2</v>
          </cell>
          <cell r="D45">
            <v>44500</v>
          </cell>
          <cell r="E45">
            <v>2225</v>
          </cell>
        </row>
        <row r="46">
          <cell r="A46">
            <v>42</v>
          </cell>
          <cell r="B46" t="str">
            <v>Loseta prefabricada en concreto,  e = 0,06 mts de 0,40 x 0,60 mts.COLOR NEGRA LISA, RAYAS O CUADROS</v>
          </cell>
          <cell r="C46" t="str">
            <v>M2</v>
          </cell>
          <cell r="D46">
            <v>35500</v>
          </cell>
          <cell r="E46">
            <v>1775</v>
          </cell>
        </row>
        <row r="47">
          <cell r="A47">
            <v>43</v>
          </cell>
          <cell r="B47" t="str">
            <v>Sardinel prefabricado en concreto de 1,00 x 0,17 x 0,45 mts. Redondo</v>
          </cell>
          <cell r="C47" t="str">
            <v>UN</v>
          </cell>
          <cell r="D47">
            <v>14500</v>
          </cell>
          <cell r="E47">
            <v>725</v>
          </cell>
        </row>
        <row r="48">
          <cell r="A48">
            <v>44</v>
          </cell>
          <cell r="B48" t="str">
            <v xml:space="preserve">Pegacol </v>
          </cell>
          <cell r="C48" t="str">
            <v>KG</v>
          </cell>
          <cell r="D48">
            <v>550</v>
          </cell>
          <cell r="E48">
            <v>27.5</v>
          </cell>
        </row>
        <row r="49">
          <cell r="A49">
            <v>45</v>
          </cell>
          <cell r="B49" t="str">
            <v>FLEXA NYCON</v>
          </cell>
          <cell r="C49" t="str">
            <v>BOL</v>
          </cell>
          <cell r="D49">
            <v>25000</v>
          </cell>
          <cell r="E49">
            <v>1250</v>
          </cell>
        </row>
        <row r="50">
          <cell r="A50">
            <v>46</v>
          </cell>
          <cell r="B50" t="str">
            <v>Cañuelas prefabricadas</v>
          </cell>
          <cell r="C50" t="str">
            <v>UN</v>
          </cell>
          <cell r="D50">
            <v>15000</v>
          </cell>
          <cell r="E50">
            <v>750</v>
          </cell>
        </row>
        <row r="51">
          <cell r="A51">
            <v>47</v>
          </cell>
          <cell r="B51" t="str">
            <v>FLEXTHANE-200</v>
          </cell>
          <cell r="C51" t="str">
            <v>UN</v>
          </cell>
          <cell r="D51">
            <v>1000</v>
          </cell>
          <cell r="E51">
            <v>50</v>
          </cell>
        </row>
        <row r="52">
          <cell r="A52">
            <v>48</v>
          </cell>
          <cell r="B52" t="str">
            <v>FLEXABACKET ROOD 1/4"</v>
          </cell>
          <cell r="C52" t="str">
            <v>ML</v>
          </cell>
          <cell r="D52">
            <v>500</v>
          </cell>
          <cell r="E52">
            <v>25</v>
          </cell>
        </row>
        <row r="53">
          <cell r="A53">
            <v>49</v>
          </cell>
          <cell r="B53" t="str">
            <v>DECOPAVITEX SISTEM</v>
          </cell>
          <cell r="C53" t="str">
            <v>M2</v>
          </cell>
          <cell r="D53">
            <v>28492</v>
          </cell>
          <cell r="E53">
            <v>1424.6000000000001</v>
          </cell>
        </row>
        <row r="54">
          <cell r="A54">
            <v>50</v>
          </cell>
        </row>
        <row r="55">
          <cell r="A55">
            <v>47</v>
          </cell>
          <cell r="E55">
            <v>0</v>
          </cell>
        </row>
        <row r="56">
          <cell r="A56">
            <v>48</v>
          </cell>
          <cell r="E56">
            <v>0</v>
          </cell>
        </row>
        <row r="57">
          <cell r="A57">
            <v>49</v>
          </cell>
          <cell r="E57">
            <v>0</v>
          </cell>
        </row>
        <row r="58">
          <cell r="A58">
            <v>50</v>
          </cell>
          <cell r="E58">
            <v>0</v>
          </cell>
        </row>
        <row r="59">
          <cell r="A59">
            <v>51</v>
          </cell>
          <cell r="E59">
            <v>0</v>
          </cell>
        </row>
        <row r="60">
          <cell r="A60">
            <v>52</v>
          </cell>
          <cell r="E60">
            <v>0</v>
          </cell>
        </row>
        <row r="61">
          <cell r="A61">
            <v>53</v>
          </cell>
          <cell r="E61">
            <v>0</v>
          </cell>
        </row>
        <row r="62">
          <cell r="A62">
            <v>54</v>
          </cell>
          <cell r="E62">
            <v>0</v>
          </cell>
        </row>
        <row r="63">
          <cell r="A63">
            <v>55</v>
          </cell>
          <cell r="E63">
            <v>0</v>
          </cell>
        </row>
        <row r="64">
          <cell r="A64">
            <v>56</v>
          </cell>
          <cell r="E64">
            <v>0</v>
          </cell>
        </row>
        <row r="65">
          <cell r="A65">
            <v>57</v>
          </cell>
          <cell r="E65">
            <v>0</v>
          </cell>
        </row>
        <row r="66">
          <cell r="A66">
            <v>58</v>
          </cell>
          <cell r="E66">
            <v>0</v>
          </cell>
        </row>
        <row r="67">
          <cell r="A67">
            <v>59</v>
          </cell>
          <cell r="E67">
            <v>0</v>
          </cell>
        </row>
        <row r="68">
          <cell r="A68">
            <v>60</v>
          </cell>
          <cell r="E68">
            <v>0</v>
          </cell>
        </row>
        <row r="69">
          <cell r="A69">
            <v>61</v>
          </cell>
          <cell r="E69">
            <v>0</v>
          </cell>
        </row>
        <row r="70">
          <cell r="A70">
            <v>62</v>
          </cell>
          <cell r="E70">
            <v>0</v>
          </cell>
        </row>
        <row r="71">
          <cell r="A71">
            <v>63</v>
          </cell>
          <cell r="E71">
            <v>0</v>
          </cell>
        </row>
        <row r="72">
          <cell r="A72">
            <v>64</v>
          </cell>
          <cell r="E72">
            <v>0</v>
          </cell>
        </row>
        <row r="73">
          <cell r="A73">
            <v>65</v>
          </cell>
          <cell r="E73">
            <v>0</v>
          </cell>
        </row>
        <row r="74">
          <cell r="A74">
            <v>66</v>
          </cell>
          <cell r="E74">
            <v>0</v>
          </cell>
        </row>
        <row r="75">
          <cell r="A75">
            <v>67</v>
          </cell>
          <cell r="E75">
            <v>0</v>
          </cell>
        </row>
        <row r="76">
          <cell r="A76">
            <v>68</v>
          </cell>
          <cell r="E76">
            <v>0</v>
          </cell>
        </row>
        <row r="77">
          <cell r="A77">
            <v>69</v>
          </cell>
          <cell r="E77">
            <v>0</v>
          </cell>
        </row>
        <row r="78">
          <cell r="A78">
            <v>70</v>
          </cell>
          <cell r="E78">
            <v>0</v>
          </cell>
        </row>
        <row r="80">
          <cell r="A80" t="str">
            <v>REF.</v>
          </cell>
          <cell r="B80" t="str">
            <v>MATERIAL GRESS</v>
          </cell>
          <cell r="C80" t="str">
            <v>UNIDAD</v>
          </cell>
          <cell r="D80" t="str">
            <v>PRECIO</v>
          </cell>
          <cell r="E80" t="str">
            <v>TRANSPORTE</v>
          </cell>
        </row>
        <row r="83">
          <cell r="A83">
            <v>71</v>
          </cell>
          <cell r="B83" t="str">
            <v>Baldosa Duropiso Mancesa  30X30</v>
          </cell>
          <cell r="C83" t="str">
            <v>M²</v>
          </cell>
          <cell r="D83">
            <v>20500</v>
          </cell>
          <cell r="E83">
            <v>1230</v>
          </cell>
        </row>
        <row r="84">
          <cell r="A84">
            <v>72</v>
          </cell>
          <cell r="B84" t="str">
            <v xml:space="preserve">Bloque No 4 Hueco </v>
          </cell>
          <cell r="C84" t="str">
            <v>Und</v>
          </cell>
          <cell r="D84">
            <v>480</v>
          </cell>
          <cell r="E84">
            <v>28.799999999999997</v>
          </cell>
        </row>
        <row r="85">
          <cell r="A85">
            <v>73</v>
          </cell>
          <cell r="B85" t="str">
            <v>Bloque No 5 Hueco 12X20X30</v>
          </cell>
          <cell r="C85" t="str">
            <v>Und</v>
          </cell>
          <cell r="D85">
            <v>800</v>
          </cell>
          <cell r="E85">
            <v>48</v>
          </cell>
        </row>
        <row r="86">
          <cell r="A86">
            <v>74</v>
          </cell>
          <cell r="B86" t="str">
            <v>Ladrillo Tolete</v>
          </cell>
          <cell r="C86" t="str">
            <v>Und</v>
          </cell>
          <cell r="D86">
            <v>240</v>
          </cell>
          <cell r="E86">
            <v>14.399999999999999</v>
          </cell>
        </row>
        <row r="87">
          <cell r="A87">
            <v>75</v>
          </cell>
          <cell r="B87" t="str">
            <v>Tuberia de gres, D= 6"</v>
          </cell>
          <cell r="C87" t="str">
            <v>ML</v>
          </cell>
          <cell r="E87">
            <v>0</v>
          </cell>
        </row>
        <row r="88">
          <cell r="A88">
            <v>76</v>
          </cell>
          <cell r="B88" t="str">
            <v>Adoquines de arcilla   para piso, e =.06 mt ,20 mt x,10 mt, deacuerdo a la NTC 2017.</v>
          </cell>
          <cell r="C88" t="str">
            <v>ML</v>
          </cell>
          <cell r="D88">
            <v>22500</v>
          </cell>
          <cell r="E88">
            <v>1350</v>
          </cell>
        </row>
        <row r="89">
          <cell r="A89">
            <v>77</v>
          </cell>
          <cell r="B89" t="str">
            <v>Tuberia de gres, D= 8"</v>
          </cell>
          <cell r="C89" t="str">
            <v>ML</v>
          </cell>
          <cell r="D89">
            <v>13100</v>
          </cell>
          <cell r="E89">
            <v>786</v>
          </cell>
        </row>
        <row r="90">
          <cell r="A90">
            <v>78</v>
          </cell>
          <cell r="B90" t="str">
            <v xml:space="preserve">Ladrillo a la vista semiprensado por una cara </v>
          </cell>
          <cell r="C90" t="str">
            <v>Und</v>
          </cell>
          <cell r="D90">
            <v>860</v>
          </cell>
          <cell r="E90">
            <v>51.6</v>
          </cell>
        </row>
        <row r="91">
          <cell r="A91">
            <v>79</v>
          </cell>
          <cell r="B91" t="str">
            <v>Piso en gres de 0.10 x 0.20</v>
          </cell>
          <cell r="C91" t="str">
            <v>M²</v>
          </cell>
          <cell r="D91">
            <v>12500</v>
          </cell>
          <cell r="E91">
            <v>750</v>
          </cell>
        </row>
        <row r="92">
          <cell r="A92">
            <v>80</v>
          </cell>
          <cell r="B92" t="str">
            <v>Ceramica Minimal Petroleo 45x45 Alfa</v>
          </cell>
          <cell r="C92" t="str">
            <v>M²</v>
          </cell>
          <cell r="D92">
            <v>28000</v>
          </cell>
          <cell r="E92">
            <v>1680</v>
          </cell>
        </row>
        <row r="93">
          <cell r="A93">
            <v>81</v>
          </cell>
          <cell r="B93" t="str">
            <v>Ceramica  Blanco 20x20</v>
          </cell>
          <cell r="C93" t="str">
            <v>M²</v>
          </cell>
          <cell r="D93">
            <v>13000</v>
          </cell>
          <cell r="E93">
            <v>780</v>
          </cell>
        </row>
        <row r="94">
          <cell r="A94">
            <v>82</v>
          </cell>
          <cell r="B94" t="str">
            <v xml:space="preserve">Ladrillo a la vista semiprensado por ambas caras </v>
          </cell>
          <cell r="C94" t="str">
            <v>Und</v>
          </cell>
          <cell r="D94">
            <v>1200</v>
          </cell>
          <cell r="E94">
            <v>72</v>
          </cell>
        </row>
        <row r="95">
          <cell r="A95">
            <v>83</v>
          </cell>
          <cell r="E95">
            <v>0</v>
          </cell>
        </row>
        <row r="96">
          <cell r="A96">
            <v>84</v>
          </cell>
          <cell r="E96">
            <v>0</v>
          </cell>
        </row>
        <row r="97">
          <cell r="A97">
            <v>85</v>
          </cell>
          <cell r="E97">
            <v>0</v>
          </cell>
        </row>
        <row r="98">
          <cell r="A98">
            <v>86</v>
          </cell>
          <cell r="E98">
            <v>0</v>
          </cell>
        </row>
        <row r="99">
          <cell r="A99">
            <v>87</v>
          </cell>
          <cell r="E99">
            <v>0</v>
          </cell>
        </row>
        <row r="100">
          <cell r="A100">
            <v>88</v>
          </cell>
          <cell r="E100">
            <v>0</v>
          </cell>
        </row>
        <row r="101">
          <cell r="A101">
            <v>89</v>
          </cell>
          <cell r="E101">
            <v>0</v>
          </cell>
        </row>
        <row r="102">
          <cell r="A102">
            <v>90</v>
          </cell>
          <cell r="E102">
            <v>0</v>
          </cell>
        </row>
        <row r="103">
          <cell r="A103">
            <v>91</v>
          </cell>
          <cell r="E103">
            <v>0</v>
          </cell>
        </row>
        <row r="104">
          <cell r="A104">
            <v>92</v>
          </cell>
          <cell r="E104">
            <v>0</v>
          </cell>
        </row>
        <row r="105">
          <cell r="A105">
            <v>93</v>
          </cell>
          <cell r="E105">
            <v>0</v>
          </cell>
        </row>
        <row r="106">
          <cell r="A106">
            <v>94</v>
          </cell>
          <cell r="E106">
            <v>0</v>
          </cell>
        </row>
        <row r="107">
          <cell r="A107">
            <v>95</v>
          </cell>
          <cell r="E107">
            <v>0</v>
          </cell>
        </row>
        <row r="108">
          <cell r="A108">
            <v>96</v>
          </cell>
          <cell r="E108">
            <v>0</v>
          </cell>
        </row>
        <row r="109">
          <cell r="A109">
            <v>97</v>
          </cell>
          <cell r="E109">
            <v>0</v>
          </cell>
        </row>
        <row r="110">
          <cell r="A110">
            <v>98</v>
          </cell>
          <cell r="E110">
            <v>0</v>
          </cell>
        </row>
        <row r="111">
          <cell r="A111">
            <v>99</v>
          </cell>
          <cell r="E111">
            <v>0</v>
          </cell>
        </row>
        <row r="112">
          <cell r="A112">
            <v>100</v>
          </cell>
          <cell r="E112">
            <v>0</v>
          </cell>
        </row>
        <row r="113">
          <cell r="A113">
            <v>101</v>
          </cell>
          <cell r="E113">
            <v>0</v>
          </cell>
        </row>
        <row r="114">
          <cell r="A114">
            <v>102</v>
          </cell>
          <cell r="E114">
            <v>0</v>
          </cell>
        </row>
        <row r="115">
          <cell r="A115">
            <v>103</v>
          </cell>
          <cell r="E115">
            <v>0</v>
          </cell>
        </row>
        <row r="116">
          <cell r="A116">
            <v>104</v>
          </cell>
          <cell r="E116">
            <v>0</v>
          </cell>
        </row>
        <row r="117">
          <cell r="A117">
            <v>105</v>
          </cell>
          <cell r="E117">
            <v>0</v>
          </cell>
        </row>
        <row r="118">
          <cell r="A118">
            <v>106</v>
          </cell>
          <cell r="E118">
            <v>0</v>
          </cell>
        </row>
        <row r="119">
          <cell r="A119">
            <v>107</v>
          </cell>
          <cell r="E119">
            <v>0</v>
          </cell>
        </row>
        <row r="120">
          <cell r="A120">
            <v>108</v>
          </cell>
          <cell r="E120">
            <v>0</v>
          </cell>
        </row>
        <row r="121">
          <cell r="A121">
            <v>109</v>
          </cell>
          <cell r="E121">
            <v>0</v>
          </cell>
        </row>
        <row r="122">
          <cell r="A122">
            <v>110</v>
          </cell>
          <cell r="E122">
            <v>0</v>
          </cell>
        </row>
        <row r="124">
          <cell r="A124" t="str">
            <v>REF.</v>
          </cell>
          <cell r="B124" t="str">
            <v>MATERIAL ELECTRICO</v>
          </cell>
          <cell r="C124" t="str">
            <v>UNIDAD</v>
          </cell>
          <cell r="D124" t="str">
            <v>PRECIO</v>
          </cell>
          <cell r="E124" t="str">
            <v>TRANSPORTE</v>
          </cell>
        </row>
        <row r="126">
          <cell r="A126">
            <v>111</v>
          </cell>
          <cell r="B126" t="str">
            <v>Poste Cemento 750 Kg x 12mrs</v>
          </cell>
          <cell r="C126" t="str">
            <v>UN</v>
          </cell>
          <cell r="E126">
            <v>0</v>
          </cell>
        </row>
        <row r="127">
          <cell r="A127">
            <v>112</v>
          </cell>
          <cell r="B127" t="str">
            <v>Cable ACSR Nº 1/0</v>
          </cell>
          <cell r="C127" t="str">
            <v>ML</v>
          </cell>
          <cell r="E127">
            <v>0</v>
          </cell>
        </row>
        <row r="128">
          <cell r="A128">
            <v>113</v>
          </cell>
          <cell r="B128" t="str">
            <v>Conectores Linea Viva</v>
          </cell>
          <cell r="C128" t="str">
            <v>UN</v>
          </cell>
          <cell r="E128">
            <v>0</v>
          </cell>
        </row>
        <row r="129">
          <cell r="A129">
            <v>114</v>
          </cell>
          <cell r="B129" t="str">
            <v>Pernos de Maquina de 10"</v>
          </cell>
          <cell r="C129" t="str">
            <v>UN</v>
          </cell>
          <cell r="E129">
            <v>0</v>
          </cell>
        </row>
        <row r="130">
          <cell r="A130">
            <v>115</v>
          </cell>
          <cell r="B130" t="str">
            <v>Cruceta Metalica de 2 1/2 x 2 1/2 x 3/16 x 2 x 1</v>
          </cell>
          <cell r="C130" t="str">
            <v>UN</v>
          </cell>
          <cell r="E130">
            <v>0</v>
          </cell>
        </row>
        <row r="131">
          <cell r="A131">
            <v>116</v>
          </cell>
          <cell r="B131" t="str">
            <v>Diagonal de 0.6mts</v>
          </cell>
          <cell r="C131" t="str">
            <v>UN</v>
          </cell>
          <cell r="E131">
            <v>0</v>
          </cell>
        </row>
        <row r="132">
          <cell r="A132">
            <v>117</v>
          </cell>
          <cell r="B132" t="str">
            <v xml:space="preserve">Aislador tipo disco de 6" </v>
          </cell>
          <cell r="C132" t="str">
            <v>UN</v>
          </cell>
          <cell r="E132">
            <v>0</v>
          </cell>
        </row>
        <row r="133">
          <cell r="A133">
            <v>118</v>
          </cell>
          <cell r="B133" t="str">
            <v>Grapa de retención</v>
          </cell>
          <cell r="C133" t="str">
            <v>UN</v>
          </cell>
          <cell r="E133">
            <v>0</v>
          </cell>
        </row>
        <row r="134">
          <cell r="A134">
            <v>119</v>
          </cell>
          <cell r="B134" t="str">
            <v>Tuercas de ojo</v>
          </cell>
          <cell r="C134" t="str">
            <v>UN</v>
          </cell>
          <cell r="E134">
            <v>0</v>
          </cell>
        </row>
        <row r="135">
          <cell r="A135">
            <v>120</v>
          </cell>
          <cell r="B135" t="str">
            <v>Collarines de 5 a 6</v>
          </cell>
          <cell r="C135" t="str">
            <v>UN</v>
          </cell>
          <cell r="E135">
            <v>0</v>
          </cell>
        </row>
        <row r="136">
          <cell r="A136">
            <v>121</v>
          </cell>
          <cell r="B136" t="str">
            <v>Cruceta para Transformador</v>
          </cell>
          <cell r="C136" t="str">
            <v>UN</v>
          </cell>
          <cell r="E136">
            <v>0</v>
          </cell>
        </row>
        <row r="137">
          <cell r="A137">
            <v>122</v>
          </cell>
          <cell r="B137" t="str">
            <v>Corta Circuitos</v>
          </cell>
          <cell r="C137" t="str">
            <v>UN</v>
          </cell>
          <cell r="E137">
            <v>0</v>
          </cell>
        </row>
        <row r="138">
          <cell r="A138">
            <v>123</v>
          </cell>
          <cell r="B138" t="str">
            <v>Para Rayos</v>
          </cell>
          <cell r="C138" t="str">
            <v>UN</v>
          </cell>
          <cell r="E138">
            <v>0</v>
          </cell>
        </row>
        <row r="139">
          <cell r="A139">
            <v>124</v>
          </cell>
          <cell r="B139" t="str">
            <v>Polo a Tierra</v>
          </cell>
          <cell r="C139" t="str">
            <v>UN</v>
          </cell>
          <cell r="E139">
            <v>0</v>
          </cell>
        </row>
        <row r="140">
          <cell r="A140">
            <v>125</v>
          </cell>
          <cell r="B140" t="str">
            <v xml:space="preserve">Transformador  </v>
          </cell>
          <cell r="C140" t="str">
            <v>UN</v>
          </cell>
          <cell r="E140">
            <v>0</v>
          </cell>
        </row>
        <row r="141">
          <cell r="A141">
            <v>126</v>
          </cell>
          <cell r="B141" t="str">
            <v>Tubo de 2"</v>
          </cell>
          <cell r="C141" t="str">
            <v>ML</v>
          </cell>
          <cell r="E141">
            <v>0</v>
          </cell>
        </row>
        <row r="142">
          <cell r="A142">
            <v>127</v>
          </cell>
          <cell r="B142" t="str">
            <v>Cable Nº 6 THHN</v>
          </cell>
          <cell r="C142" t="str">
            <v>ML</v>
          </cell>
          <cell r="E142">
            <v>0</v>
          </cell>
        </row>
        <row r="143">
          <cell r="A143">
            <v>128</v>
          </cell>
          <cell r="B143" t="str">
            <v>Caja Contador</v>
          </cell>
          <cell r="C143" t="str">
            <v>UN</v>
          </cell>
          <cell r="E143">
            <v>0</v>
          </cell>
        </row>
        <row r="144">
          <cell r="A144">
            <v>129</v>
          </cell>
          <cell r="B144" t="str">
            <v>Contador</v>
          </cell>
          <cell r="C144" t="str">
            <v>UN</v>
          </cell>
          <cell r="E144">
            <v>0</v>
          </cell>
        </row>
        <row r="145">
          <cell r="A145">
            <v>130</v>
          </cell>
          <cell r="B145" t="str">
            <v>Automatico de protección</v>
          </cell>
          <cell r="C145" t="str">
            <v>UN</v>
          </cell>
          <cell r="E145">
            <v>0</v>
          </cell>
        </row>
        <row r="146">
          <cell r="A146">
            <v>131</v>
          </cell>
          <cell r="B146" t="str">
            <v>Caja Circuitos</v>
          </cell>
          <cell r="C146" t="str">
            <v>UN</v>
          </cell>
          <cell r="E146">
            <v>0</v>
          </cell>
        </row>
        <row r="147">
          <cell r="A147">
            <v>132</v>
          </cell>
          <cell r="B147" t="str">
            <v>Automaticos</v>
          </cell>
          <cell r="C147" t="str">
            <v>ML</v>
          </cell>
          <cell r="E147">
            <v>0</v>
          </cell>
        </row>
        <row r="148">
          <cell r="A148">
            <v>133</v>
          </cell>
          <cell r="B148" t="str">
            <v>Linea Tierra</v>
          </cell>
          <cell r="C148" t="str">
            <v>ML</v>
          </cell>
          <cell r="E148">
            <v>0</v>
          </cell>
        </row>
        <row r="149">
          <cell r="A149">
            <v>134</v>
          </cell>
          <cell r="B149" t="str">
            <v>Cinta Bandy de 3/4</v>
          </cell>
          <cell r="C149" t="str">
            <v>ML</v>
          </cell>
          <cell r="E149">
            <v>0</v>
          </cell>
        </row>
        <row r="150">
          <cell r="A150">
            <v>135</v>
          </cell>
          <cell r="B150" t="str">
            <v>Hebillas de 3/4</v>
          </cell>
          <cell r="C150" t="str">
            <v>UN</v>
          </cell>
          <cell r="E150">
            <v>0</v>
          </cell>
        </row>
        <row r="151">
          <cell r="A151">
            <v>136</v>
          </cell>
          <cell r="B151" t="str">
            <v>Vigetas</v>
          </cell>
          <cell r="C151" t="str">
            <v>UN</v>
          </cell>
          <cell r="E151">
            <v>0</v>
          </cell>
        </row>
        <row r="152">
          <cell r="A152">
            <v>137</v>
          </cell>
          <cell r="B152" t="str">
            <v>Varilla de 1.50mts anclaje</v>
          </cell>
          <cell r="C152" t="str">
            <v>UN</v>
          </cell>
          <cell r="E152">
            <v>0</v>
          </cell>
        </row>
        <row r="153">
          <cell r="A153">
            <v>138</v>
          </cell>
          <cell r="B153" t="str">
            <v>Arandela de 4 x 4</v>
          </cell>
          <cell r="C153" t="str">
            <v>UN</v>
          </cell>
          <cell r="E153">
            <v>0</v>
          </cell>
        </row>
        <row r="154">
          <cell r="A154">
            <v>139</v>
          </cell>
          <cell r="B154" t="str">
            <v>Arandela de 2 x 2</v>
          </cell>
          <cell r="C154" t="str">
            <v>CUARTO</v>
          </cell>
          <cell r="E154">
            <v>0</v>
          </cell>
        </row>
        <row r="155">
          <cell r="A155">
            <v>140</v>
          </cell>
          <cell r="B155" t="str">
            <v>Arandela de presion para 1 1/2</v>
          </cell>
          <cell r="C155" t="str">
            <v>UN</v>
          </cell>
          <cell r="E155">
            <v>0</v>
          </cell>
        </row>
        <row r="156">
          <cell r="A156">
            <v>141</v>
          </cell>
          <cell r="B156" t="str">
            <v>Pernos de Maquina de 2"  x 1 1/2</v>
          </cell>
          <cell r="C156" t="str">
            <v>UN</v>
          </cell>
          <cell r="E156">
            <v>0</v>
          </cell>
        </row>
        <row r="157">
          <cell r="A157">
            <v>142</v>
          </cell>
          <cell r="B157" t="str">
            <v>Cable Acero de 3/8</v>
          </cell>
          <cell r="C157" t="str">
            <v>UN</v>
          </cell>
          <cell r="E157">
            <v>0</v>
          </cell>
        </row>
        <row r="158">
          <cell r="A158">
            <v>143</v>
          </cell>
          <cell r="B158" t="str">
            <v>Aisladores Tipo Tensor</v>
          </cell>
          <cell r="C158" t="str">
            <v>UN</v>
          </cell>
          <cell r="E158">
            <v>0</v>
          </cell>
        </row>
        <row r="159">
          <cell r="A159">
            <v>144</v>
          </cell>
          <cell r="B159" t="str">
            <v>Guarda Cabos</v>
          </cell>
          <cell r="C159" t="str">
            <v>ML</v>
          </cell>
          <cell r="E159">
            <v>0</v>
          </cell>
        </row>
        <row r="160">
          <cell r="A160">
            <v>145</v>
          </cell>
          <cell r="B160" t="str">
            <v>Grapa 3 pernos</v>
          </cell>
          <cell r="C160" t="str">
            <v>ML</v>
          </cell>
          <cell r="E160">
            <v>0</v>
          </cell>
        </row>
        <row r="161">
          <cell r="A161">
            <v>146</v>
          </cell>
          <cell r="B161" t="str">
            <v>Ducto de 2"</v>
          </cell>
          <cell r="C161" t="str">
            <v>ML</v>
          </cell>
          <cell r="E161">
            <v>0</v>
          </cell>
        </row>
        <row r="162">
          <cell r="A162">
            <v>147</v>
          </cell>
          <cell r="B162" t="str">
            <v>Ducto de 1 1/2"</v>
          </cell>
          <cell r="C162" t="str">
            <v>UN</v>
          </cell>
          <cell r="E162">
            <v>0</v>
          </cell>
        </row>
        <row r="163">
          <cell r="A163">
            <v>148</v>
          </cell>
          <cell r="B163" t="str">
            <v>Curva de 1 1/2"</v>
          </cell>
          <cell r="C163" t="str">
            <v>UN</v>
          </cell>
          <cell r="E163">
            <v>0</v>
          </cell>
        </row>
        <row r="164">
          <cell r="A164">
            <v>149</v>
          </cell>
          <cell r="B164" t="str">
            <v>Tapa Col Roll 0.5 x 0.5mts</v>
          </cell>
          <cell r="C164" t="str">
            <v>UN</v>
          </cell>
          <cell r="E164">
            <v>0</v>
          </cell>
        </row>
        <row r="165">
          <cell r="A165">
            <v>150</v>
          </cell>
          <cell r="B165" t="str">
            <v>Angulo</v>
          </cell>
          <cell r="C165" t="str">
            <v>UN</v>
          </cell>
          <cell r="E165">
            <v>0</v>
          </cell>
        </row>
        <row r="166">
          <cell r="A166">
            <v>151</v>
          </cell>
          <cell r="B166" t="str">
            <v>Cable Nº 4 Alum. Encauchetado</v>
          </cell>
          <cell r="C166" t="str">
            <v>UN</v>
          </cell>
          <cell r="E166">
            <v>0</v>
          </cell>
        </row>
        <row r="167">
          <cell r="A167">
            <v>152</v>
          </cell>
          <cell r="B167" t="str">
            <v>Cable Nº 10 Cobre THHN</v>
          </cell>
          <cell r="C167" t="str">
            <v>UN</v>
          </cell>
          <cell r="E167">
            <v>0</v>
          </cell>
        </row>
        <row r="168">
          <cell r="A168">
            <v>153</v>
          </cell>
          <cell r="B168" t="str">
            <v>Conectores para Ponchar AP1</v>
          </cell>
          <cell r="C168" t="str">
            <v>CUARTO</v>
          </cell>
          <cell r="E168">
            <v>0</v>
          </cell>
        </row>
        <row r="169">
          <cell r="A169">
            <v>154</v>
          </cell>
          <cell r="B169" t="str">
            <v>Protecciones Sumergibles para empalme</v>
          </cell>
          <cell r="C169" t="str">
            <v>UN</v>
          </cell>
          <cell r="E169">
            <v>0</v>
          </cell>
        </row>
        <row r="170">
          <cell r="A170">
            <v>155</v>
          </cell>
          <cell r="B170" t="str">
            <v>Cinta Nº 33</v>
          </cell>
          <cell r="C170" t="str">
            <v>UN</v>
          </cell>
          <cell r="E170">
            <v>0</v>
          </cell>
        </row>
        <row r="171">
          <cell r="A171">
            <v>156</v>
          </cell>
          <cell r="B171" t="str">
            <v>Cinta Nº 23</v>
          </cell>
          <cell r="C171" t="str">
            <v>UN</v>
          </cell>
          <cell r="E171">
            <v>0</v>
          </cell>
        </row>
        <row r="172">
          <cell r="A172">
            <v>157</v>
          </cell>
          <cell r="B172" t="str">
            <v>Ducto de 3" corrugado 35 x 3T para cajilla</v>
          </cell>
          <cell r="C172" t="str">
            <v>UN</v>
          </cell>
          <cell r="E172">
            <v>0</v>
          </cell>
        </row>
        <row r="173">
          <cell r="A173">
            <v>158</v>
          </cell>
          <cell r="B173" t="str">
            <v>Tubo de desague A - LL</v>
          </cell>
          <cell r="C173" t="str">
            <v>ML</v>
          </cell>
          <cell r="E173">
            <v>0</v>
          </cell>
        </row>
        <row r="174">
          <cell r="A174">
            <v>159</v>
          </cell>
          <cell r="B174" t="str">
            <v>Poste metálico de 4" de diámetro, 3 mts  de altura, pintado con base metálica para instalación o anclaje en pedestal, para dos luminarias. (según diseño )</v>
          </cell>
          <cell r="C174" t="str">
            <v>UN</v>
          </cell>
          <cell r="E174">
            <v>0</v>
          </cell>
        </row>
        <row r="175">
          <cell r="A175">
            <v>160</v>
          </cell>
          <cell r="B175" t="str">
            <v>Poste metálico de 4" de diámetro, 4 mts  de altura, pintado con base metálica para instalación o anclaje en pedestal, para cuatro luminarias. (según diseño)</v>
          </cell>
          <cell r="C175" t="str">
            <v>UN</v>
          </cell>
          <cell r="E175">
            <v>0</v>
          </cell>
        </row>
        <row r="176">
          <cell r="A176">
            <v>161</v>
          </cell>
          <cell r="E176">
            <v>0</v>
          </cell>
        </row>
        <row r="177">
          <cell r="A177">
            <v>162</v>
          </cell>
          <cell r="B177" t="str">
            <v>Transformador trifásico de 15 KVA, 13200/220 voltios</v>
          </cell>
          <cell r="C177" t="str">
            <v>UN</v>
          </cell>
          <cell r="D177">
            <v>4657500</v>
          </cell>
          <cell r="E177">
            <v>279450</v>
          </cell>
        </row>
        <row r="178">
          <cell r="A178">
            <v>163</v>
          </cell>
          <cell r="E178">
            <v>0</v>
          </cell>
        </row>
        <row r="179">
          <cell r="A179">
            <v>164</v>
          </cell>
          <cell r="E179">
            <v>0</v>
          </cell>
        </row>
        <row r="180">
          <cell r="A180">
            <v>165</v>
          </cell>
          <cell r="E180">
            <v>0</v>
          </cell>
        </row>
        <row r="181">
          <cell r="A181">
            <v>166</v>
          </cell>
          <cell r="E181">
            <v>0</v>
          </cell>
        </row>
        <row r="182">
          <cell r="A182">
            <v>167</v>
          </cell>
          <cell r="E182">
            <v>0</v>
          </cell>
        </row>
        <row r="183">
          <cell r="A183">
            <v>168</v>
          </cell>
          <cell r="E183">
            <v>0</v>
          </cell>
        </row>
        <row r="184">
          <cell r="A184">
            <v>169</v>
          </cell>
          <cell r="E184">
            <v>0</v>
          </cell>
        </row>
        <row r="185">
          <cell r="A185">
            <v>170</v>
          </cell>
          <cell r="E185">
            <v>0</v>
          </cell>
        </row>
        <row r="186">
          <cell r="A186">
            <v>171</v>
          </cell>
          <cell r="E186">
            <v>0</v>
          </cell>
        </row>
        <row r="187">
          <cell r="A187">
            <v>172</v>
          </cell>
          <cell r="E187">
            <v>0</v>
          </cell>
        </row>
        <row r="188">
          <cell r="A188">
            <v>173</v>
          </cell>
          <cell r="E188">
            <v>0</v>
          </cell>
        </row>
        <row r="189">
          <cell r="A189">
            <v>174</v>
          </cell>
          <cell r="E189">
            <v>0</v>
          </cell>
        </row>
        <row r="190">
          <cell r="A190">
            <v>175</v>
          </cell>
          <cell r="E190">
            <v>0</v>
          </cell>
        </row>
        <row r="191">
          <cell r="A191">
            <v>176</v>
          </cell>
          <cell r="E191">
            <v>0</v>
          </cell>
        </row>
        <row r="192">
          <cell r="A192">
            <v>177</v>
          </cell>
          <cell r="E192">
            <v>0</v>
          </cell>
        </row>
        <row r="193">
          <cell r="A193">
            <v>178</v>
          </cell>
          <cell r="E193">
            <v>0</v>
          </cell>
        </row>
        <row r="194">
          <cell r="A194">
            <v>179</v>
          </cell>
          <cell r="E194">
            <v>0</v>
          </cell>
        </row>
        <row r="195">
          <cell r="A195">
            <v>180</v>
          </cell>
          <cell r="E195">
            <v>0</v>
          </cell>
        </row>
        <row r="196">
          <cell r="A196">
            <v>181</v>
          </cell>
          <cell r="E196">
            <v>0</v>
          </cell>
        </row>
        <row r="197">
          <cell r="A197">
            <v>182</v>
          </cell>
          <cell r="E197">
            <v>0</v>
          </cell>
        </row>
        <row r="198">
          <cell r="A198">
            <v>183</v>
          </cell>
          <cell r="E198">
            <v>0</v>
          </cell>
        </row>
        <row r="199">
          <cell r="A199">
            <v>184</v>
          </cell>
          <cell r="E199">
            <v>0</v>
          </cell>
        </row>
        <row r="200">
          <cell r="A200">
            <v>185</v>
          </cell>
          <cell r="E200">
            <v>0</v>
          </cell>
        </row>
        <row r="201">
          <cell r="A201">
            <v>186</v>
          </cell>
          <cell r="E201">
            <v>0</v>
          </cell>
        </row>
        <row r="202">
          <cell r="A202">
            <v>187</v>
          </cell>
          <cell r="E202">
            <v>0</v>
          </cell>
        </row>
        <row r="203">
          <cell r="A203">
            <v>188</v>
          </cell>
          <cell r="E203">
            <v>0</v>
          </cell>
        </row>
        <row r="204">
          <cell r="A204">
            <v>189</v>
          </cell>
          <cell r="E204">
            <v>0</v>
          </cell>
        </row>
        <row r="205">
          <cell r="A205">
            <v>190</v>
          </cell>
          <cell r="E205">
            <v>0</v>
          </cell>
        </row>
        <row r="207">
          <cell r="A207" t="str">
            <v>REF.</v>
          </cell>
          <cell r="B207" t="str">
            <v>MATERIAL ACEROS</v>
          </cell>
          <cell r="C207" t="str">
            <v>UNIDAD</v>
          </cell>
          <cell r="D207" t="str">
            <v>PRECIO</v>
          </cell>
          <cell r="E207" t="str">
            <v>TRANSPORTE</v>
          </cell>
        </row>
        <row r="209">
          <cell r="A209">
            <v>191</v>
          </cell>
          <cell r="B209" t="str">
            <v>Acero de refuerzo A-37  A-60</v>
          </cell>
          <cell r="C209" t="str">
            <v>KG</v>
          </cell>
          <cell r="D209">
            <v>2100</v>
          </cell>
          <cell r="E209">
            <v>126</v>
          </cell>
        </row>
        <row r="210">
          <cell r="A210">
            <v>192</v>
          </cell>
          <cell r="B210" t="str">
            <v>Acero Fy = 60.000 PSI</v>
          </cell>
          <cell r="C210" t="str">
            <v>KG</v>
          </cell>
          <cell r="D210">
            <v>2050</v>
          </cell>
          <cell r="E210">
            <v>123</v>
          </cell>
        </row>
        <row r="211">
          <cell r="A211">
            <v>193</v>
          </cell>
          <cell r="B211" t="str">
            <v>Alambre negro</v>
          </cell>
          <cell r="C211" t="str">
            <v>KG</v>
          </cell>
          <cell r="D211">
            <v>3800</v>
          </cell>
          <cell r="E211">
            <v>228</v>
          </cell>
        </row>
        <row r="212">
          <cell r="A212">
            <v>194</v>
          </cell>
          <cell r="B212" t="str">
            <v>Caneca metálica mediana, en malla tipo cafetera, pivotante, sobre paral tubular metálico, con logotipo de la Alcaldia, según diseño</v>
          </cell>
          <cell r="C212" t="str">
            <v>UN</v>
          </cell>
          <cell r="D212">
            <v>94334</v>
          </cell>
          <cell r="E212">
            <v>5660.04</v>
          </cell>
        </row>
        <row r="213">
          <cell r="A213">
            <v>195</v>
          </cell>
          <cell r="B213" t="str">
            <v>Caseta metálica para venta de dulcería  Según diseño y con logotipo de la Alcaldía.</v>
          </cell>
          <cell r="C213" t="str">
            <v>UN</v>
          </cell>
          <cell r="D213">
            <v>4485453</v>
          </cell>
          <cell r="E213">
            <v>269127.18</v>
          </cell>
        </row>
        <row r="214">
          <cell r="A214">
            <v>196</v>
          </cell>
          <cell r="B214" t="str">
            <v>Caseta metálica, para venta de revistas. Según diseño y con logotipo de la Alcaldía.</v>
          </cell>
          <cell r="C214" t="str">
            <v>UN</v>
          </cell>
          <cell r="D214">
            <v>5866830</v>
          </cell>
          <cell r="E214">
            <v>352009.8</v>
          </cell>
        </row>
        <row r="215">
          <cell r="A215">
            <v>197</v>
          </cell>
          <cell r="B215" t="str">
            <v xml:space="preserve">Estructura metalica para cabinas Telefonicas, según detalle </v>
          </cell>
          <cell r="C215" t="str">
            <v>UN</v>
          </cell>
          <cell r="E215">
            <v>0</v>
          </cell>
        </row>
        <row r="216">
          <cell r="A216">
            <v>198</v>
          </cell>
          <cell r="B216" t="str">
            <v>Estructura para aro base de pozo</v>
          </cell>
          <cell r="C216" t="str">
            <v>UN</v>
          </cell>
          <cell r="D216">
            <v>140000</v>
          </cell>
          <cell r="E216">
            <v>8400</v>
          </cell>
        </row>
        <row r="217">
          <cell r="A217">
            <v>199</v>
          </cell>
          <cell r="B217" t="str">
            <v>Estructura para tapa de pozo</v>
          </cell>
          <cell r="C217" t="str">
            <v>UN</v>
          </cell>
          <cell r="D217">
            <v>140000</v>
          </cell>
          <cell r="E217">
            <v>8400</v>
          </cell>
        </row>
        <row r="218">
          <cell r="A218">
            <v>200</v>
          </cell>
          <cell r="B218" t="str">
            <v>Hidrante tipo humedo de 3" norma AWWA-C503</v>
          </cell>
          <cell r="C218" t="str">
            <v>UN</v>
          </cell>
          <cell r="D218">
            <v>1210000</v>
          </cell>
          <cell r="E218">
            <v>72600</v>
          </cell>
        </row>
        <row r="219">
          <cell r="A219">
            <v>201</v>
          </cell>
          <cell r="B219" t="str">
            <v>Hidrante tipo humedo de 4" norma AWWA-C503</v>
          </cell>
          <cell r="C219" t="str">
            <v>UN</v>
          </cell>
          <cell r="D219">
            <v>1980000</v>
          </cell>
          <cell r="E219">
            <v>118800</v>
          </cell>
        </row>
        <row r="220">
          <cell r="A220">
            <v>202</v>
          </cell>
          <cell r="B220" t="str">
            <v xml:space="preserve">Llave de corte de 2" </v>
          </cell>
          <cell r="C220" t="str">
            <v>UN</v>
          </cell>
          <cell r="E220">
            <v>0</v>
          </cell>
        </row>
        <row r="221">
          <cell r="A221">
            <v>203</v>
          </cell>
          <cell r="B221" t="str">
            <v>Malla Electrosoldada</v>
          </cell>
          <cell r="C221" t="str">
            <v>M²</v>
          </cell>
          <cell r="D221">
            <v>16850</v>
          </cell>
          <cell r="E221">
            <v>1011</v>
          </cell>
        </row>
        <row r="222">
          <cell r="A222">
            <v>204</v>
          </cell>
          <cell r="B222" t="str">
            <v>Malla Gallinero</v>
          </cell>
          <cell r="C222" t="str">
            <v>M²</v>
          </cell>
          <cell r="D222">
            <v>1250</v>
          </cell>
          <cell r="E222">
            <v>75</v>
          </cell>
        </row>
        <row r="223">
          <cell r="A223">
            <v>205</v>
          </cell>
          <cell r="B223" t="str">
            <v>Niple Galvanizado 1/2"</v>
          </cell>
          <cell r="C223" t="str">
            <v>Und</v>
          </cell>
          <cell r="D223">
            <v>600</v>
          </cell>
          <cell r="E223">
            <v>36</v>
          </cell>
        </row>
        <row r="224">
          <cell r="A224">
            <v>206</v>
          </cell>
          <cell r="B224" t="str">
            <v>Platina de 3/16" x 1"</v>
          </cell>
          <cell r="C224" t="str">
            <v>ML</v>
          </cell>
          <cell r="D224">
            <v>3800</v>
          </cell>
          <cell r="E224">
            <v>228</v>
          </cell>
        </row>
        <row r="225">
          <cell r="A225">
            <v>207</v>
          </cell>
          <cell r="B225" t="str">
            <v>Puntillas</v>
          </cell>
          <cell r="C225" t="str">
            <v>LB</v>
          </cell>
          <cell r="D225">
            <v>1500</v>
          </cell>
          <cell r="E225">
            <v>90</v>
          </cell>
        </row>
        <row r="226">
          <cell r="A226">
            <v>208</v>
          </cell>
          <cell r="B226" t="str">
            <v>Registro de corte</v>
          </cell>
          <cell r="C226" t="str">
            <v>UN</v>
          </cell>
          <cell r="D226">
            <v>20000</v>
          </cell>
          <cell r="E226">
            <v>1200</v>
          </cell>
        </row>
        <row r="227">
          <cell r="A227">
            <v>209</v>
          </cell>
          <cell r="B227" t="str">
            <v>Registro de incorporación en bronce</v>
          </cell>
          <cell r="C227" t="str">
            <v>UN</v>
          </cell>
          <cell r="D227">
            <v>12000</v>
          </cell>
          <cell r="E227">
            <v>720</v>
          </cell>
        </row>
        <row r="228">
          <cell r="A228">
            <v>210</v>
          </cell>
          <cell r="B228" t="str">
            <v>Rejilla en angulo de 1½" x 1/4" para sumidero A. LL., según diseño EPN</v>
          </cell>
          <cell r="C228" t="str">
            <v>UN</v>
          </cell>
          <cell r="D228">
            <v>180000</v>
          </cell>
          <cell r="E228">
            <v>10800</v>
          </cell>
        </row>
        <row r="229">
          <cell r="A229">
            <v>211</v>
          </cell>
          <cell r="B229" t="str">
            <v>Rejilla en varilla de 5/8" cada 3 cm y marco en angulo de 1"x31/6", bisagrada según modelo de EPN</v>
          </cell>
          <cell r="C229" t="str">
            <v>ML</v>
          </cell>
          <cell r="E229">
            <v>0</v>
          </cell>
        </row>
        <row r="230">
          <cell r="A230">
            <v>212</v>
          </cell>
          <cell r="B230" t="str">
            <v>Tapa valvula tipo Chorote - Tráfico liviano</v>
          </cell>
          <cell r="C230" t="str">
            <v>UN</v>
          </cell>
          <cell r="D230">
            <v>85000</v>
          </cell>
          <cell r="E230">
            <v>5100</v>
          </cell>
        </row>
        <row r="231">
          <cell r="A231">
            <v>213</v>
          </cell>
          <cell r="B231" t="str">
            <v>Tee estándar de 12"x3" derivación a brida PN 10 - Hierro dúctil</v>
          </cell>
          <cell r="C231" t="str">
            <v>UN</v>
          </cell>
          <cell r="E231">
            <v>0</v>
          </cell>
        </row>
        <row r="232">
          <cell r="A232">
            <v>214</v>
          </cell>
          <cell r="B232" t="str">
            <v>Tee estándar de 12"x4" derivación a brida PN 10 - Hierro dúctil</v>
          </cell>
          <cell r="C232" t="str">
            <v>UN</v>
          </cell>
          <cell r="E232">
            <v>0</v>
          </cell>
        </row>
        <row r="233">
          <cell r="A233">
            <v>215</v>
          </cell>
          <cell r="B233" t="str">
            <v>Tee estándar de 16"x12" derivación a brida PN 10 - Hierro dúctil</v>
          </cell>
          <cell r="C233" t="str">
            <v>UN</v>
          </cell>
          <cell r="E233">
            <v>0</v>
          </cell>
        </row>
        <row r="234">
          <cell r="A234">
            <v>216</v>
          </cell>
          <cell r="B234" t="str">
            <v>Tee estándar de 8"x12" derivación a brida PN 10 - Hierro dúctil</v>
          </cell>
          <cell r="C234" t="str">
            <v>UN</v>
          </cell>
          <cell r="E234">
            <v>0</v>
          </cell>
        </row>
        <row r="235">
          <cell r="A235">
            <v>217</v>
          </cell>
          <cell r="B235" t="str">
            <v>Tee estándar de 8"x3" derivación a brida PN 10 - Hierro dúctil</v>
          </cell>
          <cell r="C235" t="str">
            <v>UN</v>
          </cell>
          <cell r="E235">
            <v>0</v>
          </cell>
        </row>
        <row r="236">
          <cell r="A236">
            <v>218</v>
          </cell>
          <cell r="B236" t="str">
            <v>Tee estándar de 8"x4" derivación a brida PN 10 - Hierro dúctil</v>
          </cell>
          <cell r="C236" t="str">
            <v>UN</v>
          </cell>
          <cell r="E236">
            <v>0</v>
          </cell>
        </row>
        <row r="237">
          <cell r="A237">
            <v>219</v>
          </cell>
          <cell r="B237" t="str">
            <v>Tee estándar de 8"x6" derivación a brida PN 10 - Hierro dúctil</v>
          </cell>
          <cell r="C237" t="str">
            <v>UN</v>
          </cell>
          <cell r="E237">
            <v>0</v>
          </cell>
        </row>
        <row r="238">
          <cell r="A238">
            <v>220</v>
          </cell>
          <cell r="B238" t="str">
            <v>TEE GALVANIZADA DE 1/2"</v>
          </cell>
          <cell r="C238" t="str">
            <v>Und</v>
          </cell>
          <cell r="D238">
            <v>600</v>
          </cell>
          <cell r="E238">
            <v>36</v>
          </cell>
        </row>
        <row r="239">
          <cell r="A239">
            <v>221</v>
          </cell>
          <cell r="B239" t="str">
            <v>Tornillo Autoperforante</v>
          </cell>
          <cell r="C239" t="str">
            <v>Und.</v>
          </cell>
          <cell r="D239">
            <v>300</v>
          </cell>
          <cell r="E239">
            <v>18</v>
          </cell>
        </row>
        <row r="240">
          <cell r="A240">
            <v>222</v>
          </cell>
          <cell r="B240" t="str">
            <v>Tornillo Fija Ala</v>
          </cell>
          <cell r="C240" t="str">
            <v>Und.</v>
          </cell>
          <cell r="D240">
            <v>350</v>
          </cell>
          <cell r="E240">
            <v>21</v>
          </cell>
        </row>
        <row r="241">
          <cell r="A241">
            <v>223</v>
          </cell>
          <cell r="B241" t="str">
            <v>Valvula de compuerta elastica de 3" en Hierro Ductil (ASTM-A-536)</v>
          </cell>
          <cell r="C241" t="str">
            <v>UN</v>
          </cell>
          <cell r="E241">
            <v>0</v>
          </cell>
        </row>
        <row r="242">
          <cell r="A242">
            <v>224</v>
          </cell>
          <cell r="B242" t="str">
            <v>Valvula de compuerta elastica de 4" en Hierro Ductil (ASTM-A-536)</v>
          </cell>
          <cell r="C242" t="str">
            <v>UN</v>
          </cell>
          <cell r="E242">
            <v>0</v>
          </cell>
        </row>
        <row r="243">
          <cell r="A243">
            <v>225</v>
          </cell>
          <cell r="B243" t="str">
            <v>Valvula de compuerta elastica de 6" en Hierro Ductil (ASTM-A-536)</v>
          </cell>
          <cell r="C243" t="str">
            <v>UN</v>
          </cell>
          <cell r="E243">
            <v>0</v>
          </cell>
        </row>
        <row r="244">
          <cell r="A244">
            <v>226</v>
          </cell>
          <cell r="B244" t="str">
            <v>Valvula de compuerta elastica de 8" en Hierro Ductil (ASTM-A-536)</v>
          </cell>
          <cell r="C244" t="str">
            <v>UN</v>
          </cell>
          <cell r="E244">
            <v>0</v>
          </cell>
        </row>
        <row r="245">
          <cell r="A245">
            <v>227</v>
          </cell>
          <cell r="B245" t="str">
            <v>Valvula de mariposa de 16" en Hierro Ductil (ASTM-A-536) brida PN 10</v>
          </cell>
          <cell r="C245" t="str">
            <v>UN</v>
          </cell>
          <cell r="E245">
            <v>0</v>
          </cell>
        </row>
        <row r="246">
          <cell r="A246">
            <v>228</v>
          </cell>
          <cell r="B246" t="str">
            <v>Valvula de mariposa de 20" en Hierro Ductil (ASTM-A-536) brida PN 10</v>
          </cell>
          <cell r="C246" t="str">
            <v>UN</v>
          </cell>
          <cell r="E246">
            <v>0</v>
          </cell>
        </row>
        <row r="247">
          <cell r="A247">
            <v>229</v>
          </cell>
          <cell r="B247" t="str">
            <v>Hoja de Segueta</v>
          </cell>
          <cell r="C247" t="str">
            <v>UN</v>
          </cell>
          <cell r="D247">
            <v>2500</v>
          </cell>
          <cell r="E247">
            <v>150</v>
          </cell>
        </row>
        <row r="248">
          <cell r="A248">
            <v>230</v>
          </cell>
          <cell r="B248" t="str">
            <v xml:space="preserve">poste galvanizado de 2" </v>
          </cell>
          <cell r="C248" t="str">
            <v>UN</v>
          </cell>
          <cell r="D248">
            <v>78000</v>
          </cell>
          <cell r="E248">
            <v>4680</v>
          </cell>
        </row>
        <row r="249">
          <cell r="A249">
            <v>231</v>
          </cell>
          <cell r="B249" t="str">
            <v>Malla eslabonada de 2x2 cal. 10</v>
          </cell>
          <cell r="C249" t="str">
            <v>M²</v>
          </cell>
          <cell r="D249">
            <v>14500</v>
          </cell>
          <cell r="E249">
            <v>870</v>
          </cell>
        </row>
        <row r="250">
          <cell r="A250">
            <v>232</v>
          </cell>
          <cell r="B250" t="str">
            <v>Platina de 3/16" x 1"</v>
          </cell>
          <cell r="C250" t="str">
            <v>ML</v>
          </cell>
          <cell r="D250">
            <v>3800</v>
          </cell>
          <cell r="E250">
            <v>228</v>
          </cell>
        </row>
        <row r="251">
          <cell r="A251">
            <v>233</v>
          </cell>
          <cell r="B251" t="str">
            <v xml:space="preserve">angulo de 1"x1/8" </v>
          </cell>
          <cell r="E251">
            <v>0</v>
          </cell>
        </row>
        <row r="252">
          <cell r="A252">
            <v>234</v>
          </cell>
          <cell r="B252" t="str">
            <v>Hierros Ø1/2"</v>
          </cell>
          <cell r="C252" t="str">
            <v>KG</v>
          </cell>
          <cell r="D252">
            <v>2200</v>
          </cell>
          <cell r="E252">
            <v>132</v>
          </cell>
        </row>
        <row r="253">
          <cell r="A253">
            <v>235</v>
          </cell>
          <cell r="B253" t="str">
            <v>Hierros Ø3/8"</v>
          </cell>
          <cell r="C253" t="str">
            <v>KG</v>
          </cell>
          <cell r="D253">
            <v>2100</v>
          </cell>
          <cell r="E253">
            <v>126</v>
          </cell>
        </row>
        <row r="254">
          <cell r="A254">
            <v>236</v>
          </cell>
          <cell r="B254" t="str">
            <v>Hierros   Ø  1/4"</v>
          </cell>
          <cell r="C254" t="str">
            <v>KG</v>
          </cell>
          <cell r="D254">
            <v>2000</v>
          </cell>
          <cell r="E254">
            <v>120</v>
          </cell>
        </row>
        <row r="255">
          <cell r="A255">
            <v>237</v>
          </cell>
          <cell r="B255" t="str">
            <v>Alambre negro</v>
          </cell>
          <cell r="C255" t="str">
            <v>KG</v>
          </cell>
          <cell r="D255">
            <v>2300</v>
          </cell>
          <cell r="E255">
            <v>138</v>
          </cell>
        </row>
        <row r="256">
          <cell r="A256">
            <v>238</v>
          </cell>
          <cell r="E256">
            <v>0</v>
          </cell>
        </row>
        <row r="257">
          <cell r="A257">
            <v>239</v>
          </cell>
          <cell r="E257">
            <v>0</v>
          </cell>
        </row>
        <row r="258">
          <cell r="A258">
            <v>240</v>
          </cell>
          <cell r="E258">
            <v>0</v>
          </cell>
        </row>
        <row r="259">
          <cell r="A259">
            <v>241</v>
          </cell>
          <cell r="E259">
            <v>0</v>
          </cell>
        </row>
        <row r="260">
          <cell r="A260">
            <v>242</v>
          </cell>
          <cell r="E260">
            <v>0</v>
          </cell>
        </row>
        <row r="261">
          <cell r="A261">
            <v>243</v>
          </cell>
          <cell r="E261">
            <v>0</v>
          </cell>
        </row>
        <row r="262">
          <cell r="A262">
            <v>244</v>
          </cell>
          <cell r="E262">
            <v>0</v>
          </cell>
        </row>
        <row r="263">
          <cell r="A263">
            <v>245</v>
          </cell>
          <cell r="E263">
            <v>0</v>
          </cell>
        </row>
        <row r="264">
          <cell r="A264">
            <v>246</v>
          </cell>
          <cell r="E264">
            <v>0</v>
          </cell>
        </row>
        <row r="265">
          <cell r="A265">
            <v>247</v>
          </cell>
          <cell r="E265">
            <v>0</v>
          </cell>
        </row>
        <row r="266">
          <cell r="A266">
            <v>248</v>
          </cell>
          <cell r="E266">
            <v>0</v>
          </cell>
        </row>
        <row r="267">
          <cell r="A267">
            <v>249</v>
          </cell>
          <cell r="E267">
            <v>0</v>
          </cell>
        </row>
        <row r="268">
          <cell r="A268">
            <v>250</v>
          </cell>
          <cell r="E268">
            <v>0</v>
          </cell>
        </row>
        <row r="270">
          <cell r="A270" t="str">
            <v>REF.</v>
          </cell>
          <cell r="B270" t="str">
            <v>MATERIAL DE CUBIERTA</v>
          </cell>
          <cell r="C270" t="str">
            <v>UNIDAD</v>
          </cell>
          <cell r="D270" t="str">
            <v>PRECIO</v>
          </cell>
          <cell r="E270" t="str">
            <v>TRANSPORTE</v>
          </cell>
        </row>
        <row r="272">
          <cell r="A272">
            <v>251</v>
          </cell>
          <cell r="B272" t="str">
            <v xml:space="preserve">Amarres </v>
          </cell>
          <cell r="C272" t="str">
            <v>UN</v>
          </cell>
          <cell r="D272">
            <v>50</v>
          </cell>
          <cell r="E272">
            <v>3</v>
          </cell>
        </row>
        <row r="273">
          <cell r="A273">
            <v>252</v>
          </cell>
          <cell r="B273" t="str">
            <v>Caballete</v>
          </cell>
          <cell r="C273" t="str">
            <v>ML</v>
          </cell>
          <cell r="E273">
            <v>0</v>
          </cell>
        </row>
        <row r="274">
          <cell r="A274">
            <v>253</v>
          </cell>
          <cell r="B274" t="str">
            <v>Correas en perfil cerrado de 4x10 cal 18 de 6.00mts</v>
          </cell>
          <cell r="C274" t="str">
            <v>UN</v>
          </cell>
          <cell r="D274">
            <v>42500</v>
          </cell>
          <cell r="E274">
            <v>2550</v>
          </cell>
        </row>
        <row r="275">
          <cell r="A275">
            <v>254</v>
          </cell>
          <cell r="B275" t="str">
            <v>Ganchos</v>
          </cell>
          <cell r="C275" t="str">
            <v>UN</v>
          </cell>
          <cell r="D275">
            <v>780</v>
          </cell>
          <cell r="E275">
            <v>46.8</v>
          </cell>
        </row>
        <row r="276">
          <cell r="A276">
            <v>255</v>
          </cell>
          <cell r="B276" t="str">
            <v>Teja Termoacustic + Caballete</v>
          </cell>
          <cell r="C276" t="str">
            <v>M2</v>
          </cell>
          <cell r="D276">
            <v>24000</v>
          </cell>
          <cell r="E276">
            <v>1440</v>
          </cell>
        </row>
        <row r="277">
          <cell r="A277">
            <v>256</v>
          </cell>
          <cell r="B277" t="str">
            <v xml:space="preserve">Teja Termoacustic Ondulada - color Azul </v>
          </cell>
          <cell r="C277" t="str">
            <v>M2</v>
          </cell>
          <cell r="D277">
            <v>38500</v>
          </cell>
          <cell r="E277">
            <v>2310</v>
          </cell>
        </row>
        <row r="278">
          <cell r="A278">
            <v>257</v>
          </cell>
          <cell r="B278" t="str">
            <v>Teja Termoacustic Ondulada - color Terracota</v>
          </cell>
          <cell r="C278" t="str">
            <v>M2</v>
          </cell>
          <cell r="D278">
            <v>31000</v>
          </cell>
          <cell r="E278">
            <v>1860</v>
          </cell>
        </row>
        <row r="279">
          <cell r="A279">
            <v>258</v>
          </cell>
          <cell r="E279">
            <v>0</v>
          </cell>
        </row>
        <row r="280">
          <cell r="A280">
            <v>259</v>
          </cell>
          <cell r="E280">
            <v>0</v>
          </cell>
        </row>
        <row r="281">
          <cell r="A281">
            <v>260</v>
          </cell>
          <cell r="E281">
            <v>0</v>
          </cell>
        </row>
        <row r="282">
          <cell r="A282">
            <v>261</v>
          </cell>
          <cell r="E282">
            <v>0</v>
          </cell>
        </row>
        <row r="283">
          <cell r="A283">
            <v>262</v>
          </cell>
          <cell r="E283">
            <v>0</v>
          </cell>
        </row>
        <row r="284">
          <cell r="A284">
            <v>263</v>
          </cell>
          <cell r="E284">
            <v>0</v>
          </cell>
        </row>
        <row r="285">
          <cell r="A285">
            <v>264</v>
          </cell>
          <cell r="E285">
            <v>0</v>
          </cell>
        </row>
        <row r="286">
          <cell r="A286">
            <v>265</v>
          </cell>
          <cell r="E286">
            <v>0</v>
          </cell>
        </row>
        <row r="287">
          <cell r="A287">
            <v>266</v>
          </cell>
          <cell r="E287">
            <v>0</v>
          </cell>
        </row>
        <row r="288">
          <cell r="A288">
            <v>267</v>
          </cell>
          <cell r="E288">
            <v>0</v>
          </cell>
        </row>
        <row r="289">
          <cell r="A289">
            <v>268</v>
          </cell>
          <cell r="E289">
            <v>0</v>
          </cell>
        </row>
        <row r="290">
          <cell r="A290">
            <v>269</v>
          </cell>
          <cell r="E290">
            <v>0</v>
          </cell>
        </row>
        <row r="291">
          <cell r="A291">
            <v>270</v>
          </cell>
          <cell r="E291">
            <v>0</v>
          </cell>
        </row>
        <row r="292">
          <cell r="A292">
            <v>271</v>
          </cell>
          <cell r="E292">
            <v>0</v>
          </cell>
        </row>
        <row r="293">
          <cell r="A293">
            <v>272</v>
          </cell>
          <cell r="E293">
            <v>0</v>
          </cell>
        </row>
        <row r="294">
          <cell r="A294">
            <v>273</v>
          </cell>
          <cell r="E294">
            <v>0</v>
          </cell>
        </row>
        <row r="295">
          <cell r="A295">
            <v>274</v>
          </cell>
          <cell r="E295">
            <v>0</v>
          </cell>
        </row>
        <row r="296">
          <cell r="A296">
            <v>275</v>
          </cell>
          <cell r="E296">
            <v>0</v>
          </cell>
        </row>
        <row r="297">
          <cell r="A297">
            <v>276</v>
          </cell>
          <cell r="E297">
            <v>0</v>
          </cell>
        </row>
        <row r="298">
          <cell r="A298">
            <v>277</v>
          </cell>
          <cell r="E298">
            <v>0</v>
          </cell>
        </row>
        <row r="299">
          <cell r="A299">
            <v>278</v>
          </cell>
          <cell r="E299">
            <v>0</v>
          </cell>
        </row>
        <row r="300">
          <cell r="A300">
            <v>279</v>
          </cell>
          <cell r="E300">
            <v>0</v>
          </cell>
        </row>
        <row r="301">
          <cell r="A301">
            <v>280</v>
          </cell>
          <cell r="E301">
            <v>0</v>
          </cell>
        </row>
        <row r="303">
          <cell r="A303" t="str">
            <v>REF.</v>
          </cell>
          <cell r="B303" t="str">
            <v>MATERIAL DE PVC</v>
          </cell>
          <cell r="C303" t="str">
            <v>UNIDAD</v>
          </cell>
          <cell r="D303" t="str">
            <v>PRECIO</v>
          </cell>
          <cell r="E303" t="str">
            <v>TRANSPORTE</v>
          </cell>
        </row>
        <row r="305">
          <cell r="A305">
            <v>281</v>
          </cell>
          <cell r="B305" t="str">
            <v>Adaptador macho PF + UAD</v>
          </cell>
          <cell r="C305" t="str">
            <v>UN</v>
          </cell>
          <cell r="D305">
            <v>1166</v>
          </cell>
          <cell r="E305">
            <v>69.959999999999994</v>
          </cell>
        </row>
        <row r="306">
          <cell r="A306">
            <v>282</v>
          </cell>
          <cell r="B306" t="str">
            <v>Adaptador Novafor 6"</v>
          </cell>
          <cell r="C306" t="str">
            <v>UN</v>
          </cell>
          <cell r="D306">
            <v>17663</v>
          </cell>
          <cell r="E306">
            <v>1059.78</v>
          </cell>
        </row>
        <row r="307">
          <cell r="A307">
            <v>283</v>
          </cell>
          <cell r="B307" t="str">
            <v>Adaptador PVC-AC de 12" union Z</v>
          </cell>
          <cell r="C307" t="str">
            <v>UN</v>
          </cell>
          <cell r="D307">
            <v>268652</v>
          </cell>
          <cell r="E307">
            <v>16119.119999999999</v>
          </cell>
        </row>
        <row r="308">
          <cell r="A308">
            <v>284</v>
          </cell>
          <cell r="B308" t="str">
            <v>Adaptador PVC-AC de 3"</v>
          </cell>
          <cell r="C308" t="str">
            <v>UN</v>
          </cell>
          <cell r="D308">
            <v>16600</v>
          </cell>
          <cell r="E308">
            <v>996</v>
          </cell>
        </row>
        <row r="309">
          <cell r="A309">
            <v>285</v>
          </cell>
          <cell r="B309" t="str">
            <v>Adaptador PVC-AC de 4"</v>
          </cell>
          <cell r="C309" t="str">
            <v>UN</v>
          </cell>
          <cell r="D309">
            <v>18490</v>
          </cell>
          <cell r="E309">
            <v>1109.3999999999999</v>
          </cell>
        </row>
        <row r="310">
          <cell r="A310">
            <v>286</v>
          </cell>
          <cell r="B310" t="str">
            <v>Adaptador PVC-AC de 6" union Z</v>
          </cell>
          <cell r="C310" t="str">
            <v>UN</v>
          </cell>
          <cell r="D310">
            <v>44830</v>
          </cell>
          <cell r="E310">
            <v>2689.7999999999997</v>
          </cell>
        </row>
        <row r="311">
          <cell r="A311">
            <v>287</v>
          </cell>
          <cell r="B311" t="str">
            <v>Adaptador PVC-AC de 8" union Z</v>
          </cell>
          <cell r="C311" t="str">
            <v>UN</v>
          </cell>
          <cell r="D311">
            <v>61648</v>
          </cell>
          <cell r="E311">
            <v>3698.8799999999997</v>
          </cell>
        </row>
        <row r="312">
          <cell r="A312">
            <v>288</v>
          </cell>
          <cell r="B312" t="str">
            <v>Codo de gran radio PVC 3"x90º UZ-RDE 21</v>
          </cell>
          <cell r="C312" t="str">
            <v>UN</v>
          </cell>
          <cell r="D312">
            <v>47099</v>
          </cell>
          <cell r="E312">
            <v>2825.94</v>
          </cell>
        </row>
        <row r="313">
          <cell r="A313">
            <v>289</v>
          </cell>
          <cell r="B313" t="str">
            <v>Codo de gran radio PVC 4"x90º UZ-RDE 21</v>
          </cell>
          <cell r="C313" t="str">
            <v>UN</v>
          </cell>
          <cell r="D313">
            <v>90433</v>
          </cell>
          <cell r="E313">
            <v>5425.98</v>
          </cell>
        </row>
        <row r="314">
          <cell r="A314">
            <v>290</v>
          </cell>
          <cell r="B314" t="str">
            <v>Collar de derivación de 8" x 2"</v>
          </cell>
          <cell r="C314" t="str">
            <v>UN</v>
          </cell>
          <cell r="D314">
            <v>604406</v>
          </cell>
          <cell r="E314">
            <v>36264.36</v>
          </cell>
        </row>
        <row r="315">
          <cell r="A315">
            <v>291</v>
          </cell>
          <cell r="B315" t="str">
            <v>Collar de derivación PVC  3" x 1/2"</v>
          </cell>
          <cell r="C315" t="str">
            <v>UN</v>
          </cell>
          <cell r="D315">
            <v>11020</v>
          </cell>
          <cell r="E315">
            <v>661.19999999999993</v>
          </cell>
        </row>
        <row r="316">
          <cell r="A316">
            <v>292</v>
          </cell>
          <cell r="B316" t="str">
            <v>Lubricante para tubo PVC union mecánica</v>
          </cell>
          <cell r="C316" t="str">
            <v>LB</v>
          </cell>
          <cell r="D316">
            <v>11136</v>
          </cell>
          <cell r="E316">
            <v>668.16</v>
          </cell>
        </row>
        <row r="317">
          <cell r="A317">
            <v>293</v>
          </cell>
          <cell r="B317" t="str">
            <v>Manguera PVC  PF+UAD de 1/2"</v>
          </cell>
          <cell r="C317" t="str">
            <v>ML</v>
          </cell>
          <cell r="E317">
            <v>0</v>
          </cell>
        </row>
        <row r="318">
          <cell r="A318">
            <v>294</v>
          </cell>
          <cell r="B318" t="str">
            <v xml:space="preserve">Tapon soldar de 2" PVC </v>
          </cell>
          <cell r="C318" t="str">
            <v>UN</v>
          </cell>
          <cell r="E318">
            <v>0</v>
          </cell>
        </row>
        <row r="319">
          <cell r="A319">
            <v>295</v>
          </cell>
          <cell r="B319" t="str">
            <v xml:space="preserve">Tee PVC-RDE 21 de 3" x 3" x 2"  </v>
          </cell>
          <cell r="C319" t="str">
            <v>UN</v>
          </cell>
          <cell r="E319">
            <v>0</v>
          </cell>
        </row>
        <row r="320">
          <cell r="A320">
            <v>296</v>
          </cell>
          <cell r="B320" t="str">
            <v xml:space="preserve">Tee PVC-RDE 21 de 3" x 3" x 3"  </v>
          </cell>
          <cell r="C320" t="str">
            <v>UN</v>
          </cell>
          <cell r="E320">
            <v>0</v>
          </cell>
        </row>
        <row r="321">
          <cell r="A321">
            <v>297</v>
          </cell>
          <cell r="B321" t="str">
            <v xml:space="preserve">Tee PVC-RDE 21 de 4" x 4" x 4"  </v>
          </cell>
          <cell r="C321" t="str">
            <v>UN</v>
          </cell>
          <cell r="E321">
            <v>0</v>
          </cell>
        </row>
        <row r="322">
          <cell r="A322">
            <v>360</v>
          </cell>
          <cell r="B322" t="str">
            <v>Tubo PVC  D = 6" sello hermético NTC 3722</v>
          </cell>
          <cell r="C322" t="str">
            <v>ML</v>
          </cell>
          <cell r="E322">
            <v>0</v>
          </cell>
        </row>
        <row r="323">
          <cell r="A323">
            <v>298</v>
          </cell>
          <cell r="B323" t="str">
            <v>Tubo PVC  D = 12" sello hermético NTC 3722</v>
          </cell>
          <cell r="C323" t="str">
            <v>ML</v>
          </cell>
          <cell r="E323">
            <v>0</v>
          </cell>
        </row>
        <row r="324">
          <cell r="A324">
            <v>299</v>
          </cell>
          <cell r="B324" t="str">
            <v>Tubo PVC  D = 16" sello hermético NTC 3722</v>
          </cell>
          <cell r="C324" t="str">
            <v>ML</v>
          </cell>
          <cell r="E324">
            <v>0</v>
          </cell>
        </row>
        <row r="325">
          <cell r="A325">
            <v>300</v>
          </cell>
          <cell r="B325" t="str">
            <v>Tubo PVC  D = 20" sello hermético NTC 3722</v>
          </cell>
          <cell r="C325" t="str">
            <v>ML</v>
          </cell>
          <cell r="E325">
            <v>0</v>
          </cell>
        </row>
        <row r="326">
          <cell r="A326">
            <v>301</v>
          </cell>
          <cell r="B326" t="str">
            <v>Tubo PVC  D = 24" sello hermético NTC 3722</v>
          </cell>
          <cell r="C326" t="str">
            <v>ML</v>
          </cell>
          <cell r="E326">
            <v>0</v>
          </cell>
        </row>
        <row r="327">
          <cell r="A327">
            <v>302</v>
          </cell>
          <cell r="B327" t="str">
            <v>Tubo PVC  D= 160mm, pared estructural y sello hermético</v>
          </cell>
          <cell r="C327" t="str">
            <v>ML</v>
          </cell>
          <cell r="D327">
            <v>21103.333333333332</v>
          </cell>
          <cell r="E327">
            <v>1266.1999999999998</v>
          </cell>
        </row>
        <row r="328">
          <cell r="A328">
            <v>303</v>
          </cell>
          <cell r="B328" t="str">
            <v>Tubo PVC  D= 315mm,  pared estructural y sello hermético</v>
          </cell>
          <cell r="C328" t="str">
            <v>ML</v>
          </cell>
          <cell r="D328">
            <v>65542</v>
          </cell>
          <cell r="E328">
            <v>3932.52</v>
          </cell>
        </row>
        <row r="329">
          <cell r="A329">
            <v>304</v>
          </cell>
          <cell r="B329" t="str">
            <v xml:space="preserve">Tubo PVC  RDE 21 D= 12" union mecanica </v>
          </cell>
          <cell r="C329" t="str">
            <v>ML</v>
          </cell>
          <cell r="E329">
            <v>0</v>
          </cell>
        </row>
        <row r="330">
          <cell r="A330">
            <v>305</v>
          </cell>
          <cell r="B330" t="str">
            <v xml:space="preserve">Tubo PVC  RDE 21 D= 16" union mecanica </v>
          </cell>
          <cell r="C330" t="str">
            <v>ML</v>
          </cell>
          <cell r="E330">
            <v>0</v>
          </cell>
        </row>
        <row r="331">
          <cell r="A331">
            <v>306</v>
          </cell>
          <cell r="B331" t="str">
            <v xml:space="preserve">Tubo PVC  RDE 21 D= 2" union mecanica </v>
          </cell>
          <cell r="C331" t="str">
            <v>ML</v>
          </cell>
          <cell r="E331">
            <v>0</v>
          </cell>
        </row>
        <row r="332">
          <cell r="A332">
            <v>307</v>
          </cell>
          <cell r="B332" t="str">
            <v xml:space="preserve">Tubo PVC  RDE 21 D= 3" union mecanica </v>
          </cell>
          <cell r="C332" t="str">
            <v>ML</v>
          </cell>
          <cell r="E332">
            <v>0</v>
          </cell>
        </row>
        <row r="333">
          <cell r="A333">
            <v>308</v>
          </cell>
          <cell r="B333" t="str">
            <v xml:space="preserve">Tubo PVC  RDE 21 D= 4" union mecanica </v>
          </cell>
          <cell r="C333" t="str">
            <v>ML</v>
          </cell>
          <cell r="E333">
            <v>0</v>
          </cell>
        </row>
        <row r="334">
          <cell r="A334">
            <v>309</v>
          </cell>
          <cell r="B334" t="str">
            <v xml:space="preserve">Tubo PVC  RDE 21 D= 8" union mecanica </v>
          </cell>
          <cell r="C334" t="str">
            <v>ML</v>
          </cell>
          <cell r="E334">
            <v>0</v>
          </cell>
        </row>
        <row r="335">
          <cell r="A335">
            <v>310</v>
          </cell>
          <cell r="B335" t="str">
            <v>Tubo PVC D= 21", pared estructural y sello hermético.</v>
          </cell>
          <cell r="C335" t="str">
            <v>ML</v>
          </cell>
          <cell r="E335">
            <v>0</v>
          </cell>
        </row>
        <row r="336">
          <cell r="A336">
            <v>311</v>
          </cell>
          <cell r="B336" t="str">
            <v>Tubo PVC D= 27", pared estructural y sello hermético.</v>
          </cell>
          <cell r="C336" t="str">
            <v>ML</v>
          </cell>
          <cell r="E336">
            <v>0</v>
          </cell>
        </row>
        <row r="337">
          <cell r="A337">
            <v>312</v>
          </cell>
          <cell r="B337" t="str">
            <v>Unión para Tubería PVC de pared estructural de 27"</v>
          </cell>
          <cell r="C337" t="str">
            <v>UN</v>
          </cell>
          <cell r="E337">
            <v>0</v>
          </cell>
        </row>
        <row r="338">
          <cell r="A338">
            <v>313</v>
          </cell>
          <cell r="B338" t="str">
            <v>Unión rápida PVC 12"  RDE 21</v>
          </cell>
          <cell r="C338" t="str">
            <v>UN</v>
          </cell>
          <cell r="E338">
            <v>0</v>
          </cell>
        </row>
        <row r="339">
          <cell r="A339">
            <v>314</v>
          </cell>
          <cell r="B339" t="str">
            <v>Unión rápida PVC 2"  RDE 21</v>
          </cell>
          <cell r="C339" t="str">
            <v>UN</v>
          </cell>
          <cell r="E339">
            <v>0</v>
          </cell>
        </row>
        <row r="340">
          <cell r="A340">
            <v>315</v>
          </cell>
          <cell r="B340" t="str">
            <v>Unión rápida PVC 3"  RDE 21</v>
          </cell>
          <cell r="C340" t="str">
            <v>UN</v>
          </cell>
          <cell r="E340">
            <v>0</v>
          </cell>
        </row>
        <row r="341">
          <cell r="A341">
            <v>316</v>
          </cell>
          <cell r="B341" t="str">
            <v>Unión rápida PVC 4"  RDE 21</v>
          </cell>
          <cell r="C341" t="str">
            <v>UN</v>
          </cell>
          <cell r="E341">
            <v>0</v>
          </cell>
        </row>
        <row r="342">
          <cell r="A342">
            <v>317</v>
          </cell>
          <cell r="B342" t="str">
            <v>Unión rápida PVC 6"  RDE 21</v>
          </cell>
          <cell r="C342" t="str">
            <v>UN</v>
          </cell>
          <cell r="E342">
            <v>0</v>
          </cell>
        </row>
        <row r="343">
          <cell r="A343">
            <v>318</v>
          </cell>
          <cell r="B343" t="str">
            <v>Unión rápida PVC 8"  RDE 21</v>
          </cell>
          <cell r="C343" t="str">
            <v>UN</v>
          </cell>
          <cell r="E343">
            <v>0</v>
          </cell>
        </row>
        <row r="344">
          <cell r="A344">
            <v>319</v>
          </cell>
          <cell r="B344" t="str">
            <v>Unión reparación PVC 3"  RDE 21</v>
          </cell>
          <cell r="C344" t="str">
            <v>UN</v>
          </cell>
          <cell r="E344">
            <v>0</v>
          </cell>
        </row>
        <row r="345">
          <cell r="A345">
            <v>320</v>
          </cell>
          <cell r="B345" t="str">
            <v>Unión reparación PVC 4"  RDE 21</v>
          </cell>
          <cell r="C345" t="str">
            <v>UN</v>
          </cell>
          <cell r="E345">
            <v>0</v>
          </cell>
        </row>
        <row r="346">
          <cell r="A346">
            <v>321</v>
          </cell>
          <cell r="B346" t="str">
            <v xml:space="preserve">Union Universal de 16" </v>
          </cell>
          <cell r="C346" t="str">
            <v>UN</v>
          </cell>
          <cell r="E346">
            <v>0</v>
          </cell>
        </row>
        <row r="347">
          <cell r="A347">
            <v>322</v>
          </cell>
          <cell r="B347" t="str">
            <v xml:space="preserve">Union Universal de 20" </v>
          </cell>
          <cell r="C347" t="str">
            <v>UN</v>
          </cell>
          <cell r="E347">
            <v>0</v>
          </cell>
        </row>
        <row r="348">
          <cell r="A348">
            <v>323</v>
          </cell>
          <cell r="B348" t="str">
            <v xml:space="preserve">Unión reparación PVC 6"  </v>
          </cell>
          <cell r="C348" t="str">
            <v>UN</v>
          </cell>
          <cell r="D348">
            <v>24288</v>
          </cell>
          <cell r="E348">
            <v>1457.28</v>
          </cell>
        </row>
        <row r="349">
          <cell r="A349">
            <v>324</v>
          </cell>
          <cell r="B349" t="str">
            <v xml:space="preserve">Codo de 90º PVC de 2" </v>
          </cell>
          <cell r="C349" t="str">
            <v>UN</v>
          </cell>
          <cell r="D349">
            <v>5500</v>
          </cell>
          <cell r="E349">
            <v>330</v>
          </cell>
        </row>
        <row r="350">
          <cell r="A350">
            <v>325</v>
          </cell>
          <cell r="B350" t="str">
            <v>Tubo de PVC 2"</v>
          </cell>
          <cell r="C350" t="str">
            <v>ML</v>
          </cell>
          <cell r="D350">
            <v>6787.333333333333</v>
          </cell>
          <cell r="E350">
            <v>407.23999999999995</v>
          </cell>
        </row>
        <row r="351">
          <cell r="A351">
            <v>326</v>
          </cell>
          <cell r="B351" t="str">
            <v>Unión PVC de 2"</v>
          </cell>
          <cell r="C351" t="str">
            <v>UN</v>
          </cell>
          <cell r="D351">
            <v>2200</v>
          </cell>
          <cell r="E351">
            <v>132</v>
          </cell>
        </row>
        <row r="352">
          <cell r="A352">
            <v>327</v>
          </cell>
          <cell r="B352" t="str">
            <v>Soldadura PVC 1/4 de Gal.</v>
          </cell>
          <cell r="C352" t="str">
            <v>UN</v>
          </cell>
          <cell r="D352">
            <v>49390</v>
          </cell>
          <cell r="E352">
            <v>2963.4</v>
          </cell>
        </row>
        <row r="353">
          <cell r="A353">
            <v>328</v>
          </cell>
          <cell r="B353" t="str">
            <v>Limpiador PVC 1/4 de Gal</v>
          </cell>
          <cell r="C353" t="str">
            <v>UN</v>
          </cell>
          <cell r="D353">
            <v>23707</v>
          </cell>
          <cell r="E353">
            <v>1422.4199999999998</v>
          </cell>
        </row>
        <row r="354">
          <cell r="A354">
            <v>329</v>
          </cell>
          <cell r="B354" t="str">
            <v>Sifon de Piso 2" PVC</v>
          </cell>
          <cell r="C354" t="str">
            <v>UN</v>
          </cell>
          <cell r="D354">
            <v>4000</v>
          </cell>
          <cell r="E354">
            <v>240</v>
          </cell>
        </row>
        <row r="355">
          <cell r="A355">
            <v>330</v>
          </cell>
          <cell r="B355" t="str">
            <v>Tubo de PVC 4"</v>
          </cell>
          <cell r="C355" t="str">
            <v>ML</v>
          </cell>
          <cell r="D355">
            <v>14129.666666666666</v>
          </cell>
          <cell r="E355">
            <v>847.78</v>
          </cell>
        </row>
        <row r="356">
          <cell r="A356">
            <v>331</v>
          </cell>
          <cell r="B356" t="str">
            <v>Unión PVC de 4"</v>
          </cell>
          <cell r="C356" t="str">
            <v>UN</v>
          </cell>
          <cell r="D356">
            <v>4200</v>
          </cell>
          <cell r="E356">
            <v>252</v>
          </cell>
        </row>
        <row r="357">
          <cell r="A357">
            <v>332</v>
          </cell>
          <cell r="B357" t="str">
            <v xml:space="preserve">Codo de 90º PVC de 4" </v>
          </cell>
          <cell r="C357" t="str">
            <v>UN</v>
          </cell>
          <cell r="D357">
            <v>8018</v>
          </cell>
          <cell r="E357">
            <v>481.08</v>
          </cell>
        </row>
        <row r="358">
          <cell r="A358">
            <v>333</v>
          </cell>
          <cell r="B358" t="str">
            <v>Tubo de PVC 6"</v>
          </cell>
          <cell r="C358" t="str">
            <v>ML</v>
          </cell>
          <cell r="D358">
            <v>29923.833333333332</v>
          </cell>
          <cell r="E358">
            <v>1795.4299999999998</v>
          </cell>
        </row>
        <row r="359">
          <cell r="A359">
            <v>334</v>
          </cell>
          <cell r="B359" t="str">
            <v>Codo reventilado 90 1/8º cxc PVC</v>
          </cell>
          <cell r="C359" t="str">
            <v>UN</v>
          </cell>
          <cell r="D359">
            <v>13682</v>
          </cell>
          <cell r="E359">
            <v>820.92</v>
          </cell>
        </row>
        <row r="360">
          <cell r="A360">
            <v>335</v>
          </cell>
          <cell r="B360" t="str">
            <v>Tubo de PVC 6" ALL</v>
          </cell>
          <cell r="C360" t="str">
            <v>ML</v>
          </cell>
          <cell r="D360">
            <v>20090.5</v>
          </cell>
          <cell r="E360">
            <v>1205.43</v>
          </cell>
        </row>
        <row r="361">
          <cell r="A361">
            <v>336</v>
          </cell>
          <cell r="B361" t="str">
            <v>Tubo de PVC 4" ALL</v>
          </cell>
          <cell r="C361" t="str">
            <v>ML</v>
          </cell>
          <cell r="D361">
            <v>9963</v>
          </cell>
          <cell r="E361">
            <v>597.78</v>
          </cell>
        </row>
        <row r="362">
          <cell r="A362">
            <v>337</v>
          </cell>
          <cell r="B362" t="str">
            <v>Tubo de PVC 2" ALL</v>
          </cell>
          <cell r="C362" t="str">
            <v>ML</v>
          </cell>
          <cell r="D362">
            <v>4980</v>
          </cell>
          <cell r="E362">
            <v>298.8</v>
          </cell>
        </row>
        <row r="363">
          <cell r="A363">
            <v>338</v>
          </cell>
          <cell r="B363" t="str">
            <v xml:space="preserve">Codo de 90º PVC de 1/2" </v>
          </cell>
          <cell r="C363" t="str">
            <v>UN</v>
          </cell>
          <cell r="D363">
            <v>500</v>
          </cell>
          <cell r="E363">
            <v>30</v>
          </cell>
        </row>
        <row r="364">
          <cell r="A364">
            <v>339</v>
          </cell>
          <cell r="B364" t="str">
            <v>Tubo de PVC 1/2"</v>
          </cell>
          <cell r="C364" t="str">
            <v>ML</v>
          </cell>
          <cell r="D364">
            <v>2083.3333333333335</v>
          </cell>
          <cell r="E364">
            <v>125</v>
          </cell>
        </row>
        <row r="365">
          <cell r="A365">
            <v>340</v>
          </cell>
          <cell r="B365" t="str">
            <v>Unión PVC de 1/2"</v>
          </cell>
          <cell r="C365" t="str">
            <v>UN</v>
          </cell>
          <cell r="D365">
            <v>350</v>
          </cell>
          <cell r="E365">
            <v>21</v>
          </cell>
        </row>
        <row r="366">
          <cell r="A366">
            <v>341</v>
          </cell>
          <cell r="B366" t="str">
            <v>Registro de 1/2"</v>
          </cell>
          <cell r="C366" t="str">
            <v>UN</v>
          </cell>
          <cell r="D366">
            <v>12500</v>
          </cell>
          <cell r="E366">
            <v>750</v>
          </cell>
        </row>
        <row r="367">
          <cell r="A367">
            <v>342</v>
          </cell>
          <cell r="B367" t="str">
            <v>Tanque plastico de 1000 litros</v>
          </cell>
          <cell r="C367" t="str">
            <v>UN</v>
          </cell>
          <cell r="D367">
            <v>180000</v>
          </cell>
          <cell r="E367">
            <v>10800</v>
          </cell>
        </row>
        <row r="368">
          <cell r="A368">
            <v>343</v>
          </cell>
          <cell r="B368" t="str">
            <v>Tee de PVC 1/2"</v>
          </cell>
          <cell r="C368" t="str">
            <v>UN</v>
          </cell>
          <cell r="D368">
            <v>650</v>
          </cell>
          <cell r="E368">
            <v>39</v>
          </cell>
        </row>
        <row r="369">
          <cell r="A369">
            <v>344</v>
          </cell>
          <cell r="B369" t="str">
            <v>Adaptador macho 1/2"</v>
          </cell>
          <cell r="C369" t="str">
            <v>UN</v>
          </cell>
          <cell r="D369">
            <v>400</v>
          </cell>
          <cell r="E369">
            <v>24</v>
          </cell>
        </row>
        <row r="370">
          <cell r="A370">
            <v>345</v>
          </cell>
          <cell r="B370" t="str">
            <v>Adaptador hembra 1/2"</v>
          </cell>
          <cell r="C370" t="str">
            <v>UN</v>
          </cell>
          <cell r="D370">
            <v>350</v>
          </cell>
          <cell r="E370">
            <v>21</v>
          </cell>
        </row>
        <row r="371">
          <cell r="A371">
            <v>346</v>
          </cell>
          <cell r="B371" t="str">
            <v>Llave terminal</v>
          </cell>
          <cell r="C371" t="str">
            <v>UN</v>
          </cell>
          <cell r="D371">
            <v>4000</v>
          </cell>
          <cell r="E371">
            <v>240</v>
          </cell>
        </row>
        <row r="372">
          <cell r="A372">
            <v>347</v>
          </cell>
          <cell r="B372" t="str">
            <v>Tubo de PVC 1/2" agujerada</v>
          </cell>
          <cell r="C372" t="str">
            <v>ML</v>
          </cell>
          <cell r="D372">
            <v>2860</v>
          </cell>
          <cell r="E372">
            <v>171.6</v>
          </cell>
        </row>
        <row r="373">
          <cell r="A373">
            <v>348</v>
          </cell>
          <cell r="E373">
            <v>0</v>
          </cell>
        </row>
        <row r="374">
          <cell r="A374">
            <v>349</v>
          </cell>
          <cell r="E374">
            <v>0</v>
          </cell>
        </row>
        <row r="375">
          <cell r="A375">
            <v>350</v>
          </cell>
          <cell r="E375">
            <v>0</v>
          </cell>
        </row>
        <row r="376">
          <cell r="A376">
            <v>351</v>
          </cell>
          <cell r="E376">
            <v>0</v>
          </cell>
        </row>
        <row r="377">
          <cell r="A377">
            <v>352</v>
          </cell>
          <cell r="E377">
            <v>0</v>
          </cell>
        </row>
        <row r="378">
          <cell r="A378">
            <v>353</v>
          </cell>
          <cell r="E378">
            <v>0</v>
          </cell>
        </row>
        <row r="379">
          <cell r="A379">
            <v>354</v>
          </cell>
          <cell r="E379">
            <v>0</v>
          </cell>
        </row>
        <row r="380">
          <cell r="A380">
            <v>355</v>
          </cell>
          <cell r="E380">
            <v>0</v>
          </cell>
        </row>
        <row r="381">
          <cell r="A381">
            <v>356</v>
          </cell>
          <cell r="E381">
            <v>0</v>
          </cell>
        </row>
        <row r="382">
          <cell r="A382">
            <v>357</v>
          </cell>
          <cell r="E382">
            <v>0</v>
          </cell>
        </row>
        <row r="383">
          <cell r="A383">
            <v>358</v>
          </cell>
          <cell r="E383">
            <v>0</v>
          </cell>
        </row>
        <row r="384">
          <cell r="A384">
            <v>359</v>
          </cell>
          <cell r="E384">
            <v>0</v>
          </cell>
        </row>
        <row r="385">
          <cell r="A385">
            <v>360</v>
          </cell>
          <cell r="E385">
            <v>0</v>
          </cell>
        </row>
        <row r="387">
          <cell r="A387" t="str">
            <v>REF.</v>
          </cell>
          <cell r="B387" t="str">
            <v>MATERIAL DE PINTURAS</v>
          </cell>
          <cell r="C387" t="str">
            <v>UNIDAD</v>
          </cell>
          <cell r="D387" t="str">
            <v>PRECIO</v>
          </cell>
          <cell r="E387" t="str">
            <v>TRANSPORTE</v>
          </cell>
        </row>
        <row r="389">
          <cell r="A389">
            <v>361</v>
          </cell>
          <cell r="B389" t="str">
            <v>GRANIPLAST</v>
          </cell>
          <cell r="C389" t="str">
            <v>KG</v>
          </cell>
          <cell r="D389">
            <v>1200</v>
          </cell>
          <cell r="E389">
            <v>72</v>
          </cell>
        </row>
        <row r="390">
          <cell r="A390">
            <v>362</v>
          </cell>
          <cell r="B390" t="str">
            <v>Pintura en esmalte</v>
          </cell>
          <cell r="C390" t="str">
            <v>GL</v>
          </cell>
          <cell r="D390">
            <v>39000</v>
          </cell>
          <cell r="E390">
            <v>2340</v>
          </cell>
        </row>
        <row r="391">
          <cell r="A391">
            <v>363</v>
          </cell>
          <cell r="B391" t="str">
            <v>Solvente para esmalte</v>
          </cell>
          <cell r="C391" t="str">
            <v>GL</v>
          </cell>
          <cell r="D391">
            <v>6000</v>
          </cell>
          <cell r="E391">
            <v>360</v>
          </cell>
        </row>
        <row r="392">
          <cell r="A392">
            <v>364</v>
          </cell>
          <cell r="B392" t="str">
            <v>Anticoorosivo</v>
          </cell>
          <cell r="C392" t="str">
            <v>Gl</v>
          </cell>
          <cell r="D392">
            <v>36000</v>
          </cell>
          <cell r="E392">
            <v>2160</v>
          </cell>
        </row>
        <row r="393">
          <cell r="A393">
            <v>365</v>
          </cell>
          <cell r="B393" t="str">
            <v>Vinilo tipo A</v>
          </cell>
          <cell r="C393" t="str">
            <v>Gl</v>
          </cell>
          <cell r="D393">
            <v>35000</v>
          </cell>
          <cell r="E393">
            <v>2100</v>
          </cell>
        </row>
        <row r="394">
          <cell r="A394">
            <v>366</v>
          </cell>
          <cell r="B394" t="str">
            <v>CINTA DE ENMASCARAR</v>
          </cell>
          <cell r="C394" t="str">
            <v>UND</v>
          </cell>
          <cell r="D394">
            <v>4000</v>
          </cell>
          <cell r="E394">
            <v>240</v>
          </cell>
        </row>
        <row r="395">
          <cell r="A395">
            <v>367</v>
          </cell>
          <cell r="E395">
            <v>0</v>
          </cell>
        </row>
        <row r="396">
          <cell r="A396">
            <v>368</v>
          </cell>
          <cell r="E396">
            <v>0</v>
          </cell>
        </row>
        <row r="397">
          <cell r="A397">
            <v>369</v>
          </cell>
          <cell r="E397">
            <v>0</v>
          </cell>
        </row>
        <row r="398">
          <cell r="A398">
            <v>370</v>
          </cell>
          <cell r="E398">
            <v>0</v>
          </cell>
        </row>
        <row r="399">
          <cell r="A399">
            <v>371</v>
          </cell>
          <cell r="E399">
            <v>0</v>
          </cell>
        </row>
        <row r="400">
          <cell r="A400">
            <v>372</v>
          </cell>
          <cell r="E400">
            <v>0</v>
          </cell>
        </row>
        <row r="401">
          <cell r="A401">
            <v>373</v>
          </cell>
          <cell r="E401">
            <v>0</v>
          </cell>
        </row>
        <row r="402">
          <cell r="A402">
            <v>374</v>
          </cell>
          <cell r="E402">
            <v>0</v>
          </cell>
        </row>
        <row r="403">
          <cell r="A403">
            <v>375</v>
          </cell>
          <cell r="E403">
            <v>0</v>
          </cell>
        </row>
        <row r="404">
          <cell r="A404">
            <v>376</v>
          </cell>
          <cell r="E404">
            <v>0</v>
          </cell>
        </row>
        <row r="405">
          <cell r="A405">
            <v>377</v>
          </cell>
          <cell r="E405">
            <v>0</v>
          </cell>
        </row>
        <row r="406">
          <cell r="A406">
            <v>378</v>
          </cell>
          <cell r="E406">
            <v>0</v>
          </cell>
        </row>
        <row r="407">
          <cell r="A407">
            <v>379</v>
          </cell>
          <cell r="E407">
            <v>0</v>
          </cell>
        </row>
        <row r="408">
          <cell r="A408">
            <v>380</v>
          </cell>
          <cell r="E408">
            <v>0</v>
          </cell>
        </row>
        <row r="409">
          <cell r="A409">
            <v>381</v>
          </cell>
          <cell r="E409">
            <v>0</v>
          </cell>
        </row>
        <row r="410">
          <cell r="A410">
            <v>382</v>
          </cell>
          <cell r="E410">
            <v>0</v>
          </cell>
        </row>
        <row r="411">
          <cell r="A411">
            <v>383</v>
          </cell>
          <cell r="E411">
            <v>0</v>
          </cell>
        </row>
        <row r="412">
          <cell r="A412">
            <v>384</v>
          </cell>
          <cell r="E412">
            <v>0</v>
          </cell>
        </row>
        <row r="413">
          <cell r="A413">
            <v>385</v>
          </cell>
          <cell r="E413">
            <v>0</v>
          </cell>
        </row>
        <row r="414">
          <cell r="A414">
            <v>386</v>
          </cell>
          <cell r="E414">
            <v>0</v>
          </cell>
        </row>
        <row r="415">
          <cell r="A415">
            <v>387</v>
          </cell>
          <cell r="E415">
            <v>0</v>
          </cell>
        </row>
        <row r="416">
          <cell r="A416">
            <v>388</v>
          </cell>
          <cell r="E416">
            <v>0</v>
          </cell>
        </row>
        <row r="417">
          <cell r="A417">
            <v>389</v>
          </cell>
          <cell r="E417">
            <v>0</v>
          </cell>
        </row>
        <row r="418">
          <cell r="A418">
            <v>390</v>
          </cell>
          <cell r="E418">
            <v>0</v>
          </cell>
        </row>
        <row r="420">
          <cell r="A420" t="str">
            <v>REF.</v>
          </cell>
          <cell r="B420" t="str">
            <v>MATERIAL VARIOS</v>
          </cell>
          <cell r="C420" t="str">
            <v>UNIDAD</v>
          </cell>
          <cell r="D420" t="str">
            <v>PRECIO</v>
          </cell>
          <cell r="E420" t="str">
            <v>TRANSPORTE</v>
          </cell>
        </row>
        <row r="422">
          <cell r="A422">
            <v>391</v>
          </cell>
          <cell r="B422" t="str">
            <v>Agua</v>
          </cell>
          <cell r="C422" t="str">
            <v>LT</v>
          </cell>
          <cell r="D422">
            <v>10</v>
          </cell>
          <cell r="E422">
            <v>0.6</v>
          </cell>
        </row>
        <row r="423">
          <cell r="A423">
            <v>392</v>
          </cell>
          <cell r="B423" t="str">
            <v>Arbol nativo, h &gt; 1,50 mts.</v>
          </cell>
          <cell r="C423" t="str">
            <v>UN</v>
          </cell>
          <cell r="D423">
            <v>20000</v>
          </cell>
          <cell r="E423">
            <v>1200</v>
          </cell>
        </row>
        <row r="424">
          <cell r="A424">
            <v>393</v>
          </cell>
          <cell r="B424" t="str">
            <v xml:space="preserve">Cemento asfáltico grado de penetraciòn 80-100 (debe cumplir con especificación INVIAS, art.410/02). </v>
          </cell>
          <cell r="C424" t="str">
            <v>GL</v>
          </cell>
          <cell r="D424">
            <v>4500</v>
          </cell>
          <cell r="E424">
            <v>270</v>
          </cell>
        </row>
        <row r="425">
          <cell r="A425">
            <v>394</v>
          </cell>
          <cell r="B425" t="str">
            <v>Cemento asfaltico para bacheo tipo MDC-0 debe cumplir especificaciòn INVIAS art.450/02.E=0.05</v>
          </cell>
          <cell r="C425" t="str">
            <v>M3</v>
          </cell>
          <cell r="D425">
            <v>227000</v>
          </cell>
          <cell r="E425">
            <v>13620</v>
          </cell>
        </row>
        <row r="426">
          <cell r="A426">
            <v>395</v>
          </cell>
          <cell r="B426" t="str">
            <v>Digitacion de plano, incluye impresión</v>
          </cell>
          <cell r="C426" t="str">
            <v>UN</v>
          </cell>
          <cell r="D426">
            <v>80000</v>
          </cell>
          <cell r="E426">
            <v>4800</v>
          </cell>
        </row>
        <row r="427">
          <cell r="A427">
            <v>396</v>
          </cell>
          <cell r="B427" t="str">
            <v>Imprimante para via</v>
          </cell>
          <cell r="C427" t="str">
            <v>LT</v>
          </cell>
          <cell r="D427">
            <v>920</v>
          </cell>
          <cell r="E427">
            <v>55.199999999999996</v>
          </cell>
        </row>
        <row r="428">
          <cell r="A428">
            <v>397</v>
          </cell>
          <cell r="B428" t="str">
            <v>Kit Silla Yee 300x160mm.  Incluye: silla yee, abrazadera y empaque de caucho.</v>
          </cell>
          <cell r="C428" t="str">
            <v>UN</v>
          </cell>
          <cell r="D428">
            <v>88941</v>
          </cell>
          <cell r="E428">
            <v>5336.46</v>
          </cell>
        </row>
        <row r="429">
          <cell r="A429">
            <v>398</v>
          </cell>
          <cell r="B429" t="str">
            <v>Mogador informativo</v>
          </cell>
          <cell r="C429" t="str">
            <v>UN</v>
          </cell>
          <cell r="D429">
            <v>2450000</v>
          </cell>
          <cell r="E429">
            <v>147000</v>
          </cell>
        </row>
        <row r="430">
          <cell r="A430">
            <v>399</v>
          </cell>
          <cell r="B430" t="str">
            <v>Polipropileno de color</v>
          </cell>
          <cell r="C430" t="str">
            <v>M2</v>
          </cell>
          <cell r="D430">
            <v>1900</v>
          </cell>
          <cell r="E430">
            <v>114</v>
          </cell>
        </row>
        <row r="431">
          <cell r="A431">
            <v>400</v>
          </cell>
          <cell r="B431" t="str">
            <v>Señalización horizontal: Flecha con microesfera marca 3M al 60% con pintura reflectiva tipo T. P., según norma INVIAS</v>
          </cell>
          <cell r="C431" t="str">
            <v>UN</v>
          </cell>
          <cell r="D431">
            <v>28000</v>
          </cell>
          <cell r="E431">
            <v>1680</v>
          </cell>
        </row>
        <row r="432">
          <cell r="A432">
            <v>401</v>
          </cell>
          <cell r="B432" t="str">
            <v>Señalización horizontal: Linea de cebra con microesfera marca 3M al 60% con pintura reflectiva tipo T. P., según norma INVIAS</v>
          </cell>
          <cell r="C432" t="str">
            <v>ML</v>
          </cell>
          <cell r="D432">
            <v>5000</v>
          </cell>
          <cell r="E432">
            <v>300</v>
          </cell>
        </row>
        <row r="433">
          <cell r="A433">
            <v>402</v>
          </cell>
          <cell r="B433" t="str">
            <v>Señalización Vertical: Señal preventiva o reglamentaria; en angulo 2" x 2" x 1/4", según norma INVIAS</v>
          </cell>
          <cell r="C433" t="str">
            <v>UN</v>
          </cell>
          <cell r="D433">
            <v>250000</v>
          </cell>
          <cell r="E433">
            <v>15000</v>
          </cell>
        </row>
        <row r="434">
          <cell r="A434">
            <v>403</v>
          </cell>
          <cell r="B434" t="str">
            <v>Impermeabilizante SIKA</v>
          </cell>
          <cell r="C434" t="str">
            <v>Kg</v>
          </cell>
          <cell r="D434">
            <v>68900</v>
          </cell>
          <cell r="E434">
            <v>4134</v>
          </cell>
        </row>
        <row r="435">
          <cell r="A435">
            <v>404</v>
          </cell>
          <cell r="B435" t="str">
            <v>Lavamanos Institucional Briggs</v>
          </cell>
          <cell r="C435" t="str">
            <v>UN</v>
          </cell>
          <cell r="D435">
            <v>130000</v>
          </cell>
          <cell r="E435">
            <v>7800</v>
          </cell>
        </row>
        <row r="436">
          <cell r="A436">
            <v>405</v>
          </cell>
          <cell r="B436" t="str">
            <v>Sanitario</v>
          </cell>
          <cell r="C436" t="str">
            <v>GL</v>
          </cell>
          <cell r="D436">
            <v>112000</v>
          </cell>
          <cell r="E436">
            <v>6720</v>
          </cell>
        </row>
        <row r="437">
          <cell r="A437">
            <v>406</v>
          </cell>
          <cell r="B437" t="str">
            <v>Juego de cancha multiple en tuberia de 2"</v>
          </cell>
          <cell r="C437" t="str">
            <v>GL</v>
          </cell>
          <cell r="D437">
            <v>3600000</v>
          </cell>
          <cell r="E437">
            <v>216000</v>
          </cell>
        </row>
        <row r="438">
          <cell r="A438">
            <v>407</v>
          </cell>
          <cell r="B438" t="str">
            <v>Vidrio liso 4 mm</v>
          </cell>
          <cell r="C438" t="str">
            <v>M2</v>
          </cell>
          <cell r="D438">
            <v>19500</v>
          </cell>
          <cell r="E438">
            <v>1170</v>
          </cell>
        </row>
        <row r="439">
          <cell r="A439">
            <v>408</v>
          </cell>
          <cell r="B439" t="str">
            <v>Vidrio templado de 5 mm</v>
          </cell>
          <cell r="C439" t="str">
            <v>M2</v>
          </cell>
          <cell r="D439">
            <v>23400</v>
          </cell>
          <cell r="E439">
            <v>1404</v>
          </cell>
        </row>
        <row r="440">
          <cell r="A440">
            <v>409</v>
          </cell>
          <cell r="E440">
            <v>0</v>
          </cell>
        </row>
        <row r="441">
          <cell r="A441">
            <v>410</v>
          </cell>
          <cell r="E441">
            <v>0</v>
          </cell>
        </row>
        <row r="442">
          <cell r="A442">
            <v>411</v>
          </cell>
          <cell r="E442">
            <v>0</v>
          </cell>
        </row>
        <row r="443">
          <cell r="A443">
            <v>412</v>
          </cell>
          <cell r="E443">
            <v>0</v>
          </cell>
        </row>
        <row r="444">
          <cell r="A444">
            <v>413</v>
          </cell>
          <cell r="E444">
            <v>0</v>
          </cell>
        </row>
        <row r="445">
          <cell r="A445">
            <v>414</v>
          </cell>
          <cell r="E445">
            <v>0</v>
          </cell>
        </row>
        <row r="446">
          <cell r="A446">
            <v>415</v>
          </cell>
          <cell r="E446">
            <v>0</v>
          </cell>
        </row>
        <row r="447">
          <cell r="A447">
            <v>416</v>
          </cell>
          <cell r="E447">
            <v>0</v>
          </cell>
        </row>
        <row r="448">
          <cell r="A448">
            <v>417</v>
          </cell>
          <cell r="E448">
            <v>0</v>
          </cell>
        </row>
        <row r="449">
          <cell r="A449">
            <v>418</v>
          </cell>
          <cell r="E449">
            <v>0</v>
          </cell>
        </row>
        <row r="450">
          <cell r="A450">
            <v>419</v>
          </cell>
          <cell r="E450">
            <v>0</v>
          </cell>
        </row>
        <row r="451">
          <cell r="A451">
            <v>420</v>
          </cell>
          <cell r="E451">
            <v>0</v>
          </cell>
        </row>
        <row r="452">
          <cell r="A452">
            <v>421</v>
          </cell>
          <cell r="E452">
            <v>0</v>
          </cell>
        </row>
        <row r="453">
          <cell r="A453">
            <v>422</v>
          </cell>
          <cell r="E453">
            <v>0</v>
          </cell>
        </row>
        <row r="454">
          <cell r="A454">
            <v>423</v>
          </cell>
          <cell r="E454">
            <v>0</v>
          </cell>
        </row>
        <row r="455">
          <cell r="A455">
            <v>424</v>
          </cell>
          <cell r="E455">
            <v>0</v>
          </cell>
        </row>
        <row r="456">
          <cell r="A456">
            <v>425</v>
          </cell>
          <cell r="E456">
            <v>0</v>
          </cell>
        </row>
        <row r="457">
          <cell r="A457">
            <v>426</v>
          </cell>
          <cell r="E457">
            <v>0</v>
          </cell>
        </row>
        <row r="458">
          <cell r="A458">
            <v>427</v>
          </cell>
          <cell r="E458">
            <v>0</v>
          </cell>
        </row>
        <row r="459">
          <cell r="A459">
            <v>428</v>
          </cell>
          <cell r="E459">
            <v>0</v>
          </cell>
        </row>
        <row r="460">
          <cell r="A460">
            <v>429</v>
          </cell>
          <cell r="E460">
            <v>0</v>
          </cell>
        </row>
        <row r="461">
          <cell r="A461">
            <v>430</v>
          </cell>
          <cell r="E461">
            <v>0</v>
          </cell>
        </row>
        <row r="462">
          <cell r="A462">
            <v>431</v>
          </cell>
          <cell r="E462">
            <v>0</v>
          </cell>
        </row>
        <row r="463">
          <cell r="A463">
            <v>432</v>
          </cell>
          <cell r="E463">
            <v>0</v>
          </cell>
        </row>
        <row r="464">
          <cell r="A464">
            <v>433</v>
          </cell>
          <cell r="E464">
            <v>0</v>
          </cell>
        </row>
        <row r="465">
          <cell r="A465">
            <v>434</v>
          </cell>
          <cell r="E465">
            <v>0</v>
          </cell>
        </row>
        <row r="466">
          <cell r="A466">
            <v>435</v>
          </cell>
          <cell r="E466">
            <v>0</v>
          </cell>
        </row>
        <row r="467">
          <cell r="A467">
            <v>436</v>
          </cell>
          <cell r="E467">
            <v>0</v>
          </cell>
        </row>
        <row r="468">
          <cell r="A468">
            <v>437</v>
          </cell>
          <cell r="E468">
            <v>0</v>
          </cell>
        </row>
        <row r="469">
          <cell r="A469">
            <v>438</v>
          </cell>
          <cell r="E469">
            <v>0</v>
          </cell>
        </row>
        <row r="470">
          <cell r="A470">
            <v>439</v>
          </cell>
          <cell r="E470">
            <v>0</v>
          </cell>
        </row>
        <row r="471">
          <cell r="A471">
            <v>440</v>
          </cell>
          <cell r="E471">
            <v>0</v>
          </cell>
        </row>
        <row r="472">
          <cell r="A472">
            <v>441</v>
          </cell>
          <cell r="E472">
            <v>0</v>
          </cell>
        </row>
        <row r="473">
          <cell r="A473">
            <v>442</v>
          </cell>
          <cell r="E473">
            <v>0</v>
          </cell>
        </row>
        <row r="474">
          <cell r="A474">
            <v>443</v>
          </cell>
          <cell r="E474">
            <v>0</v>
          </cell>
        </row>
        <row r="475">
          <cell r="A475">
            <v>444</v>
          </cell>
          <cell r="E475">
            <v>0</v>
          </cell>
        </row>
        <row r="476">
          <cell r="A476">
            <v>445</v>
          </cell>
          <cell r="E476">
            <v>0</v>
          </cell>
        </row>
        <row r="477">
          <cell r="A477">
            <v>446</v>
          </cell>
          <cell r="E477">
            <v>0</v>
          </cell>
        </row>
        <row r="478">
          <cell r="A478">
            <v>447</v>
          </cell>
          <cell r="E478">
            <v>0</v>
          </cell>
        </row>
        <row r="479">
          <cell r="A479">
            <v>448</v>
          </cell>
          <cell r="E479">
            <v>0</v>
          </cell>
        </row>
        <row r="480">
          <cell r="A480">
            <v>449</v>
          </cell>
          <cell r="E480">
            <v>0</v>
          </cell>
        </row>
        <row r="481">
          <cell r="A481">
            <v>450</v>
          </cell>
          <cell r="E481">
            <v>0</v>
          </cell>
        </row>
        <row r="483">
          <cell r="A483" t="str">
            <v>REF.</v>
          </cell>
          <cell r="B483" t="str">
            <v>MATERIAL CARPINTERIA METALICA</v>
          </cell>
          <cell r="C483" t="str">
            <v>UNIDAD</v>
          </cell>
          <cell r="D483" t="str">
            <v>PRECIO</v>
          </cell>
          <cell r="E483" t="str">
            <v>TRANSPORTE</v>
          </cell>
        </row>
        <row r="485">
          <cell r="A485">
            <v>451</v>
          </cell>
          <cell r="B485" t="str">
            <v>Alambre Negro</v>
          </cell>
          <cell r="C485" t="str">
            <v>KG</v>
          </cell>
          <cell r="D485">
            <v>1500</v>
          </cell>
          <cell r="E485">
            <v>90</v>
          </cell>
        </row>
        <row r="486">
          <cell r="A486">
            <v>452</v>
          </cell>
          <cell r="B486" t="str">
            <v>Angulo 1/8"x2"</v>
          </cell>
          <cell r="C486" t="str">
            <v>ML</v>
          </cell>
          <cell r="D486">
            <v>7500</v>
          </cell>
          <cell r="E486">
            <v>450</v>
          </cell>
        </row>
        <row r="487">
          <cell r="A487">
            <v>453</v>
          </cell>
          <cell r="B487" t="str">
            <v>Angulo 3/16"x2"</v>
          </cell>
          <cell r="C487" t="str">
            <v>ML</v>
          </cell>
          <cell r="D487">
            <v>10100</v>
          </cell>
          <cell r="E487">
            <v>606</v>
          </cell>
        </row>
        <row r="488">
          <cell r="A488">
            <v>454</v>
          </cell>
          <cell r="B488" t="str">
            <v>Angulo de 1"x1/8"</v>
          </cell>
          <cell r="C488" t="str">
            <v>ML</v>
          </cell>
          <cell r="D488">
            <v>1950</v>
          </cell>
          <cell r="E488">
            <v>117</v>
          </cell>
        </row>
        <row r="489">
          <cell r="A489">
            <v>455</v>
          </cell>
          <cell r="B489" t="str">
            <v>Angulo de 1"x1/8"</v>
          </cell>
          <cell r="C489" t="str">
            <v>ML</v>
          </cell>
          <cell r="D489">
            <v>2000</v>
          </cell>
          <cell r="E489">
            <v>120</v>
          </cell>
        </row>
        <row r="490">
          <cell r="A490">
            <v>456</v>
          </cell>
          <cell r="B490" t="str">
            <v>Angulo de 11/2" x 3/16</v>
          </cell>
          <cell r="C490" t="str">
            <v>ML</v>
          </cell>
          <cell r="D490">
            <v>6400</v>
          </cell>
          <cell r="E490">
            <v>384</v>
          </cell>
        </row>
        <row r="491">
          <cell r="A491">
            <v>457</v>
          </cell>
          <cell r="B491" t="str">
            <v>Angulo de 11/2"x1/8"</v>
          </cell>
          <cell r="C491" t="str">
            <v>ML</v>
          </cell>
          <cell r="D491">
            <v>6500</v>
          </cell>
          <cell r="E491">
            <v>390</v>
          </cell>
        </row>
        <row r="492">
          <cell r="A492">
            <v>458</v>
          </cell>
          <cell r="B492" t="str">
            <v>Angulo de 2 1/2" x 1/4</v>
          </cell>
          <cell r="C492" t="str">
            <v>ML</v>
          </cell>
          <cell r="D492">
            <v>13300</v>
          </cell>
          <cell r="E492">
            <v>798</v>
          </cell>
        </row>
        <row r="493">
          <cell r="A493">
            <v>459</v>
          </cell>
          <cell r="B493" t="str">
            <v>Angulo de 3/4"x1/8"</v>
          </cell>
          <cell r="C493" t="str">
            <v>ML</v>
          </cell>
          <cell r="D493">
            <v>1450</v>
          </cell>
          <cell r="E493">
            <v>87</v>
          </cell>
        </row>
        <row r="494">
          <cell r="A494">
            <v>460</v>
          </cell>
          <cell r="B494" t="str">
            <v>Anticorrosivo</v>
          </cell>
          <cell r="C494" t="str">
            <v>GL</v>
          </cell>
          <cell r="D494">
            <v>22000</v>
          </cell>
          <cell r="E494">
            <v>1320</v>
          </cell>
        </row>
        <row r="495">
          <cell r="A495">
            <v>461</v>
          </cell>
          <cell r="B495" t="str">
            <v xml:space="preserve">Arena </v>
          </cell>
          <cell r="C495" t="str">
            <v>M3</v>
          </cell>
          <cell r="D495">
            <v>35000</v>
          </cell>
          <cell r="E495">
            <v>2100</v>
          </cell>
        </row>
        <row r="496">
          <cell r="A496">
            <v>462</v>
          </cell>
          <cell r="B496" t="str">
            <v>Basculante tipo mariposa</v>
          </cell>
          <cell r="C496" t="str">
            <v>UN</v>
          </cell>
          <cell r="D496">
            <v>600</v>
          </cell>
          <cell r="E496">
            <v>36</v>
          </cell>
        </row>
        <row r="497">
          <cell r="A497">
            <v>463</v>
          </cell>
          <cell r="B497" t="str">
            <v xml:space="preserve">Bisagra </v>
          </cell>
          <cell r="C497" t="str">
            <v>UN</v>
          </cell>
          <cell r="D497">
            <v>750</v>
          </cell>
          <cell r="E497">
            <v>45</v>
          </cell>
        </row>
        <row r="498">
          <cell r="A498">
            <v>464</v>
          </cell>
          <cell r="B498" t="str">
            <v>Bisagra de 1/2"</v>
          </cell>
          <cell r="C498" t="str">
            <v>UN</v>
          </cell>
          <cell r="D498">
            <v>350</v>
          </cell>
          <cell r="E498">
            <v>21</v>
          </cell>
        </row>
        <row r="499">
          <cell r="A499">
            <v>465</v>
          </cell>
          <cell r="B499" t="str">
            <v>Bisagra de 5/8"</v>
          </cell>
          <cell r="C499" t="str">
            <v>UN</v>
          </cell>
          <cell r="D499">
            <v>500</v>
          </cell>
          <cell r="E499">
            <v>30</v>
          </cell>
        </row>
        <row r="500">
          <cell r="A500">
            <v>466</v>
          </cell>
          <cell r="B500" t="str">
            <v xml:space="preserve">Cemento Gris </v>
          </cell>
          <cell r="C500" t="str">
            <v>Saco</v>
          </cell>
          <cell r="D500">
            <v>12000</v>
          </cell>
          <cell r="E500">
            <v>720</v>
          </cell>
        </row>
        <row r="501">
          <cell r="A501">
            <v>467</v>
          </cell>
          <cell r="B501" t="str">
            <v>Chapa marca Vera sencilla</v>
          </cell>
          <cell r="C501" t="str">
            <v>UN</v>
          </cell>
          <cell r="D501">
            <v>18000</v>
          </cell>
          <cell r="E501">
            <v>1080</v>
          </cell>
        </row>
        <row r="502">
          <cell r="A502">
            <v>468</v>
          </cell>
          <cell r="B502" t="str">
            <v>Chapa marca Vera sencilla</v>
          </cell>
          <cell r="C502" t="str">
            <v>UN</v>
          </cell>
          <cell r="D502">
            <v>25000</v>
          </cell>
          <cell r="E502">
            <v>1500</v>
          </cell>
        </row>
        <row r="503">
          <cell r="A503">
            <v>469</v>
          </cell>
          <cell r="B503" t="str">
            <v>Correa tipo canal</v>
          </cell>
          <cell r="C503" t="str">
            <v>ML</v>
          </cell>
          <cell r="D503">
            <v>6600</v>
          </cell>
          <cell r="E503">
            <v>396</v>
          </cell>
        </row>
        <row r="504">
          <cell r="A504">
            <v>470</v>
          </cell>
          <cell r="B504" t="str">
            <v>Corredera</v>
          </cell>
          <cell r="C504" t="str">
            <v>UN</v>
          </cell>
          <cell r="D504">
            <v>1200</v>
          </cell>
          <cell r="E504">
            <v>72</v>
          </cell>
        </row>
        <row r="505">
          <cell r="A505">
            <v>471</v>
          </cell>
          <cell r="B505" t="str">
            <v>Corredera</v>
          </cell>
          <cell r="C505" t="str">
            <v>UN</v>
          </cell>
          <cell r="D505">
            <v>2500</v>
          </cell>
          <cell r="E505">
            <v>150</v>
          </cell>
        </row>
        <row r="506">
          <cell r="A506">
            <v>472</v>
          </cell>
          <cell r="B506" t="str">
            <v>Equipo electrico soldadura</v>
          </cell>
          <cell r="C506" t="str">
            <v>DIA</v>
          </cell>
          <cell r="D506">
            <v>30000</v>
          </cell>
          <cell r="E506">
            <v>1800</v>
          </cell>
        </row>
        <row r="507">
          <cell r="A507">
            <v>473</v>
          </cell>
          <cell r="B507" t="str">
            <v>Gasolina</v>
          </cell>
          <cell r="C507" t="str">
            <v>GL</v>
          </cell>
          <cell r="D507">
            <v>6000</v>
          </cell>
          <cell r="E507">
            <v>360</v>
          </cell>
        </row>
        <row r="508">
          <cell r="A508">
            <v>474</v>
          </cell>
          <cell r="B508" t="str">
            <v>Gravilla</v>
          </cell>
          <cell r="C508" t="str">
            <v>M3</v>
          </cell>
          <cell r="D508">
            <v>40000</v>
          </cell>
          <cell r="E508">
            <v>2400</v>
          </cell>
        </row>
        <row r="509">
          <cell r="A509">
            <v>475</v>
          </cell>
          <cell r="B509" t="str">
            <v>Lamina C.R. Cal.18</v>
          </cell>
          <cell r="C509" t="str">
            <v>M2</v>
          </cell>
          <cell r="D509">
            <v>26000</v>
          </cell>
          <cell r="E509">
            <v>1560</v>
          </cell>
        </row>
        <row r="510">
          <cell r="A510">
            <v>476</v>
          </cell>
          <cell r="B510" t="str">
            <v>Lamina C.R. Cal.20</v>
          </cell>
          <cell r="C510" t="str">
            <v>M2</v>
          </cell>
          <cell r="D510">
            <v>19500</v>
          </cell>
          <cell r="E510">
            <v>1170</v>
          </cell>
        </row>
        <row r="511">
          <cell r="A511">
            <v>477</v>
          </cell>
          <cell r="B511" t="str">
            <v>Lamina cal 16</v>
          </cell>
          <cell r="C511" t="str">
            <v>M2</v>
          </cell>
          <cell r="D511">
            <v>30500</v>
          </cell>
          <cell r="E511">
            <v>1830</v>
          </cell>
        </row>
        <row r="512">
          <cell r="A512">
            <v>478</v>
          </cell>
          <cell r="B512" t="str">
            <v>Malla eslabonada de 2x2 cal 10</v>
          </cell>
          <cell r="C512" t="str">
            <v>M2</v>
          </cell>
          <cell r="D512">
            <v>10000</v>
          </cell>
          <cell r="E512">
            <v>600</v>
          </cell>
        </row>
        <row r="513">
          <cell r="A513">
            <v>479</v>
          </cell>
          <cell r="B513" t="str">
            <v>Manija sencilla</v>
          </cell>
          <cell r="C513" t="str">
            <v>UN</v>
          </cell>
          <cell r="D513">
            <v>2000</v>
          </cell>
          <cell r="E513">
            <v>120</v>
          </cell>
        </row>
        <row r="514">
          <cell r="A514">
            <v>480</v>
          </cell>
          <cell r="B514" t="str">
            <v>Masilla</v>
          </cell>
          <cell r="C514" t="str">
            <v>GL</v>
          </cell>
          <cell r="D514">
            <v>18000</v>
          </cell>
          <cell r="E514">
            <v>1080</v>
          </cell>
        </row>
        <row r="515">
          <cell r="A515">
            <v>481</v>
          </cell>
          <cell r="B515" t="str">
            <v xml:space="preserve">Medallon de lujo </v>
          </cell>
          <cell r="C515" t="str">
            <v>UN</v>
          </cell>
          <cell r="D515">
            <v>5000</v>
          </cell>
          <cell r="E515">
            <v>300</v>
          </cell>
        </row>
        <row r="516">
          <cell r="A516">
            <v>482</v>
          </cell>
          <cell r="B516" t="str">
            <v>Pasador para puerta</v>
          </cell>
          <cell r="C516" t="str">
            <v>UN</v>
          </cell>
          <cell r="D516">
            <v>4000</v>
          </cell>
          <cell r="E516">
            <v>240</v>
          </cell>
        </row>
        <row r="517">
          <cell r="A517">
            <v>483</v>
          </cell>
          <cell r="B517" t="str">
            <v>Perno de 3/4"</v>
          </cell>
          <cell r="C517" t="str">
            <v>UN</v>
          </cell>
          <cell r="D517">
            <v>1500</v>
          </cell>
          <cell r="E517">
            <v>90</v>
          </cell>
        </row>
        <row r="518">
          <cell r="A518">
            <v>484</v>
          </cell>
          <cell r="B518" t="str">
            <v>Platina 1 1/2" x 1/8"</v>
          </cell>
          <cell r="C518" t="str">
            <v>ML</v>
          </cell>
          <cell r="D518">
            <v>1800</v>
          </cell>
          <cell r="E518">
            <v>108</v>
          </cell>
        </row>
        <row r="519">
          <cell r="A519">
            <v>485</v>
          </cell>
          <cell r="B519" t="str">
            <v>Platina 11/2" x 3/16</v>
          </cell>
          <cell r="C519" t="str">
            <v>ML</v>
          </cell>
          <cell r="D519">
            <v>3600</v>
          </cell>
          <cell r="E519">
            <v>216</v>
          </cell>
        </row>
        <row r="520">
          <cell r="A520">
            <v>486</v>
          </cell>
          <cell r="B520" t="str">
            <v>Platina de 1/2"x1/8"</v>
          </cell>
          <cell r="C520" t="str">
            <v>ML</v>
          </cell>
          <cell r="D520">
            <v>1300</v>
          </cell>
          <cell r="E520">
            <v>78</v>
          </cell>
        </row>
        <row r="521">
          <cell r="A521">
            <v>487</v>
          </cell>
          <cell r="B521" t="str">
            <v>Soldadura W.A. 6013</v>
          </cell>
          <cell r="C521" t="str">
            <v>KG</v>
          </cell>
          <cell r="D521">
            <v>4500</v>
          </cell>
          <cell r="E521">
            <v>270</v>
          </cell>
        </row>
        <row r="522">
          <cell r="A522">
            <v>488</v>
          </cell>
          <cell r="B522" t="str">
            <v>Tubo Aguas Negras 21/2"</v>
          </cell>
          <cell r="C522" t="str">
            <v>ML</v>
          </cell>
          <cell r="D522">
            <v>8550</v>
          </cell>
          <cell r="E522">
            <v>513</v>
          </cell>
        </row>
        <row r="523">
          <cell r="A523">
            <v>489</v>
          </cell>
          <cell r="B523" t="str">
            <v>Tubo cuadrado 11/2"</v>
          </cell>
          <cell r="C523" t="str">
            <v>ML</v>
          </cell>
          <cell r="D523">
            <v>2700</v>
          </cell>
          <cell r="E523">
            <v>162</v>
          </cell>
        </row>
        <row r="524">
          <cell r="A524">
            <v>490</v>
          </cell>
          <cell r="B524" t="str">
            <v>Tubo cuadrado de 1" cal 20</v>
          </cell>
          <cell r="C524" t="str">
            <v>Ml</v>
          </cell>
          <cell r="D524">
            <v>1500</v>
          </cell>
          <cell r="E524">
            <v>90</v>
          </cell>
        </row>
        <row r="525">
          <cell r="A525">
            <v>491</v>
          </cell>
          <cell r="B525" t="str">
            <v>Tubo cuadrado de 3/4"</v>
          </cell>
          <cell r="C525" t="str">
            <v>ML</v>
          </cell>
          <cell r="D525">
            <v>1350</v>
          </cell>
          <cell r="E525">
            <v>81</v>
          </cell>
        </row>
        <row r="526">
          <cell r="A526">
            <v>492</v>
          </cell>
          <cell r="B526" t="str">
            <v>Tubo de 2 x 1 cal. 20</v>
          </cell>
          <cell r="C526" t="str">
            <v>ML</v>
          </cell>
          <cell r="D526">
            <v>2500</v>
          </cell>
          <cell r="E526">
            <v>150</v>
          </cell>
        </row>
        <row r="527">
          <cell r="A527">
            <v>493</v>
          </cell>
          <cell r="B527" t="str">
            <v>Tubo en acero 3/4"</v>
          </cell>
          <cell r="C527" t="str">
            <v>ML</v>
          </cell>
          <cell r="D527">
            <v>2200</v>
          </cell>
          <cell r="E527">
            <v>132</v>
          </cell>
        </row>
        <row r="528">
          <cell r="A528">
            <v>494</v>
          </cell>
          <cell r="B528" t="str">
            <v>Tubo en acero cromado de 2"</v>
          </cell>
          <cell r="C528" t="str">
            <v>ML</v>
          </cell>
          <cell r="D528">
            <v>9100</v>
          </cell>
          <cell r="E528">
            <v>546</v>
          </cell>
        </row>
        <row r="529">
          <cell r="A529">
            <v>495</v>
          </cell>
          <cell r="B529" t="str">
            <v>Tubo galvanizado de 2"</v>
          </cell>
          <cell r="C529" t="str">
            <v>ML</v>
          </cell>
          <cell r="D529">
            <v>8000</v>
          </cell>
          <cell r="E529">
            <v>480</v>
          </cell>
        </row>
        <row r="530">
          <cell r="A530">
            <v>496</v>
          </cell>
          <cell r="B530" t="str">
            <v>tubo rectangular 10x4 Cal. 16</v>
          </cell>
          <cell r="C530" t="str">
            <v>ML</v>
          </cell>
          <cell r="D530">
            <v>9500</v>
          </cell>
          <cell r="E530">
            <v>570</v>
          </cell>
        </row>
        <row r="531">
          <cell r="A531">
            <v>497</v>
          </cell>
          <cell r="B531" t="str">
            <v>tubo rectangular 8 x 4</v>
          </cell>
          <cell r="C531" t="str">
            <v>ML</v>
          </cell>
          <cell r="D531">
            <v>4000</v>
          </cell>
          <cell r="E531">
            <v>240</v>
          </cell>
        </row>
        <row r="532">
          <cell r="A532">
            <v>498</v>
          </cell>
          <cell r="B532" t="str">
            <v>Varilla 1/4 " lisa</v>
          </cell>
          <cell r="C532" t="str">
            <v>kg</v>
          </cell>
          <cell r="D532">
            <v>2000</v>
          </cell>
          <cell r="E532">
            <v>120</v>
          </cell>
        </row>
        <row r="533">
          <cell r="A533">
            <v>499</v>
          </cell>
          <cell r="B533" t="str">
            <v>Varilla 5/8"</v>
          </cell>
          <cell r="C533" t="str">
            <v>ML</v>
          </cell>
          <cell r="D533">
            <v>2800</v>
          </cell>
          <cell r="E533">
            <v>168</v>
          </cell>
        </row>
        <row r="534">
          <cell r="A534">
            <v>500</v>
          </cell>
          <cell r="B534" t="str">
            <v>Varilla cuadrada de 10mm</v>
          </cell>
          <cell r="C534" t="str">
            <v>ML</v>
          </cell>
          <cell r="D534">
            <v>1450</v>
          </cell>
          <cell r="E534">
            <v>87</v>
          </cell>
        </row>
        <row r="535">
          <cell r="A535">
            <v>501</v>
          </cell>
          <cell r="B535" t="str">
            <v>Varilla de 1"</v>
          </cell>
          <cell r="C535" t="str">
            <v>ML</v>
          </cell>
          <cell r="D535">
            <v>10000</v>
          </cell>
          <cell r="E535">
            <v>600</v>
          </cell>
        </row>
        <row r="536">
          <cell r="A536">
            <v>502</v>
          </cell>
          <cell r="B536" t="str">
            <v>Varilla de 1/2 corrugada</v>
          </cell>
          <cell r="C536" t="str">
            <v>ML</v>
          </cell>
          <cell r="D536">
            <v>1900</v>
          </cell>
          <cell r="E536">
            <v>114</v>
          </cell>
        </row>
        <row r="537">
          <cell r="A537">
            <v>503</v>
          </cell>
          <cell r="B537" t="str">
            <v>Varilla de 1/2"</v>
          </cell>
          <cell r="C537" t="str">
            <v>ML</v>
          </cell>
          <cell r="D537">
            <v>1900</v>
          </cell>
          <cell r="E537">
            <v>114</v>
          </cell>
        </row>
        <row r="538">
          <cell r="A538">
            <v>504</v>
          </cell>
          <cell r="B538" t="str">
            <v>Varilla de 1/4 corrugada</v>
          </cell>
          <cell r="C538" t="str">
            <v>KG</v>
          </cell>
          <cell r="D538">
            <v>1900</v>
          </cell>
          <cell r="E538">
            <v>114</v>
          </cell>
        </row>
        <row r="539">
          <cell r="A539">
            <v>505</v>
          </cell>
          <cell r="B539" t="str">
            <v>Varilla de 3/8 corrugada</v>
          </cell>
          <cell r="C539" t="str">
            <v>ML</v>
          </cell>
          <cell r="D539">
            <v>1000</v>
          </cell>
          <cell r="E539">
            <v>60</v>
          </cell>
        </row>
        <row r="540">
          <cell r="A540">
            <v>506</v>
          </cell>
          <cell r="B540" t="str">
            <v>Varilla de 5/8" Corrugada</v>
          </cell>
          <cell r="C540" t="str">
            <v>ML</v>
          </cell>
          <cell r="D540">
            <v>3300</v>
          </cell>
          <cell r="E540">
            <v>198</v>
          </cell>
        </row>
        <row r="541">
          <cell r="A541">
            <v>507</v>
          </cell>
          <cell r="B541" t="str">
            <v>Cordon superior de 2" x 2" e=0.154"</v>
          </cell>
          <cell r="C541" t="str">
            <v>ML</v>
          </cell>
          <cell r="D541">
            <v>11200</v>
          </cell>
          <cell r="E541">
            <v>672</v>
          </cell>
        </row>
        <row r="542">
          <cell r="A542">
            <v>508</v>
          </cell>
          <cell r="B542" t="str">
            <v>Cordon superior de 2" x 1/8"</v>
          </cell>
          <cell r="C542" t="str">
            <v>ML</v>
          </cell>
          <cell r="D542">
            <v>10100</v>
          </cell>
          <cell r="E542">
            <v>606</v>
          </cell>
        </row>
        <row r="543">
          <cell r="A543">
            <v>509</v>
          </cell>
          <cell r="B543" t="str">
            <v>Cordon inferior de 1" x 1" e=0.095"</v>
          </cell>
          <cell r="C543" t="str">
            <v>ML</v>
          </cell>
          <cell r="D543">
            <v>8100</v>
          </cell>
          <cell r="E543">
            <v>486</v>
          </cell>
        </row>
        <row r="544">
          <cell r="A544">
            <v>510</v>
          </cell>
          <cell r="B544" t="str">
            <v xml:space="preserve">Cordon inferior de 1" x 3/16" </v>
          </cell>
          <cell r="C544" t="str">
            <v>ML</v>
          </cell>
          <cell r="D544">
            <v>7500</v>
          </cell>
          <cell r="E544">
            <v>450</v>
          </cell>
        </row>
        <row r="545">
          <cell r="A545">
            <v>511</v>
          </cell>
          <cell r="B545" t="str">
            <v>Cerpentin 1" x 1" e =0.095"</v>
          </cell>
          <cell r="C545" t="str">
            <v>ML</v>
          </cell>
          <cell r="D545">
            <v>2000</v>
          </cell>
          <cell r="E545">
            <v>120</v>
          </cell>
        </row>
        <row r="546">
          <cell r="A546">
            <v>512</v>
          </cell>
          <cell r="B546" t="str">
            <v xml:space="preserve">Cerpentin 1" x 3/16" </v>
          </cell>
          <cell r="C546" t="str">
            <v>ML</v>
          </cell>
          <cell r="D546">
            <v>2000</v>
          </cell>
          <cell r="E546">
            <v>120</v>
          </cell>
        </row>
        <row r="547">
          <cell r="A547">
            <v>513</v>
          </cell>
          <cell r="B547" t="str">
            <v>Correas metalicas Perfil Doble C 0,10 x 0,04 mt cal. 20</v>
          </cell>
          <cell r="C547" t="str">
            <v>ML</v>
          </cell>
          <cell r="D547">
            <v>6585</v>
          </cell>
          <cell r="E547">
            <v>395.09999999999997</v>
          </cell>
        </row>
        <row r="548">
          <cell r="A548">
            <v>514</v>
          </cell>
          <cell r="B548" t="str">
            <v>Esmalte color Blanco</v>
          </cell>
          <cell r="C548" t="str">
            <v>GL</v>
          </cell>
          <cell r="D548">
            <v>20600</v>
          </cell>
          <cell r="E548">
            <v>1236</v>
          </cell>
        </row>
        <row r="549">
          <cell r="A549">
            <v>515</v>
          </cell>
          <cell r="B549" t="str">
            <v>Medallon decorativo redondo</v>
          </cell>
          <cell r="C549" t="str">
            <v>UND</v>
          </cell>
          <cell r="D549">
            <v>5000</v>
          </cell>
          <cell r="E549">
            <v>300</v>
          </cell>
        </row>
        <row r="550">
          <cell r="A550">
            <v>516</v>
          </cell>
          <cell r="E550">
            <v>0</v>
          </cell>
        </row>
        <row r="551">
          <cell r="A551">
            <v>517</v>
          </cell>
          <cell r="E551">
            <v>0</v>
          </cell>
        </row>
        <row r="552">
          <cell r="A552">
            <v>518</v>
          </cell>
          <cell r="E552">
            <v>0</v>
          </cell>
        </row>
        <row r="553">
          <cell r="A553">
            <v>519</v>
          </cell>
          <cell r="E553">
            <v>0</v>
          </cell>
        </row>
        <row r="554">
          <cell r="A554">
            <v>520</v>
          </cell>
          <cell r="E554">
            <v>0</v>
          </cell>
        </row>
        <row r="555">
          <cell r="A555">
            <v>521</v>
          </cell>
          <cell r="E555">
            <v>0</v>
          </cell>
        </row>
        <row r="556">
          <cell r="A556">
            <v>522</v>
          </cell>
          <cell r="E556">
            <v>0</v>
          </cell>
        </row>
        <row r="557">
          <cell r="A557">
            <v>523</v>
          </cell>
          <cell r="E557">
            <v>0</v>
          </cell>
        </row>
        <row r="558">
          <cell r="A558">
            <v>524</v>
          </cell>
          <cell r="E558">
            <v>0</v>
          </cell>
        </row>
        <row r="559">
          <cell r="A559">
            <v>525</v>
          </cell>
          <cell r="E559">
            <v>0</v>
          </cell>
        </row>
        <row r="560">
          <cell r="A560">
            <v>526</v>
          </cell>
          <cell r="E560">
            <v>0</v>
          </cell>
        </row>
        <row r="561">
          <cell r="A561">
            <v>527</v>
          </cell>
          <cell r="E561">
            <v>0</v>
          </cell>
        </row>
        <row r="562">
          <cell r="A562">
            <v>528</v>
          </cell>
          <cell r="E562">
            <v>0</v>
          </cell>
        </row>
        <row r="563">
          <cell r="A563">
            <v>529</v>
          </cell>
          <cell r="E563">
            <v>0</v>
          </cell>
        </row>
        <row r="564">
          <cell r="A564">
            <v>530</v>
          </cell>
          <cell r="E564">
            <v>0</v>
          </cell>
        </row>
        <row r="565">
          <cell r="A565">
            <v>531</v>
          </cell>
          <cell r="E565">
            <v>0</v>
          </cell>
        </row>
        <row r="566">
          <cell r="A566">
            <v>532</v>
          </cell>
          <cell r="E566">
            <v>0</v>
          </cell>
        </row>
        <row r="567">
          <cell r="A567">
            <v>533</v>
          </cell>
          <cell r="E567">
            <v>0</v>
          </cell>
        </row>
        <row r="568">
          <cell r="A568">
            <v>534</v>
          </cell>
          <cell r="E568">
            <v>0</v>
          </cell>
        </row>
        <row r="569">
          <cell r="A569">
            <v>535</v>
          </cell>
          <cell r="E569">
            <v>0</v>
          </cell>
        </row>
        <row r="570">
          <cell r="A570">
            <v>536</v>
          </cell>
          <cell r="E570">
            <v>0</v>
          </cell>
        </row>
        <row r="571">
          <cell r="A571">
            <v>537</v>
          </cell>
          <cell r="E571">
            <v>0</v>
          </cell>
        </row>
        <row r="572">
          <cell r="A572">
            <v>538</v>
          </cell>
          <cell r="E572">
            <v>0</v>
          </cell>
        </row>
        <row r="573">
          <cell r="A573">
            <v>539</v>
          </cell>
          <cell r="E573">
            <v>0</v>
          </cell>
        </row>
        <row r="574">
          <cell r="A574">
            <v>540</v>
          </cell>
          <cell r="E574">
            <v>0</v>
          </cell>
        </row>
        <row r="575">
          <cell r="A575">
            <v>541</v>
          </cell>
          <cell r="E575">
            <v>0</v>
          </cell>
        </row>
        <row r="576">
          <cell r="A576">
            <v>542</v>
          </cell>
          <cell r="E576">
            <v>0</v>
          </cell>
        </row>
        <row r="577">
          <cell r="A577">
            <v>543</v>
          </cell>
          <cell r="E577">
            <v>0</v>
          </cell>
        </row>
        <row r="578">
          <cell r="A578">
            <v>544</v>
          </cell>
          <cell r="E578">
            <v>0</v>
          </cell>
        </row>
        <row r="579">
          <cell r="A579">
            <v>545</v>
          </cell>
          <cell r="E579">
            <v>0</v>
          </cell>
        </row>
        <row r="580">
          <cell r="A580">
            <v>546</v>
          </cell>
          <cell r="E580">
            <v>0</v>
          </cell>
        </row>
        <row r="581">
          <cell r="A581">
            <v>547</v>
          </cell>
          <cell r="E581">
            <v>0</v>
          </cell>
        </row>
        <row r="582">
          <cell r="A582">
            <v>548</v>
          </cell>
          <cell r="E582">
            <v>0</v>
          </cell>
        </row>
        <row r="583">
          <cell r="A583">
            <v>549</v>
          </cell>
          <cell r="E583">
            <v>0</v>
          </cell>
        </row>
        <row r="584">
          <cell r="A584">
            <v>550</v>
          </cell>
          <cell r="E584">
            <v>0</v>
          </cell>
        </row>
        <row r="586">
          <cell r="A586" t="str">
            <v>REF.</v>
          </cell>
          <cell r="B586" t="str">
            <v>MATERIAL CARPINTERIA DE MADERAS</v>
          </cell>
          <cell r="C586" t="str">
            <v>UNIDAD</v>
          </cell>
          <cell r="D586" t="str">
            <v>PRECIO</v>
          </cell>
          <cell r="E586" t="str">
            <v>TRANSPORTE</v>
          </cell>
        </row>
        <row r="588">
          <cell r="A588">
            <v>551</v>
          </cell>
          <cell r="B588" t="str">
            <v>Polin</v>
          </cell>
          <cell r="C588" t="str">
            <v>ML</v>
          </cell>
          <cell r="D588">
            <v>1500</v>
          </cell>
          <cell r="E588">
            <v>90</v>
          </cell>
        </row>
        <row r="589">
          <cell r="A589">
            <v>552</v>
          </cell>
          <cell r="B589" t="str">
            <v>Tabla burra de 0.30 x 3.00 mts</v>
          </cell>
          <cell r="C589" t="str">
            <v xml:space="preserve">UN </v>
          </cell>
          <cell r="D589">
            <v>7000</v>
          </cell>
          <cell r="E589">
            <v>420</v>
          </cell>
        </row>
        <row r="590">
          <cell r="A590">
            <v>553</v>
          </cell>
          <cell r="B590" t="str">
            <v>Estacas, pintura, puntillas</v>
          </cell>
          <cell r="C590" t="str">
            <v>GLB</v>
          </cell>
          <cell r="D590">
            <v>634</v>
          </cell>
          <cell r="E590">
            <v>38.04</v>
          </cell>
        </row>
        <row r="591">
          <cell r="A591">
            <v>554</v>
          </cell>
          <cell r="B591" t="str">
            <v>Guadua</v>
          </cell>
          <cell r="C591" t="str">
            <v>ML</v>
          </cell>
          <cell r="D591">
            <v>1500</v>
          </cell>
          <cell r="E591">
            <v>90</v>
          </cell>
        </row>
        <row r="592">
          <cell r="A592">
            <v>555</v>
          </cell>
          <cell r="B592" t="str">
            <v>Liston de Madera</v>
          </cell>
          <cell r="C592" t="str">
            <v>UN</v>
          </cell>
          <cell r="D592">
            <v>650</v>
          </cell>
          <cell r="E592">
            <v>39</v>
          </cell>
        </row>
        <row r="593">
          <cell r="A593">
            <v>556</v>
          </cell>
          <cell r="B593" t="str">
            <v>Cerco de madera de 0,50*0,10*3,00</v>
          </cell>
          <cell r="C593" t="str">
            <v>UN</v>
          </cell>
          <cell r="D593">
            <v>650</v>
          </cell>
          <cell r="E593">
            <v>39</v>
          </cell>
        </row>
        <row r="594">
          <cell r="A594">
            <v>557</v>
          </cell>
          <cell r="B594" t="str">
            <v>Puntilla de 2"</v>
          </cell>
          <cell r="C594" t="str">
            <v>LBR</v>
          </cell>
          <cell r="D594">
            <v>1500</v>
          </cell>
          <cell r="E594">
            <v>90</v>
          </cell>
        </row>
        <row r="595">
          <cell r="A595">
            <v>558</v>
          </cell>
          <cell r="E595">
            <v>0</v>
          </cell>
        </row>
        <row r="596">
          <cell r="A596">
            <v>559</v>
          </cell>
          <cell r="E596">
            <v>0</v>
          </cell>
        </row>
        <row r="597">
          <cell r="A597">
            <v>560</v>
          </cell>
          <cell r="E597">
            <v>0</v>
          </cell>
        </row>
        <row r="598">
          <cell r="A598">
            <v>561</v>
          </cell>
          <cell r="E598">
            <v>0</v>
          </cell>
        </row>
        <row r="599">
          <cell r="A599">
            <v>562</v>
          </cell>
          <cell r="E599">
            <v>0</v>
          </cell>
        </row>
        <row r="600">
          <cell r="A600">
            <v>563</v>
          </cell>
          <cell r="E600">
            <v>0</v>
          </cell>
        </row>
        <row r="601">
          <cell r="A601">
            <v>564</v>
          </cell>
          <cell r="E601">
            <v>0</v>
          </cell>
        </row>
        <row r="602">
          <cell r="A602">
            <v>565</v>
          </cell>
          <cell r="E602">
            <v>0</v>
          </cell>
        </row>
        <row r="603">
          <cell r="A603">
            <v>566</v>
          </cell>
          <cell r="E603">
            <v>0</v>
          </cell>
        </row>
        <row r="604">
          <cell r="A604">
            <v>567</v>
          </cell>
          <cell r="E604">
            <v>0</v>
          </cell>
        </row>
        <row r="605">
          <cell r="A605">
            <v>568</v>
          </cell>
          <cell r="E605">
            <v>0</v>
          </cell>
        </row>
        <row r="606">
          <cell r="A606">
            <v>569</v>
          </cell>
          <cell r="E606">
            <v>0</v>
          </cell>
        </row>
        <row r="607">
          <cell r="A607">
            <v>570</v>
          </cell>
          <cell r="E607">
            <v>0</v>
          </cell>
        </row>
        <row r="608">
          <cell r="A608">
            <v>571</v>
          </cell>
          <cell r="E608">
            <v>0</v>
          </cell>
        </row>
        <row r="609">
          <cell r="A609">
            <v>572</v>
          </cell>
          <cell r="E609">
            <v>0</v>
          </cell>
        </row>
        <row r="610">
          <cell r="A610">
            <v>573</v>
          </cell>
          <cell r="E610">
            <v>0</v>
          </cell>
        </row>
        <row r="611">
          <cell r="A611">
            <v>574</v>
          </cell>
          <cell r="E611">
            <v>0</v>
          </cell>
        </row>
        <row r="612">
          <cell r="A612">
            <v>575</v>
          </cell>
          <cell r="E612">
            <v>0</v>
          </cell>
        </row>
        <row r="613">
          <cell r="A613">
            <v>576</v>
          </cell>
          <cell r="E613">
            <v>0</v>
          </cell>
        </row>
        <row r="614">
          <cell r="A614">
            <v>577</v>
          </cell>
          <cell r="E614">
            <v>0</v>
          </cell>
        </row>
        <row r="615">
          <cell r="A615">
            <v>578</v>
          </cell>
          <cell r="E615">
            <v>0</v>
          </cell>
        </row>
        <row r="616">
          <cell r="A616">
            <v>579</v>
          </cell>
          <cell r="E616">
            <v>0</v>
          </cell>
        </row>
        <row r="617">
          <cell r="A617">
            <v>580</v>
          </cell>
          <cell r="E617">
            <v>0</v>
          </cell>
        </row>
        <row r="618">
          <cell r="A618">
            <v>581</v>
          </cell>
          <cell r="E618">
            <v>0</v>
          </cell>
        </row>
        <row r="619">
          <cell r="A619">
            <v>582</v>
          </cell>
          <cell r="E619">
            <v>0</v>
          </cell>
        </row>
        <row r="620">
          <cell r="A620">
            <v>583</v>
          </cell>
          <cell r="E620">
            <v>0</v>
          </cell>
        </row>
        <row r="621">
          <cell r="A621">
            <v>584</v>
          </cell>
          <cell r="E621">
            <v>0</v>
          </cell>
        </row>
        <row r="622">
          <cell r="A622">
            <v>585</v>
          </cell>
          <cell r="E622">
            <v>0</v>
          </cell>
        </row>
        <row r="623">
          <cell r="A623">
            <v>586</v>
          </cell>
          <cell r="E623">
            <v>0</v>
          </cell>
        </row>
        <row r="624">
          <cell r="A624">
            <v>587</v>
          </cell>
          <cell r="E624">
            <v>0</v>
          </cell>
        </row>
        <row r="625">
          <cell r="A625">
            <v>588</v>
          </cell>
          <cell r="E625">
            <v>0</v>
          </cell>
        </row>
        <row r="626">
          <cell r="A626">
            <v>589</v>
          </cell>
          <cell r="E626">
            <v>0</v>
          </cell>
        </row>
        <row r="627">
          <cell r="A627">
            <v>590</v>
          </cell>
          <cell r="E627">
            <v>0</v>
          </cell>
        </row>
        <row r="628">
          <cell r="A628">
            <v>591</v>
          </cell>
          <cell r="E628">
            <v>0</v>
          </cell>
        </row>
        <row r="629">
          <cell r="A629">
            <v>592</v>
          </cell>
          <cell r="E629">
            <v>0</v>
          </cell>
        </row>
        <row r="630">
          <cell r="A630">
            <v>593</v>
          </cell>
          <cell r="E630">
            <v>0</v>
          </cell>
        </row>
        <row r="631">
          <cell r="A631">
            <v>594</v>
          </cell>
          <cell r="E631">
            <v>0</v>
          </cell>
        </row>
        <row r="632">
          <cell r="A632">
            <v>595</v>
          </cell>
          <cell r="E632">
            <v>0</v>
          </cell>
        </row>
        <row r="633">
          <cell r="A633">
            <v>596</v>
          </cell>
          <cell r="E633">
            <v>0</v>
          </cell>
        </row>
        <row r="634">
          <cell r="A634">
            <v>597</v>
          </cell>
          <cell r="E634">
            <v>0</v>
          </cell>
        </row>
        <row r="635">
          <cell r="A635">
            <v>598</v>
          </cell>
          <cell r="E635">
            <v>0</v>
          </cell>
        </row>
        <row r="636">
          <cell r="A636">
            <v>599</v>
          </cell>
          <cell r="E636">
            <v>0</v>
          </cell>
        </row>
        <row r="637">
          <cell r="A637">
            <v>600</v>
          </cell>
          <cell r="E637">
            <v>0</v>
          </cell>
        </row>
        <row r="638">
          <cell r="A638">
            <v>601</v>
          </cell>
          <cell r="E638">
            <v>0</v>
          </cell>
        </row>
        <row r="639">
          <cell r="A639">
            <v>602</v>
          </cell>
          <cell r="E639">
            <v>0</v>
          </cell>
        </row>
        <row r="640">
          <cell r="A640">
            <v>603</v>
          </cell>
          <cell r="E640">
            <v>0</v>
          </cell>
        </row>
        <row r="641">
          <cell r="A641">
            <v>604</v>
          </cell>
          <cell r="E641">
            <v>0</v>
          </cell>
        </row>
        <row r="642">
          <cell r="A642">
            <v>605</v>
          </cell>
          <cell r="E642">
            <v>0</v>
          </cell>
        </row>
        <row r="643">
          <cell r="A643">
            <v>606</v>
          </cell>
          <cell r="E643">
            <v>0</v>
          </cell>
        </row>
        <row r="644">
          <cell r="A644">
            <v>607</v>
          </cell>
          <cell r="E644">
            <v>0</v>
          </cell>
        </row>
        <row r="645">
          <cell r="A645">
            <v>608</v>
          </cell>
          <cell r="E645">
            <v>0</v>
          </cell>
        </row>
        <row r="646">
          <cell r="A646">
            <v>609</v>
          </cell>
          <cell r="E646">
            <v>0</v>
          </cell>
        </row>
        <row r="647">
          <cell r="A647">
            <v>610</v>
          </cell>
          <cell r="E647">
            <v>0</v>
          </cell>
        </row>
        <row r="648">
          <cell r="A648">
            <v>611</v>
          </cell>
          <cell r="E648">
            <v>0</v>
          </cell>
        </row>
        <row r="649">
          <cell r="A649">
            <v>612</v>
          </cell>
          <cell r="E649">
            <v>0</v>
          </cell>
        </row>
        <row r="650">
          <cell r="A650">
            <v>613</v>
          </cell>
          <cell r="E650">
            <v>0</v>
          </cell>
        </row>
        <row r="651">
          <cell r="A651">
            <v>614</v>
          </cell>
          <cell r="E651">
            <v>0</v>
          </cell>
        </row>
        <row r="652">
          <cell r="A652">
            <v>615</v>
          </cell>
          <cell r="E652">
            <v>0</v>
          </cell>
        </row>
        <row r="653">
          <cell r="A653">
            <v>616</v>
          </cell>
          <cell r="E653">
            <v>0</v>
          </cell>
        </row>
        <row r="654">
          <cell r="A654">
            <v>617</v>
          </cell>
          <cell r="E654">
            <v>0</v>
          </cell>
        </row>
        <row r="655">
          <cell r="A655">
            <v>618</v>
          </cell>
          <cell r="E655">
            <v>0</v>
          </cell>
        </row>
        <row r="656">
          <cell r="A656">
            <v>619</v>
          </cell>
          <cell r="E656">
            <v>0</v>
          </cell>
        </row>
        <row r="657">
          <cell r="A657">
            <v>620</v>
          </cell>
          <cell r="E657">
            <v>0</v>
          </cell>
        </row>
        <row r="658">
          <cell r="A658">
            <v>621</v>
          </cell>
          <cell r="E658">
            <v>0</v>
          </cell>
        </row>
        <row r="659">
          <cell r="A659">
            <v>622</v>
          </cell>
          <cell r="E659">
            <v>0</v>
          </cell>
        </row>
        <row r="660">
          <cell r="A660">
            <v>623</v>
          </cell>
          <cell r="E660">
            <v>0</v>
          </cell>
        </row>
        <row r="661">
          <cell r="A661">
            <v>624</v>
          </cell>
          <cell r="E661">
            <v>0</v>
          </cell>
        </row>
        <row r="662">
          <cell r="A662">
            <v>625</v>
          </cell>
          <cell r="E662">
            <v>0</v>
          </cell>
        </row>
        <row r="663">
          <cell r="A663">
            <v>626</v>
          </cell>
          <cell r="E663">
            <v>0</v>
          </cell>
        </row>
        <row r="664">
          <cell r="A664">
            <v>627</v>
          </cell>
          <cell r="E664">
            <v>0</v>
          </cell>
        </row>
        <row r="665">
          <cell r="A665">
            <v>628</v>
          </cell>
          <cell r="E665">
            <v>0</v>
          </cell>
        </row>
        <row r="666">
          <cell r="A666">
            <v>629</v>
          </cell>
          <cell r="E666">
            <v>0</v>
          </cell>
        </row>
        <row r="667">
          <cell r="A667">
            <v>630</v>
          </cell>
          <cell r="E667">
            <v>0</v>
          </cell>
        </row>
        <row r="668">
          <cell r="A668">
            <v>631</v>
          </cell>
          <cell r="E668">
            <v>0</v>
          </cell>
        </row>
        <row r="669">
          <cell r="A669">
            <v>632</v>
          </cell>
          <cell r="E669">
            <v>0</v>
          </cell>
        </row>
        <row r="670">
          <cell r="A670">
            <v>633</v>
          </cell>
          <cell r="E670">
            <v>0</v>
          </cell>
        </row>
        <row r="671">
          <cell r="A671">
            <v>634</v>
          </cell>
          <cell r="E671">
            <v>0</v>
          </cell>
        </row>
        <row r="672">
          <cell r="A672">
            <v>635</v>
          </cell>
          <cell r="E672">
            <v>0</v>
          </cell>
        </row>
        <row r="673">
          <cell r="A673">
            <v>636</v>
          </cell>
          <cell r="E673">
            <v>0</v>
          </cell>
        </row>
        <row r="674">
          <cell r="A674">
            <v>637</v>
          </cell>
          <cell r="E674">
            <v>0</v>
          </cell>
        </row>
        <row r="675">
          <cell r="A675">
            <v>638</v>
          </cell>
          <cell r="E675">
            <v>0</v>
          </cell>
        </row>
        <row r="676">
          <cell r="A676">
            <v>639</v>
          </cell>
          <cell r="E676">
            <v>0</v>
          </cell>
        </row>
        <row r="677">
          <cell r="A677">
            <v>640</v>
          </cell>
          <cell r="E677">
            <v>0</v>
          </cell>
        </row>
        <row r="678">
          <cell r="A678">
            <v>641</v>
          </cell>
          <cell r="E678">
            <v>0</v>
          </cell>
        </row>
        <row r="679">
          <cell r="A679">
            <v>642</v>
          </cell>
          <cell r="E679">
            <v>0</v>
          </cell>
        </row>
        <row r="680">
          <cell r="A680">
            <v>643</v>
          </cell>
          <cell r="E680">
            <v>0</v>
          </cell>
        </row>
        <row r="681">
          <cell r="A681">
            <v>644</v>
          </cell>
          <cell r="E681">
            <v>0</v>
          </cell>
        </row>
        <row r="682">
          <cell r="A682">
            <v>645</v>
          </cell>
          <cell r="E682">
            <v>0</v>
          </cell>
        </row>
        <row r="683">
          <cell r="A683">
            <v>646</v>
          </cell>
          <cell r="E683">
            <v>0</v>
          </cell>
        </row>
        <row r="684">
          <cell r="A684">
            <v>647</v>
          </cell>
          <cell r="E684">
            <v>0</v>
          </cell>
        </row>
        <row r="685">
          <cell r="A685">
            <v>648</v>
          </cell>
          <cell r="E685">
            <v>0</v>
          </cell>
        </row>
        <row r="686">
          <cell r="A686">
            <v>649</v>
          </cell>
          <cell r="E686">
            <v>0</v>
          </cell>
        </row>
        <row r="687">
          <cell r="E687">
            <v>0</v>
          </cell>
        </row>
        <row r="688">
          <cell r="E688">
            <v>0</v>
          </cell>
        </row>
        <row r="689">
          <cell r="E689">
            <v>0</v>
          </cell>
        </row>
        <row r="690">
          <cell r="E690">
            <v>0</v>
          </cell>
        </row>
        <row r="691">
          <cell r="E691">
            <v>0</v>
          </cell>
        </row>
        <row r="692">
          <cell r="E692">
            <v>0</v>
          </cell>
        </row>
        <row r="693">
          <cell r="E693">
            <v>0</v>
          </cell>
        </row>
        <row r="694">
          <cell r="B694" t="str">
            <v>PUNTILLA 1 A 3"</v>
          </cell>
          <cell r="C694" t="str">
            <v>KG</v>
          </cell>
          <cell r="D694">
            <v>1500</v>
          </cell>
          <cell r="E694">
            <v>90</v>
          </cell>
        </row>
        <row r="695">
          <cell r="B695" t="str">
            <v>ALAMBRE NEGRO No 18</v>
          </cell>
          <cell r="C695" t="str">
            <v>KG</v>
          </cell>
          <cell r="D695">
            <v>2250</v>
          </cell>
          <cell r="E695">
            <v>135</v>
          </cell>
        </row>
        <row r="696">
          <cell r="B696" t="str">
            <v>POLIN</v>
          </cell>
          <cell r="C696" t="str">
            <v>ML</v>
          </cell>
          <cell r="D696">
            <v>1500</v>
          </cell>
          <cell r="E696">
            <v>90</v>
          </cell>
        </row>
        <row r="697">
          <cell r="B697" t="str">
            <v>CEMENTO</v>
          </cell>
          <cell r="C697" t="str">
            <v>KG</v>
          </cell>
          <cell r="D697">
            <v>300</v>
          </cell>
          <cell r="E697">
            <v>18</v>
          </cell>
        </row>
        <row r="698">
          <cell r="B698" t="str">
            <v xml:space="preserve">ARENA </v>
          </cell>
          <cell r="C698" t="str">
            <v>M³</v>
          </cell>
          <cell r="D698">
            <v>20000</v>
          </cell>
          <cell r="E698">
            <v>1200</v>
          </cell>
        </row>
        <row r="699">
          <cell r="B699" t="str">
            <v>GRAVILLA TRITURADA</v>
          </cell>
          <cell r="C699" t="str">
            <v>M³</v>
          </cell>
          <cell r="D699">
            <v>54000</v>
          </cell>
          <cell r="E699">
            <v>3240</v>
          </cell>
        </row>
        <row r="700">
          <cell r="B700" t="str">
            <v>AGUA</v>
          </cell>
          <cell r="C700" t="str">
            <v>LT</v>
          </cell>
          <cell r="D700">
            <v>5</v>
          </cell>
          <cell r="E700">
            <v>0.3</v>
          </cell>
        </row>
        <row r="701">
          <cell r="B701" t="str">
            <v xml:space="preserve">RECEBO </v>
          </cell>
          <cell r="C701" t="str">
            <v>M³</v>
          </cell>
          <cell r="D701">
            <v>16000</v>
          </cell>
          <cell r="E701">
            <v>960</v>
          </cell>
        </row>
        <row r="702">
          <cell r="B702" t="str">
            <v>HIERRO No 5</v>
          </cell>
          <cell r="C702" t="str">
            <v>KG</v>
          </cell>
          <cell r="D702">
            <v>2200</v>
          </cell>
          <cell r="E702">
            <v>132</v>
          </cell>
        </row>
        <row r="703">
          <cell r="B703" t="str">
            <v>HIERRO DE 3/8</v>
          </cell>
          <cell r="C703" t="str">
            <v>KG</v>
          </cell>
          <cell r="D703">
            <v>2200</v>
          </cell>
          <cell r="E703">
            <v>132</v>
          </cell>
        </row>
        <row r="704">
          <cell r="B704" t="str">
            <v>MALLA ELECTROSOLDADA Q2</v>
          </cell>
          <cell r="C704" t="str">
            <v>Und</v>
          </cell>
          <cell r="D704">
            <v>43000</v>
          </cell>
          <cell r="E704">
            <v>2580</v>
          </cell>
        </row>
        <row r="705">
          <cell r="B705" t="str">
            <v>LADRILLO TOLETE</v>
          </cell>
          <cell r="C705" t="str">
            <v>Und</v>
          </cell>
          <cell r="D705">
            <v>240</v>
          </cell>
          <cell r="E705">
            <v>14.399999999999999</v>
          </cell>
        </row>
        <row r="706">
          <cell r="B706" t="str">
            <v>BLOQUE No 5 HUECO 12X20X30</v>
          </cell>
          <cell r="C706" t="str">
            <v>Und</v>
          </cell>
          <cell r="D706">
            <v>670</v>
          </cell>
          <cell r="E706">
            <v>40.199999999999996</v>
          </cell>
        </row>
        <row r="707">
          <cell r="B707" t="str">
            <v>ARENA FINA</v>
          </cell>
          <cell r="C707" t="str">
            <v>M³</v>
          </cell>
          <cell r="D707">
            <v>20000</v>
          </cell>
          <cell r="E707">
            <v>1200</v>
          </cell>
        </row>
        <row r="708">
          <cell r="B708" t="str">
            <v>MALLA GALLINERO</v>
          </cell>
          <cell r="C708" t="str">
            <v>M²</v>
          </cell>
          <cell r="D708">
            <v>1250</v>
          </cell>
          <cell r="E708">
            <v>75</v>
          </cell>
        </row>
        <row r="709">
          <cell r="B709" t="str">
            <v>PINTURA EN ESMALTE</v>
          </cell>
          <cell r="C709" t="str">
            <v>GAL</v>
          </cell>
          <cell r="D709">
            <v>39600</v>
          </cell>
          <cell r="E709">
            <v>2376</v>
          </cell>
        </row>
        <row r="710">
          <cell r="B710" t="str">
            <v>VENTANA CUADRADA (0.50X0.50) INCLUYE VIDRIO</v>
          </cell>
          <cell r="C710" t="str">
            <v>Und</v>
          </cell>
          <cell r="D710">
            <v>80000</v>
          </cell>
          <cell r="E710">
            <v>4800</v>
          </cell>
        </row>
        <row r="711">
          <cell r="B711" t="str">
            <v>TEJA TERMOACUSTIC + CABELLETE</v>
          </cell>
          <cell r="C711" t="str">
            <v>M2</v>
          </cell>
          <cell r="D711">
            <v>24000</v>
          </cell>
          <cell r="E711">
            <v>1440</v>
          </cell>
        </row>
        <row r="712">
          <cell r="B712" t="str">
            <v>TORNILLO FIJA ALA</v>
          </cell>
          <cell r="C712" t="str">
            <v>Und.</v>
          </cell>
          <cell r="D712">
            <v>350</v>
          </cell>
          <cell r="E712">
            <v>21</v>
          </cell>
        </row>
        <row r="713">
          <cell r="B713" t="str">
            <v>TORNILLO AUTOPERFORANTE</v>
          </cell>
          <cell r="C713" t="str">
            <v>Und.</v>
          </cell>
          <cell r="D713">
            <v>300</v>
          </cell>
          <cell r="E713">
            <v>18</v>
          </cell>
        </row>
        <row r="714">
          <cell r="B714" t="str">
            <v>GRANIPLAST</v>
          </cell>
          <cell r="C714" t="str">
            <v>KG</v>
          </cell>
          <cell r="D714">
            <v>1200</v>
          </cell>
          <cell r="E714">
            <v>72</v>
          </cell>
        </row>
        <row r="715">
          <cell r="B715" t="str">
            <v>GRANITO #2</v>
          </cell>
          <cell r="C715" t="str">
            <v>BT</v>
          </cell>
          <cell r="D715">
            <v>6000</v>
          </cell>
          <cell r="E715">
            <v>360</v>
          </cell>
        </row>
        <row r="716">
          <cell r="B716" t="str">
            <v>TUBERIA PVC 4" SANITARIA</v>
          </cell>
          <cell r="C716" t="str">
            <v>ML</v>
          </cell>
          <cell r="D716">
            <v>6000</v>
          </cell>
          <cell r="E716">
            <v>360</v>
          </cell>
        </row>
        <row r="717">
          <cell r="B717" t="str">
            <v>ACCESORIOS</v>
          </cell>
          <cell r="C717" t="str">
            <v>Und</v>
          </cell>
          <cell r="D717">
            <v>2500</v>
          </cell>
          <cell r="E717">
            <v>150</v>
          </cell>
        </row>
        <row r="718">
          <cell r="B718" t="str">
            <v>CANALETA ACESCO 90X12</v>
          </cell>
          <cell r="C718" t="str">
            <v>ML</v>
          </cell>
          <cell r="D718">
            <v>20625</v>
          </cell>
          <cell r="E718">
            <v>1237.5</v>
          </cell>
        </row>
        <row r="719">
          <cell r="B719" t="str">
            <v>TUBOS FLUORESENTES 1.80 m</v>
          </cell>
          <cell r="C719" t="str">
            <v>Und.</v>
          </cell>
          <cell r="D719">
            <v>5000</v>
          </cell>
          <cell r="E719">
            <v>300</v>
          </cell>
        </row>
        <row r="720">
          <cell r="B720" t="str">
            <v>BALASTRA</v>
          </cell>
          <cell r="C720" t="str">
            <v>Und.</v>
          </cell>
          <cell r="D720">
            <v>27000</v>
          </cell>
          <cell r="E720">
            <v>1620</v>
          </cell>
        </row>
        <row r="721">
          <cell r="B721" t="str">
            <v>FOCKER</v>
          </cell>
          <cell r="C721" t="str">
            <v>Und.</v>
          </cell>
          <cell r="D721">
            <v>1100</v>
          </cell>
          <cell r="E721">
            <v>66</v>
          </cell>
        </row>
        <row r="722">
          <cell r="B722" t="str">
            <v>ALAMBRE TW #12</v>
          </cell>
          <cell r="C722" t="str">
            <v>ML</v>
          </cell>
          <cell r="D722">
            <v>600</v>
          </cell>
          <cell r="E722">
            <v>36</v>
          </cell>
        </row>
        <row r="723">
          <cell r="B723" t="str">
            <v>TUBO CONDUIT PVC 1/2"</v>
          </cell>
          <cell r="C723" t="str">
            <v>ML</v>
          </cell>
          <cell r="D723">
            <v>1100</v>
          </cell>
          <cell r="E723">
            <v>66</v>
          </cell>
        </row>
        <row r="724">
          <cell r="B724" t="str">
            <v>CAJILLA TACOS</v>
          </cell>
          <cell r="C724" t="str">
            <v>Und.</v>
          </cell>
          <cell r="D724">
            <v>7000</v>
          </cell>
          <cell r="E724">
            <v>420</v>
          </cell>
        </row>
        <row r="725">
          <cell r="B725" t="str">
            <v>INTERRUPTORES</v>
          </cell>
          <cell r="C725" t="str">
            <v>Und.</v>
          </cell>
          <cell r="D725">
            <v>2900</v>
          </cell>
          <cell r="E725">
            <v>174</v>
          </cell>
        </row>
        <row r="726">
          <cell r="B726" t="str">
            <v>VARILLA DE COBRE DE 1.80M D= 1/2"</v>
          </cell>
          <cell r="C726" t="str">
            <v>Und</v>
          </cell>
          <cell r="D726">
            <v>40000</v>
          </cell>
          <cell r="E726">
            <v>2400</v>
          </cell>
        </row>
        <row r="727">
          <cell r="B727" t="str">
            <v>ALAMBRE COBRE No 10</v>
          </cell>
          <cell r="C727" t="str">
            <v>ML</v>
          </cell>
          <cell r="D727">
            <v>1100</v>
          </cell>
          <cell r="E727">
            <v>66</v>
          </cell>
        </row>
        <row r="728">
          <cell r="B728" t="str">
            <v xml:space="preserve">ACOMETIDA EXTERNA </v>
          </cell>
          <cell r="C728" t="str">
            <v>GL</v>
          </cell>
          <cell r="D728">
            <v>500000</v>
          </cell>
          <cell r="E728">
            <v>30000</v>
          </cell>
        </row>
        <row r="729">
          <cell r="B729" t="str">
            <v xml:space="preserve">CANALETA EN LAMINA GALVANIZADA  0.25X0.35M, INCLUYE ANGULO Y SUPLEMENTO </v>
          </cell>
          <cell r="C729" t="str">
            <v>ML</v>
          </cell>
          <cell r="D729">
            <v>90000</v>
          </cell>
          <cell r="E729">
            <v>5400</v>
          </cell>
        </row>
        <row r="730">
          <cell r="B730" t="str">
            <v>ANGULO DE 2 1/2" X 3/16"</v>
          </cell>
          <cell r="C730" t="str">
            <v>ML</v>
          </cell>
          <cell r="D730">
            <v>71000</v>
          </cell>
          <cell r="E730">
            <v>4260</v>
          </cell>
        </row>
        <row r="731">
          <cell r="B731" t="str">
            <v>NIPLE GALVANIZADO 1/2"</v>
          </cell>
          <cell r="C731" t="str">
            <v>Und</v>
          </cell>
          <cell r="D731">
            <v>600</v>
          </cell>
          <cell r="E731">
            <v>36</v>
          </cell>
        </row>
        <row r="732">
          <cell r="B732" t="str">
            <v>DILATACION EN VIDRIO</v>
          </cell>
          <cell r="C732" t="str">
            <v>ML</v>
          </cell>
          <cell r="D732">
            <v>200</v>
          </cell>
          <cell r="E732">
            <v>12</v>
          </cell>
        </row>
        <row r="733">
          <cell r="B733" t="str">
            <v>ESTUCO PLASTICO PARA INTERIORES</v>
          </cell>
          <cell r="C733" t="str">
            <v>Gal</v>
          </cell>
          <cell r="D733">
            <v>12500</v>
          </cell>
          <cell r="E733">
            <v>750</v>
          </cell>
        </row>
        <row r="734">
          <cell r="B734" t="str">
            <v>VINILO VINILTEX TIPO I</v>
          </cell>
          <cell r="C734" t="str">
            <v>GaL</v>
          </cell>
          <cell r="D734">
            <v>41500</v>
          </cell>
          <cell r="E734">
            <v>2490</v>
          </cell>
        </row>
        <row r="735">
          <cell r="B735" t="str">
            <v>MORTERO 1:4</v>
          </cell>
          <cell r="C735" t="str">
            <v>M³</v>
          </cell>
          <cell r="D735">
            <v>201333</v>
          </cell>
          <cell r="E735">
            <v>12079.98</v>
          </cell>
        </row>
        <row r="736">
          <cell r="B736" t="str">
            <v>BALDOSA DUROPISO MANCESA  30X30</v>
          </cell>
          <cell r="C736" t="str">
            <v>M²</v>
          </cell>
          <cell r="D736">
            <v>20500</v>
          </cell>
          <cell r="E736">
            <v>1230</v>
          </cell>
        </row>
        <row r="737">
          <cell r="B737" t="str">
            <v>CEMENTO BLANCO</v>
          </cell>
          <cell r="C737" t="str">
            <v>KG</v>
          </cell>
          <cell r="D737">
            <v>970</v>
          </cell>
          <cell r="E737">
            <v>58.199999999999996</v>
          </cell>
        </row>
        <row r="738">
          <cell r="B738" t="str">
            <v>CONCRETO DE 3000 PSI</v>
          </cell>
          <cell r="C738" t="str">
            <v>M³</v>
          </cell>
          <cell r="D738" t="e">
            <v>#REF!</v>
          </cell>
          <cell r="E738" t="e">
            <v>#REF!</v>
          </cell>
        </row>
        <row r="739">
          <cell r="B739" t="str">
            <v>PROCTOR MODIFICADO</v>
          </cell>
          <cell r="C739" t="str">
            <v>Und</v>
          </cell>
          <cell r="D739">
            <v>70000</v>
          </cell>
          <cell r="E739">
            <v>4200</v>
          </cell>
        </row>
        <row r="740">
          <cell r="B740" t="str">
            <v>ENSAYO DE LABORATORIO</v>
          </cell>
          <cell r="C740" t="str">
            <v>M³</v>
          </cell>
          <cell r="D740">
            <v>3500</v>
          </cell>
          <cell r="E740">
            <v>210</v>
          </cell>
        </row>
        <row r="741">
          <cell r="B741" t="str">
            <v>TUBERIA PRESION PVC 1/2"</v>
          </cell>
          <cell r="C741" t="str">
            <v>ML</v>
          </cell>
          <cell r="D741">
            <v>1150</v>
          </cell>
          <cell r="E741">
            <v>69</v>
          </cell>
        </row>
        <row r="742">
          <cell r="B742" t="str">
            <v>ADAPTADOR MACHO 1/2</v>
          </cell>
          <cell r="C742" t="str">
            <v>Und</v>
          </cell>
          <cell r="D742">
            <v>300</v>
          </cell>
          <cell r="E742">
            <v>18</v>
          </cell>
        </row>
        <row r="743">
          <cell r="B743" t="str">
            <v>CODO PVC 1/2"</v>
          </cell>
          <cell r="C743" t="str">
            <v>Und</v>
          </cell>
          <cell r="D743">
            <v>300</v>
          </cell>
          <cell r="E743">
            <v>18</v>
          </cell>
        </row>
        <row r="744">
          <cell r="B744" t="str">
            <v>TEE GALVANIZADA DE 1/2"</v>
          </cell>
          <cell r="C744" t="str">
            <v>Und</v>
          </cell>
          <cell r="D744">
            <v>600</v>
          </cell>
          <cell r="E744">
            <v>36</v>
          </cell>
        </row>
        <row r="745">
          <cell r="B745" t="str">
            <v xml:space="preserve">IMPREMANTE </v>
          </cell>
          <cell r="C745" t="str">
            <v>GL</v>
          </cell>
          <cell r="D745">
            <v>22000</v>
          </cell>
          <cell r="E745">
            <v>1320</v>
          </cell>
        </row>
        <row r="746">
          <cell r="B746" t="str">
            <v>MANTO FIBERGLASS 600 XT</v>
          </cell>
          <cell r="C746" t="str">
            <v>M²</v>
          </cell>
          <cell r="D746">
            <v>11500</v>
          </cell>
          <cell r="E746">
            <v>690</v>
          </cell>
        </row>
        <row r="747">
          <cell r="B747" t="str">
            <v>CONCRETO DE 2500 PSI</v>
          </cell>
          <cell r="C747" t="str">
            <v>M³</v>
          </cell>
          <cell r="E747">
            <v>0</v>
          </cell>
        </row>
        <row r="748">
          <cell r="B748" t="str">
            <v>ENSAYO DE LABORATORIO</v>
          </cell>
          <cell r="C748" t="str">
            <v>M³</v>
          </cell>
          <cell r="D748">
            <v>5000</v>
          </cell>
          <cell r="E748">
            <v>300</v>
          </cell>
        </row>
        <row r="749">
          <cell r="B749" t="str">
            <v>TUBERIA PVC 3" SANITARIA</v>
          </cell>
          <cell r="C749" t="str">
            <v>ML</v>
          </cell>
          <cell r="D749">
            <v>4850</v>
          </cell>
          <cell r="E749">
            <v>291</v>
          </cell>
        </row>
        <row r="750">
          <cell r="B750" t="str">
            <v>CODO 3"X90 CXC SANITARIO</v>
          </cell>
          <cell r="C750" t="str">
            <v>Und</v>
          </cell>
          <cell r="D750">
            <v>3400</v>
          </cell>
          <cell r="E750">
            <v>204</v>
          </cell>
        </row>
        <row r="751">
          <cell r="B751" t="str">
            <v>CODO 4"X90 CXC SANITARIO</v>
          </cell>
          <cell r="C751" t="str">
            <v>Und</v>
          </cell>
          <cell r="D751">
            <v>5500</v>
          </cell>
          <cell r="E751">
            <v>330</v>
          </cell>
        </row>
        <row r="752">
          <cell r="B752" t="str">
            <v xml:space="preserve">LIMPIADOR PVC </v>
          </cell>
          <cell r="C752" t="str">
            <v>Und</v>
          </cell>
          <cell r="D752">
            <v>12500</v>
          </cell>
          <cell r="E752">
            <v>750</v>
          </cell>
        </row>
        <row r="753">
          <cell r="B753" t="str">
            <v>SOLDADURA PVC</v>
          </cell>
          <cell r="C753" t="str">
            <v>Und</v>
          </cell>
          <cell r="D753">
            <v>3500</v>
          </cell>
          <cell r="E753">
            <v>210</v>
          </cell>
        </row>
        <row r="754">
          <cell r="B754" t="str">
            <v>TUBERIA PVC 4" SANITARIA</v>
          </cell>
          <cell r="C754" t="str">
            <v>ML</v>
          </cell>
          <cell r="D754">
            <v>7000</v>
          </cell>
          <cell r="E754">
            <v>420</v>
          </cell>
        </row>
        <row r="755">
          <cell r="B755" t="str">
            <v xml:space="preserve">Arena </v>
          </cell>
          <cell r="C755" t="str">
            <v>M3</v>
          </cell>
          <cell r="D755">
            <v>35000</v>
          </cell>
          <cell r="E755">
            <v>2100</v>
          </cell>
        </row>
        <row r="756">
          <cell r="B756" t="str">
            <v>Gravilla</v>
          </cell>
          <cell r="C756" t="str">
            <v>M3</v>
          </cell>
          <cell r="D756">
            <v>40000</v>
          </cell>
          <cell r="E756">
            <v>2400</v>
          </cell>
        </row>
        <row r="757">
          <cell r="B757" t="str">
            <v>Varilla de 1/2"</v>
          </cell>
          <cell r="C757" t="str">
            <v>ML</v>
          </cell>
          <cell r="D757">
            <v>1900</v>
          </cell>
          <cell r="E757">
            <v>114</v>
          </cell>
        </row>
        <row r="758">
          <cell r="B758" t="str">
            <v>Platina 11/2" x 3/16</v>
          </cell>
          <cell r="C758" t="str">
            <v>ML</v>
          </cell>
          <cell r="D758">
            <v>3600</v>
          </cell>
          <cell r="E758">
            <v>216</v>
          </cell>
        </row>
        <row r="759">
          <cell r="B759" t="str">
            <v>Angulo de 2 1/2" x 1/4</v>
          </cell>
          <cell r="C759" t="str">
            <v>ML</v>
          </cell>
          <cell r="D759">
            <v>13300</v>
          </cell>
          <cell r="E759">
            <v>798</v>
          </cell>
        </row>
        <row r="760">
          <cell r="B760" t="str">
            <v>Angulo de 11/2" x 3/16</v>
          </cell>
          <cell r="C760" t="str">
            <v>ML</v>
          </cell>
          <cell r="D760">
            <v>6400</v>
          </cell>
          <cell r="E760">
            <v>384</v>
          </cell>
        </row>
        <row r="761">
          <cell r="B761" t="str">
            <v>Varilla de 5/8" Corrugada</v>
          </cell>
          <cell r="C761" t="str">
            <v>ML</v>
          </cell>
          <cell r="D761">
            <v>3300</v>
          </cell>
          <cell r="E761">
            <v>198</v>
          </cell>
        </row>
        <row r="762">
          <cell r="B762" t="str">
            <v>Corredera</v>
          </cell>
          <cell r="C762" t="str">
            <v>UN</v>
          </cell>
          <cell r="D762">
            <v>1200</v>
          </cell>
          <cell r="E762">
            <v>72</v>
          </cell>
        </row>
        <row r="763">
          <cell r="B763" t="str">
            <v>Chapa marca Vera sencilla</v>
          </cell>
          <cell r="C763" t="str">
            <v>UN</v>
          </cell>
          <cell r="D763">
            <v>25000</v>
          </cell>
          <cell r="E763">
            <v>1500</v>
          </cell>
        </row>
        <row r="764">
          <cell r="B764" t="str">
            <v>Corredera</v>
          </cell>
          <cell r="C764" t="str">
            <v>UN</v>
          </cell>
          <cell r="D764">
            <v>2500</v>
          </cell>
          <cell r="E764">
            <v>150</v>
          </cell>
        </row>
        <row r="765">
          <cell r="B765" t="str">
            <v>Angulo de 11/2"x1/8"</v>
          </cell>
          <cell r="C765" t="str">
            <v>ML</v>
          </cell>
          <cell r="D765">
            <v>6500</v>
          </cell>
          <cell r="E765">
            <v>390</v>
          </cell>
        </row>
        <row r="766">
          <cell r="B766" t="str">
            <v>Correa tipo canal</v>
          </cell>
          <cell r="C766" t="str">
            <v>ML</v>
          </cell>
          <cell r="D766">
            <v>6600</v>
          </cell>
          <cell r="E766">
            <v>396</v>
          </cell>
        </row>
        <row r="767">
          <cell r="B767" t="str">
            <v>Perno de 3/4"</v>
          </cell>
          <cell r="C767" t="str">
            <v>UN</v>
          </cell>
          <cell r="D767">
            <v>1500</v>
          </cell>
          <cell r="E767">
            <v>90</v>
          </cell>
        </row>
        <row r="768">
          <cell r="B768" t="str">
            <v>Malla eslabonada de 2x2 cal 10</v>
          </cell>
          <cell r="C768" t="str">
            <v>M2</v>
          </cell>
          <cell r="D768">
            <v>10000</v>
          </cell>
          <cell r="E768">
            <v>600</v>
          </cell>
        </row>
        <row r="769">
          <cell r="B769" t="str">
            <v>Tubo galvanizado de 2"</v>
          </cell>
          <cell r="C769" t="str">
            <v>ML</v>
          </cell>
          <cell r="D769">
            <v>8000</v>
          </cell>
          <cell r="E769">
            <v>480</v>
          </cell>
        </row>
        <row r="770">
          <cell r="B770" t="str">
            <v>Angulo de 1"x1/8"</v>
          </cell>
          <cell r="C770" t="str">
            <v>ML</v>
          </cell>
          <cell r="D770">
            <v>2000</v>
          </cell>
          <cell r="E770">
            <v>120</v>
          </cell>
        </row>
        <row r="771">
          <cell r="B771" t="str">
            <v>Platina de 1/2"x1/8"</v>
          </cell>
          <cell r="C771" t="str">
            <v>ML</v>
          </cell>
          <cell r="D771">
            <v>1300</v>
          </cell>
          <cell r="E771">
            <v>78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
      <sheetName val="A"/>
      <sheetName val="PD"/>
      <sheetName val="PD (2)"/>
      <sheetName val="CRO"/>
      <sheetName val="2500psi"/>
      <sheetName val="3500psi"/>
      <sheetName val="Mor 1-4"/>
      <sheetName val="Mor 1-3"/>
      <sheetName val="fi"/>
      <sheetName val="1,1"/>
      <sheetName val="1,2"/>
      <sheetName val="1,3"/>
      <sheetName val="1,4"/>
      <sheetName val="1,5"/>
      <sheetName val="1,6"/>
      <sheetName val="1,7"/>
      <sheetName val="2,1"/>
      <sheetName val="2,2"/>
      <sheetName val="2,3"/>
      <sheetName val="2,4"/>
    </sheetNames>
    <sheetDataSet>
      <sheetData sheetId="0">
        <row r="9">
          <cell r="C9">
            <v>0</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NDERACION"/>
      <sheetName val="FORMULACION"/>
      <sheetName val="FORMULAS"/>
      <sheetName val="PRIORIZACION"/>
      <sheetName val="CALCULO"/>
      <sheetName val="SIMULACION"/>
      <sheetName val="GRAFICOS SIMULACION"/>
      <sheetName val="EJEMPLO 1"/>
      <sheetName val="EJEMPLO 2"/>
      <sheetName val="EJEMPLO 3"/>
      <sheetName val="EJEMPLO 4"/>
      <sheetName val="EJEMPLO 5"/>
      <sheetName val="EJEMPLO 6"/>
    </sheetNames>
    <sheetDataSet>
      <sheetData sheetId="0"/>
      <sheetData sheetId="1" refreshError="1">
        <row r="39">
          <cell r="C39">
            <v>100</v>
          </cell>
        </row>
        <row r="40">
          <cell r="C40">
            <v>100</v>
          </cell>
        </row>
        <row r="56">
          <cell r="C56">
            <v>10</v>
          </cell>
        </row>
        <row r="73">
          <cell r="C73">
            <v>50</v>
          </cell>
        </row>
        <row r="110">
          <cell r="D110">
            <v>369200000</v>
          </cell>
        </row>
      </sheetData>
      <sheetData sheetId="2"/>
      <sheetData sheetId="3"/>
      <sheetData sheetId="4"/>
      <sheetData sheetId="5"/>
      <sheetData sheetId="6" refreshError="1"/>
      <sheetData sheetId="7"/>
      <sheetData sheetId="8"/>
      <sheetData sheetId="9"/>
      <sheetData sheetId="10"/>
      <sheetData sheetId="11"/>
      <sheetData sheetId="12"/>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7 Database"/>
      <sheetName val="Report - Cash Flow"/>
      <sheetName val="Report - CCS not used"/>
      <sheetName val="Monthly Spent to date"/>
      <sheetName val="Report - Glencore"/>
      <sheetName val="Report CCS"/>
      <sheetName val="Report - AFE status"/>
      <sheetName val="Report - Capital investment"/>
      <sheetName val="Report - 1Q Forecast"/>
      <sheetName val="Paste in Cash Flow"/>
      <sheetName val="Paste in Cash Flow (2)"/>
      <sheetName val="REF - 2004 thru 2006 Database"/>
      <sheetName val="REF - CASH FLOW FEB 19 07"/>
      <sheetName val="REF - Capex in Models"/>
      <sheetName val="REF - Access Fee"/>
      <sheetName val="REF - Listas"/>
      <sheetName val="REF - Notas"/>
      <sheetName val="Report - Forecast"/>
      <sheetName val="Reporte por proyecto"/>
      <sheetName val="Reporte por responsible"/>
      <sheetName val="Nota"/>
      <sheetName val="Reporte"/>
      <sheetName val="JAG Total Cap"/>
      <sheetName val="JAG Other Cap"/>
      <sheetName val="CAL Total Cap"/>
      <sheetName val="CAL Other Cap"/>
      <sheetName val="Grafica Cash Flow"/>
      <sheetName val="Capital table"/>
      <sheetName val="Calenturitas - CAPITAL"/>
      <sheetName val="La Jagua - CAPITAL"/>
      <sheetName val="Statistics"/>
      <sheetName val="Capex projection (2)"/>
      <sheetName val="Sheet1"/>
      <sheetName val="La Jagua - CAPITAL 2008"/>
      <sheetName val="Prodeco - CAPITAL 2008"/>
      <sheetName val="Calenturitas - CAPITAL 2007"/>
      <sheetName val="La Jagua - CAPITAL  2007"/>
    </sheetNames>
    <sheetDataSet>
      <sheetData sheetId="0" refreshError="1">
        <row r="2">
          <cell r="E2" t="str">
            <v>A1-001</v>
          </cell>
        </row>
        <row r="3">
          <cell r="E3" t="str">
            <v>A1-002</v>
          </cell>
        </row>
        <row r="4">
          <cell r="E4" t="str">
            <v>A1-004</v>
          </cell>
        </row>
        <row r="5">
          <cell r="E5" t="str">
            <v>A1-005</v>
          </cell>
        </row>
        <row r="6">
          <cell r="E6" t="str">
            <v>M2-045</v>
          </cell>
        </row>
        <row r="7">
          <cell r="E7" t="str">
            <v>M2-047</v>
          </cell>
        </row>
        <row r="8">
          <cell r="E8" t="str">
            <v>M2-048</v>
          </cell>
        </row>
        <row r="9">
          <cell r="E9" t="str">
            <v>M2-027</v>
          </cell>
        </row>
        <row r="10">
          <cell r="E10" t="str">
            <v>M2-049</v>
          </cell>
        </row>
        <row r="11">
          <cell r="E11" t="str">
            <v>M2-056</v>
          </cell>
        </row>
        <row r="12">
          <cell r="E12" t="str">
            <v>M2-057</v>
          </cell>
        </row>
        <row r="13">
          <cell r="E13" t="str">
            <v>M2-061</v>
          </cell>
        </row>
        <row r="14">
          <cell r="E14" t="str">
            <v>M2-063</v>
          </cell>
        </row>
        <row r="15">
          <cell r="E15" t="str">
            <v>M2-064</v>
          </cell>
        </row>
        <row r="16">
          <cell r="E16" t="str">
            <v>M2-065</v>
          </cell>
        </row>
        <row r="17">
          <cell r="E17" t="str">
            <v>M2-066</v>
          </cell>
        </row>
        <row r="18">
          <cell r="E18" t="str">
            <v>M2-067</v>
          </cell>
        </row>
        <row r="19">
          <cell r="E19" t="str">
            <v>M2-069</v>
          </cell>
        </row>
        <row r="20">
          <cell r="E20" t="str">
            <v>M2-071</v>
          </cell>
        </row>
        <row r="21">
          <cell r="E21" t="str">
            <v>M2-073</v>
          </cell>
        </row>
        <row r="22">
          <cell r="E22" t="str">
            <v>M2-075</v>
          </cell>
        </row>
        <row r="23">
          <cell r="E23" t="str">
            <v>M2-078</v>
          </cell>
        </row>
        <row r="24">
          <cell r="E24" t="str">
            <v>M2-079</v>
          </cell>
        </row>
        <row r="25">
          <cell r="E25" t="str">
            <v>M2-080</v>
          </cell>
        </row>
        <row r="26">
          <cell r="E26" t="str">
            <v>M2-081</v>
          </cell>
        </row>
        <row r="27">
          <cell r="E27" t="str">
            <v>M2-082</v>
          </cell>
        </row>
        <row r="28">
          <cell r="E28" t="str">
            <v>M2-083</v>
          </cell>
        </row>
        <row r="29">
          <cell r="E29" t="str">
            <v>M2-086</v>
          </cell>
        </row>
        <row r="30">
          <cell r="E30" t="str">
            <v>M2-088</v>
          </cell>
        </row>
        <row r="31">
          <cell r="E31" t="str">
            <v>M2-090</v>
          </cell>
        </row>
        <row r="32">
          <cell r="E32" t="str">
            <v>M2-091</v>
          </cell>
        </row>
        <row r="33">
          <cell r="E33" t="str">
            <v>M2-050</v>
          </cell>
        </row>
        <row r="34">
          <cell r="E34" t="str">
            <v>M2-092</v>
          </cell>
        </row>
        <row r="35">
          <cell r="E35" t="str">
            <v>M2-096</v>
          </cell>
        </row>
        <row r="36">
          <cell r="E36" t="str">
            <v>M2-097</v>
          </cell>
        </row>
        <row r="37">
          <cell r="E37" t="str">
            <v>M2-098</v>
          </cell>
        </row>
        <row r="38">
          <cell r="E38" t="str">
            <v>M2-100</v>
          </cell>
        </row>
        <row r="39">
          <cell r="E39" t="str">
            <v>M2-102</v>
          </cell>
        </row>
        <row r="40">
          <cell r="E40" t="str">
            <v>M2-103</v>
          </cell>
        </row>
        <row r="41">
          <cell r="E41" t="str">
            <v>M2-104</v>
          </cell>
        </row>
        <row r="42">
          <cell r="E42" t="str">
            <v>M2-107</v>
          </cell>
        </row>
        <row r="43">
          <cell r="E43" t="str">
            <v>M2-108</v>
          </cell>
        </row>
        <row r="44">
          <cell r="E44" t="str">
            <v>M2-109</v>
          </cell>
        </row>
        <row r="45">
          <cell r="E45" t="str">
            <v>P1-137</v>
          </cell>
        </row>
        <row r="46">
          <cell r="E46" t="str">
            <v>P1-152</v>
          </cell>
        </row>
        <row r="47">
          <cell r="E47" t="str">
            <v>P1-149</v>
          </cell>
        </row>
        <row r="48">
          <cell r="E48" t="str">
            <v>P1-154</v>
          </cell>
        </row>
        <row r="49">
          <cell r="E49" t="str">
            <v>P1-142</v>
          </cell>
        </row>
        <row r="50">
          <cell r="E50" t="str">
            <v>P1-143</v>
          </cell>
        </row>
        <row r="51">
          <cell r="E51" t="str">
            <v>M1-083</v>
          </cell>
        </row>
        <row r="52">
          <cell r="E52" t="str">
            <v>M1-073</v>
          </cell>
        </row>
        <row r="53">
          <cell r="E53" t="str">
            <v>P1-117</v>
          </cell>
        </row>
        <row r="54">
          <cell r="E54" t="str">
            <v>P1-139</v>
          </cell>
        </row>
        <row r="55">
          <cell r="E55" t="str">
            <v>P1-150</v>
          </cell>
        </row>
        <row r="56">
          <cell r="E56" t="str">
            <v>P1-147</v>
          </cell>
        </row>
        <row r="57">
          <cell r="E57" t="str">
            <v>M1-084</v>
          </cell>
        </row>
        <row r="58">
          <cell r="E58" t="str">
            <v>P1-148</v>
          </cell>
        </row>
        <row r="59">
          <cell r="E59" t="str">
            <v>P1-141</v>
          </cell>
        </row>
        <row r="60">
          <cell r="E60" t="str">
            <v>M1-064</v>
          </cell>
        </row>
        <row r="61">
          <cell r="E61" t="str">
            <v>M1-082</v>
          </cell>
        </row>
        <row r="62">
          <cell r="E62" t="str">
            <v>RAI06-001</v>
          </cell>
        </row>
        <row r="63">
          <cell r="E63" t="str">
            <v>RAI06-002</v>
          </cell>
        </row>
        <row r="64">
          <cell r="E64" t="str">
            <v>F1-018</v>
          </cell>
        </row>
        <row r="65">
          <cell r="E65" t="str">
            <v>RAI06-003</v>
          </cell>
        </row>
        <row r="66">
          <cell r="E66" t="str">
            <v>RAI06-004</v>
          </cell>
        </row>
        <row r="67">
          <cell r="E67" t="str">
            <v>RAI06-005</v>
          </cell>
        </row>
        <row r="68">
          <cell r="E68" t="str">
            <v>F1-006</v>
          </cell>
        </row>
        <row r="69">
          <cell r="E69" t="str">
            <v>F1-007</v>
          </cell>
        </row>
        <row r="70">
          <cell r="E70" t="str">
            <v>M3-011</v>
          </cell>
        </row>
        <row r="71">
          <cell r="E71" t="str">
            <v>M3-024</v>
          </cell>
        </row>
        <row r="72">
          <cell r="E72" t="str">
            <v>M3-001</v>
          </cell>
        </row>
        <row r="73">
          <cell r="E73" t="str">
            <v>M3-023</v>
          </cell>
        </row>
        <row r="74">
          <cell r="E74" t="str">
            <v>M3-012</v>
          </cell>
        </row>
        <row r="75">
          <cell r="E75" t="str">
            <v>M3-022</v>
          </cell>
        </row>
        <row r="76">
          <cell r="E76" t="str">
            <v>M3-015</v>
          </cell>
        </row>
        <row r="77">
          <cell r="E77" t="str">
            <v>M3-016</v>
          </cell>
        </row>
        <row r="78">
          <cell r="E78" t="str">
            <v>M2-110</v>
          </cell>
        </row>
        <row r="79">
          <cell r="E79" t="str">
            <v>M1-075</v>
          </cell>
        </row>
        <row r="80">
          <cell r="E80" t="str">
            <v>M1-063</v>
          </cell>
        </row>
        <row r="81">
          <cell r="E81" t="str">
            <v>M2-111</v>
          </cell>
        </row>
        <row r="82">
          <cell r="E82" t="str">
            <v>M1-091</v>
          </cell>
        </row>
        <row r="83">
          <cell r="E83" t="str">
            <v>M2-112</v>
          </cell>
        </row>
        <row r="84">
          <cell r="E84" t="str">
            <v>M1-071</v>
          </cell>
        </row>
        <row r="85">
          <cell r="E85" t="str">
            <v>M1-042</v>
          </cell>
        </row>
        <row r="86">
          <cell r="E86" t="str">
            <v>P1-151</v>
          </cell>
        </row>
        <row r="87">
          <cell r="E87" t="str">
            <v>P1-115</v>
          </cell>
        </row>
        <row r="88">
          <cell r="E88" t="str">
            <v>P1-153</v>
          </cell>
        </row>
        <row r="89">
          <cell r="E89" t="str">
            <v>M1-080</v>
          </cell>
        </row>
        <row r="90">
          <cell r="E90" t="str">
            <v>P1-131</v>
          </cell>
        </row>
        <row r="91">
          <cell r="E91" t="str">
            <v>P1-140</v>
          </cell>
        </row>
        <row r="92">
          <cell r="E92" t="str">
            <v>P1-134</v>
          </cell>
        </row>
        <row r="93">
          <cell r="E93" t="str">
            <v>P1-133</v>
          </cell>
        </row>
        <row r="94">
          <cell r="E94" t="str">
            <v>P1-132</v>
          </cell>
        </row>
        <row r="95">
          <cell r="E95" t="str">
            <v>P1-098</v>
          </cell>
        </row>
        <row r="96">
          <cell r="E96" t="str">
            <v>M1-087</v>
          </cell>
        </row>
        <row r="97">
          <cell r="E97" t="str">
            <v>P1-128</v>
          </cell>
        </row>
        <row r="98">
          <cell r="E98" t="str">
            <v>P1-119</v>
          </cell>
        </row>
        <row r="99">
          <cell r="E99" t="str">
            <v>M1-092</v>
          </cell>
        </row>
        <row r="100">
          <cell r="E100" t="str">
            <v>M1-079</v>
          </cell>
        </row>
        <row r="101">
          <cell r="E101" t="str">
            <v>M1-078</v>
          </cell>
        </row>
        <row r="102">
          <cell r="E102" t="str">
            <v>P1-126</v>
          </cell>
        </row>
        <row r="103">
          <cell r="E103" t="str">
            <v>P1-138</v>
          </cell>
        </row>
        <row r="104">
          <cell r="E104" t="str">
            <v>M1-072</v>
          </cell>
        </row>
        <row r="105">
          <cell r="E105" t="str">
            <v>M1-076</v>
          </cell>
        </row>
        <row r="106">
          <cell r="E106" t="str">
            <v>M1-081</v>
          </cell>
        </row>
        <row r="107">
          <cell r="E107" t="str">
            <v>P1-136</v>
          </cell>
        </row>
        <row r="108">
          <cell r="E108" t="str">
            <v>P1-135</v>
          </cell>
        </row>
        <row r="109">
          <cell r="E109" t="str">
            <v>M1-077</v>
          </cell>
        </row>
        <row r="110">
          <cell r="E110" t="str">
            <v>P1-146</v>
          </cell>
        </row>
        <row r="111">
          <cell r="E111" t="str">
            <v>M1-088</v>
          </cell>
        </row>
        <row r="112">
          <cell r="E112" t="str">
            <v>P1-127</v>
          </cell>
        </row>
        <row r="113">
          <cell r="E113" t="str">
            <v>M1-049</v>
          </cell>
        </row>
        <row r="114">
          <cell r="E114" t="str">
            <v>P1-155</v>
          </cell>
        </row>
        <row r="115">
          <cell r="E115" t="str">
            <v>M1-085</v>
          </cell>
        </row>
        <row r="116">
          <cell r="E116" t="str">
            <v>M1-074</v>
          </cell>
        </row>
        <row r="117">
          <cell r="E117" t="str">
            <v>M2-113</v>
          </cell>
        </row>
        <row r="118">
          <cell r="E118" t="str">
            <v>M2-115</v>
          </cell>
        </row>
        <row r="119">
          <cell r="E119" t="str">
            <v>M1-093</v>
          </cell>
        </row>
        <row r="120">
          <cell r="E120" t="str">
            <v>M2-117</v>
          </cell>
        </row>
        <row r="121">
          <cell r="E121" t="str">
            <v>M1-095</v>
          </cell>
        </row>
        <row r="122">
          <cell r="E122" t="str">
            <v>P1-125</v>
          </cell>
        </row>
        <row r="123">
          <cell r="E123" t="str">
            <v>M1-055</v>
          </cell>
        </row>
        <row r="124">
          <cell r="E124" t="str">
            <v>JAG06-023</v>
          </cell>
        </row>
        <row r="125">
          <cell r="E125" t="str">
            <v>M3-003</v>
          </cell>
        </row>
        <row r="126">
          <cell r="E126" t="str">
            <v>M3-005</v>
          </cell>
        </row>
        <row r="127">
          <cell r="E127" t="str">
            <v>M3-006</v>
          </cell>
        </row>
        <row r="128">
          <cell r="E128" t="str">
            <v>M1-065</v>
          </cell>
        </row>
        <row r="129">
          <cell r="E129" t="str">
            <v>M1-094</v>
          </cell>
        </row>
        <row r="130">
          <cell r="E130" t="str">
            <v>M1-068</v>
          </cell>
        </row>
        <row r="131">
          <cell r="E131" t="str">
            <v>M1-050</v>
          </cell>
        </row>
        <row r="132">
          <cell r="E132" t="str">
            <v>M1-051</v>
          </cell>
        </row>
        <row r="133">
          <cell r="E133" t="str">
            <v>P1-158</v>
          </cell>
        </row>
        <row r="134">
          <cell r="E134" t="str">
            <v>M1-067</v>
          </cell>
        </row>
        <row r="135">
          <cell r="E135" t="str">
            <v>RAI06-003a</v>
          </cell>
        </row>
        <row r="136">
          <cell r="E136" t="str">
            <v>F1-005a</v>
          </cell>
        </row>
        <row r="137">
          <cell r="E137" t="str">
            <v>F1-007a</v>
          </cell>
        </row>
        <row r="138">
          <cell r="E138" t="str">
            <v>RAI06-003b</v>
          </cell>
        </row>
        <row r="139">
          <cell r="E139" t="str">
            <v>F1-005b</v>
          </cell>
        </row>
        <row r="140">
          <cell r="E140" t="str">
            <v>M1-074a</v>
          </cell>
        </row>
        <row r="141">
          <cell r="E141" t="str">
            <v>M1-086</v>
          </cell>
        </row>
        <row r="142">
          <cell r="E142" t="str">
            <v>M2-119</v>
          </cell>
        </row>
        <row r="143">
          <cell r="E143" t="str">
            <v>M2-120</v>
          </cell>
        </row>
        <row r="144">
          <cell r="E144" t="str">
            <v>M2-035</v>
          </cell>
        </row>
        <row r="145">
          <cell r="E145" t="str">
            <v>M2-043</v>
          </cell>
        </row>
        <row r="146">
          <cell r="E146" t="str">
            <v>M2-030</v>
          </cell>
        </row>
        <row r="147">
          <cell r="E147" t="str">
            <v>M2-039</v>
          </cell>
        </row>
        <row r="148">
          <cell r="E148" t="str">
            <v>M2-037</v>
          </cell>
        </row>
        <row r="149">
          <cell r="E149" t="str">
            <v>M2-042</v>
          </cell>
        </row>
        <row r="150">
          <cell r="E150" t="str">
            <v>M2-034</v>
          </cell>
        </row>
        <row r="151">
          <cell r="E151" t="str">
            <v>PSM05-076</v>
          </cell>
        </row>
        <row r="152">
          <cell r="E152" t="str">
            <v>A1-003</v>
          </cell>
        </row>
        <row r="153">
          <cell r="E153" t="str">
            <v>M3-013</v>
          </cell>
        </row>
        <row r="154">
          <cell r="E154" t="str">
            <v>M2-052</v>
          </cell>
        </row>
        <row r="155">
          <cell r="E155" t="str">
            <v>F1-008</v>
          </cell>
        </row>
        <row r="156">
          <cell r="E156" t="str">
            <v>M2-121</v>
          </cell>
        </row>
        <row r="157">
          <cell r="E157" t="str">
            <v>PSM06-118</v>
          </cell>
        </row>
        <row r="158">
          <cell r="E158" t="str">
            <v>M2-007</v>
          </cell>
        </row>
        <row r="159">
          <cell r="E159" t="str">
            <v>M3-004</v>
          </cell>
        </row>
        <row r="160">
          <cell r="E160" t="str">
            <v>N/A - BAQ</v>
          </cell>
        </row>
        <row r="161">
          <cell r="E161" t="str">
            <v>F1-009</v>
          </cell>
        </row>
        <row r="162">
          <cell r="E162" t="str">
            <v>F1-010</v>
          </cell>
        </row>
        <row r="163">
          <cell r="E163" t="str">
            <v>M1-096</v>
          </cell>
        </row>
        <row r="164">
          <cell r="E164" t="str">
            <v>M1-097</v>
          </cell>
        </row>
        <row r="165">
          <cell r="E165" t="str">
            <v>M1-098</v>
          </cell>
        </row>
        <row r="166">
          <cell r="E166" t="str">
            <v>M1-099</v>
          </cell>
        </row>
        <row r="167">
          <cell r="E167" t="str">
            <v>P1-156</v>
          </cell>
        </row>
        <row r="168">
          <cell r="E168" t="str">
            <v>M1-100</v>
          </cell>
        </row>
        <row r="169">
          <cell r="E169" t="str">
            <v>M1-089</v>
          </cell>
        </row>
        <row r="170">
          <cell r="E170" t="str">
            <v>F1-011</v>
          </cell>
        </row>
        <row r="171">
          <cell r="E171" t="str">
            <v>M1-101</v>
          </cell>
        </row>
        <row r="172">
          <cell r="E172" t="str">
            <v>M3-010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sheetData sheetId="19"/>
      <sheetData sheetId="20"/>
      <sheetData sheetId="21"/>
      <sheetData sheetId="22"/>
      <sheetData sheetId="23"/>
      <sheetData sheetId="24"/>
      <sheetData sheetId="25"/>
      <sheetData sheetId="26" refreshError="1"/>
      <sheetData sheetId="27"/>
      <sheetData sheetId="28"/>
      <sheetData sheetId="29"/>
      <sheetData sheetId="30"/>
      <sheetData sheetId="31" refreshError="1"/>
      <sheetData sheetId="32"/>
      <sheetData sheetId="33" refreshError="1"/>
      <sheetData sheetId="34" refreshError="1"/>
      <sheetData sheetId="35" refreshError="1"/>
      <sheetData sheetId="36"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
      <sheetName val="A"/>
      <sheetName val="PD"/>
      <sheetName val="2500psi"/>
      <sheetName val="3000psi"/>
      <sheetName val="fi"/>
      <sheetName val="1.2"/>
      <sheetName val="1,3"/>
      <sheetName val="1,4"/>
      <sheetName val="1,5"/>
    </sheetNames>
    <sheetDataSet>
      <sheetData sheetId="0">
        <row r="3">
          <cell r="B3" t="str">
            <v>Febrero de 2007</v>
          </cell>
        </row>
      </sheetData>
      <sheetData sheetId="1"/>
      <sheetData sheetId="2"/>
      <sheetData sheetId="3"/>
      <sheetData sheetId="4"/>
      <sheetData sheetId="5"/>
      <sheetData sheetId="6"/>
      <sheetData sheetId="7"/>
      <sheetData sheetId="8"/>
      <sheetData sheetId="9"/>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
      <sheetName val="MODELO APU"/>
      <sheetName val="PRECIOS"/>
      <sheetName val="APB6"/>
      <sheetName val="APB8"/>
      <sheetName val="CANTIDADES"/>
      <sheetName val="PRESUPUESTO"/>
      <sheetName val="1.1"/>
      <sheetName val="1,2"/>
      <sheetName val="1,3"/>
      <sheetName val="1,4"/>
      <sheetName val="1,5"/>
      <sheetName val="1,6"/>
      <sheetName val="2.1"/>
      <sheetName val="2.2"/>
      <sheetName val="2.3"/>
      <sheetName val="3.1"/>
      <sheetName val="3.2"/>
      <sheetName val="3,3"/>
      <sheetName val="3,4"/>
      <sheetName val="3,5"/>
      <sheetName val="APB9"/>
      <sheetName val="APB7"/>
      <sheetName val="4.1"/>
      <sheetName val="4.2"/>
      <sheetName val="4.3"/>
      <sheetName val="4.4"/>
      <sheetName val="4.5"/>
      <sheetName val="4.6"/>
      <sheetName val="5,1"/>
      <sheetName val="5,2"/>
      <sheetName val="5,3"/>
      <sheetName val="5,4"/>
      <sheetName val="5,5"/>
      <sheetName val="5,6"/>
      <sheetName val="5,7"/>
      <sheetName val="6.1"/>
      <sheetName val="6.2"/>
      <sheetName val="6.3"/>
      <sheetName val="7.1"/>
      <sheetName val="7.2"/>
      <sheetName val="8,1"/>
      <sheetName val="9.1"/>
      <sheetName val="9,2"/>
      <sheetName val="10.1"/>
      <sheetName val="10.2"/>
      <sheetName val="10.3"/>
      <sheetName val="11.1"/>
      <sheetName val="11.2"/>
      <sheetName val="11.3"/>
      <sheetName val="11.4"/>
      <sheetName val="12.1"/>
      <sheetName val="12,2"/>
      <sheetName val="13.1"/>
      <sheetName val="13.2"/>
      <sheetName val="13.3"/>
      <sheetName val="13.4"/>
      <sheetName val="13.5"/>
      <sheetName val="13.6"/>
      <sheetName val="13.7"/>
      <sheetName val="13.8"/>
      <sheetName val="13.9"/>
      <sheetName val="13,10"/>
      <sheetName val="13,11"/>
      <sheetName val="14.1"/>
      <sheetName val="15.1"/>
      <sheetName val="15.2"/>
      <sheetName val="15.3"/>
      <sheetName val="16.1"/>
      <sheetName val="16.2"/>
      <sheetName val="16.3"/>
      <sheetName val="16.4"/>
      <sheetName val="17.1"/>
      <sheetName val="17.2"/>
    </sheetNames>
    <sheetDataSet>
      <sheetData sheetId="0"/>
      <sheetData sheetId="1"/>
      <sheetData sheetId="2">
        <row r="1">
          <cell r="A1" t="str">
            <v>REF.</v>
          </cell>
          <cell r="B1" t="str">
            <v>MATERIAL PLAYA</v>
          </cell>
          <cell r="C1" t="str">
            <v>UNIDAD</v>
          </cell>
          <cell r="D1" t="str">
            <v>PRECIO</v>
          </cell>
          <cell r="E1" t="str">
            <v>TRANSPORTE</v>
          </cell>
        </row>
        <row r="2">
          <cell r="A2">
            <v>1</v>
          </cell>
          <cell r="B2" t="str">
            <v>Abono agricola</v>
          </cell>
          <cell r="C2" t="str">
            <v>KG</v>
          </cell>
          <cell r="D2">
            <v>2500</v>
          </cell>
          <cell r="E2">
            <v>50</v>
          </cell>
          <cell r="G2" t="str">
            <v>No.</v>
          </cell>
          <cell r="H2" t="str">
            <v>EQUIPO</v>
          </cell>
          <cell r="I2" t="str">
            <v>UNID.</v>
          </cell>
          <cell r="J2" t="str">
            <v>VR. UNIT.</v>
          </cell>
        </row>
        <row r="3">
          <cell r="A3">
            <v>2</v>
          </cell>
          <cell r="B3" t="str">
            <v>Arena fina</v>
          </cell>
          <cell r="C3" t="str">
            <v>M3</v>
          </cell>
          <cell r="D3">
            <v>30000</v>
          </cell>
          <cell r="E3">
            <v>600</v>
          </cell>
          <cell r="G3">
            <v>1</v>
          </cell>
          <cell r="H3" t="str">
            <v>Canguro . Compactador</v>
          </cell>
          <cell r="I3" t="str">
            <v>Dia</v>
          </cell>
        </row>
        <row r="4">
          <cell r="A4">
            <v>3</v>
          </cell>
          <cell r="B4" t="str">
            <v>Arena para concreto</v>
          </cell>
          <cell r="C4" t="str">
            <v>M3</v>
          </cell>
          <cell r="D4">
            <v>30000</v>
          </cell>
          <cell r="E4">
            <v>600</v>
          </cell>
          <cell r="G4">
            <v>2</v>
          </cell>
          <cell r="H4" t="str">
            <v>Cargador</v>
          </cell>
          <cell r="I4" t="str">
            <v>Hora</v>
          </cell>
          <cell r="J4">
            <v>75000</v>
          </cell>
        </row>
        <row r="5">
          <cell r="A5">
            <v>4</v>
          </cell>
          <cell r="B5" t="str">
            <v>Base granular (debe cumplir con especificaciòn Art.330/02 INVIAS,e=0.2 mts</v>
          </cell>
          <cell r="C5" t="str">
            <v>M3</v>
          </cell>
          <cell r="D5">
            <v>29000</v>
          </cell>
          <cell r="E5">
            <v>580</v>
          </cell>
          <cell r="G5">
            <v>3</v>
          </cell>
          <cell r="H5" t="str">
            <v>Cilindro vibrocompactador</v>
          </cell>
          <cell r="I5" t="str">
            <v>Hora</v>
          </cell>
        </row>
        <row r="6">
          <cell r="A6">
            <v>5</v>
          </cell>
          <cell r="B6" t="str">
            <v>Grama</v>
          </cell>
          <cell r="C6" t="str">
            <v>M2</v>
          </cell>
          <cell r="D6">
            <v>3200</v>
          </cell>
          <cell r="E6">
            <v>64</v>
          </cell>
          <cell r="G6">
            <v>4</v>
          </cell>
          <cell r="H6" t="str">
            <v>Compresor con martillo</v>
          </cell>
          <cell r="I6" t="str">
            <v>Hora</v>
          </cell>
          <cell r="J6">
            <v>70000</v>
          </cell>
        </row>
        <row r="7">
          <cell r="A7">
            <v>6</v>
          </cell>
          <cell r="B7" t="str">
            <v>GRANITO #2</v>
          </cell>
          <cell r="C7" t="str">
            <v>BT</v>
          </cell>
          <cell r="D7">
            <v>7000</v>
          </cell>
          <cell r="E7">
            <v>140</v>
          </cell>
          <cell r="G7">
            <v>5</v>
          </cell>
          <cell r="H7" t="str">
            <v>Cortadora de disco para asfalto, incluye disco diamantado</v>
          </cell>
          <cell r="I7" t="str">
            <v>Dia</v>
          </cell>
          <cell r="J7">
            <v>150000</v>
          </cell>
        </row>
        <row r="8">
          <cell r="A8">
            <v>7</v>
          </cell>
          <cell r="B8" t="str">
            <v>Gravilla de 3/4" a 1"</v>
          </cell>
          <cell r="C8" t="str">
            <v>M3</v>
          </cell>
          <cell r="D8">
            <v>55000</v>
          </cell>
          <cell r="E8">
            <v>1100</v>
          </cell>
          <cell r="G8">
            <v>6</v>
          </cell>
          <cell r="H8" t="str">
            <v>Equipo de topografía</v>
          </cell>
          <cell r="I8" t="str">
            <v>Dia</v>
          </cell>
          <cell r="J8">
            <v>65000</v>
          </cell>
        </row>
        <row r="9">
          <cell r="A9">
            <v>8</v>
          </cell>
          <cell r="B9" t="str">
            <v>Guadua</v>
          </cell>
          <cell r="C9" t="str">
            <v>ML</v>
          </cell>
          <cell r="D9">
            <v>1500</v>
          </cell>
          <cell r="E9">
            <v>30</v>
          </cell>
          <cell r="G9">
            <v>7</v>
          </cell>
          <cell r="H9" t="str">
            <v>Grúa</v>
          </cell>
          <cell r="I9" t="str">
            <v>Hora</v>
          </cell>
        </row>
        <row r="10">
          <cell r="A10">
            <v>9</v>
          </cell>
          <cell r="B10" t="str">
            <v>Recebo</v>
          </cell>
          <cell r="C10" t="str">
            <v>M3</v>
          </cell>
          <cell r="D10">
            <v>19000</v>
          </cell>
          <cell r="E10">
            <v>380</v>
          </cell>
          <cell r="G10">
            <v>8</v>
          </cell>
          <cell r="H10" t="str">
            <v>Mezcladora de concreto</v>
          </cell>
          <cell r="I10" t="str">
            <v>Dia</v>
          </cell>
          <cell r="J10">
            <v>50000</v>
          </cell>
        </row>
        <row r="11">
          <cell r="A11">
            <v>10</v>
          </cell>
          <cell r="B11" t="str">
            <v>Sub - base granular para via</v>
          </cell>
          <cell r="C11" t="str">
            <v>M3</v>
          </cell>
          <cell r="D11">
            <v>12500</v>
          </cell>
          <cell r="E11">
            <v>250</v>
          </cell>
          <cell r="G11">
            <v>9</v>
          </cell>
          <cell r="H11" t="str">
            <v>Pulidora, incluye disco diamantado</v>
          </cell>
          <cell r="I11" t="str">
            <v>Dia</v>
          </cell>
          <cell r="J11">
            <v>75000</v>
          </cell>
        </row>
        <row r="12">
          <cell r="A12">
            <v>11</v>
          </cell>
          <cell r="B12" t="str">
            <v>Tierra negra</v>
          </cell>
          <cell r="C12" t="str">
            <v>M3</v>
          </cell>
          <cell r="D12">
            <v>80000</v>
          </cell>
          <cell r="E12">
            <v>1600</v>
          </cell>
          <cell r="G12">
            <v>10</v>
          </cell>
          <cell r="H12" t="str">
            <v xml:space="preserve">Vibrador de concreto </v>
          </cell>
          <cell r="I12" t="str">
            <v>Dia</v>
          </cell>
          <cell r="J12">
            <v>35000</v>
          </cell>
        </row>
        <row r="13">
          <cell r="A13">
            <v>12</v>
          </cell>
          <cell r="B13" t="str">
            <v>Triturado</v>
          </cell>
          <cell r="C13" t="str">
            <v>M3</v>
          </cell>
          <cell r="D13">
            <v>50000</v>
          </cell>
          <cell r="E13">
            <v>1000</v>
          </cell>
          <cell r="G13">
            <v>11</v>
          </cell>
          <cell r="H13" t="str">
            <v>Vibrocompactador manual (rana)</v>
          </cell>
          <cell r="I13" t="str">
            <v>Dia</v>
          </cell>
          <cell r="J13">
            <v>55000</v>
          </cell>
        </row>
        <row r="14">
          <cell r="A14">
            <v>13</v>
          </cell>
          <cell r="B14" t="str">
            <v>Piedra media zonga</v>
          </cell>
          <cell r="C14" t="str">
            <v>M3</v>
          </cell>
          <cell r="D14">
            <v>40000</v>
          </cell>
          <cell r="E14">
            <v>800</v>
          </cell>
          <cell r="G14">
            <v>12</v>
          </cell>
          <cell r="H14" t="str">
            <v>Volqueta,  6 M3</v>
          </cell>
          <cell r="I14" t="str">
            <v>Hora</v>
          </cell>
          <cell r="J14">
            <v>60000</v>
          </cell>
        </row>
        <row r="15">
          <cell r="A15">
            <v>14</v>
          </cell>
          <cell r="B15" t="str">
            <v>Arbol nativo, h &gt; 1,50 mts.</v>
          </cell>
          <cell r="C15" t="str">
            <v>UN</v>
          </cell>
          <cell r="D15">
            <v>20000</v>
          </cell>
          <cell r="E15">
            <v>400</v>
          </cell>
          <cell r="G15">
            <v>13</v>
          </cell>
        </row>
        <row r="16">
          <cell r="A16">
            <v>15</v>
          </cell>
          <cell r="B16" t="str">
            <v>Material granular</v>
          </cell>
          <cell r="C16" t="str">
            <v>M3</v>
          </cell>
          <cell r="E16">
            <v>0</v>
          </cell>
          <cell r="G16">
            <v>14</v>
          </cell>
          <cell r="H16" t="str">
            <v>Retrocargador sobre llanta CAT 910 o simi</v>
          </cell>
          <cell r="I16" t="str">
            <v>Hora</v>
          </cell>
          <cell r="J16">
            <v>85000</v>
          </cell>
        </row>
        <row r="17">
          <cell r="A17">
            <v>16</v>
          </cell>
          <cell r="B17" t="str">
            <v xml:space="preserve">Sub - base granular </v>
          </cell>
          <cell r="C17" t="str">
            <v>M3</v>
          </cell>
          <cell r="D17">
            <v>22000</v>
          </cell>
          <cell r="E17">
            <v>440</v>
          </cell>
          <cell r="G17">
            <v>15</v>
          </cell>
          <cell r="H17" t="str">
            <v>Retrocargador sobre orugas 902 o simil</v>
          </cell>
          <cell r="I17" t="str">
            <v>Hora</v>
          </cell>
          <cell r="J17">
            <v>100000</v>
          </cell>
        </row>
        <row r="18">
          <cell r="A18">
            <v>17</v>
          </cell>
          <cell r="E18">
            <v>0</v>
          </cell>
          <cell r="G18">
            <v>16</v>
          </cell>
          <cell r="H18" t="str">
            <v>Buldózer CAT D4 o similar</v>
          </cell>
          <cell r="I18" t="str">
            <v>Hora</v>
          </cell>
          <cell r="J18">
            <v>58633.620499999997</v>
          </cell>
        </row>
        <row r="19">
          <cell r="A19">
            <v>18</v>
          </cell>
          <cell r="E19">
            <v>0</v>
          </cell>
          <cell r="G19">
            <v>17</v>
          </cell>
          <cell r="H19" t="str">
            <v>Buldózer CAT D5 o similar</v>
          </cell>
          <cell r="I19" t="str">
            <v>Hora</v>
          </cell>
          <cell r="J19">
            <v>64496.982550000001</v>
          </cell>
        </row>
        <row r="20">
          <cell r="A20">
            <v>19</v>
          </cell>
          <cell r="E20">
            <v>0</v>
          </cell>
          <cell r="G20">
            <v>18</v>
          </cell>
          <cell r="H20" t="str">
            <v>Buldózer CAT D6 o similar</v>
          </cell>
          <cell r="I20" t="str">
            <v>Hora</v>
          </cell>
          <cell r="J20">
            <v>70360.344599999997</v>
          </cell>
        </row>
        <row r="21">
          <cell r="A21">
            <v>20</v>
          </cell>
          <cell r="E21">
            <v>0</v>
          </cell>
          <cell r="G21">
            <v>19</v>
          </cell>
          <cell r="H21" t="str">
            <v>Motoniveladora CAT 120 o similar</v>
          </cell>
          <cell r="I21" t="str">
            <v>Hora</v>
          </cell>
          <cell r="J21">
            <v>75000</v>
          </cell>
        </row>
        <row r="22">
          <cell r="G22">
            <v>20</v>
          </cell>
          <cell r="H22" t="str">
            <v xml:space="preserve">Compresor genérico </v>
          </cell>
          <cell r="I22" t="str">
            <v>Hora</v>
          </cell>
          <cell r="J22">
            <v>35180.172299999998</v>
          </cell>
        </row>
        <row r="23">
          <cell r="A23" t="str">
            <v>REF.</v>
          </cell>
          <cell r="B23" t="str">
            <v>MATERIAL CEMENTO</v>
          </cell>
          <cell r="C23" t="str">
            <v>UNIDAD</v>
          </cell>
          <cell r="D23" t="str">
            <v>PRECIO</v>
          </cell>
          <cell r="E23" t="str">
            <v>TRANSPORTE</v>
          </cell>
          <cell r="G23">
            <v>21</v>
          </cell>
          <cell r="H23" t="str">
            <v>Volqueta de  5 M3</v>
          </cell>
          <cell r="I23" t="str">
            <v>Hora</v>
          </cell>
          <cell r="J23">
            <v>28144.137839999999</v>
          </cell>
        </row>
        <row r="24">
          <cell r="G24">
            <v>22</v>
          </cell>
          <cell r="H24" t="str">
            <v>Irrigador 3000 Gl Dodge o simil</v>
          </cell>
          <cell r="I24" t="str">
            <v>Hora</v>
          </cell>
          <cell r="J24">
            <v>39870.861939999995</v>
          </cell>
        </row>
        <row r="25">
          <cell r="A25">
            <v>21</v>
          </cell>
          <cell r="B25" t="str">
            <v>Adoquin en concreto, tipo  PEATONAL, de 0,20 x 0,10 mts., e= 0,06 mts.,  COLOR OCRE</v>
          </cell>
          <cell r="C25" t="str">
            <v>M2</v>
          </cell>
          <cell r="D25">
            <v>35000</v>
          </cell>
          <cell r="E25">
            <v>700</v>
          </cell>
          <cell r="G25">
            <v>23</v>
          </cell>
          <cell r="H25" t="str">
            <v>Barredora Raygo o simil</v>
          </cell>
          <cell r="I25" t="str">
            <v>Hora</v>
          </cell>
          <cell r="J25">
            <v>29316.810249999999</v>
          </cell>
        </row>
        <row r="26">
          <cell r="A26">
            <v>22</v>
          </cell>
          <cell r="B26" t="str">
            <v>Adoquin en concreto, tipo  PEATONAL, en concreto, de 0,20 x 0,10 mts., e= 0,06 mts.,  COLOR GRIS</v>
          </cell>
          <cell r="C26" t="str">
            <v>M2</v>
          </cell>
          <cell r="D26">
            <v>26500</v>
          </cell>
          <cell r="E26">
            <v>530</v>
          </cell>
          <cell r="G26">
            <v>24</v>
          </cell>
          <cell r="H26" t="str">
            <v>Cargador CAT 930 o similar</v>
          </cell>
          <cell r="I26" t="str">
            <v>Hora</v>
          </cell>
          <cell r="J26">
            <v>70000</v>
          </cell>
        </row>
        <row r="27">
          <cell r="A27">
            <v>23</v>
          </cell>
          <cell r="B27" t="str">
            <v>Adoquin en concreto, tipo VEHICULAR ,  de 0,20 x 0,10 mts., e= 0,08 mts.,  COLOR NEGRO</v>
          </cell>
          <cell r="C27" t="str">
            <v>M2</v>
          </cell>
          <cell r="D27">
            <v>38000</v>
          </cell>
          <cell r="E27">
            <v>760</v>
          </cell>
          <cell r="G27">
            <v>25</v>
          </cell>
          <cell r="H27" t="str">
            <v>Vibriocompactador dinapac CAT 15A o simil</v>
          </cell>
          <cell r="I27" t="str">
            <v>Hora</v>
          </cell>
          <cell r="J27">
            <v>68000</v>
          </cell>
        </row>
        <row r="28">
          <cell r="A28">
            <v>24</v>
          </cell>
          <cell r="B28" t="str">
            <v>Adoquin en concreto, tipo VEHICULAR ,  de 0,20 x 0,10 mts., e= 0,08 mts.,  COLOR OCRE</v>
          </cell>
          <cell r="C28" t="str">
            <v>M2</v>
          </cell>
          <cell r="D28">
            <v>44678</v>
          </cell>
          <cell r="E28">
            <v>893.56000000000006</v>
          </cell>
          <cell r="G28">
            <v>26</v>
          </cell>
          <cell r="H28" t="str">
            <v>Vibriocompactador manual (Rana generico)</v>
          </cell>
          <cell r="I28" t="str">
            <v>Dia</v>
          </cell>
          <cell r="J28">
            <v>35180.172299999998</v>
          </cell>
        </row>
        <row r="29">
          <cell r="A29">
            <v>25</v>
          </cell>
          <cell r="B29" t="str">
            <v>Adoquin en concreto, tipo VEHICULAR,  de 0,20 x 0,10 mts., e= 0,08 mts.,  COLOR GRIS</v>
          </cell>
          <cell r="C29" t="str">
            <v>M2</v>
          </cell>
          <cell r="D29">
            <v>29958</v>
          </cell>
          <cell r="E29">
            <v>599.16</v>
          </cell>
          <cell r="G29">
            <v>27</v>
          </cell>
          <cell r="H29" t="str">
            <v>Carrotanque Agua</v>
          </cell>
          <cell r="I29" t="str">
            <v>Hora</v>
          </cell>
          <cell r="J29">
            <v>35600</v>
          </cell>
        </row>
        <row r="30">
          <cell r="A30">
            <v>26</v>
          </cell>
          <cell r="B30" t="str">
            <v>Banca prefabricada en concreto, sin espaldar, incluye soporte. L= 1,50 mts</v>
          </cell>
          <cell r="C30" t="str">
            <v>UN</v>
          </cell>
          <cell r="E30">
            <v>0</v>
          </cell>
          <cell r="G30">
            <v>28</v>
          </cell>
          <cell r="H30" t="str">
            <v>FINISHR CMI AP1100</v>
          </cell>
          <cell r="I30" t="str">
            <v>Hora</v>
          </cell>
          <cell r="J30">
            <v>75000</v>
          </cell>
        </row>
        <row r="31">
          <cell r="A31">
            <v>27</v>
          </cell>
          <cell r="B31" t="str">
            <v xml:space="preserve">Bolardo en concreto H=0,50 x 0,40 x 0,40 mts </v>
          </cell>
          <cell r="C31" t="str">
            <v>UN</v>
          </cell>
          <cell r="D31">
            <v>30000</v>
          </cell>
          <cell r="E31">
            <v>600</v>
          </cell>
          <cell r="G31">
            <v>29</v>
          </cell>
          <cell r="H31" t="str">
            <v>Motosierra</v>
          </cell>
          <cell r="I31" t="str">
            <v>Glob</v>
          </cell>
          <cell r="J31">
            <v>30000</v>
          </cell>
        </row>
        <row r="32">
          <cell r="A32">
            <v>28</v>
          </cell>
          <cell r="B32" t="str">
            <v>Bordillos en concreto,  prefabricado sec.,10x,25x,80</v>
          </cell>
          <cell r="C32" t="str">
            <v>UN</v>
          </cell>
          <cell r="D32">
            <v>7000</v>
          </cell>
          <cell r="E32">
            <v>140</v>
          </cell>
          <cell r="G32">
            <v>30</v>
          </cell>
          <cell r="H32" t="str">
            <v>Andamios</v>
          </cell>
          <cell r="I32" t="str">
            <v>Hora</v>
          </cell>
          <cell r="J32">
            <v>15000</v>
          </cell>
        </row>
        <row r="33">
          <cell r="A33">
            <v>29</v>
          </cell>
          <cell r="B33" t="str">
            <v>Cemento Blanco</v>
          </cell>
          <cell r="C33" t="str">
            <v>KG</v>
          </cell>
          <cell r="D33">
            <v>760</v>
          </cell>
          <cell r="E33">
            <v>15.200000000000001</v>
          </cell>
          <cell r="G33">
            <v>31</v>
          </cell>
        </row>
        <row r="34">
          <cell r="A34">
            <v>30</v>
          </cell>
          <cell r="B34" t="str">
            <v>Cemento gris</v>
          </cell>
          <cell r="C34" t="str">
            <v>KG</v>
          </cell>
          <cell r="D34">
            <v>430</v>
          </cell>
          <cell r="E34">
            <v>8.6</v>
          </cell>
          <cell r="G34">
            <v>32</v>
          </cell>
        </row>
        <row r="35">
          <cell r="E35">
            <v>0</v>
          </cell>
        </row>
        <row r="36">
          <cell r="A36">
            <v>31</v>
          </cell>
          <cell r="B36" t="str">
            <v>Loseta prefabricada en concreto,  e = 0,06 mts de 0,40 x 0,40 mts. Color Gris a Rayas</v>
          </cell>
          <cell r="C36" t="str">
            <v>M2</v>
          </cell>
          <cell r="D36">
            <v>30000</v>
          </cell>
          <cell r="E36">
            <v>600</v>
          </cell>
          <cell r="G36">
            <v>33</v>
          </cell>
        </row>
        <row r="37">
          <cell r="A37">
            <v>32</v>
          </cell>
          <cell r="B37" t="str">
            <v>Loseta prefabricada en concreto,  e = 0,06 mts de 0,40 x 0,40 mts. Color ROJO A RAYAS</v>
          </cell>
          <cell r="C37" t="str">
            <v>M2</v>
          </cell>
          <cell r="D37">
            <v>35000</v>
          </cell>
          <cell r="E37">
            <v>700</v>
          </cell>
          <cell r="G37">
            <v>34</v>
          </cell>
        </row>
        <row r="38">
          <cell r="A38">
            <v>33</v>
          </cell>
          <cell r="B38" t="str">
            <v>Loseta prefabricada en concreto,  e = 0,06 mts de 0,40 x 0,40 mts.COLOR GRIS - TOPEROL</v>
          </cell>
          <cell r="C38" t="str">
            <v>M2</v>
          </cell>
          <cell r="D38">
            <v>30000</v>
          </cell>
          <cell r="E38">
            <v>600</v>
          </cell>
          <cell r="G38">
            <v>35</v>
          </cell>
        </row>
        <row r="39">
          <cell r="A39">
            <v>34</v>
          </cell>
          <cell r="B39" t="str">
            <v>Loseta prefabricada en concreto,  e = 0,06 mts de 0,40 x 0,40 mts.COLOR GRIS A RAYAS</v>
          </cell>
          <cell r="C39" t="str">
            <v>M2</v>
          </cell>
          <cell r="D39">
            <v>30000</v>
          </cell>
          <cell r="E39">
            <v>600</v>
          </cell>
          <cell r="G39">
            <v>36</v>
          </cell>
        </row>
        <row r="40">
          <cell r="A40">
            <v>35</v>
          </cell>
          <cell r="B40" t="str">
            <v>Loseta prefabricada en concreto,  e = 0,06 mts de 0,40 x 0,40 mts.COLOR NEGRO A RAYAS</v>
          </cell>
          <cell r="C40" t="str">
            <v>M2</v>
          </cell>
          <cell r="D40">
            <v>35000</v>
          </cell>
          <cell r="E40">
            <v>700</v>
          </cell>
          <cell r="G40">
            <v>37</v>
          </cell>
        </row>
        <row r="41">
          <cell r="A41">
            <v>36</v>
          </cell>
          <cell r="B41" t="str">
            <v>Loseta prefabricada en concreto,  e = 0,06 mts de 0,40 x 0,40 mts.COLOR AZUL A RAYAS</v>
          </cell>
          <cell r="C41" t="str">
            <v>M2</v>
          </cell>
          <cell r="D41">
            <v>44500</v>
          </cell>
          <cell r="E41">
            <v>890</v>
          </cell>
          <cell r="G41">
            <v>38</v>
          </cell>
        </row>
        <row r="42">
          <cell r="A42">
            <v>37</v>
          </cell>
          <cell r="B42" t="str">
            <v>Loseta prefabricada en concreto,  e = 0,06 mts de 0,40 x 0,40 mts.COLOR OCRE a Rayas.</v>
          </cell>
          <cell r="C42" t="str">
            <v>M2</v>
          </cell>
          <cell r="D42">
            <v>38000</v>
          </cell>
          <cell r="E42">
            <v>760</v>
          </cell>
          <cell r="G42">
            <v>39</v>
          </cell>
        </row>
        <row r="43">
          <cell r="A43">
            <v>38</v>
          </cell>
          <cell r="B43" t="str">
            <v>Loseta prefabricada en concreto,  e = 0,06 mts de 0,40 x 0,40 mts.COLOR VERDE A RAYAS</v>
          </cell>
          <cell r="C43" t="str">
            <v>M2</v>
          </cell>
          <cell r="D43">
            <v>40000</v>
          </cell>
          <cell r="E43">
            <v>800</v>
          </cell>
          <cell r="G43">
            <v>40</v>
          </cell>
        </row>
        <row r="44">
          <cell r="A44">
            <v>39</v>
          </cell>
          <cell r="B44" t="str">
            <v>Sardinel prefabricado en concreto de 1,00 x 0,17 x 0,45 mts. Redondo</v>
          </cell>
          <cell r="C44" t="str">
            <v>UN</v>
          </cell>
          <cell r="D44">
            <v>13000</v>
          </cell>
          <cell r="E44">
            <v>260</v>
          </cell>
          <cell r="G44">
            <v>41</v>
          </cell>
        </row>
        <row r="45">
          <cell r="A45">
            <v>40</v>
          </cell>
          <cell r="B45" t="str">
            <v xml:space="preserve">Pegacol </v>
          </cell>
          <cell r="C45" t="str">
            <v>KG</v>
          </cell>
          <cell r="D45">
            <v>550</v>
          </cell>
          <cell r="E45">
            <v>11</v>
          </cell>
          <cell r="G45">
            <v>42</v>
          </cell>
        </row>
        <row r="46">
          <cell r="A46">
            <v>41</v>
          </cell>
          <cell r="B46" t="str">
            <v>FLEXA NYCON</v>
          </cell>
          <cell r="C46" t="str">
            <v>BOL</v>
          </cell>
          <cell r="D46">
            <v>25000</v>
          </cell>
          <cell r="E46">
            <v>500</v>
          </cell>
          <cell r="G46">
            <v>43</v>
          </cell>
        </row>
        <row r="47">
          <cell r="A47">
            <v>42</v>
          </cell>
          <cell r="B47" t="str">
            <v>Cañuelas prefabricadas</v>
          </cell>
          <cell r="C47" t="str">
            <v>UN</v>
          </cell>
          <cell r="D47">
            <v>15000</v>
          </cell>
          <cell r="E47">
            <v>300</v>
          </cell>
          <cell r="G47">
            <v>44</v>
          </cell>
        </row>
        <row r="48">
          <cell r="A48">
            <v>43</v>
          </cell>
          <cell r="B48" t="str">
            <v>FLEXTHANE-200</v>
          </cell>
          <cell r="C48" t="str">
            <v>UN</v>
          </cell>
          <cell r="D48">
            <v>1000</v>
          </cell>
          <cell r="E48">
            <v>20</v>
          </cell>
          <cell r="G48">
            <v>45</v>
          </cell>
        </row>
        <row r="49">
          <cell r="A49">
            <v>44</v>
          </cell>
          <cell r="B49" t="str">
            <v>FLEXABACKET ROOD 1/4"</v>
          </cell>
          <cell r="C49" t="str">
            <v>ML</v>
          </cell>
          <cell r="D49">
            <v>500</v>
          </cell>
          <cell r="E49">
            <v>10</v>
          </cell>
          <cell r="G49">
            <v>46</v>
          </cell>
        </row>
        <row r="50">
          <cell r="A50">
            <v>45</v>
          </cell>
          <cell r="E50">
            <v>0</v>
          </cell>
          <cell r="G50">
            <v>47</v>
          </cell>
        </row>
        <row r="51">
          <cell r="A51">
            <v>46</v>
          </cell>
          <cell r="E51">
            <v>0</v>
          </cell>
          <cell r="G51">
            <v>48</v>
          </cell>
        </row>
        <row r="52">
          <cell r="A52">
            <v>47</v>
          </cell>
          <cell r="E52">
            <v>0</v>
          </cell>
          <cell r="G52">
            <v>49</v>
          </cell>
        </row>
        <row r="53">
          <cell r="A53">
            <v>48</v>
          </cell>
          <cell r="E53">
            <v>0</v>
          </cell>
          <cell r="G53">
            <v>50</v>
          </cell>
        </row>
        <row r="54">
          <cell r="A54">
            <v>49</v>
          </cell>
          <cell r="E54">
            <v>0</v>
          </cell>
          <cell r="G54">
            <v>51</v>
          </cell>
        </row>
        <row r="55">
          <cell r="A55">
            <v>50</v>
          </cell>
          <cell r="E55">
            <v>0</v>
          </cell>
        </row>
        <row r="56">
          <cell r="A56">
            <v>51</v>
          </cell>
          <cell r="E56">
            <v>0</v>
          </cell>
        </row>
        <row r="57">
          <cell r="A57">
            <v>52</v>
          </cell>
          <cell r="E57">
            <v>0</v>
          </cell>
        </row>
        <row r="58">
          <cell r="A58">
            <v>53</v>
          </cell>
          <cell r="E58">
            <v>0</v>
          </cell>
        </row>
        <row r="59">
          <cell r="A59">
            <v>54</v>
          </cell>
          <cell r="E59">
            <v>0</v>
          </cell>
        </row>
        <row r="60">
          <cell r="A60">
            <v>55</v>
          </cell>
          <cell r="E60">
            <v>0</v>
          </cell>
        </row>
        <row r="61">
          <cell r="A61">
            <v>56</v>
          </cell>
          <cell r="E61">
            <v>0</v>
          </cell>
        </row>
        <row r="62">
          <cell r="A62">
            <v>57</v>
          </cell>
          <cell r="E62">
            <v>0</v>
          </cell>
        </row>
        <row r="63">
          <cell r="A63">
            <v>58</v>
          </cell>
          <cell r="E63">
            <v>0</v>
          </cell>
          <cell r="J63">
            <v>45000</v>
          </cell>
        </row>
        <row r="64">
          <cell r="A64">
            <v>59</v>
          </cell>
          <cell r="E64">
            <v>0</v>
          </cell>
        </row>
        <row r="65">
          <cell r="A65">
            <v>60</v>
          </cell>
          <cell r="E65">
            <v>0</v>
          </cell>
        </row>
        <row r="66">
          <cell r="A66">
            <v>61</v>
          </cell>
          <cell r="E66">
            <v>0</v>
          </cell>
        </row>
        <row r="67">
          <cell r="A67">
            <v>62</v>
          </cell>
          <cell r="E67">
            <v>0</v>
          </cell>
        </row>
        <row r="68">
          <cell r="A68">
            <v>63</v>
          </cell>
          <cell r="E68">
            <v>0</v>
          </cell>
        </row>
        <row r="69">
          <cell r="A69">
            <v>64</v>
          </cell>
          <cell r="E69">
            <v>0</v>
          </cell>
        </row>
        <row r="70">
          <cell r="A70">
            <v>65</v>
          </cell>
          <cell r="E70">
            <v>0</v>
          </cell>
        </row>
        <row r="71">
          <cell r="A71">
            <v>66</v>
          </cell>
          <cell r="E71">
            <v>0</v>
          </cell>
        </row>
        <row r="72">
          <cell r="A72">
            <v>67</v>
          </cell>
          <cell r="E72">
            <v>0</v>
          </cell>
        </row>
        <row r="73">
          <cell r="A73">
            <v>68</v>
          </cell>
          <cell r="E73">
            <v>0</v>
          </cell>
        </row>
        <row r="74">
          <cell r="A74">
            <v>69</v>
          </cell>
          <cell r="E74">
            <v>0</v>
          </cell>
        </row>
        <row r="75">
          <cell r="A75">
            <v>70</v>
          </cell>
          <cell r="E75">
            <v>0</v>
          </cell>
        </row>
        <row r="77">
          <cell r="A77" t="str">
            <v>REF.</v>
          </cell>
          <cell r="B77" t="str">
            <v>MATERIAL GRESS</v>
          </cell>
          <cell r="C77" t="str">
            <v>UNIDAD</v>
          </cell>
          <cell r="D77" t="str">
            <v>PRECIO</v>
          </cell>
          <cell r="E77" t="str">
            <v>TRANSPORTE</v>
          </cell>
        </row>
        <row r="79">
          <cell r="A79">
            <v>71</v>
          </cell>
          <cell r="B79" t="str">
            <v>Baldosa Duropiso Mancesa  30X30</v>
          </cell>
          <cell r="C79" t="str">
            <v>M²</v>
          </cell>
          <cell r="D79">
            <v>20500</v>
          </cell>
          <cell r="E79">
            <v>1230</v>
          </cell>
        </row>
        <row r="80">
          <cell r="A80">
            <v>72</v>
          </cell>
          <cell r="B80" t="str">
            <v xml:space="preserve">Bloque No 4 Hueco </v>
          </cell>
          <cell r="C80" t="str">
            <v>Und</v>
          </cell>
          <cell r="D80">
            <v>480</v>
          </cell>
          <cell r="E80">
            <v>28.799999999999997</v>
          </cell>
        </row>
        <row r="81">
          <cell r="A81">
            <v>73</v>
          </cell>
          <cell r="B81" t="str">
            <v>Bloque No 5 Hueco 12X20X30</v>
          </cell>
          <cell r="C81" t="str">
            <v>Und</v>
          </cell>
          <cell r="D81">
            <v>670</v>
          </cell>
          <cell r="E81">
            <v>40.199999999999996</v>
          </cell>
        </row>
        <row r="82">
          <cell r="A82">
            <v>74</v>
          </cell>
          <cell r="B82" t="str">
            <v>Ladrillo Tolete</v>
          </cell>
          <cell r="C82" t="str">
            <v>Und</v>
          </cell>
          <cell r="D82">
            <v>240</v>
          </cell>
          <cell r="E82">
            <v>14.399999999999999</v>
          </cell>
        </row>
        <row r="83">
          <cell r="A83">
            <v>75</v>
          </cell>
          <cell r="B83" t="str">
            <v>Tuberia de gres, D= 6"</v>
          </cell>
          <cell r="C83" t="str">
            <v>ML</v>
          </cell>
          <cell r="E83">
            <v>0</v>
          </cell>
        </row>
        <row r="84">
          <cell r="A84">
            <v>76</v>
          </cell>
          <cell r="B84" t="str">
            <v>Adoquines de arcilla   para piso, e =.06 mt ,20 mt x,10 mt, deacuerdo a la NTC 2017.</v>
          </cell>
          <cell r="C84" t="str">
            <v>ML</v>
          </cell>
          <cell r="D84">
            <v>25000</v>
          </cell>
          <cell r="E84">
            <v>1500</v>
          </cell>
        </row>
        <row r="85">
          <cell r="A85">
            <v>77</v>
          </cell>
          <cell r="B85" t="str">
            <v>Tuberia de gres, D= 8"</v>
          </cell>
          <cell r="C85" t="str">
            <v>ML</v>
          </cell>
          <cell r="D85">
            <v>13100</v>
          </cell>
          <cell r="E85">
            <v>786</v>
          </cell>
        </row>
        <row r="86">
          <cell r="A86">
            <v>78</v>
          </cell>
          <cell r="B86" t="str">
            <v xml:space="preserve">Ladrillo a la vista semiprensado por una cara </v>
          </cell>
          <cell r="C86" t="str">
            <v>Und</v>
          </cell>
          <cell r="D86">
            <v>860</v>
          </cell>
          <cell r="E86">
            <v>51.6</v>
          </cell>
        </row>
        <row r="87">
          <cell r="A87">
            <v>79</v>
          </cell>
          <cell r="B87" t="str">
            <v>Piso en gres de 0.10 x 0.20</v>
          </cell>
          <cell r="C87" t="str">
            <v>M²</v>
          </cell>
          <cell r="D87">
            <v>12500</v>
          </cell>
          <cell r="E87">
            <v>750</v>
          </cell>
        </row>
        <row r="88">
          <cell r="A88">
            <v>80</v>
          </cell>
          <cell r="B88" t="str">
            <v>Ceramica Minimal Petroleo 45x45 Alfa</v>
          </cell>
          <cell r="C88" t="str">
            <v>M²</v>
          </cell>
          <cell r="D88">
            <v>28000</v>
          </cell>
          <cell r="E88">
            <v>1680</v>
          </cell>
        </row>
        <row r="89">
          <cell r="A89">
            <v>81</v>
          </cell>
          <cell r="B89" t="str">
            <v>Ceramica  AZUL 0.20 x 0.20</v>
          </cell>
          <cell r="C89" t="str">
            <v>M²</v>
          </cell>
          <cell r="D89">
            <v>25000</v>
          </cell>
          <cell r="E89">
            <v>1500</v>
          </cell>
        </row>
        <row r="90">
          <cell r="A90">
            <v>82</v>
          </cell>
          <cell r="B90" t="str">
            <v>Ceramica  BLANCO 0.20 x 0.20</v>
          </cell>
          <cell r="C90" t="str">
            <v>M²</v>
          </cell>
          <cell r="D90">
            <v>20000</v>
          </cell>
          <cell r="E90">
            <v>1200</v>
          </cell>
        </row>
        <row r="91">
          <cell r="A91">
            <v>83</v>
          </cell>
          <cell r="B91" t="str">
            <v>Ceramica  AMARILLO 0.20 x 0.20</v>
          </cell>
          <cell r="C91" t="str">
            <v>M²</v>
          </cell>
          <cell r="D91">
            <v>25000</v>
          </cell>
          <cell r="E91">
            <v>1500</v>
          </cell>
        </row>
        <row r="92">
          <cell r="A92">
            <v>84</v>
          </cell>
          <cell r="B92" t="str">
            <v xml:space="preserve">Ladrillo a la vista semiprensado por ambas caras </v>
          </cell>
          <cell r="C92" t="str">
            <v>Und</v>
          </cell>
          <cell r="D92">
            <v>1200</v>
          </cell>
          <cell r="E92">
            <v>72</v>
          </cell>
        </row>
        <row r="93">
          <cell r="A93">
            <v>85</v>
          </cell>
          <cell r="B93" t="str">
            <v>Marmolina</v>
          </cell>
          <cell r="C93" t="str">
            <v>KG</v>
          </cell>
          <cell r="D93">
            <v>200</v>
          </cell>
          <cell r="E93">
            <v>12</v>
          </cell>
        </row>
        <row r="94">
          <cell r="A94">
            <v>86</v>
          </cell>
          <cell r="B94" t="str">
            <v>Color Mineral</v>
          </cell>
          <cell r="C94" t="str">
            <v>KG</v>
          </cell>
          <cell r="D94">
            <v>7500</v>
          </cell>
          <cell r="E94">
            <v>450</v>
          </cell>
        </row>
        <row r="95">
          <cell r="A95">
            <v>87</v>
          </cell>
          <cell r="B95" t="str">
            <v>Tableta Egipcia de 10x10</v>
          </cell>
          <cell r="C95" t="str">
            <v>M2</v>
          </cell>
          <cell r="D95">
            <v>10000</v>
          </cell>
          <cell r="E95">
            <v>600</v>
          </cell>
        </row>
        <row r="96">
          <cell r="A96">
            <v>88</v>
          </cell>
          <cell r="B96" t="str">
            <v>TABLON ALFA DE 0,25*0,25MTR</v>
          </cell>
          <cell r="C96" t="str">
            <v>M2</v>
          </cell>
          <cell r="D96">
            <v>9200</v>
          </cell>
          <cell r="E96">
            <v>552</v>
          </cell>
        </row>
        <row r="97">
          <cell r="A97">
            <v>89</v>
          </cell>
          <cell r="E97">
            <v>0</v>
          </cell>
        </row>
        <row r="98">
          <cell r="A98">
            <v>90</v>
          </cell>
          <cell r="E98">
            <v>0</v>
          </cell>
        </row>
        <row r="99">
          <cell r="A99">
            <v>91</v>
          </cell>
          <cell r="E99">
            <v>0</v>
          </cell>
        </row>
        <row r="100">
          <cell r="A100">
            <v>92</v>
          </cell>
          <cell r="E100">
            <v>0</v>
          </cell>
        </row>
        <row r="101">
          <cell r="A101">
            <v>93</v>
          </cell>
          <cell r="E101">
            <v>0</v>
          </cell>
        </row>
        <row r="102">
          <cell r="A102">
            <v>94</v>
          </cell>
          <cell r="E102">
            <v>0</v>
          </cell>
        </row>
        <row r="103">
          <cell r="A103">
            <v>95</v>
          </cell>
          <cell r="E103">
            <v>0</v>
          </cell>
        </row>
        <row r="104">
          <cell r="A104">
            <v>96</v>
          </cell>
          <cell r="E104">
            <v>0</v>
          </cell>
        </row>
        <row r="105">
          <cell r="A105">
            <v>97</v>
          </cell>
          <cell r="E105">
            <v>0</v>
          </cell>
        </row>
        <row r="106">
          <cell r="A106">
            <v>98</v>
          </cell>
          <cell r="E106">
            <v>0</v>
          </cell>
        </row>
        <row r="107">
          <cell r="A107">
            <v>99</v>
          </cell>
          <cell r="E107">
            <v>0</v>
          </cell>
        </row>
        <row r="108">
          <cell r="A108">
            <v>100</v>
          </cell>
          <cell r="E108">
            <v>0</v>
          </cell>
        </row>
        <row r="109">
          <cell r="A109">
            <v>101</v>
          </cell>
          <cell r="E109">
            <v>0</v>
          </cell>
        </row>
        <row r="110">
          <cell r="A110">
            <v>102</v>
          </cell>
          <cell r="E110">
            <v>0</v>
          </cell>
        </row>
        <row r="111">
          <cell r="A111">
            <v>103</v>
          </cell>
          <cell r="E111">
            <v>0</v>
          </cell>
        </row>
        <row r="112">
          <cell r="A112">
            <v>104</v>
          </cell>
          <cell r="E112">
            <v>0</v>
          </cell>
        </row>
        <row r="113">
          <cell r="A113">
            <v>105</v>
          </cell>
          <cell r="E113">
            <v>0</v>
          </cell>
        </row>
        <row r="114">
          <cell r="A114">
            <v>106</v>
          </cell>
          <cell r="E114">
            <v>0</v>
          </cell>
        </row>
        <row r="115">
          <cell r="A115">
            <v>107</v>
          </cell>
          <cell r="E115">
            <v>0</v>
          </cell>
        </row>
        <row r="116">
          <cell r="A116">
            <v>108</v>
          </cell>
          <cell r="E116">
            <v>0</v>
          </cell>
        </row>
        <row r="117">
          <cell r="A117">
            <v>109</v>
          </cell>
          <cell r="E117">
            <v>0</v>
          </cell>
        </row>
        <row r="118">
          <cell r="A118">
            <v>110</v>
          </cell>
          <cell r="E118">
            <v>0</v>
          </cell>
        </row>
        <row r="119">
          <cell r="E119">
            <v>0</v>
          </cell>
        </row>
        <row r="120">
          <cell r="E120">
            <v>0</v>
          </cell>
        </row>
        <row r="122">
          <cell r="A122" t="str">
            <v>REF.</v>
          </cell>
          <cell r="B122" t="str">
            <v>MATERIAL ELECTRICO</v>
          </cell>
          <cell r="C122" t="str">
            <v>UNIDAD</v>
          </cell>
          <cell r="D122" t="str">
            <v>PRECIO</v>
          </cell>
          <cell r="E122" t="str">
            <v>TRANSPORTE</v>
          </cell>
        </row>
        <row r="124">
          <cell r="A124">
            <v>111</v>
          </cell>
          <cell r="B124" t="str">
            <v>Poste Cemento 750 Kg x 12mrs</v>
          </cell>
          <cell r="C124" t="str">
            <v>UN</v>
          </cell>
          <cell r="E124">
            <v>0</v>
          </cell>
        </row>
        <row r="125">
          <cell r="A125">
            <v>112</v>
          </cell>
          <cell r="B125" t="str">
            <v>Cable ACSR Nº 1/0</v>
          </cell>
          <cell r="C125" t="str">
            <v>ML</v>
          </cell>
          <cell r="E125">
            <v>0</v>
          </cell>
        </row>
        <row r="126">
          <cell r="A126">
            <v>113</v>
          </cell>
          <cell r="B126" t="str">
            <v>Conectores Linea Viva</v>
          </cell>
          <cell r="C126" t="str">
            <v>UN</v>
          </cell>
          <cell r="E126">
            <v>0</v>
          </cell>
        </row>
        <row r="127">
          <cell r="A127">
            <v>114</v>
          </cell>
          <cell r="B127" t="str">
            <v>Pernos de Maquina de 10"</v>
          </cell>
          <cell r="C127" t="str">
            <v>UN</v>
          </cell>
          <cell r="E127">
            <v>0</v>
          </cell>
        </row>
        <row r="128">
          <cell r="A128">
            <v>115</v>
          </cell>
          <cell r="B128" t="str">
            <v>Cruceta Metalica de 2 1/2 x 2 1/2 x 3/16 x 2 x 1</v>
          </cell>
          <cell r="C128" t="str">
            <v>UN</v>
          </cell>
          <cell r="E128">
            <v>0</v>
          </cell>
        </row>
        <row r="129">
          <cell r="A129">
            <v>116</v>
          </cell>
          <cell r="B129" t="str">
            <v>Diagonal de 0.6mts</v>
          </cell>
          <cell r="C129" t="str">
            <v>UN</v>
          </cell>
          <cell r="E129">
            <v>0</v>
          </cell>
        </row>
        <row r="130">
          <cell r="A130">
            <v>117</v>
          </cell>
          <cell r="B130" t="str">
            <v xml:space="preserve">Aislador tipo disco de 6" </v>
          </cell>
          <cell r="C130" t="str">
            <v>UN</v>
          </cell>
          <cell r="E130">
            <v>0</v>
          </cell>
        </row>
        <row r="131">
          <cell r="A131">
            <v>118</v>
          </cell>
          <cell r="B131" t="str">
            <v>Grapa de retención</v>
          </cell>
          <cell r="C131" t="str">
            <v>UN</v>
          </cell>
          <cell r="E131">
            <v>0</v>
          </cell>
        </row>
        <row r="132">
          <cell r="A132">
            <v>119</v>
          </cell>
          <cell r="B132" t="str">
            <v>Tuercas de ojo</v>
          </cell>
          <cell r="C132" t="str">
            <v>UN</v>
          </cell>
          <cell r="E132">
            <v>0</v>
          </cell>
        </row>
        <row r="133">
          <cell r="A133">
            <v>120</v>
          </cell>
          <cell r="B133" t="str">
            <v>Collarines de 5 a 6</v>
          </cell>
          <cell r="C133" t="str">
            <v>UN</v>
          </cell>
          <cell r="E133">
            <v>0</v>
          </cell>
        </row>
        <row r="134">
          <cell r="A134">
            <v>121</v>
          </cell>
          <cell r="B134" t="str">
            <v>Cruceta para Transformador</v>
          </cell>
          <cell r="C134" t="str">
            <v>UN</v>
          </cell>
          <cell r="E134">
            <v>0</v>
          </cell>
        </row>
        <row r="135">
          <cell r="A135">
            <v>122</v>
          </cell>
          <cell r="B135" t="str">
            <v>Corta Circuitos</v>
          </cell>
          <cell r="C135" t="str">
            <v>UN</v>
          </cell>
          <cell r="E135">
            <v>0</v>
          </cell>
        </row>
        <row r="136">
          <cell r="A136">
            <v>123</v>
          </cell>
          <cell r="B136" t="str">
            <v>Para Rayos</v>
          </cell>
          <cell r="C136" t="str">
            <v>UN</v>
          </cell>
          <cell r="E136">
            <v>0</v>
          </cell>
        </row>
        <row r="137">
          <cell r="A137">
            <v>124</v>
          </cell>
          <cell r="B137" t="str">
            <v>Polo a Tierra</v>
          </cell>
          <cell r="C137" t="str">
            <v>UN</v>
          </cell>
          <cell r="E137">
            <v>0</v>
          </cell>
        </row>
        <row r="138">
          <cell r="A138">
            <v>125</v>
          </cell>
          <cell r="B138" t="str">
            <v xml:space="preserve">Transformador  </v>
          </cell>
          <cell r="C138" t="str">
            <v>UN</v>
          </cell>
          <cell r="E138">
            <v>0</v>
          </cell>
        </row>
        <row r="139">
          <cell r="A139">
            <v>126</v>
          </cell>
          <cell r="B139" t="str">
            <v>Tubo de 2"</v>
          </cell>
          <cell r="C139" t="str">
            <v>ML</v>
          </cell>
          <cell r="E139">
            <v>0</v>
          </cell>
        </row>
        <row r="140">
          <cell r="A140">
            <v>127</v>
          </cell>
          <cell r="B140" t="str">
            <v>Cable Nº 6 THHN</v>
          </cell>
          <cell r="C140" t="str">
            <v>ML</v>
          </cell>
          <cell r="E140">
            <v>0</v>
          </cell>
        </row>
        <row r="141">
          <cell r="A141">
            <v>128</v>
          </cell>
          <cell r="B141" t="str">
            <v>Caja Contador</v>
          </cell>
          <cell r="C141" t="str">
            <v>UN</v>
          </cell>
          <cell r="E141">
            <v>0</v>
          </cell>
        </row>
        <row r="142">
          <cell r="A142">
            <v>129</v>
          </cell>
          <cell r="B142" t="str">
            <v>Contador</v>
          </cell>
          <cell r="C142" t="str">
            <v>UN</v>
          </cell>
          <cell r="E142">
            <v>0</v>
          </cell>
        </row>
        <row r="143">
          <cell r="A143">
            <v>130</v>
          </cell>
          <cell r="B143" t="str">
            <v>Automatico de protección</v>
          </cell>
          <cell r="C143" t="str">
            <v>UN</v>
          </cell>
          <cell r="E143">
            <v>0</v>
          </cell>
        </row>
        <row r="144">
          <cell r="A144">
            <v>131</v>
          </cell>
          <cell r="B144" t="str">
            <v>Caja Circuitos</v>
          </cell>
          <cell r="C144" t="str">
            <v>UN</v>
          </cell>
          <cell r="E144">
            <v>0</v>
          </cell>
        </row>
        <row r="145">
          <cell r="A145">
            <v>132</v>
          </cell>
          <cell r="B145" t="str">
            <v>Automaticos</v>
          </cell>
          <cell r="C145" t="str">
            <v>ML</v>
          </cell>
          <cell r="E145">
            <v>0</v>
          </cell>
        </row>
        <row r="146">
          <cell r="A146">
            <v>133</v>
          </cell>
          <cell r="B146" t="str">
            <v>Linea Tierra</v>
          </cell>
          <cell r="C146" t="str">
            <v>ML</v>
          </cell>
          <cell r="E146">
            <v>0</v>
          </cell>
        </row>
        <row r="147">
          <cell r="A147">
            <v>134</v>
          </cell>
          <cell r="B147" t="str">
            <v>Cinta Bandy de 3/4</v>
          </cell>
          <cell r="C147" t="str">
            <v>ML</v>
          </cell>
          <cell r="E147">
            <v>0</v>
          </cell>
        </row>
        <row r="148">
          <cell r="A148">
            <v>135</v>
          </cell>
          <cell r="B148" t="str">
            <v>Hebillas de 3/4</v>
          </cell>
          <cell r="C148" t="str">
            <v>UN</v>
          </cell>
          <cell r="E148">
            <v>0</v>
          </cell>
        </row>
        <row r="149">
          <cell r="A149">
            <v>136</v>
          </cell>
          <cell r="B149" t="str">
            <v>Vigetas</v>
          </cell>
          <cell r="C149" t="str">
            <v>UN</v>
          </cell>
          <cell r="E149">
            <v>0</v>
          </cell>
        </row>
        <row r="150">
          <cell r="A150">
            <v>137</v>
          </cell>
          <cell r="B150" t="str">
            <v>Varilla de 1.50mts anclaje</v>
          </cell>
          <cell r="C150" t="str">
            <v>UN</v>
          </cell>
          <cell r="E150">
            <v>0</v>
          </cell>
        </row>
        <row r="151">
          <cell r="A151">
            <v>138</v>
          </cell>
          <cell r="B151" t="str">
            <v>Arandela de 4 x 4</v>
          </cell>
          <cell r="C151" t="str">
            <v>UN</v>
          </cell>
          <cell r="E151">
            <v>0</v>
          </cell>
        </row>
        <row r="152">
          <cell r="A152">
            <v>139</v>
          </cell>
          <cell r="B152" t="str">
            <v>Arandela de 2 x 2</v>
          </cell>
          <cell r="C152" t="str">
            <v>CUARTO</v>
          </cell>
          <cell r="E152">
            <v>0</v>
          </cell>
        </row>
        <row r="153">
          <cell r="A153">
            <v>140</v>
          </cell>
          <cell r="B153" t="str">
            <v>Arandela de presion para 1 1/2</v>
          </cell>
          <cell r="C153" t="str">
            <v>UN</v>
          </cell>
          <cell r="E153">
            <v>0</v>
          </cell>
        </row>
        <row r="154">
          <cell r="A154">
            <v>141</v>
          </cell>
          <cell r="B154" t="str">
            <v>Pernos de Maquina de 2"  x 1 1/2</v>
          </cell>
          <cell r="C154" t="str">
            <v>UN</v>
          </cell>
          <cell r="E154">
            <v>0</v>
          </cell>
        </row>
        <row r="155">
          <cell r="A155">
            <v>142</v>
          </cell>
          <cell r="B155" t="str">
            <v>Cable Acero de 3/8</v>
          </cell>
          <cell r="C155" t="str">
            <v>UN</v>
          </cell>
          <cell r="E155">
            <v>0</v>
          </cell>
        </row>
        <row r="156">
          <cell r="A156">
            <v>143</v>
          </cell>
          <cell r="B156" t="str">
            <v>Aisladores Tipo Tensor</v>
          </cell>
          <cell r="C156" t="str">
            <v>UN</v>
          </cell>
          <cell r="E156">
            <v>0</v>
          </cell>
        </row>
        <row r="157">
          <cell r="A157">
            <v>144</v>
          </cell>
          <cell r="B157" t="str">
            <v>Guarda Cabos</v>
          </cell>
          <cell r="C157" t="str">
            <v>ML</v>
          </cell>
          <cell r="E157">
            <v>0</v>
          </cell>
        </row>
        <row r="158">
          <cell r="A158">
            <v>145</v>
          </cell>
          <cell r="B158" t="str">
            <v>Grapa 3 pernos</v>
          </cell>
          <cell r="C158" t="str">
            <v>ML</v>
          </cell>
          <cell r="E158">
            <v>0</v>
          </cell>
        </row>
        <row r="159">
          <cell r="A159">
            <v>146</v>
          </cell>
          <cell r="B159" t="str">
            <v>Ducto de 2"</v>
          </cell>
          <cell r="C159" t="str">
            <v>ML</v>
          </cell>
          <cell r="E159">
            <v>0</v>
          </cell>
        </row>
        <row r="160">
          <cell r="A160">
            <v>147</v>
          </cell>
          <cell r="B160" t="str">
            <v>Ducto de 1 1/2"</v>
          </cell>
          <cell r="C160" t="str">
            <v>UN</v>
          </cell>
          <cell r="E160">
            <v>0</v>
          </cell>
        </row>
        <row r="161">
          <cell r="A161">
            <v>148</v>
          </cell>
          <cell r="B161" t="str">
            <v>Curva de 1 1/2"</v>
          </cell>
          <cell r="C161" t="str">
            <v>UN</v>
          </cell>
          <cell r="E161">
            <v>0</v>
          </cell>
        </row>
        <row r="162">
          <cell r="A162">
            <v>149</v>
          </cell>
          <cell r="B162" t="str">
            <v>Tapa Col Roll 0.5 x 0.5mts</v>
          </cell>
          <cell r="C162" t="str">
            <v>UN</v>
          </cell>
          <cell r="E162">
            <v>0</v>
          </cell>
        </row>
        <row r="163">
          <cell r="A163">
            <v>150</v>
          </cell>
          <cell r="B163" t="str">
            <v>Angulo</v>
          </cell>
          <cell r="C163" t="str">
            <v>UN</v>
          </cell>
          <cell r="E163">
            <v>0</v>
          </cell>
        </row>
        <row r="164">
          <cell r="A164">
            <v>151</v>
          </cell>
          <cell r="B164" t="str">
            <v>Cable Nº 4 Alum. Encauchetado</v>
          </cell>
          <cell r="C164" t="str">
            <v>UN</v>
          </cell>
          <cell r="E164">
            <v>0</v>
          </cell>
        </row>
        <row r="165">
          <cell r="A165">
            <v>152</v>
          </cell>
          <cell r="B165" t="str">
            <v>Cable Nº 10 Cobre THHN</v>
          </cell>
          <cell r="C165" t="str">
            <v>UN</v>
          </cell>
          <cell r="E165">
            <v>0</v>
          </cell>
        </row>
        <row r="166">
          <cell r="A166">
            <v>153</v>
          </cell>
          <cell r="B166" t="str">
            <v>Conectores para Ponchar AP1</v>
          </cell>
          <cell r="C166" t="str">
            <v>CUARTO</v>
          </cell>
          <cell r="E166">
            <v>0</v>
          </cell>
        </row>
        <row r="167">
          <cell r="A167">
            <v>154</v>
          </cell>
          <cell r="B167" t="str">
            <v>Protecciones Sumergibles para empalme</v>
          </cell>
          <cell r="C167" t="str">
            <v>UN</v>
          </cell>
          <cell r="E167">
            <v>0</v>
          </cell>
        </row>
        <row r="168">
          <cell r="A168">
            <v>155</v>
          </cell>
          <cell r="B168" t="str">
            <v>Cinta Nº 33</v>
          </cell>
          <cell r="C168" t="str">
            <v>UN</v>
          </cell>
          <cell r="E168">
            <v>0</v>
          </cell>
        </row>
        <row r="169">
          <cell r="A169">
            <v>156</v>
          </cell>
          <cell r="B169" t="str">
            <v>Cinta Nº 23</v>
          </cell>
          <cell r="C169" t="str">
            <v>UN</v>
          </cell>
          <cell r="E169">
            <v>0</v>
          </cell>
        </row>
        <row r="170">
          <cell r="A170">
            <v>157</v>
          </cell>
          <cell r="B170" t="str">
            <v>Ducto de 3" corrugado 35 x 3T para cajilla</v>
          </cell>
          <cell r="C170" t="str">
            <v>UN</v>
          </cell>
          <cell r="E170">
            <v>0</v>
          </cell>
        </row>
        <row r="171">
          <cell r="A171">
            <v>158</v>
          </cell>
          <cell r="B171" t="str">
            <v>Tubo de desague A - LL</v>
          </cell>
          <cell r="C171" t="str">
            <v>ML</v>
          </cell>
          <cell r="E171">
            <v>0</v>
          </cell>
        </row>
        <row r="172">
          <cell r="A172">
            <v>159</v>
          </cell>
          <cell r="B172" t="str">
            <v>Poste metálico de 4" de diámetro, 3 mts  de altura, pintado con base metálica para instalación o anclaje en pedestal, para dos luminarias. (según diseño )</v>
          </cell>
          <cell r="C172" t="str">
            <v>UN</v>
          </cell>
          <cell r="E172">
            <v>0</v>
          </cell>
        </row>
        <row r="173">
          <cell r="A173">
            <v>160</v>
          </cell>
          <cell r="B173" t="str">
            <v>Poste metálico de 4" de diámetro, 4 mts  de altura, pintado con base metálica para instalación o anclaje en pedestal, para cuatro luminarias. (según diseño)</v>
          </cell>
          <cell r="C173" t="str">
            <v>UN</v>
          </cell>
          <cell r="E173">
            <v>0</v>
          </cell>
        </row>
        <row r="174">
          <cell r="A174">
            <v>161</v>
          </cell>
          <cell r="E174">
            <v>0</v>
          </cell>
        </row>
        <row r="175">
          <cell r="A175">
            <v>162</v>
          </cell>
          <cell r="B175" t="str">
            <v>Transformador trifásico de 15 KVA, 13200/220 voltios</v>
          </cell>
          <cell r="C175" t="str">
            <v>UN</v>
          </cell>
          <cell r="D175">
            <v>4657500</v>
          </cell>
          <cell r="E175">
            <v>279450</v>
          </cell>
        </row>
        <row r="176">
          <cell r="A176">
            <v>163</v>
          </cell>
          <cell r="E176">
            <v>0</v>
          </cell>
        </row>
        <row r="177">
          <cell r="A177">
            <v>164</v>
          </cell>
          <cell r="E177">
            <v>0</v>
          </cell>
        </row>
        <row r="178">
          <cell r="A178">
            <v>165</v>
          </cell>
          <cell r="E178">
            <v>0</v>
          </cell>
        </row>
        <row r="179">
          <cell r="A179">
            <v>166</v>
          </cell>
          <cell r="E179">
            <v>0</v>
          </cell>
        </row>
        <row r="180">
          <cell r="A180">
            <v>167</v>
          </cell>
          <cell r="E180">
            <v>0</v>
          </cell>
        </row>
        <row r="181">
          <cell r="A181">
            <v>168</v>
          </cell>
          <cell r="E181">
            <v>0</v>
          </cell>
        </row>
        <row r="182">
          <cell r="A182">
            <v>169</v>
          </cell>
          <cell r="E182">
            <v>0</v>
          </cell>
        </row>
        <row r="183">
          <cell r="A183">
            <v>170</v>
          </cell>
          <cell r="E183">
            <v>0</v>
          </cell>
        </row>
        <row r="184">
          <cell r="A184">
            <v>171</v>
          </cell>
          <cell r="E184">
            <v>0</v>
          </cell>
        </row>
        <row r="185">
          <cell r="A185">
            <v>172</v>
          </cell>
          <cell r="E185">
            <v>0</v>
          </cell>
        </row>
        <row r="186">
          <cell r="A186">
            <v>173</v>
          </cell>
          <cell r="E186">
            <v>0</v>
          </cell>
        </row>
        <row r="187">
          <cell r="A187">
            <v>174</v>
          </cell>
          <cell r="E187">
            <v>0</v>
          </cell>
        </row>
        <row r="188">
          <cell r="A188">
            <v>175</v>
          </cell>
          <cell r="E188">
            <v>0</v>
          </cell>
        </row>
        <row r="189">
          <cell r="A189">
            <v>176</v>
          </cell>
          <cell r="E189">
            <v>0</v>
          </cell>
        </row>
        <row r="190">
          <cell r="A190">
            <v>177</v>
          </cell>
          <cell r="E190">
            <v>0</v>
          </cell>
        </row>
        <row r="191">
          <cell r="A191">
            <v>178</v>
          </cell>
          <cell r="E191">
            <v>0</v>
          </cell>
        </row>
        <row r="192">
          <cell r="A192">
            <v>179</v>
          </cell>
          <cell r="E192">
            <v>0</v>
          </cell>
        </row>
        <row r="193">
          <cell r="A193">
            <v>180</v>
          </cell>
          <cell r="E193">
            <v>0</v>
          </cell>
        </row>
        <row r="194">
          <cell r="A194">
            <v>181</v>
          </cell>
          <cell r="E194">
            <v>0</v>
          </cell>
        </row>
        <row r="195">
          <cell r="A195">
            <v>182</v>
          </cell>
          <cell r="E195">
            <v>0</v>
          </cell>
        </row>
        <row r="196">
          <cell r="A196">
            <v>183</v>
          </cell>
          <cell r="E196">
            <v>0</v>
          </cell>
        </row>
        <row r="197">
          <cell r="A197">
            <v>184</v>
          </cell>
          <cell r="E197">
            <v>0</v>
          </cell>
        </row>
        <row r="198">
          <cell r="A198">
            <v>185</v>
          </cell>
          <cell r="E198">
            <v>0</v>
          </cell>
        </row>
        <row r="199">
          <cell r="A199">
            <v>186</v>
          </cell>
          <cell r="E199">
            <v>0</v>
          </cell>
        </row>
        <row r="200">
          <cell r="A200">
            <v>187</v>
          </cell>
          <cell r="E200">
            <v>0</v>
          </cell>
        </row>
        <row r="201">
          <cell r="A201">
            <v>188</v>
          </cell>
          <cell r="E201">
            <v>0</v>
          </cell>
        </row>
        <row r="202">
          <cell r="A202">
            <v>189</v>
          </cell>
          <cell r="E202">
            <v>0</v>
          </cell>
        </row>
        <row r="203">
          <cell r="A203">
            <v>190</v>
          </cell>
          <cell r="E203">
            <v>0</v>
          </cell>
        </row>
        <row r="205">
          <cell r="A205" t="str">
            <v>REF.</v>
          </cell>
          <cell r="B205" t="str">
            <v>MATERIAL ACEROS</v>
          </cell>
          <cell r="C205" t="str">
            <v>UNIDAD</v>
          </cell>
          <cell r="D205" t="str">
            <v>PRECIO</v>
          </cell>
          <cell r="E205" t="str">
            <v>TRANSPORTE</v>
          </cell>
        </row>
        <row r="207">
          <cell r="A207">
            <v>191</v>
          </cell>
          <cell r="B207" t="str">
            <v>Acero de refuerzo A-37  A-60</v>
          </cell>
          <cell r="C207" t="str">
            <v>KG</v>
          </cell>
          <cell r="D207">
            <v>2100</v>
          </cell>
          <cell r="E207">
            <v>126</v>
          </cell>
        </row>
        <row r="208">
          <cell r="A208">
            <v>192</v>
          </cell>
          <cell r="B208" t="str">
            <v>Acero Fy = 60.000 PSI</v>
          </cell>
          <cell r="C208" t="str">
            <v>KG</v>
          </cell>
          <cell r="D208">
            <v>2050</v>
          </cell>
          <cell r="E208">
            <v>123</v>
          </cell>
        </row>
        <row r="209">
          <cell r="A209">
            <v>193</v>
          </cell>
          <cell r="B209" t="str">
            <v>Alambre negro</v>
          </cell>
          <cell r="C209" t="str">
            <v>KG</v>
          </cell>
          <cell r="D209">
            <v>3800</v>
          </cell>
          <cell r="E209">
            <v>228</v>
          </cell>
        </row>
        <row r="210">
          <cell r="A210">
            <v>194</v>
          </cell>
          <cell r="B210" t="str">
            <v>Caneca metálica mediana, en malla tipo cafetera, pivotante, sobre paral tubular metálico, con logotipo de la Alcaldia, según diseño</v>
          </cell>
          <cell r="C210" t="str">
            <v>UN</v>
          </cell>
          <cell r="D210">
            <v>94334</v>
          </cell>
          <cell r="E210">
            <v>5660.04</v>
          </cell>
        </row>
        <row r="211">
          <cell r="A211">
            <v>195</v>
          </cell>
          <cell r="B211" t="str">
            <v>Caseta metálica para venta de dulcería  Según diseño y con logotipo de la Alcaldía.</v>
          </cell>
          <cell r="C211" t="str">
            <v>UN</v>
          </cell>
          <cell r="D211">
            <v>4485453</v>
          </cell>
          <cell r="E211">
            <v>269127.18</v>
          </cell>
        </row>
        <row r="212">
          <cell r="A212">
            <v>196</v>
          </cell>
          <cell r="B212" t="str">
            <v>Caseta metálica, para venta de revistas. Según diseño y con logotipo de la Alcaldía.</v>
          </cell>
          <cell r="C212" t="str">
            <v>UN</v>
          </cell>
          <cell r="D212">
            <v>5866830</v>
          </cell>
          <cell r="E212">
            <v>352009.8</v>
          </cell>
        </row>
        <row r="213">
          <cell r="A213">
            <v>197</v>
          </cell>
          <cell r="B213" t="str">
            <v xml:space="preserve">Estructura metalica para cabinas Telefonicas, según detalle </v>
          </cell>
          <cell r="C213" t="str">
            <v>UN</v>
          </cell>
          <cell r="E213">
            <v>0</v>
          </cell>
        </row>
        <row r="214">
          <cell r="A214">
            <v>198</v>
          </cell>
          <cell r="B214" t="str">
            <v>Estructura para aro base de pozo</v>
          </cell>
          <cell r="C214" t="str">
            <v>UN</v>
          </cell>
          <cell r="D214">
            <v>140000</v>
          </cell>
          <cell r="E214">
            <v>8400</v>
          </cell>
        </row>
        <row r="215">
          <cell r="A215">
            <v>199</v>
          </cell>
          <cell r="B215" t="str">
            <v>Estructura para tapa de pozo</v>
          </cell>
          <cell r="C215" t="str">
            <v>UN</v>
          </cell>
          <cell r="D215">
            <v>140000</v>
          </cell>
          <cell r="E215">
            <v>8400</v>
          </cell>
        </row>
        <row r="216">
          <cell r="A216">
            <v>200</v>
          </cell>
          <cell r="B216" t="str">
            <v>Hidrante tipo humedo de 3" norma AWWA-C503</v>
          </cell>
          <cell r="C216" t="str">
            <v>UN</v>
          </cell>
          <cell r="D216">
            <v>1210000</v>
          </cell>
          <cell r="E216">
            <v>72600</v>
          </cell>
        </row>
        <row r="217">
          <cell r="A217">
            <v>201</v>
          </cell>
          <cell r="B217" t="str">
            <v>Hidrante tipo humedo de 4" norma AWWA-C503</v>
          </cell>
          <cell r="C217" t="str">
            <v>UN</v>
          </cell>
          <cell r="D217">
            <v>1980000</v>
          </cell>
          <cell r="E217">
            <v>118800</v>
          </cell>
        </row>
        <row r="218">
          <cell r="A218">
            <v>202</v>
          </cell>
          <cell r="B218" t="str">
            <v xml:space="preserve">Llave de corte de 2" </v>
          </cell>
          <cell r="C218" t="str">
            <v>UN</v>
          </cell>
          <cell r="E218">
            <v>0</v>
          </cell>
        </row>
        <row r="219">
          <cell r="A219">
            <v>203</v>
          </cell>
          <cell r="B219" t="str">
            <v>Malla Electrosoldada</v>
          </cell>
          <cell r="C219" t="str">
            <v>M²</v>
          </cell>
          <cell r="D219">
            <v>16850</v>
          </cell>
          <cell r="E219">
            <v>1011</v>
          </cell>
        </row>
        <row r="220">
          <cell r="A220">
            <v>204</v>
          </cell>
          <cell r="B220" t="str">
            <v>Malla Gallinero</v>
          </cell>
          <cell r="C220" t="str">
            <v>M²</v>
          </cell>
          <cell r="D220">
            <v>1250</v>
          </cell>
          <cell r="E220">
            <v>75</v>
          </cell>
        </row>
        <row r="221">
          <cell r="A221">
            <v>205</v>
          </cell>
          <cell r="B221" t="str">
            <v>Niple Galvanizado 1/2"</v>
          </cell>
          <cell r="C221" t="str">
            <v>Und</v>
          </cell>
          <cell r="D221">
            <v>600</v>
          </cell>
          <cell r="E221">
            <v>36</v>
          </cell>
        </row>
        <row r="222">
          <cell r="A222">
            <v>206</v>
          </cell>
          <cell r="B222" t="str">
            <v>Platina de 3/16" x 1"</v>
          </cell>
          <cell r="C222" t="str">
            <v>ML</v>
          </cell>
          <cell r="D222">
            <v>3800</v>
          </cell>
          <cell r="E222">
            <v>228</v>
          </cell>
        </row>
        <row r="223">
          <cell r="A223">
            <v>207</v>
          </cell>
          <cell r="B223" t="str">
            <v>Puntillas</v>
          </cell>
          <cell r="C223" t="str">
            <v>LB</v>
          </cell>
          <cell r="D223">
            <v>1500</v>
          </cell>
          <cell r="E223">
            <v>90</v>
          </cell>
        </row>
        <row r="224">
          <cell r="A224">
            <v>208</v>
          </cell>
          <cell r="B224" t="str">
            <v>Registro de corte</v>
          </cell>
          <cell r="C224" t="str">
            <v>UN</v>
          </cell>
          <cell r="D224">
            <v>20000</v>
          </cell>
          <cell r="E224">
            <v>1200</v>
          </cell>
        </row>
        <row r="225">
          <cell r="A225">
            <v>209</v>
          </cell>
          <cell r="B225" t="str">
            <v>Registro de incorporación en bronce</v>
          </cell>
          <cell r="C225" t="str">
            <v>UN</v>
          </cell>
          <cell r="D225">
            <v>12000</v>
          </cell>
          <cell r="E225">
            <v>720</v>
          </cell>
        </row>
        <row r="226">
          <cell r="A226">
            <v>210</v>
          </cell>
          <cell r="B226" t="str">
            <v>Rejilla en angulo de 1½" x 1/4" para sumidero A. LL., según diseño EPN</v>
          </cell>
          <cell r="C226" t="str">
            <v>UN</v>
          </cell>
          <cell r="D226">
            <v>180000</v>
          </cell>
          <cell r="E226">
            <v>10800</v>
          </cell>
        </row>
        <row r="227">
          <cell r="A227">
            <v>211</v>
          </cell>
          <cell r="B227" t="str">
            <v>Rejilla en varilla de 5/8" cada 3 cm y marco en angulo de 1"x31/6", bisagrada según modelo de EPN</v>
          </cell>
          <cell r="C227" t="str">
            <v>ML</v>
          </cell>
          <cell r="E227">
            <v>0</v>
          </cell>
        </row>
        <row r="228">
          <cell r="A228">
            <v>212</v>
          </cell>
          <cell r="B228" t="str">
            <v>Tapa valvula tipo Chorote - Tráfico liviano</v>
          </cell>
          <cell r="C228" t="str">
            <v>UN</v>
          </cell>
          <cell r="D228">
            <v>85000</v>
          </cell>
          <cell r="E228">
            <v>5100</v>
          </cell>
        </row>
        <row r="229">
          <cell r="A229">
            <v>213</v>
          </cell>
          <cell r="B229" t="str">
            <v>Tee estándar de 12"x3" derivación a brida PN 10 - Hierro dúctil</v>
          </cell>
          <cell r="C229" t="str">
            <v>UN</v>
          </cell>
          <cell r="E229">
            <v>0</v>
          </cell>
        </row>
        <row r="230">
          <cell r="A230">
            <v>214</v>
          </cell>
          <cell r="B230" t="str">
            <v>Tee estándar de 12"x4" derivación a brida PN 10 - Hierro dúctil</v>
          </cell>
          <cell r="C230" t="str">
            <v>UN</v>
          </cell>
          <cell r="E230">
            <v>0</v>
          </cell>
        </row>
        <row r="231">
          <cell r="A231">
            <v>215</v>
          </cell>
          <cell r="B231" t="str">
            <v>Tee estándar de 16"x12" derivación a brida PN 10 - Hierro dúctil</v>
          </cell>
          <cell r="C231" t="str">
            <v>UN</v>
          </cell>
          <cell r="E231">
            <v>0</v>
          </cell>
        </row>
        <row r="232">
          <cell r="A232">
            <v>216</v>
          </cell>
          <cell r="B232" t="str">
            <v>Tee estándar de 8"x12" derivación a brida PN 10 - Hierro dúctil</v>
          </cell>
          <cell r="C232" t="str">
            <v>UN</v>
          </cell>
          <cell r="E232">
            <v>0</v>
          </cell>
        </row>
        <row r="233">
          <cell r="A233">
            <v>217</v>
          </cell>
          <cell r="B233" t="str">
            <v>Tee estándar de 8"x3" derivación a brida PN 10 - Hierro dúctil</v>
          </cell>
          <cell r="C233" t="str">
            <v>UN</v>
          </cell>
          <cell r="E233">
            <v>0</v>
          </cell>
        </row>
        <row r="234">
          <cell r="A234">
            <v>218</v>
          </cell>
          <cell r="B234" t="str">
            <v>Tee estándar de 8"x4" derivación a brida PN 10 - Hierro dúctil</v>
          </cell>
          <cell r="C234" t="str">
            <v>UN</v>
          </cell>
          <cell r="E234">
            <v>0</v>
          </cell>
        </row>
        <row r="235">
          <cell r="A235">
            <v>219</v>
          </cell>
          <cell r="B235" t="str">
            <v>Tee estándar de 8"x6" derivación a brida PN 10 - Hierro dúctil</v>
          </cell>
          <cell r="C235" t="str">
            <v>UN</v>
          </cell>
          <cell r="E235">
            <v>0</v>
          </cell>
        </row>
        <row r="236">
          <cell r="A236">
            <v>220</v>
          </cell>
          <cell r="B236" t="str">
            <v>TEE GALVANIZADA DE 1/2"</v>
          </cell>
          <cell r="C236" t="str">
            <v>Und</v>
          </cell>
          <cell r="D236">
            <v>600</v>
          </cell>
          <cell r="E236">
            <v>36</v>
          </cell>
        </row>
        <row r="237">
          <cell r="A237">
            <v>221</v>
          </cell>
          <cell r="B237" t="str">
            <v>Tornillo Autoperforante</v>
          </cell>
          <cell r="C237" t="str">
            <v>Und.</v>
          </cell>
          <cell r="D237">
            <v>300</v>
          </cell>
          <cell r="E237">
            <v>18</v>
          </cell>
        </row>
        <row r="238">
          <cell r="A238">
            <v>222</v>
          </cell>
          <cell r="B238" t="str">
            <v>Tornillo Fija Ala</v>
          </cell>
          <cell r="C238" t="str">
            <v>Und.</v>
          </cell>
          <cell r="D238">
            <v>350</v>
          </cell>
          <cell r="E238">
            <v>21</v>
          </cell>
        </row>
        <row r="239">
          <cell r="A239">
            <v>223</v>
          </cell>
          <cell r="B239" t="str">
            <v>Valvula de compuerta elastica de 3" en Hierro Ductil (ASTM-A-536)</v>
          </cell>
          <cell r="C239" t="str">
            <v>UN</v>
          </cell>
          <cell r="E239">
            <v>0</v>
          </cell>
        </row>
        <row r="240">
          <cell r="A240">
            <v>224</v>
          </cell>
          <cell r="B240" t="str">
            <v>Valvula de compuerta elastica de 4" en Hierro Ductil (ASTM-A-536)</v>
          </cell>
          <cell r="C240" t="str">
            <v>UN</v>
          </cell>
          <cell r="E240">
            <v>0</v>
          </cell>
        </row>
        <row r="241">
          <cell r="A241">
            <v>225</v>
          </cell>
          <cell r="B241" t="str">
            <v>Valvula de compuerta elastica de 6" en Hierro Ductil (ASTM-A-536)</v>
          </cell>
          <cell r="C241" t="str">
            <v>UN</v>
          </cell>
          <cell r="E241">
            <v>0</v>
          </cell>
        </row>
        <row r="242">
          <cell r="A242">
            <v>226</v>
          </cell>
          <cell r="B242" t="str">
            <v>Valvula de compuerta elastica de 8" en Hierro Ductil (ASTM-A-536)</v>
          </cell>
          <cell r="C242" t="str">
            <v>UN</v>
          </cell>
          <cell r="E242">
            <v>0</v>
          </cell>
        </row>
        <row r="243">
          <cell r="A243">
            <v>227</v>
          </cell>
          <cell r="B243" t="str">
            <v>Valvula de mariposa de 16" en Hierro Ductil (ASTM-A-536) brida PN 10</v>
          </cell>
          <cell r="C243" t="str">
            <v>UN</v>
          </cell>
          <cell r="E243">
            <v>0</v>
          </cell>
        </row>
        <row r="244">
          <cell r="A244">
            <v>228</v>
          </cell>
          <cell r="B244" t="str">
            <v>Valvula de mariposa de 20" en Hierro Ductil (ASTM-A-536) brida PN 10</v>
          </cell>
          <cell r="C244" t="str">
            <v>UN</v>
          </cell>
          <cell r="E244">
            <v>0</v>
          </cell>
        </row>
        <row r="245">
          <cell r="A245">
            <v>229</v>
          </cell>
          <cell r="B245" t="str">
            <v>Hoja de Segueta</v>
          </cell>
          <cell r="C245" t="str">
            <v>UN</v>
          </cell>
          <cell r="D245">
            <v>2500</v>
          </cell>
          <cell r="E245">
            <v>150</v>
          </cell>
        </row>
        <row r="246">
          <cell r="A246">
            <v>230</v>
          </cell>
          <cell r="B246" t="str">
            <v xml:space="preserve">poste galvanizado de 2" </v>
          </cell>
          <cell r="C246" t="str">
            <v>UN</v>
          </cell>
          <cell r="D246">
            <v>78000</v>
          </cell>
          <cell r="E246">
            <v>4680</v>
          </cell>
        </row>
        <row r="247">
          <cell r="A247">
            <v>231</v>
          </cell>
          <cell r="B247" t="str">
            <v>Malla eslabonada de 2x2 cal. 10</v>
          </cell>
          <cell r="C247" t="str">
            <v>M²</v>
          </cell>
          <cell r="D247">
            <v>14500</v>
          </cell>
          <cell r="E247">
            <v>870</v>
          </cell>
        </row>
        <row r="248">
          <cell r="A248">
            <v>232</v>
          </cell>
          <cell r="B248" t="str">
            <v>Platina de 3/16" x 1"</v>
          </cell>
          <cell r="C248" t="str">
            <v>ML</v>
          </cell>
          <cell r="D248">
            <v>3800</v>
          </cell>
          <cell r="E248">
            <v>228</v>
          </cell>
        </row>
        <row r="249">
          <cell r="A249">
            <v>233</v>
          </cell>
          <cell r="B249" t="str">
            <v xml:space="preserve">angulo de 1"x1/8" </v>
          </cell>
          <cell r="E249">
            <v>0</v>
          </cell>
        </row>
        <row r="250">
          <cell r="A250">
            <v>234</v>
          </cell>
          <cell r="B250" t="str">
            <v>Hierros Ø1/2"</v>
          </cell>
          <cell r="C250" t="str">
            <v>KG</v>
          </cell>
          <cell r="D250">
            <v>2200</v>
          </cell>
          <cell r="E250">
            <v>132</v>
          </cell>
        </row>
        <row r="251">
          <cell r="A251">
            <v>235</v>
          </cell>
          <cell r="B251" t="str">
            <v>Hierros Ø3/8"</v>
          </cell>
          <cell r="C251" t="str">
            <v>KG</v>
          </cell>
          <cell r="D251">
            <v>2100</v>
          </cell>
          <cell r="E251">
            <v>126</v>
          </cell>
        </row>
        <row r="252">
          <cell r="A252">
            <v>236</v>
          </cell>
          <cell r="E252">
            <v>0</v>
          </cell>
        </row>
        <row r="253">
          <cell r="A253">
            <v>237</v>
          </cell>
          <cell r="E253">
            <v>0</v>
          </cell>
        </row>
        <row r="254">
          <cell r="A254">
            <v>238</v>
          </cell>
          <cell r="E254">
            <v>0</v>
          </cell>
        </row>
        <row r="255">
          <cell r="A255">
            <v>239</v>
          </cell>
          <cell r="E255">
            <v>0</v>
          </cell>
        </row>
        <row r="256">
          <cell r="A256">
            <v>240</v>
          </cell>
          <cell r="E256">
            <v>0</v>
          </cell>
        </row>
        <row r="257">
          <cell r="A257">
            <v>241</v>
          </cell>
          <cell r="E257">
            <v>0</v>
          </cell>
        </row>
        <row r="258">
          <cell r="A258">
            <v>242</v>
          </cell>
          <cell r="E258">
            <v>0</v>
          </cell>
        </row>
        <row r="259">
          <cell r="A259">
            <v>243</v>
          </cell>
          <cell r="E259">
            <v>0</v>
          </cell>
        </row>
        <row r="260">
          <cell r="A260">
            <v>244</v>
          </cell>
          <cell r="E260">
            <v>0</v>
          </cell>
        </row>
        <row r="261">
          <cell r="A261">
            <v>245</v>
          </cell>
          <cell r="E261">
            <v>0</v>
          </cell>
        </row>
        <row r="262">
          <cell r="A262">
            <v>246</v>
          </cell>
          <cell r="E262">
            <v>0</v>
          </cell>
        </row>
        <row r="263">
          <cell r="A263">
            <v>247</v>
          </cell>
          <cell r="E263">
            <v>0</v>
          </cell>
        </row>
        <row r="264">
          <cell r="A264">
            <v>248</v>
          </cell>
          <cell r="E264">
            <v>0</v>
          </cell>
        </row>
        <row r="265">
          <cell r="A265">
            <v>249</v>
          </cell>
          <cell r="E265">
            <v>0</v>
          </cell>
        </row>
        <row r="266">
          <cell r="A266">
            <v>250</v>
          </cell>
          <cell r="E266">
            <v>0</v>
          </cell>
        </row>
        <row r="268">
          <cell r="A268" t="str">
            <v>REF.</v>
          </cell>
          <cell r="B268" t="str">
            <v>MATERIAL DE CUBIERTA</v>
          </cell>
          <cell r="C268" t="str">
            <v>UNIDAD</v>
          </cell>
          <cell r="D268" t="str">
            <v>PRECIO</v>
          </cell>
          <cell r="E268" t="str">
            <v>TRANSPORTE</v>
          </cell>
        </row>
        <row r="270">
          <cell r="A270">
            <v>251</v>
          </cell>
          <cell r="B270" t="str">
            <v xml:space="preserve">Amarres </v>
          </cell>
          <cell r="C270" t="str">
            <v>UN</v>
          </cell>
          <cell r="D270">
            <v>50</v>
          </cell>
          <cell r="E270">
            <v>3</v>
          </cell>
        </row>
        <row r="271">
          <cell r="A271">
            <v>252</v>
          </cell>
          <cell r="B271" t="str">
            <v>Caballete</v>
          </cell>
          <cell r="C271" t="str">
            <v>ML</v>
          </cell>
          <cell r="E271">
            <v>0</v>
          </cell>
        </row>
        <row r="272">
          <cell r="A272">
            <v>253</v>
          </cell>
          <cell r="B272" t="str">
            <v>Correas en perfil cerrado de 4x10 cal 18 de 6.00mts</v>
          </cell>
          <cell r="C272" t="str">
            <v>UN</v>
          </cell>
          <cell r="D272">
            <v>42500</v>
          </cell>
          <cell r="E272">
            <v>2550</v>
          </cell>
        </row>
        <row r="273">
          <cell r="A273">
            <v>254</v>
          </cell>
          <cell r="B273" t="str">
            <v>Ganchos</v>
          </cell>
          <cell r="C273" t="str">
            <v>UN</v>
          </cell>
          <cell r="D273">
            <v>780</v>
          </cell>
          <cell r="E273">
            <v>46.8</v>
          </cell>
        </row>
        <row r="274">
          <cell r="A274">
            <v>255</v>
          </cell>
          <cell r="B274" t="str">
            <v>Teja Termoacustic + Caballete</v>
          </cell>
          <cell r="C274" t="str">
            <v>M2</v>
          </cell>
          <cell r="D274">
            <v>24000</v>
          </cell>
          <cell r="E274">
            <v>1440</v>
          </cell>
        </row>
        <row r="275">
          <cell r="A275">
            <v>256</v>
          </cell>
          <cell r="B275" t="str">
            <v xml:space="preserve">Teja Termoacustic Ondulada - color Azul </v>
          </cell>
          <cell r="C275" t="str">
            <v>M2</v>
          </cell>
          <cell r="D275">
            <v>38500</v>
          </cell>
          <cell r="E275">
            <v>2310</v>
          </cell>
        </row>
        <row r="276">
          <cell r="A276">
            <v>257</v>
          </cell>
          <cell r="B276" t="str">
            <v>Teja Termoacustic Ondulada - color Terracota</v>
          </cell>
          <cell r="C276" t="str">
            <v>M2</v>
          </cell>
          <cell r="D276">
            <v>31000</v>
          </cell>
          <cell r="E276">
            <v>1860</v>
          </cell>
        </row>
        <row r="277">
          <cell r="A277">
            <v>258</v>
          </cell>
          <cell r="E277">
            <v>0</v>
          </cell>
        </row>
        <row r="278">
          <cell r="A278">
            <v>259</v>
          </cell>
          <cell r="E278">
            <v>0</v>
          </cell>
        </row>
        <row r="279">
          <cell r="A279">
            <v>260</v>
          </cell>
          <cell r="E279">
            <v>0</v>
          </cell>
        </row>
        <row r="280">
          <cell r="A280">
            <v>261</v>
          </cell>
          <cell r="E280">
            <v>0</v>
          </cell>
        </row>
        <row r="281">
          <cell r="A281">
            <v>262</v>
          </cell>
          <cell r="E281">
            <v>0</v>
          </cell>
        </row>
        <row r="282">
          <cell r="A282">
            <v>263</v>
          </cell>
          <cell r="E282">
            <v>0</v>
          </cell>
        </row>
        <row r="283">
          <cell r="A283">
            <v>264</v>
          </cell>
          <cell r="E283">
            <v>0</v>
          </cell>
        </row>
        <row r="284">
          <cell r="A284">
            <v>265</v>
          </cell>
          <cell r="E284">
            <v>0</v>
          </cell>
        </row>
        <row r="285">
          <cell r="A285">
            <v>266</v>
          </cell>
          <cell r="E285">
            <v>0</v>
          </cell>
        </row>
        <row r="286">
          <cell r="A286">
            <v>267</v>
          </cell>
          <cell r="E286">
            <v>0</v>
          </cell>
        </row>
        <row r="287">
          <cell r="A287">
            <v>268</v>
          </cell>
          <cell r="E287">
            <v>0</v>
          </cell>
        </row>
        <row r="288">
          <cell r="A288">
            <v>269</v>
          </cell>
          <cell r="E288">
            <v>0</v>
          </cell>
        </row>
        <row r="289">
          <cell r="A289">
            <v>270</v>
          </cell>
          <cell r="E289">
            <v>0</v>
          </cell>
        </row>
        <row r="290">
          <cell r="A290">
            <v>271</v>
          </cell>
          <cell r="E290">
            <v>0</v>
          </cell>
        </row>
        <row r="291">
          <cell r="A291">
            <v>272</v>
          </cell>
          <cell r="E291">
            <v>0</v>
          </cell>
        </row>
        <row r="292">
          <cell r="A292">
            <v>273</v>
          </cell>
          <cell r="E292">
            <v>0</v>
          </cell>
        </row>
        <row r="293">
          <cell r="A293">
            <v>274</v>
          </cell>
          <cell r="E293">
            <v>0</v>
          </cell>
        </row>
        <row r="294">
          <cell r="A294">
            <v>275</v>
          </cell>
          <cell r="E294">
            <v>0</v>
          </cell>
        </row>
        <row r="295">
          <cell r="A295">
            <v>276</v>
          </cell>
          <cell r="E295">
            <v>0</v>
          </cell>
        </row>
        <row r="296">
          <cell r="A296">
            <v>277</v>
          </cell>
          <cell r="E296">
            <v>0</v>
          </cell>
        </row>
        <row r="297">
          <cell r="A297">
            <v>278</v>
          </cell>
          <cell r="E297">
            <v>0</v>
          </cell>
        </row>
        <row r="298">
          <cell r="A298">
            <v>279</v>
          </cell>
          <cell r="E298">
            <v>0</v>
          </cell>
        </row>
        <row r="299">
          <cell r="A299">
            <v>280</v>
          </cell>
          <cell r="E299">
            <v>0</v>
          </cell>
        </row>
        <row r="301">
          <cell r="A301" t="str">
            <v>REF.</v>
          </cell>
          <cell r="B301" t="str">
            <v>MATERIAL DE PVC</v>
          </cell>
          <cell r="C301" t="str">
            <v>UNIDAD</v>
          </cell>
          <cell r="D301" t="str">
            <v>PRECIO</v>
          </cell>
          <cell r="E301" t="str">
            <v>TRANSPORTE</v>
          </cell>
        </row>
        <row r="303">
          <cell r="A303">
            <v>281</v>
          </cell>
          <cell r="B303" t="str">
            <v>Adaptador macho PF + UAD</v>
          </cell>
          <cell r="C303" t="str">
            <v>UN</v>
          </cell>
          <cell r="D303">
            <v>1166</v>
          </cell>
          <cell r="E303">
            <v>69.959999999999994</v>
          </cell>
        </row>
        <row r="304">
          <cell r="A304">
            <v>282</v>
          </cell>
          <cell r="B304" t="str">
            <v>Adaptador Novafor 6"</v>
          </cell>
          <cell r="C304" t="str">
            <v>UN</v>
          </cell>
          <cell r="D304">
            <v>17663</v>
          </cell>
          <cell r="E304">
            <v>1059.78</v>
          </cell>
        </row>
        <row r="305">
          <cell r="A305">
            <v>283</v>
          </cell>
          <cell r="B305" t="str">
            <v>Adaptador PVC-AC de 12" union Z</v>
          </cell>
          <cell r="C305" t="str">
            <v>UN</v>
          </cell>
          <cell r="D305">
            <v>268652</v>
          </cell>
          <cell r="E305">
            <v>16119.119999999999</v>
          </cell>
        </row>
        <row r="306">
          <cell r="A306">
            <v>284</v>
          </cell>
          <cell r="B306" t="str">
            <v>Adaptador PVC-AC de 3"</v>
          </cell>
          <cell r="C306" t="str">
            <v>UN</v>
          </cell>
          <cell r="D306">
            <v>16600</v>
          </cell>
          <cell r="E306">
            <v>996</v>
          </cell>
        </row>
        <row r="307">
          <cell r="A307">
            <v>285</v>
          </cell>
          <cell r="B307" t="str">
            <v>Adaptador PVC-AC de 4"</v>
          </cell>
          <cell r="C307" t="str">
            <v>UN</v>
          </cell>
          <cell r="D307">
            <v>18490</v>
          </cell>
          <cell r="E307">
            <v>1109.3999999999999</v>
          </cell>
        </row>
        <row r="308">
          <cell r="A308">
            <v>286</v>
          </cell>
          <cell r="B308" t="str">
            <v>Adaptador PVC-AC de 6" union Z</v>
          </cell>
          <cell r="C308" t="str">
            <v>UN</v>
          </cell>
          <cell r="D308">
            <v>44830</v>
          </cell>
          <cell r="E308">
            <v>2689.7999999999997</v>
          </cell>
        </row>
        <row r="309">
          <cell r="A309">
            <v>287</v>
          </cell>
          <cell r="B309" t="str">
            <v>Adaptador PVC-AC de 8" union Z</v>
          </cell>
          <cell r="C309" t="str">
            <v>UN</v>
          </cell>
          <cell r="D309">
            <v>61648</v>
          </cell>
          <cell r="E309">
            <v>3698.8799999999997</v>
          </cell>
        </row>
        <row r="310">
          <cell r="A310">
            <v>288</v>
          </cell>
          <cell r="B310" t="str">
            <v>Codo de gran radio PVC 3"x90º UZ-RDE 21</v>
          </cell>
          <cell r="C310" t="str">
            <v>UN</v>
          </cell>
          <cell r="D310">
            <v>47099</v>
          </cell>
          <cell r="E310">
            <v>2825.94</v>
          </cell>
        </row>
        <row r="311">
          <cell r="A311">
            <v>289</v>
          </cell>
          <cell r="B311" t="str">
            <v>Codo de gran radio PVC 4"x90º UZ-RDE 21</v>
          </cell>
          <cell r="C311" t="str">
            <v>UN</v>
          </cell>
          <cell r="D311">
            <v>90433</v>
          </cell>
          <cell r="E311">
            <v>5425.98</v>
          </cell>
        </row>
        <row r="312">
          <cell r="A312">
            <v>290</v>
          </cell>
          <cell r="B312" t="str">
            <v>Collar de derivación de 8" x 2"</v>
          </cell>
          <cell r="C312" t="str">
            <v>UN</v>
          </cell>
          <cell r="D312">
            <v>604406</v>
          </cell>
          <cell r="E312">
            <v>36264.36</v>
          </cell>
        </row>
        <row r="313">
          <cell r="A313">
            <v>291</v>
          </cell>
          <cell r="B313" t="str">
            <v>Collar de derivación PVC  3" x 1/2"</v>
          </cell>
          <cell r="C313" t="str">
            <v>UN</v>
          </cell>
          <cell r="D313">
            <v>11020</v>
          </cell>
          <cell r="E313">
            <v>661.19999999999993</v>
          </cell>
        </row>
        <row r="314">
          <cell r="A314">
            <v>292</v>
          </cell>
          <cell r="B314" t="str">
            <v>Lubricante para tubo PVC union mecánica</v>
          </cell>
          <cell r="C314" t="str">
            <v>LB</v>
          </cell>
          <cell r="D314">
            <v>11136</v>
          </cell>
          <cell r="E314">
            <v>668.16</v>
          </cell>
        </row>
        <row r="315">
          <cell r="A315">
            <v>293</v>
          </cell>
          <cell r="B315" t="str">
            <v>Manguera PVC  PF+UAD de 1/2"</v>
          </cell>
          <cell r="C315" t="str">
            <v>ML</v>
          </cell>
          <cell r="E315">
            <v>0</v>
          </cell>
        </row>
        <row r="316">
          <cell r="A316">
            <v>294</v>
          </cell>
          <cell r="B316" t="str">
            <v xml:space="preserve">Tapon soldar de 2" PVC </v>
          </cell>
          <cell r="C316" t="str">
            <v>UN</v>
          </cell>
          <cell r="E316">
            <v>0</v>
          </cell>
        </row>
        <row r="317">
          <cell r="A317">
            <v>295</v>
          </cell>
          <cell r="B317" t="str">
            <v xml:space="preserve">Tee PVC-RDE 21 de 3" x 3" x 2"  </v>
          </cell>
          <cell r="C317" t="str">
            <v>UN</v>
          </cell>
          <cell r="E317">
            <v>0</v>
          </cell>
        </row>
        <row r="318">
          <cell r="A318">
            <v>296</v>
          </cell>
          <cell r="B318" t="str">
            <v xml:space="preserve">Tee PVC-RDE 21 de 3" x 3" x 3"  </v>
          </cell>
          <cell r="C318" t="str">
            <v>UN</v>
          </cell>
          <cell r="E318">
            <v>0</v>
          </cell>
        </row>
        <row r="319">
          <cell r="A319">
            <v>297</v>
          </cell>
          <cell r="B319" t="str">
            <v xml:space="preserve">Tee PVC-RDE 21 de 4" x 4" x 4"  </v>
          </cell>
          <cell r="C319" t="str">
            <v>UN</v>
          </cell>
          <cell r="E319">
            <v>0</v>
          </cell>
        </row>
        <row r="320">
          <cell r="A320">
            <v>360</v>
          </cell>
          <cell r="B320" t="str">
            <v>Tubo PVC  D = 6" sello hermético NTC 3722</v>
          </cell>
          <cell r="C320" t="str">
            <v>ML</v>
          </cell>
          <cell r="E320">
            <v>0</v>
          </cell>
        </row>
        <row r="321">
          <cell r="A321">
            <v>298</v>
          </cell>
          <cell r="B321" t="str">
            <v>Tubo PVC  D = 12" sello hermético NTC 3722</v>
          </cell>
          <cell r="C321" t="str">
            <v>ML</v>
          </cell>
          <cell r="E321">
            <v>0</v>
          </cell>
        </row>
        <row r="322">
          <cell r="A322">
            <v>299</v>
          </cell>
          <cell r="B322" t="str">
            <v>Tubo PVC  D = 16" sello hermético NTC 3722</v>
          </cell>
          <cell r="C322" t="str">
            <v>ML</v>
          </cell>
          <cell r="E322">
            <v>0</v>
          </cell>
        </row>
        <row r="323">
          <cell r="A323">
            <v>300</v>
          </cell>
          <cell r="B323" t="str">
            <v>Tubo PVC  D = 20" sello hermético NTC 3722</v>
          </cell>
          <cell r="C323" t="str">
            <v>ML</v>
          </cell>
          <cell r="E323">
            <v>0</v>
          </cell>
        </row>
        <row r="324">
          <cell r="A324">
            <v>301</v>
          </cell>
          <cell r="B324" t="str">
            <v>Tubo PVC  D = 24" sello hermético NTC 3722</v>
          </cell>
          <cell r="C324" t="str">
            <v>ML</v>
          </cell>
          <cell r="E324">
            <v>0</v>
          </cell>
        </row>
        <row r="325">
          <cell r="A325">
            <v>302</v>
          </cell>
          <cell r="B325" t="str">
            <v>Tubo PVC  D= 160mm, pared estructural y sello hermético</v>
          </cell>
          <cell r="C325" t="str">
            <v>ML</v>
          </cell>
          <cell r="D325">
            <v>21103.333333333332</v>
          </cell>
          <cell r="E325">
            <v>1266.1999999999998</v>
          </cell>
        </row>
        <row r="326">
          <cell r="A326">
            <v>303</v>
          </cell>
          <cell r="B326" t="str">
            <v>Tubo PVC  D= 315mm,  pared estructural y sello hermético</v>
          </cell>
          <cell r="C326" t="str">
            <v>ML</v>
          </cell>
          <cell r="D326">
            <v>65542</v>
          </cell>
          <cell r="E326">
            <v>3932.52</v>
          </cell>
        </row>
        <row r="327">
          <cell r="A327">
            <v>304</v>
          </cell>
          <cell r="B327" t="str">
            <v xml:space="preserve">Tubo PVC  RDE 21 D= 12" union mecanica </v>
          </cell>
          <cell r="C327" t="str">
            <v>ML</v>
          </cell>
          <cell r="E327">
            <v>0</v>
          </cell>
        </row>
        <row r="328">
          <cell r="A328">
            <v>305</v>
          </cell>
          <cell r="B328" t="str">
            <v xml:space="preserve">Tubo PVC  RDE 21 D= 16" union mecanica </v>
          </cell>
          <cell r="C328" t="str">
            <v>ML</v>
          </cell>
          <cell r="E328">
            <v>0</v>
          </cell>
        </row>
        <row r="329">
          <cell r="A329">
            <v>306</v>
          </cell>
          <cell r="B329" t="str">
            <v xml:space="preserve">Tubo PVC  RDE 21 D= 2" union mecanica </v>
          </cell>
          <cell r="C329" t="str">
            <v>ML</v>
          </cell>
          <cell r="E329">
            <v>0</v>
          </cell>
        </row>
        <row r="330">
          <cell r="A330">
            <v>307</v>
          </cell>
          <cell r="B330" t="str">
            <v xml:space="preserve">Tubo PVC  RDE 21 D= 3" union mecanica </v>
          </cell>
          <cell r="C330" t="str">
            <v>ML</v>
          </cell>
          <cell r="E330">
            <v>0</v>
          </cell>
        </row>
        <row r="331">
          <cell r="A331">
            <v>308</v>
          </cell>
          <cell r="B331" t="str">
            <v xml:space="preserve">Tubo PVC  RDE 21 D= 4" union mecanica </v>
          </cell>
          <cell r="C331" t="str">
            <v>ML</v>
          </cell>
          <cell r="E331">
            <v>0</v>
          </cell>
        </row>
        <row r="332">
          <cell r="A332">
            <v>309</v>
          </cell>
          <cell r="B332" t="str">
            <v xml:space="preserve">Tubo PVC  RDE 21 D= 8" union mecanica </v>
          </cell>
          <cell r="C332" t="str">
            <v>ML</v>
          </cell>
          <cell r="E332">
            <v>0</v>
          </cell>
        </row>
        <row r="333">
          <cell r="A333">
            <v>310</v>
          </cell>
          <cell r="B333" t="str">
            <v>Tubo PVC D= 21", pared estructural y sello hermético.</v>
          </cell>
          <cell r="C333" t="str">
            <v>ML</v>
          </cell>
          <cell r="E333">
            <v>0</v>
          </cell>
        </row>
        <row r="334">
          <cell r="A334">
            <v>311</v>
          </cell>
          <cell r="B334" t="str">
            <v>Tubo PVC D= 27", pared estructural y sello hermético.</v>
          </cell>
          <cell r="C334" t="str">
            <v>ML</v>
          </cell>
          <cell r="E334">
            <v>0</v>
          </cell>
        </row>
        <row r="335">
          <cell r="A335">
            <v>312</v>
          </cell>
          <cell r="B335" t="str">
            <v>Unión para Tubería PVC de pared estructural de 27"</v>
          </cell>
          <cell r="C335" t="str">
            <v>UN</v>
          </cell>
          <cell r="E335">
            <v>0</v>
          </cell>
        </row>
        <row r="336">
          <cell r="A336">
            <v>313</v>
          </cell>
          <cell r="B336" t="str">
            <v>Unión rápida PVC 12"  RDE 21</v>
          </cell>
          <cell r="C336" t="str">
            <v>UN</v>
          </cell>
          <cell r="E336">
            <v>0</v>
          </cell>
        </row>
        <row r="337">
          <cell r="A337">
            <v>314</v>
          </cell>
          <cell r="B337" t="str">
            <v>Unión rápida PVC 2"  RDE 21</v>
          </cell>
          <cell r="C337" t="str">
            <v>UN</v>
          </cell>
          <cell r="E337">
            <v>0</v>
          </cell>
        </row>
        <row r="338">
          <cell r="A338">
            <v>315</v>
          </cell>
          <cell r="B338" t="str">
            <v>Unión rápida PVC 3"  RDE 21</v>
          </cell>
          <cell r="C338" t="str">
            <v>UN</v>
          </cell>
          <cell r="E338">
            <v>0</v>
          </cell>
        </row>
        <row r="339">
          <cell r="A339">
            <v>316</v>
          </cell>
          <cell r="B339" t="str">
            <v>Unión rápida PVC 4"  RDE 21</v>
          </cell>
          <cell r="C339" t="str">
            <v>UN</v>
          </cell>
          <cell r="E339">
            <v>0</v>
          </cell>
        </row>
        <row r="340">
          <cell r="A340">
            <v>317</v>
          </cell>
          <cell r="B340" t="str">
            <v>Unión rápida PVC 6"  RDE 21</v>
          </cell>
          <cell r="C340" t="str">
            <v>UN</v>
          </cell>
          <cell r="E340">
            <v>0</v>
          </cell>
        </row>
        <row r="341">
          <cell r="A341">
            <v>318</v>
          </cell>
          <cell r="B341" t="str">
            <v>Unión rápida PVC 8"  RDE 21</v>
          </cell>
          <cell r="C341" t="str">
            <v>UN</v>
          </cell>
          <cell r="E341">
            <v>0</v>
          </cell>
        </row>
        <row r="342">
          <cell r="A342">
            <v>319</v>
          </cell>
          <cell r="B342" t="str">
            <v>Unión reparación PVC 3"  RDE 21</v>
          </cell>
          <cell r="C342" t="str">
            <v>UN</v>
          </cell>
          <cell r="E342">
            <v>0</v>
          </cell>
        </row>
        <row r="343">
          <cell r="A343">
            <v>320</v>
          </cell>
          <cell r="B343" t="str">
            <v>Unión reparación PVC 4"  RDE 21</v>
          </cell>
          <cell r="C343" t="str">
            <v>UN</v>
          </cell>
          <cell r="E343">
            <v>0</v>
          </cell>
        </row>
        <row r="344">
          <cell r="A344">
            <v>321</v>
          </cell>
          <cell r="B344" t="str">
            <v xml:space="preserve">Union Universal de 16" </v>
          </cell>
          <cell r="C344" t="str">
            <v>UN</v>
          </cell>
          <cell r="E344">
            <v>0</v>
          </cell>
        </row>
        <row r="345">
          <cell r="A345">
            <v>322</v>
          </cell>
          <cell r="B345" t="str">
            <v xml:space="preserve">Union Universal de 20" </v>
          </cell>
          <cell r="C345" t="str">
            <v>UN</v>
          </cell>
          <cell r="E345">
            <v>0</v>
          </cell>
        </row>
        <row r="346">
          <cell r="A346">
            <v>323</v>
          </cell>
          <cell r="B346" t="str">
            <v xml:space="preserve">Unión reparación PVC 6"  </v>
          </cell>
          <cell r="C346" t="str">
            <v>UN</v>
          </cell>
          <cell r="D346">
            <v>24288</v>
          </cell>
          <cell r="E346">
            <v>1457.28</v>
          </cell>
        </row>
        <row r="347">
          <cell r="A347">
            <v>324</v>
          </cell>
          <cell r="B347" t="str">
            <v xml:space="preserve">Codo de 90º PVC de 2" </v>
          </cell>
          <cell r="C347" t="str">
            <v>UN</v>
          </cell>
          <cell r="D347">
            <v>5500</v>
          </cell>
          <cell r="E347">
            <v>330</v>
          </cell>
        </row>
        <row r="348">
          <cell r="A348">
            <v>325</v>
          </cell>
          <cell r="B348" t="str">
            <v>Tubo de PVC 2"</v>
          </cell>
          <cell r="C348" t="str">
            <v>ML</v>
          </cell>
          <cell r="D348">
            <v>6787.333333333333</v>
          </cell>
          <cell r="E348">
            <v>407.23999999999995</v>
          </cell>
        </row>
        <row r="349">
          <cell r="A349">
            <v>326</v>
          </cell>
          <cell r="B349" t="str">
            <v>Unión PVC de 2"</v>
          </cell>
          <cell r="C349" t="str">
            <v>UN</v>
          </cell>
          <cell r="D349">
            <v>2200</v>
          </cell>
          <cell r="E349">
            <v>132</v>
          </cell>
        </row>
        <row r="350">
          <cell r="A350">
            <v>327</v>
          </cell>
          <cell r="B350" t="str">
            <v>Soldadura PVC 1/4 de Gal.</v>
          </cell>
          <cell r="C350" t="str">
            <v>UN</v>
          </cell>
          <cell r="D350">
            <v>49390</v>
          </cell>
          <cell r="E350">
            <v>2963.4</v>
          </cell>
        </row>
        <row r="351">
          <cell r="A351">
            <v>328</v>
          </cell>
          <cell r="B351" t="str">
            <v>Limpiador PVC 1/4 de Gal</v>
          </cell>
          <cell r="C351" t="str">
            <v>UN</v>
          </cell>
          <cell r="D351">
            <v>23707</v>
          </cell>
          <cell r="E351">
            <v>1422.4199999999998</v>
          </cell>
        </row>
        <row r="352">
          <cell r="A352">
            <v>329</v>
          </cell>
          <cell r="B352" t="str">
            <v>Sifon de Piso 2" PVC</v>
          </cell>
          <cell r="C352" t="str">
            <v>UN</v>
          </cell>
          <cell r="D352">
            <v>4000</v>
          </cell>
          <cell r="E352">
            <v>240</v>
          </cell>
        </row>
        <row r="353">
          <cell r="A353">
            <v>330</v>
          </cell>
          <cell r="B353" t="str">
            <v>Tubo de PVC 4"</v>
          </cell>
          <cell r="C353" t="str">
            <v>ML</v>
          </cell>
          <cell r="D353">
            <v>14129.666666666666</v>
          </cell>
          <cell r="E353">
            <v>847.78</v>
          </cell>
        </row>
        <row r="354">
          <cell r="A354">
            <v>331</v>
          </cell>
          <cell r="B354" t="str">
            <v>Unión PVC de 4"</v>
          </cell>
          <cell r="C354" t="str">
            <v>UN</v>
          </cell>
          <cell r="D354">
            <v>4200</v>
          </cell>
          <cell r="E354">
            <v>252</v>
          </cell>
        </row>
        <row r="355">
          <cell r="A355">
            <v>332</v>
          </cell>
          <cell r="B355" t="str">
            <v xml:space="preserve">Codo de 90º PVC de 4" </v>
          </cell>
          <cell r="C355" t="str">
            <v>UN</v>
          </cell>
          <cell r="D355">
            <v>8018</v>
          </cell>
          <cell r="E355">
            <v>481.08</v>
          </cell>
        </row>
        <row r="356">
          <cell r="A356">
            <v>333</v>
          </cell>
          <cell r="B356" t="str">
            <v>Tubo de PVC 6"</v>
          </cell>
          <cell r="C356" t="str">
            <v>ML</v>
          </cell>
          <cell r="D356">
            <v>29923.833333333332</v>
          </cell>
          <cell r="E356">
            <v>1795.4299999999998</v>
          </cell>
        </row>
        <row r="357">
          <cell r="A357">
            <v>334</v>
          </cell>
          <cell r="B357" t="str">
            <v>Codo reventilado 90 1/8º cxc PVC</v>
          </cell>
          <cell r="C357" t="str">
            <v>UN</v>
          </cell>
          <cell r="D357">
            <v>13682</v>
          </cell>
          <cell r="E357">
            <v>820.92</v>
          </cell>
        </row>
        <row r="358">
          <cell r="A358">
            <v>335</v>
          </cell>
          <cell r="B358" t="str">
            <v>Tubo de PVC 6" ALL</v>
          </cell>
          <cell r="C358" t="str">
            <v>ML</v>
          </cell>
          <cell r="D358">
            <v>20090.5</v>
          </cell>
          <cell r="E358">
            <v>1205.43</v>
          </cell>
        </row>
        <row r="359">
          <cell r="A359">
            <v>336</v>
          </cell>
          <cell r="B359" t="str">
            <v>Tubo de PVC 4" ALL</v>
          </cell>
          <cell r="C359" t="str">
            <v>ML</v>
          </cell>
          <cell r="D359">
            <v>9963</v>
          </cell>
          <cell r="E359">
            <v>597.78</v>
          </cell>
        </row>
        <row r="360">
          <cell r="A360">
            <v>337</v>
          </cell>
          <cell r="B360" t="str">
            <v>Tubo de PVC 2" ALL</v>
          </cell>
          <cell r="C360" t="str">
            <v>ML</v>
          </cell>
          <cell r="D360">
            <v>4980</v>
          </cell>
          <cell r="E360">
            <v>298.8</v>
          </cell>
        </row>
        <row r="361">
          <cell r="A361">
            <v>338</v>
          </cell>
          <cell r="B361" t="str">
            <v xml:space="preserve">Codo de 90º PVC de 1/2" </v>
          </cell>
          <cell r="C361" t="str">
            <v>UN</v>
          </cell>
          <cell r="D361">
            <v>500</v>
          </cell>
          <cell r="E361">
            <v>30</v>
          </cell>
        </row>
        <row r="362">
          <cell r="A362">
            <v>339</v>
          </cell>
          <cell r="B362" t="str">
            <v>Tubo de PVC 1/2"</v>
          </cell>
          <cell r="C362" t="str">
            <v>ML</v>
          </cell>
          <cell r="D362">
            <v>2083.3333333333335</v>
          </cell>
          <cell r="E362">
            <v>125</v>
          </cell>
        </row>
        <row r="363">
          <cell r="A363">
            <v>340</v>
          </cell>
          <cell r="B363" t="str">
            <v>Unión PVC de 1/2"</v>
          </cell>
          <cell r="C363" t="str">
            <v>UN</v>
          </cell>
          <cell r="D363">
            <v>350</v>
          </cell>
          <cell r="E363">
            <v>21</v>
          </cell>
        </row>
        <row r="364">
          <cell r="A364">
            <v>341</v>
          </cell>
          <cell r="B364" t="str">
            <v>Registro de 1/2"</v>
          </cell>
          <cell r="C364" t="str">
            <v>UN</v>
          </cell>
          <cell r="D364">
            <v>12500</v>
          </cell>
          <cell r="E364">
            <v>750</v>
          </cell>
        </row>
        <row r="365">
          <cell r="A365">
            <v>342</v>
          </cell>
          <cell r="B365" t="str">
            <v>Tanque plastico de 1000 litros</v>
          </cell>
          <cell r="C365" t="str">
            <v>UN</v>
          </cell>
          <cell r="D365">
            <v>180000</v>
          </cell>
          <cell r="E365">
            <v>10800</v>
          </cell>
        </row>
        <row r="366">
          <cell r="A366">
            <v>343</v>
          </cell>
          <cell r="B366" t="str">
            <v>Tee de PVC 1/2"</v>
          </cell>
          <cell r="C366" t="str">
            <v>UN</v>
          </cell>
          <cell r="D366">
            <v>650</v>
          </cell>
          <cell r="E366">
            <v>39</v>
          </cell>
        </row>
        <row r="367">
          <cell r="A367">
            <v>344</v>
          </cell>
          <cell r="B367" t="str">
            <v>Adaptador macho 1/2"</v>
          </cell>
          <cell r="C367" t="str">
            <v>UN</v>
          </cell>
          <cell r="D367">
            <v>400</v>
          </cell>
          <cell r="E367">
            <v>24</v>
          </cell>
        </row>
        <row r="368">
          <cell r="A368">
            <v>345</v>
          </cell>
          <cell r="B368" t="str">
            <v>Adaptador hembra 1/2"</v>
          </cell>
          <cell r="C368" t="str">
            <v>UN</v>
          </cell>
          <cell r="D368">
            <v>350</v>
          </cell>
          <cell r="E368">
            <v>21</v>
          </cell>
        </row>
        <row r="369">
          <cell r="A369">
            <v>346</v>
          </cell>
          <cell r="B369" t="str">
            <v>Llave terminal</v>
          </cell>
          <cell r="C369" t="str">
            <v>UN</v>
          </cell>
          <cell r="D369">
            <v>4000</v>
          </cell>
          <cell r="E369">
            <v>240</v>
          </cell>
        </row>
        <row r="370">
          <cell r="A370">
            <v>347</v>
          </cell>
          <cell r="B370" t="str">
            <v>Tubo de PVC 1/2" agujerada</v>
          </cell>
          <cell r="C370" t="str">
            <v>ML</v>
          </cell>
          <cell r="D370">
            <v>2860</v>
          </cell>
          <cell r="E370">
            <v>171.6</v>
          </cell>
        </row>
        <row r="371">
          <cell r="A371">
            <v>348</v>
          </cell>
          <cell r="E371">
            <v>0</v>
          </cell>
        </row>
        <row r="372">
          <cell r="A372">
            <v>349</v>
          </cell>
          <cell r="E372">
            <v>0</v>
          </cell>
        </row>
        <row r="373">
          <cell r="A373">
            <v>350</v>
          </cell>
          <cell r="E373">
            <v>0</v>
          </cell>
        </row>
        <row r="374">
          <cell r="A374">
            <v>351</v>
          </cell>
          <cell r="E374">
            <v>0</v>
          </cell>
        </row>
        <row r="375">
          <cell r="A375">
            <v>352</v>
          </cell>
          <cell r="E375">
            <v>0</v>
          </cell>
        </row>
        <row r="376">
          <cell r="A376">
            <v>353</v>
          </cell>
          <cell r="E376">
            <v>0</v>
          </cell>
        </row>
        <row r="377">
          <cell r="A377">
            <v>354</v>
          </cell>
          <cell r="E377">
            <v>0</v>
          </cell>
        </row>
        <row r="378">
          <cell r="A378">
            <v>355</v>
          </cell>
          <cell r="E378">
            <v>0</v>
          </cell>
        </row>
        <row r="379">
          <cell r="A379">
            <v>356</v>
          </cell>
          <cell r="E379">
            <v>0</v>
          </cell>
        </row>
        <row r="380">
          <cell r="A380">
            <v>357</v>
          </cell>
          <cell r="E380">
            <v>0</v>
          </cell>
        </row>
        <row r="381">
          <cell r="A381">
            <v>358</v>
          </cell>
          <cell r="E381">
            <v>0</v>
          </cell>
        </row>
        <row r="382">
          <cell r="A382">
            <v>359</v>
          </cell>
          <cell r="E382">
            <v>0</v>
          </cell>
        </row>
        <row r="383">
          <cell r="A383">
            <v>360</v>
          </cell>
          <cell r="E383">
            <v>0</v>
          </cell>
        </row>
        <row r="385">
          <cell r="A385" t="str">
            <v>REF.</v>
          </cell>
          <cell r="B385" t="str">
            <v>MATERIAL DE PINTURAS</v>
          </cell>
          <cell r="C385" t="str">
            <v>UNIDAD</v>
          </cell>
          <cell r="D385" t="str">
            <v>PRECIO</v>
          </cell>
          <cell r="E385" t="str">
            <v>TRANSPORTE</v>
          </cell>
        </row>
        <row r="387">
          <cell r="A387">
            <v>361</v>
          </cell>
          <cell r="B387" t="str">
            <v>GRANIPLAST</v>
          </cell>
          <cell r="C387" t="str">
            <v>KG</v>
          </cell>
          <cell r="D387">
            <v>1200</v>
          </cell>
          <cell r="E387">
            <v>72</v>
          </cell>
        </row>
        <row r="388">
          <cell r="A388">
            <v>362</v>
          </cell>
          <cell r="B388" t="str">
            <v>Pintura en esmalte</v>
          </cell>
          <cell r="C388" t="str">
            <v>GL</v>
          </cell>
          <cell r="D388">
            <v>39000</v>
          </cell>
          <cell r="E388">
            <v>2340</v>
          </cell>
        </row>
        <row r="389">
          <cell r="A389">
            <v>363</v>
          </cell>
          <cell r="B389" t="str">
            <v>Solvente para esmalte</v>
          </cell>
          <cell r="C389" t="str">
            <v>GL</v>
          </cell>
          <cell r="D389">
            <v>6000</v>
          </cell>
          <cell r="E389">
            <v>360</v>
          </cell>
        </row>
        <row r="390">
          <cell r="A390">
            <v>364</v>
          </cell>
          <cell r="B390" t="str">
            <v>Anticoorosivo</v>
          </cell>
          <cell r="C390" t="str">
            <v>Gl</v>
          </cell>
          <cell r="D390">
            <v>36000</v>
          </cell>
          <cell r="E390">
            <v>2160</v>
          </cell>
        </row>
        <row r="391">
          <cell r="A391">
            <v>365</v>
          </cell>
          <cell r="B391" t="str">
            <v>Vinilo tipo A</v>
          </cell>
          <cell r="C391" t="str">
            <v>Gl</v>
          </cell>
          <cell r="D391">
            <v>35000</v>
          </cell>
          <cell r="E391">
            <v>2100</v>
          </cell>
        </row>
        <row r="392">
          <cell r="A392">
            <v>366</v>
          </cell>
          <cell r="B392" t="str">
            <v>CINTA DE ENMASCARAR</v>
          </cell>
          <cell r="C392" t="str">
            <v>UND</v>
          </cell>
          <cell r="D392">
            <v>4000</v>
          </cell>
          <cell r="E392">
            <v>240</v>
          </cell>
        </row>
        <row r="393">
          <cell r="A393">
            <v>367</v>
          </cell>
          <cell r="E393">
            <v>0</v>
          </cell>
        </row>
        <row r="394">
          <cell r="A394">
            <v>368</v>
          </cell>
          <cell r="E394">
            <v>0</v>
          </cell>
        </row>
        <row r="395">
          <cell r="A395">
            <v>369</v>
          </cell>
          <cell r="E395">
            <v>0</v>
          </cell>
        </row>
        <row r="396">
          <cell r="A396">
            <v>370</v>
          </cell>
          <cell r="E396">
            <v>0</v>
          </cell>
        </row>
        <row r="397">
          <cell r="A397">
            <v>371</v>
          </cell>
          <cell r="E397">
            <v>0</v>
          </cell>
        </row>
        <row r="398">
          <cell r="A398">
            <v>372</v>
          </cell>
          <cell r="E398">
            <v>0</v>
          </cell>
        </row>
        <row r="399">
          <cell r="A399">
            <v>373</v>
          </cell>
          <cell r="E399">
            <v>0</v>
          </cell>
        </row>
        <row r="400">
          <cell r="A400">
            <v>374</v>
          </cell>
          <cell r="E400">
            <v>0</v>
          </cell>
        </row>
        <row r="401">
          <cell r="A401">
            <v>375</v>
          </cell>
          <cell r="E401">
            <v>0</v>
          </cell>
        </row>
        <row r="402">
          <cell r="A402">
            <v>376</v>
          </cell>
          <cell r="E402">
            <v>0</v>
          </cell>
        </row>
        <row r="403">
          <cell r="A403">
            <v>377</v>
          </cell>
          <cell r="E403">
            <v>0</v>
          </cell>
        </row>
        <row r="404">
          <cell r="A404">
            <v>378</v>
          </cell>
          <cell r="E404">
            <v>0</v>
          </cell>
        </row>
        <row r="405">
          <cell r="A405">
            <v>379</v>
          </cell>
          <cell r="E405">
            <v>0</v>
          </cell>
        </row>
        <row r="406">
          <cell r="A406">
            <v>380</v>
          </cell>
          <cell r="E406">
            <v>0</v>
          </cell>
        </row>
        <row r="407">
          <cell r="A407">
            <v>381</v>
          </cell>
          <cell r="E407">
            <v>0</v>
          </cell>
        </row>
        <row r="408">
          <cell r="A408">
            <v>382</v>
          </cell>
          <cell r="E408">
            <v>0</v>
          </cell>
        </row>
        <row r="409">
          <cell r="A409">
            <v>383</v>
          </cell>
          <cell r="E409">
            <v>0</v>
          </cell>
        </row>
        <row r="410">
          <cell r="A410">
            <v>384</v>
          </cell>
          <cell r="E410">
            <v>0</v>
          </cell>
        </row>
        <row r="411">
          <cell r="A411">
            <v>385</v>
          </cell>
          <cell r="E411">
            <v>0</v>
          </cell>
        </row>
        <row r="412">
          <cell r="A412">
            <v>386</v>
          </cell>
          <cell r="E412">
            <v>0</v>
          </cell>
        </row>
        <row r="413">
          <cell r="A413">
            <v>387</v>
          </cell>
          <cell r="E413">
            <v>0</v>
          </cell>
        </row>
        <row r="414">
          <cell r="A414">
            <v>388</v>
          </cell>
          <cell r="E414">
            <v>0</v>
          </cell>
        </row>
        <row r="415">
          <cell r="A415">
            <v>389</v>
          </cell>
          <cell r="E415">
            <v>0</v>
          </cell>
        </row>
        <row r="416">
          <cell r="A416">
            <v>390</v>
          </cell>
          <cell r="E416">
            <v>0</v>
          </cell>
        </row>
        <row r="418">
          <cell r="A418" t="str">
            <v>REF.</v>
          </cell>
          <cell r="B418" t="str">
            <v>MATERIAL VARIOS</v>
          </cell>
          <cell r="C418" t="str">
            <v>UNIDAD</v>
          </cell>
          <cell r="D418" t="str">
            <v>PRECIO</v>
          </cell>
          <cell r="E418" t="str">
            <v>TRANSPORTE</v>
          </cell>
        </row>
        <row r="420">
          <cell r="A420">
            <v>391</v>
          </cell>
          <cell r="B420" t="str">
            <v>Agua</v>
          </cell>
          <cell r="C420" t="str">
            <v>LT</v>
          </cell>
          <cell r="D420">
            <v>10</v>
          </cell>
          <cell r="E420">
            <v>0.6</v>
          </cell>
        </row>
        <row r="421">
          <cell r="A421">
            <v>392</v>
          </cell>
          <cell r="B421" t="str">
            <v>Arbol nativo, h &gt; 1,50 mts.</v>
          </cell>
          <cell r="C421" t="str">
            <v>UN</v>
          </cell>
          <cell r="D421">
            <v>20000</v>
          </cell>
          <cell r="E421">
            <v>1200</v>
          </cell>
        </row>
        <row r="422">
          <cell r="A422">
            <v>393</v>
          </cell>
          <cell r="B422" t="str">
            <v xml:space="preserve">Cemento asfáltico grado de penetraciòn 80-100 (debe cumplir con especificación INVIAS, art.410/02). </v>
          </cell>
          <cell r="C422" t="str">
            <v>GL</v>
          </cell>
          <cell r="D422">
            <v>4500</v>
          </cell>
          <cell r="E422">
            <v>270</v>
          </cell>
        </row>
        <row r="423">
          <cell r="A423">
            <v>394</v>
          </cell>
          <cell r="B423" t="str">
            <v>Cemento asfaltico para bacheo tipo MDC-0 debe cumplir especificaciòn INVIAS art.450/02.E=0.05</v>
          </cell>
          <cell r="C423" t="str">
            <v>M3</v>
          </cell>
          <cell r="D423">
            <v>227000</v>
          </cell>
          <cell r="E423">
            <v>13620</v>
          </cell>
        </row>
        <row r="424">
          <cell r="A424">
            <v>395</v>
          </cell>
          <cell r="B424" t="str">
            <v>Digitacion de plano, incluye impresión</v>
          </cell>
          <cell r="C424" t="str">
            <v>UN</v>
          </cell>
          <cell r="D424">
            <v>80000</v>
          </cell>
          <cell r="E424">
            <v>4800</v>
          </cell>
        </row>
        <row r="425">
          <cell r="A425">
            <v>396</v>
          </cell>
          <cell r="B425" t="str">
            <v>Imprimante para via</v>
          </cell>
          <cell r="C425" t="str">
            <v>LT</v>
          </cell>
          <cell r="D425">
            <v>920</v>
          </cell>
          <cell r="E425">
            <v>55.199999999999996</v>
          </cell>
        </row>
        <row r="426">
          <cell r="A426">
            <v>397</v>
          </cell>
          <cell r="B426" t="str">
            <v>Kit Silla Yee 300x160mm.  Incluye: silla yee, abrazadera y empaque de caucho.</v>
          </cell>
          <cell r="C426" t="str">
            <v>UN</v>
          </cell>
          <cell r="D426">
            <v>88941</v>
          </cell>
          <cell r="E426">
            <v>5336.46</v>
          </cell>
        </row>
        <row r="427">
          <cell r="A427">
            <v>398</v>
          </cell>
          <cell r="B427" t="str">
            <v>Mogador informativo</v>
          </cell>
          <cell r="C427" t="str">
            <v>UN</v>
          </cell>
          <cell r="D427">
            <v>2450000</v>
          </cell>
          <cell r="E427">
            <v>147000</v>
          </cell>
        </row>
        <row r="428">
          <cell r="A428">
            <v>399</v>
          </cell>
          <cell r="B428" t="str">
            <v>Polipropileno de color</v>
          </cell>
          <cell r="C428" t="str">
            <v>M2</v>
          </cell>
          <cell r="D428">
            <v>1900</v>
          </cell>
          <cell r="E428">
            <v>114</v>
          </cell>
        </row>
        <row r="429">
          <cell r="A429">
            <v>400</v>
          </cell>
          <cell r="B429" t="str">
            <v>Señalización horizontal: Flecha con microesfera marca 3M al 60% con pintura reflectiva tipo T. P., según norma INVIAS</v>
          </cell>
          <cell r="C429" t="str">
            <v>UN</v>
          </cell>
          <cell r="D429">
            <v>28000</v>
          </cell>
          <cell r="E429">
            <v>1680</v>
          </cell>
        </row>
        <row r="430">
          <cell r="A430">
            <v>401</v>
          </cell>
          <cell r="B430" t="str">
            <v>Señalización horizontal: Linea de cebra con microesfera marca 3M al 60% con pintura reflectiva tipo T. P., según norma INVIAS</v>
          </cell>
          <cell r="C430" t="str">
            <v>ML</v>
          </cell>
          <cell r="D430">
            <v>5000</v>
          </cell>
          <cell r="E430">
            <v>300</v>
          </cell>
        </row>
        <row r="431">
          <cell r="A431">
            <v>402</v>
          </cell>
          <cell r="B431" t="str">
            <v>Señalización Vertical: Señal preventiva o reglamentaria; en angulo 2" x 2" x 1/4", según norma INVIAS</v>
          </cell>
          <cell r="C431" t="str">
            <v>UN</v>
          </cell>
          <cell r="D431">
            <v>250000</v>
          </cell>
          <cell r="E431">
            <v>15000</v>
          </cell>
        </row>
        <row r="432">
          <cell r="A432">
            <v>403</v>
          </cell>
          <cell r="B432" t="str">
            <v>Impermeabilizante SIKA</v>
          </cell>
          <cell r="C432" t="str">
            <v>Kg</v>
          </cell>
          <cell r="D432">
            <v>68900</v>
          </cell>
          <cell r="E432">
            <v>4134</v>
          </cell>
        </row>
        <row r="433">
          <cell r="A433">
            <v>404</v>
          </cell>
          <cell r="B433" t="str">
            <v>Lavamanos Institucional Briggs</v>
          </cell>
          <cell r="C433" t="str">
            <v>UN</v>
          </cell>
          <cell r="D433">
            <v>130000</v>
          </cell>
          <cell r="E433">
            <v>7800</v>
          </cell>
        </row>
        <row r="434">
          <cell r="A434">
            <v>405</v>
          </cell>
          <cell r="B434" t="str">
            <v>Sanitario</v>
          </cell>
          <cell r="C434" t="str">
            <v>GL</v>
          </cell>
          <cell r="D434">
            <v>112000</v>
          </cell>
          <cell r="E434">
            <v>6720</v>
          </cell>
        </row>
        <row r="435">
          <cell r="A435">
            <v>406</v>
          </cell>
          <cell r="B435" t="str">
            <v>Juego de cancha multiple en tuberia de 2"</v>
          </cell>
          <cell r="C435" t="str">
            <v>GL</v>
          </cell>
          <cell r="D435">
            <v>3600000</v>
          </cell>
          <cell r="E435">
            <v>216000</v>
          </cell>
        </row>
        <row r="436">
          <cell r="A436">
            <v>407</v>
          </cell>
          <cell r="B436" t="str">
            <v>Vidrio liso 4 mm</v>
          </cell>
          <cell r="C436" t="str">
            <v>M2</v>
          </cell>
          <cell r="D436">
            <v>19500</v>
          </cell>
          <cell r="E436">
            <v>1170</v>
          </cell>
        </row>
        <row r="437">
          <cell r="A437">
            <v>408</v>
          </cell>
          <cell r="B437" t="str">
            <v>Vidrio templado de 5 mm</v>
          </cell>
          <cell r="C437" t="str">
            <v>M2</v>
          </cell>
          <cell r="D437">
            <v>23400</v>
          </cell>
          <cell r="E437">
            <v>1404</v>
          </cell>
        </row>
        <row r="438">
          <cell r="A438">
            <v>409</v>
          </cell>
          <cell r="E438">
            <v>0</v>
          </cell>
        </row>
        <row r="439">
          <cell r="A439">
            <v>410</v>
          </cell>
          <cell r="E439">
            <v>0</v>
          </cell>
        </row>
        <row r="440">
          <cell r="A440">
            <v>411</v>
          </cell>
          <cell r="E440">
            <v>0</v>
          </cell>
        </row>
        <row r="441">
          <cell r="A441">
            <v>412</v>
          </cell>
          <cell r="E441">
            <v>0</v>
          </cell>
        </row>
        <row r="442">
          <cell r="A442">
            <v>413</v>
          </cell>
          <cell r="E442">
            <v>0</v>
          </cell>
        </row>
        <row r="443">
          <cell r="A443">
            <v>414</v>
          </cell>
          <cell r="E443">
            <v>0</v>
          </cell>
        </row>
        <row r="444">
          <cell r="A444">
            <v>415</v>
          </cell>
          <cell r="E444">
            <v>0</v>
          </cell>
        </row>
        <row r="445">
          <cell r="A445">
            <v>416</v>
          </cell>
          <cell r="E445">
            <v>0</v>
          </cell>
        </row>
        <row r="446">
          <cell r="A446">
            <v>417</v>
          </cell>
          <cell r="E446">
            <v>0</v>
          </cell>
        </row>
        <row r="447">
          <cell r="A447">
            <v>418</v>
          </cell>
          <cell r="E447">
            <v>0</v>
          </cell>
        </row>
        <row r="448">
          <cell r="A448">
            <v>419</v>
          </cell>
          <cell r="E448">
            <v>0</v>
          </cell>
        </row>
        <row r="449">
          <cell r="A449">
            <v>420</v>
          </cell>
          <cell r="E449">
            <v>0</v>
          </cell>
        </row>
        <row r="450">
          <cell r="A450">
            <v>421</v>
          </cell>
          <cell r="E450">
            <v>0</v>
          </cell>
        </row>
        <row r="451">
          <cell r="A451">
            <v>422</v>
          </cell>
          <cell r="E451">
            <v>0</v>
          </cell>
        </row>
        <row r="452">
          <cell r="A452">
            <v>423</v>
          </cell>
          <cell r="E452">
            <v>0</v>
          </cell>
        </row>
        <row r="453">
          <cell r="A453">
            <v>424</v>
          </cell>
          <cell r="E453">
            <v>0</v>
          </cell>
        </row>
        <row r="454">
          <cell r="A454">
            <v>425</v>
          </cell>
          <cell r="E454">
            <v>0</v>
          </cell>
        </row>
        <row r="455">
          <cell r="A455">
            <v>426</v>
          </cell>
          <cell r="E455">
            <v>0</v>
          </cell>
        </row>
        <row r="456">
          <cell r="A456">
            <v>427</v>
          </cell>
          <cell r="E456">
            <v>0</v>
          </cell>
        </row>
        <row r="457">
          <cell r="A457">
            <v>428</v>
          </cell>
          <cell r="E457">
            <v>0</v>
          </cell>
        </row>
        <row r="458">
          <cell r="A458">
            <v>429</v>
          </cell>
          <cell r="E458">
            <v>0</v>
          </cell>
        </row>
        <row r="459">
          <cell r="A459">
            <v>430</v>
          </cell>
          <cell r="E459">
            <v>0</v>
          </cell>
        </row>
        <row r="460">
          <cell r="A460">
            <v>431</v>
          </cell>
          <cell r="E460">
            <v>0</v>
          </cell>
        </row>
        <row r="461">
          <cell r="A461">
            <v>432</v>
          </cell>
          <cell r="E461">
            <v>0</v>
          </cell>
        </row>
        <row r="462">
          <cell r="A462">
            <v>433</v>
          </cell>
          <cell r="E462">
            <v>0</v>
          </cell>
        </row>
        <row r="463">
          <cell r="A463">
            <v>434</v>
          </cell>
          <cell r="E463">
            <v>0</v>
          </cell>
        </row>
        <row r="464">
          <cell r="A464">
            <v>435</v>
          </cell>
          <cell r="E464">
            <v>0</v>
          </cell>
        </row>
        <row r="465">
          <cell r="A465">
            <v>436</v>
          </cell>
          <cell r="E465">
            <v>0</v>
          </cell>
        </row>
        <row r="466">
          <cell r="A466">
            <v>437</v>
          </cell>
          <cell r="E466">
            <v>0</v>
          </cell>
        </row>
        <row r="467">
          <cell r="A467">
            <v>438</v>
          </cell>
          <cell r="E467">
            <v>0</v>
          </cell>
        </row>
        <row r="468">
          <cell r="A468">
            <v>439</v>
          </cell>
          <cell r="E468">
            <v>0</v>
          </cell>
        </row>
        <row r="469">
          <cell r="A469">
            <v>440</v>
          </cell>
          <cell r="E469">
            <v>0</v>
          </cell>
        </row>
        <row r="470">
          <cell r="A470">
            <v>441</v>
          </cell>
          <cell r="E470">
            <v>0</v>
          </cell>
        </row>
        <row r="471">
          <cell r="A471">
            <v>442</v>
          </cell>
          <cell r="E471">
            <v>0</v>
          </cell>
        </row>
        <row r="472">
          <cell r="A472">
            <v>443</v>
          </cell>
          <cell r="E472">
            <v>0</v>
          </cell>
        </row>
        <row r="473">
          <cell r="A473">
            <v>444</v>
          </cell>
          <cell r="E473">
            <v>0</v>
          </cell>
        </row>
        <row r="474">
          <cell r="A474">
            <v>445</v>
          </cell>
          <cell r="E474">
            <v>0</v>
          </cell>
        </row>
        <row r="475">
          <cell r="A475">
            <v>446</v>
          </cell>
          <cell r="E475">
            <v>0</v>
          </cell>
        </row>
        <row r="476">
          <cell r="A476">
            <v>447</v>
          </cell>
          <cell r="E476">
            <v>0</v>
          </cell>
        </row>
        <row r="477">
          <cell r="A477">
            <v>448</v>
          </cell>
          <cell r="E477">
            <v>0</v>
          </cell>
        </row>
        <row r="478">
          <cell r="A478">
            <v>449</v>
          </cell>
          <cell r="E478">
            <v>0</v>
          </cell>
        </row>
        <row r="479">
          <cell r="A479">
            <v>450</v>
          </cell>
          <cell r="E479">
            <v>0</v>
          </cell>
        </row>
        <row r="481">
          <cell r="A481" t="str">
            <v>REF.</v>
          </cell>
          <cell r="B481" t="str">
            <v>MATERIAL CARPINTERIA METALICA</v>
          </cell>
          <cell r="C481" t="str">
            <v>UNIDAD</v>
          </cell>
          <cell r="D481" t="str">
            <v>PRECIO</v>
          </cell>
          <cell r="E481" t="str">
            <v>TRANSPORTE</v>
          </cell>
        </row>
        <row r="483">
          <cell r="A483">
            <v>451</v>
          </cell>
          <cell r="B483" t="str">
            <v>Alambre Negro</v>
          </cell>
          <cell r="C483" t="str">
            <v>KG</v>
          </cell>
          <cell r="D483">
            <v>1500</v>
          </cell>
          <cell r="E483">
            <v>90</v>
          </cell>
        </row>
        <row r="484">
          <cell r="A484">
            <v>452</v>
          </cell>
          <cell r="B484" t="str">
            <v>Angulo 1/8"x2"</v>
          </cell>
          <cell r="C484" t="str">
            <v>ML</v>
          </cell>
          <cell r="D484">
            <v>7500</v>
          </cell>
          <cell r="E484">
            <v>450</v>
          </cell>
        </row>
        <row r="485">
          <cell r="A485">
            <v>453</v>
          </cell>
          <cell r="B485" t="str">
            <v>Angulo 3/16"x2"</v>
          </cell>
          <cell r="C485" t="str">
            <v>ML</v>
          </cell>
          <cell r="D485">
            <v>10100</v>
          </cell>
          <cell r="E485">
            <v>606</v>
          </cell>
        </row>
        <row r="486">
          <cell r="A486">
            <v>454</v>
          </cell>
          <cell r="B486" t="str">
            <v>Angulo de 1"x1/8"</v>
          </cell>
          <cell r="C486" t="str">
            <v>ML</v>
          </cell>
          <cell r="D486">
            <v>1950</v>
          </cell>
          <cell r="E486">
            <v>117</v>
          </cell>
        </row>
        <row r="487">
          <cell r="A487">
            <v>455</v>
          </cell>
          <cell r="B487" t="str">
            <v>Angulo de 1"x1/8"</v>
          </cell>
          <cell r="C487" t="str">
            <v>ML</v>
          </cell>
          <cell r="D487">
            <v>2000</v>
          </cell>
          <cell r="E487">
            <v>120</v>
          </cell>
        </row>
        <row r="488">
          <cell r="A488">
            <v>456</v>
          </cell>
          <cell r="B488" t="str">
            <v>Angulo de 11/2" x 3/16</v>
          </cell>
          <cell r="C488" t="str">
            <v>ML</v>
          </cell>
          <cell r="D488">
            <v>6400</v>
          </cell>
          <cell r="E488">
            <v>384</v>
          </cell>
        </row>
        <row r="489">
          <cell r="A489">
            <v>457</v>
          </cell>
          <cell r="B489" t="str">
            <v>Angulo de 11/2"x1/8"</v>
          </cell>
          <cell r="C489" t="str">
            <v>ML</v>
          </cell>
          <cell r="D489">
            <v>6500</v>
          </cell>
          <cell r="E489">
            <v>390</v>
          </cell>
        </row>
        <row r="490">
          <cell r="A490">
            <v>458</v>
          </cell>
          <cell r="B490" t="str">
            <v>Angulo de 2 1/2" x 1/4</v>
          </cell>
          <cell r="C490" t="str">
            <v>ML</v>
          </cell>
          <cell r="D490">
            <v>13300</v>
          </cell>
          <cell r="E490">
            <v>798</v>
          </cell>
        </row>
        <row r="491">
          <cell r="A491">
            <v>459</v>
          </cell>
          <cell r="B491" t="str">
            <v>Angulo de 3/4"x1/8"</v>
          </cell>
          <cell r="C491" t="str">
            <v>ML</v>
          </cell>
          <cell r="D491">
            <v>1450</v>
          </cell>
          <cell r="E491">
            <v>87</v>
          </cell>
        </row>
        <row r="492">
          <cell r="A492">
            <v>460</v>
          </cell>
          <cell r="B492" t="str">
            <v>Anticorrosivo</v>
          </cell>
          <cell r="C492" t="str">
            <v>GL</v>
          </cell>
          <cell r="D492">
            <v>22000</v>
          </cell>
          <cell r="E492">
            <v>1320</v>
          </cell>
        </row>
        <row r="493">
          <cell r="A493">
            <v>461</v>
          </cell>
          <cell r="B493" t="str">
            <v xml:space="preserve">Arena </v>
          </cell>
          <cell r="C493" t="str">
            <v>M3</v>
          </cell>
          <cell r="D493">
            <v>35000</v>
          </cell>
          <cell r="E493">
            <v>2100</v>
          </cell>
        </row>
        <row r="494">
          <cell r="A494">
            <v>462</v>
          </cell>
          <cell r="B494" t="str">
            <v>Basculante tipo mariposa</v>
          </cell>
          <cell r="C494" t="str">
            <v>UN</v>
          </cell>
          <cell r="D494">
            <v>600</v>
          </cell>
          <cell r="E494">
            <v>36</v>
          </cell>
        </row>
        <row r="495">
          <cell r="A495">
            <v>463</v>
          </cell>
          <cell r="B495" t="str">
            <v xml:space="preserve">Bisagra </v>
          </cell>
          <cell r="C495" t="str">
            <v>UN</v>
          </cell>
          <cell r="D495">
            <v>750</v>
          </cell>
          <cell r="E495">
            <v>45</v>
          </cell>
        </row>
        <row r="496">
          <cell r="A496">
            <v>464</v>
          </cell>
          <cell r="B496" t="str">
            <v>Bisagra de 1/2"</v>
          </cell>
          <cell r="C496" t="str">
            <v>UN</v>
          </cell>
          <cell r="D496">
            <v>350</v>
          </cell>
          <cell r="E496">
            <v>21</v>
          </cell>
        </row>
        <row r="497">
          <cell r="A497">
            <v>465</v>
          </cell>
          <cell r="B497" t="str">
            <v>Bisagra de 5/8"</v>
          </cell>
          <cell r="C497" t="str">
            <v>UN</v>
          </cell>
          <cell r="D497">
            <v>500</v>
          </cell>
          <cell r="E497">
            <v>30</v>
          </cell>
        </row>
        <row r="498">
          <cell r="A498">
            <v>466</v>
          </cell>
          <cell r="B498" t="str">
            <v xml:space="preserve">Cemento Gris </v>
          </cell>
          <cell r="C498" t="str">
            <v>Saco</v>
          </cell>
          <cell r="D498">
            <v>12000</v>
          </cell>
          <cell r="E498">
            <v>720</v>
          </cell>
        </row>
        <row r="499">
          <cell r="A499">
            <v>467</v>
          </cell>
          <cell r="B499" t="str">
            <v>Chapa marca Vera sencilla</v>
          </cell>
          <cell r="C499" t="str">
            <v>UN</v>
          </cell>
          <cell r="D499">
            <v>18000</v>
          </cell>
          <cell r="E499">
            <v>1080</v>
          </cell>
        </row>
        <row r="500">
          <cell r="A500">
            <v>468</v>
          </cell>
          <cell r="B500" t="str">
            <v>Chapa marca Vera sencilla</v>
          </cell>
          <cell r="C500" t="str">
            <v>UN</v>
          </cell>
          <cell r="D500">
            <v>25000</v>
          </cell>
          <cell r="E500">
            <v>1500</v>
          </cell>
        </row>
        <row r="501">
          <cell r="A501">
            <v>469</v>
          </cell>
          <cell r="B501" t="str">
            <v>Correa tipo canal</v>
          </cell>
          <cell r="C501" t="str">
            <v>ML</v>
          </cell>
          <cell r="D501">
            <v>6600</v>
          </cell>
          <cell r="E501">
            <v>396</v>
          </cell>
        </row>
        <row r="502">
          <cell r="A502">
            <v>470</v>
          </cell>
          <cell r="B502" t="str">
            <v>Corredera</v>
          </cell>
          <cell r="C502" t="str">
            <v>UN</v>
          </cell>
          <cell r="D502">
            <v>1200</v>
          </cell>
          <cell r="E502">
            <v>72</v>
          </cell>
        </row>
        <row r="503">
          <cell r="A503">
            <v>471</v>
          </cell>
          <cell r="B503" t="str">
            <v>Corredera</v>
          </cell>
          <cell r="C503" t="str">
            <v>UN</v>
          </cell>
          <cell r="D503">
            <v>2500</v>
          </cell>
          <cell r="E503">
            <v>150</v>
          </cell>
        </row>
        <row r="504">
          <cell r="A504">
            <v>472</v>
          </cell>
          <cell r="B504" t="str">
            <v>Equipo electrico soldadura</v>
          </cell>
          <cell r="C504" t="str">
            <v>DIA</v>
          </cell>
          <cell r="D504">
            <v>30000</v>
          </cell>
          <cell r="E504">
            <v>1800</v>
          </cell>
        </row>
        <row r="505">
          <cell r="A505">
            <v>473</v>
          </cell>
          <cell r="B505" t="str">
            <v>Gasolina</v>
          </cell>
          <cell r="C505" t="str">
            <v>GL</v>
          </cell>
          <cell r="D505">
            <v>6000</v>
          </cell>
          <cell r="E505">
            <v>360</v>
          </cell>
        </row>
        <row r="506">
          <cell r="A506">
            <v>474</v>
          </cell>
          <cell r="B506" t="str">
            <v>Gravilla</v>
          </cell>
          <cell r="C506" t="str">
            <v>M3</v>
          </cell>
          <cell r="D506">
            <v>40000</v>
          </cell>
          <cell r="E506">
            <v>2400</v>
          </cell>
        </row>
        <row r="507">
          <cell r="A507">
            <v>475</v>
          </cell>
          <cell r="B507" t="str">
            <v>Lamina C.R. Cal.18</v>
          </cell>
          <cell r="C507" t="str">
            <v>M2</v>
          </cell>
          <cell r="D507">
            <v>26000</v>
          </cell>
          <cell r="E507">
            <v>1560</v>
          </cell>
        </row>
        <row r="508">
          <cell r="A508">
            <v>476</v>
          </cell>
          <cell r="B508" t="str">
            <v>Lamina C.R. Cal.20</v>
          </cell>
          <cell r="C508" t="str">
            <v>M2</v>
          </cell>
          <cell r="D508">
            <v>19500</v>
          </cell>
          <cell r="E508">
            <v>1170</v>
          </cell>
        </row>
        <row r="509">
          <cell r="A509">
            <v>477</v>
          </cell>
          <cell r="B509" t="str">
            <v>Lamina cal 16</v>
          </cell>
          <cell r="C509" t="str">
            <v>M2</v>
          </cell>
          <cell r="D509">
            <v>30500</v>
          </cell>
          <cell r="E509">
            <v>1830</v>
          </cell>
        </row>
        <row r="510">
          <cell r="A510">
            <v>478</v>
          </cell>
          <cell r="B510" t="str">
            <v>Malla eslabonada de 2x2 cal 10</v>
          </cell>
          <cell r="C510" t="str">
            <v>M2</v>
          </cell>
          <cell r="D510">
            <v>10000</v>
          </cell>
          <cell r="E510">
            <v>600</v>
          </cell>
        </row>
        <row r="511">
          <cell r="A511">
            <v>479</v>
          </cell>
          <cell r="B511" t="str">
            <v>Manija sencilla</v>
          </cell>
          <cell r="C511" t="str">
            <v>UN</v>
          </cell>
          <cell r="D511">
            <v>2000</v>
          </cell>
          <cell r="E511">
            <v>120</v>
          </cell>
        </row>
        <row r="512">
          <cell r="A512">
            <v>480</v>
          </cell>
          <cell r="B512" t="str">
            <v>Masilla</v>
          </cell>
          <cell r="C512" t="str">
            <v>GL</v>
          </cell>
          <cell r="D512">
            <v>18000</v>
          </cell>
          <cell r="E512">
            <v>1080</v>
          </cell>
        </row>
        <row r="513">
          <cell r="A513">
            <v>481</v>
          </cell>
          <cell r="B513" t="str">
            <v xml:space="preserve">Medallon de lujo </v>
          </cell>
          <cell r="C513" t="str">
            <v>UN</v>
          </cell>
          <cell r="D513">
            <v>5000</v>
          </cell>
          <cell r="E513">
            <v>300</v>
          </cell>
        </row>
        <row r="514">
          <cell r="A514">
            <v>482</v>
          </cell>
          <cell r="B514" t="str">
            <v>Pasador para puerta</v>
          </cell>
          <cell r="C514" t="str">
            <v>UN</v>
          </cell>
          <cell r="D514">
            <v>4000</v>
          </cell>
          <cell r="E514">
            <v>240</v>
          </cell>
        </row>
        <row r="515">
          <cell r="A515">
            <v>483</v>
          </cell>
          <cell r="B515" t="str">
            <v>Perno de 3/4"</v>
          </cell>
          <cell r="C515" t="str">
            <v>UN</v>
          </cell>
          <cell r="D515">
            <v>1500</v>
          </cell>
          <cell r="E515">
            <v>90</v>
          </cell>
        </row>
        <row r="516">
          <cell r="A516">
            <v>484</v>
          </cell>
          <cell r="B516" t="str">
            <v>Platina 1 1/2" x 1/8"</v>
          </cell>
          <cell r="C516" t="str">
            <v>ML</v>
          </cell>
          <cell r="D516">
            <v>1800</v>
          </cell>
          <cell r="E516">
            <v>108</v>
          </cell>
        </row>
        <row r="517">
          <cell r="A517">
            <v>485</v>
          </cell>
          <cell r="B517" t="str">
            <v>Platina 11/2" x 3/16</v>
          </cell>
          <cell r="C517" t="str">
            <v>ML</v>
          </cell>
          <cell r="D517">
            <v>3600</v>
          </cell>
          <cell r="E517">
            <v>216</v>
          </cell>
        </row>
        <row r="518">
          <cell r="A518">
            <v>486</v>
          </cell>
          <cell r="B518" t="str">
            <v>Platina de 1/2"x1/8"</v>
          </cell>
          <cell r="C518" t="str">
            <v>ML</v>
          </cell>
          <cell r="D518">
            <v>1300</v>
          </cell>
          <cell r="E518">
            <v>78</v>
          </cell>
        </row>
        <row r="519">
          <cell r="A519">
            <v>487</v>
          </cell>
          <cell r="B519" t="str">
            <v>Soldadura W.A. 6013</v>
          </cell>
          <cell r="C519" t="str">
            <v>KG</v>
          </cell>
          <cell r="D519">
            <v>4500</v>
          </cell>
          <cell r="E519">
            <v>270</v>
          </cell>
        </row>
        <row r="520">
          <cell r="A520">
            <v>488</v>
          </cell>
          <cell r="B520" t="str">
            <v>Tubo Aguas Negras 21/2"</v>
          </cell>
          <cell r="C520" t="str">
            <v>ML</v>
          </cell>
          <cell r="D520">
            <v>8550</v>
          </cell>
          <cell r="E520">
            <v>513</v>
          </cell>
        </row>
        <row r="521">
          <cell r="A521">
            <v>489</v>
          </cell>
          <cell r="B521" t="str">
            <v>Tubo cuadrado 11/2"</v>
          </cell>
          <cell r="C521" t="str">
            <v>ML</v>
          </cell>
          <cell r="D521">
            <v>2700</v>
          </cell>
          <cell r="E521">
            <v>162</v>
          </cell>
        </row>
        <row r="522">
          <cell r="A522">
            <v>490</v>
          </cell>
          <cell r="B522" t="str">
            <v>Tubo cuadrado de 1" cal 20</v>
          </cell>
          <cell r="C522" t="str">
            <v>Ml</v>
          </cell>
          <cell r="D522">
            <v>1500</v>
          </cell>
          <cell r="E522">
            <v>90</v>
          </cell>
        </row>
        <row r="523">
          <cell r="A523">
            <v>491</v>
          </cell>
          <cell r="B523" t="str">
            <v>Tubo cuadrado de 3/4"</v>
          </cell>
          <cell r="C523" t="str">
            <v>ML</v>
          </cell>
          <cell r="D523">
            <v>1350</v>
          </cell>
          <cell r="E523">
            <v>81</v>
          </cell>
        </row>
        <row r="524">
          <cell r="A524">
            <v>492</v>
          </cell>
          <cell r="B524" t="str">
            <v>Tubo de 2 x 1 cal. 20</v>
          </cell>
          <cell r="C524" t="str">
            <v>ML</v>
          </cell>
          <cell r="D524">
            <v>2500</v>
          </cell>
          <cell r="E524">
            <v>150</v>
          </cell>
        </row>
        <row r="525">
          <cell r="A525">
            <v>493</v>
          </cell>
          <cell r="B525" t="str">
            <v>Tubo en acero 3/4"</v>
          </cell>
          <cell r="C525" t="str">
            <v>ML</v>
          </cell>
          <cell r="D525">
            <v>2200</v>
          </cell>
          <cell r="E525">
            <v>132</v>
          </cell>
        </row>
        <row r="526">
          <cell r="A526">
            <v>494</v>
          </cell>
          <cell r="B526" t="str">
            <v>Tubo en acero cromado de 2"</v>
          </cell>
          <cell r="C526" t="str">
            <v>ML</v>
          </cell>
          <cell r="D526">
            <v>9100</v>
          </cell>
          <cell r="E526">
            <v>546</v>
          </cell>
        </row>
        <row r="527">
          <cell r="A527">
            <v>495</v>
          </cell>
          <cell r="B527" t="str">
            <v>Tubo galvanizado de 2"</v>
          </cell>
          <cell r="C527" t="str">
            <v>ML</v>
          </cell>
          <cell r="D527">
            <v>8000</v>
          </cell>
          <cell r="E527">
            <v>480</v>
          </cell>
        </row>
        <row r="528">
          <cell r="A528">
            <v>496</v>
          </cell>
          <cell r="B528" t="str">
            <v>tubo rectangular 10x4 Cal. 16</v>
          </cell>
          <cell r="C528" t="str">
            <v>ML</v>
          </cell>
          <cell r="D528">
            <v>9500</v>
          </cell>
          <cell r="E528">
            <v>570</v>
          </cell>
        </row>
        <row r="529">
          <cell r="A529">
            <v>497</v>
          </cell>
          <cell r="B529" t="str">
            <v>tubo rectangular 8 x 4</v>
          </cell>
          <cell r="C529" t="str">
            <v>ML</v>
          </cell>
          <cell r="D529">
            <v>4000</v>
          </cell>
          <cell r="E529">
            <v>240</v>
          </cell>
        </row>
        <row r="530">
          <cell r="A530">
            <v>498</v>
          </cell>
          <cell r="B530" t="str">
            <v>Varilla 1/4 " lisa</v>
          </cell>
          <cell r="C530" t="str">
            <v>kg</v>
          </cell>
          <cell r="D530">
            <v>2000</v>
          </cell>
          <cell r="E530">
            <v>120</v>
          </cell>
        </row>
        <row r="531">
          <cell r="A531">
            <v>499</v>
          </cell>
          <cell r="B531" t="str">
            <v>Varilla 5/8"</v>
          </cell>
          <cell r="C531" t="str">
            <v>ML</v>
          </cell>
          <cell r="D531">
            <v>2800</v>
          </cell>
          <cell r="E531">
            <v>168</v>
          </cell>
        </row>
        <row r="532">
          <cell r="A532">
            <v>500</v>
          </cell>
          <cell r="B532" t="str">
            <v>Varilla cuadrada de 10mm</v>
          </cell>
          <cell r="C532" t="str">
            <v>ML</v>
          </cell>
          <cell r="D532">
            <v>1450</v>
          </cell>
          <cell r="E532">
            <v>87</v>
          </cell>
        </row>
        <row r="533">
          <cell r="A533">
            <v>501</v>
          </cell>
          <cell r="B533" t="str">
            <v>Varilla de 1"</v>
          </cell>
          <cell r="C533" t="str">
            <v>ML</v>
          </cell>
          <cell r="D533">
            <v>10000</v>
          </cell>
          <cell r="E533">
            <v>600</v>
          </cell>
        </row>
        <row r="534">
          <cell r="A534">
            <v>502</v>
          </cell>
          <cell r="B534" t="str">
            <v>Varilla de 1/2 corrugada</v>
          </cell>
          <cell r="C534" t="str">
            <v>ML</v>
          </cell>
          <cell r="D534">
            <v>1900</v>
          </cell>
          <cell r="E534">
            <v>114</v>
          </cell>
        </row>
        <row r="535">
          <cell r="A535">
            <v>503</v>
          </cell>
          <cell r="B535" t="str">
            <v>Varilla de 1/2"</v>
          </cell>
          <cell r="C535" t="str">
            <v>ML</v>
          </cell>
          <cell r="D535">
            <v>1900</v>
          </cell>
          <cell r="E535">
            <v>114</v>
          </cell>
        </row>
        <row r="536">
          <cell r="A536">
            <v>504</v>
          </cell>
          <cell r="B536" t="str">
            <v>Varilla de 1/4 corrugada</v>
          </cell>
          <cell r="C536" t="str">
            <v>KG</v>
          </cell>
          <cell r="D536">
            <v>1900</v>
          </cell>
          <cell r="E536">
            <v>114</v>
          </cell>
        </row>
        <row r="537">
          <cell r="A537">
            <v>505</v>
          </cell>
          <cell r="B537" t="str">
            <v>Varilla de 3/8 corrugada</v>
          </cell>
          <cell r="C537" t="str">
            <v>ML</v>
          </cell>
          <cell r="D537">
            <v>1000</v>
          </cell>
          <cell r="E537">
            <v>60</v>
          </cell>
        </row>
        <row r="538">
          <cell r="A538">
            <v>506</v>
          </cell>
          <cell r="B538" t="str">
            <v>Varilla de 5/8" Corrugada</v>
          </cell>
          <cell r="C538" t="str">
            <v>ML</v>
          </cell>
          <cell r="D538">
            <v>3300</v>
          </cell>
          <cell r="E538">
            <v>198</v>
          </cell>
        </row>
        <row r="539">
          <cell r="A539">
            <v>507</v>
          </cell>
          <cell r="B539" t="str">
            <v>Cordon superior de 2" x 2" e=0.154"</v>
          </cell>
          <cell r="C539" t="str">
            <v>ML</v>
          </cell>
          <cell r="D539">
            <v>11200</v>
          </cell>
          <cell r="E539">
            <v>672</v>
          </cell>
        </row>
        <row r="540">
          <cell r="A540">
            <v>508</v>
          </cell>
          <cell r="B540" t="str">
            <v>Cordon superior de 2" x 1/8"</v>
          </cell>
          <cell r="C540" t="str">
            <v>ML</v>
          </cell>
          <cell r="D540">
            <v>10100</v>
          </cell>
          <cell r="E540">
            <v>606</v>
          </cell>
        </row>
        <row r="541">
          <cell r="A541">
            <v>509</v>
          </cell>
          <cell r="B541" t="str">
            <v>Cordon inferior de 1" x 1" e=0.095"</v>
          </cell>
          <cell r="C541" t="str">
            <v>ML</v>
          </cell>
          <cell r="D541">
            <v>8100</v>
          </cell>
          <cell r="E541">
            <v>486</v>
          </cell>
        </row>
        <row r="542">
          <cell r="A542">
            <v>510</v>
          </cell>
          <cell r="B542" t="str">
            <v xml:space="preserve">Cordon inferior de 1" x 3/16" </v>
          </cell>
          <cell r="C542" t="str">
            <v>ML</v>
          </cell>
          <cell r="D542">
            <v>7500</v>
          </cell>
          <cell r="E542">
            <v>450</v>
          </cell>
        </row>
        <row r="543">
          <cell r="A543">
            <v>511</v>
          </cell>
          <cell r="B543" t="str">
            <v>Cerpentin 1" x 1" e =0.095"</v>
          </cell>
          <cell r="C543" t="str">
            <v>ML</v>
          </cell>
          <cell r="D543">
            <v>2000</v>
          </cell>
          <cell r="E543">
            <v>120</v>
          </cell>
        </row>
        <row r="544">
          <cell r="A544">
            <v>512</v>
          </cell>
          <cell r="B544" t="str">
            <v xml:space="preserve">Cerpentin 1" x 3/16" </v>
          </cell>
          <cell r="C544" t="str">
            <v>ML</v>
          </cell>
          <cell r="D544">
            <v>2000</v>
          </cell>
          <cell r="E544">
            <v>120</v>
          </cell>
        </row>
        <row r="545">
          <cell r="A545">
            <v>513</v>
          </cell>
          <cell r="B545" t="str">
            <v>Correas metalicas Perfil Doble C 0,10 x 0,04 mt cal. 20</v>
          </cell>
          <cell r="C545" t="str">
            <v>ML</v>
          </cell>
          <cell r="D545">
            <v>6585</v>
          </cell>
          <cell r="E545">
            <v>395.09999999999997</v>
          </cell>
        </row>
        <row r="546">
          <cell r="A546">
            <v>514</v>
          </cell>
          <cell r="B546" t="str">
            <v>Esmalte color Blanco</v>
          </cell>
          <cell r="C546" t="str">
            <v>GL</v>
          </cell>
          <cell r="D546">
            <v>20600</v>
          </cell>
          <cell r="E546">
            <v>1236</v>
          </cell>
        </row>
        <row r="547">
          <cell r="A547">
            <v>515</v>
          </cell>
          <cell r="B547" t="str">
            <v>Medallon decorativo redondo</v>
          </cell>
          <cell r="C547" t="str">
            <v>UND</v>
          </cell>
          <cell r="D547">
            <v>5000</v>
          </cell>
          <cell r="E547">
            <v>300</v>
          </cell>
        </row>
        <row r="548">
          <cell r="A548">
            <v>516</v>
          </cell>
          <cell r="E548">
            <v>0</v>
          </cell>
        </row>
        <row r="549">
          <cell r="A549">
            <v>517</v>
          </cell>
          <cell r="E549">
            <v>0</v>
          </cell>
        </row>
        <row r="550">
          <cell r="A550">
            <v>518</v>
          </cell>
          <cell r="E550">
            <v>0</v>
          </cell>
        </row>
        <row r="551">
          <cell r="A551">
            <v>519</v>
          </cell>
          <cell r="E551">
            <v>0</v>
          </cell>
        </row>
        <row r="552">
          <cell r="A552">
            <v>520</v>
          </cell>
          <cell r="E552">
            <v>0</v>
          </cell>
        </row>
        <row r="553">
          <cell r="A553">
            <v>521</v>
          </cell>
          <cell r="E553">
            <v>0</v>
          </cell>
        </row>
        <row r="554">
          <cell r="A554">
            <v>522</v>
          </cell>
          <cell r="E554">
            <v>0</v>
          </cell>
        </row>
        <row r="555">
          <cell r="A555">
            <v>523</v>
          </cell>
          <cell r="E555">
            <v>0</v>
          </cell>
        </row>
        <row r="556">
          <cell r="A556">
            <v>524</v>
          </cell>
          <cell r="E556">
            <v>0</v>
          </cell>
        </row>
        <row r="557">
          <cell r="A557">
            <v>525</v>
          </cell>
          <cell r="E557">
            <v>0</v>
          </cell>
        </row>
        <row r="558">
          <cell r="A558">
            <v>526</v>
          </cell>
          <cell r="E558">
            <v>0</v>
          </cell>
        </row>
        <row r="559">
          <cell r="A559">
            <v>527</v>
          </cell>
          <cell r="E559">
            <v>0</v>
          </cell>
        </row>
        <row r="560">
          <cell r="A560">
            <v>528</v>
          </cell>
          <cell r="E560">
            <v>0</v>
          </cell>
        </row>
        <row r="561">
          <cell r="A561">
            <v>529</v>
          </cell>
          <cell r="E561">
            <v>0</v>
          </cell>
        </row>
        <row r="562">
          <cell r="A562">
            <v>530</v>
          </cell>
          <cell r="E562">
            <v>0</v>
          </cell>
        </row>
        <row r="563">
          <cell r="A563">
            <v>531</v>
          </cell>
          <cell r="E563">
            <v>0</v>
          </cell>
        </row>
        <row r="564">
          <cell r="A564">
            <v>532</v>
          </cell>
          <cell r="E564">
            <v>0</v>
          </cell>
        </row>
        <row r="565">
          <cell r="A565">
            <v>533</v>
          </cell>
          <cell r="E565">
            <v>0</v>
          </cell>
        </row>
        <row r="566">
          <cell r="A566">
            <v>534</v>
          </cell>
          <cell r="E566">
            <v>0</v>
          </cell>
        </row>
        <row r="567">
          <cell r="A567">
            <v>535</v>
          </cell>
          <cell r="E567">
            <v>0</v>
          </cell>
        </row>
        <row r="568">
          <cell r="A568">
            <v>536</v>
          </cell>
          <cell r="E568">
            <v>0</v>
          </cell>
        </row>
        <row r="569">
          <cell r="A569">
            <v>537</v>
          </cell>
          <cell r="E569">
            <v>0</v>
          </cell>
        </row>
        <row r="570">
          <cell r="A570">
            <v>538</v>
          </cell>
          <cell r="E570">
            <v>0</v>
          </cell>
        </row>
        <row r="571">
          <cell r="A571">
            <v>539</v>
          </cell>
          <cell r="E571">
            <v>0</v>
          </cell>
        </row>
        <row r="572">
          <cell r="A572">
            <v>540</v>
          </cell>
          <cell r="E572">
            <v>0</v>
          </cell>
        </row>
        <row r="573">
          <cell r="A573">
            <v>541</v>
          </cell>
          <cell r="E573">
            <v>0</v>
          </cell>
        </row>
        <row r="574">
          <cell r="A574">
            <v>542</v>
          </cell>
          <cell r="E574">
            <v>0</v>
          </cell>
        </row>
        <row r="575">
          <cell r="A575">
            <v>543</v>
          </cell>
          <cell r="E575">
            <v>0</v>
          </cell>
        </row>
        <row r="576">
          <cell r="A576">
            <v>544</v>
          </cell>
          <cell r="E576">
            <v>0</v>
          </cell>
        </row>
        <row r="577">
          <cell r="A577">
            <v>545</v>
          </cell>
          <cell r="E577">
            <v>0</v>
          </cell>
        </row>
        <row r="578">
          <cell r="A578">
            <v>546</v>
          </cell>
          <cell r="E578">
            <v>0</v>
          </cell>
        </row>
        <row r="579">
          <cell r="A579">
            <v>547</v>
          </cell>
          <cell r="E579">
            <v>0</v>
          </cell>
        </row>
        <row r="580">
          <cell r="A580">
            <v>548</v>
          </cell>
          <cell r="E580">
            <v>0</v>
          </cell>
        </row>
        <row r="581">
          <cell r="A581">
            <v>549</v>
          </cell>
          <cell r="E581">
            <v>0</v>
          </cell>
        </row>
        <row r="582">
          <cell r="A582">
            <v>550</v>
          </cell>
          <cell r="E582">
            <v>0</v>
          </cell>
        </row>
        <row r="584">
          <cell r="A584" t="str">
            <v>REF.</v>
          </cell>
          <cell r="B584" t="str">
            <v>MATERIAL CARPINTERIA DE MADERAS</v>
          </cell>
          <cell r="C584" t="str">
            <v>UNIDAD</v>
          </cell>
          <cell r="D584" t="str">
            <v>PRECIO</v>
          </cell>
          <cell r="E584" t="str">
            <v>TRANSPORTE</v>
          </cell>
        </row>
        <row r="586">
          <cell r="A586">
            <v>551</v>
          </cell>
          <cell r="B586" t="str">
            <v>Polin</v>
          </cell>
          <cell r="C586" t="str">
            <v>ML</v>
          </cell>
          <cell r="D586">
            <v>1500</v>
          </cell>
          <cell r="E586">
            <v>90</v>
          </cell>
        </row>
        <row r="587">
          <cell r="A587">
            <v>552</v>
          </cell>
          <cell r="B587" t="str">
            <v>Tabla burra de 0.30 x 3.00 mts</v>
          </cell>
          <cell r="C587" t="str">
            <v xml:space="preserve">UN </v>
          </cell>
          <cell r="D587">
            <v>7000</v>
          </cell>
          <cell r="E587">
            <v>420</v>
          </cell>
        </row>
        <row r="588">
          <cell r="A588">
            <v>553</v>
          </cell>
          <cell r="B588" t="str">
            <v>Estacas, pintura, puntillas</v>
          </cell>
          <cell r="C588" t="str">
            <v>GLB</v>
          </cell>
          <cell r="D588">
            <v>634</v>
          </cell>
          <cell r="E588">
            <v>38.04</v>
          </cell>
        </row>
        <row r="589">
          <cell r="A589">
            <v>554</v>
          </cell>
          <cell r="B589" t="str">
            <v>Guadua</v>
          </cell>
          <cell r="C589" t="str">
            <v>ML</v>
          </cell>
          <cell r="D589">
            <v>1500</v>
          </cell>
          <cell r="E589">
            <v>90</v>
          </cell>
        </row>
        <row r="590">
          <cell r="A590">
            <v>555</v>
          </cell>
          <cell r="B590" t="str">
            <v>Liston de Madera</v>
          </cell>
          <cell r="C590" t="str">
            <v>UN</v>
          </cell>
          <cell r="D590">
            <v>650</v>
          </cell>
          <cell r="E590">
            <v>39</v>
          </cell>
        </row>
        <row r="591">
          <cell r="A591">
            <v>556</v>
          </cell>
          <cell r="E591">
            <v>0</v>
          </cell>
        </row>
        <row r="592">
          <cell r="A592">
            <v>557</v>
          </cell>
          <cell r="E592">
            <v>0</v>
          </cell>
        </row>
        <row r="593">
          <cell r="A593">
            <v>558</v>
          </cell>
          <cell r="E593">
            <v>0</v>
          </cell>
        </row>
        <row r="594">
          <cell r="A594">
            <v>559</v>
          </cell>
          <cell r="E594">
            <v>0</v>
          </cell>
        </row>
        <row r="595">
          <cell r="A595">
            <v>560</v>
          </cell>
          <cell r="E595">
            <v>0</v>
          </cell>
        </row>
        <row r="596">
          <cell r="A596">
            <v>561</v>
          </cell>
          <cell r="E596">
            <v>0</v>
          </cell>
        </row>
        <row r="597">
          <cell r="A597">
            <v>562</v>
          </cell>
          <cell r="E597">
            <v>0</v>
          </cell>
        </row>
        <row r="598">
          <cell r="A598">
            <v>563</v>
          </cell>
          <cell r="E598">
            <v>0</v>
          </cell>
        </row>
        <row r="599">
          <cell r="A599">
            <v>564</v>
          </cell>
          <cell r="E599">
            <v>0</v>
          </cell>
        </row>
        <row r="600">
          <cell r="A600">
            <v>565</v>
          </cell>
          <cell r="E600">
            <v>0</v>
          </cell>
        </row>
        <row r="601">
          <cell r="A601">
            <v>566</v>
          </cell>
          <cell r="E601">
            <v>0</v>
          </cell>
        </row>
        <row r="602">
          <cell r="A602">
            <v>567</v>
          </cell>
          <cell r="E602">
            <v>0</v>
          </cell>
        </row>
        <row r="603">
          <cell r="A603">
            <v>568</v>
          </cell>
          <cell r="E603">
            <v>0</v>
          </cell>
        </row>
        <row r="604">
          <cell r="A604">
            <v>569</v>
          </cell>
          <cell r="E604">
            <v>0</v>
          </cell>
        </row>
        <row r="605">
          <cell r="A605">
            <v>570</v>
          </cell>
          <cell r="E605">
            <v>0</v>
          </cell>
        </row>
        <row r="606">
          <cell r="A606">
            <v>571</v>
          </cell>
          <cell r="E606">
            <v>0</v>
          </cell>
        </row>
        <row r="607">
          <cell r="A607">
            <v>572</v>
          </cell>
          <cell r="E607">
            <v>0</v>
          </cell>
        </row>
        <row r="608">
          <cell r="A608">
            <v>573</v>
          </cell>
          <cell r="E608">
            <v>0</v>
          </cell>
        </row>
        <row r="609">
          <cell r="A609">
            <v>574</v>
          </cell>
          <cell r="E609">
            <v>0</v>
          </cell>
        </row>
        <row r="610">
          <cell r="A610">
            <v>575</v>
          </cell>
          <cell r="E610">
            <v>0</v>
          </cell>
        </row>
        <row r="611">
          <cell r="A611">
            <v>576</v>
          </cell>
          <cell r="E611">
            <v>0</v>
          </cell>
        </row>
        <row r="612">
          <cell r="A612">
            <v>577</v>
          </cell>
          <cell r="E612">
            <v>0</v>
          </cell>
        </row>
        <row r="613">
          <cell r="A613">
            <v>578</v>
          </cell>
          <cell r="E613">
            <v>0</v>
          </cell>
        </row>
        <row r="614">
          <cell r="A614">
            <v>579</v>
          </cell>
          <cell r="E614">
            <v>0</v>
          </cell>
        </row>
        <row r="615">
          <cell r="A615">
            <v>580</v>
          </cell>
          <cell r="E615">
            <v>0</v>
          </cell>
        </row>
        <row r="616">
          <cell r="A616">
            <v>581</v>
          </cell>
          <cell r="E616">
            <v>0</v>
          </cell>
        </row>
        <row r="617">
          <cell r="A617">
            <v>582</v>
          </cell>
          <cell r="E617">
            <v>0</v>
          </cell>
        </row>
        <row r="618">
          <cell r="A618">
            <v>583</v>
          </cell>
          <cell r="E618">
            <v>0</v>
          </cell>
        </row>
        <row r="619">
          <cell r="A619">
            <v>584</v>
          </cell>
          <cell r="E619">
            <v>0</v>
          </cell>
        </row>
        <row r="620">
          <cell r="A620">
            <v>585</v>
          </cell>
          <cell r="E620">
            <v>0</v>
          </cell>
        </row>
        <row r="621">
          <cell r="A621">
            <v>586</v>
          </cell>
          <cell r="E621">
            <v>0</v>
          </cell>
        </row>
        <row r="622">
          <cell r="A622">
            <v>587</v>
          </cell>
          <cell r="E622">
            <v>0</v>
          </cell>
        </row>
        <row r="623">
          <cell r="A623">
            <v>588</v>
          </cell>
          <cell r="E623">
            <v>0</v>
          </cell>
        </row>
        <row r="624">
          <cell r="A624">
            <v>589</v>
          </cell>
          <cell r="E624">
            <v>0</v>
          </cell>
        </row>
        <row r="625">
          <cell r="A625">
            <v>590</v>
          </cell>
          <cell r="E625">
            <v>0</v>
          </cell>
        </row>
        <row r="626">
          <cell r="A626">
            <v>591</v>
          </cell>
          <cell r="E626">
            <v>0</v>
          </cell>
        </row>
        <row r="627">
          <cell r="A627">
            <v>592</v>
          </cell>
          <cell r="E627">
            <v>0</v>
          </cell>
        </row>
        <row r="628">
          <cell r="A628">
            <v>593</v>
          </cell>
          <cell r="E628">
            <v>0</v>
          </cell>
        </row>
        <row r="629">
          <cell r="A629">
            <v>594</v>
          </cell>
          <cell r="E629">
            <v>0</v>
          </cell>
        </row>
        <row r="630">
          <cell r="A630">
            <v>595</v>
          </cell>
          <cell r="E630">
            <v>0</v>
          </cell>
        </row>
        <row r="631">
          <cell r="A631">
            <v>596</v>
          </cell>
          <cell r="E631">
            <v>0</v>
          </cell>
        </row>
        <row r="632">
          <cell r="A632">
            <v>597</v>
          </cell>
          <cell r="E632">
            <v>0</v>
          </cell>
        </row>
        <row r="633">
          <cell r="A633">
            <v>598</v>
          </cell>
          <cell r="E633">
            <v>0</v>
          </cell>
        </row>
        <row r="634">
          <cell r="A634">
            <v>599</v>
          </cell>
          <cell r="E634">
            <v>0</v>
          </cell>
        </row>
        <row r="635">
          <cell r="A635">
            <v>600</v>
          </cell>
          <cell r="E635">
            <v>0</v>
          </cell>
        </row>
        <row r="636">
          <cell r="A636">
            <v>601</v>
          </cell>
          <cell r="E636">
            <v>0</v>
          </cell>
        </row>
        <row r="637">
          <cell r="A637">
            <v>602</v>
          </cell>
          <cell r="E637">
            <v>0</v>
          </cell>
        </row>
        <row r="638">
          <cell r="A638">
            <v>603</v>
          </cell>
          <cell r="E638">
            <v>0</v>
          </cell>
        </row>
        <row r="639">
          <cell r="A639">
            <v>604</v>
          </cell>
          <cell r="E639">
            <v>0</v>
          </cell>
        </row>
        <row r="640">
          <cell r="A640">
            <v>605</v>
          </cell>
          <cell r="E640">
            <v>0</v>
          </cell>
        </row>
        <row r="641">
          <cell r="A641">
            <v>606</v>
          </cell>
          <cell r="E641">
            <v>0</v>
          </cell>
        </row>
        <row r="642">
          <cell r="A642">
            <v>607</v>
          </cell>
          <cell r="E642">
            <v>0</v>
          </cell>
        </row>
        <row r="643">
          <cell r="A643">
            <v>608</v>
          </cell>
          <cell r="E643">
            <v>0</v>
          </cell>
        </row>
        <row r="644">
          <cell r="A644">
            <v>609</v>
          </cell>
          <cell r="E644">
            <v>0</v>
          </cell>
        </row>
        <row r="645">
          <cell r="A645">
            <v>610</v>
          </cell>
          <cell r="E645">
            <v>0</v>
          </cell>
        </row>
        <row r="646">
          <cell r="A646">
            <v>611</v>
          </cell>
          <cell r="E646">
            <v>0</v>
          </cell>
        </row>
        <row r="647">
          <cell r="A647">
            <v>612</v>
          </cell>
          <cell r="E647">
            <v>0</v>
          </cell>
        </row>
        <row r="648">
          <cell r="A648">
            <v>613</v>
          </cell>
          <cell r="E648">
            <v>0</v>
          </cell>
        </row>
        <row r="649">
          <cell r="A649">
            <v>614</v>
          </cell>
          <cell r="E649">
            <v>0</v>
          </cell>
        </row>
        <row r="650">
          <cell r="A650">
            <v>615</v>
          </cell>
          <cell r="E650">
            <v>0</v>
          </cell>
        </row>
        <row r="651">
          <cell r="A651">
            <v>616</v>
          </cell>
          <cell r="E651">
            <v>0</v>
          </cell>
        </row>
        <row r="652">
          <cell r="A652">
            <v>617</v>
          </cell>
          <cell r="E652">
            <v>0</v>
          </cell>
        </row>
        <row r="653">
          <cell r="A653">
            <v>618</v>
          </cell>
          <cell r="E653">
            <v>0</v>
          </cell>
        </row>
        <row r="654">
          <cell r="A654">
            <v>619</v>
          </cell>
          <cell r="E654">
            <v>0</v>
          </cell>
        </row>
        <row r="655">
          <cell r="A655">
            <v>620</v>
          </cell>
          <cell r="E655">
            <v>0</v>
          </cell>
        </row>
        <row r="656">
          <cell r="A656">
            <v>621</v>
          </cell>
          <cell r="E656">
            <v>0</v>
          </cell>
        </row>
        <row r="657">
          <cell r="A657">
            <v>622</v>
          </cell>
          <cell r="E657">
            <v>0</v>
          </cell>
        </row>
        <row r="658">
          <cell r="A658">
            <v>623</v>
          </cell>
          <cell r="E658">
            <v>0</v>
          </cell>
        </row>
        <row r="659">
          <cell r="A659">
            <v>624</v>
          </cell>
          <cell r="E659">
            <v>0</v>
          </cell>
        </row>
        <row r="660">
          <cell r="A660">
            <v>625</v>
          </cell>
          <cell r="E660">
            <v>0</v>
          </cell>
        </row>
        <row r="661">
          <cell r="A661">
            <v>626</v>
          </cell>
          <cell r="E661">
            <v>0</v>
          </cell>
        </row>
        <row r="662">
          <cell r="A662">
            <v>627</v>
          </cell>
          <cell r="E662">
            <v>0</v>
          </cell>
        </row>
        <row r="663">
          <cell r="A663">
            <v>628</v>
          </cell>
          <cell r="E663">
            <v>0</v>
          </cell>
        </row>
        <row r="664">
          <cell r="A664">
            <v>629</v>
          </cell>
          <cell r="E664">
            <v>0</v>
          </cell>
        </row>
        <row r="665">
          <cell r="A665">
            <v>630</v>
          </cell>
          <cell r="E665">
            <v>0</v>
          </cell>
        </row>
        <row r="666">
          <cell r="A666">
            <v>631</v>
          </cell>
          <cell r="E666">
            <v>0</v>
          </cell>
        </row>
        <row r="667">
          <cell r="A667">
            <v>632</v>
          </cell>
          <cell r="E667">
            <v>0</v>
          </cell>
        </row>
        <row r="668">
          <cell r="A668">
            <v>633</v>
          </cell>
          <cell r="E668">
            <v>0</v>
          </cell>
        </row>
        <row r="669">
          <cell r="A669">
            <v>634</v>
          </cell>
          <cell r="E669">
            <v>0</v>
          </cell>
        </row>
        <row r="670">
          <cell r="A670">
            <v>635</v>
          </cell>
          <cell r="E670">
            <v>0</v>
          </cell>
        </row>
        <row r="671">
          <cell r="A671">
            <v>636</v>
          </cell>
          <cell r="E671">
            <v>0</v>
          </cell>
        </row>
        <row r="672">
          <cell r="A672">
            <v>637</v>
          </cell>
          <cell r="E672">
            <v>0</v>
          </cell>
        </row>
        <row r="673">
          <cell r="A673">
            <v>638</v>
          </cell>
          <cell r="E673">
            <v>0</v>
          </cell>
        </row>
        <row r="674">
          <cell r="A674">
            <v>639</v>
          </cell>
          <cell r="E674">
            <v>0</v>
          </cell>
        </row>
        <row r="675">
          <cell r="A675">
            <v>640</v>
          </cell>
          <cell r="E675">
            <v>0</v>
          </cell>
        </row>
        <row r="676">
          <cell r="A676">
            <v>641</v>
          </cell>
          <cell r="E676">
            <v>0</v>
          </cell>
        </row>
        <row r="677">
          <cell r="A677">
            <v>642</v>
          </cell>
          <cell r="E677">
            <v>0</v>
          </cell>
        </row>
        <row r="678">
          <cell r="A678">
            <v>643</v>
          </cell>
          <cell r="E678">
            <v>0</v>
          </cell>
        </row>
        <row r="679">
          <cell r="A679">
            <v>644</v>
          </cell>
          <cell r="E679">
            <v>0</v>
          </cell>
        </row>
        <row r="680">
          <cell r="A680">
            <v>645</v>
          </cell>
          <cell r="E680">
            <v>0</v>
          </cell>
        </row>
        <row r="681">
          <cell r="A681">
            <v>646</v>
          </cell>
          <cell r="E681">
            <v>0</v>
          </cell>
        </row>
        <row r="682">
          <cell r="A682">
            <v>647</v>
          </cell>
          <cell r="E682">
            <v>0</v>
          </cell>
        </row>
        <row r="683">
          <cell r="A683">
            <v>648</v>
          </cell>
          <cell r="E683">
            <v>0</v>
          </cell>
        </row>
        <row r="684">
          <cell r="A684">
            <v>649</v>
          </cell>
          <cell r="E684">
            <v>0</v>
          </cell>
        </row>
        <row r="685">
          <cell r="E685">
            <v>0</v>
          </cell>
        </row>
        <row r="686">
          <cell r="E686">
            <v>0</v>
          </cell>
        </row>
        <row r="687">
          <cell r="E687">
            <v>0</v>
          </cell>
        </row>
        <row r="688">
          <cell r="E688">
            <v>0</v>
          </cell>
        </row>
        <row r="689">
          <cell r="E689">
            <v>0</v>
          </cell>
        </row>
        <row r="690">
          <cell r="E690">
            <v>0</v>
          </cell>
        </row>
        <row r="691">
          <cell r="E691">
            <v>0</v>
          </cell>
        </row>
        <row r="692">
          <cell r="B692" t="str">
            <v>PUNTILLA 1 A 3"</v>
          </cell>
          <cell r="C692" t="str">
            <v>KG</v>
          </cell>
          <cell r="D692">
            <v>1500</v>
          </cell>
          <cell r="E692">
            <v>90</v>
          </cell>
        </row>
        <row r="693">
          <cell r="B693" t="str">
            <v>ALAMBRE NEGRO No 18</v>
          </cell>
          <cell r="C693" t="str">
            <v>KG</v>
          </cell>
          <cell r="D693">
            <v>2250</v>
          </cell>
          <cell r="E693">
            <v>135</v>
          </cell>
        </row>
        <row r="694">
          <cell r="B694" t="str">
            <v>POLIN</v>
          </cell>
          <cell r="C694" t="str">
            <v>ML</v>
          </cell>
          <cell r="D694">
            <v>1500</v>
          </cell>
          <cell r="E694">
            <v>90</v>
          </cell>
        </row>
        <row r="695">
          <cell r="B695" t="str">
            <v>CEMENTO</v>
          </cell>
          <cell r="C695" t="str">
            <v>KG</v>
          </cell>
          <cell r="D695">
            <v>300</v>
          </cell>
          <cell r="E695">
            <v>18</v>
          </cell>
        </row>
        <row r="696">
          <cell r="B696" t="str">
            <v xml:space="preserve">ARENA </v>
          </cell>
          <cell r="C696" t="str">
            <v>M³</v>
          </cell>
          <cell r="D696">
            <v>20000</v>
          </cell>
          <cell r="E696">
            <v>1200</v>
          </cell>
        </row>
        <row r="697">
          <cell r="B697" t="str">
            <v>GRAVILLA TRITURADA</v>
          </cell>
          <cell r="C697" t="str">
            <v>M³</v>
          </cell>
          <cell r="D697">
            <v>54000</v>
          </cell>
          <cell r="E697">
            <v>3240</v>
          </cell>
        </row>
        <row r="698">
          <cell r="B698" t="str">
            <v>AGUA</v>
          </cell>
          <cell r="C698" t="str">
            <v>LT</v>
          </cell>
          <cell r="D698">
            <v>5</v>
          </cell>
          <cell r="E698">
            <v>0.3</v>
          </cell>
        </row>
        <row r="699">
          <cell r="B699" t="str">
            <v xml:space="preserve">RECEBO </v>
          </cell>
          <cell r="C699" t="str">
            <v>M³</v>
          </cell>
          <cell r="D699">
            <v>16000</v>
          </cell>
          <cell r="E699">
            <v>960</v>
          </cell>
        </row>
        <row r="700">
          <cell r="B700" t="str">
            <v>HIERRO No 5</v>
          </cell>
          <cell r="C700" t="str">
            <v>KG</v>
          </cell>
          <cell r="D700">
            <v>2200</v>
          </cell>
          <cell r="E700">
            <v>132</v>
          </cell>
        </row>
        <row r="701">
          <cell r="B701" t="str">
            <v>HIERRO DE 3/8</v>
          </cell>
          <cell r="C701" t="str">
            <v>KG</v>
          </cell>
          <cell r="D701">
            <v>2200</v>
          </cell>
          <cell r="E701">
            <v>132</v>
          </cell>
        </row>
        <row r="702">
          <cell r="B702" t="str">
            <v>MALLA ELECTROSOLDADA Q2</v>
          </cell>
          <cell r="C702" t="str">
            <v>Und</v>
          </cell>
          <cell r="D702">
            <v>43000</v>
          </cell>
          <cell r="E702">
            <v>2580</v>
          </cell>
        </row>
        <row r="703">
          <cell r="B703" t="str">
            <v>LADRILLO TOLETE</v>
          </cell>
          <cell r="C703" t="str">
            <v>Und</v>
          </cell>
          <cell r="D703">
            <v>240</v>
          </cell>
          <cell r="E703">
            <v>14.399999999999999</v>
          </cell>
        </row>
        <row r="704">
          <cell r="B704" t="str">
            <v>BLOQUE No 5 HUECO 12X20X30</v>
          </cell>
          <cell r="C704" t="str">
            <v>Und</v>
          </cell>
          <cell r="D704">
            <v>670</v>
          </cell>
          <cell r="E704">
            <v>40.199999999999996</v>
          </cell>
        </row>
        <row r="705">
          <cell r="B705" t="str">
            <v>ARENA FINA</v>
          </cell>
          <cell r="C705" t="str">
            <v>M³</v>
          </cell>
          <cell r="D705">
            <v>20000</v>
          </cell>
          <cell r="E705">
            <v>1200</v>
          </cell>
        </row>
        <row r="706">
          <cell r="B706" t="str">
            <v>MALLA GALLINERO</v>
          </cell>
          <cell r="C706" t="str">
            <v>M²</v>
          </cell>
          <cell r="D706">
            <v>1250</v>
          </cell>
          <cell r="E706">
            <v>75</v>
          </cell>
        </row>
        <row r="707">
          <cell r="B707" t="str">
            <v>PINTURA EN ESMALTE</v>
          </cell>
          <cell r="C707" t="str">
            <v>GAL</v>
          </cell>
          <cell r="D707">
            <v>39600</v>
          </cell>
          <cell r="E707">
            <v>2376</v>
          </cell>
        </row>
        <row r="708">
          <cell r="B708" t="str">
            <v>VENTANA CUADRADA (0.50X0.50) INCLUYE VIDRIO</v>
          </cell>
          <cell r="C708" t="str">
            <v>Und</v>
          </cell>
          <cell r="D708">
            <v>80000</v>
          </cell>
          <cell r="E708">
            <v>4800</v>
          </cell>
        </row>
        <row r="709">
          <cell r="B709" t="str">
            <v>TEJA TERMOACUSTIC + CABELLETE</v>
          </cell>
          <cell r="C709" t="str">
            <v>M2</v>
          </cell>
          <cell r="D709">
            <v>24000</v>
          </cell>
          <cell r="E709">
            <v>1440</v>
          </cell>
        </row>
        <row r="710">
          <cell r="B710" t="str">
            <v>TORNILLO FIJA ALA</v>
          </cell>
          <cell r="C710" t="str">
            <v>Und.</v>
          </cell>
          <cell r="D710">
            <v>350</v>
          </cell>
          <cell r="E710">
            <v>21</v>
          </cell>
        </row>
        <row r="711">
          <cell r="B711" t="str">
            <v>TORNILLO AUTOPERFORANTE</v>
          </cell>
          <cell r="C711" t="str">
            <v>Und.</v>
          </cell>
          <cell r="D711">
            <v>300</v>
          </cell>
          <cell r="E711">
            <v>18</v>
          </cell>
        </row>
        <row r="712">
          <cell r="B712" t="str">
            <v>GRANIPLAST</v>
          </cell>
          <cell r="C712" t="str">
            <v>KG</v>
          </cell>
          <cell r="D712">
            <v>1200</v>
          </cell>
          <cell r="E712">
            <v>72</v>
          </cell>
        </row>
        <row r="713">
          <cell r="B713" t="str">
            <v>GRANITO #2</v>
          </cell>
          <cell r="C713" t="str">
            <v>BT</v>
          </cell>
          <cell r="D713">
            <v>6000</v>
          </cell>
          <cell r="E713">
            <v>360</v>
          </cell>
        </row>
        <row r="714">
          <cell r="B714" t="str">
            <v>TUBERIA PVC 4" SANITARIA</v>
          </cell>
          <cell r="C714" t="str">
            <v>ML</v>
          </cell>
          <cell r="D714">
            <v>6000</v>
          </cell>
          <cell r="E714">
            <v>360</v>
          </cell>
        </row>
        <row r="715">
          <cell r="B715" t="str">
            <v>ACCESORIOS</v>
          </cell>
          <cell r="C715" t="str">
            <v>Und</v>
          </cell>
          <cell r="D715">
            <v>2500</v>
          </cell>
          <cell r="E715">
            <v>150</v>
          </cell>
        </row>
        <row r="716">
          <cell r="B716" t="str">
            <v>CANALETA ACESCO 90X12</v>
          </cell>
          <cell r="C716" t="str">
            <v>ML</v>
          </cell>
          <cell r="D716">
            <v>20625</v>
          </cell>
          <cell r="E716">
            <v>1237.5</v>
          </cell>
        </row>
        <row r="717">
          <cell r="B717" t="str">
            <v>TUBOS FLUORESENTES 1.80 m</v>
          </cell>
          <cell r="C717" t="str">
            <v>Und.</v>
          </cell>
          <cell r="D717">
            <v>5000</v>
          </cell>
          <cell r="E717">
            <v>300</v>
          </cell>
        </row>
        <row r="718">
          <cell r="B718" t="str">
            <v>BALASTRA</v>
          </cell>
          <cell r="C718" t="str">
            <v>Und.</v>
          </cell>
          <cell r="D718">
            <v>27000</v>
          </cell>
          <cell r="E718">
            <v>1620</v>
          </cell>
        </row>
        <row r="719">
          <cell r="B719" t="str">
            <v>FOCKER</v>
          </cell>
          <cell r="C719" t="str">
            <v>Und.</v>
          </cell>
          <cell r="D719">
            <v>1100</v>
          </cell>
          <cell r="E719">
            <v>66</v>
          </cell>
        </row>
        <row r="720">
          <cell r="B720" t="str">
            <v>ALAMBRE TW #12</v>
          </cell>
          <cell r="C720" t="str">
            <v>ML</v>
          </cell>
          <cell r="D720">
            <v>600</v>
          </cell>
          <cell r="E720">
            <v>36</v>
          </cell>
        </row>
        <row r="721">
          <cell r="B721" t="str">
            <v>TUBO CONDUIT PVC 1/2"</v>
          </cell>
          <cell r="C721" t="str">
            <v>ML</v>
          </cell>
          <cell r="D721">
            <v>1100</v>
          </cell>
          <cell r="E721">
            <v>66</v>
          </cell>
        </row>
        <row r="722">
          <cell r="B722" t="str">
            <v>CAJILLA TACOS</v>
          </cell>
          <cell r="C722" t="str">
            <v>Und.</v>
          </cell>
          <cell r="D722">
            <v>7000</v>
          </cell>
          <cell r="E722">
            <v>420</v>
          </cell>
        </row>
        <row r="723">
          <cell r="B723" t="str">
            <v>INTERRUPTORES</v>
          </cell>
          <cell r="C723" t="str">
            <v>Und.</v>
          </cell>
          <cell r="D723">
            <v>2900</v>
          </cell>
          <cell r="E723">
            <v>174</v>
          </cell>
        </row>
        <row r="724">
          <cell r="B724" t="str">
            <v>VARILLA DE COBRE DE 1.80M D= 1/2"</v>
          </cell>
          <cell r="C724" t="str">
            <v>Und</v>
          </cell>
          <cell r="D724">
            <v>40000</v>
          </cell>
          <cell r="E724">
            <v>2400</v>
          </cell>
        </row>
        <row r="725">
          <cell r="B725" t="str">
            <v>ALAMBRE COBRE No 10</v>
          </cell>
          <cell r="C725" t="str">
            <v>ML</v>
          </cell>
          <cell r="D725">
            <v>1100</v>
          </cell>
          <cell r="E725">
            <v>66</v>
          </cell>
        </row>
        <row r="726">
          <cell r="B726" t="str">
            <v xml:space="preserve">ACOMETIDA EXTERNA </v>
          </cell>
          <cell r="C726" t="str">
            <v>GL</v>
          </cell>
          <cell r="D726">
            <v>500000</v>
          </cell>
          <cell r="E726">
            <v>30000</v>
          </cell>
        </row>
        <row r="727">
          <cell r="B727" t="str">
            <v xml:space="preserve">CANALETA EN LAMINA GALVANIZADA  0.25X0.35M, INCLUYE ANGULO Y SUPLEMENTO </v>
          </cell>
          <cell r="C727" t="str">
            <v>ML</v>
          </cell>
          <cell r="D727">
            <v>90000</v>
          </cell>
          <cell r="E727">
            <v>5400</v>
          </cell>
        </row>
        <row r="728">
          <cell r="B728" t="str">
            <v>ANGULO DE 2 1/2" X 3/16"</v>
          </cell>
          <cell r="C728" t="str">
            <v>ML</v>
          </cell>
          <cell r="D728">
            <v>71000</v>
          </cell>
          <cell r="E728">
            <v>4260</v>
          </cell>
        </row>
        <row r="729">
          <cell r="B729" t="str">
            <v>NIPLE GALVANIZADO 1/2"</v>
          </cell>
          <cell r="C729" t="str">
            <v>Und</v>
          </cell>
          <cell r="D729">
            <v>600</v>
          </cell>
          <cell r="E729">
            <v>36</v>
          </cell>
        </row>
        <row r="730">
          <cell r="B730" t="str">
            <v>DILATACION EN VIDRIO</v>
          </cell>
          <cell r="C730" t="str">
            <v>ML</v>
          </cell>
          <cell r="D730">
            <v>200</v>
          </cell>
          <cell r="E730">
            <v>12</v>
          </cell>
        </row>
        <row r="731">
          <cell r="B731" t="str">
            <v>ESTUCO PLASTICO PARA INTERIORES</v>
          </cell>
          <cell r="C731" t="str">
            <v>Gal</v>
          </cell>
          <cell r="D731">
            <v>12500</v>
          </cell>
          <cell r="E731">
            <v>750</v>
          </cell>
        </row>
        <row r="732">
          <cell r="B732" t="str">
            <v>VINILO VINILTEX TIPO I</v>
          </cell>
          <cell r="C732" t="str">
            <v>GaL</v>
          </cell>
          <cell r="D732">
            <v>41500</v>
          </cell>
          <cell r="E732">
            <v>2490</v>
          </cell>
        </row>
        <row r="733">
          <cell r="B733" t="str">
            <v>MORTERO 1:4</v>
          </cell>
          <cell r="C733" t="str">
            <v>M³</v>
          </cell>
          <cell r="D733">
            <v>209050</v>
          </cell>
          <cell r="E733">
            <v>12543</v>
          </cell>
        </row>
        <row r="734">
          <cell r="B734" t="str">
            <v>BALDOSA DUROPISO MANCESA  30X30</v>
          </cell>
          <cell r="C734" t="str">
            <v>M²</v>
          </cell>
          <cell r="D734">
            <v>20500</v>
          </cell>
          <cell r="E734">
            <v>1230</v>
          </cell>
        </row>
        <row r="735">
          <cell r="B735" t="str">
            <v>CEMENTO BLANCO</v>
          </cell>
          <cell r="C735" t="str">
            <v>KG</v>
          </cell>
          <cell r="D735">
            <v>970</v>
          </cell>
          <cell r="E735">
            <v>58.199999999999996</v>
          </cell>
        </row>
        <row r="736">
          <cell r="B736" t="str">
            <v>CONCRETO DE 3000 PSI</v>
          </cell>
          <cell r="C736" t="str">
            <v>M³</v>
          </cell>
          <cell r="D736" t="e">
            <v>#REF!</v>
          </cell>
          <cell r="E736" t="e">
            <v>#REF!</v>
          </cell>
        </row>
        <row r="737">
          <cell r="B737" t="str">
            <v>PROCTOR MODIFICADO</v>
          </cell>
          <cell r="C737" t="str">
            <v>Und</v>
          </cell>
          <cell r="D737">
            <v>70000</v>
          </cell>
          <cell r="E737">
            <v>4200</v>
          </cell>
        </row>
        <row r="738">
          <cell r="B738" t="str">
            <v>ENSAYO DE LABORATORIO</v>
          </cell>
          <cell r="C738" t="str">
            <v>M³</v>
          </cell>
          <cell r="D738">
            <v>3500</v>
          </cell>
          <cell r="E738">
            <v>210</v>
          </cell>
        </row>
        <row r="739">
          <cell r="B739" t="str">
            <v>TUBERIA PRESION PVC 1/2"</v>
          </cell>
          <cell r="C739" t="str">
            <v>ML</v>
          </cell>
          <cell r="D739">
            <v>1150</v>
          </cell>
          <cell r="E739">
            <v>69</v>
          </cell>
        </row>
        <row r="740">
          <cell r="B740" t="str">
            <v>ADAPTADOR MACHO 1/2</v>
          </cell>
          <cell r="C740" t="str">
            <v>Und</v>
          </cell>
          <cell r="D740">
            <v>300</v>
          </cell>
          <cell r="E740">
            <v>18</v>
          </cell>
        </row>
        <row r="741">
          <cell r="B741" t="str">
            <v>CODO PVC 1/2"</v>
          </cell>
          <cell r="C741" t="str">
            <v>Und</v>
          </cell>
          <cell r="D741">
            <v>300</v>
          </cell>
          <cell r="E741">
            <v>18</v>
          </cell>
        </row>
        <row r="742">
          <cell r="B742" t="str">
            <v>TEE GALVANIZADA DE 1/2"</v>
          </cell>
          <cell r="C742" t="str">
            <v>Und</v>
          </cell>
          <cell r="D742">
            <v>600</v>
          </cell>
          <cell r="E742">
            <v>36</v>
          </cell>
        </row>
        <row r="743">
          <cell r="B743" t="str">
            <v xml:space="preserve">IMPREMANTE </v>
          </cell>
          <cell r="C743" t="str">
            <v>GL</v>
          </cell>
          <cell r="D743">
            <v>22000</v>
          </cell>
          <cell r="E743">
            <v>1320</v>
          </cell>
        </row>
        <row r="744">
          <cell r="B744" t="str">
            <v>MANTO FIBERGLASS 600 XT</v>
          </cell>
          <cell r="C744" t="str">
            <v>M²</v>
          </cell>
          <cell r="D744">
            <v>11500</v>
          </cell>
          <cell r="E744">
            <v>690</v>
          </cell>
        </row>
        <row r="745">
          <cell r="B745" t="str">
            <v>CONCRETO DE 2500 PSI</v>
          </cell>
          <cell r="C745" t="str">
            <v>M³</v>
          </cell>
          <cell r="E745">
            <v>0</v>
          </cell>
        </row>
        <row r="746">
          <cell r="B746" t="str">
            <v>ENSAYO DE LABORATORIO</v>
          </cell>
          <cell r="C746" t="str">
            <v>M³</v>
          </cell>
          <cell r="D746">
            <v>5000</v>
          </cell>
          <cell r="E746">
            <v>300</v>
          </cell>
        </row>
        <row r="747">
          <cell r="B747" t="str">
            <v>TUBERIA PVC 3" SANITARIA</v>
          </cell>
          <cell r="C747" t="str">
            <v>ML</v>
          </cell>
          <cell r="D747">
            <v>4850</v>
          </cell>
          <cell r="E747">
            <v>291</v>
          </cell>
        </row>
        <row r="748">
          <cell r="B748" t="str">
            <v>CODO 3"X90 CXC SANITARIO</v>
          </cell>
          <cell r="C748" t="str">
            <v>Und</v>
          </cell>
          <cell r="D748">
            <v>3400</v>
          </cell>
          <cell r="E748">
            <v>204</v>
          </cell>
        </row>
        <row r="749">
          <cell r="B749" t="str">
            <v>CODO 4"X90 CXC SANITARIO</v>
          </cell>
          <cell r="C749" t="str">
            <v>Und</v>
          </cell>
          <cell r="D749">
            <v>5500</v>
          </cell>
          <cell r="E749">
            <v>330</v>
          </cell>
        </row>
        <row r="750">
          <cell r="B750" t="str">
            <v xml:space="preserve">LIMPIADOR PVC </v>
          </cell>
          <cell r="C750" t="str">
            <v>Und</v>
          </cell>
          <cell r="D750">
            <v>12500</v>
          </cell>
          <cell r="E750">
            <v>750</v>
          </cell>
        </row>
        <row r="751">
          <cell r="B751" t="str">
            <v>SOLDADURA PVC</v>
          </cell>
          <cell r="C751" t="str">
            <v>Und</v>
          </cell>
          <cell r="D751">
            <v>3500</v>
          </cell>
          <cell r="E751">
            <v>210</v>
          </cell>
        </row>
        <row r="752">
          <cell r="B752" t="str">
            <v>TUBERIA PVC 4" SANITARIA</v>
          </cell>
          <cell r="C752" t="str">
            <v>ML</v>
          </cell>
          <cell r="D752">
            <v>7000</v>
          </cell>
          <cell r="E752">
            <v>420</v>
          </cell>
        </row>
        <row r="753">
          <cell r="B753" t="str">
            <v xml:space="preserve">Arena </v>
          </cell>
          <cell r="C753" t="str">
            <v>M3</v>
          </cell>
          <cell r="D753">
            <v>35000</v>
          </cell>
          <cell r="E753">
            <v>2100</v>
          </cell>
        </row>
        <row r="754">
          <cell r="B754" t="str">
            <v>Gravilla</v>
          </cell>
          <cell r="C754" t="str">
            <v>M3</v>
          </cell>
          <cell r="D754">
            <v>40000</v>
          </cell>
          <cell r="E754">
            <v>2400</v>
          </cell>
        </row>
        <row r="755">
          <cell r="B755" t="str">
            <v>Varilla de 1/2"</v>
          </cell>
          <cell r="C755" t="str">
            <v>ML</v>
          </cell>
          <cell r="D755">
            <v>1900</v>
          </cell>
          <cell r="E755">
            <v>114</v>
          </cell>
        </row>
        <row r="756">
          <cell r="B756" t="str">
            <v>Platina 11/2" x 3/16</v>
          </cell>
          <cell r="C756" t="str">
            <v>ML</v>
          </cell>
          <cell r="D756">
            <v>3600</v>
          </cell>
          <cell r="E756">
            <v>216</v>
          </cell>
        </row>
        <row r="757">
          <cell r="B757" t="str">
            <v>Angulo de 2 1/2" x 1/4</v>
          </cell>
          <cell r="C757" t="str">
            <v>ML</v>
          </cell>
          <cell r="D757">
            <v>13300</v>
          </cell>
          <cell r="E757">
            <v>798</v>
          </cell>
        </row>
        <row r="758">
          <cell r="B758" t="str">
            <v>Angulo de 11/2" x 3/16</v>
          </cell>
          <cell r="C758" t="str">
            <v>ML</v>
          </cell>
          <cell r="D758">
            <v>6400</v>
          </cell>
          <cell r="E758">
            <v>384</v>
          </cell>
        </row>
        <row r="759">
          <cell r="B759" t="str">
            <v>Varilla de 5/8" Corrugada</v>
          </cell>
          <cell r="C759" t="str">
            <v>ML</v>
          </cell>
          <cell r="D759">
            <v>3300</v>
          </cell>
          <cell r="E759">
            <v>198</v>
          </cell>
        </row>
        <row r="760">
          <cell r="B760" t="str">
            <v>Corredera</v>
          </cell>
          <cell r="C760" t="str">
            <v>UN</v>
          </cell>
          <cell r="D760">
            <v>1200</v>
          </cell>
          <cell r="E760">
            <v>72</v>
          </cell>
        </row>
        <row r="761">
          <cell r="B761" t="str">
            <v>Chapa marca Vera sencilla</v>
          </cell>
          <cell r="C761" t="str">
            <v>UN</v>
          </cell>
          <cell r="D761">
            <v>25000</v>
          </cell>
          <cell r="E761">
            <v>1500</v>
          </cell>
        </row>
        <row r="762">
          <cell r="B762" t="str">
            <v>Corredera</v>
          </cell>
          <cell r="C762" t="str">
            <v>UN</v>
          </cell>
          <cell r="D762">
            <v>2500</v>
          </cell>
          <cell r="E762">
            <v>150</v>
          </cell>
        </row>
        <row r="763">
          <cell r="B763" t="str">
            <v>Angulo de 11/2"x1/8"</v>
          </cell>
          <cell r="C763" t="str">
            <v>ML</v>
          </cell>
          <cell r="D763">
            <v>6500</v>
          </cell>
          <cell r="E763">
            <v>390</v>
          </cell>
        </row>
        <row r="764">
          <cell r="B764" t="str">
            <v>Correa tipo canal</v>
          </cell>
          <cell r="C764" t="str">
            <v>ML</v>
          </cell>
          <cell r="D764">
            <v>6600</v>
          </cell>
          <cell r="E764">
            <v>396</v>
          </cell>
        </row>
        <row r="765">
          <cell r="B765" t="str">
            <v>Perno de 3/4"</v>
          </cell>
          <cell r="C765" t="str">
            <v>UN</v>
          </cell>
          <cell r="D765">
            <v>1500</v>
          </cell>
          <cell r="E765">
            <v>90</v>
          </cell>
        </row>
        <row r="766">
          <cell r="B766" t="str">
            <v>Malla eslabonada de 2x2 cal 10</v>
          </cell>
          <cell r="C766" t="str">
            <v>M2</v>
          </cell>
          <cell r="D766">
            <v>10000</v>
          </cell>
          <cell r="E766">
            <v>600</v>
          </cell>
        </row>
        <row r="767">
          <cell r="B767" t="str">
            <v>Tubo galvanizado de 2"</v>
          </cell>
          <cell r="C767" t="str">
            <v>ML</v>
          </cell>
          <cell r="D767">
            <v>8000</v>
          </cell>
          <cell r="E767">
            <v>480</v>
          </cell>
        </row>
        <row r="768">
          <cell r="B768" t="str">
            <v>Angulo de 1"x1/8"</v>
          </cell>
          <cell r="C768" t="str">
            <v>ML</v>
          </cell>
          <cell r="D768">
            <v>2000</v>
          </cell>
          <cell r="E768">
            <v>120</v>
          </cell>
        </row>
        <row r="769">
          <cell r="B769" t="str">
            <v>Platina de 1/2"x1/8"</v>
          </cell>
          <cell r="C769" t="str">
            <v>ML</v>
          </cell>
          <cell r="D769">
            <v>1300</v>
          </cell>
          <cell r="E769">
            <v>78</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
      <sheetName val="A"/>
      <sheetName val="PD"/>
      <sheetName val="No ALC"/>
      <sheetName val="CTO CLASE F"/>
      <sheetName val="2500psi"/>
      <sheetName val="Mor 1-5"/>
      <sheetName val="Mor 1-4"/>
      <sheetName val="Mor 1-3"/>
      <sheetName val="plc elev"/>
      <sheetName val="fi"/>
      <sheetName val="1,1"/>
      <sheetName val="1,2"/>
      <sheetName val="1,3"/>
      <sheetName val="1,4"/>
      <sheetName val="1,5"/>
    </sheetNames>
    <sheetDataSet>
      <sheetData sheetId="0">
        <row r="1">
          <cell r="B1" t="str">
            <v>CONTRUCCIÓN ALCANTARILLA DE 36" SOBRE VIA TERCIARIA DE LA VEREDA ALMORZADERO DEL MUNICIPIO DE TERUEL</v>
          </cell>
        </row>
        <row r="3">
          <cell r="B3">
            <v>39396</v>
          </cell>
          <cell r="E3" t="str">
            <v>VEREDA ALMORZADERO</v>
          </cell>
        </row>
        <row r="6">
          <cell r="F6">
            <v>510</v>
          </cell>
        </row>
        <row r="9">
          <cell r="C9">
            <v>0</v>
          </cell>
        </row>
        <row r="12">
          <cell r="B12">
            <v>38000</v>
          </cell>
        </row>
        <row r="15">
          <cell r="B15">
            <v>60000</v>
          </cell>
        </row>
        <row r="16">
          <cell r="B16">
            <v>60000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OG TRAB (2)"/>
      <sheetName val="PROG TRAB"/>
      <sheetName val="Presupuesto"/>
      <sheetName val="Compensad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s>
    <sheetDataSet>
      <sheetData sheetId="0" refreshError="1"/>
      <sheetData sheetId="1" refreshError="1"/>
      <sheetData sheetId="2">
        <row r="4">
          <cell r="B4" t="str">
            <v xml:space="preserve"> </v>
          </cell>
        </row>
        <row r="5">
          <cell r="B5" t="str">
            <v>VALOR</v>
          </cell>
          <cell r="C5" t="str">
            <v>NOMBRE</v>
          </cell>
        </row>
        <row r="7">
          <cell r="B7">
            <v>0.1</v>
          </cell>
          <cell r="C7" t="str">
            <v>ADMINISTRACION</v>
          </cell>
        </row>
        <row r="8">
          <cell r="B8">
            <v>0.15</v>
          </cell>
          <cell r="C8" t="str">
            <v>IMPREVISTOS</v>
          </cell>
        </row>
        <row r="9">
          <cell r="B9">
            <v>0.05</v>
          </cell>
          <cell r="C9" t="str">
            <v>UTILIDAD</v>
          </cell>
        </row>
        <row r="10">
          <cell r="B10">
            <v>0.3</v>
          </cell>
          <cell r="C10" t="str">
            <v>AIU</v>
          </cell>
        </row>
        <row r="11">
          <cell r="B11">
            <v>1.1000000000000001</v>
          </cell>
          <cell r="C11" t="str">
            <v>PREST SOCIALES</v>
          </cell>
        </row>
        <row r="12">
          <cell r="C12" t="str">
            <v>IVA</v>
          </cell>
        </row>
        <row r="19">
          <cell r="B19" t="str">
            <v>NOMBRE</v>
          </cell>
          <cell r="C19" t="str">
            <v>UNIDAD</v>
          </cell>
          <cell r="D19" t="str">
            <v>PRECIO</v>
          </cell>
        </row>
        <row r="20">
          <cell r="B20" t="str">
            <v>RETROEXCAVADORA</v>
          </cell>
          <cell r="C20" t="str">
            <v>HORA</v>
          </cell>
          <cell r="D20">
            <v>50000</v>
          </cell>
          <cell r="E20">
            <v>0</v>
          </cell>
          <cell r="F20">
            <v>0</v>
          </cell>
        </row>
        <row r="21">
          <cell r="B21" t="str">
            <v>BULLDOZER D6</v>
          </cell>
          <cell r="C21" t="str">
            <v>HORA</v>
          </cell>
          <cell r="D21">
            <v>45000</v>
          </cell>
          <cell r="E21">
            <v>0</v>
          </cell>
          <cell r="F21">
            <v>0</v>
          </cell>
        </row>
        <row r="22">
          <cell r="B22" t="str">
            <v>BULLDOZER D8</v>
          </cell>
          <cell r="C22" t="str">
            <v>HORA</v>
          </cell>
          <cell r="D22">
            <v>85000</v>
          </cell>
          <cell r="E22">
            <v>0</v>
          </cell>
          <cell r="F22">
            <v>0</v>
          </cell>
        </row>
        <row r="23">
          <cell r="B23" t="str">
            <v>MOTONIVELADORA</v>
          </cell>
          <cell r="C23" t="str">
            <v>HORA</v>
          </cell>
          <cell r="D23">
            <v>50000</v>
          </cell>
          <cell r="E23">
            <v>0</v>
          </cell>
          <cell r="F23">
            <v>0</v>
          </cell>
        </row>
        <row r="24">
          <cell r="B24" t="str">
            <v>VIBROCOMPACTADOR</v>
          </cell>
          <cell r="C24" t="str">
            <v>HORA</v>
          </cell>
          <cell r="D24">
            <v>35000</v>
          </cell>
          <cell r="E24">
            <v>0</v>
          </cell>
          <cell r="F24">
            <v>0</v>
          </cell>
        </row>
        <row r="25">
          <cell r="B25" t="str">
            <v>CARROTANQUE</v>
          </cell>
          <cell r="C25" t="str">
            <v>HORA</v>
          </cell>
          <cell r="E25">
            <v>0</v>
          </cell>
          <cell r="F25">
            <v>0</v>
          </cell>
        </row>
        <row r="26">
          <cell r="B26" t="str">
            <v>RETROCARGADOR</v>
          </cell>
          <cell r="C26" t="str">
            <v>HORA</v>
          </cell>
          <cell r="E26">
            <v>0</v>
          </cell>
          <cell r="F26">
            <v>0</v>
          </cell>
        </row>
        <row r="27">
          <cell r="B27" t="str">
            <v xml:space="preserve">VOLQUETA </v>
          </cell>
          <cell r="C27" t="str">
            <v>M3</v>
          </cell>
          <cell r="D27">
            <v>2000</v>
          </cell>
          <cell r="E27">
            <v>54666.666666666664</v>
          </cell>
          <cell r="F27" t="str">
            <v>RETROEXCAVADORA</v>
          </cell>
        </row>
        <row r="28">
          <cell r="B28" t="str">
            <v>VOLQUETA POR HORAS</v>
          </cell>
          <cell r="C28" t="str">
            <v>HORA</v>
          </cell>
          <cell r="D28">
            <v>400</v>
          </cell>
          <cell r="E28">
            <v>0</v>
          </cell>
          <cell r="F28">
            <v>0</v>
          </cell>
        </row>
        <row r="29">
          <cell r="B29" t="str">
            <v>MEZCLADORA</v>
          </cell>
          <cell r="C29" t="str">
            <v>HORA</v>
          </cell>
          <cell r="D29">
            <v>6500</v>
          </cell>
          <cell r="E29">
            <v>0</v>
          </cell>
          <cell r="F29">
            <v>0</v>
          </cell>
        </row>
        <row r="30">
          <cell r="B30" t="str">
            <v>VIBRADOR</v>
          </cell>
          <cell r="C30" t="str">
            <v>HORA</v>
          </cell>
          <cell r="D30">
            <v>5000</v>
          </cell>
          <cell r="E30">
            <v>0</v>
          </cell>
          <cell r="F30">
            <v>0</v>
          </cell>
        </row>
        <row r="31">
          <cell r="B31" t="str">
            <v>EQ. DE PERFORACION</v>
          </cell>
          <cell r="C31" t="str">
            <v>HORA</v>
          </cell>
          <cell r="D31">
            <v>25000</v>
          </cell>
          <cell r="E31">
            <v>0</v>
          </cell>
          <cell r="F31">
            <v>0</v>
          </cell>
        </row>
        <row r="32">
          <cell r="B32" t="str">
            <v>ANDAMIOS</v>
          </cell>
          <cell r="C32" t="str">
            <v>HORA</v>
          </cell>
          <cell r="D32">
            <v>800</v>
          </cell>
          <cell r="E32">
            <v>659200</v>
          </cell>
          <cell r="F32" t="str">
            <v>RETROEXCAVADORA</v>
          </cell>
        </row>
        <row r="33">
          <cell r="B33" t="str">
            <v>COMPRESOR</v>
          </cell>
          <cell r="C33" t="str">
            <v>HORA</v>
          </cell>
          <cell r="D33">
            <v>5000</v>
          </cell>
          <cell r="E33">
            <v>0</v>
          </cell>
          <cell r="F33">
            <v>0</v>
          </cell>
        </row>
        <row r="34">
          <cell r="B34" t="str">
            <v>XXX</v>
          </cell>
          <cell r="C34" t="str">
            <v>HORA</v>
          </cell>
          <cell r="E34">
            <v>0</v>
          </cell>
          <cell r="F34">
            <v>0</v>
          </cell>
        </row>
        <row r="35">
          <cell r="B35" t="str">
            <v>XXX</v>
          </cell>
          <cell r="E35">
            <v>0</v>
          </cell>
          <cell r="F35">
            <v>0</v>
          </cell>
        </row>
        <row r="36">
          <cell r="B36" t="str">
            <v>XXX</v>
          </cell>
          <cell r="C36" t="str">
            <v>HORA</v>
          </cell>
          <cell r="E36">
            <v>0</v>
          </cell>
          <cell r="F36">
            <v>0</v>
          </cell>
        </row>
        <row r="37">
          <cell r="B37" t="str">
            <v>XXX</v>
          </cell>
          <cell r="C37" t="str">
            <v>HORA</v>
          </cell>
          <cell r="E37">
            <v>0</v>
          </cell>
          <cell r="F37">
            <v>0</v>
          </cell>
        </row>
        <row r="38">
          <cell r="B38" t="str">
            <v>XXX</v>
          </cell>
          <cell r="C38" t="str">
            <v>HORA</v>
          </cell>
          <cell r="E38">
            <v>0</v>
          </cell>
          <cell r="F38">
            <v>0</v>
          </cell>
        </row>
        <row r="39">
          <cell r="B39" t="str">
            <v>XXX</v>
          </cell>
          <cell r="C39" t="str">
            <v>HORA</v>
          </cell>
          <cell r="E39">
            <v>0</v>
          </cell>
          <cell r="F39">
            <v>0</v>
          </cell>
        </row>
        <row r="42">
          <cell r="B42" t="str">
            <v>NOMBRE</v>
          </cell>
          <cell r="C42" t="str">
            <v>UNIDAD</v>
          </cell>
          <cell r="D42" t="str">
            <v>PRECIO</v>
          </cell>
        </row>
        <row r="43">
          <cell r="B43" t="str">
            <v>ARENA</v>
          </cell>
          <cell r="C43" t="str">
            <v>M3</v>
          </cell>
          <cell r="D43">
            <v>8000</v>
          </cell>
          <cell r="E43">
            <v>0</v>
          </cell>
        </row>
        <row r="44">
          <cell r="B44" t="str">
            <v>TRITURADO</v>
          </cell>
          <cell r="C44" t="str">
            <v>M3</v>
          </cell>
          <cell r="D44">
            <v>60000</v>
          </cell>
          <cell r="E44">
            <v>0</v>
          </cell>
        </row>
        <row r="45">
          <cell r="B45" t="str">
            <v>CEMENTO</v>
          </cell>
          <cell r="C45" t="str">
            <v>KG</v>
          </cell>
          <cell r="D45">
            <v>360</v>
          </cell>
          <cell r="E45">
            <v>0</v>
          </cell>
        </row>
        <row r="46">
          <cell r="B46" t="str">
            <v>AGUA</v>
          </cell>
          <cell r="C46" t="str">
            <v>LT</v>
          </cell>
          <cell r="D46">
            <v>50</v>
          </cell>
          <cell r="E46">
            <v>0</v>
          </cell>
        </row>
        <row r="47">
          <cell r="B47" t="str">
            <v>BLOQUE No 5</v>
          </cell>
          <cell r="C47" t="str">
            <v>UND</v>
          </cell>
          <cell r="D47">
            <v>520</v>
          </cell>
          <cell r="E47">
            <v>1703520</v>
          </cell>
        </row>
        <row r="48">
          <cell r="B48" t="str">
            <v>ACERO 60000 PSI</v>
          </cell>
          <cell r="C48" t="str">
            <v>KG</v>
          </cell>
          <cell r="D48">
            <v>1650</v>
          </cell>
          <cell r="E48">
            <v>0</v>
          </cell>
        </row>
        <row r="49">
          <cell r="B49" t="str">
            <v>ALAMBRE NEGRO</v>
          </cell>
          <cell r="C49" t="str">
            <v>KG</v>
          </cell>
          <cell r="D49">
            <v>1300</v>
          </cell>
          <cell r="E49">
            <v>0</v>
          </cell>
        </row>
        <row r="50">
          <cell r="B50" t="str">
            <v>PLATINA 1/4"* 4"</v>
          </cell>
          <cell r="C50" t="str">
            <v>ML</v>
          </cell>
          <cell r="D50">
            <v>5000</v>
          </cell>
          <cell r="E50">
            <v>0</v>
          </cell>
        </row>
        <row r="51">
          <cell r="B51" t="str">
            <v>TUBERIA PVC  RDE 21 1"</v>
          </cell>
          <cell r="C51" t="str">
            <v>ML</v>
          </cell>
          <cell r="D51">
            <v>1000</v>
          </cell>
          <cell r="E51">
            <v>0</v>
          </cell>
        </row>
        <row r="52">
          <cell r="B52" t="str">
            <v>TUBERIA PVC  RDE 21 1 1/4"</v>
          </cell>
          <cell r="C52" t="str">
            <v>ML</v>
          </cell>
          <cell r="D52">
            <v>1670</v>
          </cell>
          <cell r="E52">
            <v>0</v>
          </cell>
        </row>
        <row r="53">
          <cell r="B53" t="str">
            <v>TUBERIA PVC RDE 21  1 1/2"</v>
          </cell>
          <cell r="C53" t="str">
            <v>ML</v>
          </cell>
          <cell r="D53">
            <v>2200</v>
          </cell>
          <cell r="E53">
            <v>0</v>
          </cell>
        </row>
        <row r="54">
          <cell r="B54" t="str">
            <v>TUBERIA PVC RDE 21  2"</v>
          </cell>
          <cell r="C54" t="str">
            <v>ML</v>
          </cell>
          <cell r="D54">
            <v>6024</v>
          </cell>
          <cell r="E54">
            <v>0</v>
          </cell>
        </row>
        <row r="55">
          <cell r="B55" t="str">
            <v>TUBERIA PVC RDE 21  2 1/2"</v>
          </cell>
          <cell r="C55" t="str">
            <v>ML</v>
          </cell>
          <cell r="D55">
            <v>2500</v>
          </cell>
          <cell r="E55">
            <v>0</v>
          </cell>
        </row>
        <row r="56">
          <cell r="B56" t="str">
            <v>TUBERIA PVC RDE 21  3"</v>
          </cell>
          <cell r="C56" t="str">
            <v>ML</v>
          </cell>
          <cell r="D56">
            <v>5000</v>
          </cell>
          <cell r="E56">
            <v>0</v>
          </cell>
        </row>
        <row r="57">
          <cell r="B57" t="str">
            <v>TUBERIA PVC RDE 21  4"</v>
          </cell>
          <cell r="C57" t="str">
            <v>ML</v>
          </cell>
          <cell r="D57">
            <v>8200</v>
          </cell>
          <cell r="E57">
            <v>0</v>
          </cell>
        </row>
        <row r="58">
          <cell r="B58" t="str">
            <v>ACCESORIOS PVC 1 1/4"</v>
          </cell>
          <cell r="C58" t="str">
            <v>UND</v>
          </cell>
          <cell r="D58">
            <v>1400</v>
          </cell>
          <cell r="E58">
            <v>0</v>
          </cell>
        </row>
        <row r="59">
          <cell r="B59" t="str">
            <v>ACCESORIOS PVC 1 1/2"</v>
          </cell>
          <cell r="C59" t="str">
            <v>UND</v>
          </cell>
          <cell r="D59">
            <v>1800</v>
          </cell>
          <cell r="E59">
            <v>0</v>
          </cell>
        </row>
        <row r="60">
          <cell r="B60" t="str">
            <v>ACCESORIOS PVC 2"</v>
          </cell>
          <cell r="C60" t="str">
            <v>UND</v>
          </cell>
          <cell r="D60">
            <v>3100</v>
          </cell>
          <cell r="E60">
            <v>0</v>
          </cell>
        </row>
        <row r="61">
          <cell r="B61" t="str">
            <v>ACCESORIOS PVC 2 1/2"</v>
          </cell>
          <cell r="C61" t="str">
            <v>UND</v>
          </cell>
          <cell r="D61">
            <v>4200</v>
          </cell>
          <cell r="E61">
            <v>0</v>
          </cell>
        </row>
        <row r="62">
          <cell r="B62" t="str">
            <v>ACCESORIOS PVC 3"</v>
          </cell>
          <cell r="C62" t="str">
            <v>UND</v>
          </cell>
          <cell r="D62">
            <v>8200</v>
          </cell>
          <cell r="E62">
            <v>0</v>
          </cell>
        </row>
        <row r="63">
          <cell r="B63" t="str">
            <v>ACCESORIOS PVC 4"</v>
          </cell>
          <cell r="C63" t="str">
            <v>UND</v>
          </cell>
          <cell r="D63">
            <v>18500</v>
          </cell>
          <cell r="E63">
            <v>0</v>
          </cell>
        </row>
        <row r="64">
          <cell r="B64" t="str">
            <v>LIMPIADOR PVC</v>
          </cell>
          <cell r="C64" t="str">
            <v>1/4 GAL</v>
          </cell>
          <cell r="D64">
            <v>25000</v>
          </cell>
          <cell r="E64">
            <v>0</v>
          </cell>
        </row>
        <row r="65">
          <cell r="B65" t="str">
            <v>SOLDADURA PVC</v>
          </cell>
          <cell r="C65" t="str">
            <v>1/4 GAL</v>
          </cell>
          <cell r="D65">
            <v>27000</v>
          </cell>
          <cell r="E65">
            <v>0</v>
          </cell>
        </row>
        <row r="66">
          <cell r="B66" t="str">
            <v>COLLAR DE DERIVACION</v>
          </cell>
          <cell r="C66" t="str">
            <v>UND</v>
          </cell>
          <cell r="D66">
            <v>3500</v>
          </cell>
          <cell r="E66">
            <v>0</v>
          </cell>
        </row>
        <row r="67">
          <cell r="B67" t="str">
            <v>REGISTRO DE INCORPORACION</v>
          </cell>
          <cell r="C67" t="str">
            <v>UND</v>
          </cell>
          <cell r="D67">
            <v>1500</v>
          </cell>
          <cell r="E67">
            <v>0</v>
          </cell>
        </row>
        <row r="68">
          <cell r="B68" t="str">
            <v>MANGUERA FLEXIBLE</v>
          </cell>
          <cell r="C68" t="str">
            <v>ML</v>
          </cell>
          <cell r="D68">
            <v>1500</v>
          </cell>
          <cell r="E68">
            <v>0</v>
          </cell>
        </row>
        <row r="69">
          <cell r="B69" t="str">
            <v>MORTERO 1:3</v>
          </cell>
          <cell r="C69" t="str">
            <v>M3</v>
          </cell>
          <cell r="D69">
            <v>224558</v>
          </cell>
          <cell r="E69">
            <v>2365943.0880000005</v>
          </cell>
        </row>
        <row r="70">
          <cell r="B70" t="str">
            <v>ACCESORIOS PVC 1/2"</v>
          </cell>
          <cell r="C70" t="str">
            <v>UND</v>
          </cell>
          <cell r="D70">
            <v>400</v>
          </cell>
          <cell r="E70">
            <v>0</v>
          </cell>
        </row>
        <row r="71">
          <cell r="B71" t="str">
            <v>TUBERIA PVC 6"</v>
          </cell>
          <cell r="C71" t="str">
            <v>ML</v>
          </cell>
          <cell r="D71">
            <v>12922</v>
          </cell>
          <cell r="E71">
            <v>0</v>
          </cell>
        </row>
        <row r="72">
          <cell r="B72" t="str">
            <v>ACCESORIOS PVC 6"</v>
          </cell>
          <cell r="C72" t="str">
            <v>UND</v>
          </cell>
          <cell r="D72">
            <v>16000</v>
          </cell>
          <cell r="E72">
            <v>0</v>
          </cell>
        </row>
        <row r="73">
          <cell r="B73" t="str">
            <v>GRAVILLA No 2</v>
          </cell>
          <cell r="C73" t="str">
            <v>M3</v>
          </cell>
          <cell r="D73">
            <v>90000</v>
          </cell>
          <cell r="E73">
            <v>0</v>
          </cell>
        </row>
        <row r="74">
          <cell r="B74" t="str">
            <v>LAMINA DE ICOPOR  e= 2 Cm</v>
          </cell>
          <cell r="C74" t="str">
            <v>UND</v>
          </cell>
          <cell r="D74">
            <v>4500</v>
          </cell>
          <cell r="E74">
            <v>0</v>
          </cell>
        </row>
        <row r="75">
          <cell r="B75" t="str">
            <v>RIELES DE ALUMINIO</v>
          </cell>
          <cell r="C75" t="str">
            <v>ML</v>
          </cell>
          <cell r="D75">
            <v>8500</v>
          </cell>
          <cell r="E75">
            <v>0</v>
          </cell>
        </row>
        <row r="76">
          <cell r="B76" t="str">
            <v>ALAMBRE DULCE</v>
          </cell>
          <cell r="C76" t="str">
            <v>KG</v>
          </cell>
          <cell r="D76">
            <v>1500</v>
          </cell>
          <cell r="E76">
            <v>0</v>
          </cell>
        </row>
        <row r="77">
          <cell r="B77" t="str">
            <v>ACRILICO TRANSPARENTE</v>
          </cell>
          <cell r="C77" t="str">
            <v>M2</v>
          </cell>
          <cell r="D77">
            <v>60000</v>
          </cell>
          <cell r="E77">
            <v>0</v>
          </cell>
        </row>
        <row r="78">
          <cell r="B78" t="str">
            <v>ARMADURA METALICA</v>
          </cell>
          <cell r="C78" t="str">
            <v>ML</v>
          </cell>
          <cell r="D78">
            <v>22000</v>
          </cell>
          <cell r="E78">
            <v>0</v>
          </cell>
        </row>
        <row r="79">
          <cell r="B79" t="str">
            <v>VINILTEX</v>
          </cell>
          <cell r="C79" t="str">
            <v>GAL</v>
          </cell>
          <cell r="D79">
            <v>30500</v>
          </cell>
          <cell r="E79">
            <v>0</v>
          </cell>
        </row>
        <row r="80">
          <cell r="B80" t="str">
            <v>HOJA METALICA Cal 20</v>
          </cell>
          <cell r="C80" t="str">
            <v>M2</v>
          </cell>
          <cell r="D80">
            <v>9500</v>
          </cell>
        </row>
        <row r="81">
          <cell r="B81" t="str">
            <v>TUBO METALICO 2X1</v>
          </cell>
          <cell r="C81" t="str">
            <v>ML</v>
          </cell>
          <cell r="D81">
            <v>9800</v>
          </cell>
        </row>
        <row r="82">
          <cell r="B82" t="str">
            <v>TUBO  METALICO 1X1</v>
          </cell>
          <cell r="C82" t="str">
            <v>ML</v>
          </cell>
          <cell r="D82">
            <v>5900</v>
          </cell>
        </row>
        <row r="83">
          <cell r="B83" t="str">
            <v>VIDRIO</v>
          </cell>
          <cell r="C83" t="str">
            <v>M2</v>
          </cell>
          <cell r="D83">
            <v>22200</v>
          </cell>
        </row>
        <row r="84">
          <cell r="B84" t="str">
            <v>TEJA A.C</v>
          </cell>
          <cell r="C84" t="str">
            <v>M2</v>
          </cell>
          <cell r="D84">
            <v>9950</v>
          </cell>
        </row>
        <row r="85">
          <cell r="B85" t="str">
            <v>CANALETA 90</v>
          </cell>
          <cell r="C85" t="str">
            <v>M2</v>
          </cell>
          <cell r="D85">
            <v>20000</v>
          </cell>
        </row>
        <row r="86">
          <cell r="B86" t="str">
            <v>AMARRES METALICOS</v>
          </cell>
          <cell r="C86" t="str">
            <v>UN</v>
          </cell>
          <cell r="D86">
            <v>350</v>
          </cell>
        </row>
        <row r="87">
          <cell r="B87" t="str">
            <v>ESMALTE DOMESTICO</v>
          </cell>
          <cell r="C87" t="str">
            <v>GAL</v>
          </cell>
          <cell r="D87">
            <v>33700</v>
          </cell>
        </row>
        <row r="88">
          <cell r="B88" t="str">
            <v>MADERA</v>
          </cell>
          <cell r="C88" t="str">
            <v>UN</v>
          </cell>
          <cell r="D88">
            <v>3000</v>
          </cell>
        </row>
        <row r="89">
          <cell r="B89" t="str">
            <v>PUNTILLAS</v>
          </cell>
          <cell r="C89" t="str">
            <v>LB</v>
          </cell>
          <cell r="D89">
            <v>900</v>
          </cell>
        </row>
        <row r="90">
          <cell r="B90" t="str">
            <v>PIEDRA BOLA</v>
          </cell>
          <cell r="C90" t="str">
            <v>M3</v>
          </cell>
          <cell r="D90">
            <v>36000</v>
          </cell>
        </row>
        <row r="91">
          <cell r="B91" t="str">
            <v xml:space="preserve">CABALLETE </v>
          </cell>
          <cell r="C91" t="str">
            <v>UN</v>
          </cell>
          <cell r="D91">
            <v>9600</v>
          </cell>
        </row>
        <row r="92">
          <cell r="B92" t="str">
            <v>BLOQUE EN ARCILLA H5</v>
          </cell>
          <cell r="C92" t="str">
            <v>UND</v>
          </cell>
          <cell r="D92">
            <v>550</v>
          </cell>
        </row>
        <row r="93">
          <cell r="B93" t="str">
            <v>PINTURA EN ANTICORROSIVO</v>
          </cell>
          <cell r="C93" t="str">
            <v>GAL</v>
          </cell>
          <cell r="D93">
            <v>26800</v>
          </cell>
        </row>
        <row r="94">
          <cell r="B94" t="str">
            <v>AMARRE DE ALAMBRE</v>
          </cell>
          <cell r="C94" t="str">
            <v>UND</v>
          </cell>
          <cell r="D94">
            <v>60</v>
          </cell>
        </row>
        <row r="95">
          <cell r="B95" t="str">
            <v>PUERTAVENTANA</v>
          </cell>
          <cell r="C95" t="str">
            <v>M2</v>
          </cell>
          <cell r="D95">
            <v>38000</v>
          </cell>
        </row>
        <row r="96">
          <cell r="B96" t="str">
            <v>CHAPA</v>
          </cell>
          <cell r="C96" t="str">
            <v>UND</v>
          </cell>
          <cell r="D96">
            <v>13000</v>
          </cell>
        </row>
        <row r="97">
          <cell r="B97" t="str">
            <v>DILATACIONES</v>
          </cell>
          <cell r="C97" t="str">
            <v>ML</v>
          </cell>
          <cell r="D97">
            <v>950</v>
          </cell>
        </row>
        <row r="98">
          <cell r="B98" t="str">
            <v>ACESORIOS ELECTRICOS</v>
          </cell>
          <cell r="C98" t="str">
            <v>GL</v>
          </cell>
        </row>
        <row r="99">
          <cell r="B99" t="str">
            <v>CABLE No 12</v>
          </cell>
          <cell r="C99" t="str">
            <v>ML</v>
          </cell>
          <cell r="D99">
            <v>230</v>
          </cell>
        </row>
        <row r="100">
          <cell r="B100" t="str">
            <v>TUBO CONDUIT TIPO LIVIANO</v>
          </cell>
          <cell r="C100" t="str">
            <v>ML</v>
          </cell>
          <cell r="D100">
            <v>1000</v>
          </cell>
        </row>
        <row r="101">
          <cell r="B101" t="str">
            <v>VENTANA METALICA</v>
          </cell>
          <cell r="C101" t="str">
            <v>M2</v>
          </cell>
          <cell r="D101">
            <v>45000</v>
          </cell>
        </row>
        <row r="102">
          <cell r="B102" t="str">
            <v>LAVAPLATOS INOXIDABLE</v>
          </cell>
          <cell r="C102" t="str">
            <v>UND</v>
          </cell>
          <cell r="D102">
            <v>299000</v>
          </cell>
        </row>
        <row r="103">
          <cell r="B103" t="str">
            <v>MEZCLADOR</v>
          </cell>
          <cell r="C103" t="str">
            <v>UND</v>
          </cell>
          <cell r="D103">
            <v>19000</v>
          </cell>
        </row>
        <row r="104">
          <cell r="B104" t="str">
            <v>MANGUERA 1/2 X 1/2</v>
          </cell>
          <cell r="C104" t="str">
            <v>UND</v>
          </cell>
          <cell r="D104">
            <v>5000</v>
          </cell>
        </row>
        <row r="105">
          <cell r="B105" t="str">
            <v>PINTURA GRIS BASALTO</v>
          </cell>
          <cell r="C105" t="str">
            <v>GAL</v>
          </cell>
          <cell r="D105">
            <v>26800</v>
          </cell>
        </row>
        <row r="106">
          <cell r="B106" t="str">
            <v>PINTURA BARNIZ</v>
          </cell>
          <cell r="C106" t="str">
            <v>GAL</v>
          </cell>
          <cell r="D106">
            <v>25000</v>
          </cell>
        </row>
        <row r="107">
          <cell r="B107" t="str">
            <v>TUBO CONDUIT TIPO PESADO</v>
          </cell>
          <cell r="C107" t="str">
            <v>ML</v>
          </cell>
          <cell r="D107">
            <v>1500</v>
          </cell>
        </row>
        <row r="108">
          <cell r="B108" t="str">
            <v>ESTUCO</v>
          </cell>
          <cell r="C108" t="str">
            <v>KG</v>
          </cell>
          <cell r="D108">
            <v>750</v>
          </cell>
        </row>
        <row r="109">
          <cell r="B109" t="str">
            <v>MURO EN BLOUE</v>
          </cell>
          <cell r="C109" t="str">
            <v>M2</v>
          </cell>
          <cell r="D109">
            <v>15800</v>
          </cell>
        </row>
        <row r="110">
          <cell r="B110" t="str">
            <v>DURMIENTES EN MADERA DE .05X.1</v>
          </cell>
          <cell r="C110" t="str">
            <v>ML</v>
          </cell>
          <cell r="D110">
            <v>4000</v>
          </cell>
        </row>
        <row r="111">
          <cell r="B111" t="str">
            <v>MACHIMBRE PARA PISO</v>
          </cell>
          <cell r="C111" t="str">
            <v>M2</v>
          </cell>
          <cell r="D111">
            <v>12000</v>
          </cell>
        </row>
        <row r="112">
          <cell r="B112" t="str">
            <v>ESTACAS DE MADERA</v>
          </cell>
          <cell r="C112" t="str">
            <v>UND</v>
          </cell>
          <cell r="D112">
            <v>500</v>
          </cell>
        </row>
        <row r="113">
          <cell r="B113" t="str">
            <v>DILATACIONES</v>
          </cell>
          <cell r="C113" t="str">
            <v>ML</v>
          </cell>
          <cell r="D113">
            <v>650</v>
          </cell>
        </row>
        <row r="114">
          <cell r="B114" t="str">
            <v>CONCRETO DE 3000 PSI</v>
          </cell>
          <cell r="C114" t="str">
            <v>M3</v>
          </cell>
          <cell r="D114">
            <v>253931</v>
          </cell>
        </row>
        <row r="115">
          <cell r="B115" t="str">
            <v>BREA</v>
          </cell>
          <cell r="C115" t="str">
            <v>KG</v>
          </cell>
          <cell r="D115">
            <v>650</v>
          </cell>
        </row>
        <row r="116">
          <cell r="B116" t="str">
            <v>HIERRO DE REFUERZO</v>
          </cell>
          <cell r="C116" t="str">
            <v>KG</v>
          </cell>
          <cell r="D116">
            <v>1950</v>
          </cell>
        </row>
        <row r="117">
          <cell r="B117" t="str">
            <v>PASADORES DE CARGA</v>
          </cell>
          <cell r="C117" t="str">
            <v>ML</v>
          </cell>
          <cell r="D117">
            <v>790</v>
          </cell>
        </row>
        <row r="118">
          <cell r="B118" t="str">
            <v xml:space="preserve">SUB BASE GRANULAR </v>
          </cell>
          <cell r="C118" t="str">
            <v>M3</v>
          </cell>
          <cell r="D118">
            <v>32000</v>
          </cell>
        </row>
        <row r="119">
          <cell r="B119" t="str">
            <v>PEGO PARA LOSA</v>
          </cell>
          <cell r="C119" t="str">
            <v>KG</v>
          </cell>
          <cell r="D119">
            <v>770</v>
          </cell>
        </row>
        <row r="120">
          <cell r="B120" t="str">
            <v>ENCHAPE DE PISOS</v>
          </cell>
          <cell r="C120" t="str">
            <v>M2</v>
          </cell>
          <cell r="D120">
            <v>17265</v>
          </cell>
        </row>
        <row r="121">
          <cell r="B121" t="str">
            <v>ENCHAPE DE MUROS</v>
          </cell>
          <cell r="C121" t="str">
            <v>M2</v>
          </cell>
          <cell r="D121">
            <v>15250</v>
          </cell>
        </row>
        <row r="122">
          <cell r="B122" t="str">
            <v>LAMPARA FLUORESCENTE SENCILLA</v>
          </cell>
          <cell r="C122" t="str">
            <v>UND</v>
          </cell>
          <cell r="D122">
            <v>16000</v>
          </cell>
        </row>
        <row r="123">
          <cell r="B123" t="str">
            <v>TASA  SANITARIA Cr 102 DE CORONA</v>
          </cell>
          <cell r="C123" t="str">
            <v>UND</v>
          </cell>
          <cell r="D123">
            <v>125000</v>
          </cell>
        </row>
        <row r="124">
          <cell r="B124" t="str">
            <v>TUBO NOVAFORT 8"</v>
          </cell>
          <cell r="C124" t="str">
            <v>ML</v>
          </cell>
          <cell r="D124">
            <v>19243</v>
          </cell>
        </row>
        <row r="125">
          <cell r="B125" t="str">
            <v>MORTERO DE 3000 PSI</v>
          </cell>
          <cell r="C125" t="str">
            <v>M3</v>
          </cell>
          <cell r="D125">
            <v>148778</v>
          </cell>
        </row>
        <row r="126">
          <cell r="B126" t="str">
            <v>TUBO PVC-P 3/4"</v>
          </cell>
          <cell r="C126" t="str">
            <v>ML</v>
          </cell>
          <cell r="D126">
            <v>1000</v>
          </cell>
        </row>
        <row r="127">
          <cell r="B127" t="str">
            <v>ACCESORIO PVC P 3/4"</v>
          </cell>
          <cell r="C127" t="str">
            <v>UND</v>
          </cell>
          <cell r="D127">
            <v>850</v>
          </cell>
        </row>
        <row r="128">
          <cell r="B128" t="str">
            <v>SILLA YEE 8X6</v>
          </cell>
          <cell r="C128" t="str">
            <v>UND</v>
          </cell>
          <cell r="D128">
            <v>24100</v>
          </cell>
        </row>
        <row r="129">
          <cell r="B129" t="str">
            <v>UNION PVC S 6"</v>
          </cell>
          <cell r="C129" t="str">
            <v>UND</v>
          </cell>
          <cell r="D129">
            <v>10675</v>
          </cell>
        </row>
        <row r="130">
          <cell r="B130" t="str">
            <v>ADHESIVO</v>
          </cell>
          <cell r="C130" t="str">
            <v>GAL</v>
          </cell>
          <cell r="D130">
            <v>58000</v>
          </cell>
        </row>
        <row r="131">
          <cell r="B131" t="str">
            <v>ACONDICIONADOR</v>
          </cell>
          <cell r="C131" t="str">
            <v>GAL</v>
          </cell>
          <cell r="D131">
            <v>52812</v>
          </cell>
        </row>
        <row r="132">
          <cell r="B132" t="str">
            <v xml:space="preserve">CAJA DE INSPECCION </v>
          </cell>
          <cell r="C132" t="str">
            <v>UND</v>
          </cell>
          <cell r="D132">
            <v>55000</v>
          </cell>
        </row>
        <row r="133">
          <cell r="B133" t="str">
            <v>TUBERIA PVC RDE 21 6"</v>
          </cell>
          <cell r="C133" t="str">
            <v>ML</v>
          </cell>
          <cell r="D133">
            <v>40407</v>
          </cell>
        </row>
        <row r="134">
          <cell r="B134" t="str">
            <v>ACCESORIOS PVC P 1/2"</v>
          </cell>
          <cell r="C134" t="str">
            <v>UND</v>
          </cell>
          <cell r="D134">
            <v>450</v>
          </cell>
        </row>
        <row r="135">
          <cell r="B135" t="str">
            <v>UNION DE REPARACION DE 10"</v>
          </cell>
          <cell r="C135" t="str">
            <v>UND</v>
          </cell>
          <cell r="D135">
            <v>262478</v>
          </cell>
        </row>
        <row r="136">
          <cell r="B136" t="str">
            <v>REDUCCION HF 10X6</v>
          </cell>
          <cell r="C136" t="str">
            <v>UND</v>
          </cell>
          <cell r="D136">
            <v>191400</v>
          </cell>
        </row>
        <row r="137">
          <cell r="B137" t="str">
            <v>VALVULA DE COMPUERTA DE EXT.LISO</v>
          </cell>
          <cell r="C137" t="str">
            <v>UND</v>
          </cell>
          <cell r="D137">
            <v>870250</v>
          </cell>
        </row>
        <row r="138">
          <cell r="B138" t="str">
            <v>CODO PVC P 6"</v>
          </cell>
          <cell r="C138" t="str">
            <v>UND</v>
          </cell>
          <cell r="D138">
            <v>182360</v>
          </cell>
        </row>
        <row r="139">
          <cell r="B139" t="str">
            <v>REDUCCION HF 6X4</v>
          </cell>
          <cell r="C139" t="str">
            <v>UND</v>
          </cell>
          <cell r="D139">
            <v>58700</v>
          </cell>
        </row>
        <row r="140">
          <cell r="B140" t="str">
            <v>TEE HF 6X6X3</v>
          </cell>
          <cell r="C140" t="str">
            <v>UND</v>
          </cell>
          <cell r="D140">
            <v>84216</v>
          </cell>
        </row>
        <row r="141">
          <cell r="B141" t="str">
            <v>TEE 4X4X3 PVC P</v>
          </cell>
          <cell r="C141" t="str">
            <v>UND</v>
          </cell>
          <cell r="D141">
            <v>71922</v>
          </cell>
        </row>
        <row r="142">
          <cell r="B142" t="str">
            <v>TEE 4X3X2 PVC P</v>
          </cell>
          <cell r="C142" t="str">
            <v>UND</v>
          </cell>
          <cell r="D142">
            <v>61375</v>
          </cell>
        </row>
        <row r="143">
          <cell r="B143" t="str">
            <v>CRUCETA 4X4X2X2 HF</v>
          </cell>
          <cell r="C143" t="str">
            <v>UND</v>
          </cell>
          <cell r="D143">
            <v>63800</v>
          </cell>
        </row>
        <row r="144">
          <cell r="B144" t="str">
            <v>CRUCETA DE 3X3X2X2 HF</v>
          </cell>
          <cell r="C144" t="str">
            <v>UND</v>
          </cell>
          <cell r="D144">
            <v>43384</v>
          </cell>
        </row>
        <row r="145">
          <cell r="B145" t="str">
            <v>TEE 3X3X2 PVC</v>
          </cell>
          <cell r="C145" t="str">
            <v>UND</v>
          </cell>
          <cell r="D145">
            <v>40367</v>
          </cell>
        </row>
        <row r="146">
          <cell r="B146" t="str">
            <v>REDUCCION 3X2 PVC P</v>
          </cell>
          <cell r="C146" t="str">
            <v>UND</v>
          </cell>
          <cell r="D146">
            <v>5172</v>
          </cell>
        </row>
        <row r="147">
          <cell r="B147" t="str">
            <v>CODO 3" 90 RADIO LARGO</v>
          </cell>
          <cell r="C147" t="str">
            <v>UND</v>
          </cell>
          <cell r="D147">
            <v>35637</v>
          </cell>
        </row>
        <row r="148">
          <cell r="B148" t="str">
            <v>TEE 2X2X2 PVC</v>
          </cell>
          <cell r="C148" t="str">
            <v>UND</v>
          </cell>
          <cell r="D148">
            <v>21143</v>
          </cell>
        </row>
        <row r="149">
          <cell r="B149" t="str">
            <v>CRUCETA 2X2X2X2 HF</v>
          </cell>
          <cell r="C149" t="str">
            <v>UND</v>
          </cell>
          <cell r="D149">
            <v>33176</v>
          </cell>
        </row>
        <row r="150">
          <cell r="B150" t="str">
            <v>TAPON PVC P 2"</v>
          </cell>
          <cell r="C150" t="str">
            <v>UND</v>
          </cell>
          <cell r="D150">
            <v>1664</v>
          </cell>
        </row>
        <row r="151">
          <cell r="B151" t="str">
            <v>COLLAR DE DERIVACION 3 X 1/2</v>
          </cell>
          <cell r="C151" t="str">
            <v>UND</v>
          </cell>
          <cell r="D151">
            <v>8278</v>
          </cell>
        </row>
        <row r="152">
          <cell r="B152" t="str">
            <v>COLLAR DE DERIVACIÓN 2 X 1/2"</v>
          </cell>
          <cell r="C152" t="str">
            <v>UND</v>
          </cell>
          <cell r="D152">
            <v>3100</v>
          </cell>
        </row>
        <row r="153">
          <cell r="B153" t="str">
            <v>CAJA DE REGISTRO</v>
          </cell>
          <cell r="C153" t="str">
            <v>UND</v>
          </cell>
          <cell r="D153">
            <v>19500</v>
          </cell>
        </row>
        <row r="154">
          <cell r="B154" t="str">
            <v>TAPA CAJA DE REGISTRO HF</v>
          </cell>
          <cell r="C154" t="str">
            <v>UND</v>
          </cell>
          <cell r="D154">
            <v>25000</v>
          </cell>
        </row>
        <row r="155">
          <cell r="B155" t="str">
            <v>EXCAVACIÓN MANUAL</v>
          </cell>
          <cell r="C155" t="str">
            <v>M3</v>
          </cell>
          <cell r="D155">
            <v>13029</v>
          </cell>
        </row>
        <row r="156">
          <cell r="B156" t="str">
            <v xml:space="preserve">CABALLETE </v>
          </cell>
          <cell r="C156" t="str">
            <v>UND</v>
          </cell>
          <cell r="D156">
            <v>9600</v>
          </cell>
        </row>
        <row r="157">
          <cell r="B157" t="str">
            <v>CEMENTO BLANCO</v>
          </cell>
          <cell r="C157" t="str">
            <v>KG</v>
          </cell>
          <cell r="D157">
            <v>550</v>
          </cell>
        </row>
        <row r="158">
          <cell r="B158" t="str">
            <v>LAVAMANOS SENCILLO CORONA</v>
          </cell>
          <cell r="C158" t="str">
            <v>UND</v>
          </cell>
          <cell r="D158">
            <v>45500</v>
          </cell>
        </row>
        <row r="159">
          <cell r="B159" t="str">
            <v>LLAVES PARA LAVAMANOS GRIFER</v>
          </cell>
          <cell r="C159" t="str">
            <v>UND</v>
          </cell>
          <cell r="D159">
            <v>11700</v>
          </cell>
        </row>
        <row r="160">
          <cell r="B160" t="str">
            <v xml:space="preserve">CURVAS 1/2 T.L </v>
          </cell>
          <cell r="C160" t="str">
            <v>UND</v>
          </cell>
          <cell r="D160">
            <v>100</v>
          </cell>
        </row>
        <row r="161">
          <cell r="B161" t="str">
            <v>CAJAS RECTANGULARES</v>
          </cell>
          <cell r="C161" t="str">
            <v>UND</v>
          </cell>
          <cell r="D161">
            <v>500</v>
          </cell>
        </row>
        <row r="162">
          <cell r="B162" t="str">
            <v>CAJAS OCTOGONALES</v>
          </cell>
          <cell r="C162" t="str">
            <v>UND</v>
          </cell>
          <cell r="D162">
            <v>500</v>
          </cell>
        </row>
        <row r="163">
          <cell r="B163" t="str">
            <v>APAGADOR SENCILLO LUMINEX</v>
          </cell>
          <cell r="C163" t="str">
            <v>UND</v>
          </cell>
          <cell r="D163">
            <v>2700</v>
          </cell>
        </row>
        <row r="164">
          <cell r="B164" t="str">
            <v>APAGADOR DOBLE LUMINEX</v>
          </cell>
          <cell r="C164" t="str">
            <v>UND</v>
          </cell>
          <cell r="D164">
            <v>3900</v>
          </cell>
        </row>
        <row r="165">
          <cell r="B165" t="str">
            <v>TOMA DOBLE</v>
          </cell>
          <cell r="C165" t="str">
            <v>UND</v>
          </cell>
          <cell r="D165">
            <v>3600</v>
          </cell>
        </row>
        <row r="166">
          <cell r="B166" t="str">
            <v>POLO A TIERRA LUMINEX</v>
          </cell>
          <cell r="C166" t="str">
            <v>UND</v>
          </cell>
          <cell r="D166">
            <v>3800</v>
          </cell>
        </row>
        <row r="167">
          <cell r="B167" t="str">
            <v>ACCESORIOS ELECTRICOS</v>
          </cell>
          <cell r="C167" t="str">
            <v>UND</v>
          </cell>
          <cell r="D167">
            <v>6000</v>
          </cell>
        </row>
        <row r="168">
          <cell r="B168" t="str">
            <v>CAJA CONTADOR</v>
          </cell>
          <cell r="C168" t="str">
            <v>UND</v>
          </cell>
          <cell r="D168">
            <v>16500</v>
          </cell>
        </row>
        <row r="169">
          <cell r="B169" t="str">
            <v>TABELON</v>
          </cell>
          <cell r="C169" t="str">
            <v>UND</v>
          </cell>
          <cell r="D169">
            <v>2900</v>
          </cell>
        </row>
        <row r="170">
          <cell r="B170" t="str">
            <v>RIEL IPN 100</v>
          </cell>
          <cell r="C170" t="str">
            <v>ML</v>
          </cell>
          <cell r="D170">
            <v>15250</v>
          </cell>
        </row>
        <row r="171">
          <cell r="B171" t="str">
            <v>MINERAL AMERICANO</v>
          </cell>
          <cell r="C171" t="str">
            <v>KG</v>
          </cell>
          <cell r="D171">
            <v>6000</v>
          </cell>
        </row>
        <row r="172">
          <cell r="B172" t="str">
            <v>REJA METALICA EN  TUBO 1 X 1</v>
          </cell>
          <cell r="C172" t="str">
            <v>ML</v>
          </cell>
          <cell r="D172">
            <v>35000</v>
          </cell>
        </row>
        <row r="173">
          <cell r="B173" t="str">
            <v>SOLDADURA</v>
          </cell>
          <cell r="C173" t="str">
            <v>KG</v>
          </cell>
          <cell r="D173">
            <v>900</v>
          </cell>
        </row>
        <row r="174">
          <cell r="B174" t="str">
            <v>PINTURA PARA TABLERO X 1/4</v>
          </cell>
          <cell r="C174" t="str">
            <v>1/4 GAL</v>
          </cell>
          <cell r="D174">
            <v>25000</v>
          </cell>
        </row>
        <row r="175">
          <cell r="B175" t="str">
            <v>PIRLAN DE BRONCE</v>
          </cell>
          <cell r="C175" t="str">
            <v>ML</v>
          </cell>
          <cell r="D175">
            <v>1900</v>
          </cell>
        </row>
        <row r="179">
          <cell r="C179" t="str">
            <v>UND</v>
          </cell>
          <cell r="D179">
            <v>84216</v>
          </cell>
        </row>
        <row r="180">
          <cell r="E180">
            <v>0</v>
          </cell>
        </row>
        <row r="182">
          <cell r="B182" t="str">
            <v>NOMBRE</v>
          </cell>
          <cell r="C182" t="str">
            <v>UNIDAD</v>
          </cell>
          <cell r="D182" t="str">
            <v>PRECIO</v>
          </cell>
        </row>
        <row r="183">
          <cell r="B183" t="str">
            <v>MAESTRO</v>
          </cell>
          <cell r="C183" t="str">
            <v>JORNAL</v>
          </cell>
          <cell r="D183">
            <v>30000</v>
          </cell>
          <cell r="E183">
            <v>0</v>
          </cell>
        </row>
        <row r="184">
          <cell r="B184" t="str">
            <v>OFICIAL</v>
          </cell>
          <cell r="C184" t="str">
            <v>JORNAL</v>
          </cell>
          <cell r="D184">
            <v>21890</v>
          </cell>
          <cell r="E184">
            <v>4660456.5123128798</v>
          </cell>
        </row>
        <row r="185">
          <cell r="B185" t="str">
            <v>OBRERO</v>
          </cell>
          <cell r="C185" t="str">
            <v>JORNAL</v>
          </cell>
          <cell r="D185">
            <v>14960</v>
          </cell>
          <cell r="E185">
            <v>6337855.3783221534</v>
          </cell>
        </row>
        <row r="186">
          <cell r="B186" t="str">
            <v>EQUIPO DE TOPOGRAFIA</v>
          </cell>
          <cell r="C186" t="str">
            <v>DIA</v>
          </cell>
          <cell r="D186">
            <v>100000</v>
          </cell>
          <cell r="E186">
            <v>0</v>
          </cell>
        </row>
        <row r="187">
          <cell r="B187" t="str">
            <v>METALURGICO</v>
          </cell>
          <cell r="C187" t="str">
            <v>DIA</v>
          </cell>
          <cell r="D187">
            <v>80000</v>
          </cell>
          <cell r="E187">
            <v>0</v>
          </cell>
        </row>
        <row r="188">
          <cell r="B188" t="str">
            <v>TECNICO ELECTRICO</v>
          </cell>
          <cell r="C188" t="str">
            <v>DIA</v>
          </cell>
          <cell r="D188">
            <v>40000</v>
          </cell>
          <cell r="E188">
            <v>0</v>
          </cell>
        </row>
        <row r="189">
          <cell r="B189" t="str">
            <v>xxx</v>
          </cell>
          <cell r="E189">
            <v>0</v>
          </cell>
        </row>
        <row r="190">
          <cell r="B190" t="str">
            <v>xxx</v>
          </cell>
          <cell r="E190">
            <v>0</v>
          </cell>
        </row>
        <row r="191">
          <cell r="B191" t="str">
            <v>xxx</v>
          </cell>
          <cell r="E191">
            <v>0</v>
          </cell>
        </row>
        <row r="192">
          <cell r="B192" t="str">
            <v>xxx</v>
          </cell>
          <cell r="E192">
            <v>0</v>
          </cell>
        </row>
        <row r="194">
          <cell r="B194" t="str">
            <v>NOMBRE</v>
          </cell>
          <cell r="C194" t="str">
            <v>UNIDAD</v>
          </cell>
          <cell r="D194" t="str">
            <v>PRECIO</v>
          </cell>
        </row>
        <row r="195">
          <cell r="B195" t="str">
            <v>HERRAMIENTA MENOR</v>
          </cell>
          <cell r="C195" t="str">
            <v>UND</v>
          </cell>
          <cell r="D195">
            <v>0</v>
          </cell>
          <cell r="E195">
            <v>587101.82053175161</v>
          </cell>
        </row>
        <row r="196">
          <cell r="B196" t="str">
            <v>FORMALETA</v>
          </cell>
          <cell r="C196" t="str">
            <v>GLB</v>
          </cell>
          <cell r="D196">
            <v>20000</v>
          </cell>
          <cell r="E196">
            <v>0</v>
          </cell>
        </row>
        <row r="197">
          <cell r="B197" t="str">
            <v>ESTACAS MADERA</v>
          </cell>
          <cell r="C197" t="str">
            <v>UND</v>
          </cell>
          <cell r="D197">
            <v>500</v>
          </cell>
          <cell r="E197">
            <v>0</v>
          </cell>
        </row>
        <row r="198">
          <cell r="B198" t="str">
            <v>BOMBA SUMERGIBLE</v>
          </cell>
          <cell r="C198" t="str">
            <v>UND</v>
          </cell>
          <cell r="D198">
            <v>2250000</v>
          </cell>
          <cell r="E198">
            <v>0</v>
          </cell>
        </row>
        <row r="199">
          <cell r="B199" t="str">
            <v>TEJA ACEROLIT</v>
          </cell>
          <cell r="C199" t="str">
            <v>UND</v>
          </cell>
          <cell r="D199">
            <v>15000</v>
          </cell>
          <cell r="E199">
            <v>0</v>
          </cell>
        </row>
        <row r="200">
          <cell r="B200" t="str">
            <v>PUERTA EN LAMINA</v>
          </cell>
          <cell r="C200" t="str">
            <v>UND</v>
          </cell>
          <cell r="D200">
            <v>58000</v>
          </cell>
          <cell r="E200">
            <v>0</v>
          </cell>
        </row>
        <row r="201">
          <cell r="B201" t="str">
            <v>HERRAMIENTA M.</v>
          </cell>
          <cell r="C201" t="str">
            <v>UND</v>
          </cell>
          <cell r="D201">
            <v>250</v>
          </cell>
          <cell r="E201">
            <v>0</v>
          </cell>
        </row>
        <row r="202">
          <cell r="B202" t="str">
            <v>HERRAMIENTAS MENOR</v>
          </cell>
          <cell r="C202" t="str">
            <v>UND</v>
          </cell>
          <cell r="D202">
            <v>1000</v>
          </cell>
          <cell r="E202">
            <v>0</v>
          </cell>
        </row>
        <row r="203">
          <cell r="B203" t="str">
            <v>FORMALETA EN MADERA PULIDA</v>
          </cell>
          <cell r="C203" t="str">
            <v>ML</v>
          </cell>
          <cell r="D203">
            <v>2300</v>
          </cell>
          <cell r="E203">
            <v>340400</v>
          </cell>
        </row>
        <row r="204">
          <cell r="B204" t="str">
            <v>XXX</v>
          </cell>
          <cell r="E204">
            <v>0</v>
          </cell>
        </row>
        <row r="205">
          <cell r="B205" t="str">
            <v>XXX</v>
          </cell>
          <cell r="E205">
            <v>0</v>
          </cell>
        </row>
        <row r="206">
          <cell r="B206" t="str">
            <v>XXX</v>
          </cell>
          <cell r="E206">
            <v>0</v>
          </cell>
        </row>
        <row r="207">
          <cell r="B207" t="str">
            <v>XXX</v>
          </cell>
          <cell r="E207">
            <v>0</v>
          </cell>
        </row>
        <row r="208">
          <cell r="B208" t="str">
            <v>XXX</v>
          </cell>
          <cell r="E208">
            <v>0</v>
          </cell>
        </row>
        <row r="209">
          <cell r="B209" t="str">
            <v>XXX</v>
          </cell>
          <cell r="E209">
            <v>0</v>
          </cell>
        </row>
        <row r="210">
          <cell r="B210" t="str">
            <v>XXX</v>
          </cell>
          <cell r="E210">
            <v>0</v>
          </cell>
        </row>
        <row r="211">
          <cell r="B211" t="str">
            <v>XXX</v>
          </cell>
          <cell r="E211">
            <v>0</v>
          </cell>
        </row>
        <row r="212">
          <cell r="B212" t="str">
            <v>XXX</v>
          </cell>
          <cell r="E212">
            <v>0</v>
          </cell>
        </row>
        <row r="213">
          <cell r="B213" t="str">
            <v>XXX</v>
          </cell>
          <cell r="E213">
            <v>0</v>
          </cell>
        </row>
        <row r="214">
          <cell r="B214" t="str">
            <v>XXX</v>
          </cell>
          <cell r="E214">
            <v>0</v>
          </cell>
        </row>
        <row r="215">
          <cell r="B215" t="str">
            <v>XXX</v>
          </cell>
          <cell r="E215">
            <v>0</v>
          </cell>
        </row>
        <row r="216">
          <cell r="B216" t="str">
            <v>XXX</v>
          </cell>
          <cell r="E216">
            <v>0</v>
          </cell>
        </row>
      </sheetData>
      <sheetData sheetId="3" refreshError="1"/>
      <sheetData sheetId="4" refreshError="1"/>
      <sheetData sheetId="5" refreshError="1"/>
      <sheetData sheetId="6" refreshError="1"/>
      <sheetData sheetId="7"/>
      <sheetData sheetId="8" refreshError="1"/>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sheetData sheetId="24"/>
      <sheetData sheetId="25"/>
      <sheetData sheetId="26"/>
      <sheetData sheetId="27"/>
      <sheetData sheetId="28" refreshError="1"/>
      <sheetData sheetId="29"/>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sheetName val="PU (2)"/>
      <sheetName val="RESUMEN"/>
      <sheetName val="PRECIOS"/>
      <sheetName val="fotos"/>
    </sheetNames>
    <sheetDataSet>
      <sheetData sheetId="0"/>
      <sheetData sheetId="1">
        <row r="10">
          <cell r="F10" t="str">
            <v>ITEM: Terraplenes (con material proveniente de corte)</v>
          </cell>
        </row>
      </sheetData>
      <sheetData sheetId="2"/>
      <sheetData sheetId="3"/>
      <sheetData sheetId="4"/>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GABO"/>
      <sheetName val="Presupuesto"/>
      <sheetName val="Datos"/>
      <sheetName val="Base Datos"/>
      <sheetName val="1.1"/>
      <sheetName val="1.2"/>
      <sheetName val="2.1"/>
      <sheetName val="3.1"/>
      <sheetName val="3.2"/>
      <sheetName val="3.3"/>
      <sheetName val="3.4"/>
      <sheetName val="3.5"/>
      <sheetName val="3.6"/>
      <sheetName val="3.7"/>
      <sheetName val="4.1"/>
      <sheetName val="4.2"/>
      <sheetName val="4.3"/>
      <sheetName val="5.1"/>
      <sheetName val="6.1"/>
      <sheetName val="6.2"/>
      <sheetName val="6.3"/>
      <sheetName val="6.4"/>
      <sheetName val="7.1"/>
      <sheetName val="8.1"/>
      <sheetName val="8.2"/>
      <sheetName val="9.1"/>
      <sheetName val="9.3"/>
      <sheetName val="9.4"/>
      <sheetName val="10.1"/>
      <sheetName val="10.2"/>
      <sheetName val="10.3"/>
      <sheetName val="11.1"/>
      <sheetName val="12.1"/>
      <sheetName val="C123"/>
      <sheetName val="M14"/>
      <sheetName val="vinilo"/>
      <sheetName val="PAÑETE"/>
      <sheetName val="ENCHAPE"/>
      <sheetName val="ESTUCO"/>
      <sheetName val="CERCHA"/>
    </sheetNames>
    <sheetDataSet>
      <sheetData sheetId="0" refreshError="1"/>
      <sheetData sheetId="1" refreshError="1"/>
      <sheetData sheetId="2" refreshError="1"/>
      <sheetData sheetId="3" refreshError="1">
        <row r="4">
          <cell r="B4" t="str">
            <v xml:space="preserve"> </v>
          </cell>
        </row>
        <row r="5">
          <cell r="B5" t="str">
            <v>VALOR</v>
          </cell>
          <cell r="C5" t="str">
            <v>NOMBRE</v>
          </cell>
        </row>
        <row r="7">
          <cell r="B7">
            <v>0.1</v>
          </cell>
          <cell r="C7" t="str">
            <v>ADMINISTRACION</v>
          </cell>
        </row>
        <row r="8">
          <cell r="B8">
            <v>0.1</v>
          </cell>
          <cell r="C8" t="str">
            <v>IMPREVISTOS</v>
          </cell>
        </row>
        <row r="9">
          <cell r="B9">
            <v>0.08</v>
          </cell>
          <cell r="C9" t="str">
            <v>UTILIDAD</v>
          </cell>
        </row>
        <row r="10">
          <cell r="B10">
            <v>0.28000000000000003</v>
          </cell>
          <cell r="C10" t="str">
            <v>AIU</v>
          </cell>
        </row>
        <row r="11">
          <cell r="B11">
            <v>0.93</v>
          </cell>
          <cell r="C11" t="str">
            <v>PREST.</v>
          </cell>
        </row>
        <row r="12">
          <cell r="C12" t="str">
            <v>IVA</v>
          </cell>
        </row>
        <row r="19">
          <cell r="B19" t="str">
            <v>NOMBRE</v>
          </cell>
          <cell r="C19" t="str">
            <v>UNIDAD</v>
          </cell>
          <cell r="D19" t="str">
            <v>PRECIO</v>
          </cell>
        </row>
        <row r="20">
          <cell r="B20" t="str">
            <v>RETROEXCAVADORA</v>
          </cell>
          <cell r="C20" t="str">
            <v>HORA</v>
          </cell>
          <cell r="D20">
            <v>50000</v>
          </cell>
          <cell r="E20" t="e">
            <v>#REF!</v>
          </cell>
          <cell r="F20" t="e">
            <v>#REF!</v>
          </cell>
        </row>
        <row r="21">
          <cell r="B21" t="str">
            <v>BULLDOZER D6</v>
          </cell>
          <cell r="C21" t="str">
            <v>HORA</v>
          </cell>
          <cell r="D21">
            <v>45000</v>
          </cell>
          <cell r="E21" t="e">
            <v>#REF!</v>
          </cell>
          <cell r="F21" t="e">
            <v>#REF!</v>
          </cell>
        </row>
        <row r="22">
          <cell r="B22" t="str">
            <v>BULLDOZER D8</v>
          </cell>
          <cell r="C22" t="str">
            <v>HORA</v>
          </cell>
          <cell r="D22">
            <v>85000</v>
          </cell>
          <cell r="E22" t="e">
            <v>#REF!</v>
          </cell>
          <cell r="F22" t="e">
            <v>#REF!</v>
          </cell>
        </row>
        <row r="23">
          <cell r="B23" t="str">
            <v>MOTONIVELADORA</v>
          </cell>
          <cell r="C23" t="str">
            <v>HORA</v>
          </cell>
          <cell r="D23">
            <v>50000</v>
          </cell>
          <cell r="E23" t="e">
            <v>#REF!</v>
          </cell>
          <cell r="F23" t="e">
            <v>#REF!</v>
          </cell>
        </row>
        <row r="24">
          <cell r="B24" t="str">
            <v>VIBROCOMPACTADOR</v>
          </cell>
          <cell r="C24" t="str">
            <v>HORA</v>
          </cell>
          <cell r="D24">
            <v>35000</v>
          </cell>
          <cell r="E24" t="e">
            <v>#REF!</v>
          </cell>
          <cell r="F24" t="e">
            <v>#REF!</v>
          </cell>
        </row>
        <row r="25">
          <cell r="B25" t="str">
            <v>CARROTANQUE</v>
          </cell>
          <cell r="C25" t="str">
            <v>HORA</v>
          </cell>
          <cell r="E25" t="e">
            <v>#REF!</v>
          </cell>
          <cell r="F25" t="e">
            <v>#REF!</v>
          </cell>
        </row>
        <row r="26">
          <cell r="B26" t="str">
            <v>RETROCARGADOR</v>
          </cell>
          <cell r="C26" t="str">
            <v>HORA</v>
          </cell>
          <cell r="E26" t="e">
            <v>#REF!</v>
          </cell>
          <cell r="F26" t="e">
            <v>#REF!</v>
          </cell>
        </row>
        <row r="27">
          <cell r="B27" t="str">
            <v xml:space="preserve">VOLQUETA </v>
          </cell>
          <cell r="C27" t="str">
            <v>M3</v>
          </cell>
          <cell r="D27">
            <v>2500</v>
          </cell>
          <cell r="E27" t="e">
            <v>#REF!</v>
          </cell>
          <cell r="F27" t="e">
            <v>#REF!</v>
          </cell>
        </row>
        <row r="28">
          <cell r="B28" t="str">
            <v>VOLQUETA POR HORAS</v>
          </cell>
          <cell r="C28" t="str">
            <v>HORA</v>
          </cell>
          <cell r="D28">
            <v>400</v>
          </cell>
          <cell r="E28" t="e">
            <v>#REF!</v>
          </cell>
          <cell r="F28" t="e">
            <v>#REF!</v>
          </cell>
        </row>
        <row r="29">
          <cell r="B29" t="str">
            <v>MEZCLADORA</v>
          </cell>
          <cell r="C29" t="str">
            <v>HORA</v>
          </cell>
          <cell r="D29">
            <v>9000</v>
          </cell>
          <cell r="E29" t="e">
            <v>#REF!</v>
          </cell>
          <cell r="F29" t="e">
            <v>#REF!</v>
          </cell>
        </row>
        <row r="30">
          <cell r="B30" t="str">
            <v>VIBRADOR ELECTRICO</v>
          </cell>
          <cell r="C30" t="str">
            <v>d/M</v>
          </cell>
          <cell r="D30">
            <v>35000</v>
          </cell>
          <cell r="E30" t="e">
            <v>#REF!</v>
          </cell>
          <cell r="F30" t="e">
            <v>#REF!</v>
          </cell>
        </row>
        <row r="31">
          <cell r="B31" t="str">
            <v>EQ. DE PERFORACION</v>
          </cell>
          <cell r="C31" t="str">
            <v>HORA</v>
          </cell>
          <cell r="D31">
            <v>25000</v>
          </cell>
          <cell r="E31" t="e">
            <v>#REF!</v>
          </cell>
          <cell r="F31" t="e">
            <v>#REF!</v>
          </cell>
        </row>
        <row r="32">
          <cell r="B32" t="str">
            <v xml:space="preserve">ANDAMIO METALICO </v>
          </cell>
          <cell r="C32" t="str">
            <v>d/M</v>
          </cell>
          <cell r="D32">
            <v>800</v>
          </cell>
          <cell r="E32" t="e">
            <v>#REF!</v>
          </cell>
          <cell r="F32" t="e">
            <v>#REF!</v>
          </cell>
        </row>
        <row r="33">
          <cell r="B33" t="str">
            <v>COMPRESOR</v>
          </cell>
          <cell r="C33" t="str">
            <v>HORA</v>
          </cell>
          <cell r="D33">
            <v>5000</v>
          </cell>
          <cell r="E33" t="e">
            <v>#REF!</v>
          </cell>
          <cell r="F33" t="e">
            <v>#REF!</v>
          </cell>
        </row>
        <row r="34">
          <cell r="B34" t="str">
            <v>MOTOBOMA</v>
          </cell>
          <cell r="C34" t="str">
            <v>HORA</v>
          </cell>
          <cell r="D34">
            <v>20000</v>
          </cell>
          <cell r="E34" t="e">
            <v>#REF!</v>
          </cell>
          <cell r="F34" t="e">
            <v>#REF!</v>
          </cell>
        </row>
        <row r="35">
          <cell r="B35" t="str">
            <v>VOLQUETA</v>
          </cell>
          <cell r="C35" t="str">
            <v>M3/KM</v>
          </cell>
          <cell r="D35">
            <v>300</v>
          </cell>
          <cell r="E35" t="e">
            <v>#REF!</v>
          </cell>
          <cell r="F35" t="e">
            <v>#REF!</v>
          </cell>
        </row>
        <row r="36">
          <cell r="B36" t="str">
            <v>EQUIPO DE TOPOGRAFIA</v>
          </cell>
          <cell r="C36" t="str">
            <v>DIA</v>
          </cell>
          <cell r="D36">
            <v>80000</v>
          </cell>
          <cell r="E36" t="e">
            <v>#REF!</v>
          </cell>
          <cell r="F36" t="e">
            <v>#REF!</v>
          </cell>
        </row>
        <row r="37">
          <cell r="B37" t="str">
            <v>XXX</v>
          </cell>
          <cell r="C37" t="str">
            <v>HORA</v>
          </cell>
          <cell r="E37" t="e">
            <v>#REF!</v>
          </cell>
          <cell r="F37" t="e">
            <v>#REF!</v>
          </cell>
        </row>
        <row r="38">
          <cell r="B38" t="str">
            <v>XXX</v>
          </cell>
          <cell r="C38" t="str">
            <v>HORA</v>
          </cell>
          <cell r="E38" t="e">
            <v>#REF!</v>
          </cell>
          <cell r="F38" t="e">
            <v>#REF!</v>
          </cell>
        </row>
        <row r="39">
          <cell r="B39" t="str">
            <v>XXX</v>
          </cell>
          <cell r="C39" t="str">
            <v>HORA</v>
          </cell>
          <cell r="E39" t="e">
            <v>#REF!</v>
          </cell>
          <cell r="F39" t="e">
            <v>#REF!</v>
          </cell>
        </row>
        <row r="42">
          <cell r="B42" t="str">
            <v>NOMBRE</v>
          </cell>
          <cell r="C42" t="str">
            <v>UNIDAD</v>
          </cell>
          <cell r="D42" t="str">
            <v>PRECIO</v>
          </cell>
        </row>
        <row r="43">
          <cell r="B43" t="str">
            <v>ARENA</v>
          </cell>
          <cell r="C43" t="str">
            <v>M3</v>
          </cell>
          <cell r="D43">
            <v>9000</v>
          </cell>
          <cell r="E43" t="e">
            <v>#REF!</v>
          </cell>
        </row>
        <row r="44">
          <cell r="B44" t="str">
            <v>TRITURADO</v>
          </cell>
          <cell r="C44" t="str">
            <v>M3</v>
          </cell>
          <cell r="D44">
            <v>60000</v>
          </cell>
          <cell r="E44" t="e">
            <v>#REF!</v>
          </cell>
        </row>
        <row r="45">
          <cell r="B45" t="str">
            <v>CEMENTO</v>
          </cell>
          <cell r="C45" t="str">
            <v>KG</v>
          </cell>
          <cell r="D45">
            <v>400</v>
          </cell>
          <cell r="E45" t="e">
            <v>#REF!</v>
          </cell>
        </row>
        <row r="46">
          <cell r="B46" t="str">
            <v>AGUA</v>
          </cell>
          <cell r="C46" t="str">
            <v>LT</v>
          </cell>
          <cell r="D46">
            <v>10</v>
          </cell>
          <cell r="E46" t="e">
            <v>#REF!</v>
          </cell>
        </row>
        <row r="47">
          <cell r="B47" t="str">
            <v>LADRILLO TEMOSA 0.1×0.2×0.4</v>
          </cell>
          <cell r="C47" t="str">
            <v>UND</v>
          </cell>
          <cell r="D47">
            <v>700</v>
          </cell>
          <cell r="E47" t="e">
            <v>#REF!</v>
          </cell>
        </row>
        <row r="48">
          <cell r="B48" t="str">
            <v>BLOQUE MACIZO DE CEMENTO 0.1×0.2×0.4</v>
          </cell>
          <cell r="C48" t="str">
            <v>UND</v>
          </cell>
          <cell r="D48">
            <v>700</v>
          </cell>
          <cell r="E48" t="e">
            <v>#REF!</v>
          </cell>
        </row>
        <row r="49">
          <cell r="B49" t="str">
            <v>FLANCHE a=0,5m  LAMINA LISA  ZINC CAL. 25</v>
          </cell>
          <cell r="C49" t="str">
            <v>ML</v>
          </cell>
          <cell r="D49">
            <v>3115</v>
          </cell>
          <cell r="E49" t="e">
            <v>#REF!</v>
          </cell>
        </row>
        <row r="50">
          <cell r="B50" t="str">
            <v>ALAMBRE NEGRO</v>
          </cell>
          <cell r="C50" t="str">
            <v>KG</v>
          </cell>
          <cell r="D50">
            <v>1500</v>
          </cell>
          <cell r="E50" t="e">
            <v>#REF!</v>
          </cell>
        </row>
        <row r="51">
          <cell r="B51" t="str">
            <v>PLATINA 1/4"* 4"</v>
          </cell>
          <cell r="C51" t="str">
            <v>ML</v>
          </cell>
          <cell r="D51">
            <v>5000</v>
          </cell>
          <cell r="E51" t="e">
            <v>#REF!</v>
          </cell>
        </row>
        <row r="52">
          <cell r="B52" t="str">
            <v>TUBERIA PVC PRESION RDE 13.5  Ø=½"</v>
          </cell>
          <cell r="C52" t="str">
            <v>ML</v>
          </cell>
          <cell r="D52">
            <v>867</v>
          </cell>
          <cell r="E52" t="e">
            <v>#REF!</v>
          </cell>
        </row>
        <row r="53">
          <cell r="B53" t="str">
            <v>TUBERIA PVC PRESION RDE 21  Ø=3/4"</v>
          </cell>
          <cell r="C53" t="str">
            <v>ML</v>
          </cell>
          <cell r="D53">
            <v>1766</v>
          </cell>
          <cell r="E53" t="e">
            <v>#REF!</v>
          </cell>
        </row>
        <row r="54">
          <cell r="B54" t="str">
            <v>TUBERIA PVC PRESION RDE 21  Ø=1"</v>
          </cell>
          <cell r="C54" t="str">
            <v>ML</v>
          </cell>
          <cell r="D54">
            <v>1917</v>
          </cell>
          <cell r="E54" t="e">
            <v>#REF!</v>
          </cell>
        </row>
        <row r="55">
          <cell r="B55" t="str">
            <v>TUBERIA PVC PRESION RDE 21  Ø=1½"</v>
          </cell>
          <cell r="C55" t="str">
            <v>ML</v>
          </cell>
          <cell r="D55">
            <v>3668</v>
          </cell>
          <cell r="E55" t="e">
            <v>#REF!</v>
          </cell>
        </row>
        <row r="56">
          <cell r="B56" t="str">
            <v>TUBERIA PVC PRESION RDE 26  Ø=3"</v>
          </cell>
          <cell r="C56" t="str">
            <v>ML</v>
          </cell>
          <cell r="D56">
            <v>14956</v>
          </cell>
          <cell r="E56" t="e">
            <v>#REF!</v>
          </cell>
        </row>
        <row r="57">
          <cell r="B57" t="str">
            <v>ACCESORIOS PVC PRESION Ø=½"</v>
          </cell>
          <cell r="C57" t="str">
            <v>ML</v>
          </cell>
          <cell r="D57">
            <v>500</v>
          </cell>
          <cell r="E57" t="e">
            <v>#REF!</v>
          </cell>
        </row>
        <row r="58">
          <cell r="B58" t="str">
            <v>TUBERIA PVC RDE 21  4"</v>
          </cell>
          <cell r="C58" t="str">
            <v>ML</v>
          </cell>
          <cell r="D58">
            <v>6000</v>
          </cell>
          <cell r="E58" t="e">
            <v>#REF!</v>
          </cell>
        </row>
        <row r="59">
          <cell r="B59" t="str">
            <v>CODO 90° PVC PRESION Ø=½"</v>
          </cell>
          <cell r="C59" t="str">
            <v>UND</v>
          </cell>
          <cell r="D59">
            <v>300</v>
          </cell>
          <cell r="E59" t="e">
            <v>#REF!</v>
          </cell>
        </row>
        <row r="60">
          <cell r="B60" t="str">
            <v>CODO 90° PVC PRESION Ø=3/4"</v>
          </cell>
          <cell r="C60" t="str">
            <v>UND</v>
          </cell>
          <cell r="D60">
            <v>420</v>
          </cell>
          <cell r="E60" t="e">
            <v>#REF!</v>
          </cell>
        </row>
        <row r="61">
          <cell r="B61" t="str">
            <v>CODO 90° PVC PRESION Ø=1"</v>
          </cell>
          <cell r="C61" t="str">
            <v>UND</v>
          </cell>
          <cell r="D61">
            <v>800</v>
          </cell>
          <cell r="E61" t="e">
            <v>#REF!</v>
          </cell>
        </row>
        <row r="62">
          <cell r="B62" t="str">
            <v>CODO 90° PVC PRESION Ø=1½"</v>
          </cell>
          <cell r="C62" t="str">
            <v>UND</v>
          </cell>
          <cell r="D62">
            <v>2900</v>
          </cell>
          <cell r="E62" t="e">
            <v>#REF!</v>
          </cell>
        </row>
        <row r="63">
          <cell r="B63" t="str">
            <v>TEE PVC PRESION Ø=½"</v>
          </cell>
          <cell r="C63" t="str">
            <v>UND</v>
          </cell>
          <cell r="D63">
            <v>400</v>
          </cell>
          <cell r="E63" t="e">
            <v>#REF!</v>
          </cell>
        </row>
        <row r="64">
          <cell r="B64" t="str">
            <v>REGISTRO DE 3/4" CORTE</v>
          </cell>
          <cell r="C64" t="str">
            <v>UND</v>
          </cell>
          <cell r="D64">
            <v>24200</v>
          </cell>
          <cell r="E64" t="e">
            <v>#REF!</v>
          </cell>
        </row>
        <row r="65">
          <cell r="B65" t="str">
            <v>LIMPIADOR PVC</v>
          </cell>
          <cell r="C65" t="str">
            <v>¼ GAL</v>
          </cell>
          <cell r="D65">
            <v>14200</v>
          </cell>
          <cell r="E65" t="e">
            <v>#REF!</v>
          </cell>
        </row>
        <row r="66">
          <cell r="B66" t="str">
            <v>SOLDADURA PVC</v>
          </cell>
          <cell r="C66" t="str">
            <v>¼ GAL</v>
          </cell>
          <cell r="D66">
            <v>32900</v>
          </cell>
          <cell r="E66" t="e">
            <v>#REF!</v>
          </cell>
        </row>
        <row r="67">
          <cell r="B67" t="str">
            <v>CODO 90° PVC PRESION Ø=½"</v>
          </cell>
          <cell r="C67" t="str">
            <v>UND</v>
          </cell>
          <cell r="D67">
            <v>300</v>
          </cell>
          <cell r="E67" t="e">
            <v>#REF!</v>
          </cell>
        </row>
        <row r="68">
          <cell r="B68" t="str">
            <v>REGISTRO DE INCORPORACION</v>
          </cell>
          <cell r="C68" t="str">
            <v>UND</v>
          </cell>
          <cell r="D68">
            <v>1500</v>
          </cell>
          <cell r="E68" t="e">
            <v>#REF!</v>
          </cell>
        </row>
        <row r="69">
          <cell r="B69" t="str">
            <v>MANGUERA FLEXIBLE</v>
          </cell>
          <cell r="C69" t="str">
            <v>ML</v>
          </cell>
          <cell r="D69">
            <v>1500</v>
          </cell>
          <cell r="E69" t="e">
            <v>#REF!</v>
          </cell>
        </row>
        <row r="70">
          <cell r="B70" t="str">
            <v>TUBO PVC SANITARIO Ø=2"</v>
          </cell>
          <cell r="C70" t="str">
            <v>ML</v>
          </cell>
          <cell r="D70">
            <v>3250</v>
          </cell>
          <cell r="E70" t="e">
            <v>#REF!</v>
          </cell>
        </row>
        <row r="71">
          <cell r="B71" t="str">
            <v>TUBO PVC SANITARIO Ø=4"</v>
          </cell>
          <cell r="C71" t="str">
            <v>ML</v>
          </cell>
          <cell r="D71">
            <v>7886</v>
          </cell>
          <cell r="E71" t="e">
            <v>#REF!</v>
          </cell>
        </row>
        <row r="72">
          <cell r="B72" t="str">
            <v>CODO PVC-S 1/8 C*C Ø=2"</v>
          </cell>
          <cell r="C72" t="str">
            <v>UND</v>
          </cell>
          <cell r="D72">
            <v>1800</v>
          </cell>
          <cell r="E72" t="e">
            <v>#REF!</v>
          </cell>
        </row>
        <row r="73">
          <cell r="B73" t="str">
            <v>CODO PVC-S 1/8 C*C Ø=4"</v>
          </cell>
          <cell r="C73" t="str">
            <v>UND</v>
          </cell>
          <cell r="D73">
            <v>5900</v>
          </cell>
          <cell r="E73" t="e">
            <v>#REF!</v>
          </cell>
        </row>
        <row r="74">
          <cell r="B74" t="str">
            <v>BUJE SOLDADO PVC-S Ø=4"×2"</v>
          </cell>
          <cell r="C74" t="str">
            <v>UND</v>
          </cell>
          <cell r="D74">
            <v>3818</v>
          </cell>
          <cell r="E74" t="e">
            <v>#REF!</v>
          </cell>
        </row>
        <row r="75">
          <cell r="B75" t="str">
            <v>TEE PVC-S Ø=4"</v>
          </cell>
          <cell r="C75" t="str">
            <v>UND</v>
          </cell>
          <cell r="D75">
            <v>7800</v>
          </cell>
          <cell r="E75" t="e">
            <v>#REF!</v>
          </cell>
        </row>
        <row r="76">
          <cell r="B76" t="str">
            <v>UNION PVC-S Ø=1"</v>
          </cell>
          <cell r="C76" t="str">
            <v>UND</v>
          </cell>
          <cell r="D76">
            <v>1395</v>
          </cell>
          <cell r="E76" t="e">
            <v>#REF!</v>
          </cell>
        </row>
        <row r="77">
          <cell r="B77" t="str">
            <v>ASFALTO SOLIDO</v>
          </cell>
          <cell r="C77" t="str">
            <v>KG</v>
          </cell>
          <cell r="D77">
            <v>200</v>
          </cell>
          <cell r="E77" t="e">
            <v>#REF!</v>
          </cell>
        </row>
        <row r="78">
          <cell r="B78" t="str">
            <v>ACRILICO TRANSPARENTE</v>
          </cell>
          <cell r="C78" t="str">
            <v>M2</v>
          </cell>
          <cell r="D78">
            <v>60000</v>
          </cell>
          <cell r="E78" t="e">
            <v>#REF!</v>
          </cell>
        </row>
        <row r="79">
          <cell r="B79" t="str">
            <v>ARMADURA METALICA</v>
          </cell>
          <cell r="C79" t="str">
            <v>ML</v>
          </cell>
          <cell r="D79">
            <v>22000</v>
          </cell>
          <cell r="E79" t="e">
            <v>#REF!</v>
          </cell>
        </row>
        <row r="80">
          <cell r="B80" t="str">
            <v>PINTURA DE VINILO</v>
          </cell>
          <cell r="C80" t="str">
            <v>GAL</v>
          </cell>
          <cell r="D80">
            <v>33550</v>
          </cell>
          <cell r="E80" t="e">
            <v>#REF!</v>
          </cell>
        </row>
        <row r="81">
          <cell r="B81" t="str">
            <v>HOJA METALICA Cal 20</v>
          </cell>
          <cell r="C81" t="str">
            <v>M2</v>
          </cell>
          <cell r="D81">
            <v>9500</v>
          </cell>
        </row>
        <row r="82">
          <cell r="B82" t="str">
            <v>LISTON DE MADERA 1½" × 3"</v>
          </cell>
          <cell r="C82" t="str">
            <v>ML</v>
          </cell>
          <cell r="D82">
            <v>1800</v>
          </cell>
        </row>
        <row r="83">
          <cell r="B83" t="str">
            <v>LISTON DE MADERA 2" × 4"</v>
          </cell>
          <cell r="C83" t="str">
            <v>ML</v>
          </cell>
          <cell r="D83">
            <v>2300</v>
          </cell>
        </row>
        <row r="84">
          <cell r="B84" t="str">
            <v>VIDRIO</v>
          </cell>
          <cell r="C84" t="str">
            <v>M2</v>
          </cell>
          <cell r="D84">
            <v>17500</v>
          </cell>
        </row>
        <row r="85">
          <cell r="B85" t="str">
            <v>TEJA ETERNIT Nº4 (1.2×0.9)</v>
          </cell>
          <cell r="C85" t="str">
            <v>M2</v>
          </cell>
          <cell r="D85">
            <v>16566</v>
          </cell>
        </row>
        <row r="86">
          <cell r="B86" t="str">
            <v xml:space="preserve">TEJA ONDULADA ETERNIT Nº8  </v>
          </cell>
          <cell r="C86" t="str">
            <v>M2</v>
          </cell>
          <cell r="D86">
            <v>23000</v>
          </cell>
        </row>
        <row r="87">
          <cell r="B87" t="str">
            <v>GANCHO TEJA DE FIBRO CEMENTO</v>
          </cell>
          <cell r="C87" t="str">
            <v>UND</v>
          </cell>
          <cell r="D87">
            <v>350</v>
          </cell>
        </row>
        <row r="88">
          <cell r="B88" t="str">
            <v>AMARRE ALAMBRE TEJA AC</v>
          </cell>
          <cell r="C88" t="str">
            <v>UND</v>
          </cell>
          <cell r="D88">
            <v>50</v>
          </cell>
        </row>
        <row r="89">
          <cell r="B89" t="str">
            <v>ESMALTE DOMESTICO</v>
          </cell>
          <cell r="C89" t="str">
            <v>GAL</v>
          </cell>
          <cell r="D89">
            <v>33700</v>
          </cell>
        </row>
        <row r="90">
          <cell r="B90" t="str">
            <v>TABLA ORDINARIA</v>
          </cell>
          <cell r="C90" t="str">
            <v>ML</v>
          </cell>
          <cell r="D90">
            <v>1500</v>
          </cell>
        </row>
        <row r="91">
          <cell r="B91" t="str">
            <v>PUNTILLAS 2"</v>
          </cell>
          <cell r="C91" t="str">
            <v>LB</v>
          </cell>
          <cell r="D91">
            <v>2000</v>
          </cell>
        </row>
        <row r="92">
          <cell r="B92" t="str">
            <v>PIEDRA BOLA</v>
          </cell>
          <cell r="C92" t="str">
            <v>M3</v>
          </cell>
          <cell r="D92">
            <v>40000</v>
          </cell>
        </row>
        <row r="93">
          <cell r="B93" t="str">
            <v>CABALLETE FIJO ETERNIT</v>
          </cell>
          <cell r="C93" t="str">
            <v>UN</v>
          </cell>
          <cell r="D93">
            <v>23100</v>
          </cell>
        </row>
        <row r="94">
          <cell r="B94" t="str">
            <v xml:space="preserve">BLOQUE ARCILLA H-10  </v>
          </cell>
          <cell r="C94" t="str">
            <v>UND</v>
          </cell>
          <cell r="D94">
            <v>650</v>
          </cell>
        </row>
        <row r="95">
          <cell r="B95" t="str">
            <v>PINTURA EN ANTICORROSIVO</v>
          </cell>
          <cell r="C95" t="str">
            <v>GAL</v>
          </cell>
          <cell r="D95">
            <v>24800</v>
          </cell>
        </row>
        <row r="96">
          <cell r="B96" t="str">
            <v>CABALLETE FIJO ETERNIT</v>
          </cell>
          <cell r="C96" t="str">
            <v>ML</v>
          </cell>
          <cell r="D96">
            <v>23100</v>
          </cell>
        </row>
        <row r="97">
          <cell r="B97" t="str">
            <v>MARCO MET DE PUERTA CAL 20 e=12</v>
          </cell>
          <cell r="C97" t="str">
            <v>UND</v>
          </cell>
          <cell r="D97">
            <v>52325</v>
          </cell>
        </row>
        <row r="98">
          <cell r="B98" t="str">
            <v>CERRADURA ENTRADA APARTAMENTO</v>
          </cell>
          <cell r="C98" t="str">
            <v>UND</v>
          </cell>
          <cell r="D98">
            <v>38600</v>
          </cell>
        </row>
        <row r="99">
          <cell r="B99" t="str">
            <v>DILATACIONES</v>
          </cell>
          <cell r="C99" t="str">
            <v>ML</v>
          </cell>
          <cell r="D99">
            <v>950</v>
          </cell>
        </row>
        <row r="100">
          <cell r="B100" t="str">
            <v>JUEGO COMPL. 6 PIEZAS ASTROCOLOR</v>
          </cell>
          <cell r="C100" t="str">
            <v>UND</v>
          </cell>
          <cell r="D100">
            <v>41690</v>
          </cell>
        </row>
        <row r="101">
          <cell r="B101" t="str">
            <v>CABLE No 12</v>
          </cell>
          <cell r="C101" t="str">
            <v>ML</v>
          </cell>
          <cell r="D101">
            <v>230</v>
          </cell>
        </row>
        <row r="102">
          <cell r="B102" t="str">
            <v>TUBO CONDUIT TIPO LIVIANO</v>
          </cell>
          <cell r="C102" t="str">
            <v>ML</v>
          </cell>
          <cell r="D102">
            <v>500</v>
          </cell>
        </row>
        <row r="103">
          <cell r="B103" t="str">
            <v>VENTANA EN LAMINA CALIB 20 e= 0.12</v>
          </cell>
          <cell r="C103" t="str">
            <v>M2</v>
          </cell>
          <cell r="D103">
            <v>55000</v>
          </cell>
        </row>
        <row r="104">
          <cell r="B104" t="str">
            <v>LAVAPLATOS INOXIDABLE</v>
          </cell>
          <cell r="C104" t="str">
            <v>UND</v>
          </cell>
          <cell r="D104">
            <v>240500</v>
          </cell>
        </row>
        <row r="105">
          <cell r="B105" t="str">
            <v>MEZCLADOR</v>
          </cell>
          <cell r="C105" t="str">
            <v>UND</v>
          </cell>
          <cell r="D105">
            <v>19000</v>
          </cell>
        </row>
        <row r="106">
          <cell r="B106" t="str">
            <v>MANGUERA 1/2 X 1/2</v>
          </cell>
          <cell r="C106" t="str">
            <v>UND</v>
          </cell>
          <cell r="D106">
            <v>5000</v>
          </cell>
        </row>
        <row r="107">
          <cell r="B107" t="str">
            <v>PINTURA ESMALTE</v>
          </cell>
          <cell r="C107" t="str">
            <v>GAL</v>
          </cell>
          <cell r="D107">
            <v>39000</v>
          </cell>
        </row>
        <row r="108">
          <cell r="B108" t="str">
            <v>PINTURA BARNIZ</v>
          </cell>
          <cell r="C108" t="str">
            <v>GAL</v>
          </cell>
          <cell r="D108">
            <v>25000</v>
          </cell>
        </row>
        <row r="109">
          <cell r="B109" t="str">
            <v>CAL PROMICAL</v>
          </cell>
          <cell r="C109" t="str">
            <v>KG</v>
          </cell>
          <cell r="D109">
            <v>120</v>
          </cell>
        </row>
        <row r="110">
          <cell r="B110" t="str">
            <v>ESTUCO</v>
          </cell>
          <cell r="C110" t="str">
            <v>KG</v>
          </cell>
          <cell r="D110">
            <v>750</v>
          </cell>
        </row>
        <row r="111">
          <cell r="B111" t="str">
            <v>MURO EN BLOUE</v>
          </cell>
          <cell r="C111" t="str">
            <v>M2</v>
          </cell>
          <cell r="D111">
            <v>15800</v>
          </cell>
        </row>
        <row r="112">
          <cell r="B112" t="str">
            <v>DURMIENTES EN MADERA DE .06X.1</v>
          </cell>
          <cell r="C112" t="str">
            <v>ML</v>
          </cell>
          <cell r="D112">
            <v>2000</v>
          </cell>
        </row>
        <row r="113">
          <cell r="B113" t="str">
            <v>MACHIMBRE PARA PISO</v>
          </cell>
          <cell r="C113" t="str">
            <v>M2</v>
          </cell>
          <cell r="D113">
            <v>15000</v>
          </cell>
        </row>
        <row r="114">
          <cell r="B114" t="str">
            <v>PISO DUROPISO</v>
          </cell>
          <cell r="C114" t="str">
            <v>M2</v>
          </cell>
          <cell r="D114">
            <v>15260</v>
          </cell>
        </row>
        <row r="115">
          <cell r="B115" t="str">
            <v>DILATACIONES</v>
          </cell>
          <cell r="C115" t="str">
            <v>ML</v>
          </cell>
          <cell r="D115">
            <v>650</v>
          </cell>
        </row>
        <row r="116">
          <cell r="B116" t="str">
            <v xml:space="preserve">CONCRETO DE 1:2:3 </v>
          </cell>
          <cell r="C116" t="str">
            <v>M3</v>
          </cell>
          <cell r="D116" t="e">
            <v>#REF!</v>
          </cell>
        </row>
        <row r="117">
          <cell r="B117" t="str">
            <v>BREA</v>
          </cell>
          <cell r="C117" t="str">
            <v>KG</v>
          </cell>
          <cell r="D117">
            <v>650</v>
          </cell>
        </row>
        <row r="118">
          <cell r="B118" t="str">
            <v>HIERRO DE REFUERZO Ø=½"</v>
          </cell>
          <cell r="C118" t="str">
            <v>KG</v>
          </cell>
          <cell r="D118">
            <v>1200</v>
          </cell>
        </row>
        <row r="119">
          <cell r="B119" t="str">
            <v>HIERRO DE REFUERZO Ø=3/8"</v>
          </cell>
          <cell r="C119" t="str">
            <v>KG</v>
          </cell>
          <cell r="D119">
            <v>1100</v>
          </cell>
        </row>
        <row r="120">
          <cell r="B120" t="str">
            <v xml:space="preserve">SUB BASE GRANULAR </v>
          </cell>
          <cell r="C120" t="str">
            <v>M3</v>
          </cell>
          <cell r="D120">
            <v>32000</v>
          </cell>
        </row>
        <row r="121">
          <cell r="B121" t="str">
            <v>PEGO PARA LOSA</v>
          </cell>
          <cell r="C121" t="str">
            <v>KG</v>
          </cell>
          <cell r="D121">
            <v>770</v>
          </cell>
        </row>
        <row r="122">
          <cell r="B122" t="str">
            <v>ENCHAPE DE PISOS 0.30x0.30 TIPO PESADO</v>
          </cell>
          <cell r="C122" t="str">
            <v>M2</v>
          </cell>
          <cell r="D122">
            <v>19725</v>
          </cell>
        </row>
        <row r="123">
          <cell r="B123" t="str">
            <v>ENCHAPE DE MUROS</v>
          </cell>
          <cell r="C123" t="str">
            <v>M2</v>
          </cell>
          <cell r="D123">
            <v>15250</v>
          </cell>
        </row>
        <row r="124">
          <cell r="B124" t="str">
            <v>LAMPARA FLUORESCENTE SENCILLA</v>
          </cell>
          <cell r="C124" t="str">
            <v>UND</v>
          </cell>
          <cell r="D124">
            <v>24500</v>
          </cell>
        </row>
        <row r="125">
          <cell r="B125" t="str">
            <v>LAVAMANOS ACUACER</v>
          </cell>
          <cell r="C125" t="str">
            <v>UND</v>
          </cell>
          <cell r="D125">
            <v>17500</v>
          </cell>
        </row>
        <row r="126">
          <cell r="B126" t="str">
            <v>TUBO NOVAFORT 8"</v>
          </cell>
          <cell r="C126" t="str">
            <v>ML</v>
          </cell>
          <cell r="D126">
            <v>19243</v>
          </cell>
        </row>
        <row r="127">
          <cell r="B127" t="str">
            <v>MORTERO 1:4</v>
          </cell>
          <cell r="C127" t="str">
            <v>M3</v>
          </cell>
          <cell r="D127" t="e">
            <v>#REF!</v>
          </cell>
        </row>
        <row r="128">
          <cell r="B128" t="str">
            <v>KEROSENE</v>
          </cell>
          <cell r="C128" t="str">
            <v>GAL</v>
          </cell>
          <cell r="D128">
            <v>2000</v>
          </cell>
        </row>
        <row r="129">
          <cell r="B129" t="str">
            <v>MANTO IMPER. 3mm CON PINTURA PLACA</v>
          </cell>
          <cell r="C129" t="str">
            <v>M2</v>
          </cell>
          <cell r="D129">
            <v>13650</v>
          </cell>
        </row>
        <row r="130">
          <cell r="B130" t="str">
            <v>SANITARIO</v>
          </cell>
          <cell r="C130" t="str">
            <v>UND</v>
          </cell>
          <cell r="D130">
            <v>132810</v>
          </cell>
        </row>
        <row r="131">
          <cell r="B131" t="str">
            <v>UNION PVC-S Ø=4"</v>
          </cell>
          <cell r="C131" t="str">
            <v>UND</v>
          </cell>
          <cell r="D131">
            <v>3080</v>
          </cell>
        </row>
        <row r="132">
          <cell r="B132" t="str">
            <v>ADHESIVO</v>
          </cell>
          <cell r="C132" t="str">
            <v>GAL</v>
          </cell>
          <cell r="D132">
            <v>58000</v>
          </cell>
        </row>
        <row r="133">
          <cell r="B133" t="str">
            <v>ACONDICIONADOR</v>
          </cell>
          <cell r="C133" t="str">
            <v>GAL</v>
          </cell>
          <cell r="D133">
            <v>52812</v>
          </cell>
        </row>
        <row r="134">
          <cell r="B134" t="str">
            <v>CAJA DE INSPECCION  .6 X .6 m</v>
          </cell>
          <cell r="C134" t="str">
            <v>UND</v>
          </cell>
          <cell r="D134">
            <v>40000</v>
          </cell>
        </row>
        <row r="135">
          <cell r="B135" t="str">
            <v>TUBO VENTILACION Ø=4"</v>
          </cell>
          <cell r="C135" t="str">
            <v>ML</v>
          </cell>
          <cell r="D135">
            <v>6318</v>
          </cell>
        </row>
        <row r="136">
          <cell r="B136" t="str">
            <v>CODO 45° PVC-S 1/8 C×C Ø=4"</v>
          </cell>
          <cell r="C136" t="str">
            <v>UND</v>
          </cell>
          <cell r="D136">
            <v>5783</v>
          </cell>
        </row>
        <row r="137">
          <cell r="B137" t="str">
            <v>UNION DE REPARACION DE 10"</v>
          </cell>
          <cell r="C137" t="str">
            <v>UND</v>
          </cell>
          <cell r="D137">
            <v>262478</v>
          </cell>
        </row>
        <row r="138">
          <cell r="B138" t="str">
            <v>REDUCCION HF 10X6</v>
          </cell>
          <cell r="C138" t="str">
            <v>UND</v>
          </cell>
          <cell r="D138">
            <v>191400</v>
          </cell>
        </row>
        <row r="139">
          <cell r="B139" t="str">
            <v>VIGA AMARRE REF (.2mx.2m)</v>
          </cell>
          <cell r="C139" t="str">
            <v>ML</v>
          </cell>
          <cell r="D139">
            <v>25689</v>
          </cell>
        </row>
        <row r="140">
          <cell r="B140" t="str">
            <v>TEE PVC-S Ø=2"</v>
          </cell>
          <cell r="C140" t="str">
            <v>UND</v>
          </cell>
          <cell r="D140">
            <v>2200</v>
          </cell>
        </row>
        <row r="141">
          <cell r="B141" t="str">
            <v>UNION PVC-S Ø=2"</v>
          </cell>
          <cell r="C141" t="str">
            <v>UND</v>
          </cell>
          <cell r="D141">
            <v>2000</v>
          </cell>
        </row>
        <row r="142">
          <cell r="B142" t="str">
            <v>ADAPTADOR HEMBRA PVC-P Ø=3"</v>
          </cell>
          <cell r="C142" t="str">
            <v>UND</v>
          </cell>
          <cell r="D142">
            <v>11633</v>
          </cell>
        </row>
        <row r="143">
          <cell r="B143" t="str">
            <v>TAPON ROSCADO PVC PRESION Ø=3"</v>
          </cell>
          <cell r="C143" t="str">
            <v>UND</v>
          </cell>
          <cell r="D143">
            <v>11063</v>
          </cell>
        </row>
        <row r="144">
          <cell r="B144" t="str">
            <v>TEE 4X3X2 PVC P</v>
          </cell>
          <cell r="C144" t="str">
            <v>UND</v>
          </cell>
          <cell r="D144">
            <v>61375</v>
          </cell>
        </row>
        <row r="145">
          <cell r="B145" t="str">
            <v>CRUCETA 4X4X2X2 HF</v>
          </cell>
          <cell r="C145" t="str">
            <v>UND</v>
          </cell>
          <cell r="D145">
            <v>63800</v>
          </cell>
        </row>
        <row r="146">
          <cell r="B146" t="str">
            <v>CRUCETA DE 3X3X2X2 HF</v>
          </cell>
          <cell r="C146" t="str">
            <v>UND</v>
          </cell>
          <cell r="D146">
            <v>43384</v>
          </cell>
        </row>
        <row r="147">
          <cell r="B147" t="str">
            <v>TEJA ZINC 3m</v>
          </cell>
          <cell r="C147" t="str">
            <v>UND</v>
          </cell>
          <cell r="D147">
            <v>12500</v>
          </cell>
        </row>
        <row r="148">
          <cell r="B148" t="str">
            <v>REDUCCION 3X2 PVC P</v>
          </cell>
          <cell r="C148" t="str">
            <v>UND</v>
          </cell>
          <cell r="D148">
            <v>5172</v>
          </cell>
        </row>
        <row r="149">
          <cell r="B149" t="str">
            <v>CODO 3" 90 RADIO LARGO</v>
          </cell>
          <cell r="C149" t="str">
            <v>UND</v>
          </cell>
          <cell r="D149">
            <v>35637</v>
          </cell>
        </row>
        <row r="150">
          <cell r="B150" t="str">
            <v>TEE PVC PRESION Ø=½"</v>
          </cell>
          <cell r="C150" t="str">
            <v>UND</v>
          </cell>
          <cell r="D150">
            <v>350</v>
          </cell>
        </row>
        <row r="151">
          <cell r="B151" t="str">
            <v>CRUCETA 2X2X2X2 HF</v>
          </cell>
          <cell r="C151" t="str">
            <v>UND</v>
          </cell>
          <cell r="D151">
            <v>33176</v>
          </cell>
        </row>
        <row r="152">
          <cell r="B152" t="str">
            <v>TAPON PVC P 2"</v>
          </cell>
          <cell r="C152" t="str">
            <v>UND</v>
          </cell>
          <cell r="D152">
            <v>1664</v>
          </cell>
        </row>
        <row r="153">
          <cell r="B153" t="str">
            <v xml:space="preserve">DUCHAS SENCILLA  </v>
          </cell>
          <cell r="C153" t="str">
            <v>UND</v>
          </cell>
          <cell r="D153">
            <v>28500</v>
          </cell>
        </row>
        <row r="154">
          <cell r="B154" t="str">
            <v>LLAVES TERMINAL JARDIN PESADA SATINADA</v>
          </cell>
          <cell r="C154" t="str">
            <v>UND</v>
          </cell>
          <cell r="D154">
            <v>9620</v>
          </cell>
        </row>
        <row r="155">
          <cell r="B155" t="str">
            <v>CAJA DE REGISTRO</v>
          </cell>
          <cell r="C155" t="str">
            <v>UND</v>
          </cell>
          <cell r="D155">
            <v>19500</v>
          </cell>
        </row>
        <row r="156">
          <cell r="B156" t="str">
            <v>TAPA CAJA DE REGISTRO HF</v>
          </cell>
          <cell r="C156" t="str">
            <v>UND</v>
          </cell>
          <cell r="D156">
            <v>25000</v>
          </cell>
        </row>
        <row r="157">
          <cell r="B157" t="str">
            <v>EXCAVACIÓN MANUAL</v>
          </cell>
          <cell r="C157" t="str">
            <v>M3</v>
          </cell>
          <cell r="D157">
            <v>13029</v>
          </cell>
        </row>
        <row r="158">
          <cell r="B158" t="str">
            <v xml:space="preserve">CABALLETE </v>
          </cell>
          <cell r="C158" t="str">
            <v>UND</v>
          </cell>
          <cell r="D158">
            <v>9600</v>
          </cell>
        </row>
        <row r="159">
          <cell r="B159" t="str">
            <v>CEMENTO BLANCO</v>
          </cell>
          <cell r="C159" t="str">
            <v>KG</v>
          </cell>
          <cell r="D159">
            <v>550</v>
          </cell>
        </row>
        <row r="160">
          <cell r="B160" t="str">
            <v>LAVAMANOS SENCILLO CORONA</v>
          </cell>
          <cell r="C160" t="str">
            <v>UND</v>
          </cell>
          <cell r="D160">
            <v>45500</v>
          </cell>
        </row>
        <row r="161">
          <cell r="B161" t="str">
            <v>LLAVES PARA LAVAMANOS GRIFER</v>
          </cell>
          <cell r="C161" t="str">
            <v>UND</v>
          </cell>
          <cell r="D161">
            <v>11700</v>
          </cell>
        </row>
        <row r="162">
          <cell r="B162" t="str">
            <v xml:space="preserve">CURVAS 1/2 T.L </v>
          </cell>
          <cell r="C162" t="str">
            <v>UND</v>
          </cell>
          <cell r="D162">
            <v>100</v>
          </cell>
        </row>
        <row r="163">
          <cell r="B163" t="str">
            <v>CAJAS RECTANGULARES</v>
          </cell>
          <cell r="C163" t="str">
            <v>UND</v>
          </cell>
          <cell r="D163">
            <v>500</v>
          </cell>
        </row>
        <row r="164">
          <cell r="B164" t="str">
            <v>CAJAS OCTOGONALES</v>
          </cell>
          <cell r="C164" t="str">
            <v>UND</v>
          </cell>
          <cell r="D164">
            <v>500</v>
          </cell>
        </row>
        <row r="165">
          <cell r="B165" t="str">
            <v>APAGADOR SENCILLO LUMINEX</v>
          </cell>
          <cell r="C165" t="str">
            <v>UND</v>
          </cell>
          <cell r="D165">
            <v>2700</v>
          </cell>
        </row>
        <row r="166">
          <cell r="B166" t="str">
            <v>APAGADOR DOBLE LUMINEX</v>
          </cell>
          <cell r="C166" t="str">
            <v>UND</v>
          </cell>
          <cell r="D166">
            <v>3900</v>
          </cell>
        </row>
        <row r="167">
          <cell r="B167" t="str">
            <v>TOMA DOBLE</v>
          </cell>
          <cell r="C167" t="str">
            <v>UND</v>
          </cell>
          <cell r="D167">
            <v>3600</v>
          </cell>
        </row>
        <row r="168">
          <cell r="B168" t="str">
            <v>POLO A TIERRA LUMINEX</v>
          </cell>
          <cell r="C168" t="str">
            <v>UND</v>
          </cell>
          <cell r="D168">
            <v>3800</v>
          </cell>
        </row>
        <row r="169">
          <cell r="B169" t="str">
            <v>ACCESORIOS ELECTRICOS</v>
          </cell>
          <cell r="C169" t="str">
            <v>UND</v>
          </cell>
          <cell r="D169">
            <v>4500</v>
          </cell>
        </row>
        <row r="170">
          <cell r="B170" t="str">
            <v>CAJA CONTADOR</v>
          </cell>
          <cell r="C170" t="str">
            <v>UND</v>
          </cell>
          <cell r="D170">
            <v>16500</v>
          </cell>
        </row>
        <row r="171">
          <cell r="B171" t="str">
            <v>TABELON</v>
          </cell>
          <cell r="C171" t="str">
            <v>UND</v>
          </cell>
          <cell r="D171">
            <v>1800</v>
          </cell>
        </row>
        <row r="172">
          <cell r="B172" t="str">
            <v>RIEL IPN 100</v>
          </cell>
          <cell r="C172" t="str">
            <v>ML</v>
          </cell>
          <cell r="D172">
            <v>15250</v>
          </cell>
        </row>
        <row r="173">
          <cell r="B173" t="str">
            <v>ANGULO DE 1 ½"× 1/8"</v>
          </cell>
          <cell r="C173" t="str">
            <v>ML</v>
          </cell>
          <cell r="D173">
            <v>1850</v>
          </cell>
        </row>
        <row r="174">
          <cell r="B174" t="str">
            <v>REJA METALICA EN  TUBO 1 X 1</v>
          </cell>
          <cell r="C174" t="str">
            <v>ML</v>
          </cell>
          <cell r="D174">
            <v>35000</v>
          </cell>
        </row>
        <row r="175">
          <cell r="B175" t="str">
            <v>SOLDADURA 6013 1/8"</v>
          </cell>
          <cell r="C175" t="str">
            <v>KG</v>
          </cell>
          <cell r="D175">
            <v>6000</v>
          </cell>
        </row>
        <row r="176">
          <cell r="B176" t="str">
            <v>PINTURA PARA TABLERO X 1/4</v>
          </cell>
          <cell r="C176" t="str">
            <v>1/4 GAL</v>
          </cell>
          <cell r="D176">
            <v>25000</v>
          </cell>
        </row>
        <row r="177">
          <cell r="B177" t="str">
            <v>RELLENO EN MATERIAL COMUN</v>
          </cell>
          <cell r="C177" t="str">
            <v>M3</v>
          </cell>
          <cell r="D177">
            <v>9000</v>
          </cell>
        </row>
        <row r="178">
          <cell r="B178" t="str">
            <v xml:space="preserve">CANAL METALICA </v>
          </cell>
          <cell r="C178" t="str">
            <v>ML</v>
          </cell>
          <cell r="D178">
            <v>15000</v>
          </cell>
        </row>
        <row r="179">
          <cell r="B179" t="str">
            <v>BISAGRAS</v>
          </cell>
          <cell r="C179" t="str">
            <v>UND</v>
          </cell>
          <cell r="D179">
            <v>2000</v>
          </cell>
        </row>
        <row r="180">
          <cell r="B180" t="str">
            <v>ANCLAJES</v>
          </cell>
          <cell r="C180" t="str">
            <v>UND</v>
          </cell>
          <cell r="D180">
            <v>1000</v>
          </cell>
        </row>
        <row r="181">
          <cell r="B181" t="str">
            <v>CLOSET DE MADERA</v>
          </cell>
          <cell r="C181" t="str">
            <v>UND</v>
          </cell>
          <cell r="D181">
            <v>280000</v>
          </cell>
        </row>
        <row r="182">
          <cell r="B182" t="str">
            <v>LIMPIADOR LIQUIDO</v>
          </cell>
          <cell r="C182" t="str">
            <v>FRASCO</v>
          </cell>
          <cell r="D182">
            <v>3500</v>
          </cell>
        </row>
        <row r="183">
          <cell r="B183" t="str">
            <v>CABLE No 8</v>
          </cell>
          <cell r="C183" t="str">
            <v>ML</v>
          </cell>
          <cell r="D183">
            <v>800</v>
          </cell>
        </row>
        <row r="184">
          <cell r="B184" t="str">
            <v>TACOS 30 AMP</v>
          </cell>
          <cell r="C184" t="str">
            <v>UND</v>
          </cell>
          <cell r="D184">
            <v>4700</v>
          </cell>
        </row>
        <row r="185">
          <cell r="B185" t="str">
            <v>FLOTADOR 3/4</v>
          </cell>
          <cell r="C185" t="str">
            <v>UND</v>
          </cell>
          <cell r="D185">
            <v>15000</v>
          </cell>
        </row>
        <row r="186">
          <cell r="B186" t="str">
            <v>IMPERABILIZANTE SIKA 1</v>
          </cell>
          <cell r="C186" t="str">
            <v>GAL</v>
          </cell>
          <cell r="D186">
            <v>12000</v>
          </cell>
        </row>
        <row r="187">
          <cell r="B187" t="str">
            <v>LADRILLO H-10</v>
          </cell>
          <cell r="C187" t="str">
            <v>UND</v>
          </cell>
          <cell r="D187">
            <v>750</v>
          </cell>
        </row>
        <row r="188">
          <cell r="B188" t="str">
            <v>LADRILLO TOLETE</v>
          </cell>
          <cell r="C188" t="str">
            <v>UND</v>
          </cell>
          <cell r="D188">
            <v>200</v>
          </cell>
        </row>
        <row r="189">
          <cell r="B189" t="str">
            <v>HIERRO DE REFUERZO Ø=¼"</v>
          </cell>
          <cell r="C189" t="str">
            <v>KG</v>
          </cell>
          <cell r="D189">
            <v>1300</v>
          </cell>
        </row>
        <row r="190">
          <cell r="B190" t="str">
            <v>TUBO GALVANIZADO 2"</v>
          </cell>
          <cell r="C190" t="str">
            <v>ML</v>
          </cell>
          <cell r="D190">
            <v>12900</v>
          </cell>
        </row>
        <row r="191">
          <cell r="B191" t="str">
            <v>TUBO  PVC S 4"</v>
          </cell>
          <cell r="C191" t="str">
            <v>ML</v>
          </cell>
          <cell r="D191">
            <v>6000</v>
          </cell>
        </row>
        <row r="192">
          <cell r="B192" t="str">
            <v>TUBO PVC-S 2"</v>
          </cell>
          <cell r="C192" t="str">
            <v>ML</v>
          </cell>
          <cell r="D192">
            <v>3400</v>
          </cell>
        </row>
        <row r="193">
          <cell r="B193" t="str">
            <v>PINTURA SIKACOLOR</v>
          </cell>
          <cell r="C193" t="str">
            <v>GAL</v>
          </cell>
          <cell r="D193">
            <v>45000</v>
          </cell>
        </row>
        <row r="194">
          <cell r="B194" t="str">
            <v>CERRADURA ALUMN/SAT ALCOBA</v>
          </cell>
          <cell r="C194" t="str">
            <v>UND</v>
          </cell>
          <cell r="D194">
            <v>30000</v>
          </cell>
        </row>
        <row r="195">
          <cell r="B195" t="str">
            <v>PUERTA EN MADERA 1m×2m</v>
          </cell>
          <cell r="C195" t="str">
            <v>UND</v>
          </cell>
          <cell r="D195">
            <v>120000</v>
          </cell>
        </row>
        <row r="196">
          <cell r="B196" t="str">
            <v>CORREA DE ½ X 3/8</v>
          </cell>
          <cell r="C196" t="str">
            <v>ML</v>
          </cell>
          <cell r="D196">
            <v>10500</v>
          </cell>
        </row>
        <row r="197">
          <cell r="B197" t="str">
            <v>LAMINA DE ZINC</v>
          </cell>
          <cell r="C197" t="str">
            <v>M2</v>
          </cell>
          <cell r="D197">
            <v>3800</v>
          </cell>
        </row>
        <row r="198">
          <cell r="B198" t="str">
            <v>TUBO METALICO DE 4" X 2"</v>
          </cell>
          <cell r="C198" t="str">
            <v>ML</v>
          </cell>
          <cell r="D198">
            <v>23000</v>
          </cell>
        </row>
        <row r="199">
          <cell r="B199" t="str">
            <v>MALLA ESLABONADA h = 1,8 mt</v>
          </cell>
          <cell r="C199" t="str">
            <v>ML</v>
          </cell>
          <cell r="D199">
            <v>4000</v>
          </cell>
        </row>
        <row r="200">
          <cell r="B200" t="str">
            <v>PLATINA DE ½ X 3/16</v>
          </cell>
          <cell r="C200" t="str">
            <v>ML</v>
          </cell>
          <cell r="D200">
            <v>1000</v>
          </cell>
        </row>
        <row r="201">
          <cell r="B201" t="str">
            <v>ALAMBRE DE PUA MOTTO 300</v>
          </cell>
          <cell r="C201" t="str">
            <v>ML</v>
          </cell>
          <cell r="D201">
            <v>117</v>
          </cell>
        </row>
        <row r="202">
          <cell r="B202" t="str">
            <v>MALLA ESLABONADA cal. 12 2.5"×2.5"</v>
          </cell>
          <cell r="C202" t="str">
            <v>M2</v>
          </cell>
          <cell r="D202">
            <v>3900</v>
          </cell>
        </row>
        <row r="203">
          <cell r="B203" t="str">
            <v>ANGULO  DE 2" X 1/4"</v>
          </cell>
          <cell r="C203" t="str">
            <v>ML</v>
          </cell>
          <cell r="D203">
            <v>4890</v>
          </cell>
        </row>
        <row r="204">
          <cell r="B204" t="str">
            <v>CIMIENTO CONCR CICLOPEO (.4m×.4m)</v>
          </cell>
          <cell r="C204" t="str">
            <v>M3</v>
          </cell>
          <cell r="D204">
            <v>169947</v>
          </cell>
        </row>
        <row r="205">
          <cell r="B205" t="str">
            <v>TINNER</v>
          </cell>
          <cell r="C205" t="str">
            <v>LT</v>
          </cell>
          <cell r="D205">
            <v>2500</v>
          </cell>
        </row>
        <row r="206">
          <cell r="B206" t="str">
            <v>TUBO METALICO DE 3" X 2"</v>
          </cell>
          <cell r="C206" t="str">
            <v>ML</v>
          </cell>
          <cell r="D206">
            <v>18000</v>
          </cell>
        </row>
        <row r="207">
          <cell r="B207" t="str">
            <v>CIMIENTO CONCR CICLOPEO (0.3m×0.3m)</v>
          </cell>
          <cell r="C207" t="str">
            <v>M3</v>
          </cell>
          <cell r="D207">
            <v>169947</v>
          </cell>
        </row>
        <row r="208">
          <cell r="B208" t="str">
            <v>VIGA AMARRE REF (.15mx.2m)</v>
          </cell>
          <cell r="C208" t="str">
            <v>ML</v>
          </cell>
          <cell r="D208">
            <v>23532</v>
          </cell>
        </row>
        <row r="212">
          <cell r="C212" t="str">
            <v>UND</v>
          </cell>
          <cell r="D212">
            <v>84216</v>
          </cell>
        </row>
        <row r="213">
          <cell r="E213" t="e">
            <v>#REF!</v>
          </cell>
        </row>
        <row r="215">
          <cell r="B215" t="str">
            <v>NOMBRE</v>
          </cell>
          <cell r="C215" t="str">
            <v>UNIDAD</v>
          </cell>
          <cell r="D215" t="str">
            <v>PRECIO</v>
          </cell>
        </row>
        <row r="216">
          <cell r="B216" t="str">
            <v>MAESTRO</v>
          </cell>
          <cell r="C216" t="str">
            <v>JORNAL</v>
          </cell>
          <cell r="D216">
            <v>30000</v>
          </cell>
          <cell r="E216" t="e">
            <v>#REF!</v>
          </cell>
        </row>
        <row r="217">
          <cell r="B217" t="str">
            <v>OFICIAL</v>
          </cell>
          <cell r="C217" t="str">
            <v>JORNAL</v>
          </cell>
          <cell r="D217">
            <v>20000</v>
          </cell>
          <cell r="E217" t="e">
            <v>#REF!</v>
          </cell>
        </row>
        <row r="218">
          <cell r="B218" t="str">
            <v>OBRERO</v>
          </cell>
          <cell r="C218" t="str">
            <v>JORNAL</v>
          </cell>
          <cell r="D218">
            <v>13200</v>
          </cell>
          <cell r="E218" t="e">
            <v>#REF!</v>
          </cell>
        </row>
        <row r="219">
          <cell r="B219" t="str">
            <v>CUADRILLA DE TOPOGRAFIA 1×2×2</v>
          </cell>
          <cell r="C219" t="str">
            <v>DIA</v>
          </cell>
          <cell r="D219">
            <v>100000</v>
          </cell>
          <cell r="E219" t="e">
            <v>#REF!</v>
          </cell>
        </row>
        <row r="220">
          <cell r="B220" t="str">
            <v>METALURGICO</v>
          </cell>
          <cell r="C220" t="str">
            <v>DIA</v>
          </cell>
          <cell r="D220">
            <v>60000</v>
          </cell>
          <cell r="E220" t="e">
            <v>#REF!</v>
          </cell>
        </row>
        <row r="221">
          <cell r="B221" t="str">
            <v>TECNICO ELECTRICO</v>
          </cell>
          <cell r="C221" t="str">
            <v>DIA</v>
          </cell>
          <cell r="D221">
            <v>40000</v>
          </cell>
          <cell r="E221" t="e">
            <v>#REF!</v>
          </cell>
        </row>
        <row r="222">
          <cell r="B222" t="str">
            <v>SOLDADOR ELECT</v>
          </cell>
          <cell r="C222" t="str">
            <v>DIA</v>
          </cell>
          <cell r="D222">
            <v>24360</v>
          </cell>
          <cell r="E222" t="e">
            <v>#REF!</v>
          </cell>
        </row>
        <row r="223">
          <cell r="B223" t="str">
            <v>xxx</v>
          </cell>
          <cell r="E223" t="e">
            <v>#REF!</v>
          </cell>
        </row>
        <row r="224">
          <cell r="B224" t="str">
            <v>xxx</v>
          </cell>
          <cell r="E224" t="e">
            <v>#REF!</v>
          </cell>
        </row>
        <row r="225">
          <cell r="B225" t="str">
            <v>xxx</v>
          </cell>
          <cell r="E225" t="e">
            <v>#REF!</v>
          </cell>
        </row>
        <row r="227">
          <cell r="B227" t="str">
            <v>NOMBRE</v>
          </cell>
          <cell r="C227" t="str">
            <v>UNIDAD</v>
          </cell>
          <cell r="D227" t="str">
            <v>PRECIO</v>
          </cell>
        </row>
        <row r="228">
          <cell r="B228" t="str">
            <v>HERRAMIENTA MENOR</v>
          </cell>
          <cell r="C228" t="str">
            <v>GLB</v>
          </cell>
          <cell r="D228">
            <v>1500</v>
          </cell>
          <cell r="E228" t="e">
            <v>#REF!</v>
          </cell>
        </row>
        <row r="229">
          <cell r="B229" t="str">
            <v>FORMALETA</v>
          </cell>
          <cell r="C229" t="str">
            <v>GLB</v>
          </cell>
          <cell r="D229">
            <v>20000</v>
          </cell>
          <cell r="E229" t="e">
            <v>#REF!</v>
          </cell>
        </row>
        <row r="230">
          <cell r="B230" t="str">
            <v>ESTACAS MADERA</v>
          </cell>
          <cell r="C230" t="str">
            <v>UND</v>
          </cell>
          <cell r="D230">
            <v>500</v>
          </cell>
          <cell r="E230" t="e">
            <v>#REF!</v>
          </cell>
        </row>
        <row r="231">
          <cell r="B231" t="str">
            <v>BOMBA SUMERGIBLE</v>
          </cell>
          <cell r="C231" t="str">
            <v>UND</v>
          </cell>
          <cell r="D231">
            <v>2250000</v>
          </cell>
          <cell r="E231" t="e">
            <v>#REF!</v>
          </cell>
        </row>
        <row r="232">
          <cell r="B232" t="str">
            <v>TEJA ACEROLIT</v>
          </cell>
          <cell r="C232" t="str">
            <v>UND</v>
          </cell>
          <cell r="D232">
            <v>15000</v>
          </cell>
          <cell r="E232" t="e">
            <v>#REF!</v>
          </cell>
        </row>
        <row r="233">
          <cell r="B233" t="str">
            <v>PUERTA LAM DOB CAL 20 e=0.12 CON MARCO</v>
          </cell>
          <cell r="C233" t="str">
            <v>M2</v>
          </cell>
          <cell r="D233">
            <v>160000</v>
          </cell>
          <cell r="E233" t="e">
            <v>#REF!</v>
          </cell>
        </row>
        <row r="234">
          <cell r="B234" t="str">
            <v>HERRAMIENTA M.</v>
          </cell>
          <cell r="C234" t="str">
            <v>GLB</v>
          </cell>
          <cell r="D234">
            <v>250</v>
          </cell>
          <cell r="E234" t="e">
            <v>#REF!</v>
          </cell>
        </row>
        <row r="235">
          <cell r="B235" t="str">
            <v>HERRAMIENTAS MENOR</v>
          </cell>
          <cell r="C235" t="str">
            <v>GLB</v>
          </cell>
          <cell r="D235">
            <v>1000</v>
          </cell>
          <cell r="E235" t="e">
            <v>#REF!</v>
          </cell>
        </row>
        <row r="236">
          <cell r="B236" t="str">
            <v>FORMALETA EN MADERA PULIDA</v>
          </cell>
          <cell r="C236" t="str">
            <v>ML</v>
          </cell>
          <cell r="D236">
            <v>1500</v>
          </cell>
          <cell r="E236" t="e">
            <v>#REF!</v>
          </cell>
        </row>
        <row r="237">
          <cell r="B237" t="str">
            <v>FORMALETA METALICA 1×0.25</v>
          </cell>
          <cell r="C237" t="str">
            <v>DIA</v>
          </cell>
          <cell r="D237">
            <v>40</v>
          </cell>
          <cell r="E237" t="e">
            <v>#REF!</v>
          </cell>
        </row>
        <row r="238">
          <cell r="B238" t="str">
            <v>TABLERO DE MADERA</v>
          </cell>
          <cell r="C238" t="str">
            <v>d/M</v>
          </cell>
          <cell r="D238">
            <v>70</v>
          </cell>
          <cell r="E238" t="e">
            <v>#REF!</v>
          </cell>
        </row>
        <row r="239">
          <cell r="B239" t="str">
            <v>PARAL METALICO (TELESCOPICO)</v>
          </cell>
          <cell r="C239" t="str">
            <v>d/M</v>
          </cell>
          <cell r="D239">
            <v>90</v>
          </cell>
          <cell r="E239" t="e">
            <v>#REF!</v>
          </cell>
          <cell r="F239" t="str">
            <v>3metros</v>
          </cell>
        </row>
        <row r="240">
          <cell r="B240" t="str">
            <v>CERCHA METALICA DE 3M</v>
          </cell>
          <cell r="C240" t="str">
            <v>d/M</v>
          </cell>
          <cell r="D240">
            <v>70</v>
          </cell>
          <cell r="E240" t="e">
            <v>#REF!</v>
          </cell>
        </row>
        <row r="241">
          <cell r="B241" t="str">
            <v>FORMALETA METALICA 1×0.5 M-Und</v>
          </cell>
          <cell r="C241" t="str">
            <v>DIA</v>
          </cell>
          <cell r="D241">
            <v>60</v>
          </cell>
          <cell r="E241" t="e">
            <v>#REF!</v>
          </cell>
        </row>
        <row r="242">
          <cell r="B242" t="str">
            <v>XXX</v>
          </cell>
          <cell r="E242" t="e">
            <v>#REF!</v>
          </cell>
        </row>
        <row r="243">
          <cell r="B243" t="str">
            <v>XXX</v>
          </cell>
          <cell r="E243" t="e">
            <v>#REF!</v>
          </cell>
        </row>
        <row r="244">
          <cell r="B244" t="str">
            <v>XXX</v>
          </cell>
          <cell r="E244" t="e">
            <v>#REF!</v>
          </cell>
        </row>
        <row r="245">
          <cell r="B245" t="str">
            <v>XXX</v>
          </cell>
          <cell r="E245" t="e">
            <v>#REF!</v>
          </cell>
        </row>
        <row r="246">
          <cell r="B246" t="str">
            <v>XXX</v>
          </cell>
          <cell r="E246" t="e">
            <v>#REF!</v>
          </cell>
        </row>
        <row r="247">
          <cell r="B247" t="str">
            <v>XXX</v>
          </cell>
          <cell r="E247" t="e">
            <v>#REF!</v>
          </cell>
        </row>
        <row r="248">
          <cell r="B248" t="str">
            <v>XXX</v>
          </cell>
          <cell r="E248" t="e">
            <v>#REF!</v>
          </cell>
        </row>
        <row r="249">
          <cell r="B249" t="str">
            <v>XXX</v>
          </cell>
          <cell r="E249" t="e">
            <v>#REF!</v>
          </cell>
        </row>
        <row r="250">
          <cell r="D250" t="str">
            <v xml:space="preserve">  </v>
          </cell>
        </row>
        <row r="251">
          <cell r="D251" t="str">
            <v xml:space="preserve">  </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IU Nuevo"/>
      <sheetName val="0,0,0"/>
      <sheetName val="ANALISIS DE AIU"/>
      <sheetName val="Cuadro Resumen"/>
      <sheetName val="Resumen m2"/>
      <sheetName val="DOTACIÓN"/>
      <sheetName val="Datos entrada"/>
      <sheetName val="Salarios"/>
      <sheetName val="Cuadrillas"/>
      <sheetName val="Trans"/>
      <sheetName val="Equ"/>
      <sheetName val="Mat"/>
      <sheetName val="Mort 1-3"/>
      <sheetName val="Mort 1-3 Imper"/>
      <sheetName val="Mort 1-4"/>
      <sheetName val="Mort 1-4 Imper"/>
      <sheetName val="Mort 1-5"/>
      <sheetName val="Mort 1-7"/>
      <sheetName val="Concr 1,500"/>
      <sheetName val="Concr 2,000"/>
      <sheetName val="Concr 2,500"/>
      <sheetName val="Concr 3,000"/>
      <sheetName val="Concr 3,500"/>
      <sheetName val="Concr 3,500 Imper"/>
      <sheetName val="Concr 4,000 "/>
      <sheetName val=" Acero Refuerzo 37000"/>
      <sheetName val=" Acero Refuerzo 60000"/>
      <sheetName val=" Malla Electrosoldada "/>
      <sheetName val="P Eléctrico"/>
      <sheetName val="P Agua Fria"/>
      <sheetName val="P Sanitario"/>
      <sheetName val="Granito pulido "/>
      <sheetName val="Marcos puerta"/>
      <sheetName val="Marcos ventana"/>
      <sheetName val="1,1,1"/>
      <sheetName val="Exc. Manual"/>
      <sheetName val="1,1,2"/>
      <sheetName val="1,1,3"/>
      <sheetName val="1,1,4"/>
      <sheetName val="1,1,6"/>
      <sheetName val="1,1,7"/>
      <sheetName val="1,2,1"/>
      <sheetName val="1,2,2"/>
      <sheetName val="1,3,1"/>
      <sheetName val="1,3,2"/>
      <sheetName val="1,3,3"/>
      <sheetName val="1,3,4"/>
      <sheetName val="1,3,5"/>
      <sheetName val="1,3,6"/>
      <sheetName val="1,3,7"/>
      <sheetName val="1,3,8"/>
      <sheetName val="1,4,2"/>
      <sheetName val="1,4,3"/>
      <sheetName val="1,4,4"/>
      <sheetName val="1,4,5"/>
      <sheetName val="1,4,6"/>
      <sheetName val="1,4,8"/>
      <sheetName val="2,1,1"/>
      <sheetName val="2,1,2"/>
      <sheetName val="2,1,3"/>
      <sheetName val="2,1,5"/>
      <sheetName val="2,1,6"/>
      <sheetName val="2,1,7"/>
      <sheetName val="2,1,8"/>
      <sheetName val="2,1,9"/>
      <sheetName val="2,1,10"/>
      <sheetName val="2,1,11"/>
      <sheetName val="2,2,1"/>
      <sheetName val="2,2,2"/>
      <sheetName val="2,2,3"/>
      <sheetName val="2,2,4"/>
      <sheetName val="2,2,5"/>
      <sheetName val="2,2,7"/>
      <sheetName val="2,2,6,1"/>
      <sheetName val="2,2,6,2"/>
      <sheetName val="2,2,6,3"/>
      <sheetName val="2,2,6,4"/>
      <sheetName val="2,2,6,5"/>
      <sheetName val="2,2,8"/>
      <sheetName val="2,2,9"/>
      <sheetName val="2,2,10"/>
      <sheetName val="2,2,11"/>
      <sheetName val="2,2,12"/>
      <sheetName val="2,3,1"/>
      <sheetName val="2,3,2"/>
      <sheetName val="2,3,3"/>
      <sheetName val="2,4,1"/>
      <sheetName val="2,4,2"/>
      <sheetName val="2,4,3"/>
      <sheetName val="2,4,4"/>
      <sheetName val="3,1,1"/>
      <sheetName val="3,1,2"/>
      <sheetName val="3,1,3"/>
      <sheetName val="3,1,4"/>
      <sheetName val="3,1,5"/>
      <sheetName val="3,1,6"/>
      <sheetName val="3,1,7"/>
      <sheetName val="3,1,8"/>
      <sheetName val="3,2,1"/>
      <sheetName val="3,2,2"/>
      <sheetName val="3,2,3"/>
      <sheetName val="3,2,4"/>
      <sheetName val="3,2,5"/>
      <sheetName val="3,2,6"/>
      <sheetName val="3,3,1"/>
      <sheetName val="3,3,2"/>
      <sheetName val="3,3,3"/>
      <sheetName val="3,3,4"/>
      <sheetName val="3,3,5"/>
      <sheetName val="3,3,6"/>
      <sheetName val="3,4,1"/>
      <sheetName val="3,4,2"/>
      <sheetName val="3,4,3"/>
      <sheetName val="3,4,4"/>
      <sheetName val="3,4,6"/>
      <sheetName val="3,4,7"/>
      <sheetName val="3,4,8"/>
      <sheetName val="3,4,9"/>
      <sheetName val="3,5,1"/>
      <sheetName val="3,5,2"/>
      <sheetName val="3,5,3"/>
      <sheetName val="3,5,4"/>
      <sheetName val="3,5,5"/>
      <sheetName val="3,6,2"/>
      <sheetName val="4,1,1"/>
      <sheetName val="4,1,2"/>
      <sheetName val="4,1,3"/>
      <sheetName val="4,2,1"/>
      <sheetName val="4,2,2"/>
      <sheetName val="4,2,3"/>
      <sheetName val="4,3,1"/>
      <sheetName val="4,3,2"/>
      <sheetName val="4,3,3"/>
      <sheetName val="4,3,4"/>
      <sheetName val="4,3,6"/>
      <sheetName val="4,3,7"/>
      <sheetName val="4,3,8"/>
      <sheetName val="4,3,9"/>
      <sheetName val="4,3,10"/>
      <sheetName val="4,4,1"/>
      <sheetName val="4,4,2"/>
      <sheetName val="4,4,3"/>
      <sheetName val="4,4,4"/>
      <sheetName val="4,4,5"/>
      <sheetName val="4,5,1"/>
      <sheetName val="4,5,2"/>
      <sheetName val="4,5,3"/>
      <sheetName val="4,6,1,1"/>
      <sheetName val="4,6,2,3"/>
      <sheetName val="4,6,2,4"/>
      <sheetName val="4,6,2,5"/>
      <sheetName val="5,1,1"/>
      <sheetName val="5,1,2"/>
      <sheetName val="5,1,3"/>
      <sheetName val="5,1,5"/>
      <sheetName val="5,1,6"/>
      <sheetName val="5,1,7"/>
      <sheetName val="5,2,1"/>
      <sheetName val="5,2,2"/>
      <sheetName val="5,2,3"/>
      <sheetName val="5,2,4"/>
      <sheetName val="5,2,6"/>
      <sheetName val="5,3,1"/>
      <sheetName val="5,3,3"/>
      <sheetName val="5,3,4"/>
      <sheetName val="5,4,1"/>
      <sheetName val="5,4,2"/>
      <sheetName val="5,5,1"/>
      <sheetName val="5,5,2"/>
      <sheetName val="5,5,3"/>
      <sheetName val="5,5,4"/>
      <sheetName val="5,6,1"/>
      <sheetName val="6,1,1"/>
      <sheetName val="6,1,2"/>
      <sheetName val="6,1,3"/>
      <sheetName val="6,1,8"/>
      <sheetName val="6,1,9"/>
      <sheetName val="6,1,10"/>
      <sheetName val="6,1,11"/>
      <sheetName val="6,1,14"/>
      <sheetName val="6,1,15"/>
      <sheetName val="6,1,17"/>
      <sheetName val="6,1,18"/>
      <sheetName val="6,1,19"/>
      <sheetName val="6,1,24"/>
      <sheetName val="6,2,1"/>
      <sheetName val="6,2,2"/>
      <sheetName val="6,2,3"/>
      <sheetName val="6,2,5"/>
      <sheetName val="6,2,8"/>
      <sheetName val="6,2,9"/>
      <sheetName val="6,2,10"/>
      <sheetName val="6,2,11"/>
      <sheetName val="6,2,12"/>
      <sheetName val="6,2,13"/>
      <sheetName val="7,1,1,1"/>
      <sheetName val="7,1,1,2"/>
      <sheetName val="7,1,1,5"/>
      <sheetName val="7,1,1,6"/>
      <sheetName val="7,1,1,7"/>
      <sheetName val="7,1,1,8"/>
      <sheetName val="7,1,2,1"/>
      <sheetName val="7,1,2,2"/>
      <sheetName val="7,1,2,3"/>
      <sheetName val="7,1,2,4"/>
      <sheetName val="7,1,3,1 "/>
      <sheetName val="7,1,3,2"/>
      <sheetName val="7,1,3,3"/>
      <sheetName val="7,1,3,4"/>
      <sheetName val="7,1,3,5"/>
      <sheetName val="7,1,3,6"/>
      <sheetName val="7,1,3,7"/>
      <sheetName val="7,1,3,8"/>
      <sheetName val="7,1,4,1"/>
      <sheetName val="7,1,4,2"/>
      <sheetName val="7,1,4,3"/>
      <sheetName val="7,1,4,4"/>
      <sheetName val="7,1,4,5"/>
      <sheetName val="7,1,4,6"/>
      <sheetName val="7,1,4,7"/>
      <sheetName val="7,1,4,8"/>
      <sheetName val="7,1,5,1"/>
      <sheetName val="7,1,5,2"/>
      <sheetName val="7,1,5,3"/>
      <sheetName val="7,1,5,4"/>
      <sheetName val="7,1,5,5"/>
      <sheetName val="7,1,5,6"/>
      <sheetName val="7,1,5,8"/>
      <sheetName val="7,1,6,1"/>
      <sheetName val="7,1,6,2"/>
      <sheetName val="7,1,6,3"/>
      <sheetName val="7,1,6,4"/>
      <sheetName val="7,1,6,5"/>
      <sheetName val="7,1,6,6"/>
      <sheetName val="7,1,6,7"/>
      <sheetName val="7,1,6,8"/>
      <sheetName val="7,1,6,9"/>
      <sheetName val="7,1,6,10"/>
      <sheetName val="7,1,6,11"/>
      <sheetName val="7,1,7,1"/>
      <sheetName val="7,1,7,2"/>
      <sheetName val="7,1,7,3"/>
      <sheetName val="7,1,7,4"/>
      <sheetName val="7,1,7,5"/>
      <sheetName val="7,1,8,1"/>
      <sheetName val="7,1,8,2"/>
      <sheetName val="7,1,8,3"/>
      <sheetName val="7,1,8,4"/>
      <sheetName val="7,1,8,5"/>
      <sheetName val="7,1,8,6"/>
      <sheetName val="7,1,8,7"/>
      <sheetName val="7,1,8,8"/>
      <sheetName val="7,1,8,10"/>
      <sheetName val="7,1,8,11"/>
      <sheetName val="7,1,8,12"/>
      <sheetName val="7,1,8,13"/>
      <sheetName val="7,1,9,1"/>
      <sheetName val="7,1,9,3"/>
      <sheetName val="7,1,9,4"/>
      <sheetName val="7,1,9,5"/>
      <sheetName val="7,1,9,7"/>
      <sheetName val="7,1,9,9"/>
      <sheetName val="7,1,10,1"/>
      <sheetName val="7,1,10,2"/>
      <sheetName val="7,1,10,200"/>
      <sheetName val="7,1,10,3"/>
      <sheetName val="7,1,9,6"/>
      <sheetName val="7,1,10,4"/>
      <sheetName val="7,1,10,5"/>
      <sheetName val="7,1,11,1"/>
      <sheetName val="7,1,10,6"/>
      <sheetName val="7,1,11,2"/>
      <sheetName val="7,1,11,3"/>
      <sheetName val="7,1,11,4"/>
      <sheetName val="7,1,11,5"/>
      <sheetName val="7,1,11,6"/>
      <sheetName val="7,1,12,1"/>
      <sheetName val="7,1,12,2"/>
      <sheetName val="7,1,12,8"/>
      <sheetName val="7,1,12,9"/>
      <sheetName val="7,1,14"/>
      <sheetName val="7,1,15"/>
      <sheetName val="7,1,16,1"/>
      <sheetName val="7,1,16,2"/>
      <sheetName val="7,2,1,1"/>
      <sheetName val="7,2,1,2"/>
      <sheetName val="7,2,1,3"/>
      <sheetName val="7,2,1,4"/>
      <sheetName val="7,2,1,5"/>
      <sheetName val="7,2,1,7"/>
      <sheetName val="7,3,1"/>
      <sheetName val="7,3,2"/>
      <sheetName val="7,3,3"/>
      <sheetName val="7,3,4"/>
      <sheetName val="8,1,1"/>
      <sheetName val="8,1,2"/>
      <sheetName val="8,1,3"/>
      <sheetName val="8,1,4"/>
      <sheetName val="8,1,5"/>
      <sheetName val="8,1,6"/>
      <sheetName val="8,1,1,4"/>
      <sheetName val="8,2,1"/>
      <sheetName val="8,2,1,6"/>
      <sheetName val="8,2,1,7"/>
      <sheetName val="8,2,1,8"/>
      <sheetName val="8,2,2"/>
      <sheetName val="8,2,3"/>
      <sheetName val="8,2,4"/>
      <sheetName val="8,2,5"/>
      <sheetName val="8,2,6"/>
      <sheetName val="8,3,1"/>
      <sheetName val="8,3,2"/>
      <sheetName val="8,3,3"/>
      <sheetName val="8,3,4"/>
      <sheetName val="8,3,5"/>
      <sheetName val="8,3,6"/>
      <sheetName val="8,3,1,4"/>
      <sheetName val="8,4,1"/>
      <sheetName val="8,4,2"/>
      <sheetName val="8,4,3"/>
      <sheetName val="8,4,1,3"/>
      <sheetName val="8,4,1,4"/>
      <sheetName val="8,4,1,5"/>
      <sheetName val="8,4,1,6"/>
      <sheetName val="8,5,1"/>
      <sheetName val="8,5,2"/>
      <sheetName val="8,5,3"/>
      <sheetName val="8,5,4"/>
      <sheetName val="8,5,5"/>
      <sheetName val="8,5,6"/>
      <sheetName val="8,6,1"/>
      <sheetName val="8,6,2"/>
      <sheetName val="8,6,3"/>
      <sheetName val="8,6,4"/>
      <sheetName val="8,6,5"/>
      <sheetName val="8,6,6"/>
      <sheetName val="8,6,7"/>
      <sheetName val="8,6,8"/>
      <sheetName val="8,6,9"/>
      <sheetName val="8,6,10"/>
      <sheetName val="8,6,11"/>
      <sheetName val="8,6,12"/>
      <sheetName val="8,6,13"/>
      <sheetName val="8,6,14"/>
      <sheetName val="8,1,1,1"/>
      <sheetName val="8,1,1,2"/>
      <sheetName val="8,1,1,3"/>
      <sheetName val="8,1,1,5"/>
      <sheetName val="8,1,1,6"/>
      <sheetName val="8,2,1,1"/>
      <sheetName val="8,2,1,2"/>
      <sheetName val="8,2,1,3"/>
      <sheetName val="8,2,1,4"/>
      <sheetName val="8,2,1,5"/>
      <sheetName val="8,2,1,9"/>
      <sheetName val="8,3,1,1"/>
      <sheetName val="8,3,1,2"/>
      <sheetName val="8,3,1,3"/>
      <sheetName val="8,3,1,5"/>
      <sheetName val="8,4,1,1"/>
      <sheetName val="8,4,1,2"/>
      <sheetName val="8,5,1,1"/>
      <sheetName val="8,9,1,2"/>
      <sheetName val="8,9,1,3"/>
      <sheetName val="8,9,1,4"/>
      <sheetName val="8,9,1,5"/>
      <sheetName val="8,6,1,1"/>
      <sheetName val="8,6,1,2"/>
      <sheetName val="8,6,1,3"/>
      <sheetName val="8,6,1,4"/>
      <sheetName val="8,7,1,1"/>
      <sheetName val="8,7,1,2"/>
      <sheetName val="8,7,1,3"/>
      <sheetName val="8,7,1,4"/>
      <sheetName val="8,7,1,5"/>
      <sheetName val="8,7,1,6"/>
      <sheetName val="8,7,1,7"/>
      <sheetName val="8,7,1,8"/>
      <sheetName val="8,7,1,9"/>
      <sheetName val="8,7,1,10"/>
      <sheetName val="8,7,1,11"/>
      <sheetName val="8,8,1,1"/>
      <sheetName val="9,1,1"/>
      <sheetName val="9,1,2"/>
      <sheetName val="9,1,3"/>
      <sheetName val="9,2,1"/>
      <sheetName val="10,1,1"/>
      <sheetName val="10,1,3"/>
      <sheetName val="10,1,4"/>
      <sheetName val="10,1,6"/>
      <sheetName val="10,2,1,2"/>
      <sheetName val="10,2,1,3"/>
      <sheetName val="10,2,2,3"/>
      <sheetName val="10,2,4,1"/>
      <sheetName val="10,2,4,2"/>
      <sheetName val="10,2,4,3"/>
      <sheetName val="10,3,1,1"/>
      <sheetName val="10,2,4,4"/>
      <sheetName val="10,3,2,1"/>
      <sheetName val="10,3,2,3"/>
      <sheetName val="10,3,2,5"/>
      <sheetName val="10,3,2,6"/>
      <sheetName val="10,4,2"/>
      <sheetName val="10,5,3"/>
      <sheetName val="11,1,1"/>
      <sheetName val="11,1,2"/>
      <sheetName val="11,1,3"/>
      <sheetName val="11,1,4"/>
      <sheetName val="11,2,2,1"/>
      <sheetName val="11,2,2,2"/>
      <sheetName val="11,2,3,1"/>
      <sheetName val="11,2,3,2"/>
      <sheetName val="11,2,3,3"/>
      <sheetName val="11,2,4,1"/>
      <sheetName val="11,2,4,2"/>
      <sheetName val="11,2,5,1"/>
      <sheetName val="11,2,5,2"/>
      <sheetName val="11,2,4,4"/>
      <sheetName val="11,3,1"/>
      <sheetName val="11,3,2"/>
      <sheetName val="11,3,3"/>
      <sheetName val="11,2,4,3"/>
      <sheetName val="11,3,4"/>
      <sheetName val="11,3,5"/>
      <sheetName val="12,1,1"/>
      <sheetName val="12,1,2"/>
      <sheetName val="12,1,3"/>
      <sheetName val="12,1,4 "/>
      <sheetName val="12,1,5"/>
      <sheetName val="12,1,6"/>
      <sheetName val="12,1,7"/>
      <sheetName val="12,1,8"/>
      <sheetName val="12,1,9"/>
      <sheetName val="12,2,1,1"/>
      <sheetName val="12,2,1,2"/>
      <sheetName val="12,2,1,3"/>
      <sheetName val="12,2,1,10"/>
      <sheetName val="12,2,2,1"/>
      <sheetName val="12,2,1,11"/>
      <sheetName val="12,2,1,12"/>
      <sheetName val="12,2,2,2"/>
      <sheetName val="12,2,2,3"/>
      <sheetName val=" 12,2,2,4"/>
      <sheetName val=" 12,2,2,5"/>
      <sheetName val=" 12,2,2,6"/>
      <sheetName val="12,2,3,1"/>
      <sheetName val="12,2,3,2"/>
      <sheetName val="12,2,3,3"/>
      <sheetName val="12,2,3,4"/>
      <sheetName val="12,2,4,1"/>
      <sheetName val="12,2,4,3"/>
      <sheetName val="12,2,4,4"/>
      <sheetName val="12,2,4,11"/>
      <sheetName val="12,2,4,12"/>
      <sheetName val="12,2,4,13"/>
      <sheetName val="12,2,4,14"/>
      <sheetName val="12,2,4,15"/>
      <sheetName val="13,1,2"/>
      <sheetName val="13,1,5"/>
      <sheetName val="13,1,6"/>
      <sheetName val="13,3,3"/>
      <sheetName val="13,4,1"/>
      <sheetName val="12,2,1,13"/>
      <sheetName val="12,2,4,10"/>
      <sheetName val="14,1,1"/>
      <sheetName val="15,1,3"/>
      <sheetName val="16,1,1"/>
      <sheetName val="16,1,3"/>
      <sheetName val="16,1,4"/>
      <sheetName val="16,1,5"/>
      <sheetName val="16,1,7"/>
      <sheetName val="16,1,8"/>
      <sheetName val="16,1,9"/>
      <sheetName val="16,1,11"/>
      <sheetName val="16,2,1"/>
      <sheetName val="16,2,2"/>
      <sheetName val="16,2,3"/>
      <sheetName val="16,2,5"/>
      <sheetName val="16,2,6"/>
      <sheetName val="16,2,7"/>
      <sheetName val="17,1,3"/>
      <sheetName val="17,2,1"/>
      <sheetName val="17,2,2"/>
      <sheetName val="17,2,3"/>
      <sheetName val="17,2,4"/>
      <sheetName val="18,1,1"/>
      <sheetName val="18,1,2"/>
      <sheetName val="18,1,3"/>
      <sheetName val="18,1,4"/>
      <sheetName val="18,1,5 "/>
      <sheetName val="19,1,1"/>
      <sheetName val="19,1,4"/>
      <sheetName val="19,1,5"/>
      <sheetName val="19,1,6"/>
      <sheetName val="19,4,1"/>
      <sheetName val="19,4,2"/>
      <sheetName val="20,1,2"/>
      <sheetName val="20,1,3"/>
      <sheetName val="20,1,5"/>
      <sheetName val="20,2,1"/>
      <sheetName val="20,2,2"/>
      <sheetName val="20,2,3"/>
      <sheetName val="20,2,4"/>
      <sheetName val="20,2,5"/>
      <sheetName val="20,2,6"/>
      <sheetName val="20,2,7"/>
      <sheetName val="20,2,10"/>
      <sheetName val="20,2,11"/>
      <sheetName val="20,2,12"/>
      <sheetName val="20,2,13"/>
      <sheetName val="20,2,20"/>
      <sheetName val="20,2,21"/>
      <sheetName val="20,2,22"/>
      <sheetName val="20,2,23"/>
      <sheetName val="20,2,24"/>
      <sheetName val="20,3,1"/>
      <sheetName val="20,3,2"/>
      <sheetName val="20,3,3"/>
      <sheetName val="20,3,5"/>
      <sheetName val="20,3,6"/>
      <sheetName val="20,4,1"/>
      <sheetName val="20,4,2"/>
      <sheetName val="20,4,3"/>
      <sheetName val="20,4,4"/>
      <sheetName val="20,4,5"/>
      <sheetName val="20,5,100"/>
      <sheetName val="20,5,2"/>
      <sheetName val="20,5,3"/>
      <sheetName val="20,5,4"/>
      <sheetName val="20,5,5"/>
      <sheetName val="20,5,7"/>
      <sheetName val="20,5,8"/>
      <sheetName val="20,5,9"/>
      <sheetName val="21,1,1"/>
      <sheetName val="21,1,3"/>
      <sheetName val="21,2,1"/>
      <sheetName val="Hoja1"/>
      <sheetName val="Hoja2"/>
      <sheetName val="COMPRA"/>
      <sheetName val="COMPRA (2)"/>
      <sheetName val="COMPRA (3)"/>
      <sheetName val="COMPRA (4)"/>
      <sheetName val="COMPRA (5)"/>
      <sheetName val="COMPRA (6A)"/>
      <sheetName val="COMPRA (6B)"/>
      <sheetName val="COMPRA (7)"/>
      <sheetName val="COMPRA (8)"/>
      <sheetName val="COMPRA (9)"/>
      <sheetName val="COMPRA (10)"/>
      <sheetName val="COMPRA (11)"/>
      <sheetName val="COMPRA (12)"/>
      <sheetName val="COMPRA (13)"/>
      <sheetName val="COMPRA (14)"/>
      <sheetName val="COMPRA (15)"/>
      <sheetName val="COMPRA (16)"/>
      <sheetName val="COMPRA (17)"/>
      <sheetName val="COMPRA (18)"/>
      <sheetName val="COMPRA (19)"/>
    </sheetNames>
    <sheetDataSet>
      <sheetData sheetId="0"/>
      <sheetData sheetId="1"/>
      <sheetData sheetId="2"/>
      <sheetData sheetId="3"/>
      <sheetData sheetId="4"/>
      <sheetData sheetId="5"/>
      <sheetData sheetId="6"/>
      <sheetData sheetId="7"/>
      <sheetData sheetId="8">
        <row r="8">
          <cell r="A8">
            <v>0</v>
          </cell>
        </row>
      </sheetData>
      <sheetData sheetId="9">
        <row r="11">
          <cell r="A11" t="str">
            <v xml:space="preserve"> CUADRILLAS</v>
          </cell>
        </row>
      </sheetData>
      <sheetData sheetId="10">
        <row r="12">
          <cell r="A12" t="str">
            <v>COSTOS DE TRANSPORTE</v>
          </cell>
        </row>
      </sheetData>
      <sheetData sheetId="11">
        <row r="11">
          <cell r="A11" t="str">
            <v>COSTOS DE MAQUINARIA Y EQUIPOS</v>
          </cell>
        </row>
      </sheetData>
      <sheetData sheetId="12">
        <row r="8">
          <cell r="A8" t="str">
            <v>Descripción</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MORTERO 1.4"/>
      <sheetName val="CTO 300 PSI"/>
      <sheetName val="DEMOLICION"/>
      <sheetName val="EXACAVACION"/>
      <sheetName val="TUB PVC 250mm"/>
      <sheetName val="SILLA YEE"/>
      <sheetName val="POZO"/>
      <sheetName val="RELLENO  MAT EXCAVACION"/>
      <sheetName val="RELLENO RECEB GRANULAR IP&lt;10"/>
      <sheetName val="RELLENO SUBBASE GRANU"/>
      <sheetName val="RELLENO BASE GRANU"/>
      <sheetName val="RETIRO SOBRANTE"/>
      <sheetName val="CTO HIDRAULICO"/>
      <sheetName val="PRESUPUESTO"/>
      <sheetName val="1.1"/>
      <sheetName val="1.2"/>
      <sheetName val="111"/>
      <sheetName val="1.3"/>
      <sheetName val="1.4"/>
      <sheetName val="1.5"/>
      <sheetName val="2.1"/>
      <sheetName val="2.2"/>
      <sheetName val="2.3"/>
      <sheetName val="3.1"/>
      <sheetName val="1.3 (2)"/>
      <sheetName val="Hoja18"/>
      <sheetName val="Hoja17"/>
      <sheetName val="Hoja16"/>
      <sheetName val="Hoja15"/>
      <sheetName val="Hoja14"/>
      <sheetName val="Hoja13"/>
      <sheetName val="Hoja12"/>
      <sheetName val="Hoja11"/>
      <sheetName val="3.2"/>
    </sheetNames>
    <sheetDataSet>
      <sheetData sheetId="0" refreshError="1">
        <row r="6">
          <cell r="F6" t="str">
            <v>AYUDANTE</v>
          </cell>
        </row>
        <row r="7">
          <cell r="G7">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DE AIU"/>
      <sheetName val="AIU-ROSARIO"/>
      <sheetName val="Datos Principales"/>
      <sheetName val="PRESUP COMP."/>
      <sheetName val="PRESUP ACT."/>
      <sheetName val="Presup Resum"/>
      <sheetName val="Reporte Viabilidad"/>
      <sheetName val="Dotacion"/>
      <sheetName val="Transp."/>
      <sheetName val="Equipo"/>
      <sheetName val="Cuadrilla"/>
      <sheetName val="M.Obra"/>
      <sheetName val="Material"/>
      <sheetName val="Mort.1-3"/>
      <sheetName val="Mortero 1-3 imperm"/>
      <sheetName val="Mortero 1-4"/>
      <sheetName val="Mortero 1-4 imperm."/>
      <sheetName val="Mortero 1-6"/>
      <sheetName val="Concreto de 2000 psi"/>
      <sheetName val="Concreto de 2500"/>
      <sheetName val="Concreto de 3000 psi"/>
      <sheetName val="Acero de 37.000 psi "/>
      <sheetName val="Acero de 60.000psi"/>
      <sheetName val="1.1.1campamento"/>
      <sheetName val="1.1.2. Cerram.prov"/>
      <sheetName val="1.1.3Limp. Desca. y Retiro"/>
      <sheetName val="1.1.4Localización y Rep."/>
      <sheetName val="1.1.7Localiz y rep"/>
      <sheetName val="1.3.1Demol.const exit"/>
      <sheetName val="1.3.3Demol de muros"/>
      <sheetName val="1.3.6Demol placa maciza"/>
      <sheetName val="1.3.7Demol const manual"/>
      <sheetName val="1.4.2Traslado poste"/>
      <sheetName val="2.1.1Excav.Mecan."/>
      <sheetName val="2.1.2Excav. man."/>
      <sheetName val="2.1.3xcav man receb"/>
      <sheetName val="2.1.5Relleno mat com"/>
      <sheetName val="2.1.06 Recebo Comun"/>
      <sheetName val="2.1.10Relleno Recebo B-200"/>
      <sheetName val="2.2.1Concreto pobre"/>
      <sheetName val="2.2.2Conc.ciclopeo"/>
      <sheetName val="2.2.3Muro contencion"/>
      <sheetName val="2.2.4Concreto Zapatas"/>
      <sheetName val="2.2.5Viga Ciment"/>
      <sheetName val="2.2.6PILOTES"/>
      <sheetName val="2.2.7DADOS"/>
      <sheetName val="2.2.8.1Placa Contrapiso"/>
      <sheetName val="2.2.8.2Placa aligerada 50cm"/>
      <sheetName val="2.3.3Malla Electros."/>
      <sheetName val="3,1,2,3Tubo novafor 4&quot;"/>
      <sheetName val="3.1.2.4Tubo novafor 10"/>
      <sheetName val="3.1.2.5Tuberia novafor12&quot;"/>
      <sheetName val="3.2.1.2Tubo PVC sanit4"/>
      <sheetName val="3.1.1.3Tuberia sanitr6&quot;"/>
      <sheetName val="3.4.1.1Caja de Insp.60"/>
      <sheetName val="3.4.5canalteta aguas ll"/>
      <sheetName val="3.4.9Caja insp.0.8"/>
      <sheetName val="3.4.10Caja insp 1"/>
      <sheetName val="3.4.11Caja insp.0.4"/>
      <sheetName val="3.5.1Excavacion manual"/>
      <sheetName val="3.5.5Retiro de Sobrantes"/>
      <sheetName val="3,5,6Relleno en grava3-4"/>
      <sheetName val="3.6.1Empate camara"/>
      <sheetName val="4.1.1Conc. Columnas"/>
      <sheetName val="4.2.1Viga Aerea"/>
      <sheetName val="4.2.2Viga Canal"/>
      <sheetName val="4.3.2Losa aliger"/>
      <sheetName val="4.3.3.1Losa con lamina"/>
      <sheetName val="4.3.1.4Placa e=.2"/>
      <sheetName val="4.3.1.1Placa e=.1"/>
      <sheetName val="4.3.1,3Placa e=.15"/>
      <sheetName val="4.3.1.2Placa e=.12"/>
      <sheetName val="4.3.10Placa alig 30"/>
      <sheetName val="4.3.11Placa alig 50"/>
      <sheetName val="4.4.1Escal en concret"/>
      <sheetName val="4.4.2Rampa en concret"/>
      <sheetName val="4.4.3concreto tanque"/>
      <sheetName val="4,5,1Acero34000"/>
      <sheetName val="4.5.2Acero 6000 psi"/>
      <sheetName val="4.6.1perfil metalico placa"/>
      <sheetName val="4.7.4.1Perfil metalico"/>
      <sheetName val="4.6.2.6Anclajes"/>
      <sheetName val="4.6.2.7Columna metalica"/>
      <sheetName val="4.6.2.8Viga Met."/>
      <sheetName val="4.6.2.9Viga met 60"/>
      <sheetName val="4.6.2.10Viga met 65"/>
      <sheetName val="5.1.3.1bloque piedra"/>
      <sheetName val="5.1.2.4Bloque cocr 12"/>
      <sheetName val="5.1.1.3Bloque concr19"/>
      <sheetName val="5.2.2Ladrillo Tolete Fino 2 car"/>
      <sheetName val="5.2.3Ladrillo toletefino 1 cara"/>
      <sheetName val="5.2.7Muro Bloque 5"/>
      <sheetName val="5.2.6.1Muro Bloque 4"/>
      <sheetName val="5,3,4Remates ladrillo tolete "/>
      <sheetName val="5.4.1Grouting"/>
      <sheetName val="5,6,1 Chazos para carpinteria"/>
      <sheetName val="6.1.1Alfajia"/>
      <sheetName val="COLUMNETA MAMPOSTERIA"/>
      <sheetName val="6.1.3Pref conc a la vista"/>
      <sheetName val="6,1,9Gargola"/>
      <sheetName val="6.1.12Zocalo"/>
      <sheetName val="6.1.14 ventana prefab concreto"/>
      <sheetName val="6.1.18Cañuela perim ag lluvias"/>
      <sheetName val="6.1.19.1Pref piso"/>
      <sheetName val="6.2.2Meson lavamanos"/>
      <sheetName val="6.2.3.2Meson laboratorio"/>
      <sheetName val="6.2.1.Meson laborat"/>
      <sheetName val="6,2,5Banca en concreto"/>
      <sheetName val="6.3.6Alero concreto"/>
      <sheetName val="6.2.3.1Mezon vidrio"/>
      <sheetName val="7.1.3.1.1Tubo hg1&quot;"/>
      <sheetName val="7.1.3.1.2Tubo hg1 1-2"/>
      <sheetName val="7.1.3.1.3Tubp hg2"/>
      <sheetName val="7.1.3.1.4Tubo hg3"/>
      <sheetName val="7.1.3.3.3Registro 1 1-2"/>
      <sheetName val="7.1.3.3.5Registro 3"/>
      <sheetName val="7.1.3.4.1Cheque 1 "/>
      <sheetName val="7.1.6.3Tuberia 1&quot;PVCP13.5"/>
      <sheetName val="7.1.1.4 Cheque 1&quot;"/>
      <sheetName val=" 7.1.11.5Bajante Amaz"/>
      <sheetName val="7.1.2.4Sumin Tanq 1000 lts"/>
      <sheetName val="7.1.6.1Tuberia PVCP Media"/>
      <sheetName val="7.1.6.2Tuberia PVCP1&quot;"/>
      <sheetName val="7.1.6.8Registro de media"/>
      <sheetName val="7.1.6.10Registro1&quot;"/>
      <sheetName val="7.1.6.4TuboPVC1.1-4"/>
      <sheetName val="7.1.6.6Tubo PVC2&quot;"/>
      <sheetName val="7.1.6.13Caja plastica reg"/>
      <sheetName val="7.1.6.5Tub. y acc. de 1y1-2"/>
      <sheetName val="7.1.6.9Registro de 3-4"/>
      <sheetName val="7.1.6.11Registro 1 1-4"/>
      <sheetName val="7.1.6.12Registro 2&quot;"/>
      <sheetName val="7.1.6.2TuberiaPVC 3-4"/>
      <sheetName val="7.1.8.1Pto agua Lavamanos"/>
      <sheetName val="7.1.8.3Pto agua Sanitario "/>
      <sheetName val="7.1.8.4Pto agua Orinal"/>
      <sheetName val="7.1.8.12Recamara HG para orinal"/>
      <sheetName val="7.1.8.13Camara de Aire"/>
      <sheetName val="7.1.9.1Pto sanit lavamanos"/>
      <sheetName val="7.1.10.3Bajant sanit 4&quot;"/>
      <sheetName val="7.1.10.1Bajnte sanit 2&quot;"/>
      <sheetName val="7,1,10,2Tubo sanit3&quot;"/>
      <sheetName val="7.1.11.3 Bajante Ag Ll 4&quot;"/>
      <sheetName val="7.1.11.1Tubo PVCL2&quot;"/>
      <sheetName val="7,1,11,5 Tubo PVCfiltro 4&quot;"/>
      <sheetName val="7.1.11.6Bajantt tipo Amaz"/>
      <sheetName val="7.1.12.1Montaje lavamanos"/>
      <sheetName val="7.1.12.8Llave de mang"/>
      <sheetName val="7,2,1,4Tubo 12 galv"/>
      <sheetName val="7.2.1.11registro 1-2 gas"/>
      <sheetName val="7.2.1.12Regulador"/>
      <sheetName val="7.2.1.17Punto gas"/>
      <sheetName val="7.2.1.18Tapon HG 1-2"/>
      <sheetName val="8.1.1Salida lamp Fluor."/>
      <sheetName val="8.1.2Salida Lamp incan"/>
      <sheetName val="8.1.4Salida pto"/>
      <sheetName val="8.1.5Salida Toma"/>
      <sheetName val="8.1.8Salida Toma GFCI"/>
      <sheetName val="8.3.4Acom a T1"/>
      <sheetName val="8.3.7Tubo Galvanizado"/>
      <sheetName val="8.3.9Acometida"/>
      <sheetName val="8.3.14Acometida 1&quot; 2#8"/>
      <sheetName val="8,3,14Acometida4#6"/>
      <sheetName val="8.3.15Canaliz. conduit nedia"/>
      <sheetName val="8.3.16Ducto 3-4"/>
      <sheetName val="8.4.2Tablero18circuitos"/>
      <sheetName val="8.4.5Caja Medidor"/>
      <sheetName val="8.4.7Interruptor"/>
      <sheetName val="8.4.8Interrup 60 A"/>
      <sheetName val="8.4.11Caja 6 Circuit"/>
      <sheetName val="8.4.13Tablero de 12 circ"/>
      <sheetName val="8.4.14Tablero30circuit"/>
      <sheetName val="8.6.1Salida TV"/>
      <sheetName val="8.6.4Salid ventilador"/>
      <sheetName val="8.8.2Tierra"/>
      <sheetName val="8.11.1Camara CS 274"/>
      <sheetName val="8.11.4Caja de Insp"/>
      <sheetName val="9.1.1 PAÑETE IMPERMEA 1 3"/>
      <sheetName val="9.1.2Pañete Int"/>
      <sheetName val="9.1.3Pañete Ext"/>
      <sheetName val="9.1.5Pañete int ml"/>
      <sheetName val="9.1.5.1Pañete rustico exterior"/>
      <sheetName val="9.2.1Pañete Bajo Placa"/>
      <sheetName val="10.1.2Alist pisos"/>
      <sheetName val="10.1.3 ALISTADO DE PISOS CON MO"/>
      <sheetName val="10.1.5.1Mortero afin piso"/>
      <sheetName val="10,2,1,3Ceramica 20 20 trafico"/>
      <sheetName val="10.2.1.2Duropiso"/>
      <sheetName val="10.2.2.4Concreto esmaltado"/>
      <sheetName val="10.2.2.5Concreto es+tabla etrus"/>
      <sheetName val="10.2.3.4Tablon30x30"/>
      <sheetName val="10.2.3.9Tableta etrusca"/>
      <sheetName val="10,2,3,6Tableta cuarto26"/>
      <sheetName val="10.3,2,1Tableta cuarto ml"/>
      <sheetName val="10.2.3.7Tableta cuarto ml"/>
      <sheetName val="10.2.4.1Baldosa grano marmol"/>
      <sheetName val="10.2.4.4Tableta"/>
      <sheetName val="10.3.3.6 Guardaescob granito"/>
      <sheetName val="10.3.2.3Media caña mort"/>
      <sheetName val="10.3.2.6Tableta ml"/>
      <sheetName val="10.3.7.2remate ladrillo"/>
      <sheetName val="10.4.2Gradas en Gravilla"/>
      <sheetName val="11,1,3Afinado Vigas Canales imp"/>
      <sheetName val="11,1,4Impermeh manto asfalt"/>
      <sheetName val="11.1.4Impermehab manto asfaltic"/>
      <sheetName val="11,2,6,2Remate superior"/>
      <sheetName val="11.2.6.3Remate lateral"/>
      <sheetName val="11.2.4Teja Sandwich"/>
      <sheetName val="11.4.1Teja termoacustica"/>
      <sheetName val="11.6.1Teja cindu"/>
      <sheetName val="11.7.1.1Canal lamina"/>
      <sheetName val="11.3.5Canal PVC"/>
      <sheetName val="12.1.1Ventana aluminio fija"/>
      <sheetName val="12.1.3 Ventana aluminio"/>
      <sheetName val="12.1.4Persiana alumin"/>
      <sheetName val="12.2.7Puerta Metalica 0.6"/>
      <sheetName val="12.2.4Puerta Metalica ,70"/>
      <sheetName val="12.2.2Puerta Metalica 1.55x2.95"/>
      <sheetName val="12,2,3Puerta metalica1.55x2.85"/>
      <sheetName val="12.2.5Puertalamina 1x2.1"/>
      <sheetName val="12.2.6Puerta1.5x2.1"/>
      <sheetName val="12.2.3.1Ventana Acero rect2.85"/>
      <sheetName val="12.2.6.2Ventana Acero rect.m2"/>
      <sheetName val="12.2.1.8Ventana Acerorect.1"/>
      <sheetName val="12,2,2,2Pasamanos 2&quot;"/>
      <sheetName val="12.3.2.1Baranda en Tubo 1 1 2&quot;"/>
      <sheetName val="12.3.2.2Baranda en Tubo 3&quot;"/>
      <sheetName val="12.2.3.1Reja varilla cuad"/>
      <sheetName val="12.2.3.7Ventana "/>
      <sheetName val="12.2.3.8Ventana"/>
      <sheetName val="12.2.3.9Puertas"/>
      <sheetName val="12.2.3.10Pta vent."/>
      <sheetName val="12.2.3.2.2 Persiana metalica"/>
      <sheetName val="12.3.5Baranda tubo 3&quot;y2&quot;"/>
      <sheetName val="12.4.2.1Reja perfilovalado"/>
      <sheetName val="12.5.10estruct lavamanos"/>
      <sheetName val="14.1.1Enchape en ceramica 20x20"/>
      <sheetName val="14.3.1 Poceta en granito"/>
      <sheetName val="15.1.3 Lampara fluorecente"/>
      <sheetName val="15.1.6Lampara tortuga"/>
      <sheetName val="16.1.1Sanitario discap"/>
      <sheetName val="16.1.2Sanitario Infantil"/>
      <sheetName val="16.1.3Sanitario"/>
      <sheetName val="16.1.4Orinal"/>
      <sheetName val="16.1.5Lavamalos de sobreponer"/>
      <sheetName val="16.1.7Lavamalos de colgar"/>
      <sheetName val="16.1.11Lavamanos acero inox"/>
      <sheetName val="16.2.1Dispensador papel hig"/>
      <sheetName val="16.2.3 Dispensador jabon"/>
      <sheetName val="16.2.7Barra discap"/>
      <sheetName val="16.2.8.1GriferiaPush"/>
      <sheetName val="18.1.1Hidrofugo"/>
      <sheetName val="18.1.2Pintura Plast"/>
      <sheetName val="18.1.3Pintura plast fachadas"/>
      <sheetName val="18.1.2Esmalte epoxico"/>
      <sheetName val="18.1.4Vinilo"/>
      <sheetName val="18.1.7pint coraza"/>
      <sheetName val="19.3.3Vidrio temp 6mm"/>
      <sheetName val="18.2,1,Esmalte sobre marcos lam"/>
      <sheetName val="18.3,6Esmalte sobre mueble bajo"/>
      <sheetName val="19.1,1Cerradura baños y aulas"/>
      <sheetName val="19.3.1Espejo"/>
      <sheetName val="20,4,3Jardinera"/>
      <sheetName val="21.1.3Aseo "/>
      <sheetName val="20,2,6Adoquin gress"/>
      <sheetName val="1.2.1. Instalacion prov. agua"/>
      <sheetName val="1.2.2. Instalacion prov. energi"/>
      <sheetName val="1.2.3. Instalacion prov. tel."/>
      <sheetName val="5.1.3.1bloque en concreto estru"/>
      <sheetName val="Concreto de 4000 psi "/>
      <sheetName val="Concreto de 3500 psi "/>
      <sheetName val="APU 12"/>
      <sheetName val="APU 11"/>
      <sheetName val="APU 10"/>
      <sheetName val="APU 9"/>
      <sheetName val="APU 8"/>
      <sheetName val="APU 7"/>
      <sheetName val="APU 6"/>
      <sheetName val="APU 5"/>
      <sheetName val="APU 4"/>
      <sheetName val="APU 3"/>
      <sheetName val="APU 2"/>
      <sheetName val="APU 1"/>
      <sheetName val="5.2.2. Ladrillo Prensado"/>
      <sheetName val="10.3.3.4.1. GUARDAESCOBA EN CEM"/>
      <sheetName val="Hoja13"/>
      <sheetName val="3.1.4. ACCESORIO SANIT."/>
      <sheetName val="21.1.2.aseo muros interiores"/>
      <sheetName val="21.1.4.RETIRO DE ESCOMBROS"/>
      <sheetName val="21.1.2. ASEO FACHADAS"/>
    </sheetNames>
    <sheetDataSet>
      <sheetData sheetId="0"/>
      <sheetData sheetId="1"/>
      <sheetData sheetId="2"/>
      <sheetData sheetId="3"/>
      <sheetData sheetId="4"/>
      <sheetData sheetId="5"/>
      <sheetData sheetId="6"/>
      <sheetData sheetId="7"/>
      <sheetData sheetId="8">
        <row r="16">
          <cell r="A16" t="str">
            <v>Cama-baja</v>
          </cell>
        </row>
        <row r="17">
          <cell r="A17" t="str">
            <v>Camión 4 Toneladas</v>
          </cell>
        </row>
        <row r="18">
          <cell r="A18" t="str">
            <v>Camión 8 Toneladas</v>
          </cell>
        </row>
        <row r="19">
          <cell r="A19" t="str">
            <v>Campero</v>
          </cell>
        </row>
        <row r="20">
          <cell r="A20" t="str">
            <v>Chalupa</v>
          </cell>
        </row>
        <row r="21">
          <cell r="A21" t="str">
            <v>Volqueta c/operario y combustible 5,5m3 max 30 Km</v>
          </cell>
        </row>
        <row r="22">
          <cell r="A22" t="str">
            <v>Volqueta c/operario y combustible 6m3 max  30 Km</v>
          </cell>
        </row>
        <row r="23">
          <cell r="A23" t="str">
            <v>Carretilla</v>
          </cell>
        </row>
      </sheetData>
      <sheetData sheetId="9">
        <row r="16">
          <cell r="A16" t="str">
            <v>Cargador tipo Cat - 904</v>
          </cell>
        </row>
        <row r="17">
          <cell r="A17" t="str">
            <v>Compresor</v>
          </cell>
        </row>
        <row r="18">
          <cell r="A18" t="str">
            <v>Compresor 2 martillos 185 PCM</v>
          </cell>
        </row>
        <row r="19">
          <cell r="A19" t="str">
            <v>Cortadora</v>
          </cell>
        </row>
        <row r="20">
          <cell r="A20" t="str">
            <v>Equipo de topografía</v>
          </cell>
        </row>
        <row r="21">
          <cell r="A21" t="str">
            <v>Equipo de Soldadura</v>
          </cell>
        </row>
        <row r="22">
          <cell r="A22" t="str">
            <v>Figuradora</v>
          </cell>
        </row>
        <row r="23">
          <cell r="A23" t="str">
            <v>Pulidora</v>
          </cell>
        </row>
        <row r="24">
          <cell r="A24" t="str">
            <v>Pulidora pisos incluye piedras y ceras</v>
          </cell>
        </row>
        <row r="25">
          <cell r="A25" t="str">
            <v>Formaleta</v>
          </cell>
        </row>
        <row r="26">
          <cell r="A26" t="str">
            <v>Formaleta entrepiso por 4 semanas M2</v>
          </cell>
        </row>
        <row r="27">
          <cell r="A27" t="str">
            <v>Formaleta entrepiso M2</v>
          </cell>
        </row>
        <row r="28">
          <cell r="A28" t="str">
            <v>Herramienta Eléctrica</v>
          </cell>
        </row>
        <row r="29">
          <cell r="A29" t="str">
            <v>Herramienta menor</v>
          </cell>
        </row>
        <row r="30">
          <cell r="A30" t="str">
            <v>Mezcladora a gasolina</v>
          </cell>
        </row>
        <row r="31">
          <cell r="A31" t="str">
            <v>Motosierra profesional</v>
          </cell>
        </row>
        <row r="32">
          <cell r="A32" t="str">
            <v>Andamio metálico</v>
          </cell>
        </row>
        <row r="33">
          <cell r="A33" t="str">
            <v xml:space="preserve">Paral metálico </v>
          </cell>
        </row>
        <row r="34">
          <cell r="A34" t="str">
            <v>Paral telescopico</v>
          </cell>
        </row>
        <row r="35">
          <cell r="A35" t="str">
            <v>Poleas y Cuerdas</v>
          </cell>
        </row>
        <row r="36">
          <cell r="A36" t="str">
            <v>Rana</v>
          </cell>
        </row>
        <row r="37">
          <cell r="A37" t="str">
            <v>Retroexcavadora</v>
          </cell>
        </row>
        <row r="38">
          <cell r="A38" t="str">
            <v>Retroexcavadora llantas Tipo Cat 428</v>
          </cell>
        </row>
        <row r="39">
          <cell r="A39" t="str">
            <v>Tanque de agua</v>
          </cell>
        </row>
        <row r="40">
          <cell r="A40" t="str">
            <v>Taladro Industrial</v>
          </cell>
        </row>
        <row r="41">
          <cell r="A41" t="str">
            <v>Vibrocompactador a gasolina</v>
          </cell>
        </row>
        <row r="42">
          <cell r="A42" t="str">
            <v>Vibrador electrico concreto 110</v>
          </cell>
        </row>
        <row r="43">
          <cell r="A43" t="str">
            <v>Vibrador a gasolina</v>
          </cell>
        </row>
        <row r="44">
          <cell r="A44" t="str">
            <v>Volqueta (6m3/Operario y combustible)</v>
          </cell>
        </row>
      </sheetData>
      <sheetData sheetId="10"/>
      <sheetData sheetId="11">
        <row r="21">
          <cell r="A21" t="str">
            <v>Excavaciones</v>
          </cell>
          <cell r="E21">
            <v>3</v>
          </cell>
          <cell r="F21" t="str">
            <v>Ayudante</v>
          </cell>
          <cell r="G21">
            <v>145592</v>
          </cell>
          <cell r="H21">
            <v>0</v>
          </cell>
          <cell r="I21">
            <v>145592.30249999999</v>
          </cell>
        </row>
        <row r="22">
          <cell r="A22" t="str">
            <v>Enchapes y acabados</v>
          </cell>
          <cell r="B22">
            <v>1</v>
          </cell>
          <cell r="C22" t="str">
            <v>oficial</v>
          </cell>
          <cell r="E22">
            <v>1</v>
          </cell>
          <cell r="F22" t="str">
            <v>Ayudante</v>
          </cell>
          <cell r="G22">
            <v>115312</v>
          </cell>
          <cell r="H22">
            <v>0</v>
          </cell>
          <cell r="I22">
            <v>115312.311</v>
          </cell>
        </row>
        <row r="23">
          <cell r="A23" t="str">
            <v>Cuadrilla Demoliciones</v>
          </cell>
          <cell r="E23">
            <v>2</v>
          </cell>
          <cell r="F23" t="str">
            <v>Ayudante</v>
          </cell>
          <cell r="G23">
            <v>97062</v>
          </cell>
          <cell r="H23">
            <v>0</v>
          </cell>
          <cell r="I23">
            <v>97061.535000000003</v>
          </cell>
        </row>
        <row r="24">
          <cell r="A24" t="str">
            <v>Excavaciones en roca</v>
          </cell>
          <cell r="B24">
            <v>1</v>
          </cell>
          <cell r="C24" t="str">
            <v>Oficial</v>
          </cell>
          <cell r="D24" t="str">
            <v>+</v>
          </cell>
          <cell r="E24">
            <v>3</v>
          </cell>
          <cell r="F24" t="str">
            <v>Ayudante</v>
          </cell>
          <cell r="G24">
            <v>212374</v>
          </cell>
          <cell r="H24">
            <v>0</v>
          </cell>
          <cell r="I24">
            <v>212373.84599999999</v>
          </cell>
        </row>
        <row r="25">
          <cell r="A25" t="str">
            <v>Albañilería</v>
          </cell>
          <cell r="B25">
            <v>2</v>
          </cell>
          <cell r="C25" t="str">
            <v>Oficial</v>
          </cell>
          <cell r="D25" t="str">
            <v>+</v>
          </cell>
          <cell r="E25">
            <v>1</v>
          </cell>
          <cell r="F25" t="str">
            <v>Ayudante</v>
          </cell>
          <cell r="G25">
            <v>182094</v>
          </cell>
          <cell r="H25">
            <v>0</v>
          </cell>
          <cell r="I25">
            <v>182093.85450000002</v>
          </cell>
        </row>
        <row r="26">
          <cell r="A26" t="str">
            <v>Estructuras</v>
          </cell>
          <cell r="B26">
            <v>2</v>
          </cell>
          <cell r="C26" t="str">
            <v>Oficial</v>
          </cell>
          <cell r="D26" t="str">
            <v>+</v>
          </cell>
          <cell r="E26">
            <v>3</v>
          </cell>
          <cell r="F26" t="str">
            <v>Ayudante</v>
          </cell>
          <cell r="G26">
            <v>279155</v>
          </cell>
          <cell r="H26">
            <v>0</v>
          </cell>
          <cell r="I26">
            <v>279155.38949999999</v>
          </cell>
        </row>
        <row r="27">
          <cell r="A27" t="str">
            <v>Topografía</v>
          </cell>
          <cell r="B27">
            <v>1</v>
          </cell>
          <cell r="C27" t="str">
            <v>Oficial</v>
          </cell>
          <cell r="D27" t="str">
            <v>+</v>
          </cell>
          <cell r="E27">
            <v>3</v>
          </cell>
          <cell r="F27" t="str">
            <v>Ayudante</v>
          </cell>
          <cell r="G27">
            <v>233611</v>
          </cell>
          <cell r="H27">
            <v>0</v>
          </cell>
          <cell r="I27">
            <v>233611.23060000001</v>
          </cell>
        </row>
        <row r="28">
          <cell r="A28" t="str">
            <v>Instalaciones</v>
          </cell>
          <cell r="B28">
            <v>2</v>
          </cell>
          <cell r="C28" t="str">
            <v>Oficial</v>
          </cell>
          <cell r="D28" t="str">
            <v>+</v>
          </cell>
          <cell r="E28">
            <v>2</v>
          </cell>
          <cell r="F28" t="str">
            <v>Ayudante</v>
          </cell>
          <cell r="G28">
            <v>253687</v>
          </cell>
          <cell r="H28">
            <v>0</v>
          </cell>
          <cell r="I28">
            <v>253687.08420000001</v>
          </cell>
        </row>
        <row r="29">
          <cell r="A29" t="str">
            <v>Cuadrilla 1 - 4</v>
          </cell>
          <cell r="B29">
            <v>1</v>
          </cell>
          <cell r="C29" t="str">
            <v>Oficial</v>
          </cell>
          <cell r="D29" t="str">
            <v>+</v>
          </cell>
          <cell r="E29">
            <v>4</v>
          </cell>
          <cell r="F29" t="str">
            <v>Ayudante</v>
          </cell>
          <cell r="G29">
            <v>313086</v>
          </cell>
          <cell r="H29">
            <v>0</v>
          </cell>
          <cell r="I29">
            <v>313085.53619999997</v>
          </cell>
        </row>
        <row r="30">
          <cell r="A30" t="str">
            <v>Cuadrilla 1 - 1</v>
          </cell>
          <cell r="B30">
            <v>1</v>
          </cell>
          <cell r="C30" t="str">
            <v>Oficial</v>
          </cell>
          <cell r="D30" t="str">
            <v>+</v>
          </cell>
          <cell r="E30">
            <v>1</v>
          </cell>
          <cell r="F30" t="str">
            <v>Ayudante</v>
          </cell>
          <cell r="G30">
            <v>138375</v>
          </cell>
          <cell r="H30">
            <v>0</v>
          </cell>
          <cell r="I30">
            <v>138374.7732</v>
          </cell>
        </row>
        <row r="31">
          <cell r="A31" t="str">
            <v>Cuadrilla 1 - 3</v>
          </cell>
          <cell r="B31">
            <v>1</v>
          </cell>
          <cell r="C31" t="str">
            <v>Oficial</v>
          </cell>
          <cell r="D31" t="str">
            <v>+</v>
          </cell>
          <cell r="E31">
            <v>3</v>
          </cell>
          <cell r="F31" t="str">
            <v>Ayudante</v>
          </cell>
          <cell r="G31">
            <v>212374</v>
          </cell>
          <cell r="H31">
            <v>0</v>
          </cell>
          <cell r="I31">
            <v>212373.84599999999</v>
          </cell>
        </row>
        <row r="32">
          <cell r="A32" t="str">
            <v>Cuadrilla 1 - 6</v>
          </cell>
          <cell r="B32">
            <v>1</v>
          </cell>
          <cell r="C32" t="str">
            <v>Oficial</v>
          </cell>
          <cell r="D32" t="str">
            <v>+</v>
          </cell>
          <cell r="E32">
            <v>6</v>
          </cell>
          <cell r="F32" t="str">
            <v>Ayudante</v>
          </cell>
          <cell r="G32">
            <v>357966</v>
          </cell>
          <cell r="H32">
            <v>0</v>
          </cell>
          <cell r="I32">
            <v>357966.14850000001</v>
          </cell>
        </row>
        <row r="33">
          <cell r="A33" t="str">
            <v>Subcontrato Hidraúlico y Sanitario</v>
          </cell>
          <cell r="B33">
            <v>1</v>
          </cell>
          <cell r="C33" t="str">
            <v>Oficial</v>
          </cell>
          <cell r="D33" t="str">
            <v>+</v>
          </cell>
          <cell r="E33">
            <v>1</v>
          </cell>
          <cell r="F33" t="str">
            <v>Ayudante</v>
          </cell>
          <cell r="G33">
            <v>126844</v>
          </cell>
          <cell r="H33">
            <v>0</v>
          </cell>
          <cell r="I33">
            <v>126843.54210000001</v>
          </cell>
        </row>
        <row r="34">
          <cell r="A34" t="str">
            <v>Subcontrato Carpinteria metálica</v>
          </cell>
          <cell r="B34">
            <v>1</v>
          </cell>
          <cell r="C34" t="str">
            <v>Oficial</v>
          </cell>
          <cell r="D34" t="str">
            <v>+</v>
          </cell>
          <cell r="E34">
            <v>1</v>
          </cell>
          <cell r="F34" t="str">
            <v>Ayudante</v>
          </cell>
          <cell r="G34">
            <v>138374.7732</v>
          </cell>
          <cell r="H34">
            <v>0</v>
          </cell>
          <cell r="I34">
            <v>132609.15764999998</v>
          </cell>
        </row>
        <row r="35">
          <cell r="A35" t="str">
            <v>Subcontrato Eléctrico</v>
          </cell>
          <cell r="B35">
            <v>1</v>
          </cell>
          <cell r="C35" t="str">
            <v xml:space="preserve">Oficial </v>
          </cell>
          <cell r="D35" t="str">
            <v>+</v>
          </cell>
          <cell r="E35">
            <v>1</v>
          </cell>
          <cell r="F35" t="str">
            <v>Ayudante</v>
          </cell>
          <cell r="G35">
            <v>164896.60472999999</v>
          </cell>
          <cell r="H35">
            <v>0</v>
          </cell>
          <cell r="I35">
            <v>164896.60472999999</v>
          </cell>
        </row>
        <row r="36">
          <cell r="A36" t="str">
            <v>Carpintería</v>
          </cell>
          <cell r="B36">
            <v>1</v>
          </cell>
          <cell r="C36" t="str">
            <v>Oficial</v>
          </cell>
          <cell r="D36" t="str">
            <v>+</v>
          </cell>
          <cell r="E36">
            <v>2</v>
          </cell>
          <cell r="F36" t="str">
            <v>Ayudante</v>
          </cell>
          <cell r="G36">
            <v>196612</v>
          </cell>
          <cell r="H36">
            <v>0</v>
          </cell>
          <cell r="I36">
            <v>196611.6942</v>
          </cell>
        </row>
        <row r="37">
          <cell r="A37" t="str">
            <v>Pintura</v>
          </cell>
          <cell r="B37">
            <v>2</v>
          </cell>
          <cell r="C37" t="str">
            <v>Oficial</v>
          </cell>
          <cell r="D37" t="str">
            <v>+</v>
          </cell>
          <cell r="E37">
            <v>1</v>
          </cell>
          <cell r="F37" t="str">
            <v>Ayudante</v>
          </cell>
          <cell r="G37">
            <v>209408</v>
          </cell>
          <cell r="H37">
            <v>0</v>
          </cell>
          <cell r="I37">
            <v>209407.93267499999</v>
          </cell>
        </row>
        <row r="38">
          <cell r="A38" t="str">
            <v>Mampostería</v>
          </cell>
          <cell r="B38">
            <v>2</v>
          </cell>
          <cell r="C38" t="str">
            <v>Oficial</v>
          </cell>
          <cell r="D38" t="str">
            <v>+</v>
          </cell>
          <cell r="E38">
            <v>1</v>
          </cell>
          <cell r="F38" t="str">
            <v>Ayudante</v>
          </cell>
          <cell r="G38">
            <v>182094</v>
          </cell>
          <cell r="H38">
            <v>0</v>
          </cell>
          <cell r="I38">
            <v>182093.85450000002</v>
          </cell>
        </row>
        <row r="39">
          <cell r="A39" t="str">
            <v>Vías</v>
          </cell>
          <cell r="B39">
            <v>3</v>
          </cell>
          <cell r="C39" t="str">
            <v>Oficial</v>
          </cell>
          <cell r="D39" t="str">
            <v>+</v>
          </cell>
          <cell r="E39">
            <v>4</v>
          </cell>
          <cell r="F39" t="str">
            <v>Ayudante</v>
          </cell>
          <cell r="G39">
            <v>453638</v>
          </cell>
          <cell r="H39">
            <v>0</v>
          </cell>
          <cell r="I39">
            <v>453637.85557499994</v>
          </cell>
        </row>
      </sheetData>
      <sheetData sheetId="12">
        <row r="11">
          <cell r="A11" t="str">
            <v>Cemento</v>
          </cell>
        </row>
        <row r="12">
          <cell r="A12" t="str">
            <v>Hierro 60.000</v>
          </cell>
        </row>
        <row r="13">
          <cell r="A13" t="str">
            <v>Arena p/ Mortero</v>
          </cell>
        </row>
        <row r="14">
          <cell r="A14" t="str">
            <v>Arena p/ Concreto</v>
          </cell>
        </row>
        <row r="15">
          <cell r="A15" t="str">
            <v>Gravilla</v>
          </cell>
        </row>
        <row r="16">
          <cell r="A16" t="str">
            <v xml:space="preserve">Caja de Inspeccion 60 x 60 u </v>
          </cell>
        </row>
        <row r="17">
          <cell r="A17" t="str">
            <v>Viga de Cimentacion - APU.</v>
          </cell>
        </row>
        <row r="18">
          <cell r="A18" t="str">
            <v>Viga Aerea - APU.</v>
          </cell>
        </row>
        <row r="19">
          <cell r="A19" t="str">
            <v>Piso (enchape aulas-) APU.</v>
          </cell>
        </row>
        <row r="20">
          <cell r="A20" t="str">
            <v>Enchape Pared Baños - APU.</v>
          </cell>
        </row>
        <row r="21">
          <cell r="A21" t="str">
            <v>Aparato Sanitario - APU.</v>
          </cell>
        </row>
        <row r="22">
          <cell r="A22" t="str">
            <v>Lampara Fluorecente - APU.</v>
          </cell>
        </row>
        <row r="23">
          <cell r="A23" t="str">
            <v>Mano de Obra Oficial.</v>
          </cell>
        </row>
        <row r="24">
          <cell r="A24" t="str">
            <v>Mano de Obra Ayudante.</v>
          </cell>
        </row>
        <row r="25">
          <cell r="A25" t="str">
            <v>Agua</v>
          </cell>
        </row>
        <row r="26">
          <cell r="A26" t="str">
            <v>Abrazadera metálica</v>
          </cell>
        </row>
        <row r="27">
          <cell r="A27" t="str">
            <v>Abrazadera metálica 1"</v>
          </cell>
        </row>
        <row r="28">
          <cell r="A28" t="str">
            <v>Abrazadera metálica 1 1/4"</v>
          </cell>
        </row>
        <row r="29">
          <cell r="A29" t="str">
            <v>Abrazadera metálica 1 1/2"</v>
          </cell>
        </row>
        <row r="30">
          <cell r="A30" t="str">
            <v>Abrazadera metálica 2"</v>
          </cell>
        </row>
        <row r="31">
          <cell r="A31" t="str">
            <v>Ad.Terminal cond.1"</v>
          </cell>
        </row>
        <row r="32">
          <cell r="A32" t="str">
            <v>Ad.Terminal cond.3/4"</v>
          </cell>
        </row>
        <row r="33">
          <cell r="A33" t="str">
            <v>Ad.Terminal cond.1/2"</v>
          </cell>
        </row>
        <row r="34">
          <cell r="A34" t="str">
            <v>Adoquín peatonal Santa Fe</v>
          </cell>
        </row>
        <row r="35">
          <cell r="A35" t="str">
            <v>Adoquin gress</v>
          </cell>
        </row>
        <row r="36">
          <cell r="A36" t="str">
            <v>Accesorios PVC-P 2"</v>
          </cell>
        </row>
        <row r="37">
          <cell r="A37" t="str">
            <v>Accesorios PVC-P 1 1/2"</v>
          </cell>
        </row>
        <row r="38">
          <cell r="A38" t="str">
            <v>Accesorios PVC-P 1 1/4"</v>
          </cell>
        </row>
        <row r="39">
          <cell r="A39" t="str">
            <v>Accesorios PVC-P 1"</v>
          </cell>
        </row>
        <row r="40">
          <cell r="A40" t="str">
            <v>Accesorios PVC-P 3/4"</v>
          </cell>
        </row>
        <row r="41">
          <cell r="A41" t="str">
            <v>Accesorios PVC-P 1/2"</v>
          </cell>
        </row>
        <row r="42">
          <cell r="A42" t="str">
            <v>Accesorios - Codo de 90° 4"</v>
          </cell>
        </row>
        <row r="43">
          <cell r="A43" t="str">
            <v>Accesorios - Codo de 90° 3"</v>
          </cell>
        </row>
        <row r="44">
          <cell r="A44" t="str">
            <v>Accesorios - Codo de 90° 2"</v>
          </cell>
        </row>
        <row r="45">
          <cell r="A45" t="str">
            <v>Accesorios - Y de 4"</v>
          </cell>
        </row>
        <row r="46">
          <cell r="A46" t="str">
            <v>Accesorios - Y de 3"</v>
          </cell>
        </row>
        <row r="47">
          <cell r="A47" t="str">
            <v xml:space="preserve">Acero 60,000 p.s.i. </v>
          </cell>
        </row>
        <row r="48">
          <cell r="A48" t="str">
            <v>Acero 37,000 p.s.i.</v>
          </cell>
        </row>
        <row r="49">
          <cell r="A49" t="str">
            <v>Acero de refuerzo 60000 PSI</v>
          </cell>
        </row>
        <row r="50">
          <cell r="A50" t="str">
            <v>Acero figurado 60,000 p.s.i. 1/2"</v>
          </cell>
        </row>
        <row r="51">
          <cell r="A51" t="str">
            <v xml:space="preserve">Acero figurado 34,000 p.s.i. </v>
          </cell>
        </row>
        <row r="52">
          <cell r="A52" t="str">
            <v>A.C.P.M.</v>
          </cell>
        </row>
        <row r="53">
          <cell r="A53" t="str">
            <v>Adaptador conduit de 1/2"</v>
          </cell>
        </row>
        <row r="54">
          <cell r="A54" t="str">
            <v>Adaptador macho PVC de 1/2"</v>
          </cell>
        </row>
        <row r="55">
          <cell r="A55" t="str">
            <v>Adaptador macho PVC de 1"</v>
          </cell>
        </row>
        <row r="56">
          <cell r="A56" t="str">
            <v>Adaptador macho PVC de 2 plg</v>
          </cell>
        </row>
        <row r="57">
          <cell r="A57" t="str">
            <v>Agarraderas metálicas l=0.10</v>
          </cell>
        </row>
        <row r="58">
          <cell r="A58" t="str">
            <v>Aislador de carrete en porcelana</v>
          </cell>
        </row>
        <row r="59">
          <cell r="A59" t="str">
            <v>Alambre cobre THHN ·6 AWG</v>
          </cell>
        </row>
        <row r="60">
          <cell r="A60" t="str">
            <v>Alambre cobre THHN ·8 AWG</v>
          </cell>
        </row>
        <row r="61">
          <cell r="A61" t="str">
            <v>Alambre cobre THW 10 AWG</v>
          </cell>
        </row>
        <row r="62">
          <cell r="A62" t="str">
            <v>Alambre cobre THW 12 AWG</v>
          </cell>
        </row>
        <row r="63">
          <cell r="A63" t="str">
            <v>Alambre cobre THW 14 AWG</v>
          </cell>
        </row>
        <row r="64">
          <cell r="A64" t="str">
            <v>Alambre de cobre 12 THHN</v>
          </cell>
        </row>
        <row r="65">
          <cell r="A65" t="str">
            <v>Alambre Cu desnudo AWG 10</v>
          </cell>
        </row>
        <row r="66">
          <cell r="A66" t="str">
            <v>Alambre de cobre 12 AWG desnudo</v>
          </cell>
        </row>
        <row r="67">
          <cell r="A67" t="str">
            <v>Alambre Cu desnudo AWG 14 x kg</v>
          </cell>
        </row>
        <row r="68">
          <cell r="A68" t="str">
            <v>Alambre Cu desnudo AWG 14 x ML</v>
          </cell>
        </row>
        <row r="69">
          <cell r="A69" t="str">
            <v>Alambre negro Cal. 18</v>
          </cell>
        </row>
        <row r="70">
          <cell r="A70" t="str">
            <v>Alambre Teléfono 2x22 estañado</v>
          </cell>
        </row>
        <row r="71">
          <cell r="A71" t="str">
            <v>Alambre Teléfono 2x22 trenzado</v>
          </cell>
        </row>
        <row r="72">
          <cell r="A72" t="str">
            <v>Alquiler Campamento 20 a 60 M2</v>
          </cell>
        </row>
        <row r="73">
          <cell r="A73" t="str">
            <v>Alumol Sika</v>
          </cell>
        </row>
        <row r="74">
          <cell r="A74" t="str">
            <v>Anclajes con resina epoxica</v>
          </cell>
        </row>
        <row r="75">
          <cell r="A75" t="str">
            <v>Angulo 3/4 x 1/8</v>
          </cell>
        </row>
        <row r="76">
          <cell r="A76" t="str">
            <v>Angulo 1" x 1" x 3/16"</v>
          </cell>
        </row>
        <row r="77">
          <cell r="A77" t="str">
            <v>Anticorrosivo rojo claro PHLC</v>
          </cell>
        </row>
        <row r="78">
          <cell r="A78" t="str">
            <v>Arbol especie local de 1,80 a 2,00 mts</v>
          </cell>
        </row>
        <row r="79">
          <cell r="A79" t="str">
            <v>Arena de río</v>
          </cell>
        </row>
        <row r="80">
          <cell r="A80" t="str">
            <v>Arena Blanca</v>
          </cell>
        </row>
        <row r="81">
          <cell r="A81" t="str">
            <v>Arena de peña</v>
          </cell>
        </row>
        <row r="82">
          <cell r="A82" t="str">
            <v xml:space="preserve">Arena fina </v>
          </cell>
        </row>
        <row r="83">
          <cell r="A83" t="str">
            <v>Arena lavada de pozo</v>
          </cell>
        </row>
        <row r="84">
          <cell r="A84" t="str">
            <v xml:space="preserve">Arena lavada blanca </v>
          </cell>
        </row>
        <row r="85">
          <cell r="A85" t="str">
            <v>Arena de río (viaje 5 m3)</v>
          </cell>
        </row>
        <row r="86">
          <cell r="A86" t="str">
            <v>Automatico Industrial 3*40 A</v>
          </cell>
        </row>
        <row r="87">
          <cell r="A87" t="str">
            <v>Automatico Enchufable 1*20 A</v>
          </cell>
        </row>
        <row r="88">
          <cell r="A88" t="str">
            <v>Baldosin cerámico blanco 30 x 30</v>
          </cell>
        </row>
        <row r="89">
          <cell r="A89" t="str">
            <v>Baldosin cerámico cristanac corona 32,4 x 32,4</v>
          </cell>
        </row>
        <row r="90">
          <cell r="A90" t="str">
            <v>Baldosa cerámica pared de 20 x 20 blanca</v>
          </cell>
        </row>
        <row r="91">
          <cell r="A91" t="str">
            <v>Baldosin cerámico pared Valencia 20,5 x 30,5</v>
          </cell>
        </row>
        <row r="92">
          <cell r="A92" t="str">
            <v>Baldosin cerámico Italia (30,5 x 30,5)</v>
          </cell>
        </row>
        <row r="93">
          <cell r="A93" t="str">
            <v>Baldosa  (30 x 30) payande blanco</v>
          </cell>
        </row>
        <row r="94">
          <cell r="A94" t="str">
            <v>Balinera de acero 1/2"</v>
          </cell>
        </row>
        <row r="95">
          <cell r="A95" t="str">
            <v>Bajante PVC Trapezoidal tipo Amazonas</v>
          </cell>
        </row>
        <row r="96">
          <cell r="A96" t="str">
            <v>Barniz vitriflex</v>
          </cell>
        </row>
        <row r="97">
          <cell r="A97" t="str">
            <v>Barra  discapacitados Inox (juego)</v>
          </cell>
        </row>
        <row r="98">
          <cell r="A98" t="str">
            <v>Barra discapacitados 18" (46 cm) cromo grival</v>
          </cell>
        </row>
        <row r="99">
          <cell r="A99" t="str">
            <v>Barra discapacitados 30" (76 cm) cromo grival</v>
          </cell>
        </row>
        <row r="100">
          <cell r="A100" t="str">
            <v>Bisagra alum.Ext 2"</v>
          </cell>
        </row>
        <row r="101">
          <cell r="A101" t="str">
            <v>Bisagra alum.Ext 3"</v>
          </cell>
        </row>
        <row r="102">
          <cell r="A102" t="str">
            <v>Bisagra Metalisteria triple</v>
          </cell>
        </row>
        <row r="103">
          <cell r="A103" t="str">
            <v>Bloque muro LN-14N</v>
          </cell>
        </row>
        <row r="104">
          <cell r="A104" t="str">
            <v>Bloque en concreto para muros estructurales de 14x19x39</v>
          </cell>
        </row>
        <row r="105">
          <cell r="A105" t="str">
            <v>Bloque en concreto para muros estructurales de  19x19x39</v>
          </cell>
        </row>
        <row r="106">
          <cell r="A106" t="str">
            <v>Bloque en concreto para muros estructurales tipo piedra de e = 0,16 m</v>
          </cell>
        </row>
        <row r="107">
          <cell r="A107" t="str">
            <v>Bloque en concreto para muros estructurales de 12 x 19 x 39</v>
          </cell>
        </row>
        <row r="108">
          <cell r="A108" t="str">
            <v>Bloque No.4</v>
          </cell>
        </row>
        <row r="109">
          <cell r="A109" t="str">
            <v>Bloque No.5</v>
          </cell>
        </row>
        <row r="110">
          <cell r="A110" t="str">
            <v>Bloque calado sencillo 20 x 20</v>
          </cell>
        </row>
        <row r="111">
          <cell r="A111" t="str">
            <v>Bloque piedra 0.39x0.19x0.14 m</v>
          </cell>
        </row>
        <row r="112">
          <cell r="A112" t="str">
            <v>Bomba de 1/2 HP, 2" de salida, H=4.50</v>
          </cell>
        </row>
        <row r="113">
          <cell r="A113" t="str">
            <v>Botón timbre</v>
          </cell>
        </row>
        <row r="114">
          <cell r="A114" t="str">
            <v>Breaker enchufable unip.1 x 20 A</v>
          </cell>
        </row>
        <row r="115">
          <cell r="A115" t="str">
            <v>Breaker enchufable unip.2 x 20 A</v>
          </cell>
        </row>
        <row r="116">
          <cell r="A116" t="str">
            <v>Breaker enchufable unip.3 x 50 A</v>
          </cell>
        </row>
        <row r="117">
          <cell r="A117" t="str">
            <v>Breaker tipo individual de 3 x 50 A</v>
          </cell>
        </row>
        <row r="118">
          <cell r="A118" t="str">
            <v>Breaker industrial 3 x 100</v>
          </cell>
        </row>
        <row r="119">
          <cell r="A119" t="str">
            <v>Breaker de riel bipolar  2 x 100A</v>
          </cell>
        </row>
        <row r="120">
          <cell r="A120" t="str">
            <v>Buje roscado  3/4" x 1/2" PVC - Presión</v>
          </cell>
        </row>
        <row r="121">
          <cell r="A121" t="str">
            <v>Buje roscado  1" x 3/4"  PVC - Presión</v>
          </cell>
        </row>
        <row r="122">
          <cell r="A122" t="str">
            <v>Buje roscado  1" x 1 1/4"  PVC - Presión</v>
          </cell>
        </row>
        <row r="123">
          <cell r="A123" t="str">
            <v>Caballete Metálico</v>
          </cell>
        </row>
        <row r="124">
          <cell r="A124" t="str">
            <v>Cable Coaxial Para TV RG 59</v>
          </cell>
        </row>
        <row r="125">
          <cell r="A125" t="str">
            <v>Cable de cobre desnudo Nº 6 AWG</v>
          </cell>
        </row>
        <row r="126">
          <cell r="A126" t="str">
            <v>Cable cobre desn.AWG No.8</v>
          </cell>
        </row>
        <row r="127">
          <cell r="A127" t="str">
            <v>Cable de cobre THHN Nº 2</v>
          </cell>
        </row>
        <row r="128">
          <cell r="A128" t="str">
            <v>Cable de cobre THHN Nº 4</v>
          </cell>
        </row>
        <row r="129">
          <cell r="A129" t="str">
            <v>Cable de cobre THHN Nº 6</v>
          </cell>
        </row>
        <row r="130">
          <cell r="A130" t="str">
            <v>Cable de cobre THHN Nº 8</v>
          </cell>
        </row>
        <row r="131">
          <cell r="A131" t="str">
            <v>Cable de cobre THHN Nº 10</v>
          </cell>
        </row>
        <row r="132">
          <cell r="A132" t="str">
            <v>Cable de cobre THW  2 x 8 + 1 x 8 Antifraude</v>
          </cell>
        </row>
        <row r="133">
          <cell r="A133" t="str">
            <v>Cable de cobre THW 8 AWG</v>
          </cell>
        </row>
        <row r="134">
          <cell r="A134" t="str">
            <v>Cable de cobre THW Nº 4AWG</v>
          </cell>
        </row>
        <row r="135">
          <cell r="A135" t="str">
            <v>Cable de cobre THW Nº 6 AWG</v>
          </cell>
        </row>
        <row r="136">
          <cell r="A136" t="str">
            <v>Cable de cobre THW 10 AWG</v>
          </cell>
        </row>
        <row r="137">
          <cell r="A137" t="str">
            <v>Cable de cobre THW 12 AWG</v>
          </cell>
        </row>
        <row r="138">
          <cell r="A138" t="str">
            <v xml:space="preserve">Cable de cobre THHN 14 </v>
          </cell>
        </row>
        <row r="139">
          <cell r="A139" t="str">
            <v>Cable de cobre desnudo Nº 4 AWG</v>
          </cell>
        </row>
        <row r="140">
          <cell r="A140" t="str">
            <v>Cable de cobre encauchetado 3 x 10</v>
          </cell>
        </row>
        <row r="141">
          <cell r="A141" t="str">
            <v>Cable de cobre encauchetado 3 x 12</v>
          </cell>
        </row>
        <row r="142">
          <cell r="A142" t="str">
            <v>Cable teléfonos 50 pares</v>
          </cell>
        </row>
        <row r="143">
          <cell r="A143" t="str">
            <v>Cable teléfonos 40 pares</v>
          </cell>
        </row>
        <row r="144">
          <cell r="A144" t="str">
            <v>Cable teléfonos 20 pares</v>
          </cell>
        </row>
        <row r="145">
          <cell r="A145" t="str">
            <v>Cable teléfonos 10 pares</v>
          </cell>
        </row>
        <row r="146">
          <cell r="A146" t="str">
            <v>Cable teléfonos 4 pares</v>
          </cell>
        </row>
        <row r="147">
          <cell r="A147" t="str">
            <v>Cable teléfonos 2 pares</v>
          </cell>
        </row>
        <row r="148">
          <cell r="A148" t="str">
            <v>Cadena Galvanizada 3/8"</v>
          </cell>
        </row>
        <row r="149">
          <cell r="A149" t="str">
            <v>Caja tapa registro europa de 15 x 15 blanca</v>
          </cell>
        </row>
        <row r="150">
          <cell r="A150" t="str">
            <v>Caja 4 x 4 met.Deko AK 2V</v>
          </cell>
        </row>
        <row r="151">
          <cell r="A151" t="str">
            <v>Caja de 40 x 40 mamposteria</v>
          </cell>
        </row>
        <row r="152">
          <cell r="A152" t="str">
            <v>Caja de 60 x 60 mamposteria</v>
          </cell>
        </row>
        <row r="153">
          <cell r="A153" t="str">
            <v>Caja de 60 x 60 x 12 cm</v>
          </cell>
        </row>
        <row r="154">
          <cell r="A154" t="str">
            <v>Caja metálica de 15 x 15</v>
          </cell>
        </row>
        <row r="155">
          <cell r="A155" t="str">
            <v>Caja monofás.3 circ.con barraje adic.para tierra</v>
          </cell>
        </row>
        <row r="156">
          <cell r="A156" t="str">
            <v>Caja monofásica 4 circuitos</v>
          </cell>
        </row>
        <row r="157">
          <cell r="A157" t="str">
            <v>Caja monofásica 2 circuitos</v>
          </cell>
        </row>
        <row r="158">
          <cell r="A158" t="str">
            <v>Caja doble Conduit</v>
          </cell>
        </row>
        <row r="159">
          <cell r="A159" t="str">
            <v>Caja Octogonal</v>
          </cell>
        </row>
        <row r="160">
          <cell r="A160" t="str">
            <v>Caja 5800</v>
          </cell>
        </row>
        <row r="161">
          <cell r="A161" t="str">
            <v>Caja cuadrada 2400</v>
          </cell>
        </row>
        <row r="162">
          <cell r="A162" t="str">
            <v>Caja sencilla Conduit</v>
          </cell>
        </row>
        <row r="163">
          <cell r="A163" t="str">
            <v>Caja trifásica 6 circuitos</v>
          </cell>
        </row>
        <row r="164">
          <cell r="A164" t="str">
            <v>Caja trifásica 18 circuitos</v>
          </cell>
        </row>
        <row r="165">
          <cell r="A165" t="str">
            <v>Caja para medidor con espacio interruptor</v>
          </cell>
        </row>
        <row r="166">
          <cell r="A166" t="str">
            <v>Caja Monofásica 4 circuitos</v>
          </cell>
        </row>
        <row r="167">
          <cell r="A167" t="str">
            <v>Caja monofásica 2 circuitos</v>
          </cell>
        </row>
        <row r="168">
          <cell r="A168" t="str">
            <v>Canal PVC  Tipo Amazonas</v>
          </cell>
        </row>
        <row r="169">
          <cell r="A169" t="str">
            <v>Canaleta .8  L=2.40</v>
          </cell>
        </row>
        <row r="170">
          <cell r="A170" t="str">
            <v>Canaleta Metal C/Divis.10 x 4</v>
          </cell>
        </row>
        <row r="171">
          <cell r="A171" t="str">
            <v>Capacete de 1"</v>
          </cell>
        </row>
        <row r="172">
          <cell r="A172" t="str">
            <v xml:space="preserve">Caseton de guadua </v>
          </cell>
        </row>
        <row r="173">
          <cell r="A173" t="str">
            <v xml:space="preserve">Cemento gris </v>
          </cell>
        </row>
        <row r="174">
          <cell r="A174" t="str">
            <v xml:space="preserve">Cemento blanco </v>
          </cell>
        </row>
        <row r="175">
          <cell r="A175" t="str">
            <v>Cerco ordinari de 3 m.</v>
          </cell>
        </row>
        <row r="176">
          <cell r="A176" t="str">
            <v>Cerradura Inafer C-998 Madera</v>
          </cell>
        </row>
        <row r="177">
          <cell r="A177" t="str">
            <v>Cerradura Shalage Ref A30D - terraza, Georgia</v>
          </cell>
        </row>
        <row r="178">
          <cell r="A178" t="str">
            <v>Cerradura Shalage Ref B362 Doble cilindro</v>
          </cell>
        </row>
        <row r="179">
          <cell r="A179" t="str">
            <v>Cerradura Schlage T.A. Econ./Gold</v>
          </cell>
        </row>
        <row r="180">
          <cell r="A180" t="str">
            <v>Cerradura Gato doble cerrojo/210400</v>
          </cell>
        </row>
        <row r="181">
          <cell r="A181" t="str">
            <v>Cerradura YALE 170 1/4</v>
          </cell>
        </row>
        <row r="182">
          <cell r="A182" t="str">
            <v>Cerradura de amnija accent schlage</v>
          </cell>
        </row>
        <row r="183">
          <cell r="A183" t="str">
            <v>Cerradura de alcoba en poma metálica</v>
          </cell>
        </row>
        <row r="184">
          <cell r="A184" t="str">
            <v>Cerradura puerta discapacitados 63 AA - F30 B A &amp; A</v>
          </cell>
        </row>
        <row r="185">
          <cell r="A185" t="str">
            <v>Chazo p/tornillo 1/8" x 1 1/4</v>
          </cell>
        </row>
        <row r="186">
          <cell r="A186" t="str">
            <v>Cheque red white roscado de   1/2"; incluye accesorios</v>
          </cell>
        </row>
        <row r="187">
          <cell r="A187" t="str">
            <v>Cheque red white roscado  3/4"; incluye accesorios</v>
          </cell>
        </row>
        <row r="188">
          <cell r="A188" t="str">
            <v>Cheque red white roscado de 1"; incluye accesorios</v>
          </cell>
        </row>
        <row r="189">
          <cell r="A189" t="str">
            <v>Valvula - Cheque Hidro 1/2"</v>
          </cell>
        </row>
        <row r="190">
          <cell r="A190" t="str">
            <v>Valvula - Cheque Hidro 3/4"</v>
          </cell>
        </row>
        <row r="191">
          <cell r="A191" t="str">
            <v>Valvula - Cheque Hidro 1"</v>
          </cell>
        </row>
        <row r="192">
          <cell r="A192" t="str">
            <v>Valvula - Cheque cortina HICC Helbert  1/2"</v>
          </cell>
        </row>
        <row r="193">
          <cell r="A193" t="str">
            <v>Valvula - Cheque cortina HICC Helbert  1 1/4" ; incluye accesorios</v>
          </cell>
        </row>
        <row r="194">
          <cell r="A194" t="str">
            <v>Valvula - Cheque cortina HICC Helbert  1 1/2" ; incluye accesorios</v>
          </cell>
        </row>
        <row r="195">
          <cell r="A195" t="str">
            <v>Valvula - Cheque cortina HICC Helbert  2"</v>
          </cell>
        </row>
        <row r="196">
          <cell r="A196" t="str">
            <v>Valvula - Cheque cortina HICC Helbert   3" ; incluye accesorios</v>
          </cell>
        </row>
        <row r="197">
          <cell r="A197" t="str">
            <v>Cinta Aislante</v>
          </cell>
        </row>
        <row r="198">
          <cell r="A198" t="str">
            <v>Codo de Bajante 45º Amazonas</v>
          </cell>
        </row>
        <row r="199">
          <cell r="A199" t="str">
            <v>Codo 90º 1/4 CxC 3"</v>
          </cell>
        </row>
        <row r="200">
          <cell r="A200" t="str">
            <v>Codo 90º 1/4 CxC 4"</v>
          </cell>
        </row>
        <row r="201">
          <cell r="A201" t="str">
            <v>Codo 90º Pres.PVC 2"</v>
          </cell>
        </row>
        <row r="202">
          <cell r="A202" t="str">
            <v>Codo 90º Pres.PVC 1"</v>
          </cell>
        </row>
        <row r="203">
          <cell r="A203" t="str">
            <v>Codo 90º Pres.PVC 1/2"</v>
          </cell>
        </row>
        <row r="204">
          <cell r="A204" t="str">
            <v>Codo 90º Pres.PVC 3/4"</v>
          </cell>
        </row>
        <row r="205">
          <cell r="A205" t="str">
            <v>Codo 90º Pres.PVC 1 1/2"</v>
          </cell>
        </row>
        <row r="206">
          <cell r="A206" t="str">
            <v>Codo H.G: 1/2"</v>
          </cell>
        </row>
        <row r="207">
          <cell r="A207" t="str">
            <v>Codo PVC-P 3/4"</v>
          </cell>
        </row>
        <row r="208">
          <cell r="A208" t="str">
            <v>Codo PVC-P 1/2"</v>
          </cell>
        </row>
        <row r="209">
          <cell r="A209" t="str">
            <v>Codo PVC-S  22,5º</v>
          </cell>
        </row>
        <row r="210">
          <cell r="A210" t="str">
            <v>Codo 90º  CxC Sanitario 2"</v>
          </cell>
        </row>
        <row r="211">
          <cell r="A211" t="str">
            <v>Codo 90º  CxC Sanitario 3"</v>
          </cell>
        </row>
        <row r="212">
          <cell r="A212" t="str">
            <v>Codo 90º  CxC Sanitario 4"</v>
          </cell>
        </row>
        <row r="213">
          <cell r="A213" t="str">
            <v>Concreto de 2,000 p.s.i.</v>
          </cell>
        </row>
        <row r="214">
          <cell r="A214" t="str">
            <v>Concreto de 2,500 p.s.i.</v>
          </cell>
        </row>
        <row r="215">
          <cell r="A215" t="str">
            <v>Concreto de 3,000 p.s.i.</v>
          </cell>
        </row>
        <row r="216">
          <cell r="A216" t="str">
            <v>Conector resorte rojo</v>
          </cell>
        </row>
        <row r="217">
          <cell r="A217" t="str">
            <v>Conector para varilla cooper weld</v>
          </cell>
        </row>
        <row r="218">
          <cell r="A218" t="str">
            <v>Correa Z HR 305 x 80 Cal. 14 Long.6 m.</v>
          </cell>
        </row>
        <row r="219">
          <cell r="A219" t="str">
            <v>Cortina enrrollableBlackout</v>
          </cell>
        </row>
        <row r="220">
          <cell r="A220" t="str">
            <v>Cerco ordinario 3M</v>
          </cell>
        </row>
        <row r="221">
          <cell r="A221" t="str">
            <v>Curva galvanizada de 1"</v>
          </cell>
        </row>
        <row r="222">
          <cell r="A222" t="str">
            <v>Desperdicio acero 3%</v>
          </cell>
        </row>
        <row r="223">
          <cell r="A223" t="str">
            <v>Detergentes, ácidos</v>
          </cell>
        </row>
        <row r="224">
          <cell r="A224" t="str">
            <v>Enchape de mesón en madera Cedro</v>
          </cell>
        </row>
        <row r="225">
          <cell r="A225" t="str">
            <v>Escuadra metálica para anclaje</v>
          </cell>
        </row>
        <row r="226">
          <cell r="A226" t="str">
            <v>Esfumado 20,5 x 20,5</v>
          </cell>
        </row>
        <row r="227">
          <cell r="A227" t="str">
            <v>Esmalte sobre reja</v>
          </cell>
        </row>
        <row r="228">
          <cell r="A228" t="str">
            <v>Esmalte mate supersintético</v>
          </cell>
        </row>
        <row r="229">
          <cell r="A229" t="str">
            <v>Esmalte sintético para señalización</v>
          </cell>
        </row>
        <row r="230">
          <cell r="A230" t="str">
            <v>Esmalte sintético Pintulux</v>
          </cell>
        </row>
        <row r="231">
          <cell r="A231" t="str">
            <v>Esmalte epoxico Epoxibler 2 componentes</v>
          </cell>
        </row>
        <row r="232">
          <cell r="A232" t="str">
            <v xml:space="preserve">Estuco </v>
          </cell>
        </row>
        <row r="233">
          <cell r="A233" t="str">
            <v>Espejo biselado de 4 mm</v>
          </cell>
        </row>
        <row r="234">
          <cell r="A234" t="str">
            <v>Disolvente Thinner</v>
          </cell>
        </row>
        <row r="235">
          <cell r="A235" t="str">
            <v>Dispensador para Jabón liquido Acero Inox</v>
          </cell>
        </row>
        <row r="236">
          <cell r="A236" t="str">
            <v>Dispensador para papel higienico Jumbo linea clasica blanco</v>
          </cell>
        </row>
        <row r="237">
          <cell r="A237" t="str">
            <v>Ducha Galaxia sencilla</v>
          </cell>
        </row>
        <row r="238">
          <cell r="A238" t="str">
            <v>Durmiente abarco 4M</v>
          </cell>
        </row>
        <row r="239">
          <cell r="A239" t="str">
            <v>Durmiente ordinario 3 m</v>
          </cell>
        </row>
        <row r="240">
          <cell r="A240" t="str">
            <v>Duropiso</v>
          </cell>
        </row>
        <row r="241">
          <cell r="A241" t="str">
            <v>Gancho teja eternit</v>
          </cell>
        </row>
        <row r="242">
          <cell r="A242" t="str">
            <v>Gancho Tensor GalvanizadoTipo comercial 5/16 x 5"</v>
          </cell>
        </row>
        <row r="243">
          <cell r="A243" t="str">
            <v xml:space="preserve">Gancho galvanizado con platina </v>
          </cell>
        </row>
        <row r="244">
          <cell r="A244" t="str">
            <v>Gravilla de rio (viaje 5 m3)</v>
          </cell>
        </row>
        <row r="245">
          <cell r="A245" t="str">
            <v>Granito Pulido para mesones</v>
          </cell>
        </row>
        <row r="246">
          <cell r="A246" t="str">
            <v>Granito No.3</v>
          </cell>
        </row>
        <row r="247">
          <cell r="A247" t="str">
            <v>Gravilla mona Nº 2</v>
          </cell>
        </row>
        <row r="248">
          <cell r="A248" t="str">
            <v>Guaya 1/8"</v>
          </cell>
        </row>
        <row r="249">
          <cell r="A249" t="str">
            <v>Formaleta cedro macho</v>
          </cell>
        </row>
        <row r="250">
          <cell r="A250" t="str">
            <v>Flotador 3/4 plg - bronce</v>
          </cell>
        </row>
        <row r="251">
          <cell r="A251" t="str">
            <v>Flotador mecánico 1" Incluye accesorios</v>
          </cell>
        </row>
        <row r="252">
          <cell r="A252" t="str">
            <v>Falleva con portacandado</v>
          </cell>
        </row>
        <row r="253">
          <cell r="A253" t="str">
            <v xml:space="preserve">Falleva  </v>
          </cell>
        </row>
        <row r="254">
          <cell r="A254" t="str">
            <v>Formica</v>
          </cell>
        </row>
        <row r="255">
          <cell r="A255" t="str">
            <v>Guardaescoba granito  7 X 33</v>
          </cell>
        </row>
        <row r="256">
          <cell r="A256" t="str">
            <v>Guardaescoba granito pulido media caña; tipo alfa</v>
          </cell>
        </row>
        <row r="257">
          <cell r="A257" t="str">
            <v>Hidrosello Canal Amazonas</v>
          </cell>
        </row>
        <row r="258">
          <cell r="A258" t="str">
            <v>Interruptor doble</v>
          </cell>
        </row>
        <row r="259">
          <cell r="A259" t="str">
            <v xml:space="preserve">Interruptor sencillo </v>
          </cell>
        </row>
        <row r="260">
          <cell r="A260" t="str">
            <v>Interruptor Tipo industrial de 3 x 16/63 amp</v>
          </cell>
        </row>
        <row r="261">
          <cell r="A261" t="str">
            <v>Interruptor Tipo industrial de 3 x 75 amp ABB</v>
          </cell>
        </row>
        <row r="263">
          <cell r="A263" t="str">
            <v>Interruptor enchufable de 3 x 15 amp</v>
          </cell>
        </row>
        <row r="264">
          <cell r="A264" t="str">
            <v>Interruptor enchufable de 1 x 15 / 60 amp</v>
          </cell>
        </row>
        <row r="265">
          <cell r="A265" t="str">
            <v>Interruptor enchufable de 2 x 15 / 30 amp</v>
          </cell>
        </row>
        <row r="266">
          <cell r="A266" t="str">
            <v>Interruptor enchufable de 2 x 40 / 60 amp</v>
          </cell>
        </row>
        <row r="267">
          <cell r="A267" t="str">
            <v>Interruptor enchufable de 2 x 70 amp</v>
          </cell>
        </row>
        <row r="268">
          <cell r="A268" t="str">
            <v>Hebilla  Band it de 1/2"</v>
          </cell>
        </row>
        <row r="269">
          <cell r="A269" t="str">
            <v>Hierro cuadrado 9 mm</v>
          </cell>
        </row>
        <row r="270">
          <cell r="A270" t="str">
            <v>Hierro cuadrado 10,5 mm</v>
          </cell>
        </row>
        <row r="271">
          <cell r="A271" t="str">
            <v>Hierro cuadrado 12 mm</v>
          </cell>
        </row>
        <row r="272">
          <cell r="A272" t="str">
            <v>Hoja puerta triplex 0,81</v>
          </cell>
        </row>
        <row r="273">
          <cell r="A273" t="str">
            <v>Hoja puerta triplex 4mm.(2x1). Entamborada. Estructura ancho=0.10 m., espesor 4cm.</v>
          </cell>
        </row>
        <row r="274">
          <cell r="A274" t="str">
            <v>Interruptor Doble Lum.101C</v>
          </cell>
        </row>
        <row r="275">
          <cell r="A275" t="str">
            <v>Instalación Acometidad Sanitaria - Baños inc Mat.</v>
          </cell>
        </row>
        <row r="276">
          <cell r="A276" t="str">
            <v>Juego conx. Tanque</v>
          </cell>
        </row>
        <row r="277">
          <cell r="A277" t="str">
            <v>Ladrillo prensado Santa Fe</v>
          </cell>
        </row>
        <row r="278">
          <cell r="A278" t="str">
            <v>Ladrillo tolete recocido</v>
          </cell>
        </row>
        <row r="279">
          <cell r="A279" t="str">
            <v>Ladrillo tolete común</v>
          </cell>
        </row>
        <row r="280">
          <cell r="A280" t="str">
            <v>Ladrillo estructural</v>
          </cell>
        </row>
        <row r="281">
          <cell r="A281" t="str">
            <v>Ladrillo Tolete Fino</v>
          </cell>
        </row>
        <row r="282">
          <cell r="A282" t="str">
            <v>Ladrillo rejilla</v>
          </cell>
        </row>
        <row r="283">
          <cell r="A283" t="str">
            <v>Lamina Cold-Rolled Cal.16</v>
          </cell>
        </row>
        <row r="284">
          <cell r="A284" t="str">
            <v>Lamina Cold-Rolled Cal.18  1,22x2,44 m</v>
          </cell>
        </row>
        <row r="285">
          <cell r="A285" t="str">
            <v>Lamina Cold-Rolled Cal. 18 -M2</v>
          </cell>
        </row>
        <row r="286">
          <cell r="A286" t="str">
            <v>Lamina galvanizada cal.22</v>
          </cell>
        </row>
        <row r="287">
          <cell r="A287" t="str">
            <v>Lamina galvanizada cal. 18 1,22*2,44m</v>
          </cell>
        </row>
        <row r="288">
          <cell r="A288" t="str">
            <v xml:space="preserve">Lamina Metaldeck Cal 22 </v>
          </cell>
        </row>
        <row r="289">
          <cell r="A289" t="str">
            <v xml:space="preserve">Lamina Metaldeck Cal 18 </v>
          </cell>
        </row>
        <row r="290">
          <cell r="A290" t="str">
            <v>Lámpara fluorescente 2 x 32 - T 8</v>
          </cell>
        </row>
        <row r="291">
          <cell r="A291" t="str">
            <v>Lámpara fluorescente 2 x 32 tipo comercial</v>
          </cell>
        </row>
        <row r="292">
          <cell r="A292" t="str">
            <v xml:space="preserve">Lámpara Fluorescente 2 x 48" </v>
          </cell>
        </row>
        <row r="293">
          <cell r="A293" t="str">
            <v xml:space="preserve">Lámpara tipo tortuga </v>
          </cell>
        </row>
        <row r="294">
          <cell r="A294" t="str">
            <v>Lavadero de cemento 60 x 80</v>
          </cell>
        </row>
        <row r="295">
          <cell r="A295" t="str">
            <v>Lavamanos Acuacer</v>
          </cell>
        </row>
        <row r="296">
          <cell r="A296" t="str">
            <v>Lavamanos Acuacer, suministro e instalación</v>
          </cell>
        </row>
        <row r="297">
          <cell r="A297" t="str">
            <v>Lavaplatos galaxia</v>
          </cell>
        </row>
        <row r="298">
          <cell r="A298" t="str">
            <v>Llave terminal 1/2" - cromada , incluye adaptadores</v>
          </cell>
        </row>
        <row r="299">
          <cell r="A299" t="str">
            <v>Limpiador rem.PVC 760 gr</v>
          </cell>
        </row>
        <row r="300">
          <cell r="A300" t="str">
            <v>Lona Verde</v>
          </cell>
        </row>
        <row r="301">
          <cell r="A301" t="str">
            <v>Lubricante de silicona Canal y Bajante Amazonas</v>
          </cell>
        </row>
        <row r="302">
          <cell r="A302" t="str">
            <v>Mallas electrosoldadas M - 131</v>
          </cell>
        </row>
        <row r="303">
          <cell r="A303" t="str">
            <v>Meson Negro san Gil pulido</v>
          </cell>
        </row>
        <row r="304">
          <cell r="A304" t="str">
            <v>Malla Eslabonada galvanizada Cal 12 huecos de 2 x  2 plg</v>
          </cell>
        </row>
        <row r="305">
          <cell r="A305" t="str">
            <v>Malla electrosoldada D 5 x 5 mm y Separación 15 x 15 cm</v>
          </cell>
        </row>
        <row r="306">
          <cell r="A306" t="str">
            <v>Malla con vena de 2*50</v>
          </cell>
        </row>
        <row r="307">
          <cell r="A307" t="str">
            <v>Manija para ventana</v>
          </cell>
        </row>
        <row r="308">
          <cell r="A308" t="str">
            <v>Manto Asfaltico con foil de aluminio</v>
          </cell>
        </row>
        <row r="309">
          <cell r="A309" t="str">
            <v>Manto Sika felt</v>
          </cell>
        </row>
        <row r="310">
          <cell r="A310" t="str">
            <v>Emulsion asfaltica</v>
          </cell>
        </row>
        <row r="311">
          <cell r="A311" t="str">
            <v>Alumol</v>
          </cell>
        </row>
        <row r="312">
          <cell r="A312" t="str">
            <v>Marco puerta de seguridad Cal.18</v>
          </cell>
        </row>
        <row r="313">
          <cell r="A313" t="str">
            <v>Marco puerta lámina Cold rolled Cal 18</v>
          </cell>
        </row>
        <row r="314">
          <cell r="A314" t="str">
            <v>Marco ventana lámina Cold rolled Cal 18</v>
          </cell>
        </row>
        <row r="315">
          <cell r="A315" t="str">
            <v>Marco puerta lámina 1.00. Lám.Cal.18</v>
          </cell>
        </row>
        <row r="316">
          <cell r="A316" t="str">
            <v>Marco y tapa para caja de inspección de  0,30 x 0,30 mts</v>
          </cell>
        </row>
        <row r="317">
          <cell r="A317" t="str">
            <v>Marco y tapa para cámara de inspección CS275</v>
          </cell>
        </row>
        <row r="318">
          <cell r="A318" t="str">
            <v>Marco y tapa para cámara de inspección CS274</v>
          </cell>
        </row>
        <row r="319">
          <cell r="A319" t="str">
            <v>Marmolina</v>
          </cell>
        </row>
        <row r="320">
          <cell r="A320" t="str">
            <v>Medidor monofásico 20 - 100 amp, 120/240 v</v>
          </cell>
        </row>
        <row r="321">
          <cell r="A321" t="str">
            <v>Micropersianas Flexalum (a=1.74 x h=1.68)</v>
          </cell>
        </row>
        <row r="322">
          <cell r="A322" t="str">
            <v>Minirack de pared 37 x 52 x 51 cerrado, switch 8 puertos 10/100.</v>
          </cell>
        </row>
        <row r="323">
          <cell r="A323" t="str">
            <v>Mortero 1:3</v>
          </cell>
        </row>
        <row r="324">
          <cell r="A324" t="str">
            <v>Mortero 1:3 impermeabilizado</v>
          </cell>
        </row>
        <row r="325">
          <cell r="A325" t="str">
            <v>Mortero 1:4</v>
          </cell>
        </row>
        <row r="326">
          <cell r="A326" t="str">
            <v>Mortero 1:4 impermeabilizado</v>
          </cell>
        </row>
        <row r="327">
          <cell r="A327" t="str">
            <v>Mortero de pega 1:4 e=1,5 cm</v>
          </cell>
        </row>
        <row r="328">
          <cell r="A328" t="str">
            <v xml:space="preserve">Mortero de relleno 1:4 </v>
          </cell>
        </row>
        <row r="329">
          <cell r="A329" t="str">
            <v>Mortero 1:5</v>
          </cell>
        </row>
        <row r="330">
          <cell r="A330" t="str">
            <v>Mortero 1:7</v>
          </cell>
        </row>
        <row r="331">
          <cell r="A331" t="str">
            <v>MUEBLES ESPECIALES EN MADERA</v>
          </cell>
        </row>
        <row r="332">
          <cell r="A332" t="str">
            <v>Muebles individuales para cubículos. Estructura en flor morado, tabla triplex 4mm., cantos en cedro. Pintulaca caoba. Sistema de apoyo de los entrepaños en madera. Sistema de cierre cerradura tipo cajonera dorada, manijas plásticas. (A=0.60; L=0.85; h=1.0</v>
          </cell>
        </row>
        <row r="333">
          <cell r="A333" t="str">
            <v>Muebles individuales para cubículos. Estructura en flor morado, tabla triplex 4mm., cantos en cedro. Pintulaca caoba. Sistema de apoyo de los entrepaños en madera. Sistema de cierre cerradura tipo cajonera dorada, manijas plásticas. (A=0.76; L=1.02; h=1.0</v>
          </cell>
        </row>
        <row r="334">
          <cell r="A334" t="str">
            <v>Niple H.G. 1/2 " x 0,10 m</v>
          </cell>
        </row>
        <row r="336">
          <cell r="A336" t="str">
            <v>Niple H.G. 1/2 " x 0,20 m</v>
          </cell>
        </row>
        <row r="337">
          <cell r="A337" t="str">
            <v>DOTACIÓN MUEBLES AULAS</v>
          </cell>
        </row>
        <row r="338">
          <cell r="A338" t="str">
            <v>Una (1) mesa trapezoidal, con tres sillas según norma NTC 4731, clasifición clase 1.</v>
          </cell>
        </row>
        <row r="339">
          <cell r="A339" t="str">
            <v>Un (1) pupìtre con una (1)  silla, según norma NTC 4641, clasificación clase 3</v>
          </cell>
        </row>
        <row r="340">
          <cell r="A340" t="str">
            <v>Silla Universitaria Norma NTC 4734</v>
          </cell>
        </row>
        <row r="341">
          <cell r="A341" t="str">
            <v>Tablero blanco para escribir, con marcador de tinta seca borrable, de 2,40 x 1,20 m, Norma NTC 4726</v>
          </cell>
        </row>
        <row r="342">
          <cell r="A342" t="str">
            <v>Un (1) pupìtre con una (1)  silla, para instructores según norma NTC 4640</v>
          </cell>
        </row>
        <row r="343">
          <cell r="A343" t="str">
            <v>Un (1) pupìtre para instructores, según norma 4640</v>
          </cell>
        </row>
        <row r="344">
          <cell r="A344" t="str">
            <v>Una (1)  silla para instructores, según norma 4640</v>
          </cell>
        </row>
        <row r="345">
          <cell r="A345" t="str">
            <v>MUEBLES ESPECIALES METALICOS</v>
          </cell>
        </row>
        <row r="346">
          <cell r="A346" t="str">
            <v>Mesón acero inoxidable Cal.16. Dim.(0.60 x 0.85).</v>
          </cell>
        </row>
        <row r="347">
          <cell r="A347" t="str">
            <v>Mesón acero inoxidable Cal.16. Dim.(0.76 x 1.02).</v>
          </cell>
        </row>
        <row r="348">
          <cell r="A348" t="str">
            <v>Mesón acero inoxidable Cal.16. Dim.(1.30 x 4.15).</v>
          </cell>
        </row>
        <row r="349">
          <cell r="A349" t="str">
            <v>Mesón acero inoxidable Cal.16. Dim.(0.90 x 2.95).</v>
          </cell>
        </row>
        <row r="350">
          <cell r="A350" t="str">
            <v>Orinal Mediano institucional blanco  incluye griferia tradicional cromo Ref: 70320 o similar y accesorios</v>
          </cell>
        </row>
        <row r="351">
          <cell r="A351" t="str">
            <v>Paral de Madera 3m</v>
          </cell>
        </row>
        <row r="352">
          <cell r="A352" t="str">
            <v>Poceta Acero inoxidable Dim.(1.20 x 1.20)</v>
          </cell>
        </row>
        <row r="353">
          <cell r="A353" t="str">
            <v>Poceta Acero inoxidable Dim.(0.60 x 0.90)</v>
          </cell>
        </row>
        <row r="354">
          <cell r="A354" t="str">
            <v>Pabmeril pliego</v>
          </cell>
        </row>
        <row r="355">
          <cell r="A355" t="str">
            <v>Pegacor blanco</v>
          </cell>
        </row>
        <row r="356">
          <cell r="A356" t="str">
            <v>Percha galvanizada de 3 puestos</v>
          </cell>
        </row>
        <row r="357">
          <cell r="A357" t="str">
            <v>Percha galvanizada de 1 puesto</v>
          </cell>
        </row>
        <row r="358">
          <cell r="A358" t="str">
            <v>Perfil PAG C - 220 x 80 x 2,0 mm</v>
          </cell>
        </row>
        <row r="359">
          <cell r="A359" t="str">
            <v>Perfil PHR C - 220 x 80  2,5 mm</v>
          </cell>
        </row>
        <row r="360">
          <cell r="A360" t="str">
            <v>Perfil PHR C - 355 X 110 X 3mm</v>
          </cell>
        </row>
        <row r="361">
          <cell r="A361" t="str">
            <v>Perfil en aluminio 1/2" x 1/2"</v>
          </cell>
        </row>
        <row r="362">
          <cell r="A362" t="str">
            <v>Perfil para cubierta PHR C</v>
          </cell>
        </row>
        <row r="363">
          <cell r="A363" t="str">
            <v>Perfil PHR - PAG 160 X 60 - 1,5 MM</v>
          </cell>
        </row>
        <row r="364">
          <cell r="A364" t="str">
            <v>Perfil PHR 220x80 cal 14 2mmx6m</v>
          </cell>
        </row>
        <row r="365">
          <cell r="A365" t="str">
            <v>Perfil PHR 220x60x20 3mm</v>
          </cell>
        </row>
        <row r="366">
          <cell r="A366" t="str">
            <v>Perno 1/2" Alt.Vel..1 3/4"</v>
          </cell>
        </row>
        <row r="367">
          <cell r="A367" t="str">
            <v>Perno de expansión 3" x 3/8"</v>
          </cell>
        </row>
        <row r="368">
          <cell r="A368" t="str">
            <v>Perros de 1/8"</v>
          </cell>
        </row>
        <row r="369">
          <cell r="A369" t="str">
            <v>Piedra media zonga</v>
          </cell>
        </row>
        <row r="370">
          <cell r="A370" t="str">
            <v>Piedra Ciclopea, 4" a 15"</v>
          </cell>
        </row>
        <row r="371">
          <cell r="A371" t="str">
            <v>Pintura Koraza plastica</v>
          </cell>
        </row>
        <row r="372">
          <cell r="A372" t="str">
            <v xml:space="preserve">Pintura Wash Primer </v>
          </cell>
        </row>
        <row r="373">
          <cell r="A373" t="str">
            <v>Pirlan en bronce</v>
          </cell>
        </row>
        <row r="374">
          <cell r="A374" t="str">
            <v>Placa de identificación 2 x 1 cm</v>
          </cell>
        </row>
        <row r="375">
          <cell r="A375" t="str">
            <v>Planchón - cedro macho (.15 x .04 x 3)</v>
          </cell>
        </row>
        <row r="376">
          <cell r="A376" t="str">
            <v>Planchón ordinario 4 metros</v>
          </cell>
        </row>
        <row r="377">
          <cell r="A377" t="str">
            <v>Platina 3 x 3 x 1/4</v>
          </cell>
        </row>
        <row r="378">
          <cell r="A378" t="str">
            <v xml:space="preserve">Platina 1 x 1 x 1/4 </v>
          </cell>
        </row>
        <row r="379">
          <cell r="A379" t="str">
            <v>Platina 1/8 x 1"</v>
          </cell>
        </row>
        <row r="380">
          <cell r="A380" t="str">
            <v>Platina  1/2" X 3/16"</v>
          </cell>
        </row>
        <row r="381">
          <cell r="A381" t="str">
            <v>Platina 3/16" de 0,20 mts x 0,20 mts</v>
          </cell>
        </row>
        <row r="382">
          <cell r="A382" t="str">
            <v>Platina 3/16" de 0,06 x 0,13 mts</v>
          </cell>
        </row>
        <row r="383">
          <cell r="A383" t="str">
            <v>Platina 1 1/2 x 1/8</v>
          </cell>
        </row>
        <row r="384">
          <cell r="A384" t="str">
            <v>Plastocrete DM-IMP INTG</v>
          </cell>
        </row>
        <row r="385">
          <cell r="A385" t="str">
            <v>Polietileno Cal 6</v>
          </cell>
        </row>
        <row r="386">
          <cell r="A386" t="str">
            <v>Portacandado y Candado Negro Nº 4</v>
          </cell>
        </row>
        <row r="387">
          <cell r="A387" t="str">
            <v>Puerta Baño Minusvalidos</v>
          </cell>
        </row>
        <row r="388">
          <cell r="A388" t="str">
            <v>Puerta Baños</v>
          </cell>
        </row>
        <row r="389">
          <cell r="A389" t="str">
            <v>Puerta económica Pizano 1.00. Triplex e=4mm.</v>
          </cell>
        </row>
        <row r="390">
          <cell r="A390" t="str">
            <v>Puerta especial esclusa para Lab.Fotográfico como trampa de luz (2.00 x 1.00)</v>
          </cell>
        </row>
        <row r="391">
          <cell r="A391" t="str">
            <v xml:space="preserve">Puerta sistema constructivo PVC de 0,95 x 2,05 m  </v>
          </cell>
        </row>
        <row r="392">
          <cell r="A392" t="str">
            <v>Puerta sistema constructivo PVC de 0,62 x 1,60 m</v>
          </cell>
        </row>
        <row r="393">
          <cell r="A393" t="str">
            <v>Puerta Lámina cal 18 lisa pintura electrostatica, manija de palanca y vidrio incoloro de 4 mm</v>
          </cell>
        </row>
        <row r="394">
          <cell r="A394" t="str">
            <v xml:space="preserve">Puerta Lámina cal 18 lisa pintura electrostatica, manija de palanca </v>
          </cell>
        </row>
        <row r="395">
          <cell r="A395" t="str">
            <v>Puerta Lamina cold R cal 18 con marco, y pintura electrostatica</v>
          </cell>
        </row>
        <row r="396">
          <cell r="A396" t="str">
            <v>Puntilla con cabeza 2"</v>
          </cell>
        </row>
        <row r="397">
          <cell r="A397" t="str">
            <v>Punto Agua fría PVC</v>
          </cell>
        </row>
        <row r="398">
          <cell r="A398" t="str">
            <v>Punto desagüe PVC 3" y  4"</v>
          </cell>
        </row>
        <row r="399">
          <cell r="A399" t="str">
            <v>Punto Eléctrico</v>
          </cell>
        </row>
        <row r="400">
          <cell r="A400" t="str">
            <v>Recebo  B-200</v>
          </cell>
        </row>
        <row r="401">
          <cell r="A401" t="str">
            <v>Recebo comun</v>
          </cell>
        </row>
        <row r="402">
          <cell r="A402" t="str">
            <v>Rejilla plastica con sosco 3*2"</v>
          </cell>
        </row>
        <row r="403">
          <cell r="A403" t="str">
            <v>Remate Contramuro Lateral Superior para cubierta Cindu</v>
          </cell>
        </row>
        <row r="404">
          <cell r="A404" t="str">
            <v>Regadera corriente</v>
          </cell>
        </row>
        <row r="405">
          <cell r="A405" t="str">
            <v xml:space="preserve">Registro de cortina 1/2 R &amp; W </v>
          </cell>
        </row>
        <row r="406">
          <cell r="A406" t="str">
            <v xml:space="preserve">Registro de cortina 3/4 R &amp; W </v>
          </cell>
        </row>
        <row r="407">
          <cell r="A407" t="str">
            <v xml:space="preserve">Registro de cortina 1 R &amp; W </v>
          </cell>
        </row>
        <row r="408">
          <cell r="A408" t="str">
            <v xml:space="preserve">Registro de cortina 1 1/2 R &amp; W </v>
          </cell>
        </row>
        <row r="409">
          <cell r="A409" t="str">
            <v xml:space="preserve">Registro de cortina 1 1/4 R &amp; W </v>
          </cell>
        </row>
        <row r="410">
          <cell r="A410" t="str">
            <v xml:space="preserve">Registro de cortina 2 R &amp; W </v>
          </cell>
        </row>
        <row r="411">
          <cell r="A411" t="str">
            <v>Registro de cortina Roscado liviano  Ref. 272 A Red &amp; White 2"; incluye accesorios</v>
          </cell>
        </row>
        <row r="412">
          <cell r="A412" t="str">
            <v>Registro de cortina Roscado liviano  Ref. 272 A Red &amp; White 2"; incluye accesorios</v>
          </cell>
        </row>
        <row r="413">
          <cell r="A413" t="str">
            <v>Remate contra culata A.C.</v>
          </cell>
        </row>
        <row r="414">
          <cell r="A414" t="str">
            <v>Repisa ordinaria 3 metros</v>
          </cell>
        </row>
        <row r="415">
          <cell r="A415" t="str">
            <v>Riel metálico. Lam.Cal.14. Ancho:0.10</v>
          </cell>
        </row>
        <row r="416">
          <cell r="A416" t="str">
            <v>Roseta (Plafon)</v>
          </cell>
        </row>
        <row r="417">
          <cell r="A417" t="str">
            <v>Sanitario institucional  Infantil</v>
          </cell>
        </row>
        <row r="418">
          <cell r="A418" t="str">
            <v>Sanitario Acuacer blanco; incluye griferia grival atlantis refn 80620 y  accesorios</v>
          </cell>
        </row>
        <row r="419">
          <cell r="A419" t="str">
            <v>Sanitario Acuacer, suministro e instalación</v>
          </cell>
        </row>
        <row r="420">
          <cell r="A420" t="str">
            <v>Sellador altos solidos/7238</v>
          </cell>
        </row>
        <row r="421">
          <cell r="A421" t="str">
            <v>Sika-1 Imp.Integral</v>
          </cell>
        </row>
        <row r="422">
          <cell r="A422" t="str">
            <v>Silicona liquida 300 ML</v>
          </cell>
        </row>
        <row r="423">
          <cell r="A423" t="str">
            <v>Silla madera tipo cajero (h=0.7 D=0.3)</v>
          </cell>
        </row>
        <row r="424">
          <cell r="A424" t="str">
            <v xml:space="preserve">Silla estudiantil individual con brazo </v>
          </cell>
        </row>
        <row r="425">
          <cell r="A425" t="str">
            <v>Sistema corredizo metálico</v>
          </cell>
        </row>
        <row r="426">
          <cell r="A426" t="str">
            <v>Soldadura elect.004-3/23"</v>
          </cell>
        </row>
        <row r="427">
          <cell r="A427" t="str">
            <v>Soldadura de estaño P/Cobre</v>
          </cell>
        </row>
        <row r="428">
          <cell r="A428" t="str">
            <v>Soldadura PVC liquida 1/4</v>
          </cell>
        </row>
        <row r="429">
          <cell r="A429" t="str">
            <v>Soporte Canal Amazonas</v>
          </cell>
        </row>
        <row r="430">
          <cell r="A430" t="str">
            <v>Soporte de bajante Amazonas</v>
          </cell>
        </row>
        <row r="431">
          <cell r="A431" t="str">
            <v>Subcontrato eléctrico</v>
          </cell>
        </row>
        <row r="432">
          <cell r="A432" t="str">
            <v>Tabla burra ordinario 0,30 - 3 mts</v>
          </cell>
        </row>
        <row r="433">
          <cell r="A433" t="str">
            <v>Tabla burra C Macho 0,28 - 3 mts</v>
          </cell>
        </row>
        <row r="434">
          <cell r="A434" t="str">
            <v>Tabla chapa-ordinario 0,10 - 3 mts</v>
          </cell>
        </row>
        <row r="435">
          <cell r="A435" t="str">
            <v>Tabla chapa-ordinario 0,30 - 3 mts</v>
          </cell>
        </row>
        <row r="436">
          <cell r="A436" t="str">
            <v>Tablero acrílico (a=3.00 x h=1.20)</v>
          </cell>
        </row>
        <row r="437">
          <cell r="A437" t="str">
            <v>Tablero TBP - 8B con puerta y chapa plástica; para 8 cirucitos</v>
          </cell>
        </row>
        <row r="438">
          <cell r="A438" t="str">
            <v>Tablero TBP 12B  con puerta y chapas plastica de 12 Circuitos</v>
          </cell>
        </row>
        <row r="439">
          <cell r="A439" t="str">
            <v>Tablero TBP 16B con puerta y chapas plástico de 16 circuitos</v>
          </cell>
        </row>
        <row r="440">
          <cell r="A440" t="str">
            <v>Tablero 18 Circuitos con espacio para totalizador</v>
          </cell>
        </row>
        <row r="441">
          <cell r="A441" t="str">
            <v>Tablero 30 Circuitos con espacio para totalizador de 3x100A.</v>
          </cell>
        </row>
        <row r="442">
          <cell r="A442" t="str">
            <v xml:space="preserve">Tablero bifasico TBC 24 circuitos </v>
          </cell>
        </row>
        <row r="443">
          <cell r="A443" t="str">
            <v>Tablero en madera entamborada</v>
          </cell>
        </row>
        <row r="444">
          <cell r="A444" t="str">
            <v>Tablex 25mm</v>
          </cell>
        </row>
        <row r="445">
          <cell r="A445" t="str">
            <v>Tableta Alfa 30x30 granito blanco huila</v>
          </cell>
        </row>
        <row r="446">
          <cell r="A446" t="str">
            <v>Tableta Alfa lisa 25x7</v>
          </cell>
        </row>
        <row r="447">
          <cell r="A447" t="str">
            <v>Tableta etrusca</v>
          </cell>
        </row>
        <row r="448">
          <cell r="A448" t="str">
            <v>Tableta 1/4 26 gres con naris gradas</v>
          </cell>
        </row>
        <row r="449">
          <cell r="A449" t="str">
            <v>Tableta gres cuarto 26</v>
          </cell>
        </row>
        <row r="450">
          <cell r="A450" t="str">
            <v>Tablon 30x30 Rustico</v>
          </cell>
        </row>
        <row r="451">
          <cell r="A451" t="str">
            <v>Taco terminal UNIP,HQP 30A</v>
          </cell>
        </row>
        <row r="452">
          <cell r="A452" t="str">
            <v>Tanque plástico 500 lts</v>
          </cell>
        </row>
        <row r="453">
          <cell r="A453" t="str">
            <v>Tanque plástico 1000 lts</v>
          </cell>
        </row>
        <row r="454">
          <cell r="A454" t="str">
            <v>Tapon PVC-P 1/2"</v>
          </cell>
        </row>
        <row r="455">
          <cell r="A455" t="str">
            <v>Tapon PVC 4" - Prueba</v>
          </cell>
        </row>
        <row r="456">
          <cell r="A456" t="str">
            <v>Tapon PVC 4" roscado</v>
          </cell>
        </row>
        <row r="457">
          <cell r="A457" t="str">
            <v>Tapon PVC 2" - Prueba</v>
          </cell>
        </row>
        <row r="458">
          <cell r="A458" t="str">
            <v>Tapa Int Izquierda Canal Amazonas</v>
          </cell>
        </row>
        <row r="459">
          <cell r="A459" t="str">
            <v>Tapa Int Derecha Canal Amazonas</v>
          </cell>
        </row>
        <row r="460">
          <cell r="A460" t="str">
            <v>Tapa troquel.Metal.2 Orif.</v>
          </cell>
        </row>
        <row r="461">
          <cell r="A461" t="str">
            <v>Tapaporos Nogal</v>
          </cell>
        </row>
        <row r="462">
          <cell r="A462" t="str">
            <v xml:space="preserve">Tensor para cable antifraude </v>
          </cell>
        </row>
        <row r="463">
          <cell r="A463" t="str">
            <v xml:space="preserve">Teflon </v>
          </cell>
        </row>
        <row r="464">
          <cell r="A464" t="str">
            <v>Tee 1/2" PVC - Presión</v>
          </cell>
        </row>
        <row r="465">
          <cell r="A465" t="str">
            <v>Tee 3/4"    PVC - Presión</v>
          </cell>
        </row>
        <row r="466">
          <cell r="A466" t="str">
            <v>Tee PVC-P 3/4" x 1/2"</v>
          </cell>
        </row>
        <row r="467">
          <cell r="A467" t="str">
            <v>Tee 1" PVC - Presión</v>
          </cell>
        </row>
        <row r="468">
          <cell r="A468" t="str">
            <v>Tee 1 1/4 PVC - Presión</v>
          </cell>
        </row>
        <row r="469">
          <cell r="A469" t="str">
            <v>Tee Sencilla 2" Sanitaria</v>
          </cell>
        </row>
        <row r="470">
          <cell r="A470" t="str">
            <v>Tee Sencilla 4" Sanitaria</v>
          </cell>
        </row>
        <row r="471">
          <cell r="A471" t="str">
            <v>Teja de asbesto cemento No.4</v>
          </cell>
        </row>
        <row r="472">
          <cell r="A472" t="str">
            <v>Teja de asbesto cemento No.6</v>
          </cell>
        </row>
        <row r="473">
          <cell r="A473" t="str">
            <v>Teja de asbesto cemento No.8</v>
          </cell>
        </row>
        <row r="474">
          <cell r="A474" t="str">
            <v>Teja sandwich de corpacero o similar</v>
          </cell>
        </row>
        <row r="475">
          <cell r="A475" t="str">
            <v>Teja  Cindu incl. Ganchos de fijación</v>
          </cell>
        </row>
        <row r="476">
          <cell r="A476" t="str">
            <v>Terminal PVC 1/2</v>
          </cell>
        </row>
        <row r="477">
          <cell r="A477" t="str">
            <v>Terminal PVC 3/4</v>
          </cell>
        </row>
        <row r="478">
          <cell r="A478" t="str">
            <v>Tierra negra fertilizada</v>
          </cell>
        </row>
        <row r="479">
          <cell r="A479" t="str">
            <v>Tintilla</v>
          </cell>
        </row>
        <row r="480">
          <cell r="A480" t="str">
            <v>Toma de T.V. para cable coaxial</v>
          </cell>
        </row>
        <row r="481">
          <cell r="A481" t="str">
            <v>Toma doble tipo hospitalaria P.T.</v>
          </cell>
        </row>
        <row r="482">
          <cell r="A482" t="str">
            <v xml:space="preserve">Toma eléctrica Regulada doble P.T. </v>
          </cell>
        </row>
        <row r="483">
          <cell r="A483" t="str">
            <v xml:space="preserve">Toma eléctrica doble P.T. </v>
          </cell>
        </row>
        <row r="484">
          <cell r="A484" t="str">
            <v>Toma Doble GFCI</v>
          </cell>
        </row>
        <row r="485">
          <cell r="A485" t="str">
            <v>Toma eléctrica doble 20A pata trabada</v>
          </cell>
        </row>
        <row r="486">
          <cell r="A486" t="str">
            <v>Toma telefónica</v>
          </cell>
        </row>
        <row r="487">
          <cell r="A487" t="str">
            <v>Tornillo autoperforante fijador de correa</v>
          </cell>
        </row>
        <row r="488">
          <cell r="A488" t="str">
            <v>Tornillo goloso 1/8 x 1 1/4</v>
          </cell>
        </row>
        <row r="489">
          <cell r="A489" t="str">
            <v>Tornillo lámina D=3/8"</v>
          </cell>
        </row>
        <row r="490">
          <cell r="A490" t="str">
            <v>Remates accesorios y fijaciones</v>
          </cell>
        </row>
        <row r="491">
          <cell r="A491" t="str">
            <v>Tornillo Inoxidable Canal y Bajante Amazonas</v>
          </cell>
        </row>
        <row r="492">
          <cell r="A492" t="str">
            <v>Tornillo expansivo AH - 1614 5/16 x 3 "</v>
          </cell>
        </row>
        <row r="493">
          <cell r="A493" t="str">
            <v>Tornillo expansivo HLC 10x80/48</v>
          </cell>
        </row>
        <row r="494">
          <cell r="A494" t="str">
            <v>Totalizador 3 x 100 A</v>
          </cell>
        </row>
        <row r="495">
          <cell r="A495" t="str">
            <v>Triturado de máquina</v>
          </cell>
        </row>
        <row r="496">
          <cell r="A496" t="str">
            <v>Tubo Galvanizado de 1/2 SCH 40</v>
          </cell>
        </row>
        <row r="497">
          <cell r="A497" t="str">
            <v>Tubo Galvanizado de 3/8 SCH 40</v>
          </cell>
        </row>
        <row r="498">
          <cell r="A498" t="str">
            <v>Tubo Galvanizado de 1"</v>
          </cell>
        </row>
        <row r="499">
          <cell r="A499" t="str">
            <v>Tubo Galvanizado de 1 1/4"</v>
          </cell>
        </row>
        <row r="500">
          <cell r="A500" t="str">
            <v>Tubo Galvanizado de 1 1/2"</v>
          </cell>
        </row>
        <row r="501">
          <cell r="A501" t="str">
            <v>Tubo acero rectangular 38x78mm</v>
          </cell>
        </row>
        <row r="502">
          <cell r="A502" t="str">
            <v>Tubo acero rectangular 30x44mm</v>
          </cell>
        </row>
        <row r="503">
          <cell r="A503" t="str">
            <v>Tubo acero rectangular 4" x 2"</v>
          </cell>
        </row>
        <row r="504">
          <cell r="A504" t="str">
            <v>Tubo metalico cuadrado 2"</v>
          </cell>
        </row>
        <row r="505">
          <cell r="A505" t="str">
            <v>Tubo metalico de 1/2"</v>
          </cell>
        </row>
        <row r="506">
          <cell r="A506" t="str">
            <v>Tubo Acero redondo 1"</v>
          </cell>
        </row>
        <row r="507">
          <cell r="A507" t="str">
            <v>Curva galvanizada de 1 1/4"</v>
          </cell>
        </row>
        <row r="508">
          <cell r="A508" t="str">
            <v>Curva galvanizada de 1 1/2"</v>
          </cell>
        </row>
        <row r="509">
          <cell r="A509" t="str">
            <v>Capacete de 1 1/4"</v>
          </cell>
        </row>
        <row r="510">
          <cell r="A510" t="str">
            <v>Capacete de 1 1/2"</v>
          </cell>
        </row>
        <row r="511">
          <cell r="A511" t="str">
            <v>Juego de boquilla y contratuerca de 1 1/4"</v>
          </cell>
        </row>
        <row r="512">
          <cell r="A512" t="str">
            <v>Tubo Conduit 3/4"</v>
          </cell>
        </row>
        <row r="513">
          <cell r="A513" t="str">
            <v>Tubo Conduit  1/2"</v>
          </cell>
        </row>
        <row r="514">
          <cell r="A514" t="str">
            <v>Tubo Conduit PVC de 1/2"</v>
          </cell>
        </row>
        <row r="515">
          <cell r="A515" t="str">
            <v>Tubo Conduit PVC de 1"</v>
          </cell>
        </row>
        <row r="516">
          <cell r="A516" t="str">
            <v>Tubo Conduit PVC de 1 1/2"</v>
          </cell>
        </row>
        <row r="517">
          <cell r="A517" t="str">
            <v>Tubo Conduit PVC de 1 1/4</v>
          </cell>
        </row>
        <row r="518">
          <cell r="A518" t="str">
            <v>Tubo Conduit PVC de 3/4"</v>
          </cell>
        </row>
        <row r="519">
          <cell r="A519" t="str">
            <v>Tubo Galvanizado  de 3/4"</v>
          </cell>
        </row>
        <row r="520">
          <cell r="A520" t="str">
            <v>Tubo de concreto 8"</v>
          </cell>
        </row>
        <row r="521">
          <cell r="A521" t="str">
            <v>Tubo pres/21 PVC 2½"</v>
          </cell>
        </row>
        <row r="522">
          <cell r="A522" t="str">
            <v>Tubo pres/21 PVC 2"</v>
          </cell>
        </row>
        <row r="523">
          <cell r="A523" t="str">
            <v>Tubo pres/21 PVC 1 1/2"</v>
          </cell>
        </row>
        <row r="524">
          <cell r="A524" t="str">
            <v>Tubo pres/21 PVC 1 1/4</v>
          </cell>
        </row>
        <row r="525">
          <cell r="A525" t="str">
            <v>Tubo pres/11 PVC 3/4"</v>
          </cell>
        </row>
        <row r="526">
          <cell r="A526" t="str">
            <v>Tubo pres/13,5 PVC 1"</v>
          </cell>
        </row>
        <row r="527">
          <cell r="A527" t="str">
            <v>Tubo pres/9 PVC 1/2"</v>
          </cell>
        </row>
        <row r="528">
          <cell r="A528" t="str">
            <v>Tubo PVC de 2" Lluvias</v>
          </cell>
        </row>
        <row r="529">
          <cell r="A529" t="str">
            <v>Tubo PVC de 3" Lluvias</v>
          </cell>
        </row>
        <row r="530">
          <cell r="A530" t="str">
            <v>Tubo PVC de 4" lluvias</v>
          </cell>
        </row>
        <row r="531">
          <cell r="A531" t="str">
            <v>Tubo PVC de 4" Filtro</v>
          </cell>
        </row>
        <row r="532">
          <cell r="A532" t="str">
            <v>Tubo PVC de 6" Sanitaria</v>
          </cell>
        </row>
        <row r="533">
          <cell r="A533" t="str">
            <v>Tubo PVC de 4" Sanitaria</v>
          </cell>
        </row>
        <row r="534">
          <cell r="A534" t="str">
            <v>Tubo PVC de 4" Sanitaria flexible</v>
          </cell>
        </row>
        <row r="535">
          <cell r="A535" t="str">
            <v>Tubo PVC de 3" Sanitaria</v>
          </cell>
        </row>
        <row r="536">
          <cell r="A536" t="str">
            <v>Tubo PVC de 2" Sanitaria</v>
          </cell>
        </row>
        <row r="537">
          <cell r="A537" t="str">
            <v>Tuberia A.N. 3 plg 2,3 mm</v>
          </cell>
        </row>
        <row r="538">
          <cell r="A538" t="str">
            <v>Tuberia A.N. 2 plg 2mm</v>
          </cell>
        </row>
        <row r="539">
          <cell r="A539" t="str">
            <v>Tubo A.N. 1 1/2 plg, 2 mm</v>
          </cell>
        </row>
        <row r="540">
          <cell r="A540" t="str">
            <v>Tubo A.N. 1 plg, 2 mm</v>
          </cell>
        </row>
        <row r="541">
          <cell r="A541" t="str">
            <v>Tuberia A.N. Ø1 1/2"</v>
          </cell>
        </row>
        <row r="542">
          <cell r="A542" t="str">
            <v>Tubo Novafort de 4"</v>
          </cell>
        </row>
        <row r="543">
          <cell r="A543" t="str">
            <v>Tubo Novafort de 10"</v>
          </cell>
        </row>
        <row r="544">
          <cell r="A544" t="str">
            <v>Tubo Novafort de 12"</v>
          </cell>
        </row>
        <row r="545">
          <cell r="A545" t="str">
            <v>Tuberia Galvanizada 1 1/2" 2,5 mm Cal 12</v>
          </cell>
        </row>
        <row r="546">
          <cell r="A546" t="str">
            <v>Unión PVC-S 4 plg</v>
          </cell>
        </row>
        <row r="547">
          <cell r="A547" t="str">
            <v>Unión PVC-S 3 plg</v>
          </cell>
        </row>
        <row r="548">
          <cell r="A548" t="str">
            <v>Unión PVC-S 2 plg</v>
          </cell>
        </row>
        <row r="549">
          <cell r="A549" t="str">
            <v>Unión PVC-P 1/2 plg</v>
          </cell>
        </row>
        <row r="550">
          <cell r="A550" t="str">
            <v>Unión PVC-P 1 plg</v>
          </cell>
        </row>
        <row r="551">
          <cell r="A551" t="str">
            <v>Unión PVC-P 1 1/4"</v>
          </cell>
        </row>
        <row r="552">
          <cell r="A552" t="str">
            <v>Unión PVC-P 1 1/2"</v>
          </cell>
        </row>
        <row r="553">
          <cell r="A553" t="str">
            <v>Unión PVC-P 2 plg</v>
          </cell>
        </row>
        <row r="554">
          <cell r="A554" t="str">
            <v>Unión Conduit PVC 1/2"</v>
          </cell>
        </row>
        <row r="555">
          <cell r="A555" t="str">
            <v>Unión Canal amazonas</v>
          </cell>
        </row>
        <row r="556">
          <cell r="A556" t="str">
            <v>Unión canal a bajante Amazonas</v>
          </cell>
        </row>
        <row r="557">
          <cell r="A557" t="str">
            <v>Unión de Bajante Amazonas</v>
          </cell>
        </row>
        <row r="558">
          <cell r="A558" t="str">
            <v>Union PVC 3/4</v>
          </cell>
        </row>
        <row r="559">
          <cell r="A559" t="str">
            <v>Vara de clavo</v>
          </cell>
        </row>
        <row r="560">
          <cell r="A560" t="str">
            <v>Varilla Coper Well 5/8" x 8'</v>
          </cell>
        </row>
        <row r="561">
          <cell r="A561" t="str">
            <v>Varilla de 5/8"</v>
          </cell>
        </row>
        <row r="562">
          <cell r="A562" t="str">
            <v>Varilla de 10.5 cm.- 60.000</v>
          </cell>
        </row>
        <row r="563">
          <cell r="A563" t="str">
            <v>Varilla lisa de 1/2"</v>
          </cell>
        </row>
        <row r="564">
          <cell r="A564" t="str">
            <v>Varilla cuadrada de 1/2"</v>
          </cell>
        </row>
        <row r="565">
          <cell r="A565" t="str">
            <v>Ventana  fija .alum.Cal.18. Negra con vidrio templado 6mm</v>
          </cell>
        </row>
        <row r="566">
          <cell r="A566" t="str">
            <v>Ventana corrediza proyec.alum.Cal.18. Negra</v>
          </cell>
        </row>
        <row r="567">
          <cell r="A567" t="str">
            <v>Vidrio incoloro de 4mm pulido</v>
          </cell>
        </row>
        <row r="568">
          <cell r="A568" t="str">
            <v>Vidrio Templado de 6mm</v>
          </cell>
        </row>
        <row r="569">
          <cell r="A569" t="str">
            <v>Vidrio Templado de 10 mm con perfor.</v>
          </cell>
        </row>
        <row r="570">
          <cell r="A570" t="str">
            <v>Vinilo Color Tipo I</v>
          </cell>
        </row>
        <row r="571">
          <cell r="A571" t="str">
            <v>Ventana Aluminio Anodiado Satinada color natural con vidrio templado 6mm</v>
          </cell>
        </row>
        <row r="572">
          <cell r="A572" t="str">
            <v>Wing Aluminio</v>
          </cell>
        </row>
        <row r="573">
          <cell r="A573" t="str">
            <v>Xipex concentrado -Gris</v>
          </cell>
        </row>
        <row r="574">
          <cell r="A574" t="str">
            <v>Xipex Admix C-2000</v>
          </cell>
        </row>
        <row r="575">
          <cell r="A575" t="str">
            <v>Yee sencilla 4"</v>
          </cell>
        </row>
        <row r="576">
          <cell r="A576" t="str">
            <v>Zuncho de cinta band it de 1/2"</v>
          </cell>
        </row>
        <row r="577">
          <cell r="A577" t="str">
            <v>REGISTRO ANTIFRAUDE DE 1/2"</v>
          </cell>
        </row>
        <row r="578">
          <cell r="A578" t="str">
            <v>ELECTROBOMBA DE 1/2HP BARNES - SOLA</v>
          </cell>
        </row>
        <row r="579">
          <cell r="A579" t="str">
            <v>CONCRETO 4000 PSI</v>
          </cell>
        </row>
        <row r="580">
          <cell r="A580" t="str">
            <v>GRAFIL 4 MM</v>
          </cell>
        </row>
        <row r="581">
          <cell r="A581" t="str">
            <v>VALLA INFORMATIVA</v>
          </cell>
        </row>
        <row r="582">
          <cell r="A582" t="str">
            <v>CONCRETO 3500 PSI</v>
          </cell>
        </row>
      </sheetData>
      <sheetData sheetId="13"/>
      <sheetData sheetId="14"/>
      <sheetData sheetId="15"/>
      <sheetData sheetId="16"/>
      <sheetData sheetId="17"/>
      <sheetData sheetId="18">
        <row r="53">
          <cell r="I53">
            <v>276775</v>
          </cell>
        </row>
      </sheetData>
      <sheetData sheetId="19"/>
      <sheetData sheetId="20"/>
      <sheetData sheetId="21"/>
      <sheetData sheetId="22">
        <row r="53">
          <cell r="I53">
            <v>2816</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 "/>
      <sheetName val="Apu Basicos"/>
      <sheetName val="M.O."/>
      <sheetName val="RESUMEN"/>
      <sheetName val="AULAS ESCOLARES"/>
      <sheetName val="4 AULAS ESCOLARES, BAÑOS COM   "/>
      <sheetName val="APU"/>
      <sheetName val="PTO BAÑO"/>
      <sheetName val="Costos Ind. (2)"/>
    </sheetNames>
    <sheetDataSet>
      <sheetData sheetId="0">
        <row r="4">
          <cell r="F4">
            <v>75000</v>
          </cell>
          <cell r="L4">
            <v>9375</v>
          </cell>
        </row>
        <row r="5">
          <cell r="L5">
            <v>3750</v>
          </cell>
        </row>
        <row r="6">
          <cell r="F6">
            <v>96000</v>
          </cell>
        </row>
        <row r="7">
          <cell r="F7">
            <v>3500</v>
          </cell>
          <cell r="L7">
            <v>375</v>
          </cell>
        </row>
        <row r="10">
          <cell r="L10">
            <v>8750</v>
          </cell>
        </row>
        <row r="11">
          <cell r="F11">
            <v>31600</v>
          </cell>
        </row>
        <row r="20">
          <cell r="F20">
            <v>1300</v>
          </cell>
        </row>
        <row r="21">
          <cell r="F21">
            <v>19700</v>
          </cell>
        </row>
        <row r="22">
          <cell r="F22">
            <v>8000</v>
          </cell>
        </row>
        <row r="23">
          <cell r="F23">
            <v>120000</v>
          </cell>
        </row>
        <row r="25">
          <cell r="F25">
            <v>3300</v>
          </cell>
        </row>
        <row r="26">
          <cell r="F26">
            <v>280000</v>
          </cell>
        </row>
        <row r="27">
          <cell r="F27">
            <v>32000</v>
          </cell>
        </row>
        <row r="28">
          <cell r="F28">
            <v>11000</v>
          </cell>
        </row>
      </sheetData>
      <sheetData sheetId="1">
        <row r="40">
          <cell r="F40">
            <v>551756</v>
          </cell>
        </row>
        <row r="74">
          <cell r="F74">
            <v>419904</v>
          </cell>
        </row>
      </sheetData>
      <sheetData sheetId="2">
        <row r="10">
          <cell r="F10">
            <v>105499.83431715703</v>
          </cell>
        </row>
        <row r="17">
          <cell r="F17">
            <v>53282.230822937083</v>
          </cell>
        </row>
      </sheetData>
      <sheetData sheetId="3"/>
      <sheetData sheetId="4"/>
      <sheetData sheetId="5"/>
      <sheetData sheetId="6"/>
      <sheetData sheetId="7"/>
      <sheetData sheetId="8"/>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s>
    <sheetDataSet>
      <sheetData sheetId="0">
        <row r="14">
          <cell r="B14">
            <v>7700</v>
          </cell>
        </row>
        <row r="15">
          <cell r="B15">
            <v>12000</v>
          </cell>
        </row>
        <row r="52">
          <cell r="B52">
            <v>750</v>
          </cell>
        </row>
      </sheetData>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GENERAL"/>
      <sheetName val="TRAN15"/>
      <sheetName val="CRA16"/>
      <sheetName val="CLL12A"/>
      <sheetName val="CLL9"/>
      <sheetName val="CLL7"/>
      <sheetName val="1.1"/>
      <sheetName val="1.2"/>
      <sheetName val="1.3"/>
      <sheetName val="1.4"/>
      <sheetName val="1.5"/>
      <sheetName val="1.6"/>
      <sheetName val="1.7"/>
      <sheetName val="2.1"/>
      <sheetName val="2.2"/>
      <sheetName val="2.3"/>
      <sheetName val="2.4"/>
      <sheetName val="2.5"/>
      <sheetName val="2.6"/>
      <sheetName val="2.7"/>
      <sheetName val="2.8"/>
      <sheetName val="2.9"/>
      <sheetName val="2.10"/>
      <sheetName val="2.11"/>
      <sheetName val="2.12"/>
      <sheetName val="2.13"/>
      <sheetName val="Acero-B"/>
      <sheetName val="Acero-Ref"/>
      <sheetName val="Box"/>
      <sheetName val="Solado"/>
      <sheetName val="Tapa"/>
      <sheetName val="Mr-40"/>
      <sheetName val="Con3000"/>
      <sheetName val="Con2000"/>
      <sheetName val="Mor1.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ow r="41">
          <cell r="H41">
            <v>3480</v>
          </cell>
        </row>
      </sheetData>
      <sheetData sheetId="27"/>
      <sheetData sheetId="28"/>
      <sheetData sheetId="29"/>
      <sheetData sheetId="30"/>
      <sheetData sheetId="31"/>
      <sheetData sheetId="32"/>
      <sheetData sheetId="33"/>
      <sheetData sheetId="34"/>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GENERAL (2)"/>
      <sheetName val="AIU"/>
      <sheetName val="EQUIPO"/>
      <sheetName val="MATERIALES"/>
      <sheetName val="P-GENERAL"/>
      <sheetName val="7AGOSTO"/>
      <sheetName val="GENEY-OASIS"/>
      <sheetName val="9DEMARZO"/>
      <sheetName val="1.1"/>
      <sheetName val="1.2"/>
      <sheetName val="1.3"/>
      <sheetName val="1.4"/>
      <sheetName val="2.1"/>
      <sheetName val="2.2"/>
      <sheetName val="2.3"/>
      <sheetName val="2.4"/>
      <sheetName val="2.5"/>
      <sheetName val="2.6"/>
      <sheetName val="2.7"/>
      <sheetName val="2.8"/>
      <sheetName val="2.9"/>
      <sheetName val="2.10"/>
      <sheetName val="2.11"/>
      <sheetName val="2.12"/>
      <sheetName val="2.13"/>
      <sheetName val="2.14"/>
      <sheetName val="Acero-B"/>
      <sheetName val="Acero-Ref"/>
      <sheetName val="Mr-40"/>
      <sheetName val="Con3000"/>
      <sheetName val="Con2000"/>
      <sheetName val="Mor1.4"/>
    </sheetNames>
    <sheetDataSet>
      <sheetData sheetId="0" refreshError="1"/>
      <sheetData sheetId="1"/>
      <sheetData sheetId="2" refreshError="1"/>
      <sheetData sheetId="3" refreshError="1"/>
      <sheetData sheetId="4"/>
      <sheetData sheetId="5" refreshError="1"/>
      <sheetData sheetId="6" refreshError="1"/>
      <sheetData sheetId="7" refreshError="1"/>
      <sheetData sheetId="8">
        <row r="41">
          <cell r="H41">
            <v>1719.2219460730605</v>
          </cell>
        </row>
      </sheetData>
      <sheetData sheetId="9">
        <row r="44">
          <cell r="H44">
            <v>747796</v>
          </cell>
        </row>
      </sheetData>
      <sheetData sheetId="10">
        <row r="44">
          <cell r="H44">
            <v>153008</v>
          </cell>
        </row>
      </sheetData>
      <sheetData sheetId="11" refreshError="1"/>
      <sheetData sheetId="12">
        <row r="40">
          <cell r="H40">
            <v>8950</v>
          </cell>
        </row>
      </sheetData>
      <sheetData sheetId="13">
        <row r="38">
          <cell r="H38">
            <v>16029</v>
          </cell>
        </row>
      </sheetData>
      <sheetData sheetId="14">
        <row r="40">
          <cell r="H40">
            <v>2958</v>
          </cell>
        </row>
      </sheetData>
      <sheetData sheetId="15">
        <row r="40">
          <cell r="H40">
            <v>997</v>
          </cell>
        </row>
      </sheetData>
      <sheetData sheetId="16">
        <row r="41">
          <cell r="H41">
            <v>107162</v>
          </cell>
        </row>
      </sheetData>
      <sheetData sheetId="17" refreshError="1"/>
      <sheetData sheetId="18">
        <row r="41">
          <cell r="H41">
            <v>545</v>
          </cell>
        </row>
      </sheetData>
      <sheetData sheetId="19">
        <row r="41">
          <cell r="H41">
            <v>108130</v>
          </cell>
        </row>
      </sheetData>
      <sheetData sheetId="20" refreshError="1"/>
      <sheetData sheetId="21">
        <row r="39">
          <cell r="H39">
            <v>61373</v>
          </cell>
        </row>
      </sheetData>
      <sheetData sheetId="22">
        <row r="39">
          <cell r="H39">
            <v>345846</v>
          </cell>
        </row>
      </sheetData>
      <sheetData sheetId="23">
        <row r="44">
          <cell r="H44">
            <v>71546</v>
          </cell>
        </row>
      </sheetData>
      <sheetData sheetId="24">
        <row r="43">
          <cell r="H43">
            <v>373562</v>
          </cell>
        </row>
      </sheetData>
      <sheetData sheetId="25" refreshError="1"/>
      <sheetData sheetId="26" refreshError="1"/>
      <sheetData sheetId="27">
        <row r="41">
          <cell r="H41">
            <v>4080</v>
          </cell>
        </row>
      </sheetData>
      <sheetData sheetId="28" refreshError="1"/>
      <sheetData sheetId="29" refreshError="1"/>
      <sheetData sheetId="30" refreshError="1"/>
      <sheetData sheetId="31"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
    </sheetNames>
    <sheetDataSet>
      <sheetData sheetId="0"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 "/>
      <sheetName val="Apu Basicos"/>
      <sheetName val="M.O."/>
      <sheetName val="Presupuesto"/>
      <sheetName val="CERRAMIENTO MORINDO"/>
      <sheetName val="APU"/>
      <sheetName val="avance de obra"/>
      <sheetName val="Costos Ind. (2)"/>
    </sheetNames>
    <sheetDataSet>
      <sheetData sheetId="0">
        <row r="9">
          <cell r="F9">
            <v>4684.079999999999</v>
          </cell>
        </row>
        <row r="10">
          <cell r="F10">
            <v>1300</v>
          </cell>
        </row>
        <row r="13">
          <cell r="F13">
            <v>15000</v>
          </cell>
        </row>
        <row r="21">
          <cell r="F21">
            <v>1916.5133333333333</v>
          </cell>
        </row>
        <row r="27">
          <cell r="F27">
            <v>895.05599999999993</v>
          </cell>
        </row>
        <row r="28">
          <cell r="F28">
            <v>18000</v>
          </cell>
        </row>
        <row r="41">
          <cell r="F41">
            <v>18000</v>
          </cell>
        </row>
        <row r="42">
          <cell r="F42">
            <v>180000</v>
          </cell>
        </row>
        <row r="47">
          <cell r="F47">
            <v>30000</v>
          </cell>
        </row>
        <row r="49">
          <cell r="F49">
            <v>12000</v>
          </cell>
        </row>
        <row r="50">
          <cell r="F50">
            <v>9800.0000000000036</v>
          </cell>
        </row>
        <row r="51">
          <cell r="F51">
            <v>2000.0000000000039</v>
          </cell>
        </row>
        <row r="54">
          <cell r="F54">
            <v>495.00000000000006</v>
          </cell>
        </row>
        <row r="56">
          <cell r="F56">
            <v>935.00000000000011</v>
          </cell>
        </row>
        <row r="57">
          <cell r="F57">
            <v>15950.000000000002</v>
          </cell>
        </row>
        <row r="59">
          <cell r="F59">
            <v>5720.0000000000009</v>
          </cell>
        </row>
        <row r="61">
          <cell r="F61">
            <v>1430.0000000000002</v>
          </cell>
        </row>
        <row r="62">
          <cell r="F62">
            <v>1210</v>
          </cell>
        </row>
        <row r="64">
          <cell r="F64">
            <v>15400.000000000002</v>
          </cell>
        </row>
        <row r="65">
          <cell r="F65">
            <v>33000</v>
          </cell>
        </row>
        <row r="67">
          <cell r="F67">
            <v>14300.000000000002</v>
          </cell>
        </row>
        <row r="76">
          <cell r="F76">
            <v>12600</v>
          </cell>
        </row>
        <row r="78">
          <cell r="F78">
            <v>1980.0000000000002</v>
          </cell>
        </row>
        <row r="79">
          <cell r="F79">
            <v>990.00000000000011</v>
          </cell>
        </row>
        <row r="80">
          <cell r="F80">
            <v>33000</v>
          </cell>
        </row>
        <row r="81">
          <cell r="F81">
            <v>8800</v>
          </cell>
        </row>
        <row r="88">
          <cell r="F88">
            <v>1080</v>
          </cell>
        </row>
        <row r="91">
          <cell r="F91">
            <v>4800</v>
          </cell>
        </row>
        <row r="94">
          <cell r="F94">
            <v>36000</v>
          </cell>
        </row>
        <row r="95">
          <cell r="F95">
            <v>121580.59199999998</v>
          </cell>
        </row>
        <row r="96">
          <cell r="F96">
            <v>14018.4</v>
          </cell>
        </row>
        <row r="102">
          <cell r="F102">
            <v>31000</v>
          </cell>
        </row>
        <row r="104">
          <cell r="F104">
            <v>27000</v>
          </cell>
        </row>
        <row r="105">
          <cell r="F105">
            <v>11000</v>
          </cell>
        </row>
        <row r="106">
          <cell r="F106">
            <v>180000</v>
          </cell>
        </row>
        <row r="107">
          <cell r="F107">
            <v>105600</v>
          </cell>
        </row>
        <row r="108">
          <cell r="F108">
            <v>42000</v>
          </cell>
        </row>
        <row r="109">
          <cell r="F109">
            <v>7440</v>
          </cell>
        </row>
        <row r="110">
          <cell r="F110">
            <v>120000</v>
          </cell>
        </row>
      </sheetData>
      <sheetData sheetId="1"/>
      <sheetData sheetId="2">
        <row r="10">
          <cell r="F10">
            <v>92995.066439979142</v>
          </cell>
        </row>
      </sheetData>
      <sheetData sheetId="3"/>
      <sheetData sheetId="4"/>
      <sheetData sheetId="5"/>
      <sheetData sheetId="6"/>
      <sheetData sheetId="7"/>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sheetData sheetId="1"/>
      <sheetData sheetId="2">
        <row r="5">
          <cell r="C5" t="str">
            <v>INGEVIALESV E.U.</v>
          </cell>
          <cell r="M5" t="str">
            <v>TRIMESTRE: DICIEMBRE DE 2005 - FEBRERO DE 2006</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refreshError="1"/>
      <sheetData sheetId="1" refreshError="1"/>
      <sheetData sheetId="2" refreshError="1">
        <row r="20">
          <cell r="A20" t="str">
            <v>ADMINISTRADOR VIAL: ARMANDO SANCHEZ SANCHEZ</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ITEMS"/>
      <sheetName val="precios-básicos2002"/>
      <sheetName val="UNITARIO"/>
      <sheetName val="Hoja3"/>
      <sheetName val="RESUMEN"/>
      <sheetName val="lecho rio"/>
      <sheetName val="ESTADO RED"/>
    </sheetNames>
    <sheetDataSet>
      <sheetData sheetId="0" refreshError="1">
        <row r="16">
          <cell r="B16">
            <v>0.18</v>
          </cell>
        </row>
      </sheetData>
      <sheetData sheetId="1" refreshError="1"/>
      <sheetData sheetId="2" refreshError="1">
        <row r="12">
          <cell r="C12" t="str">
            <v>Andamio tubular</v>
          </cell>
        </row>
        <row r="13">
          <cell r="C13" t="str">
            <v>Buldozer Tipo D-4 o equivalente</v>
          </cell>
        </row>
        <row r="14">
          <cell r="C14" t="str">
            <v>Buldozer Tipo D-6 o equivalente</v>
          </cell>
        </row>
        <row r="15">
          <cell r="C15" t="str">
            <v>Buldozer Tipo D-7 o equivalente</v>
          </cell>
        </row>
        <row r="16">
          <cell r="C16" t="str">
            <v>Camabaja</v>
          </cell>
        </row>
        <row r="17">
          <cell r="C17" t="str">
            <v>Camioneta tipo 300</v>
          </cell>
        </row>
        <row r="18">
          <cell r="C18" t="str">
            <v>Campero</v>
          </cell>
        </row>
        <row r="19">
          <cell r="C19" t="str">
            <v>Cargador tipo CAT 910 o equivalente</v>
          </cell>
        </row>
        <row r="20">
          <cell r="C20" t="str">
            <v>Cargador tipo CAT 920 o equivalente</v>
          </cell>
        </row>
        <row r="21">
          <cell r="C21" t="str">
            <v>Cargador tipo CAT 930 o equivalente</v>
          </cell>
        </row>
        <row r="22">
          <cell r="C22" t="str">
            <v>Cargador tipo CAT 950 o equivalente</v>
          </cell>
        </row>
        <row r="23">
          <cell r="C23" t="str">
            <v>Carrotanque de agua (1000 galones)</v>
          </cell>
        </row>
        <row r="24">
          <cell r="C24" t="str">
            <v>Compactador vibratorio autopropulsado Tipo Dyn-CA-15</v>
          </cell>
        </row>
        <row r="25">
          <cell r="C25" t="str">
            <v>Cilindro compactador tipo triciclo</v>
          </cell>
        </row>
        <row r="26">
          <cell r="C26" t="str">
            <v>Compactador manual vibratorio (rana)</v>
          </cell>
        </row>
        <row r="27">
          <cell r="C27" t="str">
            <v>Compresor (125 pies3) con martillos</v>
          </cell>
        </row>
        <row r="28">
          <cell r="C28" t="str">
            <v>Camión doble troque</v>
          </cell>
        </row>
        <row r="29">
          <cell r="C29" t="str">
            <v>Equipo de sand blasting (chorro de arena)</v>
          </cell>
        </row>
        <row r="30">
          <cell r="C30" t="str">
            <v>Equipo de oxycorte (acetileno)</v>
          </cell>
        </row>
        <row r="31">
          <cell r="C31" t="str">
            <v>Equipo de perforación</v>
          </cell>
        </row>
        <row r="32">
          <cell r="C32" t="str">
            <v>Equipo de topografía (tránsito y nivel)</v>
          </cell>
        </row>
        <row r="33">
          <cell r="C33" t="str">
            <v>Equipo para pintura</v>
          </cell>
        </row>
        <row r="34">
          <cell r="C34" t="str">
            <v>Escoba mecánica (Barredora)</v>
          </cell>
        </row>
        <row r="35">
          <cell r="C35" t="str">
            <v>Esparcidor de gravilla</v>
          </cell>
        </row>
        <row r="36">
          <cell r="C36" t="str">
            <v>Fresadora para pavimento</v>
          </cell>
        </row>
        <row r="37">
          <cell r="C37" t="str">
            <v>Guadaña mecánica</v>
          </cell>
        </row>
        <row r="38">
          <cell r="C38" t="str">
            <v>Irrigador de asfalto (1000 galones)</v>
          </cell>
        </row>
        <row r="39">
          <cell r="C39" t="str">
            <v>Mezcladora de concreto (1 bulto)</v>
          </cell>
        </row>
        <row r="40">
          <cell r="C40" t="str">
            <v>Motobomba de 3"</v>
          </cell>
        </row>
        <row r="41">
          <cell r="C41" t="str">
            <v>Motobomba de 4"</v>
          </cell>
        </row>
        <row r="42">
          <cell r="C42" t="str">
            <v>Motoniveladora Tipo CAT 120 o equivalente</v>
          </cell>
        </row>
        <row r="43">
          <cell r="C43" t="str">
            <v>Retroexcavadora sobre llanta Tipo JD 410 o equivalente</v>
          </cell>
        </row>
        <row r="44">
          <cell r="C44" t="str">
            <v>Retroexcavadora sobre oruga Tipo JD 690 o equivalente</v>
          </cell>
        </row>
        <row r="45">
          <cell r="C45" t="str">
            <v>Terminadora de asfalto (Finisher)</v>
          </cell>
        </row>
        <row r="46">
          <cell r="C46" t="str">
            <v>Trituradora</v>
          </cell>
        </row>
        <row r="47">
          <cell r="C47" t="str">
            <v>Vehículo delineador</v>
          </cell>
        </row>
        <row r="48">
          <cell r="C48" t="str">
            <v>Vibrador de concreto</v>
          </cell>
        </row>
        <row r="49">
          <cell r="C49" t="str">
            <v>Volqueta de 6 m3</v>
          </cell>
        </row>
        <row r="50">
          <cell r="C50" t="str">
            <v>Motosierra</v>
          </cell>
        </row>
        <row r="51">
          <cell r="C51" t="str">
            <v>Compactador neumático</v>
          </cell>
        </row>
        <row r="52">
          <cell r="C52" t="str">
            <v>Pavimentadora deslizante (para conctreto hidraúlico))</v>
          </cell>
        </row>
        <row r="53">
          <cell r="C53" t="str">
            <v>Cortadora (para pavimento)</v>
          </cell>
        </row>
        <row r="54">
          <cell r="C54" t="str">
            <v>Herramienta menor ( 5% de mano de obra )</v>
          </cell>
        </row>
        <row r="55">
          <cell r="C55" t="str">
            <v>Herramienta menor ( 10% de mano de obra )</v>
          </cell>
        </row>
        <row r="56">
          <cell r="C56" t="str">
            <v>Herramienta menor ( 15% de mano de obra )</v>
          </cell>
        </row>
      </sheetData>
      <sheetData sheetId="3" refreshError="1"/>
      <sheetData sheetId="4" refreshError="1"/>
      <sheetData sheetId="5" refreshError="1"/>
      <sheetData sheetId="6" refreshError="1"/>
      <sheetData sheetId="7"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REF"/>
      <sheetName val="INDICMICROEMP"/>
      <sheetName val="Informacion"/>
      <sheetName val="Hoja1"/>
      <sheetName val="AMC"/>
      <sheetName val="Basico"/>
      <sheetName val="Iva"/>
      <sheetName val="Total"/>
      <sheetName val="amc_acta"/>
      <sheetName val="amc_bas"/>
      <sheetName val="amc_iva"/>
      <sheetName val="amc_total"/>
      <sheetName val="amc_anticip"/>
      <sheetName val="Datos"/>
      <sheetName val="aCCIDENTES%20DE%201995%20-%2019"/>
      <sheetName val="aCCIDENTES DE 1995 - 1996.xls"/>
      <sheetName val="CONT_ADI"/>
      <sheetName val="items"/>
      <sheetName val="ACTA DE MODIFICACION  (2)"/>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Base Muestras"/>
      <sheetName val="[aCCIDENTES DE 1995 - 1996.xl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actividad"/>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refreshError="1"/>
      <sheetData sheetId="15" refreshError="1"/>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udget Book"/>
      <sheetName val="Budget 2009"/>
      <sheetName val="Pivot"/>
      <sheetName val="Hoja1"/>
      <sheetName val="2009 Jagua"/>
      <sheetName val="Carry Over Jagua"/>
      <sheetName val="M1-229- 2009"/>
      <sheetName val="M1-229-2010"/>
      <sheetName val="M1-229-2011"/>
      <sheetName val="M3-026-2009"/>
      <sheetName val="M3-026-2010"/>
      <sheetName val="M3-026-2011"/>
      <sheetName val="M2-312"/>
      <sheetName val="M2-313"/>
      <sheetName val="M2-314"/>
      <sheetName val="M2-315"/>
      <sheetName val="M2-110"/>
      <sheetName val="M2-162"/>
      <sheetName val="M2-165"/>
      <sheetName val="M2-169"/>
      <sheetName val="M2-180"/>
      <sheetName val="M2-203"/>
      <sheetName val="M2-219"/>
      <sheetName val="M2-280"/>
      <sheetName val="M2-281"/>
      <sheetName val="M2-282"/>
      <sheetName val="M2-283"/>
      <sheetName val="M2-284"/>
      <sheetName val="M2-285"/>
      <sheetName val="M2-286"/>
      <sheetName val="M2-287"/>
      <sheetName val="M2-288"/>
      <sheetName val="M2-289"/>
      <sheetName val="M2-290"/>
      <sheetName val="M2-291"/>
      <sheetName val="M2-292"/>
      <sheetName val="M2-293"/>
      <sheetName val="M2-294"/>
      <sheetName val="M2-295"/>
      <sheetName val="M2-296"/>
      <sheetName val="M2-297"/>
      <sheetName val="M2-298"/>
      <sheetName val="M2-299"/>
      <sheetName val="M2-300"/>
      <sheetName val="M2-301"/>
      <sheetName val="M2-302"/>
      <sheetName val="M2-303"/>
      <sheetName val="M2-304"/>
      <sheetName val="M2-305"/>
      <sheetName val="M2-306"/>
      <sheetName val="M2-307"/>
      <sheetName val="M2-308"/>
      <sheetName val="M2-309"/>
      <sheetName val="M2-310"/>
      <sheetName val="M2-311"/>
      <sheetName val="REF - Listas"/>
      <sheetName val="% aprobados"/>
      <sheetName val="M2-210"/>
      <sheetName val="M2-231"/>
      <sheetName val="Forecast"/>
    </sheetNames>
    <sheetDataSet>
      <sheetData sheetId="0" refreshError="1"/>
      <sheetData sheetId="1" refreshError="1"/>
      <sheetData sheetId="2" refreshError="1"/>
      <sheetData sheetId="3" refreshError="1"/>
      <sheetData sheetId="4">
        <row r="2">
          <cell r="C2" t="str">
            <v>Los proyectos en color amarillo tienen pendiente por definir algun item como cotizaciones, alcance</v>
          </cell>
        </row>
        <row r="3">
          <cell r="C3" t="str">
            <v>M2-280</v>
          </cell>
        </row>
        <row r="4">
          <cell r="C4" t="str">
            <v>No. AFE</v>
          </cell>
          <cell r="G4" t="str">
            <v>Responsible</v>
          </cell>
        </row>
        <row r="5">
          <cell r="C5" t="str">
            <v>M2-280</v>
          </cell>
          <cell r="G5" t="str">
            <v>Fabio Carrillo</v>
          </cell>
        </row>
        <row r="6">
          <cell r="C6" t="str">
            <v>M2-281</v>
          </cell>
          <cell r="G6" t="str">
            <v>Fabio Carrillo</v>
          </cell>
        </row>
        <row r="7">
          <cell r="C7" t="str">
            <v>M2-282</v>
          </cell>
          <cell r="G7" t="str">
            <v>Fabio Carrillo</v>
          </cell>
        </row>
        <row r="8">
          <cell r="C8" t="str">
            <v>M2-283</v>
          </cell>
          <cell r="G8" t="str">
            <v>Fabio Carrillo</v>
          </cell>
        </row>
        <row r="9">
          <cell r="C9" t="str">
            <v>M2-284</v>
          </cell>
          <cell r="G9" t="str">
            <v>Fabio carrillo</v>
          </cell>
        </row>
        <row r="10">
          <cell r="C10" t="str">
            <v>M2-285</v>
          </cell>
          <cell r="G10" t="str">
            <v>Fabio Carrillo</v>
          </cell>
        </row>
        <row r="11">
          <cell r="C11" t="str">
            <v>M2-286</v>
          </cell>
          <cell r="G11" t="str">
            <v>Juan Aguilar</v>
          </cell>
        </row>
        <row r="12">
          <cell r="C12" t="str">
            <v>M2-287</v>
          </cell>
          <cell r="G12" t="str">
            <v>Juan Aguilar</v>
          </cell>
        </row>
        <row r="13">
          <cell r="C13" t="str">
            <v>M2-288</v>
          </cell>
          <cell r="G13" t="str">
            <v>Juan Aguilar</v>
          </cell>
        </row>
        <row r="14">
          <cell r="C14" t="str">
            <v>M2-289</v>
          </cell>
          <cell r="G14" t="str">
            <v>Justin Martin</v>
          </cell>
        </row>
        <row r="15">
          <cell r="C15" t="str">
            <v>M2-290</v>
          </cell>
          <cell r="G15" t="str">
            <v>Justin Martin</v>
          </cell>
        </row>
        <row r="16">
          <cell r="C16" t="str">
            <v>M2-291</v>
          </cell>
          <cell r="G16" t="str">
            <v>Carlos Baena</v>
          </cell>
        </row>
        <row r="17">
          <cell r="C17" t="str">
            <v>M2-292</v>
          </cell>
          <cell r="G17" t="str">
            <v>Justin Martin</v>
          </cell>
        </row>
        <row r="18">
          <cell r="C18" t="str">
            <v>M2-293</v>
          </cell>
          <cell r="G18" t="str">
            <v>Justin Martin</v>
          </cell>
        </row>
        <row r="19">
          <cell r="C19" t="str">
            <v>M2-294</v>
          </cell>
          <cell r="G19" t="str">
            <v>Carlos Baena</v>
          </cell>
        </row>
        <row r="20">
          <cell r="C20" t="str">
            <v>M2-295</v>
          </cell>
          <cell r="G20" t="str">
            <v>Eneira Torres</v>
          </cell>
        </row>
        <row r="21">
          <cell r="C21" t="str">
            <v>M2-296</v>
          </cell>
          <cell r="G21" t="str">
            <v>Edward Delilla</v>
          </cell>
        </row>
        <row r="22">
          <cell r="C22" t="str">
            <v>M2-297</v>
          </cell>
          <cell r="G22" t="str">
            <v>Justin Martin</v>
          </cell>
        </row>
        <row r="23">
          <cell r="C23" t="str">
            <v>M2-298</v>
          </cell>
          <cell r="G23" t="str">
            <v>Ivan Woodcock</v>
          </cell>
        </row>
        <row r="24">
          <cell r="C24" t="str">
            <v>M2-299</v>
          </cell>
          <cell r="G24" t="str">
            <v>Justin Martin</v>
          </cell>
        </row>
        <row r="25">
          <cell r="C25" t="str">
            <v>M2-300</v>
          </cell>
          <cell r="G25" t="str">
            <v>Hernan  Restrepo</v>
          </cell>
        </row>
        <row r="26">
          <cell r="C26" t="str">
            <v>M2-301</v>
          </cell>
          <cell r="G26" t="str">
            <v>Gerardo Espitia</v>
          </cell>
        </row>
        <row r="27">
          <cell r="C27" t="str">
            <v>M2-302</v>
          </cell>
          <cell r="G27" t="str">
            <v>Alejandro Mena</v>
          </cell>
        </row>
      </sheetData>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ARANTÍA UNICA"/>
      <sheetName val="PRES"/>
      <sheetName val="AIU1"/>
      <sheetName val="AIU2"/>
      <sheetName val="MAT"/>
      <sheetName val="CUADRILLAS"/>
      <sheetName val="PER"/>
      <sheetName val="TRANS"/>
      <sheetName val="HER"/>
      <sheetName val="1.0.1"/>
      <sheetName val="1.0.2"/>
      <sheetName val="1.0.3"/>
      <sheetName val="1.1.0"/>
      <sheetName val="1.1.1"/>
      <sheetName val="1.1.3"/>
      <sheetName val="1.1.11"/>
      <sheetName val="1.1.13"/>
      <sheetName val="1.1.14"/>
      <sheetName val="1.1.16"/>
      <sheetName val="1.2.4"/>
      <sheetName val="2.1.2"/>
      <sheetName val="2.1.4"/>
      <sheetName val="2.1.5"/>
      <sheetName val="2.1.7"/>
      <sheetName val="2.2.1"/>
      <sheetName val="2.2.4"/>
      <sheetName val="2.2.7"/>
      <sheetName val="2.2.9"/>
      <sheetName val="2.2.10"/>
      <sheetName val="2.2.14"/>
      <sheetName val="2.2.18"/>
      <sheetName val="2.2.19"/>
      <sheetName val="2.2.21"/>
      <sheetName val="2.3.1"/>
      <sheetName val="2.3.6"/>
      <sheetName val="4.1.7"/>
      <sheetName val="4.1.10"/>
      <sheetName val="4.1.11A"/>
      <sheetName val="4.1.13"/>
      <sheetName val="4.2.1A"/>
      <sheetName val="4.2.1B"/>
      <sheetName val="4.2.1C"/>
      <sheetName val="4.2.1D"/>
      <sheetName val="4.2.4"/>
      <sheetName val="4.2.4A"/>
      <sheetName val="4.2.7"/>
      <sheetName val="4.3.5D"/>
      <sheetName val="4.3.5E"/>
      <sheetName val="4.3.6"/>
      <sheetName val="4.3.8A"/>
      <sheetName val="4.4.3"/>
      <sheetName val="4.4.7A"/>
      <sheetName val="4.4.9"/>
      <sheetName val="4.4.9B"/>
      <sheetName val="4.4.14"/>
      <sheetName val="4.4.15"/>
      <sheetName val="4.4.17"/>
      <sheetName val="4.4.23"/>
      <sheetName val="4.5.1"/>
      <sheetName val="4.5.2"/>
      <sheetName val="4.5.3"/>
      <sheetName val="5.1.2"/>
      <sheetName val="5.2.8"/>
      <sheetName val="5.2.21"/>
      <sheetName val="5.4.3"/>
      <sheetName val="5.4.5"/>
      <sheetName val="7.1.4"/>
      <sheetName val="7.1.2.2"/>
      <sheetName val="7.2.1.8"/>
      <sheetName val="7.2.1.10"/>
      <sheetName val="7.2.2.1"/>
      <sheetName val="7.2.2.3"/>
      <sheetName val="7.2.2.3A"/>
      <sheetName val="7.2.2.5"/>
      <sheetName val="7.3.3"/>
      <sheetName val="7.4.1"/>
      <sheetName val="7.5.1"/>
      <sheetName val="7.5.2"/>
      <sheetName val="7.5.3A"/>
      <sheetName val="7.5.4"/>
      <sheetName val="7.5.5"/>
      <sheetName val="7.5.9"/>
      <sheetName val="7.6.2.1"/>
      <sheetName val="7.6.2.3"/>
      <sheetName val="7.6.3.1"/>
      <sheetName val="7.6.6.1A"/>
      <sheetName val="7.6.6.1B"/>
      <sheetName val="7.6.6.1C"/>
      <sheetName val="7.6.6.1D"/>
      <sheetName val="7.6.6.1E"/>
      <sheetName val="7.6.6.1F"/>
      <sheetName val="7.6.6.1G"/>
      <sheetName val="7.11.7"/>
      <sheetName val="7.12.2E"/>
      <sheetName val="7.13.2.7"/>
      <sheetName val="9.1.5"/>
      <sheetName val="9.1.7"/>
      <sheetName val="10.1.8"/>
      <sheetName val="10.1.9"/>
      <sheetName val="10.1.10"/>
      <sheetName val="10.2.1.6"/>
      <sheetName val="10.2.1.9"/>
      <sheetName val="10.2.1.12"/>
      <sheetName val="10.2.3.3"/>
      <sheetName val="10.2.3.12"/>
      <sheetName val="10.2.3.13"/>
      <sheetName val="10.2.3.20"/>
      <sheetName val="10.2.3.26"/>
      <sheetName val="11.1.4"/>
      <sheetName val="11.1.6"/>
      <sheetName val="11.1.7"/>
      <sheetName val="11.1.28"/>
      <sheetName val="12.1.2"/>
      <sheetName val="12.1.5"/>
      <sheetName val="12.2.12"/>
      <sheetName val="12.5.21"/>
      <sheetName val="14.1.3"/>
      <sheetName val="16.1.2"/>
      <sheetName val="16.1.5"/>
      <sheetName val="16.1.11"/>
      <sheetName val="16.1.25"/>
      <sheetName val="16.1.29"/>
      <sheetName val="16.1.30"/>
      <sheetName val="16.2.4B"/>
      <sheetName val="16.2.14"/>
      <sheetName val="16.3.1"/>
      <sheetName val="18.1.2"/>
      <sheetName val="18.1.14"/>
      <sheetName val="19.1.5"/>
      <sheetName val="21.1.16"/>
      <sheetName val="21.1.18"/>
      <sheetName val="21.1.19"/>
      <sheetName val="27.1.5B"/>
      <sheetName val="27.1.15"/>
      <sheetName val="32"/>
      <sheetName val="40"/>
      <sheetName val="E7.1.1"/>
      <sheetName val="E7.1.2"/>
      <sheetName val="E7.1.3"/>
      <sheetName val="E7.1.4"/>
      <sheetName val="E7.1.5"/>
      <sheetName val="E7.1.9"/>
      <sheetName val="E7.1.10"/>
      <sheetName val="E7.1.6B"/>
      <sheetName val="E7.1.6"/>
      <sheetName val="E7.1.6A"/>
      <sheetName val="E7.1.7"/>
      <sheetName val="E7.1.8"/>
      <sheetName val="E7.2.1"/>
      <sheetName val="E7.2.2"/>
      <sheetName val="E7.2.6"/>
      <sheetName val="E7.2.7"/>
      <sheetName val="E7.2.5"/>
      <sheetName val="E7.2.3"/>
      <sheetName val="E7.2.3A"/>
      <sheetName val="E7.2.4"/>
      <sheetName val="E7.3.1"/>
      <sheetName val="E7.3.3"/>
      <sheetName val="E7.3.4"/>
      <sheetName val="E7.3.6"/>
      <sheetName val="E7.3.5"/>
      <sheetName val="E7.3.2"/>
      <sheetName val="E7.4.1"/>
      <sheetName val="E7.4.2"/>
      <sheetName val="E7.4.3"/>
      <sheetName val="E7.4.4"/>
      <sheetName val="E7.4.5"/>
      <sheetName val="E7.4.6"/>
      <sheetName val="E7.4.7"/>
      <sheetName val="E7.5.1"/>
      <sheetName val="E7.5.2"/>
      <sheetName val="E7.8.1"/>
      <sheetName val="E7.8.2"/>
      <sheetName val="E7.8.3"/>
      <sheetName val="E7.8.4"/>
      <sheetName val="E7.8.5"/>
      <sheetName val="E7.8.6"/>
      <sheetName val="E7.8.7"/>
      <sheetName val="E7.8.8"/>
      <sheetName val="E7.8.9"/>
      <sheetName val="E7.8.10"/>
      <sheetName val="E7.9.1"/>
      <sheetName val="MEZ"/>
      <sheetName val="MEZ001"/>
      <sheetName val="MEZ002"/>
      <sheetName val="MEZ003"/>
      <sheetName val="MEZ004"/>
      <sheetName val="MEZ005"/>
      <sheetName val="MEZ006"/>
      <sheetName val="MEZ007"/>
      <sheetName val="MEZ008"/>
      <sheetName val="MEZ009"/>
      <sheetName val="MEZ010"/>
      <sheetName val="MEZ011"/>
      <sheetName val="MEZ012"/>
      <sheetName val="MEZ013"/>
      <sheetName val="MEZ014"/>
      <sheetName val="MEZ015"/>
      <sheetName val="MEZ016"/>
      <sheetName val="MEZ017"/>
      <sheetName val="MEZ018"/>
      <sheetName val="MEZ019"/>
      <sheetName val="MEZ020"/>
      <sheetName val="MEZ021"/>
      <sheetName val="MEZ022"/>
      <sheetName val="MEZ023"/>
      <sheetName val="MEZ024"/>
      <sheetName val="MEZ025"/>
      <sheetName val="MEZ026"/>
      <sheetName val="MEZ027"/>
      <sheetName val="MEZ028"/>
      <sheetName val="1.0.4"/>
      <sheetName val="1.0.5"/>
      <sheetName val="1.1.2"/>
      <sheetName val="1.1.4"/>
      <sheetName val="1.1.5"/>
      <sheetName val="1.1.6"/>
      <sheetName val="1.1.7"/>
      <sheetName val="1.1.8"/>
      <sheetName val="1.1.9"/>
      <sheetName val="1.1.10"/>
      <sheetName val="1.1.12"/>
      <sheetName val="1.1.15"/>
      <sheetName val="1.1.17"/>
      <sheetName val="1.1.18"/>
      <sheetName val="1.1.19"/>
      <sheetName val="1.1.20"/>
      <sheetName val="1.2.1"/>
      <sheetName val="1.2.2"/>
      <sheetName val="1.2.3"/>
      <sheetName val="1.3.1"/>
      <sheetName val="1.3.2"/>
      <sheetName val="2.1.1"/>
      <sheetName val="2.1.3"/>
      <sheetName val="2.1.6"/>
      <sheetName val="2.1.8"/>
      <sheetName val="2.1.9"/>
      <sheetName val="2.1.10"/>
      <sheetName val="2.1.11"/>
      <sheetName val="2.1.12"/>
      <sheetName val="2.1.13"/>
      <sheetName val="2.1.14"/>
      <sheetName val="2.1.15"/>
      <sheetName val="2.1.16"/>
      <sheetName val="2.2.2"/>
      <sheetName val="2.2.3"/>
      <sheetName val="2.2.5"/>
      <sheetName val="2.2.6"/>
      <sheetName val="2.2.8"/>
      <sheetName val="2.2.11"/>
      <sheetName val="2.2.12"/>
      <sheetName val="2.2.13"/>
      <sheetName val="2.2.15"/>
      <sheetName val="2.2.16"/>
      <sheetName val="2.2.17"/>
      <sheetName val="2.2.20"/>
      <sheetName val="2.2.22"/>
      <sheetName val="2.2.23"/>
      <sheetName val="2.3.2"/>
      <sheetName val="2.3.3"/>
      <sheetName val="2.3.4"/>
      <sheetName val="2.3.5"/>
      <sheetName val="2.3.7"/>
      <sheetName val="3.1"/>
      <sheetName val="4.1.1"/>
      <sheetName val="4.1.2"/>
      <sheetName val="4.1.3"/>
      <sheetName val="4.1.4"/>
      <sheetName val="4.1.5"/>
      <sheetName val="4.1.6"/>
      <sheetName val="4.1.8"/>
      <sheetName val="4.1.9"/>
      <sheetName val="4.1.11"/>
      <sheetName val="4.1.12"/>
      <sheetName val="4.2.1"/>
      <sheetName val="4.2.2"/>
      <sheetName val="4.2.3"/>
      <sheetName val="4.2.5"/>
      <sheetName val="4.2.6"/>
      <sheetName val="4.3.1"/>
      <sheetName val="4.3.2"/>
      <sheetName val="4.3.3"/>
      <sheetName val="4.3.4"/>
      <sheetName val="4.3.5"/>
      <sheetName val="4.3.5A"/>
      <sheetName val="4.3.5B"/>
      <sheetName val="4.3.5C"/>
      <sheetName val="4.3.7"/>
      <sheetName val="4.3.8"/>
      <sheetName val="4.3.9"/>
      <sheetName val="4.3.10"/>
      <sheetName val="4.3.11"/>
      <sheetName val="4.4.1"/>
      <sheetName val="4.4.2"/>
      <sheetName val="4.4.4"/>
      <sheetName val="4.4.5"/>
      <sheetName val="4.4.6"/>
      <sheetName val="4.4.7"/>
      <sheetName val="4.4.8"/>
      <sheetName val="4.4.8A"/>
      <sheetName val="4.4.8B"/>
      <sheetName val="4.4.8C"/>
      <sheetName val="4.4.9A"/>
      <sheetName val="4.4.10"/>
      <sheetName val="4.4.11"/>
      <sheetName val="4.4.12"/>
      <sheetName val="4.4.13"/>
      <sheetName val="4.4.13A"/>
      <sheetName val="4.4.14A"/>
      <sheetName val="4.4.16"/>
      <sheetName val="4.4.18"/>
      <sheetName val="4.4.19"/>
      <sheetName val="4.4.20"/>
      <sheetName val="4.4.21"/>
      <sheetName val="4.4.22"/>
      <sheetName val="4.4.24"/>
      <sheetName val="4.4.25"/>
      <sheetName val="4.4.25A"/>
      <sheetName val="4.4.25B"/>
      <sheetName val="4.4.26"/>
      <sheetName val="4.4.27"/>
      <sheetName val="4.4.28"/>
      <sheetName val="4.4.29"/>
      <sheetName val="4.4.30"/>
      <sheetName val="4.4.31"/>
      <sheetName val="4.5.1A"/>
      <sheetName val="4.5.1B"/>
      <sheetName val="4.5.1C"/>
      <sheetName val="4.5.1D"/>
      <sheetName val="4.5.1E"/>
      <sheetName val="4.5.1F"/>
      <sheetName val="4.5.4"/>
      <sheetName val="4.5.5"/>
      <sheetName val="4.5.6"/>
      <sheetName val="5.1.0"/>
      <sheetName val="5.1.1"/>
      <sheetName val="5.1.2A"/>
      <sheetName val="5.1.3"/>
      <sheetName val="5.1.4"/>
      <sheetName val="5.1.5"/>
      <sheetName val="5.1.6"/>
      <sheetName val="5.1.7"/>
      <sheetName val="5.1.8"/>
      <sheetName val="5.2.1"/>
      <sheetName val="5.2.2"/>
      <sheetName val="5.2.5"/>
      <sheetName val="5.2.6"/>
      <sheetName val="5.2.7"/>
      <sheetName val="5.2.9"/>
      <sheetName val="5.2.10"/>
      <sheetName val="5.2.11"/>
      <sheetName val="5.2.12"/>
      <sheetName val="5.2.13"/>
      <sheetName val="5.2.14"/>
      <sheetName val="5.2.15"/>
      <sheetName val="5.2.16"/>
      <sheetName val="5.2.17"/>
      <sheetName val="5.2.18"/>
      <sheetName val="5.2.19"/>
      <sheetName val="5.2.20"/>
      <sheetName val="5.3.1"/>
      <sheetName val="5.3.2"/>
      <sheetName val="5.3.3"/>
      <sheetName val="5.3.3A"/>
      <sheetName val="5.3.4"/>
      <sheetName val="5.3.5"/>
      <sheetName val="5.3.6"/>
      <sheetName val="5.4.1"/>
      <sheetName val="5.4.2"/>
      <sheetName val="5.4.2A"/>
      <sheetName val="5.4.3A"/>
      <sheetName val="5.4.4"/>
      <sheetName val="6.1.1"/>
      <sheetName val="6.1.2"/>
      <sheetName val="6.1.3"/>
      <sheetName val="6.1.4"/>
      <sheetName val="7.1.1"/>
      <sheetName val="7.1.2"/>
      <sheetName val="7.1.3"/>
      <sheetName val="7.1.5"/>
      <sheetName val="7.1.6"/>
      <sheetName val="7.1.1.1"/>
      <sheetName val="7.1.1.2"/>
      <sheetName val="7.1.1.3"/>
      <sheetName val="7.1.1.4"/>
      <sheetName val="7.1.1.5"/>
      <sheetName val="7.1.1.6"/>
      <sheetName val="7.1.1.7"/>
      <sheetName val="7.1.1.8"/>
      <sheetName val="7.1.1.9"/>
      <sheetName val="7.1.1.10"/>
      <sheetName val="7.1.1.11"/>
      <sheetName val="7.1.1.12"/>
      <sheetName val="7.1.1.13"/>
      <sheetName val="7.1.1.14"/>
      <sheetName val="7.1.1.15"/>
      <sheetName val="7.1.2.1"/>
      <sheetName val="7.1.2.3"/>
      <sheetName val="7.1.2.4"/>
      <sheetName val="7.1.2.5"/>
      <sheetName val="7.1.3.1"/>
      <sheetName val="7.1.5.1"/>
      <sheetName val="7.1.5.2"/>
      <sheetName val="7.1.5.3"/>
      <sheetName val="7.1.5.4"/>
      <sheetName val="7.1.5.5"/>
      <sheetName val="7.2.1.1"/>
      <sheetName val="7.2.1.2"/>
      <sheetName val="7.2.1.3"/>
      <sheetName val="7.2.1.4"/>
      <sheetName val="7.2.1.5"/>
      <sheetName val="7.2.1.6"/>
      <sheetName val="7.2.1.7"/>
      <sheetName val="7.2.1.9"/>
      <sheetName val="7.2.1.11"/>
      <sheetName val="7.2.1.12"/>
      <sheetName val="7.2.1.13"/>
      <sheetName val="7.2.1.14"/>
      <sheetName val="7.2.2.2"/>
      <sheetName val="7.2.2.4"/>
      <sheetName val="7.2.2.6"/>
      <sheetName val="7.2.2.7"/>
      <sheetName val="7.2.3.1"/>
      <sheetName val="7.2.4.1"/>
      <sheetName val="7.2.4.2"/>
      <sheetName val="7.2.4.3"/>
      <sheetName val="7.3.1"/>
      <sheetName val="7.3.2"/>
      <sheetName val="7.3.4"/>
      <sheetName val="7.3.5"/>
      <sheetName val="7.3.6"/>
      <sheetName val="7.3.6A"/>
      <sheetName val="7.3.7"/>
      <sheetName val="7.3.8"/>
      <sheetName val="7.3.9"/>
      <sheetName val="7.3.10"/>
      <sheetName val="7.3.11"/>
      <sheetName val="7.3.12"/>
      <sheetName val="7.3.13"/>
      <sheetName val="7.3.14"/>
      <sheetName val="7.3.15"/>
      <sheetName val="7.3.16"/>
      <sheetName val="7.3.17"/>
      <sheetName val="7.4.2"/>
      <sheetName val="7.4.3"/>
      <sheetName val="7.4.4"/>
      <sheetName val="7.5.1A"/>
      <sheetName val="7.5.2A"/>
      <sheetName val="7.5.3"/>
      <sheetName val="7.5.6"/>
      <sheetName val="7.5.6A"/>
      <sheetName val="7.5.7"/>
      <sheetName val="7.5.8"/>
      <sheetName val="7.5.8A"/>
      <sheetName val="7.6.1.1"/>
      <sheetName val="7.6.1.2"/>
      <sheetName val="7.6.1.3"/>
      <sheetName val="7.6.1.4"/>
      <sheetName val="7.6.1.5"/>
      <sheetName val="7.6.1.6"/>
      <sheetName val="7.6.1.7"/>
      <sheetName val="7.6.1.8"/>
      <sheetName val="7.6.1.9"/>
      <sheetName val="7.6.1.10"/>
      <sheetName val="7.6.1.11"/>
      <sheetName val="7.6.2.2"/>
      <sheetName val="7.6.2.4"/>
      <sheetName val="7.6.2.5"/>
      <sheetName val="7.6.2.6"/>
      <sheetName val="7.6.3.2"/>
      <sheetName val="7.6.3.2A"/>
      <sheetName val="7.6.3.3"/>
      <sheetName val="7.6.3.4"/>
      <sheetName val="7.6.4.1"/>
      <sheetName val="7.6.4.2"/>
      <sheetName val="7.6.4.3"/>
      <sheetName val="7.6.4.4"/>
      <sheetName val="7.6.4.7"/>
      <sheetName val="7.6.4.5"/>
      <sheetName val="7.6.4.6"/>
      <sheetName val="7.6.5.1"/>
      <sheetName val="7.6.5.2"/>
      <sheetName val="7.6.6.1"/>
      <sheetName val="7.6.6.2"/>
      <sheetName val="7.6.6.3"/>
      <sheetName val="7.6.8.1"/>
      <sheetName val="7.6.8.1A"/>
      <sheetName val="7.6.8.2"/>
      <sheetName val="7.6.8.3"/>
      <sheetName val="7.6.8.4"/>
      <sheetName val="7.6.8.5"/>
      <sheetName val="7.6.8.6"/>
      <sheetName val="7.9.1"/>
      <sheetName val="7.9.1A"/>
      <sheetName val="7.9.1B"/>
      <sheetName val="7.9.1C"/>
      <sheetName val="7.9.1D"/>
      <sheetName val="7.9.2"/>
      <sheetName val="7.9.3"/>
      <sheetName val="7.10.1"/>
      <sheetName val="7.10.2"/>
      <sheetName val="7.10.3"/>
      <sheetName val="7.10.4"/>
      <sheetName val="7.10.5"/>
      <sheetName val="7.11.1"/>
      <sheetName val="7.11.1A"/>
      <sheetName val="7.11.2"/>
      <sheetName val="7.11.2A"/>
      <sheetName val="7.11.2AB"/>
      <sheetName val="7.11.2AC"/>
      <sheetName val="7.11.2B"/>
      <sheetName val="7.11.2C"/>
      <sheetName val="7.11.2D"/>
      <sheetName val="7.11.2E"/>
      <sheetName val="7.11.2F"/>
      <sheetName val="7.11.2G"/>
      <sheetName val="7.11.2H"/>
      <sheetName val="7.11.2I"/>
      <sheetName val="7.11.2J"/>
      <sheetName val="7.11.2K"/>
      <sheetName val="7.11.3"/>
      <sheetName val="7.11.4"/>
      <sheetName val="7.11.4A"/>
      <sheetName val="7.11.5"/>
      <sheetName val="7.11.5A"/>
      <sheetName val="7.11.6"/>
      <sheetName val="7.11.8"/>
      <sheetName val="7.11.26"/>
      <sheetName val="7.11.27"/>
      <sheetName val="7.11.28"/>
      <sheetName val="7.11.29"/>
      <sheetName val="7.11.30"/>
      <sheetName val="7.11.31"/>
      <sheetName val="7.11.32"/>
      <sheetName val="7.11.33"/>
      <sheetName val="7.11.34"/>
      <sheetName val="7.11.35"/>
      <sheetName val="7.11.36"/>
      <sheetName val="7.12.1"/>
      <sheetName val="7.12.2"/>
      <sheetName val="7.12.2A"/>
      <sheetName val="7.12.2B"/>
      <sheetName val="7.12.2C"/>
      <sheetName val="7.12.2D"/>
      <sheetName val="7.12.3"/>
      <sheetName val="7.12.4"/>
      <sheetName val="7.12.5"/>
      <sheetName val="7.12.6"/>
      <sheetName val="7.12.7"/>
      <sheetName val="7.12.8"/>
      <sheetName val="7.12.9"/>
      <sheetName val="7.12.10"/>
      <sheetName val="7.12.10A"/>
      <sheetName val="7.12.11"/>
      <sheetName val="7.12.11A"/>
      <sheetName val="7.12.11B"/>
      <sheetName val="7.12.12"/>
      <sheetName val="7.12.13"/>
      <sheetName val="7.12.14"/>
      <sheetName val="7.12.15"/>
      <sheetName val="7.12.16"/>
      <sheetName val="7.12.16A"/>
      <sheetName val="7.12.16B"/>
      <sheetName val="7.12.17"/>
      <sheetName val="7.12.17A"/>
      <sheetName val="7.12.18"/>
      <sheetName val="7.12.19"/>
      <sheetName val="7.12.19A"/>
      <sheetName val="7.12.19B"/>
      <sheetName val="7.12.19C"/>
      <sheetName val="7.12.19D"/>
      <sheetName val="7.12.19E"/>
      <sheetName val="7.12.20"/>
      <sheetName val="7.12.20A"/>
      <sheetName val="7.12.20B"/>
      <sheetName val="7.12.20C"/>
      <sheetName val="7.12.20D"/>
      <sheetName val="7.12.20E"/>
      <sheetName val="7.12.20F"/>
      <sheetName val="7.12.20G"/>
      <sheetName val="7.12.21"/>
      <sheetName val="7.12.21A"/>
      <sheetName val="7.12.21B"/>
      <sheetName val="7.12.21C"/>
      <sheetName val="7.12.21D"/>
      <sheetName val="7.12.21E"/>
      <sheetName val="7.12.21F"/>
      <sheetName val="7.12.21G"/>
      <sheetName val="7.12.21H"/>
      <sheetName val="7.12.21I"/>
      <sheetName val="7.12.22"/>
      <sheetName val="7.12.22A"/>
      <sheetName val="7.12.22B"/>
      <sheetName val="7.12.22C"/>
      <sheetName val="7.12.22D"/>
      <sheetName val="7.12.22E"/>
      <sheetName val="7.12.22F"/>
      <sheetName val="7.12.22G"/>
      <sheetName val="7.12.22H"/>
      <sheetName val="7.12.22I"/>
      <sheetName val="7.12.22J"/>
      <sheetName val="7.12.22K"/>
      <sheetName val="7.12.23"/>
      <sheetName val="7.12.23A"/>
      <sheetName val="7.12.23B"/>
      <sheetName val="7.12.23C"/>
      <sheetName val="7.12.23D"/>
      <sheetName val="7.12.23E"/>
      <sheetName val="7.12.23F"/>
      <sheetName val="7.12.24"/>
      <sheetName val="7.12.24A"/>
      <sheetName val="7.12.24B"/>
      <sheetName val="7.12.24C"/>
      <sheetName val="7.12.24D"/>
      <sheetName val="7.12.24E"/>
      <sheetName val="7.12.24F"/>
      <sheetName val="7.12.25"/>
      <sheetName val="7.12.26"/>
      <sheetName val="7.12.27"/>
      <sheetName val="7.13.2.1"/>
      <sheetName val="7.13.2.2"/>
      <sheetName val="7.13.2.3"/>
      <sheetName val="7.13.2.4"/>
      <sheetName val="7.13.2.4A"/>
      <sheetName val="7.13.2.4B"/>
      <sheetName val="7.13.2.5"/>
      <sheetName val="7.13.2.6"/>
      <sheetName val="7.13.2.8"/>
      <sheetName val="7.13.2.9"/>
      <sheetName val="7.13.2.10"/>
      <sheetName val="7.13.2.11"/>
      <sheetName val="7.13.3.1"/>
      <sheetName val="9.1.1"/>
      <sheetName val="9.1.2"/>
      <sheetName val="9.1.3"/>
      <sheetName val="9.1.4"/>
      <sheetName val="9.1.6"/>
      <sheetName val="9.1.8"/>
      <sheetName val="9.1.9"/>
      <sheetName val="9.1.10"/>
      <sheetName val="9.1.11"/>
      <sheetName val="10.1.1"/>
      <sheetName val="10.1.2"/>
      <sheetName val="10.1.3"/>
      <sheetName val="10.1.3A"/>
      <sheetName val="10.1.3B"/>
      <sheetName val="10.1.4"/>
      <sheetName val="10.1.5"/>
      <sheetName val="10.1.6"/>
      <sheetName val="10.1.7"/>
      <sheetName val="10.1.11"/>
      <sheetName val="10.1.12"/>
      <sheetName val="10.1.13"/>
      <sheetName val="10.2.1.1"/>
      <sheetName val="10.2.1.2"/>
      <sheetName val="10.2.1.3"/>
      <sheetName val="10.2.1.4"/>
      <sheetName val="10.2.1.5"/>
      <sheetName val="10.2.1.7"/>
      <sheetName val="10.2.1.8"/>
      <sheetName val="10.2.1.10"/>
      <sheetName val="10.2.1.11"/>
      <sheetName val="10.2.1.13"/>
      <sheetName val="10.2.1.13A"/>
      <sheetName val="10.2.1.14"/>
      <sheetName val="10.2.1.15"/>
      <sheetName val="10.2.1.16"/>
      <sheetName val="10.2.1.17"/>
      <sheetName val="10.2.1.18"/>
      <sheetName val="10.2.1.19"/>
      <sheetName val="10.2.1.20"/>
      <sheetName val="10.2.1.21"/>
      <sheetName val="10.2.1.22"/>
      <sheetName val="10.2.1.23"/>
      <sheetName val="10.2.1.24"/>
      <sheetName val="10.2.1.25"/>
      <sheetName val="10.2.1.26"/>
      <sheetName val="10.2.1.27"/>
      <sheetName val="10.2.1.28"/>
      <sheetName val="10.2.1.29"/>
      <sheetName val="10.2.1.30"/>
      <sheetName val="10.2.1.31"/>
      <sheetName val="10.2.1.32"/>
      <sheetName val="10.2.1.32A"/>
      <sheetName val="10.2.1.33"/>
      <sheetName val="10.2.1.34"/>
      <sheetName val="10.2.1.35"/>
      <sheetName val="10.2.1.36"/>
      <sheetName val="10.2.1.37"/>
      <sheetName val="10.2.1.38"/>
      <sheetName val="10.2.1.39"/>
      <sheetName val="10.2.2.1"/>
      <sheetName val="10.2.3.1"/>
      <sheetName val="10.2.3.2"/>
      <sheetName val="10.2.3.4"/>
      <sheetName val="10.2.3.5"/>
      <sheetName val="10.2.3.6"/>
      <sheetName val="10.2.3.7"/>
      <sheetName val="10.2.3.8"/>
      <sheetName val="10.2.3.9"/>
      <sheetName val="10.2.3.10"/>
      <sheetName val="10.2.3.11"/>
      <sheetName val="10.2.3.13A"/>
      <sheetName val="10.2.3.14"/>
      <sheetName val="10.2.3.15"/>
      <sheetName val="10.2.3.16"/>
      <sheetName val="10.2.3.17"/>
      <sheetName val="10.2.3.18"/>
      <sheetName val="10.2.3.19"/>
      <sheetName val="10.2.3.21"/>
      <sheetName val="10.2.3.22A"/>
      <sheetName val="10.2.3.22B"/>
      <sheetName val="10.2.3.23"/>
      <sheetName val="10.2.3.24"/>
      <sheetName val="10.2.3.25"/>
      <sheetName val="10.2.3.27"/>
      <sheetName val="10.2.3.28"/>
      <sheetName val="10.2.4.1"/>
      <sheetName val="10.2.4.2"/>
      <sheetName val="10.2.4.3"/>
      <sheetName val="10.2.4.4"/>
      <sheetName val="10.2.4.5"/>
      <sheetName val="a10.1.1"/>
      <sheetName val="a10.1.1.2"/>
      <sheetName val="a10.1.2"/>
      <sheetName val="a10.1.3"/>
      <sheetName val="a10.1.4"/>
      <sheetName val="a10.1.5"/>
      <sheetName val="a10.1.6"/>
      <sheetName val="a10.1.7"/>
      <sheetName val="a10.1.8"/>
      <sheetName val="a10.1.9"/>
      <sheetName val="a10.1.10"/>
      <sheetName val="a10.1.11"/>
      <sheetName val="a10.1.1.7"/>
      <sheetName val="a10.1.1.8"/>
      <sheetName val="a10.1.12"/>
      <sheetName val="a10.1.1.9A"/>
      <sheetName val="a10.1.1.10"/>
      <sheetName val="a10.1.1.11"/>
      <sheetName val="a10.1.13"/>
      <sheetName val="a10.1.14"/>
      <sheetName val="a10.1.15"/>
      <sheetName val="a10.1.16"/>
      <sheetName val="a10.1.1.14"/>
      <sheetName val="a10.1.1.15"/>
      <sheetName val="a10.1.2.1"/>
      <sheetName val="a10.1.2.2"/>
      <sheetName val="a10.1.2.3"/>
      <sheetName val="a10.1.2.4"/>
      <sheetName val="a10.1.2.5"/>
      <sheetName val="a10.1.2.6"/>
      <sheetName val="a10.2.1"/>
      <sheetName val="a10.2.2"/>
      <sheetName val="a10.2.3"/>
      <sheetName val="a10.2.4"/>
      <sheetName val="a10.2.5"/>
      <sheetName val="a10.1.3.1"/>
      <sheetName val="a10.3.1"/>
      <sheetName val="a10.3.2"/>
      <sheetName val="a10.1.4.1"/>
      <sheetName val="a10.4.1"/>
      <sheetName val="a10.5.1"/>
      <sheetName val="a10.5.2"/>
      <sheetName val="a10.5.3"/>
      <sheetName val="a10.5.4"/>
      <sheetName val="a10.5.5"/>
      <sheetName val="a10.5.6"/>
      <sheetName val="a10.5.7"/>
      <sheetName val="a10.5.8"/>
      <sheetName val="a10.5.9"/>
      <sheetName val="a10.5.10"/>
      <sheetName val="a10.5.11"/>
      <sheetName val="a10.5.12"/>
      <sheetName val="a10.1.5.1"/>
      <sheetName val="a10.1.5.2"/>
      <sheetName val="a10.1.5.3"/>
      <sheetName val="a10.1.5.4"/>
      <sheetName val="a10.1.5.5"/>
      <sheetName val="a10.1.6.1"/>
      <sheetName val="a10.6.1"/>
      <sheetName val="a10.6.2"/>
      <sheetName val="a10.7.1"/>
      <sheetName val="a10.7.2"/>
      <sheetName val="a10.7.3"/>
      <sheetName val="a10.7.4"/>
      <sheetName val="a10.7.5"/>
      <sheetName val="a10.7.6"/>
      <sheetName val="a10.7.7"/>
      <sheetName val="a10.7.8"/>
      <sheetName val="a10.7.9"/>
      <sheetName val="a10.7.10"/>
      <sheetName val="a10.7.11"/>
      <sheetName val="a10.7.12"/>
      <sheetName val="a10.7.13"/>
      <sheetName val="a10.2.2.1"/>
      <sheetName val="a10.2.2.2"/>
      <sheetName val="a10.2.2.3"/>
      <sheetName val="a10.2.2.4"/>
      <sheetName val="a10.2.2.5"/>
      <sheetName val="a10.2.2.6"/>
      <sheetName val="a10.2.2.7"/>
      <sheetName val="a10.9.1"/>
      <sheetName val="a10.2.4.1"/>
      <sheetName val="a10.10.1"/>
      <sheetName val="a10.3.1.2"/>
      <sheetName val="a10.3.2.1"/>
      <sheetName val="a10.15.1"/>
      <sheetName val="a10.4.1.2"/>
      <sheetName val="a10.15.2"/>
      <sheetName val="a10.4.2.2"/>
      <sheetName val="a10.4.3.1"/>
      <sheetName val="a10.4.4.1"/>
      <sheetName val="a10.17.1"/>
      <sheetName val="a10.4.5.1"/>
      <sheetName val="a10.18.1"/>
      <sheetName val="a10.4.6.1"/>
      <sheetName val="a10.4.6.2"/>
      <sheetName val="a10.4.6.3"/>
      <sheetName val="a10.5.1.1"/>
      <sheetName val="a10.5.1.2"/>
      <sheetName val="a10.5.1.3"/>
      <sheetName val="a10.5.1.4"/>
      <sheetName val="a10.5.1.5"/>
      <sheetName val="a10.5.1.6"/>
      <sheetName val="a10.5.1.7"/>
      <sheetName val="a10.5.2.1"/>
      <sheetName val="a10.20.1"/>
      <sheetName val="a10.21.1"/>
      <sheetName val="a10.22.1"/>
      <sheetName val="a10.22.2"/>
      <sheetName val="11.1.1"/>
      <sheetName val="11.1.1A"/>
      <sheetName val="11.1.2"/>
      <sheetName val="11.1.3"/>
      <sheetName val="11.1.5"/>
      <sheetName val="11.1.8"/>
      <sheetName val="11.1.9"/>
      <sheetName val="11.1.10"/>
      <sheetName val="11.1.11"/>
      <sheetName val="11.1.12"/>
      <sheetName val="11.1.13"/>
      <sheetName val="11.1.14"/>
      <sheetName val="11.1.15"/>
      <sheetName val="11.1.16"/>
      <sheetName val="11.1.17"/>
      <sheetName val="11.1.17A"/>
      <sheetName val="11.1.18"/>
      <sheetName val="11.1.19"/>
      <sheetName val="11.1.20"/>
      <sheetName val="11.1.21"/>
      <sheetName val="11.1.22"/>
      <sheetName val="11.1.23"/>
      <sheetName val="11.1.24"/>
      <sheetName val="11.1.25"/>
      <sheetName val="11.1.26"/>
      <sheetName val="11.1.27"/>
      <sheetName val="11.1.29"/>
      <sheetName val="11.1.30"/>
      <sheetName val="11.1.31"/>
      <sheetName val="11.1.32"/>
      <sheetName val="11.1.33"/>
      <sheetName val="11.1.34"/>
      <sheetName val="11.1.35"/>
      <sheetName val="11.2.1"/>
      <sheetName val="11.3.1"/>
      <sheetName val="11.3.2"/>
      <sheetName val="11.3.3"/>
      <sheetName val="11.3.4"/>
      <sheetName val="11.3.5"/>
      <sheetName val="PE-1"/>
      <sheetName val="PE-1G"/>
      <sheetName val="PE-1J"/>
      <sheetName val="PE-1L"/>
      <sheetName val="PE-1A"/>
      <sheetName val="PE-1C"/>
      <sheetName val="PE-1D"/>
      <sheetName val="PE-1E"/>
      <sheetName val="PE-1F"/>
      <sheetName val="PE-1K"/>
      <sheetName val="PE-1M"/>
      <sheetName val="PE-1N"/>
      <sheetName val="PE-1A (9)"/>
      <sheetName val="12.1.1"/>
      <sheetName val="12.1.3"/>
      <sheetName val="12.1.4"/>
      <sheetName val="12.1.6"/>
      <sheetName val="12.1.7"/>
      <sheetName val="12.1.8"/>
      <sheetName val="12.1.9"/>
      <sheetName val="12.1.10"/>
      <sheetName val="12.1.11"/>
      <sheetName val="12.1.12"/>
      <sheetName val="12.1.13"/>
      <sheetName val="CPM001"/>
      <sheetName val="CM001"/>
      <sheetName val="CM002"/>
      <sheetName val="CM003"/>
      <sheetName val="12.1.14"/>
      <sheetName val="12.1.15"/>
      <sheetName val="12.1.16"/>
      <sheetName val="12.1.44"/>
      <sheetName val="12.1.64"/>
      <sheetName val="12.1.65"/>
      <sheetName val="12.2.1"/>
      <sheetName val="12.2.2"/>
      <sheetName val="12.2.3"/>
      <sheetName val="12.2.9"/>
      <sheetName val="12.2.19"/>
      <sheetName val="12.2.20"/>
      <sheetName val="12.2.23"/>
      <sheetName val="12.2.24"/>
      <sheetName val="12.2.28"/>
      <sheetName val="12.2.32"/>
      <sheetName val="12.2.35"/>
      <sheetName val="12.2.41"/>
      <sheetName val="12.2.42"/>
      <sheetName val="12.2.44"/>
      <sheetName val="12.2.45"/>
      <sheetName val="12.4.1"/>
      <sheetName val="12.4.3"/>
      <sheetName val="12.4.5"/>
      <sheetName val="12.4.6"/>
      <sheetName val="12.4.7"/>
      <sheetName val="12.4.9"/>
      <sheetName val="12.5.1"/>
      <sheetName val="12.5.2"/>
      <sheetName val="12.5.2A"/>
      <sheetName val="12.5.3"/>
      <sheetName val="12.5.4"/>
      <sheetName val="12.5.5"/>
      <sheetName val="12.5.6"/>
      <sheetName val="12.5.7"/>
      <sheetName val="12.5.8"/>
      <sheetName val="12.5.9"/>
      <sheetName val="12.5.10"/>
      <sheetName val="12.5.11"/>
      <sheetName val="12.5.12"/>
      <sheetName val="12.5.13"/>
      <sheetName val="12.5.14"/>
      <sheetName val="12.5.14A"/>
      <sheetName val="12.5.15"/>
      <sheetName val="12.5.17"/>
      <sheetName val="12.5.18"/>
      <sheetName val="12.5.22"/>
      <sheetName val="12.5.23"/>
      <sheetName val="12.5.24"/>
      <sheetName val="12.5.25"/>
      <sheetName val="12.6.1"/>
      <sheetName val="12.6.2"/>
      <sheetName val="12.6.3"/>
      <sheetName val="12.6.3A"/>
      <sheetName val="12.6.3B"/>
      <sheetName val="12.6.3C"/>
      <sheetName val="12.6.4"/>
      <sheetName val="12.6.4A"/>
      <sheetName val="12.6.4B"/>
      <sheetName val="12.6.5"/>
      <sheetName val="12.6.6"/>
      <sheetName val="12.6.7"/>
      <sheetName val="12.6.8"/>
      <sheetName val="12.6.9"/>
      <sheetName val="12.6.10"/>
      <sheetName val="12.6.11"/>
      <sheetName val="12.6.12"/>
      <sheetName val="12.6.13"/>
      <sheetName val="12.6.14"/>
      <sheetName val="12.6.15"/>
      <sheetName val="12.6.15A"/>
      <sheetName val="13.1"/>
      <sheetName val="13.2"/>
      <sheetName val="14.1.1"/>
      <sheetName val="14.1.2"/>
      <sheetName val="14.1.4"/>
      <sheetName val="14.2.1"/>
      <sheetName val="15.1"/>
      <sheetName val="15.2"/>
      <sheetName val="15.3"/>
      <sheetName val="15.4"/>
      <sheetName val="15.5"/>
      <sheetName val="15.6"/>
      <sheetName val="15.7"/>
      <sheetName val="16.1.1"/>
      <sheetName val="16.1.3"/>
      <sheetName val="16.1.4"/>
      <sheetName val="16.1.6"/>
      <sheetName val="16.1.7"/>
      <sheetName val="16.1.8"/>
      <sheetName val="16.1.9"/>
      <sheetName val="16.1.10"/>
      <sheetName val="16.1.12"/>
      <sheetName val="16.1.13"/>
      <sheetName val="16.1.14"/>
      <sheetName val="16.1.15"/>
      <sheetName val="16.1.16"/>
      <sheetName val="16.1.17"/>
      <sheetName val="16.1.18"/>
      <sheetName val="16.1.19"/>
      <sheetName val="16.1.20"/>
      <sheetName val="16.1.21"/>
      <sheetName val="16.1.22"/>
      <sheetName val="16.1.23"/>
      <sheetName val="16.1.24"/>
      <sheetName val="16.1.26"/>
      <sheetName val="16.1.27"/>
      <sheetName val="16.1.28"/>
      <sheetName val="16.1.28A"/>
      <sheetName val="16.1.31"/>
      <sheetName val="16.1.32"/>
      <sheetName val="16.1.33"/>
      <sheetName val="16.1.34"/>
      <sheetName val="16.1.35"/>
      <sheetName val="16.1.36"/>
      <sheetName val="16.1.37"/>
      <sheetName val="16.2.1"/>
      <sheetName val="16.2.2"/>
      <sheetName val="16.2.4"/>
      <sheetName val="16.2.4A"/>
      <sheetName val="16.2.5"/>
      <sheetName val="16.2.6"/>
      <sheetName val="16.2.7"/>
      <sheetName val="16.2.8"/>
      <sheetName val="16.2.9"/>
      <sheetName val="16.2.10"/>
      <sheetName val="16.2.11"/>
      <sheetName val="16.2.12"/>
      <sheetName val="16.2.13"/>
      <sheetName val="16.3.2"/>
      <sheetName val="16.3.3"/>
      <sheetName val="17.1.1"/>
      <sheetName val="17.1.2"/>
      <sheetName val="17.1.3"/>
      <sheetName val="17.1.4"/>
      <sheetName val="17.1.5"/>
      <sheetName val="17.1.6"/>
      <sheetName val="17.2.1"/>
      <sheetName val="17.2.2"/>
      <sheetName val="17.2.3"/>
      <sheetName val="17.2.4"/>
      <sheetName val="17.2.5"/>
      <sheetName val="17.2.6"/>
      <sheetName val="18.1.1"/>
      <sheetName val="18.1.1A"/>
      <sheetName val="18.1.2A"/>
      <sheetName val="18.1.3"/>
      <sheetName val="18.1.4"/>
      <sheetName val="18.1.5"/>
      <sheetName val="18.1.6"/>
      <sheetName val="18.1.7"/>
      <sheetName val="18.1.8"/>
      <sheetName val="18.1.9"/>
      <sheetName val="18.1.10"/>
      <sheetName val="18.1.11"/>
      <sheetName val="18.1.12"/>
      <sheetName val="18.1.13"/>
      <sheetName val="18.1.15"/>
      <sheetName val="18.1.16"/>
      <sheetName val="18.1.17"/>
      <sheetName val="18.1.18"/>
      <sheetName val="18.1.19"/>
      <sheetName val="18.1.20"/>
      <sheetName val="18.1.21"/>
      <sheetName val="19.1.1"/>
      <sheetName val="19.1.2"/>
      <sheetName val="19.1.3"/>
      <sheetName val="19.1.4"/>
      <sheetName val="19.2.1"/>
      <sheetName val="20.1.1"/>
      <sheetName val="20.1.2"/>
      <sheetName val="20.1.3"/>
      <sheetName val="20.1.4"/>
      <sheetName val="20.1.5"/>
      <sheetName val="20.1.6"/>
      <sheetName val="20.1.7"/>
      <sheetName val="21.1.1"/>
      <sheetName val="21.1.2"/>
      <sheetName val="21.1.3"/>
      <sheetName val="21.1.4"/>
      <sheetName val="21.1.5"/>
      <sheetName val="21.1.6"/>
      <sheetName val="21.1.7"/>
      <sheetName val="21.1.8"/>
      <sheetName val="21.1.9"/>
      <sheetName val="21.1.10"/>
      <sheetName val="21.1.11"/>
      <sheetName val="21.1.12"/>
      <sheetName val="21.1.13"/>
      <sheetName val="21.1.14"/>
      <sheetName val="21.1.15"/>
      <sheetName val="21.1.17"/>
      <sheetName val="24.1.1"/>
      <sheetName val="24.1.2"/>
      <sheetName val="24.1.3"/>
      <sheetName val="24.2.1"/>
      <sheetName val="24.2.2"/>
      <sheetName val="24.2.3"/>
      <sheetName val="24.2.4"/>
      <sheetName val="24.2.5"/>
      <sheetName val="24.3.1"/>
      <sheetName val="24.3.2"/>
      <sheetName val="27.1.1"/>
      <sheetName val="27.1.2"/>
      <sheetName val="27.1.2A"/>
      <sheetName val="27.1.3"/>
      <sheetName val="27.1.4"/>
      <sheetName val="27.1.4A"/>
      <sheetName val="27.1.5"/>
      <sheetName val="27.1.5A"/>
      <sheetName val="27.1.6"/>
      <sheetName val="27.1.8"/>
      <sheetName val="27.1.9"/>
      <sheetName val="27.1.10"/>
      <sheetName val="27.1.11"/>
      <sheetName val="27.1.12"/>
      <sheetName val="27.1.13"/>
      <sheetName val="27.1.14"/>
      <sheetName val="27.1.16"/>
      <sheetName val="27.1.17"/>
      <sheetName val="27.1.17A"/>
      <sheetName val="27.1.18"/>
      <sheetName val="27.1.19"/>
      <sheetName val="27.1.20"/>
      <sheetName val="27.1.20A"/>
      <sheetName val="27.1.20B"/>
      <sheetName val="27.1.21"/>
      <sheetName val="27.1.22"/>
      <sheetName val="27.1.23"/>
      <sheetName val="27.1.24"/>
      <sheetName val="27.1.25"/>
      <sheetName val="27.1.26"/>
      <sheetName val="27.1.27"/>
      <sheetName val="27.1.28"/>
      <sheetName val="27.1.29"/>
      <sheetName val="27.1.30"/>
      <sheetName val="27.1.31"/>
      <sheetName val="27.2.1"/>
      <sheetName val="27.2.2"/>
      <sheetName val="27.2.3"/>
      <sheetName val="27.2.4"/>
      <sheetName val="27.2.5"/>
      <sheetName val="27.3.1"/>
      <sheetName val="27.3.2"/>
      <sheetName val="27.3.3"/>
      <sheetName val="27.3.4"/>
      <sheetName val="27.3.5"/>
      <sheetName val="27.3.6"/>
      <sheetName val="27.3.7"/>
      <sheetName val="27.3.8"/>
      <sheetName val="27.3.9"/>
      <sheetName val="27.3.10"/>
      <sheetName val="27.3.11"/>
      <sheetName val="27.3.12"/>
      <sheetName val="27.3.13"/>
      <sheetName val="27.3.14"/>
      <sheetName val="27.3.15"/>
      <sheetName val="27.3.16"/>
      <sheetName val="27.3.17"/>
      <sheetName val="27.3.18"/>
      <sheetName val="27.3.19"/>
      <sheetName val="27.3.20"/>
      <sheetName val="27.3.21"/>
      <sheetName val="27.4.1"/>
      <sheetName val="27.4.2"/>
      <sheetName val="27.4.3"/>
      <sheetName val="27.4.4"/>
      <sheetName val="27.4.5"/>
      <sheetName val="27.4.6"/>
      <sheetName val="27.4.7"/>
      <sheetName val="27.4.8"/>
      <sheetName val="27.4.9"/>
      <sheetName val="27.4.10"/>
      <sheetName val="27.4.11"/>
      <sheetName val="27.4.12"/>
      <sheetName val="27.4.13"/>
      <sheetName val="28.1.1"/>
      <sheetName val="28.1.2"/>
      <sheetName val="28.1.3"/>
      <sheetName val="28.1.4"/>
      <sheetName val="28.2.1"/>
      <sheetName val="28.2.2"/>
      <sheetName val="28.2.3"/>
      <sheetName val="28.2.4"/>
      <sheetName val="28.2.5"/>
      <sheetName val="28.2.6"/>
      <sheetName val="28.2.7"/>
      <sheetName val="28.2.8"/>
      <sheetName val="28.2.9"/>
      <sheetName val="28.2.10"/>
      <sheetName val="28.2.11"/>
      <sheetName val="28.2.12"/>
      <sheetName val="28.3.1"/>
      <sheetName val="29.1.1"/>
      <sheetName val="29.1.2"/>
      <sheetName val="29.1.3"/>
      <sheetName val="29.1.4"/>
      <sheetName val="29.1.5"/>
      <sheetName val="29.1.6"/>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3"/>
      <sheetName val="34"/>
      <sheetName val="35"/>
      <sheetName val="36"/>
      <sheetName val="37"/>
      <sheetName val="38"/>
      <sheetName val="39"/>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E10.1.04"/>
      <sheetName val="E10.1.06"/>
      <sheetName val="E10.1.07"/>
      <sheetName val="E10.1.08"/>
      <sheetName val="E10.1.09"/>
      <sheetName val="E10.1.10"/>
      <sheetName val="E10.1.12"/>
      <sheetName val="E10.1.14"/>
      <sheetName val="E10.1.15"/>
      <sheetName val="E10.1.16"/>
      <sheetName val="E10.1.17"/>
      <sheetName val="E10.2.01"/>
      <sheetName val="E10.2.03"/>
      <sheetName val="E10.2.04"/>
      <sheetName val="E10.2.06"/>
      <sheetName val="E10.2.07"/>
      <sheetName val="E10.2.09"/>
      <sheetName val="E10.2.10"/>
      <sheetName val="E10.2.11"/>
      <sheetName val="E10.2.12"/>
      <sheetName val="E10.2.13"/>
      <sheetName val="E10.2.14"/>
      <sheetName val="E10.2.15"/>
      <sheetName val="E10.2.16"/>
      <sheetName val="E10.2.19"/>
      <sheetName val="E10.2.20"/>
      <sheetName val="E10.2.21"/>
      <sheetName val="E10.2.22"/>
      <sheetName val="E10.2.25"/>
      <sheetName val="E10.2.26"/>
      <sheetName val="E10.2.27"/>
      <sheetName val="E10.3.01"/>
      <sheetName val="E10.3.04"/>
      <sheetName val="E10.3.05"/>
      <sheetName val="E10.3.06"/>
      <sheetName val="E10.3.10"/>
      <sheetName val="E10.3.12"/>
      <sheetName val="E10.3.13"/>
      <sheetName val="E10.3.14"/>
      <sheetName val="E10.3.15"/>
      <sheetName val="E10.3.16"/>
      <sheetName val="E10.3.18"/>
      <sheetName val="E10.3.20"/>
      <sheetName val="E10.3.21"/>
      <sheetName val="E10.3.22"/>
      <sheetName val="E10.3.23"/>
      <sheetName val="E10.3.25"/>
      <sheetName val="E10.4.01"/>
      <sheetName val="E10.4.02"/>
      <sheetName val="E10.4.03"/>
      <sheetName val="E10.4.04"/>
      <sheetName val="E10.4.05"/>
      <sheetName val="E10.4.06"/>
      <sheetName val="E10.4.07"/>
      <sheetName val="E10.4.08"/>
      <sheetName val="E10.5.03"/>
      <sheetName val="E10.5.06"/>
      <sheetName val="E10.5.07"/>
      <sheetName val="E10.5.08"/>
      <sheetName val="E10.5.09"/>
      <sheetName val="E10.6.01"/>
      <sheetName val="E10.6.02"/>
      <sheetName val="E10.6.03"/>
      <sheetName val="E10.6.04"/>
      <sheetName val="E10.6.05"/>
      <sheetName val="E10.6.06"/>
      <sheetName val="E10.6.07"/>
      <sheetName val="E10.6.08"/>
      <sheetName val="E10.6.09"/>
      <sheetName val="E10.6.10"/>
      <sheetName val="E10.6.11"/>
      <sheetName val="E10.6.12"/>
      <sheetName val="E10.6.13"/>
      <sheetName val="E10.6.14"/>
      <sheetName val="E10.6.15"/>
      <sheetName val="E10.6.16"/>
      <sheetName val="E10.6.17"/>
      <sheetName val="E10.6.18"/>
      <sheetName val="E10.6.19"/>
      <sheetName val="E10.6.20"/>
      <sheetName val="E10.6.21"/>
      <sheetName val="E10.6.22"/>
      <sheetName val="E10.6.23"/>
      <sheetName val="E10.6.24"/>
      <sheetName val="E10.7.01"/>
      <sheetName val="E10.7.02"/>
      <sheetName val="E10.7.03"/>
      <sheetName val="E10.7.04"/>
      <sheetName val="E10.7.05"/>
      <sheetName val="76B"/>
      <sheetName val="76C"/>
      <sheetName val="4.4.32"/>
      <sheetName val="4.4.33"/>
      <sheetName val="7.14.1"/>
      <sheetName val="7.14.2"/>
      <sheetName val="7.14.3"/>
      <sheetName val="7.14.4"/>
      <sheetName val="7.14.5"/>
      <sheetName val="7.14.6"/>
      <sheetName val="7.14.7"/>
      <sheetName val="7.14.8"/>
      <sheetName val="7.14.9"/>
      <sheetName val="7.14.10"/>
      <sheetName val="7.14.11"/>
      <sheetName val="7.14.12"/>
      <sheetName val="7.14.13"/>
      <sheetName val="7.14.14"/>
      <sheetName val="7.14.15"/>
      <sheetName val="7.14.16"/>
      <sheetName val="7.14.17"/>
      <sheetName val="7.14.18"/>
      <sheetName val="7.14.19"/>
      <sheetName val="7.14.20"/>
      <sheetName val="7.14.21"/>
      <sheetName val="7.14.22"/>
      <sheetName val="7.14.23"/>
      <sheetName val="7.14.24"/>
      <sheetName val="7.14.25"/>
      <sheetName val="28.3.2"/>
      <sheetName val="28.3.3"/>
      <sheetName val="28.3.4"/>
      <sheetName val="28.3.5"/>
      <sheetName val="7.1.3.2"/>
      <sheetName val="10.2.1.6A"/>
      <sheetName val="7.6.5.2A"/>
      <sheetName val="7.12.2F"/>
      <sheetName val="7.12.2G"/>
      <sheetName val="7.12.2H"/>
      <sheetName val="7.14.26"/>
      <sheetName val="7.14.27"/>
      <sheetName val="7.14.28"/>
      <sheetName val="7.14.29"/>
      <sheetName val="7.14.30"/>
      <sheetName val="7.14.31"/>
      <sheetName val="7.14.32"/>
      <sheetName val="7.14.33"/>
      <sheetName val="7.14.34"/>
      <sheetName val="7.14.35"/>
      <sheetName val="27.1.32"/>
      <sheetName val="11.3.6"/>
      <sheetName val="27.4.14"/>
      <sheetName val="27.3.22"/>
      <sheetName val="24.2.6"/>
      <sheetName val="30.1.1"/>
      <sheetName val="1.1.27"/>
      <sheetName val="E7.1.17"/>
      <sheetName val="E7.1.18"/>
      <sheetName val="E7.1.19"/>
      <sheetName val="E7.1.20"/>
      <sheetName val="E7.2.1A"/>
      <sheetName val="E7.2.2A"/>
      <sheetName val="E7.2.6A"/>
      <sheetName val="E7.2.6B"/>
      <sheetName val="E7.2.6C"/>
      <sheetName val="E7.2.6D"/>
      <sheetName val="E7.2.8"/>
      <sheetName val="E7.2.9"/>
      <sheetName val="E7.2.10"/>
      <sheetName val="E7.2.11"/>
      <sheetName val="E7.2.12"/>
      <sheetName val="E7.2.13"/>
      <sheetName val="E7.2.14"/>
      <sheetName val="E10.2.23"/>
      <sheetName val="E10.2.24"/>
      <sheetName val="E10.2.18"/>
      <sheetName val="E10.2.17"/>
      <sheetName val="E10.2.17A"/>
      <sheetName val="E10.2.17B"/>
      <sheetName val="E10.6.13A"/>
      <sheetName val="E10.6.13B"/>
      <sheetName val="E10.6.13C"/>
      <sheetName val="E10.6.13D"/>
      <sheetName val="E10.6.13E"/>
      <sheetName val="E10.3.26"/>
      <sheetName val="E10.3.02"/>
      <sheetName val="E10.3.27"/>
      <sheetName val="E10.3.03"/>
      <sheetName val="E10.3.07"/>
      <sheetName val="E10.3.08"/>
      <sheetName val="E10.3.09"/>
      <sheetName val="E10.3.09A"/>
      <sheetName val="E10.3.10A"/>
      <sheetName val="E10.3.11"/>
      <sheetName val="E10.3.11A"/>
      <sheetName val="E10.3.11B"/>
      <sheetName val="E10.3.21A"/>
      <sheetName val="E7.3.2A"/>
      <sheetName val="E7.3.2B"/>
      <sheetName val="E7.3.2C"/>
      <sheetName val="E10.3.28"/>
      <sheetName val="E10.3.29"/>
      <sheetName val="E10.3.30"/>
      <sheetName val="E7.4.8"/>
      <sheetName val="E7.4.9"/>
      <sheetName val="E7.4.10"/>
      <sheetName val="E7.4.11"/>
      <sheetName val="E7.4.12"/>
      <sheetName val="E7.4.13"/>
      <sheetName val="E7.4.14"/>
      <sheetName val="E7.4.15"/>
      <sheetName val="E10.5.11"/>
      <sheetName val="E10.5.04"/>
      <sheetName val="E10.5.05"/>
      <sheetName val="E10.5.12"/>
      <sheetName val="E10.5.07A"/>
      <sheetName val="E10.5.08A"/>
      <sheetName val="E10.3.24"/>
      <sheetName val="E10.5.13"/>
      <sheetName val="E10.5.25"/>
      <sheetName val="E10.5.10"/>
      <sheetName val="E7.9.2"/>
      <sheetName val="E7.9.3"/>
      <sheetName val="E7.9.4"/>
      <sheetName val="E7.9.5"/>
      <sheetName val="E10.7.06"/>
      <sheetName val="E10.7.07"/>
      <sheetName val="E10.7.08"/>
      <sheetName val="E11.1.1"/>
      <sheetName val="E11.1.2"/>
      <sheetName val="E11.1.3"/>
      <sheetName val="E11.1.4"/>
      <sheetName val="E7.8.11"/>
      <sheetName val="E7.3.5A"/>
      <sheetName val="E7.3.5B"/>
      <sheetName val="E7.3.5C"/>
      <sheetName val="E11.1.5"/>
      <sheetName val="E11.1.6"/>
      <sheetName val="E11.1.7"/>
      <sheetName val="E11.1.8"/>
      <sheetName val="E11.1.9"/>
      <sheetName val="E11.1.10"/>
      <sheetName val="E7.1.11"/>
      <sheetName val="E7.2.1B"/>
      <sheetName val="7.6.4.1A"/>
      <sheetName val="7.2.2.1A"/>
      <sheetName val="7.2.2.1B"/>
      <sheetName val="7.2.2.1C"/>
      <sheetName val="7.2.2.1D"/>
      <sheetName val="7.3.7A"/>
      <sheetName val="7.3.7B"/>
      <sheetName val="7.3.7C"/>
      <sheetName val="7.3.7D"/>
      <sheetName val="7.6.8.4A"/>
      <sheetName val="7.9.3A"/>
      <sheetName val="7.9.3B"/>
      <sheetName val="10.2.3.13B"/>
      <sheetName val="5.1.3A"/>
      <sheetName val="E7.1.21"/>
      <sheetName val="E7.1.22"/>
      <sheetName val="E10.2.28"/>
      <sheetName val="E10.2.29"/>
      <sheetName val="12.7.1"/>
      <sheetName val="12.7.2"/>
    </sheetNames>
    <sheetDataSet>
      <sheetData sheetId="0" refreshError="1"/>
      <sheetData sheetId="1" refreshError="1"/>
      <sheetData sheetId="2" refreshError="1"/>
      <sheetData sheetId="3" refreshError="1"/>
      <sheetData sheetId="4">
        <row r="2">
          <cell r="B2" t="str">
            <v>LISTADO DE PRECIOS DE MATERIALES</v>
          </cell>
        </row>
        <row r="4">
          <cell r="B4" t="str">
            <v>INSUMO MATERIAL</v>
          </cell>
          <cell r="C4" t="str">
            <v>UNIDAD</v>
          </cell>
          <cell r="D4" t="str">
            <v>VR.UNITARIO</v>
          </cell>
        </row>
        <row r="5">
          <cell r="B5" t="str">
            <v xml:space="preserve">24 PUERTOS 10/100TX CON 2 X10/100/1000T/SFP </v>
          </cell>
          <cell r="C5" t="str">
            <v>Un</v>
          </cell>
          <cell r="D5">
            <v>9163000</v>
          </cell>
        </row>
        <row r="6">
          <cell r="B6" t="str">
            <v>24 X 10/100/1000T (RJ-45) PUERTOS</v>
          </cell>
          <cell r="C6" t="str">
            <v>Un</v>
          </cell>
          <cell r="D6">
            <v>16100700</v>
          </cell>
        </row>
        <row r="7">
          <cell r="B7" t="str">
            <v>24 X 10/100/1000T (RJ-45) PUERTOS,POE, 4 X 1000X SFP , 2 X SFP</v>
          </cell>
          <cell r="C7" t="str">
            <v>Un</v>
          </cell>
          <cell r="D7">
            <v>16824220</v>
          </cell>
        </row>
        <row r="8">
          <cell r="B8" t="str">
            <v>24-PUERTOS GIGABIT SFP EXPANDIBLE</v>
          </cell>
          <cell r="C8" t="str">
            <v>Un</v>
          </cell>
          <cell r="D8">
            <v>30535400</v>
          </cell>
        </row>
        <row r="9">
          <cell r="B9" t="str">
            <v xml:space="preserve">48 PUERTOS 10/100TX CON 2 X10/100/1000T/SFP </v>
          </cell>
          <cell r="C9" t="str">
            <v>Un</v>
          </cell>
          <cell r="D9">
            <v>12257000</v>
          </cell>
        </row>
        <row r="10">
          <cell r="B10" t="str">
            <v>48 X 10/100/1000T (RJ-45)PUERTOS</v>
          </cell>
          <cell r="C10" t="str">
            <v>Un</v>
          </cell>
          <cell r="D10">
            <v>26382300</v>
          </cell>
        </row>
        <row r="11">
          <cell r="B11" t="str">
            <v>48 X 10/100/1000T (RJ-45)PUERTOS,POE, 4 X 1000X SFP , 2 X SFP</v>
          </cell>
          <cell r="C11" t="str">
            <v>Un</v>
          </cell>
          <cell r="D11">
            <v>26382300</v>
          </cell>
        </row>
        <row r="12">
          <cell r="B12" t="str">
            <v>500M 850NM 1000BASE-SX</v>
          </cell>
          <cell r="C12" t="str">
            <v>Un</v>
          </cell>
          <cell r="D12">
            <v>689010</v>
          </cell>
        </row>
        <row r="13">
          <cell r="B13" t="str">
            <v>8 SLOT CON FUENTE, VENTILADOR Y ACCESORIOS</v>
          </cell>
          <cell r="C13" t="str">
            <v>Un</v>
          </cell>
          <cell r="D13">
            <v>25287500</v>
          </cell>
        </row>
        <row r="14">
          <cell r="B14" t="str">
            <v>8 SLOT CON FUENTE, VENTILADOR Y ACCESORIOS</v>
          </cell>
          <cell r="C14" t="str">
            <v>Un</v>
          </cell>
          <cell r="D14">
            <v>27251000</v>
          </cell>
        </row>
        <row r="15">
          <cell r="B15" t="str">
            <v>850NM MULTI-MODE FIBER 10GBE</v>
          </cell>
          <cell r="C15" t="str">
            <v>Un</v>
          </cell>
          <cell r="D15">
            <v>3248700</v>
          </cell>
        </row>
        <row r="16">
          <cell r="B16" t="str">
            <v>AA-VM Abrazadera Para Riel Chanell</v>
          </cell>
          <cell r="C16" t="str">
            <v>Un</v>
          </cell>
          <cell r="D16">
            <v>500</v>
          </cell>
        </row>
        <row r="17">
          <cell r="B17" t="str">
            <v>AA-VM Abrazadera Para Riel Chanell</v>
          </cell>
          <cell r="C17" t="str">
            <v>Un</v>
          </cell>
          <cell r="D17">
            <v>1000</v>
          </cell>
        </row>
        <row r="18">
          <cell r="B18" t="str">
            <v>AA-VM AC 20</v>
          </cell>
          <cell r="C18" t="str">
            <v>Glo</v>
          </cell>
          <cell r="D18">
            <v>25000</v>
          </cell>
        </row>
        <row r="19">
          <cell r="B19" t="str">
            <v>AA-VM Accesorios (codos, semicodos, uniones)</v>
          </cell>
          <cell r="C19" t="str">
            <v>Un</v>
          </cell>
          <cell r="D19">
            <v>996</v>
          </cell>
        </row>
        <row r="20">
          <cell r="B20" t="str">
            <v>AA-VM Accesorios (codos, semicodos, uniones)</v>
          </cell>
          <cell r="C20" t="str">
            <v>Un</v>
          </cell>
          <cell r="D20">
            <v>1287</v>
          </cell>
        </row>
        <row r="21">
          <cell r="B21" t="str">
            <v>AA-VM Accesorios (codos, semicodos, uniones)</v>
          </cell>
          <cell r="C21" t="str">
            <v>Un</v>
          </cell>
          <cell r="D21">
            <v>813</v>
          </cell>
        </row>
        <row r="22">
          <cell r="B22" t="str">
            <v>AA-VM Accesorios (codos, semicodos, uniones)</v>
          </cell>
          <cell r="C22" t="str">
            <v>Un</v>
          </cell>
          <cell r="D22">
            <v>2822</v>
          </cell>
        </row>
        <row r="23">
          <cell r="B23" t="str">
            <v>AA-VM Accesorios (codos, semicodos, uniones)</v>
          </cell>
          <cell r="C23" t="str">
            <v>Un</v>
          </cell>
          <cell r="D23">
            <v>1951</v>
          </cell>
        </row>
        <row r="24">
          <cell r="B24" t="str">
            <v>AA-VM Accesorios (codos, semicodos, uniones)</v>
          </cell>
          <cell r="C24" t="str">
            <v>Un</v>
          </cell>
          <cell r="D24">
            <v>1563</v>
          </cell>
        </row>
        <row r="25">
          <cell r="B25" t="str">
            <v>AA-VM Accesorios (codos, semicodos, uniones)</v>
          </cell>
          <cell r="C25" t="str">
            <v>Un</v>
          </cell>
          <cell r="D25">
            <v>3524</v>
          </cell>
        </row>
        <row r="26">
          <cell r="B26" t="str">
            <v>AA-VM Aislamiento Termico Espuma Caucho Sintetico Dia 1 1/8"</v>
          </cell>
          <cell r="C26" t="str">
            <v>m</v>
          </cell>
          <cell r="D26">
            <v>3100</v>
          </cell>
        </row>
        <row r="27">
          <cell r="B27" t="str">
            <v>AA-VM Aislamiento Termico Espuma Caucho Sintetico Dia 1/2"</v>
          </cell>
          <cell r="C27" t="str">
            <v>m</v>
          </cell>
          <cell r="D27">
            <v>2000</v>
          </cell>
        </row>
        <row r="28">
          <cell r="B28" t="str">
            <v>AA-VM Aislamiento Termico Espuma Caucho Sintetico Dia 1/4"</v>
          </cell>
          <cell r="C28" t="str">
            <v>m</v>
          </cell>
          <cell r="D28">
            <v>1050</v>
          </cell>
        </row>
        <row r="29">
          <cell r="B29" t="str">
            <v>AA-VM Aislamiento Termico Espuma Caucho Sintetico Dia 3/4"</v>
          </cell>
          <cell r="C29" t="str">
            <v>m</v>
          </cell>
          <cell r="D29">
            <v>2300</v>
          </cell>
        </row>
        <row r="30">
          <cell r="B30" t="str">
            <v>AA-VM Aislamiento Termico Espuma Caucho Sintetico Dia 3/8"</v>
          </cell>
          <cell r="C30" t="str">
            <v>m</v>
          </cell>
          <cell r="D30">
            <v>1950</v>
          </cell>
        </row>
        <row r="31">
          <cell r="B31" t="str">
            <v>AA-VM Aislamiento Termico Espuma Caucho Sintetico Dia 5/8"</v>
          </cell>
          <cell r="C31" t="str">
            <v>m</v>
          </cell>
          <cell r="D31">
            <v>2150</v>
          </cell>
        </row>
        <row r="32">
          <cell r="B32" t="str">
            <v>AA-VM Aislamiento Termico Espuma Caucho Sintetico Dia 7/8"</v>
          </cell>
          <cell r="C32" t="str">
            <v>m</v>
          </cell>
          <cell r="D32">
            <v>2340</v>
          </cell>
        </row>
        <row r="33">
          <cell r="B33" t="str">
            <v>AA-VM Andamio</v>
          </cell>
          <cell r="C33" t="str">
            <v>Un</v>
          </cell>
          <cell r="D33">
            <v>48000</v>
          </cell>
        </row>
        <row r="34">
          <cell r="B34" t="str">
            <v>AA-VM Anillo Damper Mariposa Dia 8"</v>
          </cell>
          <cell r="C34" t="str">
            <v>Un</v>
          </cell>
          <cell r="D34">
            <v>27000</v>
          </cell>
        </row>
        <row r="35">
          <cell r="B35" t="str">
            <v>AA-VM Arandela zincada de 3/8"</v>
          </cell>
          <cell r="C35" t="str">
            <v>Un</v>
          </cell>
          <cell r="D35">
            <v>248</v>
          </cell>
        </row>
        <row r="36">
          <cell r="B36" t="str">
            <v>AA-VM Auxilar de Instalaciones</v>
          </cell>
          <cell r="C36" t="str">
            <v>Hra</v>
          </cell>
          <cell r="D36">
            <v>5370</v>
          </cell>
        </row>
        <row r="37">
          <cell r="B37" t="str">
            <v>AA-VM Auxilar de Instalaciones</v>
          </cell>
          <cell r="C37" t="str">
            <v>m</v>
          </cell>
          <cell r="D37">
            <v>400</v>
          </cell>
        </row>
        <row r="38">
          <cell r="B38" t="str">
            <v>AA-VM Auxilar de Instalaciones</v>
          </cell>
          <cell r="C38" t="str">
            <v>Lb</v>
          </cell>
          <cell r="D38">
            <v>2000</v>
          </cell>
        </row>
        <row r="39">
          <cell r="B39" t="str">
            <v>AA-VM Auxilar de Instalaciones</v>
          </cell>
          <cell r="C39" t="str">
            <v>m2</v>
          </cell>
          <cell r="D39">
            <v>160</v>
          </cell>
        </row>
        <row r="40">
          <cell r="B40" t="str">
            <v>AA-VM Auxilar de Instalaciones</v>
          </cell>
          <cell r="C40" t="str">
            <v>m2</v>
          </cell>
          <cell r="D40">
            <v>133</v>
          </cell>
        </row>
        <row r="41">
          <cell r="B41" t="str">
            <v>AA-VM Auxilar de Instalaciones</v>
          </cell>
          <cell r="C41" t="str">
            <v>Kg</v>
          </cell>
          <cell r="D41">
            <v>750</v>
          </cell>
        </row>
        <row r="42">
          <cell r="B42" t="str">
            <v>AA-VM Auxilar de Instalaciones</v>
          </cell>
          <cell r="C42" t="str">
            <v>Hra</v>
          </cell>
          <cell r="D42">
            <v>5370</v>
          </cell>
        </row>
        <row r="43">
          <cell r="B43" t="str">
            <v>AA-VM Auxilar de Instalaciones</v>
          </cell>
          <cell r="C43" t="str">
            <v>Un</v>
          </cell>
          <cell r="D43">
            <v>1500</v>
          </cell>
        </row>
        <row r="44">
          <cell r="B44" t="str">
            <v>AA-VM Auxilar de Instalaciones</v>
          </cell>
          <cell r="C44" t="str">
            <v>Hra</v>
          </cell>
          <cell r="D44">
            <v>5370</v>
          </cell>
        </row>
        <row r="45">
          <cell r="B45" t="str">
            <v>AA-VM Auxilar de refrigeracion</v>
          </cell>
          <cell r="C45" t="str">
            <v>m</v>
          </cell>
          <cell r="D45">
            <v>400</v>
          </cell>
        </row>
        <row r="46">
          <cell r="B46" t="str">
            <v>AA-VM Auxilar de refrigeracion</v>
          </cell>
          <cell r="C46" t="str">
            <v>m</v>
          </cell>
          <cell r="D46">
            <v>600</v>
          </cell>
        </row>
        <row r="47">
          <cell r="B47" t="str">
            <v>AA-VM Auxilar de refrigeracion</v>
          </cell>
          <cell r="C47" t="str">
            <v>m</v>
          </cell>
          <cell r="D47">
            <v>1200</v>
          </cell>
        </row>
        <row r="48">
          <cell r="B48" t="str">
            <v>AA-VM Barraje Trifasico Incluye Soporte de Aislamiento</v>
          </cell>
          <cell r="C48" t="str">
            <v>Un</v>
          </cell>
          <cell r="D48">
            <v>200000</v>
          </cell>
        </row>
        <row r="49">
          <cell r="B49" t="str">
            <v>AA-VM Base Antivibratoria</v>
          </cell>
          <cell r="C49" t="str">
            <v>Un</v>
          </cell>
          <cell r="D49">
            <v>70000</v>
          </cell>
        </row>
        <row r="50">
          <cell r="B50" t="str">
            <v>AA-VM Base Antivibratoria</v>
          </cell>
          <cell r="C50" t="str">
            <v>Un</v>
          </cell>
          <cell r="D50">
            <v>70000</v>
          </cell>
        </row>
        <row r="51">
          <cell r="B51" t="str">
            <v>AA-VM Base Antivibratoria Dia 2"x1"</v>
          </cell>
          <cell r="C51" t="str">
            <v>Un</v>
          </cell>
          <cell r="D51">
            <v>5000</v>
          </cell>
        </row>
        <row r="52">
          <cell r="B52" t="str">
            <v>AA-VM Bornas para Cable</v>
          </cell>
          <cell r="C52" t="str">
            <v>Glo</v>
          </cell>
          <cell r="D52">
            <v>50000</v>
          </cell>
        </row>
        <row r="53">
          <cell r="B53" t="str">
            <v>AA-VM Braker Parcial</v>
          </cell>
          <cell r="C53" t="str">
            <v>Un</v>
          </cell>
          <cell r="D53">
            <v>285000</v>
          </cell>
        </row>
        <row r="54">
          <cell r="B54" t="str">
            <v>AA-VM Branch Interior cobre tipo 1</v>
          </cell>
          <cell r="C54" t="str">
            <v>Un</v>
          </cell>
          <cell r="D54">
            <v>2900</v>
          </cell>
        </row>
        <row r="55">
          <cell r="B55" t="str">
            <v>AA-VM Branch interior cobre tipo 2</v>
          </cell>
          <cell r="C55" t="str">
            <v>Un</v>
          </cell>
          <cell r="D55">
            <v>271138</v>
          </cell>
        </row>
        <row r="56">
          <cell r="B56" t="str">
            <v>AA-VM Branch interior cobre tipo 4</v>
          </cell>
          <cell r="C56" t="str">
            <v>Un</v>
          </cell>
          <cell r="D56">
            <v>338333</v>
          </cell>
        </row>
        <row r="57">
          <cell r="B57" t="str">
            <v>AA-VM Branch exterior cobre tipo 1</v>
          </cell>
          <cell r="C57" t="str">
            <v>Un</v>
          </cell>
          <cell r="D57">
            <v>238852</v>
          </cell>
        </row>
        <row r="58">
          <cell r="B58" t="str">
            <v>AA-VM Branch exterior cobre tipo 2</v>
          </cell>
          <cell r="C58" t="str">
            <v>Un</v>
          </cell>
          <cell r="D58">
            <v>332245</v>
          </cell>
        </row>
        <row r="59">
          <cell r="B59" t="str">
            <v>AA-VM Cable Blindado Apantallado 2x18 AWG</v>
          </cell>
          <cell r="C59" t="str">
            <v>m</v>
          </cell>
          <cell r="D59">
            <v>3290</v>
          </cell>
        </row>
        <row r="60">
          <cell r="B60" t="str">
            <v>AA-VM Cables</v>
          </cell>
          <cell r="C60" t="str">
            <v>Glo</v>
          </cell>
          <cell r="D60">
            <v>100000</v>
          </cell>
        </row>
        <row r="61">
          <cell r="B61" t="str">
            <v>AA-VM Caja de Paso</v>
          </cell>
          <cell r="C61" t="str">
            <v>Un</v>
          </cell>
          <cell r="D61">
            <v>5500</v>
          </cell>
        </row>
        <row r="62">
          <cell r="B62" t="str">
            <v>AA-VM Camion</v>
          </cell>
          <cell r="C62" t="str">
            <v>Hra</v>
          </cell>
          <cell r="D62">
            <v>25000</v>
          </cell>
        </row>
        <row r="63">
          <cell r="B63" t="str">
            <v>AA-VM Camion</v>
          </cell>
          <cell r="C63" t="str">
            <v>Hra</v>
          </cell>
          <cell r="D63">
            <v>20000</v>
          </cell>
        </row>
        <row r="64">
          <cell r="B64" t="str">
            <v>AA-VM Camioneta</v>
          </cell>
          <cell r="C64" t="str">
            <v>Hra</v>
          </cell>
          <cell r="D64">
            <v>25000</v>
          </cell>
        </row>
        <row r="65">
          <cell r="B65" t="str">
            <v>AA-VM Chazo Expansivo de 1/4" x 1"</v>
          </cell>
          <cell r="C65" t="str">
            <v>Un</v>
          </cell>
          <cell r="D65">
            <v>389</v>
          </cell>
        </row>
        <row r="66">
          <cell r="B66" t="str">
            <v>AA-VM Chazo Expansivo de 1/4" x 1"</v>
          </cell>
          <cell r="C66" t="str">
            <v>Un</v>
          </cell>
          <cell r="D66">
            <v>10000</v>
          </cell>
        </row>
        <row r="67">
          <cell r="B67" t="str">
            <v>AA-VM Chazo Multiuso de 1/2"</v>
          </cell>
          <cell r="C67" t="str">
            <v>Un</v>
          </cell>
          <cell r="D67">
            <v>750</v>
          </cell>
        </row>
        <row r="68">
          <cell r="B68" t="str">
            <v>AA-VM Cinta Espuma Caucho sintetico</v>
          </cell>
          <cell r="C68" t="str">
            <v>m</v>
          </cell>
          <cell r="D68">
            <v>1500</v>
          </cell>
        </row>
        <row r="69">
          <cell r="B69" t="str">
            <v>AA-VM Cinta Foil</v>
          </cell>
          <cell r="C69" t="str">
            <v>m</v>
          </cell>
          <cell r="D69">
            <v>2000</v>
          </cell>
        </row>
        <row r="70">
          <cell r="B70" t="str">
            <v>AA-VM Cinta Plastica Tipo Invernadero</v>
          </cell>
          <cell r="C70" t="str">
            <v>m</v>
          </cell>
          <cell r="D70">
            <v>240</v>
          </cell>
        </row>
        <row r="71">
          <cell r="B71" t="str">
            <v>AA-VM Clip</v>
          </cell>
          <cell r="C71" t="str">
            <v>Un</v>
          </cell>
          <cell r="D71">
            <v>960</v>
          </cell>
        </row>
        <row r="72">
          <cell r="B72" t="str">
            <v>AA-VM Cofre</v>
          </cell>
          <cell r="C72" t="str">
            <v>Un</v>
          </cell>
          <cell r="D72">
            <v>800000</v>
          </cell>
        </row>
        <row r="73">
          <cell r="B73" t="str">
            <v>AA-VM Contactores</v>
          </cell>
          <cell r="C73" t="str">
            <v>Un</v>
          </cell>
          <cell r="D73">
            <v>392000</v>
          </cell>
        </row>
        <row r="74">
          <cell r="B74" t="str">
            <v>AA-VM Control remoto alambrico</v>
          </cell>
          <cell r="C74" t="str">
            <v>Un</v>
          </cell>
          <cell r="D74">
            <v>150640</v>
          </cell>
        </row>
        <row r="75">
          <cell r="B75" t="str">
            <v>AA-VM Control remoto inalambrico</v>
          </cell>
          <cell r="C75" t="str">
            <v>Un</v>
          </cell>
          <cell r="D75">
            <v>106308</v>
          </cell>
        </row>
        <row r="76">
          <cell r="B76" t="str">
            <v>AA-VM Controlador centralizado Touch Screen</v>
          </cell>
          <cell r="C76" t="str">
            <v>Un</v>
          </cell>
          <cell r="D76">
            <v>4433101</v>
          </cell>
        </row>
        <row r="77">
          <cell r="B77" t="str">
            <v>AA-VM Corta Tubos</v>
          </cell>
          <cell r="C77" t="str">
            <v>m</v>
          </cell>
          <cell r="D77">
            <v>50</v>
          </cell>
        </row>
        <row r="78">
          <cell r="B78" t="str">
            <v>AA-VM Difusor 4 vias Aluminio pintura blanca con damper piñon 12"x12"</v>
          </cell>
          <cell r="C78" t="str">
            <v>Un</v>
          </cell>
          <cell r="D78">
            <v>92000</v>
          </cell>
        </row>
        <row r="79">
          <cell r="B79" t="str">
            <v>AA-VM Director de Obra</v>
          </cell>
          <cell r="C79" t="str">
            <v>Hra</v>
          </cell>
          <cell r="D79">
            <v>36458</v>
          </cell>
        </row>
        <row r="80">
          <cell r="B80" t="str">
            <v>AA-VM Ducto en polisocianurato espesor de 20mm</v>
          </cell>
          <cell r="C80" t="str">
            <v>m2</v>
          </cell>
          <cell r="D80">
            <v>55000</v>
          </cell>
        </row>
        <row r="81">
          <cell r="B81" t="str">
            <v>AA-VM Empaque de asbesto siliconado de 1 1/2" X 1/8"</v>
          </cell>
          <cell r="C81" t="str">
            <v>m</v>
          </cell>
          <cell r="D81">
            <v>10000</v>
          </cell>
        </row>
        <row r="82">
          <cell r="B82" t="str">
            <v>AA-VM Empaque de caucho de 1 1/2" X 1/8"</v>
          </cell>
          <cell r="C82" t="str">
            <v>m</v>
          </cell>
          <cell r="D82">
            <v>1500</v>
          </cell>
        </row>
        <row r="83">
          <cell r="B83" t="str">
            <v>AA-VM Equipo Soldadura Autogena</v>
          </cell>
          <cell r="C83" t="str">
            <v>m</v>
          </cell>
          <cell r="D83">
            <v>500</v>
          </cell>
        </row>
        <row r="84">
          <cell r="B84" t="str">
            <v>AA-VM Escalera</v>
          </cell>
          <cell r="C84" t="str">
            <v>Un</v>
          </cell>
          <cell r="D84">
            <v>4000</v>
          </cell>
        </row>
        <row r="85">
          <cell r="B85" t="str">
            <v>AA-VM Esquinero en lamina calibre 18</v>
          </cell>
          <cell r="C85" t="str">
            <v>Un</v>
          </cell>
          <cell r="D85">
            <v>1050</v>
          </cell>
        </row>
        <row r="86">
          <cell r="B86" t="str">
            <v>AA-VM Estibadora</v>
          </cell>
          <cell r="C86" t="str">
            <v>Un</v>
          </cell>
          <cell r="D86">
            <v>6000</v>
          </cell>
        </row>
        <row r="87">
          <cell r="B87" t="str">
            <v>AA-VM Grapas</v>
          </cell>
          <cell r="C87" t="str">
            <v>Un</v>
          </cell>
          <cell r="D87">
            <v>150</v>
          </cell>
        </row>
        <row r="88">
          <cell r="B88" t="str">
            <v>AA-VM Grua / Estibadora / Montacargas</v>
          </cell>
          <cell r="C88" t="str">
            <v>Hra</v>
          </cell>
          <cell r="D88">
            <v>500000</v>
          </cell>
        </row>
        <row r="89">
          <cell r="B89" t="str">
            <v>AA-VM Guasa de 3/8"</v>
          </cell>
          <cell r="C89" t="str">
            <v>Un</v>
          </cell>
          <cell r="D89">
            <v>248</v>
          </cell>
        </row>
        <row r="90">
          <cell r="B90" t="str">
            <v>AA-VM Guasa de 3/8"</v>
          </cell>
          <cell r="C90" t="str">
            <v>Un</v>
          </cell>
          <cell r="D90">
            <v>100</v>
          </cell>
        </row>
        <row r="91">
          <cell r="B91" t="str">
            <v>AA-VM Guaya metalica zincada de 1/4"</v>
          </cell>
          <cell r="C91" t="str">
            <v>m</v>
          </cell>
          <cell r="D91">
            <v>1200</v>
          </cell>
        </row>
        <row r="92">
          <cell r="B92" t="str">
            <v>AA-VM Herramienta ductos manual</v>
          </cell>
          <cell r="C92" t="str">
            <v>Un</v>
          </cell>
          <cell r="D92">
            <v>2500</v>
          </cell>
        </row>
        <row r="93">
          <cell r="B93" t="str">
            <v>AA-VM Herramienta Menor</v>
          </cell>
          <cell r="C93" t="str">
            <v>Un</v>
          </cell>
          <cell r="D93">
            <v>2500</v>
          </cell>
        </row>
        <row r="94">
          <cell r="B94" t="str">
            <v>AA-VM Herramiento de diagnostico</v>
          </cell>
          <cell r="C94" t="str">
            <v>Un</v>
          </cell>
          <cell r="D94">
            <v>1320000</v>
          </cell>
        </row>
        <row r="95">
          <cell r="B95" t="str">
            <v>AA-VM Herramiento Electrica Menor</v>
          </cell>
          <cell r="C95" t="str">
            <v>Un</v>
          </cell>
          <cell r="D95">
            <v>3500</v>
          </cell>
        </row>
        <row r="96">
          <cell r="B96" t="str">
            <v>AA-VM I y S  Ingeneiria y Supervision</v>
          </cell>
          <cell r="D96">
            <v>14596868.949999999</v>
          </cell>
        </row>
        <row r="97">
          <cell r="B97" t="str">
            <v>AA-VM I y S  Ingeneiria y Supervision</v>
          </cell>
          <cell r="D97">
            <v>2919373.79</v>
          </cell>
        </row>
        <row r="98">
          <cell r="B98" t="str">
            <v>AA-VM Lamina galvanizada calibre 22</v>
          </cell>
          <cell r="C98" t="str">
            <v>m2</v>
          </cell>
          <cell r="D98">
            <v>25000</v>
          </cell>
        </row>
        <row r="99">
          <cell r="B99" t="str">
            <v>AA-VM Lamina galvanizada calibre 24</v>
          </cell>
          <cell r="C99" t="str">
            <v>m2</v>
          </cell>
          <cell r="D99">
            <v>17273</v>
          </cell>
        </row>
        <row r="100">
          <cell r="B100" t="str">
            <v>AA-VM Lamparas Indicadoras</v>
          </cell>
          <cell r="C100" t="str">
            <v>Un</v>
          </cell>
          <cell r="D100">
            <v>50000</v>
          </cell>
        </row>
        <row r="101">
          <cell r="B101" t="str">
            <v>AA-VM Lona Flexible y Pisalona</v>
          </cell>
          <cell r="C101" t="str">
            <v>m</v>
          </cell>
          <cell r="D101">
            <v>5000</v>
          </cell>
        </row>
        <row r="102">
          <cell r="B102" t="str">
            <v>AA-VM MANGUERA FLEXIBLE DIA 8"</v>
          </cell>
          <cell r="C102" t="str">
            <v>m</v>
          </cell>
          <cell r="D102">
            <v>30000</v>
          </cell>
        </row>
        <row r="103">
          <cell r="B103" t="str">
            <v>AA-VM Marquilla en cinta</v>
          </cell>
          <cell r="C103" t="str">
            <v>Un</v>
          </cell>
          <cell r="D103">
            <v>50</v>
          </cell>
        </row>
        <row r="104">
          <cell r="B104" t="str">
            <v>AA-VM Marquillas</v>
          </cell>
          <cell r="C104" t="str">
            <v>Glo</v>
          </cell>
          <cell r="D104">
            <v>40000</v>
          </cell>
        </row>
        <row r="105">
          <cell r="B105" t="str">
            <v>AA-VM Micro PLC</v>
          </cell>
          <cell r="C105" t="str">
            <v>Un</v>
          </cell>
          <cell r="D105">
            <v>578600</v>
          </cell>
        </row>
        <row r="106">
          <cell r="B106" t="str">
            <v>AA-VM Mini Braker Parcial</v>
          </cell>
          <cell r="C106" t="str">
            <v>Un</v>
          </cell>
          <cell r="D106">
            <v>124000</v>
          </cell>
        </row>
        <row r="107">
          <cell r="B107" t="str">
            <v>AA-VM Muletillas</v>
          </cell>
          <cell r="C107" t="str">
            <v>Un</v>
          </cell>
          <cell r="D107">
            <v>40000</v>
          </cell>
        </row>
        <row r="108">
          <cell r="B108" t="str">
            <v>AA-VM Pegante AC-20</v>
          </cell>
          <cell r="C108" t="str">
            <v>Gal</v>
          </cell>
          <cell r="D108">
            <v>25000</v>
          </cell>
        </row>
        <row r="109">
          <cell r="B109" t="str">
            <v>AA-VM Pegante Boxer</v>
          </cell>
          <cell r="C109" t="str">
            <v>Gal</v>
          </cell>
          <cell r="D109">
            <v>80000</v>
          </cell>
        </row>
        <row r="110">
          <cell r="B110" t="str">
            <v>AA-VM Perro de sujecion</v>
          </cell>
          <cell r="C110" t="str">
            <v>Un</v>
          </cell>
          <cell r="D110">
            <v>250</v>
          </cell>
        </row>
        <row r="111">
          <cell r="B111" t="str">
            <v>AA-VM Refrigerante R 410A</v>
          </cell>
          <cell r="C111" t="str">
            <v>Lb</v>
          </cell>
          <cell r="D111">
            <v>13400</v>
          </cell>
        </row>
        <row r="112">
          <cell r="B112" t="str">
            <v>AA-VM Rejilla de extraccion o retorno aleta fija con damper 30"x8" blanca</v>
          </cell>
          <cell r="C112" t="str">
            <v>Un</v>
          </cell>
          <cell r="D112">
            <v>206000</v>
          </cell>
        </row>
        <row r="113">
          <cell r="B113" t="str">
            <v>AA-VM Rejilla de extraccion o retorno aleta fija con damper 8"x8" blanca</v>
          </cell>
          <cell r="C113" t="str">
            <v>Un</v>
          </cell>
          <cell r="D113">
            <v>46000</v>
          </cell>
        </row>
        <row r="114">
          <cell r="B114" t="str">
            <v>AA-VM Rejilla de suministro lineal 1v 2 ft</v>
          </cell>
          <cell r="C114" t="str">
            <v>Un</v>
          </cell>
          <cell r="D114">
            <v>130000</v>
          </cell>
        </row>
        <row r="115">
          <cell r="B115" t="str">
            <v>AA-VM Rejilla Tipo Louver 10"x4"</v>
          </cell>
          <cell r="C115" t="str">
            <v>m</v>
          </cell>
          <cell r="D115">
            <v>68000</v>
          </cell>
        </row>
        <row r="116">
          <cell r="B116" t="str">
            <v>AA-VM Rejilla Tipo Louver 40"x4"</v>
          </cell>
          <cell r="C116" t="str">
            <v>m</v>
          </cell>
          <cell r="D116">
            <v>149000</v>
          </cell>
        </row>
        <row r="117">
          <cell r="B117" t="str">
            <v>AA-VM Rele termico</v>
          </cell>
          <cell r="C117" t="str">
            <v>Un</v>
          </cell>
          <cell r="D117">
            <v>284000</v>
          </cell>
        </row>
        <row r="118">
          <cell r="B118" t="str">
            <v>AA-VM Rele termico</v>
          </cell>
          <cell r="C118" t="str">
            <v>Un</v>
          </cell>
          <cell r="D118">
            <v>284000</v>
          </cell>
        </row>
        <row r="119">
          <cell r="B119" t="str">
            <v>AA-VM Riel channel de 2" x 1" zincado</v>
          </cell>
          <cell r="C119" t="str">
            <v>m</v>
          </cell>
          <cell r="D119">
            <v>3333</v>
          </cell>
        </row>
        <row r="120">
          <cell r="B120" t="str">
            <v>AA-VM Riel Omega</v>
          </cell>
          <cell r="C120" t="str">
            <v>Un</v>
          </cell>
          <cell r="D120">
            <v>50000</v>
          </cell>
        </row>
        <row r="121">
          <cell r="B121" t="str">
            <v>AA-VM Riel tipo Chanell  2" x 1"  Perforada</v>
          </cell>
          <cell r="C121" t="str">
            <v>m</v>
          </cell>
          <cell r="D121">
            <v>6333</v>
          </cell>
        </row>
        <row r="122">
          <cell r="B122" t="str">
            <v>AA-VM Riel tipo Chanell  2" x 1"  Perforada</v>
          </cell>
          <cell r="C122" t="str">
            <v>m</v>
          </cell>
          <cell r="D122">
            <v>3333</v>
          </cell>
        </row>
        <row r="123">
          <cell r="B123" t="str">
            <v>AA-VM Soldadura Autogena</v>
          </cell>
          <cell r="C123" t="str">
            <v>Lb</v>
          </cell>
          <cell r="D123">
            <v>400</v>
          </cell>
        </row>
        <row r="124">
          <cell r="B124" t="str">
            <v>AA-VM Soldadura de Plata al 25%</v>
          </cell>
          <cell r="C124" t="str">
            <v>Lb</v>
          </cell>
          <cell r="D124">
            <v>1136</v>
          </cell>
        </row>
        <row r="125">
          <cell r="B125" t="str">
            <v>AA-VM Tecnico en Instalaciones</v>
          </cell>
          <cell r="C125" t="str">
            <v>Hra</v>
          </cell>
          <cell r="D125">
            <v>12500</v>
          </cell>
        </row>
        <row r="126">
          <cell r="B126" t="str">
            <v>AA-VM Tecnico en refrigeracion</v>
          </cell>
          <cell r="C126" t="str">
            <v>m</v>
          </cell>
          <cell r="D126">
            <v>4000</v>
          </cell>
        </row>
        <row r="127">
          <cell r="B127" t="str">
            <v>AA-VM Tecnico en refrigeracion</v>
          </cell>
          <cell r="C127" t="str">
            <v>m</v>
          </cell>
          <cell r="D127">
            <v>6000</v>
          </cell>
        </row>
        <row r="128">
          <cell r="B128" t="str">
            <v>AA-VM Tecnico en refrigeracion</v>
          </cell>
          <cell r="C128" t="str">
            <v>m</v>
          </cell>
          <cell r="D128">
            <v>12000</v>
          </cell>
        </row>
        <row r="129">
          <cell r="B129" t="str">
            <v>AA-VM Tecnico en refrigeracion</v>
          </cell>
          <cell r="C129" t="str">
            <v>Lb</v>
          </cell>
          <cell r="D129">
            <v>4000</v>
          </cell>
        </row>
        <row r="130">
          <cell r="B130" t="str">
            <v>AA-VM Terminal electrica</v>
          </cell>
          <cell r="C130" t="str">
            <v>Un</v>
          </cell>
          <cell r="D130">
            <v>50</v>
          </cell>
        </row>
        <row r="131">
          <cell r="B131" t="str">
            <v>AA-VM Terminal Macho 1/2"</v>
          </cell>
          <cell r="C131" t="str">
            <v>Un</v>
          </cell>
          <cell r="D131">
            <v>1200</v>
          </cell>
        </row>
        <row r="132">
          <cell r="B132" t="str">
            <v>AA-VM Terminales para cable</v>
          </cell>
          <cell r="C132" t="str">
            <v>Glo</v>
          </cell>
          <cell r="D132">
            <v>40000</v>
          </cell>
        </row>
        <row r="133">
          <cell r="B133" t="str">
            <v>AA-VM Tornillo Auto perforante</v>
          </cell>
          <cell r="C133" t="str">
            <v>Un</v>
          </cell>
          <cell r="D133">
            <v>10</v>
          </cell>
        </row>
        <row r="134">
          <cell r="B134" t="str">
            <v>AA-VM Tornillo de carriage</v>
          </cell>
          <cell r="C134" t="str">
            <v>Un</v>
          </cell>
          <cell r="D134">
            <v>550</v>
          </cell>
        </row>
        <row r="135">
          <cell r="B135" t="str">
            <v>AA-VM Tornillo de carrieje de 3/8" x 1" Incluye tuerca y Arandela</v>
          </cell>
          <cell r="C135" t="str">
            <v>Un</v>
          </cell>
          <cell r="D135">
            <v>550</v>
          </cell>
        </row>
        <row r="136">
          <cell r="B136" t="str">
            <v>AA-VM Tornillo Golozo 3/4" x 1"</v>
          </cell>
          <cell r="C136" t="str">
            <v>Un</v>
          </cell>
          <cell r="D136">
            <v>10</v>
          </cell>
        </row>
        <row r="137">
          <cell r="B137" t="str">
            <v>AA-VM TUBERIA DE COBRE TIPO K Dia 2 1/8"</v>
          </cell>
          <cell r="C137" t="str">
            <v>m</v>
          </cell>
          <cell r="D137">
            <v>46000</v>
          </cell>
        </row>
        <row r="138">
          <cell r="B138" t="str">
            <v>AA-VM TUBERIA DE COBRE TIPO K Dia 1 5/8"</v>
          </cell>
          <cell r="C138" t="str">
            <v>m</v>
          </cell>
          <cell r="D138">
            <v>38200</v>
          </cell>
        </row>
        <row r="139">
          <cell r="B139" t="str">
            <v>AA-VM TUBERIA DE COBRE TIPO K Dia 1 1/2"</v>
          </cell>
          <cell r="C139" t="str">
            <v>m</v>
          </cell>
          <cell r="D139">
            <v>36100</v>
          </cell>
        </row>
        <row r="140">
          <cell r="B140" t="str">
            <v>AA-VM TUBERIA DE COBRE TIPO K Dia 1 3/8"</v>
          </cell>
          <cell r="C140" t="str">
            <v>m</v>
          </cell>
          <cell r="D140">
            <v>32400</v>
          </cell>
        </row>
        <row r="141">
          <cell r="B141" t="str">
            <v>AA-VM TUBERIA DE COBRE TIPO K Dia 1 1/4"</v>
          </cell>
          <cell r="C141" t="str">
            <v>m</v>
          </cell>
          <cell r="D141">
            <v>29600</v>
          </cell>
        </row>
        <row r="142">
          <cell r="B142" t="str">
            <v>AA-VM TUBERIA DE COBRE TIPO K Dia 1 1/8"</v>
          </cell>
          <cell r="C142" t="str">
            <v>m</v>
          </cell>
          <cell r="D142">
            <v>29600</v>
          </cell>
        </row>
        <row r="143">
          <cell r="B143" t="str">
            <v>AA-VM TUBERIA DE COBRE TIPO K Dia 1"</v>
          </cell>
          <cell r="C143" t="str">
            <v>m</v>
          </cell>
          <cell r="D143">
            <v>27400</v>
          </cell>
        </row>
        <row r="144">
          <cell r="B144" t="str">
            <v>AA-VM TUBERIA DE COBRE TIPO K Dia 1/2"</v>
          </cell>
          <cell r="C144" t="str">
            <v>m</v>
          </cell>
          <cell r="D144">
            <v>8800</v>
          </cell>
        </row>
        <row r="145">
          <cell r="B145" t="str">
            <v>AA-VM TUBERIA DE COBRE TIPO K Dia 1/4"</v>
          </cell>
          <cell r="C145" t="str">
            <v>m</v>
          </cell>
          <cell r="D145">
            <v>2900</v>
          </cell>
        </row>
        <row r="146">
          <cell r="B146" t="str">
            <v>AA-VM TUBERIA DE COBRE TIPO K Dia 3/4"</v>
          </cell>
          <cell r="C146" t="str">
            <v>m</v>
          </cell>
          <cell r="D146">
            <v>13700</v>
          </cell>
        </row>
        <row r="147">
          <cell r="B147" t="str">
            <v>AA-VM TUBERIA DE COBRE TIPO K Dia 3/8"</v>
          </cell>
          <cell r="C147" t="str">
            <v>m</v>
          </cell>
          <cell r="D147">
            <v>4900</v>
          </cell>
        </row>
        <row r="148">
          <cell r="B148" t="str">
            <v>AA-VM TUBERIA DE COBRE TIPO K Dia 5/8"</v>
          </cell>
          <cell r="C148" t="str">
            <v>m</v>
          </cell>
          <cell r="D148">
            <v>11300</v>
          </cell>
        </row>
        <row r="149">
          <cell r="B149" t="str">
            <v>AA-VM TUBERIA DE COBRE TIPO K Dia 7/8"</v>
          </cell>
          <cell r="C149" t="str">
            <v>m</v>
          </cell>
          <cell r="D149">
            <v>21200</v>
          </cell>
        </row>
        <row r="150">
          <cell r="B150" t="str">
            <v>AA-VM Tuberia EMT 1/2"</v>
          </cell>
          <cell r="C150" t="str">
            <v>Un</v>
          </cell>
          <cell r="D150">
            <v>3000</v>
          </cell>
        </row>
        <row r="151">
          <cell r="B151" t="str">
            <v>AA-VM Tuerca hexagonal de 3/8"</v>
          </cell>
          <cell r="C151" t="str">
            <v>Un</v>
          </cell>
          <cell r="D151">
            <v>248</v>
          </cell>
        </row>
        <row r="152">
          <cell r="B152" t="str">
            <v>AA-VM Tuerca hexagonal de 3/8"</v>
          </cell>
          <cell r="C152" t="str">
            <v>Un</v>
          </cell>
          <cell r="D152">
            <v>160</v>
          </cell>
        </row>
        <row r="153">
          <cell r="B153" t="str">
            <v>AA-VM Tuerca zincada de 3/8"</v>
          </cell>
          <cell r="C153" t="str">
            <v>Un</v>
          </cell>
          <cell r="D153">
            <v>248</v>
          </cell>
        </row>
        <row r="154">
          <cell r="B154" t="str">
            <v>AA-VM Unidad Condensadora de refrigerante variable de 100000 Btu/hr</v>
          </cell>
          <cell r="C154" t="str">
            <v>Un</v>
          </cell>
          <cell r="D154">
            <v>10908458</v>
          </cell>
        </row>
        <row r="155">
          <cell r="B155" t="str">
            <v>AA-VM Unidad Condensadora de refrigerante variable de 120000 Btu/hr</v>
          </cell>
          <cell r="C155" t="str">
            <v>Un</v>
          </cell>
          <cell r="D155">
            <v>11529104</v>
          </cell>
        </row>
        <row r="156">
          <cell r="B156" t="str">
            <v>AA-VM Unidad Condensadora de refrigerante variable de 160000 Btu/hr</v>
          </cell>
          <cell r="C156" t="str">
            <v>Un</v>
          </cell>
          <cell r="D156">
            <v>15075656</v>
          </cell>
        </row>
        <row r="157">
          <cell r="B157" t="str">
            <v>AA-VM Unidad Condensadora de refrigerante variable de 50000 Btu/hr</v>
          </cell>
          <cell r="C157" t="str">
            <v>Un</v>
          </cell>
          <cell r="D157">
            <v>4148241</v>
          </cell>
        </row>
        <row r="158">
          <cell r="B158" t="str">
            <v>AA-VM Unidad Condensadora de refrigerante variable de 60000 Btu/hr</v>
          </cell>
          <cell r="C158" t="str">
            <v>Un</v>
          </cell>
          <cell r="D158">
            <v>4544036</v>
          </cell>
        </row>
        <row r="159">
          <cell r="B159" t="str">
            <v>AA-VM Unidad Condensadora de refrigerante variable de 80000 Btu/hr</v>
          </cell>
          <cell r="C159" t="str">
            <v>Un</v>
          </cell>
          <cell r="D159">
            <v>9755829</v>
          </cell>
        </row>
        <row r="160">
          <cell r="B160" t="str">
            <v>AA-VM Unidad Condensadora de refrigerante variable de 360000 Btu/hr</v>
          </cell>
          <cell r="C160" t="str">
            <v>Un</v>
          </cell>
          <cell r="D160">
            <v>62719287</v>
          </cell>
        </row>
        <row r="161">
          <cell r="B161" t="str">
            <v>AA-VM Unidad Condensadora de refrigerante variable de 540000 Btu/hr</v>
          </cell>
          <cell r="C161" t="str">
            <v>Un</v>
          </cell>
          <cell r="D161">
            <v>95084627</v>
          </cell>
        </row>
        <row r="162">
          <cell r="B162" t="str">
            <v>AA-VM Unidad Condensadora de refrigerante variable de 560000 Btu/hr</v>
          </cell>
          <cell r="C162" t="str">
            <v>Un</v>
          </cell>
          <cell r="D162">
            <v>98257994</v>
          </cell>
        </row>
        <row r="163">
          <cell r="B163" t="str">
            <v>AA-VM Unidad Condensadora de refrigerante variable de 580000 Btu/hr</v>
          </cell>
          <cell r="C163" t="str">
            <v>Un</v>
          </cell>
          <cell r="D163">
            <v>100751279</v>
          </cell>
        </row>
        <row r="164">
          <cell r="B164" t="str">
            <v>AA-VM Unidad Condensadora de refrigerante variable de 720000 Btu/hr</v>
          </cell>
          <cell r="C164" t="str">
            <v>Un</v>
          </cell>
          <cell r="D164">
            <v>126973774</v>
          </cell>
        </row>
        <row r="165">
          <cell r="B165" t="str">
            <v>AA-VM Unidad Extractora  tipo  Centrifugo  Doble  Oido  en  Gabinete  2800
CFM @ 0,5  inwg  1,5 HP</v>
          </cell>
          <cell r="C165" t="str">
            <v>Un</v>
          </cell>
          <cell r="D165">
            <v>4250240</v>
          </cell>
        </row>
        <row r="166">
          <cell r="B166" t="str">
            <v>AA-VM Unidad Extractora  tipo Hongo  descarga  Inferior   2900   CFM @ 1
inwg  1,5 HP</v>
          </cell>
          <cell r="C166" t="str">
            <v>Un</v>
          </cell>
          <cell r="D166">
            <v>5207240</v>
          </cell>
        </row>
        <row r="167">
          <cell r="B167" t="str">
            <v>AA-VM Unidad Extractora tipo Hongo  descarga  Inferior  600  CFM @ 0,5
inwg  0,25 HP</v>
          </cell>
          <cell r="C167" t="str">
            <v>Un</v>
          </cell>
          <cell r="D167">
            <v>3531330</v>
          </cell>
        </row>
        <row r="168">
          <cell r="B168" t="str">
            <v>AA-VM Unidad Extractora tipo Hongo  descarga  superior 5900  CFM @ 1,5
inwg  0,25 HP</v>
          </cell>
          <cell r="C168" t="str">
            <v>Un</v>
          </cell>
          <cell r="D168">
            <v>11717612</v>
          </cell>
        </row>
        <row r="169">
          <cell r="B169" t="str">
            <v>AA-VM Unidad Extractora tipo Hongo  descarga  superior 2000  CFM @ 1
inwg  0,25 HP</v>
          </cell>
          <cell r="C169" t="str">
            <v>Un</v>
          </cell>
          <cell r="D169">
            <v>6102404</v>
          </cell>
        </row>
        <row r="170">
          <cell r="B170" t="str">
            <v>AA-VM Unidad Extractora tipo Hongo  descarga  superior 2250  CFM @ 1
inwg  0,25 HP</v>
          </cell>
          <cell r="C170" t="str">
            <v>Un</v>
          </cell>
          <cell r="D170">
            <v>6164078</v>
          </cell>
        </row>
        <row r="171">
          <cell r="B171" t="str">
            <v>AA-VM Unidad Extractora tipo Hongo  descarga  superior 600  CFM @ 0,5
inwg  0,25 HP</v>
          </cell>
          <cell r="C171" t="str">
            <v>Un</v>
          </cell>
          <cell r="D171">
            <v>4817630</v>
          </cell>
        </row>
        <row r="172">
          <cell r="B172" t="str">
            <v>AA-VM Unidad Extractora tipo Hongo  descarga  superior 3250  CFM @ 0,5
inwg  0,25 HP</v>
          </cell>
          <cell r="C172" t="str">
            <v>Un</v>
          </cell>
          <cell r="D172">
            <v>6522867</v>
          </cell>
        </row>
        <row r="173">
          <cell r="B173" t="str">
            <v>AA-VM Unidad Extractora tipo Hongo  descarga  superior 1500  CFM @ 1
inwg  0,25 HP</v>
          </cell>
          <cell r="C173" t="str">
            <v>Un</v>
          </cell>
          <cell r="D173">
            <v>5433998</v>
          </cell>
        </row>
        <row r="174">
          <cell r="B174" t="str">
            <v>AA-VM Unidad Extractora tipo Hongo  descarga  superior 2100  CFM @ 1
inwg  0,25 HP</v>
          </cell>
          <cell r="C174" t="str">
            <v>Un</v>
          </cell>
          <cell r="D174">
            <v>6170222</v>
          </cell>
        </row>
        <row r="175">
          <cell r="B175" t="str">
            <v>AA-VM Unidad Extractora tipo Hongo  descarga  superior 1500  CFM @ 0,8
inwg  0,25 HP</v>
          </cell>
          <cell r="C175" t="str">
            <v>Un</v>
          </cell>
          <cell r="D175">
            <v>5373998</v>
          </cell>
        </row>
        <row r="176">
          <cell r="B176" t="str">
            <v>AA-VM Unidad Extractora tipo Hongo Helico Centrifugo   100  CFM @ 0,1
inwg</v>
          </cell>
          <cell r="C176" t="str">
            <v>Un</v>
          </cell>
          <cell r="D176">
            <v>1189000</v>
          </cell>
        </row>
        <row r="177">
          <cell r="B177" t="str">
            <v>AA-VM Unidad Extractora tipo Hongo Helico Centrifugo   200  CFM @ 0,01
inwg</v>
          </cell>
          <cell r="C177" t="str">
            <v>Un</v>
          </cell>
          <cell r="D177">
            <v>457950</v>
          </cell>
        </row>
        <row r="178">
          <cell r="B178" t="str">
            <v>AA-VM Unidad Extractora tipo Hongo Helico Centrifugo   350  CFM @ 0,05
inwg</v>
          </cell>
          <cell r="C178" t="str">
            <v>Un</v>
          </cell>
          <cell r="D178">
            <v>787983</v>
          </cell>
        </row>
        <row r="179">
          <cell r="B179" t="str">
            <v>AA-VM Unidad Fancoil  Refrigerante   Variable  tipo  Cassette   cuatro  vias
12000 Btu/h</v>
          </cell>
          <cell r="C179" t="str">
            <v>Un</v>
          </cell>
          <cell r="D179">
            <v>1609150</v>
          </cell>
        </row>
        <row r="180">
          <cell r="B180" t="str">
            <v>AA-VM Unidad Fancoil  Refrigerante   Variable  tipo  Cassette   cuatro  vias
15000 Btu/h</v>
          </cell>
          <cell r="C180" t="str">
            <v>Un</v>
          </cell>
          <cell r="D180">
            <v>1628657</v>
          </cell>
        </row>
        <row r="181">
          <cell r="B181" t="str">
            <v>AA-VM Unidad Fancoil  Refrigerante   Variable  tipo  Cassette   cuatro  vias
18000 Btu/h</v>
          </cell>
          <cell r="C181" t="str">
            <v>Un</v>
          </cell>
          <cell r="D181">
            <v>1662792</v>
          </cell>
        </row>
        <row r="182">
          <cell r="B182" t="str">
            <v>AA-VM Unidad Fancoil  Refrigerante  Variable  tipo  Cassette  una  via   7000
Btu/h</v>
          </cell>
          <cell r="C182" t="str">
            <v>Un</v>
          </cell>
          <cell r="D182">
            <v>1287301</v>
          </cell>
        </row>
        <row r="183">
          <cell r="B183" t="str">
            <v>AA-VM Unidad Fancoil  Refrigerante  Variable  tipo  Cassette  una  via   9000
Btu/h</v>
          </cell>
          <cell r="C183" t="str">
            <v>Un</v>
          </cell>
          <cell r="D183">
            <v>1326313</v>
          </cell>
        </row>
        <row r="184">
          <cell r="B184" t="str">
            <v>AA-VM Unidad Fancoil Refrigerante Variable tipo Cassette cuatro vias  5000
Btu/h</v>
          </cell>
          <cell r="C184" t="str">
            <v>Un</v>
          </cell>
          <cell r="D184">
            <v>1380000</v>
          </cell>
        </row>
        <row r="185">
          <cell r="B185" t="str">
            <v>AA-VM Unidad Fancoil Refrigerante Variable tipo Cassette cuatro vias  7000
Btu/h</v>
          </cell>
          <cell r="C185" t="str">
            <v>Un</v>
          </cell>
          <cell r="D185">
            <v>1400000</v>
          </cell>
        </row>
        <row r="186">
          <cell r="B186" t="str">
            <v>AA-VM Unidad Fancoil Refrigerante Variable tipo Cassette cuatro vias  9000
Btu/h</v>
          </cell>
          <cell r="C186" t="str">
            <v>Un</v>
          </cell>
          <cell r="D186">
            <v>1484856</v>
          </cell>
        </row>
        <row r="187">
          <cell r="B187" t="str">
            <v>AA-VM Unidad Fancoil Refrigerante Variable tipo Cassette cuatro vias  12000
Btu/h</v>
          </cell>
          <cell r="C187" t="str">
            <v>Un</v>
          </cell>
          <cell r="D187">
            <v>1500000</v>
          </cell>
        </row>
        <row r="188">
          <cell r="B188" t="str">
            <v>AA-VM Unidad Fancoil Refrigerante Variable tipo Cassette cuatro vias  15000
Btu/h</v>
          </cell>
          <cell r="C188" t="str">
            <v>Un</v>
          </cell>
          <cell r="D188">
            <v>1885714</v>
          </cell>
        </row>
        <row r="189">
          <cell r="B189" t="str">
            <v>AA-VM Unidad Fancoil Refrigerante Variable tipo Cassette cuatro vias  18000
Btu/h</v>
          </cell>
          <cell r="C189" t="str">
            <v>Un</v>
          </cell>
          <cell r="D189">
            <v>2271428</v>
          </cell>
        </row>
        <row r="190">
          <cell r="B190" t="str">
            <v>AA-VM Unidad Fancoil Refrigerante Variable tipo Cassette cuatro vias  24000
Btu/h</v>
          </cell>
          <cell r="C190" t="str">
            <v>Un</v>
          </cell>
          <cell r="D190">
            <v>2657142</v>
          </cell>
        </row>
        <row r="191">
          <cell r="B191" t="str">
            <v>AA-VM Unidad Fancoil Refrigerante Variable tipo Cassette cuatro vias  28000
Btu/h</v>
          </cell>
          <cell r="C191" t="str">
            <v>Un</v>
          </cell>
          <cell r="D191">
            <v>2700000</v>
          </cell>
        </row>
        <row r="192">
          <cell r="B192" t="str">
            <v>AA-VM Unidad Fancoil Refrigerante Variable tipo Cassette cuatro vias  36000
Btu/h</v>
          </cell>
          <cell r="C192" t="str">
            <v>Un</v>
          </cell>
          <cell r="D192">
            <v>2850000</v>
          </cell>
        </row>
        <row r="193">
          <cell r="B193" t="str">
            <v>AA-VM Unidad Fancoil Refrigerante Variable tipo Cassette cuatro vias  42000
Btu/h</v>
          </cell>
          <cell r="C193" t="str">
            <v>Un</v>
          </cell>
          <cell r="D193">
            <v>3120000</v>
          </cell>
        </row>
        <row r="194">
          <cell r="B194" t="str">
            <v>AA-VM Unidad Fancoil Refrigerante Variable tipo Cassette cuatro vias  48000
Btu/h</v>
          </cell>
          <cell r="C194" t="str">
            <v>Un</v>
          </cell>
          <cell r="D194">
            <v>4199998</v>
          </cell>
        </row>
        <row r="195">
          <cell r="B195" t="str">
            <v>AA-VM Unidad Fancoil Refrigerante Variable tipo Oculto alta presion 12000
Btu/h</v>
          </cell>
          <cell r="C195" t="str">
            <v>Un</v>
          </cell>
          <cell r="D195">
            <v>1316560</v>
          </cell>
        </row>
        <row r="196">
          <cell r="B196" t="str">
            <v>AA-VM Unidad Fancoil Refrigerante Variable tipo Oculto alta presion 15000
Btu/h</v>
          </cell>
          <cell r="C196" t="str">
            <v>Un</v>
          </cell>
          <cell r="D196">
            <v>1335000</v>
          </cell>
        </row>
        <row r="197">
          <cell r="B197" t="str">
            <v>AA-VM Unidad Fancoil Refrigerante Variable tipo Oculto alta presion 18000
Btu/h</v>
          </cell>
          <cell r="C197" t="str">
            <v>Un</v>
          </cell>
          <cell r="D197">
            <v>1355572</v>
          </cell>
        </row>
        <row r="198">
          <cell r="B198" t="str">
            <v>AA-VM Unidad Fancoil Refrigerante Variable tipo Oculto alta presion 24000
Btu/h</v>
          </cell>
          <cell r="C198" t="str">
            <v>Un</v>
          </cell>
          <cell r="D198">
            <v>1501867</v>
          </cell>
        </row>
        <row r="199">
          <cell r="B199" t="str">
            <v>AA-VM Unidad Fancoil Refrigerante Variable tipo Oculto alta presion 28000
Btu/h</v>
          </cell>
          <cell r="C199" t="str">
            <v>Un</v>
          </cell>
          <cell r="D199">
            <v>1735940</v>
          </cell>
        </row>
        <row r="200">
          <cell r="B200" t="str">
            <v>AA-VM Unidad Fancoil Refrigerante Variable tipo Oculto alta presion 36000
Btu/h</v>
          </cell>
          <cell r="C200" t="str">
            <v>Un</v>
          </cell>
          <cell r="D200">
            <v>1931100</v>
          </cell>
        </row>
        <row r="201">
          <cell r="B201" t="str">
            <v>AA-VM Unidad Fancoil Refrigerante Variable tipo Oculto alta presion 42000
Btu/h</v>
          </cell>
          <cell r="C201" t="str">
            <v>Un</v>
          </cell>
          <cell r="D201">
            <v>2400000</v>
          </cell>
        </row>
        <row r="202">
          <cell r="B202" t="str">
            <v>AA-VM Unidad Fancoil Refrigerante Variable tipo Oculto alta presion 48000
Btu/h</v>
          </cell>
          <cell r="C202" t="str">
            <v>Un</v>
          </cell>
          <cell r="D202">
            <v>2438157</v>
          </cell>
        </row>
        <row r="203">
          <cell r="B203" t="str">
            <v>AA-VM Unidad Fancoil Refrigerante Variable tipo Oculto alta presion 54000
Btu/h</v>
          </cell>
          <cell r="C203" t="str">
            <v>Un</v>
          </cell>
          <cell r="D203">
            <v>2730748</v>
          </cell>
        </row>
        <row r="204">
          <cell r="B204" t="str">
            <v>AA-VM Unidad Fancoil Refrigerante Variable tipo Oculto alta presion 76000
Btu/h</v>
          </cell>
          <cell r="C204" t="str">
            <v>Un</v>
          </cell>
          <cell r="D204">
            <v>4291230</v>
          </cell>
        </row>
        <row r="205">
          <cell r="B205" t="str">
            <v>AA-VM Unidad Fancoil Refrigerante Variable tipo Oculto alta presion 9000
Btu/h</v>
          </cell>
          <cell r="C205" t="str">
            <v>Un</v>
          </cell>
          <cell r="D205">
            <v>1297054</v>
          </cell>
        </row>
        <row r="206">
          <cell r="B206" t="str">
            <v>AA-VM Unidad Minisplit tipo pared 12000 Btu/h</v>
          </cell>
          <cell r="C206" t="str">
            <v>Un</v>
          </cell>
          <cell r="D206">
            <v>1897600</v>
          </cell>
        </row>
        <row r="207">
          <cell r="B207" t="str">
            <v>AA-VM Unidad Minisplit tipo consola 24000 Btu/h</v>
          </cell>
          <cell r="C207" t="str">
            <v>Un</v>
          </cell>
          <cell r="D207">
            <v>6185337</v>
          </cell>
        </row>
        <row r="208">
          <cell r="B208" t="str">
            <v>AA-VM Unidad Ventiladora  tipo Centrifugo  Doble Oido en  Gabinete  1150
CFM @ 0,5  inwg  0,25 HP</v>
          </cell>
          <cell r="C208" t="str">
            <v>Un</v>
          </cell>
          <cell r="D208">
            <v>3675750</v>
          </cell>
        </row>
        <row r="209">
          <cell r="B209" t="str">
            <v>AA-VM Unidad Ventiladora  tipo Centrifugo  Doble Oido en  Gabinete  1900 @ 1 inwg
CFM @ 0,5  inwg  0,25 HP</v>
          </cell>
          <cell r="C209" t="str">
            <v>Un</v>
          </cell>
          <cell r="D209">
            <v>8561109</v>
          </cell>
        </row>
        <row r="210">
          <cell r="B210" t="str">
            <v>AA-VM Unidad Ventiladora tipo Centrifugo Doble Oido en Gabinete 3200  CFM @ 1,5  inwg 
CFM @ 0,5  inwg  0,25 HP</v>
          </cell>
          <cell r="C210" t="str">
            <v>Un</v>
          </cell>
          <cell r="D210">
            <v>9613048</v>
          </cell>
        </row>
        <row r="211">
          <cell r="B211" t="str">
            <v>AA-VM Unidad  ventiladora axial para techo
CFM @ 0,5  inwg  0,25 HP</v>
          </cell>
          <cell r="C211" t="str">
            <v>Un</v>
          </cell>
          <cell r="D211">
            <v>499041</v>
          </cell>
        </row>
        <row r="212">
          <cell r="B212" t="str">
            <v>AA-VM Varilla roscada de 3/8"</v>
          </cell>
          <cell r="C212" t="str">
            <v>m</v>
          </cell>
          <cell r="D212">
            <v>1900</v>
          </cell>
        </row>
        <row r="213">
          <cell r="B213" t="str">
            <v>AA-VM Varilla roscada de 3/8"</v>
          </cell>
          <cell r="C213" t="str">
            <v>m</v>
          </cell>
          <cell r="D213">
            <v>2200</v>
          </cell>
        </row>
        <row r="214">
          <cell r="B214" t="str">
            <v>AA-VM Zuncho Plastico</v>
          </cell>
          <cell r="C214" t="str">
            <v>m</v>
          </cell>
          <cell r="D214">
            <v>100</v>
          </cell>
        </row>
        <row r="215">
          <cell r="B215" t="str">
            <v>ABRAZADERA ACERO 1/2"-2"</v>
          </cell>
          <cell r="C215" t="str">
            <v>Un</v>
          </cell>
          <cell r="D215">
            <v>1607</v>
          </cell>
        </row>
        <row r="216">
          <cell r="B216" t="str">
            <v>Abrazadera de 1"</v>
          </cell>
          <cell r="C216" t="str">
            <v>Un</v>
          </cell>
          <cell r="D216">
            <v>268</v>
          </cell>
        </row>
        <row r="217">
          <cell r="B217" t="str">
            <v>Abrazadera de 1-1/2"</v>
          </cell>
          <cell r="C217" t="str">
            <v>Un</v>
          </cell>
          <cell r="D217">
            <v>320</v>
          </cell>
        </row>
        <row r="218">
          <cell r="B218" t="str">
            <v>Abrazadera de 1-1/4"</v>
          </cell>
          <cell r="C218" t="str">
            <v>Un</v>
          </cell>
          <cell r="D218">
            <v>360</v>
          </cell>
        </row>
        <row r="219">
          <cell r="B219" t="str">
            <v>Abrazadera de 2"</v>
          </cell>
          <cell r="C219" t="str">
            <v>Un</v>
          </cell>
          <cell r="D219">
            <v>1850</v>
          </cell>
        </row>
        <row r="220">
          <cell r="B220" t="str">
            <v>Abrazadera de 3"</v>
          </cell>
          <cell r="C220" t="str">
            <v>Un</v>
          </cell>
          <cell r="D220">
            <v>2130</v>
          </cell>
        </row>
        <row r="221">
          <cell r="B221" t="str">
            <v>Abrazadera de 3/4"</v>
          </cell>
          <cell r="C221" t="str">
            <v>Un</v>
          </cell>
          <cell r="D221">
            <v>242</v>
          </cell>
        </row>
        <row r="222">
          <cell r="B222" t="str">
            <v>ABRAZADERA TIPO PERA O TRAPECIO 1/2"</v>
          </cell>
          <cell r="C222" t="str">
            <v>Un</v>
          </cell>
          <cell r="D222">
            <v>1206.2322155172415</v>
          </cell>
        </row>
        <row r="223">
          <cell r="B223" t="str">
            <v>ABRAZADERA TIPO PERA O TRAPECIO 1"</v>
          </cell>
          <cell r="C223" t="str">
            <v>Un</v>
          </cell>
          <cell r="D223">
            <v>1206.2322155172415</v>
          </cell>
        </row>
        <row r="224">
          <cell r="B224" t="str">
            <v>ABRAZADERA TIPO PERA O TRAPECIO 1-1/4"</v>
          </cell>
          <cell r="C224" t="str">
            <v>Un</v>
          </cell>
          <cell r="D224">
            <v>1206.2322155172415</v>
          </cell>
        </row>
        <row r="225">
          <cell r="B225" t="str">
            <v>ABRAZADERA TIPO PERA O TRAPECIO 1-1/2"</v>
          </cell>
          <cell r="C225" t="str">
            <v>Un</v>
          </cell>
          <cell r="D225">
            <v>1206.2322155172415</v>
          </cell>
        </row>
        <row r="226">
          <cell r="B226" t="str">
            <v>ABRAZADERA TIPO PERA O TRAPECIO 2"</v>
          </cell>
          <cell r="C226" t="str">
            <v>Un</v>
          </cell>
          <cell r="D226">
            <v>2028.4986206896556</v>
          </cell>
        </row>
        <row r="227">
          <cell r="B227" t="str">
            <v>ABRAZADERA TIPO PERA O TRAPECIO 2-1/2"</v>
          </cell>
          <cell r="C227" t="str">
            <v>Un</v>
          </cell>
          <cell r="D227">
            <v>2028.4986206896556</v>
          </cell>
        </row>
        <row r="228">
          <cell r="B228" t="str">
            <v>ABRAZADERA TIPO PERA O TRAPECIO 3"</v>
          </cell>
          <cell r="C228" t="str">
            <v>Un</v>
          </cell>
          <cell r="D228">
            <v>2197.5401724137937</v>
          </cell>
        </row>
        <row r="229">
          <cell r="B229" t="str">
            <v>ABRAZADERA TIPO PERA O TRAPECIO 4"</v>
          </cell>
          <cell r="C229" t="str">
            <v>Un</v>
          </cell>
          <cell r="D229">
            <v>3501.5750000000007</v>
          </cell>
        </row>
        <row r="230">
          <cell r="B230" t="str">
            <v>ABRAZADERA TIPO PERA O TRAPECIO 6"</v>
          </cell>
          <cell r="C230" t="str">
            <v>Un</v>
          </cell>
          <cell r="D230">
            <v>3501.5750000000007</v>
          </cell>
        </row>
        <row r="231">
          <cell r="B231" t="str">
            <v>ACCESORIO 4"</v>
          </cell>
          <cell r="C231" t="str">
            <v>Unidad</v>
          </cell>
          <cell r="D231">
            <v>103422</v>
          </cell>
        </row>
        <row r="232">
          <cell r="B232" t="str">
            <v>ACCESORIO A.G. SCH -40 3"</v>
          </cell>
          <cell r="C232" t="str">
            <v>Unidad</v>
          </cell>
          <cell r="D232">
            <v>70146</v>
          </cell>
        </row>
        <row r="233">
          <cell r="B233" t="str">
            <v>ACCESORIO ACERO CARBON 150 SCI 1 1/2"</v>
          </cell>
          <cell r="C233" t="str">
            <v>Un</v>
          </cell>
          <cell r="D233">
            <v>8808</v>
          </cell>
        </row>
        <row r="234">
          <cell r="B234" t="str">
            <v>ACCESORIO ACERO CARBON 150 SCI 1 1/4"</v>
          </cell>
          <cell r="C234" t="str">
            <v>Un</v>
          </cell>
          <cell r="D234">
            <v>8808</v>
          </cell>
        </row>
        <row r="235">
          <cell r="B235" t="str">
            <v>ACCESORIO ACERO CARBON 150 SCI 2 1/2"</v>
          </cell>
          <cell r="C235" t="str">
            <v>Un</v>
          </cell>
          <cell r="D235">
            <v>15542</v>
          </cell>
        </row>
        <row r="236">
          <cell r="B236" t="str">
            <v>ACCESORIO ACERO CARBON 150 SCI 2"</v>
          </cell>
          <cell r="C236" t="str">
            <v>Un</v>
          </cell>
          <cell r="D236">
            <v>10569</v>
          </cell>
        </row>
        <row r="237">
          <cell r="B237" t="str">
            <v>ACCESORIO ACERO NEGRO 150 SCI 1"</v>
          </cell>
          <cell r="C237" t="str">
            <v>Un</v>
          </cell>
          <cell r="D237">
            <v>8289</v>
          </cell>
        </row>
        <row r="238">
          <cell r="B238" t="str">
            <v>ACCESORIO ACERO NEGRO 150 SCI 1/4"</v>
          </cell>
          <cell r="C238" t="str">
            <v>Un</v>
          </cell>
          <cell r="D238">
            <v>6735</v>
          </cell>
        </row>
        <row r="239">
          <cell r="B239" t="str">
            <v>ACCESORIO DE PVC 2"</v>
          </cell>
          <cell r="C239" t="str">
            <v>Un</v>
          </cell>
          <cell r="D239">
            <v>12791</v>
          </cell>
        </row>
        <row r="240">
          <cell r="B240" t="str">
            <v>ACCESORIO DE PVC 3"</v>
          </cell>
          <cell r="C240" t="str">
            <v>Un</v>
          </cell>
          <cell r="D240">
            <v>47674</v>
          </cell>
        </row>
        <row r="241">
          <cell r="B241" t="str">
            <v>ACCESORIO HG 2 1/2"</v>
          </cell>
          <cell r="C241" t="str">
            <v>Un</v>
          </cell>
          <cell r="D241">
            <v>12497</v>
          </cell>
        </row>
        <row r="242">
          <cell r="B242" t="str">
            <v>ACCESORIO HG 2"</v>
          </cell>
          <cell r="C242" t="str">
            <v>Un</v>
          </cell>
          <cell r="D242">
            <v>10061</v>
          </cell>
        </row>
        <row r="243">
          <cell r="B243" t="str">
            <v>ACCESORIO HIERRO DUCTIL 2"</v>
          </cell>
          <cell r="C243" t="str">
            <v>Un</v>
          </cell>
          <cell r="D243">
            <v>31395</v>
          </cell>
        </row>
        <row r="244">
          <cell r="B244" t="str">
            <v>ACCESORIO HIERRO DUCTIL 3"</v>
          </cell>
          <cell r="C244" t="str">
            <v>Un</v>
          </cell>
          <cell r="D244">
            <v>38337</v>
          </cell>
        </row>
        <row r="245">
          <cell r="B245" t="str">
            <v>ACCESORIO HIERRO DUCTIL 4"</v>
          </cell>
          <cell r="C245" t="str">
            <v>Un</v>
          </cell>
          <cell r="D245">
            <v>43518</v>
          </cell>
        </row>
        <row r="246">
          <cell r="B246" t="str">
            <v>ACCESORIO PVC BLUE BRUTE C900 4"</v>
          </cell>
          <cell r="C246" t="str">
            <v>Un</v>
          </cell>
          <cell r="D246">
            <v>279753</v>
          </cell>
        </row>
        <row r="247">
          <cell r="B247" t="str">
            <v>ACCESORIO PVC PRESION 1/2"</v>
          </cell>
          <cell r="C247" t="str">
            <v>Un</v>
          </cell>
          <cell r="D247">
            <v>691</v>
          </cell>
        </row>
        <row r="248">
          <cell r="B248" t="str">
            <v>ACCESORIO PVC PRESION 1-1/4"</v>
          </cell>
          <cell r="C248" t="str">
            <v>Un</v>
          </cell>
          <cell r="D248">
            <v>4179</v>
          </cell>
        </row>
        <row r="249">
          <cell r="B249" t="str">
            <v>ACCESORIO PVC PRESION 3/4"</v>
          </cell>
          <cell r="C249" t="str">
            <v>Un</v>
          </cell>
          <cell r="D249">
            <v>1260.5</v>
          </cell>
        </row>
        <row r="250">
          <cell r="B250" t="str">
            <v>ACCESORIO PVC PRESION 4"</v>
          </cell>
          <cell r="C250" t="str">
            <v>Un</v>
          </cell>
          <cell r="D250">
            <v>96030</v>
          </cell>
        </row>
        <row r="251">
          <cell r="B251" t="str">
            <v>ACCESORIO PVC SANITARIA 2"</v>
          </cell>
          <cell r="C251" t="str">
            <v>Un</v>
          </cell>
          <cell r="D251">
            <v>5988</v>
          </cell>
        </row>
        <row r="252">
          <cell r="B252" t="str">
            <v>ACCESORIO PVC SANITARIA 3"</v>
          </cell>
          <cell r="C252" t="str">
            <v>Un</v>
          </cell>
          <cell r="D252">
            <v>7513</v>
          </cell>
        </row>
        <row r="253">
          <cell r="B253" t="str">
            <v>ACCESORIO PVC SANITARIA 4"</v>
          </cell>
          <cell r="C253" t="str">
            <v>Un</v>
          </cell>
          <cell r="D253">
            <v>15515</v>
          </cell>
        </row>
        <row r="254">
          <cell r="B254" t="str">
            <v>ACCESORIO PVC SANITARIA 6"</v>
          </cell>
          <cell r="C254" t="str">
            <v>Un</v>
          </cell>
          <cell r="D254">
            <v>48180</v>
          </cell>
        </row>
        <row r="255">
          <cell r="B255" t="str">
            <v>ACCESORIO PVC. S 4"</v>
          </cell>
          <cell r="C255" t="str">
            <v>Unidad</v>
          </cell>
          <cell r="D255">
            <v>16062</v>
          </cell>
        </row>
        <row r="256">
          <cell r="B256" t="str">
            <v>ACCESORIO PVCP 1 1/2"</v>
          </cell>
          <cell r="C256" t="str">
            <v>Un</v>
          </cell>
          <cell r="D256">
            <v>4259</v>
          </cell>
        </row>
        <row r="257">
          <cell r="B257" t="str">
            <v>ACCESORIO PVC-P 1 1/2"</v>
          </cell>
          <cell r="C257" t="str">
            <v>Un</v>
          </cell>
          <cell r="D257">
            <v>8479</v>
          </cell>
        </row>
        <row r="258">
          <cell r="B258" t="str">
            <v>ACCESORIO PVCP 1 1/4"</v>
          </cell>
          <cell r="C258" t="str">
            <v>Un</v>
          </cell>
          <cell r="D258">
            <v>3140</v>
          </cell>
        </row>
        <row r="259">
          <cell r="B259" t="str">
            <v>ACCESORIO PVCP 1"</v>
          </cell>
          <cell r="C259" t="str">
            <v>Un</v>
          </cell>
          <cell r="D259">
            <v>2239</v>
          </cell>
        </row>
        <row r="260">
          <cell r="B260" t="str">
            <v>ACCESORIO PVCP 1/2"</v>
          </cell>
          <cell r="C260" t="str">
            <v>Un</v>
          </cell>
          <cell r="D260">
            <v>902</v>
          </cell>
        </row>
        <row r="261">
          <cell r="B261" t="str">
            <v>ACCESORIO PVCP 2"</v>
          </cell>
          <cell r="C261" t="str">
            <v>Un</v>
          </cell>
          <cell r="D261">
            <v>8072</v>
          </cell>
        </row>
        <row r="262">
          <cell r="B262" t="str">
            <v>ACCESORIO PVCP 3/4"</v>
          </cell>
          <cell r="C262" t="str">
            <v>Un</v>
          </cell>
          <cell r="D262">
            <v>1120</v>
          </cell>
        </row>
        <row r="263">
          <cell r="B263" t="str">
            <v>ACCESORIO PVC-P REDE 21 3"</v>
          </cell>
          <cell r="C263" t="str">
            <v>Un</v>
          </cell>
          <cell r="D263">
            <v>47693</v>
          </cell>
        </row>
        <row r="264">
          <cell r="B264" t="str">
            <v>ACCESORIO PVCS 3"-4"</v>
          </cell>
          <cell r="C264" t="str">
            <v>Un</v>
          </cell>
          <cell r="D264">
            <v>29416</v>
          </cell>
        </row>
        <row r="265">
          <cell r="B265" t="str">
            <v>ACCESORIOS  PVC SANITARIO DE 2"</v>
          </cell>
          <cell r="C265" t="str">
            <v>Un</v>
          </cell>
          <cell r="D265">
            <v>5988</v>
          </cell>
        </row>
        <row r="266">
          <cell r="B266" t="str">
            <v>ACCESORIOS  PVC SANITARIO DE 3"</v>
          </cell>
          <cell r="C266" t="str">
            <v>Un</v>
          </cell>
          <cell r="D266">
            <v>7513</v>
          </cell>
        </row>
        <row r="267">
          <cell r="B267" t="str">
            <v>ACCESORIOS  PVC SANITARIO DE 4"</v>
          </cell>
          <cell r="C267" t="str">
            <v>Un</v>
          </cell>
          <cell r="D267">
            <v>15515</v>
          </cell>
        </row>
        <row r="268">
          <cell r="B268" t="str">
            <v>ACCESORIOS DE FIJACION</v>
          </cell>
          <cell r="C268" t="str">
            <v>Kg</v>
          </cell>
          <cell r="D268">
            <v>16806</v>
          </cell>
        </row>
        <row r="269">
          <cell r="B269" t="str">
            <v>ACCESORIOS PARA VENTANAS</v>
          </cell>
          <cell r="C269" t="str">
            <v>Glo</v>
          </cell>
          <cell r="D269">
            <v>8963</v>
          </cell>
        </row>
        <row r="270">
          <cell r="B270" t="str">
            <v>ACCESORIOS PVC 1/2"-1"</v>
          </cell>
          <cell r="C270" t="str">
            <v>Un</v>
          </cell>
          <cell r="D270">
            <v>2353</v>
          </cell>
        </row>
        <row r="271">
          <cell r="B271" t="str">
            <v>ACCESORIOS REMATE CUBIERTA</v>
          </cell>
          <cell r="C271" t="str">
            <v>M</v>
          </cell>
          <cell r="D271">
            <v>8700</v>
          </cell>
        </row>
        <row r="272">
          <cell r="B272" t="str">
            <v>ACCESORIOS TANQUE PLASTICO</v>
          </cell>
          <cell r="C272" t="str">
            <v>Glo</v>
          </cell>
          <cell r="D272">
            <v>33623</v>
          </cell>
        </row>
        <row r="273">
          <cell r="B273" t="str">
            <v>ACCESORIOS VENTILACION PVC 3"</v>
          </cell>
          <cell r="C273" t="str">
            <v>Un</v>
          </cell>
          <cell r="D273">
            <v>4166</v>
          </cell>
        </row>
        <row r="274">
          <cell r="B274" t="str">
            <v>ACCESS POINT, CON POE-INJECTOR</v>
          </cell>
          <cell r="C274" t="str">
            <v>Un</v>
          </cell>
          <cell r="D274">
            <v>1701700</v>
          </cell>
        </row>
        <row r="275">
          <cell r="B275" t="str">
            <v>ACERO  DE REFUERZO FIGURADO 60000 PSI</v>
          </cell>
          <cell r="C275" t="str">
            <v>Kg</v>
          </cell>
          <cell r="D275">
            <v>2805.4249999999997</v>
          </cell>
        </row>
        <row r="276">
          <cell r="B276" t="str">
            <v>ACERO COR/FIG 34000 PSI</v>
          </cell>
          <cell r="C276" t="str">
            <v>Kg</v>
          </cell>
          <cell r="D276">
            <v>2805.4249999999997</v>
          </cell>
        </row>
        <row r="277">
          <cell r="B277" t="str">
            <v>ACERO COR/FIG 37000 PSI</v>
          </cell>
          <cell r="C277" t="str">
            <v>Kg</v>
          </cell>
          <cell r="D277">
            <v>2805.4249999999997</v>
          </cell>
        </row>
        <row r="278">
          <cell r="B278" t="str">
            <v>ACERO COR/FIG 60000 PSI</v>
          </cell>
          <cell r="C278" t="str">
            <v>Kg</v>
          </cell>
          <cell r="D278">
            <v>2805.4249999999997</v>
          </cell>
        </row>
        <row r="279">
          <cell r="B279" t="str">
            <v>ACERO ESTRUCTURAL DOBLADO/FIGURADO</v>
          </cell>
          <cell r="C279" t="str">
            <v>Kg</v>
          </cell>
          <cell r="D279">
            <v>3612</v>
          </cell>
        </row>
        <row r="280">
          <cell r="B280" t="str">
            <v>ACOPLE CON VÁLVULA REGULADOR 1/2 X 7/8 30 CM PLÁSTICO SANITARIO DICOL</v>
          </cell>
          <cell r="C280" t="str">
            <v>Un</v>
          </cell>
          <cell r="D280">
            <v>15258</v>
          </cell>
        </row>
        <row r="281">
          <cell r="B281" t="str">
            <v>ACOPLE RANURADO 1"</v>
          </cell>
          <cell r="C281" t="str">
            <v>Un</v>
          </cell>
          <cell r="D281">
            <v>25000</v>
          </cell>
        </row>
        <row r="282">
          <cell r="B282" t="str">
            <v>ACOPLE RANURADO 1-1/2"</v>
          </cell>
          <cell r="C282" t="str">
            <v>Un</v>
          </cell>
          <cell r="D282">
            <v>26761</v>
          </cell>
        </row>
        <row r="283">
          <cell r="B283" t="str">
            <v>ACOPLE RANURADO 1-1/4"</v>
          </cell>
          <cell r="C283" t="str">
            <v>Un</v>
          </cell>
          <cell r="D283">
            <v>25000</v>
          </cell>
        </row>
        <row r="284">
          <cell r="B284" t="str">
            <v>ACOPLE RANURADO 2"</v>
          </cell>
          <cell r="C284" t="str">
            <v>Un</v>
          </cell>
          <cell r="D284">
            <v>30000</v>
          </cell>
        </row>
        <row r="285">
          <cell r="B285" t="str">
            <v>ACOPLE RANURADO 2-1/2"</v>
          </cell>
          <cell r="C285" t="str">
            <v>Un</v>
          </cell>
          <cell r="D285">
            <v>37761</v>
          </cell>
        </row>
        <row r="286">
          <cell r="B286" t="str">
            <v>ACOPLE RANURADO 4"</v>
          </cell>
          <cell r="C286" t="str">
            <v>Un</v>
          </cell>
          <cell r="D286">
            <v>73761</v>
          </cell>
        </row>
        <row r="287">
          <cell r="B287" t="str">
            <v>ACOPLE RANURADO 6"</v>
          </cell>
          <cell r="C287" t="str">
            <v>Un</v>
          </cell>
          <cell r="D287">
            <v>85761</v>
          </cell>
        </row>
        <row r="288">
          <cell r="B288" t="str">
            <v>ACPM</v>
          </cell>
          <cell r="C288" t="str">
            <v>GL</v>
          </cell>
          <cell r="D288">
            <v>8000</v>
          </cell>
        </row>
        <row r="289">
          <cell r="B289" t="str">
            <v>ACTIVIDADES DE CAPACITACIÓN Y DIVULGACIÓN DEL PLAN DE MANEJO ARQUEOLÓGICO</v>
          </cell>
          <cell r="C289" t="str">
            <v>Un</v>
          </cell>
          <cell r="D289">
            <v>30000000</v>
          </cell>
        </row>
        <row r="290">
          <cell r="B290" t="str">
            <v>ADAPTADOR LIMPIEZA PVCS 6"</v>
          </cell>
          <cell r="C290" t="str">
            <v>Un</v>
          </cell>
          <cell r="D290">
            <v>32120</v>
          </cell>
        </row>
        <row r="291">
          <cell r="B291" t="str">
            <v>ADAPTADOR MACHO PVCP 1 1/4"</v>
          </cell>
          <cell r="C291" t="str">
            <v>Un</v>
          </cell>
          <cell r="D291">
            <v>2912</v>
          </cell>
        </row>
        <row r="292">
          <cell r="B292" t="str">
            <v>ADAPTADOR MACHO PVCP 1"</v>
          </cell>
          <cell r="C292" t="str">
            <v>Un</v>
          </cell>
          <cell r="D292">
            <v>1461</v>
          </cell>
        </row>
        <row r="293">
          <cell r="B293" t="str">
            <v>ADAPTADOR MACHO PVCP 1/2"</v>
          </cell>
          <cell r="C293" t="str">
            <v>Un</v>
          </cell>
          <cell r="D293">
            <v>394</v>
          </cell>
        </row>
        <row r="294">
          <cell r="B294" t="str">
            <v>ADAPTADOR MACHO PVCP 2 1/2"</v>
          </cell>
          <cell r="C294" t="str">
            <v>Un</v>
          </cell>
          <cell r="D294">
            <v>11989</v>
          </cell>
        </row>
        <row r="295">
          <cell r="B295" t="str">
            <v>ADAPTADOR MACHO PVCP 2"</v>
          </cell>
          <cell r="C295" t="str">
            <v>Un</v>
          </cell>
          <cell r="D295">
            <v>4933</v>
          </cell>
        </row>
        <row r="296">
          <cell r="B296" t="str">
            <v>ADAPTADOR MACHO PVCP 3/4"</v>
          </cell>
          <cell r="C296" t="str">
            <v>Un</v>
          </cell>
          <cell r="D296">
            <v>726</v>
          </cell>
        </row>
        <row r="297">
          <cell r="B297" t="str">
            <v>ADAPTADOR MACHO PVCP 4"</v>
          </cell>
          <cell r="C297" t="str">
            <v>Un</v>
          </cell>
          <cell r="D297">
            <v>26111</v>
          </cell>
        </row>
        <row r="298">
          <cell r="B298" t="str">
            <v>ADAPTADOR MACHO PVCP 6"</v>
          </cell>
          <cell r="C298" t="str">
            <v>Un</v>
          </cell>
          <cell r="D298">
            <v>42000</v>
          </cell>
        </row>
        <row r="299">
          <cell r="B299" t="str">
            <v>ADHESIVO CEMENTOSO FLEXIBLE Y DE GRAN ADHERENCIA.</v>
          </cell>
          <cell r="C299" t="str">
            <v>Kg</v>
          </cell>
          <cell r="D299">
            <v>1200</v>
          </cell>
        </row>
        <row r="300">
          <cell r="B300" t="str">
            <v>ADHESIVO DE POLIURETANO BICOMPONENTE</v>
          </cell>
          <cell r="C300" t="str">
            <v>Kg</v>
          </cell>
          <cell r="D300">
            <v>11740</v>
          </cell>
        </row>
        <row r="301">
          <cell r="B301" t="str">
            <v>ADHESIVO PISO EN ROLLO VINISOL</v>
          </cell>
          <cell r="C301" t="str">
            <v>Gal</v>
          </cell>
          <cell r="D301">
            <v>69752</v>
          </cell>
        </row>
        <row r="302">
          <cell r="B302" t="str">
            <v>ADHESIVO PISO NO 10</v>
          </cell>
          <cell r="C302" t="str">
            <v>Gal</v>
          </cell>
          <cell r="D302">
            <v>54849</v>
          </cell>
        </row>
        <row r="303">
          <cell r="B303" t="str">
            <v>ADMINISTRADOR DEL SISTEMA ( SOFTWARE Y HARDWARE) SOLAMENTE 2 PARA TODO EL PROYECTO</v>
          </cell>
          <cell r="C303" t="str">
            <v>Un</v>
          </cell>
          <cell r="D303">
            <v>17346964</v>
          </cell>
        </row>
        <row r="304">
          <cell r="B304" t="str">
            <v>ADOQUÍN CONCRETO 6X10X20 COLOR VERDE TIPO PRECONCRETOS</v>
          </cell>
          <cell r="C304" t="str">
            <v>m2</v>
          </cell>
          <cell r="D304">
            <v>78473</v>
          </cell>
        </row>
        <row r="305">
          <cell r="B305" t="str">
            <v>ADOQUÍN CONCRETO DE COLOR TIPO IDU TRÁFICO PEATONAL 20 X 10 X 6</v>
          </cell>
          <cell r="C305" t="str">
            <v>m2</v>
          </cell>
          <cell r="D305">
            <v>51944</v>
          </cell>
        </row>
        <row r="306">
          <cell r="B306" t="str">
            <v>ADOQUÍN CONCRETO GRIS TIPO IDU TRÁFICO PEATONAL A-25 20 X 10 X 6</v>
          </cell>
          <cell r="C306" t="str">
            <v>m2</v>
          </cell>
          <cell r="D306">
            <v>40824</v>
          </cell>
        </row>
        <row r="307">
          <cell r="B307" t="str">
            <v>ADOQUÍN CONCRETO GRIS TIPO IDU TRÁFICO VEHICULAR A-25 20 X 10 X 8</v>
          </cell>
          <cell r="C307" t="str">
            <v>m2</v>
          </cell>
          <cell r="D307">
            <v>54432</v>
          </cell>
        </row>
        <row r="308">
          <cell r="B308" t="str">
            <v xml:space="preserve">ADOQUÍN DE ARCILLA COLOR ARENA 20 X 10 X 6 </v>
          </cell>
          <cell r="C308" t="str">
            <v>m2</v>
          </cell>
          <cell r="D308">
            <v>42261</v>
          </cell>
        </row>
        <row r="309">
          <cell r="B309" t="str">
            <v xml:space="preserve">ADOQUIN EN ARCILLA NATURAL 20X10X6 </v>
          </cell>
          <cell r="C309" t="str">
            <v>m2</v>
          </cell>
          <cell r="D309">
            <v>22090</v>
          </cell>
        </row>
        <row r="310">
          <cell r="B310" t="str">
            <v>AGREGADO CILICEO, DE GRANULOMETRIA ENTRE 0,4 Y 0,8 MM</v>
          </cell>
          <cell r="C310" t="str">
            <v>Kg</v>
          </cell>
          <cell r="D310">
            <v>270</v>
          </cell>
        </row>
        <row r="311">
          <cell r="B311" t="str">
            <v>AGUA</v>
          </cell>
          <cell r="C311" t="str">
            <v>LT</v>
          </cell>
          <cell r="D311">
            <v>25</v>
          </cell>
        </row>
        <row r="312">
          <cell r="B312" t="str">
            <v>AGUA</v>
          </cell>
          <cell r="C312" t="str">
            <v>Lt</v>
          </cell>
          <cell r="D312">
            <v>25</v>
          </cell>
        </row>
        <row r="313">
          <cell r="B313" t="str">
            <v>Aislador de retención 15 KV</v>
          </cell>
          <cell r="C313" t="str">
            <v xml:space="preserve">Un </v>
          </cell>
          <cell r="D313">
            <v>52600</v>
          </cell>
        </row>
        <row r="314">
          <cell r="B314" t="str">
            <v>Aislador de retención 15 KV</v>
          </cell>
          <cell r="C314" t="str">
            <v xml:space="preserve">Un </v>
          </cell>
          <cell r="D314">
            <v>56990</v>
          </cell>
        </row>
        <row r="315">
          <cell r="B315" t="str">
            <v>Aislador de retención 35 KV</v>
          </cell>
          <cell r="C315" t="str">
            <v xml:space="preserve">Un </v>
          </cell>
          <cell r="D315">
            <v>56990</v>
          </cell>
        </row>
        <row r="316">
          <cell r="B316" t="str">
            <v>Aislador de rosca para empalme</v>
          </cell>
          <cell r="C316" t="str">
            <v xml:space="preserve">Un </v>
          </cell>
          <cell r="D316">
            <v>198</v>
          </cell>
        </row>
        <row r="317">
          <cell r="B317" t="str">
            <v>Aisladores para barras de cobre</v>
          </cell>
          <cell r="C317" t="str">
            <v xml:space="preserve">Un </v>
          </cell>
          <cell r="D317">
            <v>52000</v>
          </cell>
        </row>
        <row r="318">
          <cell r="B318" t="str">
            <v>Aisladores para sistema de apantallamiento</v>
          </cell>
          <cell r="C318" t="str">
            <v xml:space="preserve">Un </v>
          </cell>
          <cell r="D318">
            <v>12980</v>
          </cell>
        </row>
        <row r="319">
          <cell r="B319" t="str">
            <v>alambre awg/thhn  calibre 12 en colores</v>
          </cell>
          <cell r="C319" t="str">
            <v>m</v>
          </cell>
          <cell r="D319">
            <v>1302</v>
          </cell>
        </row>
        <row r="320">
          <cell r="B320" t="str">
            <v>Alambre desnudo de cobre No 12</v>
          </cell>
          <cell r="C320" t="str">
            <v>m</v>
          </cell>
          <cell r="D320">
            <v>810</v>
          </cell>
        </row>
        <row r="321">
          <cell r="B321" t="str">
            <v>ALAMBRE NEGRO CAL 18</v>
          </cell>
          <cell r="C321" t="str">
            <v>Kg</v>
          </cell>
          <cell r="D321">
            <v>3570</v>
          </cell>
        </row>
        <row r="322">
          <cell r="B322" t="str">
            <v>ALAMBRE NEGRO No.18</v>
          </cell>
          <cell r="C322" t="str">
            <v>Kg</v>
          </cell>
          <cell r="D322">
            <v>3570</v>
          </cell>
        </row>
        <row r="323">
          <cell r="B323" t="str">
            <v>ALAMBRE NEGRO NO.18</v>
          </cell>
          <cell r="C323" t="str">
            <v>Kg</v>
          </cell>
          <cell r="D323">
            <v>3570</v>
          </cell>
        </row>
        <row r="324">
          <cell r="B324" t="str">
            <v>Alambron de 50mm para sistema de apantallamiento</v>
          </cell>
          <cell r="C324" t="str">
            <v>Ml</v>
          </cell>
          <cell r="D324">
            <v>2450</v>
          </cell>
        </row>
        <row r="325">
          <cell r="B325" t="str">
            <v>ALGODONERA MATERIAL: ELABORADA EN ACERO INOXIDABLE.</v>
          </cell>
          <cell r="C325" t="str">
            <v>Un</v>
          </cell>
          <cell r="D325">
            <v>19320</v>
          </cell>
        </row>
        <row r="326">
          <cell r="B326" t="str">
            <v xml:space="preserve">ALMACENAMIENTO DE VIDEO ( 36 T) </v>
          </cell>
          <cell r="C326" t="str">
            <v>Un</v>
          </cell>
          <cell r="D326">
            <v>95477984</v>
          </cell>
        </row>
        <row r="327">
          <cell r="B327" t="str">
            <v>ALMOHADAS MATERIAL: FIBRA RECUPERABLE DE POLIESTER 80% Y ALGODÓN 20%. FORRO: DACRÓN BLANCO, COSTURA DE HILOS DURABLES COLOR BLANCO. DIMENSIÓN : 0.70M X 0.50M</v>
          </cell>
          <cell r="C327" t="str">
            <v>Un</v>
          </cell>
          <cell r="D327">
            <v>136441</v>
          </cell>
        </row>
        <row r="328">
          <cell r="B328" t="str">
            <v>ALTA VOZ FULL RANGO 2,5W DE SOBRE PONER EN TECHO</v>
          </cell>
          <cell r="C328" t="str">
            <v>Un</v>
          </cell>
          <cell r="D328">
            <v>517127</v>
          </cell>
        </row>
        <row r="329">
          <cell r="B329" t="str">
            <v>ALUMOL. PINTURA REFLECTIVA DE ALUMNIO</v>
          </cell>
          <cell r="C329" t="str">
            <v>Kg</v>
          </cell>
          <cell r="D329">
            <v>24473</v>
          </cell>
        </row>
        <row r="330">
          <cell r="B330" t="str">
            <v>AMALGAMADOR AMALGAMADOR CON CÁPSULA CON REGULADOR DE TIEMPO E INTENSIDAD DE VELOCIDAD 1.280 – 2.850 VIBRACIONES, MEDIDAS: ANCHO: 250CM X FONDO: 140MM X ALTO: 85MM, TIEMPO: MANUAL – 0, 0 – 3SEG., CIRCUITO ELECTRÓNICO, APAGADO AUTOMÁTICO.</v>
          </cell>
          <cell r="C330" t="str">
            <v>Un</v>
          </cell>
          <cell r="D330">
            <v>732038</v>
          </cell>
        </row>
        <row r="331">
          <cell r="B331" t="str">
            <v>AMARRE CABALLETE</v>
          </cell>
          <cell r="C331" t="str">
            <v>Un</v>
          </cell>
          <cell r="D331">
            <v>332</v>
          </cell>
        </row>
        <row r="332">
          <cell r="B332" t="str">
            <v>AMARRE DE VELCRO.</v>
          </cell>
          <cell r="C332" t="str">
            <v>Un</v>
          </cell>
          <cell r="D332">
            <v>53085</v>
          </cell>
        </row>
        <row r="333">
          <cell r="B333" t="str">
            <v>AMASADORA 2@ 220V TRIFÁSICA</v>
          </cell>
          <cell r="C333" t="str">
            <v>Un</v>
          </cell>
          <cell r="D333">
            <v>17382219</v>
          </cell>
        </row>
        <row r="334">
          <cell r="B334" t="str">
            <v>AMASADORA AMS40 CAP. 1@, 12KG DIMENSIONES EQUIPO: ALTO:98 CM. ANCHO:43 CM. PROF: 90 CM. PESO: 190 KG.</v>
          </cell>
          <cell r="C334" t="str">
            <v>Un</v>
          </cell>
          <cell r="D334">
            <v>11214532</v>
          </cell>
        </row>
        <row r="335">
          <cell r="B335" t="str">
            <v xml:space="preserve">AMBU AMBU (RESUCITADOR) CON VÁLVULA PARA PACIENTE, MATERIAL DE SILICONA, MASCARILLA FACIAL TRANSPARENTE, ESTERILIZABLE, CON DEPÓSITO DE OXIGENO PARA MAYOR CONCENTRACIÓN, TAMAÑO ADULTO. </v>
          </cell>
          <cell r="C335" t="str">
            <v>Un</v>
          </cell>
          <cell r="D335">
            <v>267833</v>
          </cell>
        </row>
        <row r="336">
          <cell r="B336" t="str">
            <v>Amortiguadores</v>
          </cell>
          <cell r="C336" t="str">
            <v>Un</v>
          </cell>
          <cell r="D336">
            <v>85600</v>
          </cell>
        </row>
        <row r="337">
          <cell r="B337" t="str">
            <v>AMPLIFICADOR IP DE 240 W</v>
          </cell>
          <cell r="C337" t="str">
            <v>Un</v>
          </cell>
          <cell r="D337">
            <v>7606100</v>
          </cell>
        </row>
        <row r="338">
          <cell r="B338" t="str">
            <v>AMPLIFICADOR IP DE 350 W</v>
          </cell>
          <cell r="C338" t="str">
            <v>Un</v>
          </cell>
          <cell r="D338">
            <v>8067630</v>
          </cell>
        </row>
        <row r="339">
          <cell r="B339" t="str">
            <v>ANDAMIO DE CARGA 1,4 X 1,4 ALTURA 1M.</v>
          </cell>
          <cell r="C339" t="str">
            <v>dd</v>
          </cell>
          <cell r="D339">
            <v>1805</v>
          </cell>
        </row>
        <row r="340">
          <cell r="B340" t="str">
            <v>ANFO</v>
          </cell>
          <cell r="C340" t="str">
            <v>Kg</v>
          </cell>
          <cell r="D340">
            <v>3455</v>
          </cell>
        </row>
        <row r="341">
          <cell r="B341" t="str">
            <v>ÁNGULO 1 X 1/8 6M A 36M</v>
          </cell>
          <cell r="C341" t="str">
            <v>Un</v>
          </cell>
          <cell r="D341">
            <v>19113</v>
          </cell>
        </row>
        <row r="342">
          <cell r="B342" t="str">
            <v>ANGULO 2" X 1/4</v>
          </cell>
          <cell r="C342" t="str">
            <v>m</v>
          </cell>
          <cell r="D342">
            <v>15000</v>
          </cell>
        </row>
        <row r="343">
          <cell r="B343" t="str">
            <v>ANGULO 2-1/12" X 3/16" 12M A572/G50</v>
          </cell>
          <cell r="C343" t="str">
            <v>m</v>
          </cell>
          <cell r="D343">
            <v>13064</v>
          </cell>
        </row>
        <row r="344">
          <cell r="B344" t="str">
            <v>ÁNGULO CAL.26 LÁMINA GALV. 2.44 M</v>
          </cell>
          <cell r="C344" t="str">
            <v>Un</v>
          </cell>
          <cell r="D344">
            <v>3313.7159999999999</v>
          </cell>
        </row>
        <row r="345">
          <cell r="B345" t="str">
            <v>ANGULO DE 2 " X 2 " X 1/8 "</v>
          </cell>
          <cell r="C345" t="str">
            <v>Un</v>
          </cell>
          <cell r="D345">
            <v>8014</v>
          </cell>
        </row>
        <row r="346">
          <cell r="B346" t="str">
            <v>ANGULO ESQUINERO PVC 90</v>
          </cell>
          <cell r="C346" t="str">
            <v>m</v>
          </cell>
          <cell r="D346">
            <v>882</v>
          </cell>
        </row>
        <row r="347">
          <cell r="B347" t="str">
            <v>ANGULO GALV. 0,20 X 0,25 CAL.26 (2,44M)</v>
          </cell>
          <cell r="C347" t="str">
            <v>Un</v>
          </cell>
          <cell r="D347">
            <v>1523</v>
          </cell>
        </row>
        <row r="348">
          <cell r="B348" t="str">
            <v>ANGULO HIERRO 2" X 1/4"</v>
          </cell>
          <cell r="C348" t="str">
            <v>m</v>
          </cell>
          <cell r="D348">
            <v>15542</v>
          </cell>
        </row>
        <row r="349">
          <cell r="B349" t="str">
            <v>ANGULO HIERRO 3/4" X 1/8"</v>
          </cell>
          <cell r="C349" t="str">
            <v>m</v>
          </cell>
          <cell r="D349">
            <v>10103</v>
          </cell>
        </row>
        <row r="350">
          <cell r="B350" t="str">
            <v>ANTICORROSIVO</v>
          </cell>
          <cell r="C350" t="str">
            <v>GAL</v>
          </cell>
          <cell r="D350">
            <v>42000</v>
          </cell>
        </row>
        <row r="351">
          <cell r="B351" t="str">
            <v>ANTICORROSIVO</v>
          </cell>
          <cell r="C351" t="str">
            <v>Gal</v>
          </cell>
          <cell r="D351">
            <v>42000</v>
          </cell>
        </row>
        <row r="352">
          <cell r="B352" t="str">
            <v>ANTICORROSIVO ROJO</v>
          </cell>
          <cell r="C352" t="str">
            <v>Gal</v>
          </cell>
          <cell r="D352">
            <v>72900</v>
          </cell>
        </row>
        <row r="353">
          <cell r="B353" t="str">
            <v>ANTICORROSIVO ROJO CLARO</v>
          </cell>
          <cell r="C353" t="str">
            <v>Gal</v>
          </cell>
          <cell r="D353">
            <v>72900</v>
          </cell>
        </row>
        <row r="354">
          <cell r="B354" t="str">
            <v>ANTISOL</v>
          </cell>
          <cell r="C354" t="str">
            <v>Kg</v>
          </cell>
          <cell r="D354">
            <v>5221</v>
          </cell>
        </row>
        <row r="355">
          <cell r="B355" t="str">
            <v xml:space="preserve">APLICAIVO DE SEGURIDAD </v>
          </cell>
          <cell r="C355" t="str">
            <v>Un</v>
          </cell>
          <cell r="D355">
            <v>57393700</v>
          </cell>
        </row>
        <row r="356">
          <cell r="B356" t="str">
            <v xml:space="preserve">APLICATIVO DE SEGURIDAD </v>
          </cell>
          <cell r="C356" t="str">
            <v>Un</v>
          </cell>
          <cell r="D356">
            <v>58964500</v>
          </cell>
        </row>
        <row r="357">
          <cell r="B357" t="str">
            <v>Aplique tipo tortuga 12W</v>
          </cell>
          <cell r="C357" t="str">
            <v xml:space="preserve">Un </v>
          </cell>
          <cell r="D357">
            <v>45300</v>
          </cell>
        </row>
        <row r="358">
          <cell r="B358" t="str">
            <v>ARANDELA GALVANIZADA 1/2"</v>
          </cell>
          <cell r="C358" t="str">
            <v>Un</v>
          </cell>
          <cell r="D358">
            <v>199</v>
          </cell>
        </row>
        <row r="359">
          <cell r="B359" t="str">
            <v>ARBOL SEGUN ESPECIE MEDIANO</v>
          </cell>
          <cell r="C359" t="str">
            <v>Un</v>
          </cell>
          <cell r="D359">
            <v>64303</v>
          </cell>
        </row>
        <row r="360">
          <cell r="B360" t="str">
            <v>ARCO DE YUNG ARCO DE YUNG.</v>
          </cell>
          <cell r="C360" t="str">
            <v>Un</v>
          </cell>
          <cell r="D360">
            <v>91327</v>
          </cell>
        </row>
        <row r="361">
          <cell r="B361" t="str">
            <v>ARCO DETECTOR DE METALES GARRETT PD 6500i</v>
          </cell>
          <cell r="C361" t="str">
            <v>Un</v>
          </cell>
          <cell r="D361">
            <v>17701250</v>
          </cell>
        </row>
        <row r="362">
          <cell r="B362" t="str">
            <v>ARCOS PARA FUTBOL.</v>
          </cell>
          <cell r="C362" t="str">
            <v>Un</v>
          </cell>
          <cell r="D362">
            <v>2499961</v>
          </cell>
        </row>
        <row r="363">
          <cell r="B363" t="str">
            <v>ARENA DE PEÑA</v>
          </cell>
          <cell r="C363" t="str">
            <v>M3</v>
          </cell>
          <cell r="D363">
            <v>41000</v>
          </cell>
        </row>
        <row r="364">
          <cell r="B364" t="str">
            <v>ARENA LAVADA DE PEÑA</v>
          </cell>
          <cell r="C364" t="str">
            <v>m3</v>
          </cell>
          <cell r="D364">
            <v>41000</v>
          </cell>
        </row>
        <row r="365">
          <cell r="B365" t="str">
            <v>ARENA LAVADA DE RIO</v>
          </cell>
          <cell r="C365" t="str">
            <v>M3</v>
          </cell>
          <cell r="D365">
            <v>60000</v>
          </cell>
        </row>
        <row r="366">
          <cell r="B366" t="str">
            <v>ARENA LAVADA DE RIO</v>
          </cell>
          <cell r="C366" t="str">
            <v>m3</v>
          </cell>
          <cell r="D366">
            <v>60000</v>
          </cell>
        </row>
        <row r="367">
          <cell r="B367" t="str">
            <v>ARENA SILICEA</v>
          </cell>
          <cell r="C367" t="str">
            <v>m3</v>
          </cell>
          <cell r="D367">
            <v>180000</v>
          </cell>
        </row>
        <row r="368">
          <cell r="B368" t="str">
            <v>ARMARIO ALTO TIPO CERRADO CON PUERTAS DE PARCHE PARA PROCESOS DE ASEO. DIMENSIONES: LARGO.1.00. ANCHO.0.60 ALTO. 2.00</v>
          </cell>
          <cell r="C368" t="str">
            <v>m</v>
          </cell>
          <cell r="D368">
            <v>2583950</v>
          </cell>
        </row>
        <row r="369">
          <cell r="B369" t="str">
            <v>ARMARIO CERRADO CON PUERTAS BATIENTES PARA LAVADO TRAPEROS EN ACERO INOXIDABLE. DIMENSIONES: FRENTE: 1.00. FONDO: 0.70. ALTO: 1.80.</v>
          </cell>
          <cell r="C369" t="str">
            <v>Un</v>
          </cell>
          <cell r="D369">
            <v>3909748</v>
          </cell>
        </row>
        <row r="370">
          <cell r="B370" t="str">
            <v>ARMARIO METÁLICO ESTANTERÍA PARA FARMACIA.</v>
          </cell>
          <cell r="C370" t="str">
            <v>Un</v>
          </cell>
          <cell r="D370">
            <v>4200617</v>
          </cell>
        </row>
        <row r="371">
          <cell r="B371" t="str">
            <v>ARMARIO TIPO CERRADO CON PUERTAS DE CORREDERA. DIMENSIONES EN METROS: LARGO.2.00 ANCHO.0.70 ALTO. 0.86</v>
          </cell>
          <cell r="C371" t="str">
            <v>m</v>
          </cell>
          <cell r="D371">
            <v>2313634</v>
          </cell>
        </row>
        <row r="372">
          <cell r="B372" t="str">
            <v>ARTESA PARA MOJES EN PANADERÍAS. DIMENSIONES: LARGO: 1.00. ANCHO: 0.70. ALTO: 0.77.</v>
          </cell>
          <cell r="C372" t="str">
            <v>m</v>
          </cell>
          <cell r="D372">
            <v>1698617</v>
          </cell>
        </row>
        <row r="373">
          <cell r="B373" t="str">
            <v>ASCENSOR CAP. 675 Kg - 9 Pers ; Vel=1,0 m/seg; 11 Pisos-11 Paradas-11 Entradas</v>
          </cell>
          <cell r="C373" t="str">
            <v>Un</v>
          </cell>
          <cell r="D373">
            <v>149000000</v>
          </cell>
        </row>
        <row r="374">
          <cell r="B374" t="str">
            <v>ASCENSOR DE DISCAPACITADOS DE TRES (3) PARADAS</v>
          </cell>
          <cell r="C374" t="str">
            <v>Un</v>
          </cell>
          <cell r="D374">
            <v>56422414</v>
          </cell>
        </row>
        <row r="375">
          <cell r="B375" t="str">
            <v>ASCENSOR EUROLIFT O SIMILAR 600KG-8 PERS;V=1,0 M/SEG; CAB=1,38X1,38; 3 PISOS, 3 PARADAS, 3 ENTRADAS</v>
          </cell>
          <cell r="C375" t="str">
            <v>Un</v>
          </cell>
          <cell r="D375">
            <v>128787750</v>
          </cell>
        </row>
        <row r="376">
          <cell r="B376" t="str">
            <v>ASCENSOR EUROLIFT O SIMILAR 600KG-8 PERS;V=1,0 M/SEG; CAB=1,38X1,38; 5 PISOS, 5 PARADAS, 5 ENTRADAS</v>
          </cell>
          <cell r="C376" t="str">
            <v>Un</v>
          </cell>
          <cell r="D376">
            <v>138694500</v>
          </cell>
        </row>
        <row r="377">
          <cell r="B377" t="str">
            <v>ASFALTO DE LIGA</v>
          </cell>
          <cell r="C377" t="str">
            <v>Kg</v>
          </cell>
          <cell r="D377">
            <v>902</v>
          </cell>
        </row>
        <row r="378">
          <cell r="B378" t="str">
            <v>ASTA METALICA EXAGONAL PIRAMIDAL EN LAMINA DE ACERO ASTM A-36 DE 3MM DE ESPESOR  CON PINTURA ELECTROSTATRICA</v>
          </cell>
          <cell r="C378" t="str">
            <v>Un</v>
          </cell>
          <cell r="D378">
            <v>355000</v>
          </cell>
        </row>
        <row r="379">
          <cell r="B379" t="str">
            <v xml:space="preserve">ATRIL PORTA SUERO METÁLICO CON BASE FUNDIDA CON RODACHINES VARILLA TELESCÓPICA GRADUABLE DE 1.20M A 2.10M, ACABADO EN CROMO. </v>
          </cell>
          <cell r="C379" t="str">
            <v>Un</v>
          </cell>
          <cell r="D379">
            <v>317228</v>
          </cell>
        </row>
        <row r="380">
          <cell r="B380" t="str">
            <v>AUTOCLAVE AUTOCLAVE DE 19 LITROS DE CAPACIDAD,CON GENERADOR DE VAPOR SATURADO INCORPORADO, UTILIZANDO PARA ELLO AGUA DESMINERALIZADA, LA CÁMARA Y LA PUERTA ESTÁN CONSTRUIDAS EN ACERO INOXIDABLE ANSI 316L, PARA LA ESTERILIZACIÓN DE MATERIAL.</v>
          </cell>
          <cell r="C380" t="str">
            <v>Un</v>
          </cell>
          <cell r="D380">
            <v>4280923</v>
          </cell>
        </row>
        <row r="381">
          <cell r="B381" t="str">
            <v>AUTOCLAVE CAPACIDAD 25 LT., EN ALUMINIO Y CONSTA DE: CONTROL TERMOSTÁTICO AUTOMÁTICO, TEMPORIZADOR MECÁNICO SESENTA (60) MINUTOS, MANÓMETRO DE PRESIÓN A VAPOR, VÁLVULA DE CONTROL DE VAPOR, VÁLVULA DE SEGURIDAD, TAPÓN DE SOBREPRESIÓ Y MANIJA DE BAKELITA.</v>
          </cell>
          <cell r="C381" t="str">
            <v>Un</v>
          </cell>
          <cell r="D381">
            <v>4939526</v>
          </cell>
        </row>
        <row r="382">
          <cell r="B382" t="str">
            <v>AUTOCLAVE ESTERILIZADOR AUTOMÁTICO, DE DOS BANDEJAS DE 0.381 X 0.22M X 0.025M, CON CAPACIDAD CÁMARA HASTA 27 LT. CON TANQUE DE RESERVA DE AGUA CON TUBO DE DRENAJE, DOS (2) DISPLAYS QUE INDIQUEN TEMPERATURA EN GRADO/ TIEMPO Y PRESIÓN.</v>
          </cell>
          <cell r="C382" t="str">
            <v>Un</v>
          </cell>
          <cell r="D382">
            <v>17171878</v>
          </cell>
        </row>
        <row r="383">
          <cell r="B383" t="str">
            <v>AUTOIMPRIMANTE EPOXICO</v>
          </cell>
          <cell r="C383" t="str">
            <v>Gal</v>
          </cell>
          <cell r="D383">
            <v>87408</v>
          </cell>
        </row>
        <row r="384">
          <cell r="B384" t="str">
            <v>Automático enchufable 1x20,1x30, 1x40 o 1x50 A</v>
          </cell>
          <cell r="C384" t="str">
            <v>Un</v>
          </cell>
          <cell r="D384">
            <v>12300</v>
          </cell>
        </row>
        <row r="385">
          <cell r="B385" t="str">
            <v>Automático enchufable 1x20,1x30, 1x40, 1x50, 1x60 o 1x70 A</v>
          </cell>
          <cell r="C385" t="str">
            <v xml:space="preserve">Un </v>
          </cell>
          <cell r="D385">
            <v>14500</v>
          </cell>
        </row>
        <row r="386">
          <cell r="B386" t="str">
            <v>Automático enchufable 2x20,2x30, 2x40 o 2x50 A</v>
          </cell>
          <cell r="C386" t="str">
            <v xml:space="preserve">Un </v>
          </cell>
          <cell r="D386">
            <v>32600</v>
          </cell>
        </row>
        <row r="387">
          <cell r="B387" t="str">
            <v>Automático enchufable 3x20, 3x30, 3x40 o 3x50 A</v>
          </cell>
          <cell r="C387" t="str">
            <v xml:space="preserve">Un </v>
          </cell>
          <cell r="D387">
            <v>89500</v>
          </cell>
        </row>
        <row r="388">
          <cell r="B388" t="str">
            <v>Automatico industrial</v>
          </cell>
          <cell r="C388" t="str">
            <v>Un</v>
          </cell>
          <cell r="D388">
            <v>452300</v>
          </cell>
        </row>
        <row r="389">
          <cell r="B389" t="str">
            <v>Automático industrial regulado caja moldeada  1000 a 1250 A</v>
          </cell>
          <cell r="C389" t="str">
            <v xml:space="preserve">Un </v>
          </cell>
          <cell r="D389">
            <v>4310000</v>
          </cell>
        </row>
        <row r="390">
          <cell r="B390" t="str">
            <v>Automático industrial regulado caja moldeada  1250 a 1600 A</v>
          </cell>
          <cell r="C390" t="str">
            <v xml:space="preserve">Un </v>
          </cell>
          <cell r="D390">
            <v>5980000</v>
          </cell>
        </row>
        <row r="391">
          <cell r="B391" t="str">
            <v>Automático industrial regulado caja moldeada  504 a 630 A</v>
          </cell>
          <cell r="C391" t="str">
            <v xml:space="preserve">Un </v>
          </cell>
          <cell r="D391">
            <v>2398000</v>
          </cell>
        </row>
        <row r="392">
          <cell r="B392" t="str">
            <v>Automático industrial regulado caja moldeada  640 a 800 A</v>
          </cell>
          <cell r="C392" t="str">
            <v xml:space="preserve">Un </v>
          </cell>
          <cell r="D392">
            <v>2560000</v>
          </cell>
        </row>
        <row r="393">
          <cell r="B393" t="str">
            <v>Automático industrial regulado caja moldeada  800 a 1000 A</v>
          </cell>
          <cell r="C393" t="str">
            <v xml:space="preserve">Un </v>
          </cell>
          <cell r="D393">
            <v>3260000</v>
          </cell>
        </row>
        <row r="394">
          <cell r="B394" t="str">
            <v>Automático industrial regulado caja moldeada 100 a 125 A</v>
          </cell>
          <cell r="C394" t="str">
            <v xml:space="preserve">Un </v>
          </cell>
          <cell r="D394">
            <v>359800</v>
          </cell>
        </row>
        <row r="395">
          <cell r="B395" t="str">
            <v>Automático industrial regulado caja moldeada 12 a 16 A</v>
          </cell>
          <cell r="C395" t="str">
            <v xml:space="preserve">Un </v>
          </cell>
          <cell r="D395">
            <v>359800</v>
          </cell>
        </row>
        <row r="396">
          <cell r="B396" t="str">
            <v>Automático industrial regulado caja moldeada 128 a 160 A</v>
          </cell>
          <cell r="C396" t="str">
            <v xml:space="preserve">Un </v>
          </cell>
          <cell r="D396">
            <v>596300</v>
          </cell>
        </row>
        <row r="397">
          <cell r="B397" t="str">
            <v>Automático industrial regulado caja moldeada 160 a 250 A</v>
          </cell>
          <cell r="C397" t="str">
            <v xml:space="preserve">Un </v>
          </cell>
          <cell r="D397">
            <v>785100</v>
          </cell>
        </row>
        <row r="398">
          <cell r="B398" t="str">
            <v>Automático industrial regulado caja moldeada 20 a 25 A</v>
          </cell>
          <cell r="C398" t="str">
            <v xml:space="preserve">Un </v>
          </cell>
          <cell r="D398">
            <v>359800</v>
          </cell>
        </row>
        <row r="399">
          <cell r="B399" t="str">
            <v>Automático industrial regulado caja moldeada 256 a 320 A</v>
          </cell>
          <cell r="C399" t="str">
            <v xml:space="preserve">Un </v>
          </cell>
          <cell r="D399">
            <v>918000</v>
          </cell>
        </row>
        <row r="400">
          <cell r="B400" t="str">
            <v>Automático industrial regulado caja moldeada 28 a 40 A</v>
          </cell>
          <cell r="C400" t="str">
            <v xml:space="preserve">Un </v>
          </cell>
          <cell r="D400">
            <v>359800</v>
          </cell>
        </row>
        <row r="401">
          <cell r="B401" t="str">
            <v>Automático industrial regulado caja moldeada 320 a 400 A</v>
          </cell>
          <cell r="C401" t="str">
            <v xml:space="preserve">Un </v>
          </cell>
          <cell r="D401">
            <v>1198600</v>
          </cell>
        </row>
        <row r="402">
          <cell r="B402" t="str">
            <v>Automático industrial regulado caja moldeada 400 a 500 A</v>
          </cell>
          <cell r="C402" t="str">
            <v xml:space="preserve">Un </v>
          </cell>
          <cell r="D402">
            <v>1654000</v>
          </cell>
        </row>
        <row r="403">
          <cell r="B403" t="str">
            <v>Automático industrial regulado caja moldeada 44 a 63 A</v>
          </cell>
          <cell r="C403" t="str">
            <v xml:space="preserve">Un </v>
          </cell>
          <cell r="D403">
            <v>359800</v>
          </cell>
        </row>
        <row r="404">
          <cell r="B404" t="str">
            <v>Automático industrial regulado caja moldeada 64 a 80 A</v>
          </cell>
          <cell r="C404" t="str">
            <v xml:space="preserve">Un </v>
          </cell>
          <cell r="D404">
            <v>359801</v>
          </cell>
        </row>
        <row r="405">
          <cell r="B405" t="str">
            <v>Automático industrial regulado caja moldeada 80 a 100 A</v>
          </cell>
          <cell r="C405" t="str">
            <v xml:space="preserve">Un </v>
          </cell>
          <cell r="D405">
            <v>359801</v>
          </cell>
        </row>
        <row r="406">
          <cell r="B406" t="str">
            <v>Automático industrial regulado caja moldeada 87 a 125 A</v>
          </cell>
          <cell r="C406" t="str">
            <v xml:space="preserve">Un </v>
          </cell>
          <cell r="D406">
            <v>596300</v>
          </cell>
        </row>
        <row r="407">
          <cell r="B407" t="str">
            <v>Automático tipo riel 1x20,1x30, 1x40 o 1x50 A</v>
          </cell>
          <cell r="C407" t="str">
            <v>Un</v>
          </cell>
          <cell r="D407">
            <v>15320</v>
          </cell>
        </row>
        <row r="408">
          <cell r="B408" t="str">
            <v>Automático industrial bifásico caja moldeada  15 A</v>
          </cell>
          <cell r="C408" t="str">
            <v>Un</v>
          </cell>
          <cell r="D408">
            <v>195000</v>
          </cell>
        </row>
        <row r="409">
          <cell r="B409" t="str">
            <v>Automático industrial bifásico caja moldeada  30 A</v>
          </cell>
          <cell r="C409" t="str">
            <v>Un</v>
          </cell>
          <cell r="D409">
            <v>225000</v>
          </cell>
        </row>
        <row r="410">
          <cell r="B410" t="str">
            <v>AVISO/LOGO EN ACERO INOXIDABLE  (VER DETALLE)</v>
          </cell>
          <cell r="C410" t="str">
            <v>Un</v>
          </cell>
          <cell r="D410">
            <v>452200</v>
          </cell>
        </row>
        <row r="411">
          <cell r="B411" t="str">
            <v>AZAFATES Ó FUENTES FULL SIZE (1/1) PARA MESAS FRÍAS O CALIENTES, CAPACIDAD 19.5 LITROS. DIMENSIONES: LARGO: 53CM. ANCHO: 32.5CM PROFUNDIDAD: 15CM</v>
          </cell>
          <cell r="C411" t="str">
            <v>Un</v>
          </cell>
          <cell r="D411">
            <v>201345</v>
          </cell>
        </row>
        <row r="412">
          <cell r="B412" t="str">
            <v>AZAFATES Ó FUENTES FULL SIZE 1/1 X 6.5 CM DE PROF. CAPACIDAD 8.5 LT. DIMENSIONES: LARGO: 53CM. ANCHO: 32.5CM PROFUNDIDAD: 6.5CM</v>
          </cell>
          <cell r="C412" t="str">
            <v>Un</v>
          </cell>
          <cell r="D412">
            <v>141161</v>
          </cell>
        </row>
        <row r="413">
          <cell r="B413" t="str">
            <v>BAJANTE EN PVC BLANCO EXTREMO LISO (3M)</v>
          </cell>
          <cell r="C413" t="str">
            <v>Un</v>
          </cell>
          <cell r="D413">
            <v>89501</v>
          </cell>
        </row>
        <row r="414">
          <cell r="B414" t="str">
            <v xml:space="preserve">BALA DE OXIGENO CON MANOMETRO TIPO HOSPITALARIO, CAPACIDAD 6,5 M3, COLLARÍN SIN SOLDADURA, VÁLVULA SHERWOOD, ALTO 1,42M, DIÁMETRO 0,76M Y BASE 22,5M, REGULADOR PARA OXIMETRO Y HUMIDIFICADOR PARA OXIGENO Y CARETA PARA BALA DE OXIGENO. </v>
          </cell>
          <cell r="C414" t="str">
            <v>Un</v>
          </cell>
          <cell r="D414">
            <v>350000</v>
          </cell>
        </row>
        <row r="415">
          <cell r="B415" t="str">
            <v>BALANZA CON TALLIMETRO CON UN PESO DE 140KL X 100GR, TALLÍMETRO DE 1.95M, DE BRAZO PARA LECTURA HASTA LA CINTURA, CONTIENE SISTEMA RESISTENTE DE PALANCA Y BASE DE ACERO, PIVOTES Y COJINES ENDURECIDOS, VARILLA DE MEDICIÓN DE 0.91M A 1.95M.</v>
          </cell>
          <cell r="C415" t="str">
            <v>Un</v>
          </cell>
          <cell r="D415">
            <v>1530083</v>
          </cell>
        </row>
        <row r="416">
          <cell r="B416" t="str">
            <v xml:space="preserve">BALANZA ELECTRONICA BALANZA ELECTRÓNICA DE PRECISIÓN CON DISPLAY DE 7 SEGMENTOS, INDICADOR DE ESTABILIDAD Y 4 ESCALAS DE FILTRO OPCIONALES, CON SECUENCIA OPTIMIZADA DE INDICACIÓN. </v>
          </cell>
          <cell r="C416" t="str">
            <v>Un</v>
          </cell>
          <cell r="D416">
            <v>280000</v>
          </cell>
        </row>
        <row r="417">
          <cell r="B417" t="str">
            <v>BALDE Y ESCURRIDOR . MEDIDAS 91HX43AX54L PLÁSTICO-RUBBERMAID</v>
          </cell>
          <cell r="C417" t="str">
            <v>Un</v>
          </cell>
          <cell r="D417">
            <v>483854</v>
          </cell>
        </row>
        <row r="418">
          <cell r="B418" t="str">
            <v>BALDOSA CERAMICA 20X30 BLANC NUEVA VAL</v>
          </cell>
          <cell r="C418" t="str">
            <v>m2</v>
          </cell>
          <cell r="D418">
            <v>25385</v>
          </cell>
        </row>
        <row r="419">
          <cell r="B419" t="str">
            <v>BALDOSA DE MICROGRANO PARA ALTO TRAFICO REF. PAYANDÉ, FONDO BLANCO, TEXTURA GRANILLADA</v>
          </cell>
          <cell r="C419" t="str">
            <v>m2</v>
          </cell>
          <cell r="D419">
            <v>45000</v>
          </cell>
        </row>
        <row r="420">
          <cell r="B420" t="str">
            <v>BALDOSA GRANO DE MARMOL BLANCO HUILA 30X30</v>
          </cell>
          <cell r="C420" t="str">
            <v>m2</v>
          </cell>
          <cell r="D420">
            <v>49396</v>
          </cell>
        </row>
        <row r="421">
          <cell r="B421" t="str">
            <v>BALDOSIN GRANITO DORADAL</v>
          </cell>
          <cell r="C421" t="str">
            <v>M2</v>
          </cell>
          <cell r="D421">
            <v>55470.2427184466</v>
          </cell>
        </row>
        <row r="422">
          <cell r="B422" t="str">
            <v>BANCA CILINDRICA DE SOBREPONER TIPO CONO INVERTIDA EN CONCRETO ATIEZADO TIPO INDURAL</v>
          </cell>
          <cell r="C422" t="str">
            <v>Un</v>
          </cell>
          <cell r="D422">
            <v>137534</v>
          </cell>
        </row>
        <row r="423">
          <cell r="B423" t="str">
            <v>BANCA DOBLE EN CONCRETO  LISO ATEZADO DE COLORES CON ESPALDAR DE 1.00 MTS TIPO INDURAL</v>
          </cell>
          <cell r="C423" t="str">
            <v>Un</v>
          </cell>
          <cell r="D423">
            <v>712176</v>
          </cell>
        </row>
        <row r="424">
          <cell r="B424" t="str">
            <v>BANCA EMPOTRADA EN ACERO INOX PARA DISC.</v>
          </cell>
          <cell r="C424" t="str">
            <v>Un</v>
          </cell>
          <cell r="D424">
            <v>318000</v>
          </cell>
        </row>
        <row r="425">
          <cell r="B425" t="str">
            <v>BANCA EN CONCRETO LISO ATIEZADO DE COLORES SENCILLA BMCES-50 TIPO INDURAL</v>
          </cell>
          <cell r="C425" t="str">
            <v>Un</v>
          </cell>
          <cell r="D425">
            <v>374516</v>
          </cell>
        </row>
        <row r="426">
          <cell r="B426" t="str">
            <v>BANCA EN DURMIENTES DE MADERA TEKA PARA EXTERIORES INMUNIZADA E IMPERMEABILIZADA COLOR NATURAL CON PERFILES METALICOS DE SOPORTE</v>
          </cell>
          <cell r="C426" t="str">
            <v>Un</v>
          </cell>
          <cell r="D426">
            <v>380346</v>
          </cell>
        </row>
        <row r="427">
          <cell r="B427" t="str">
            <v>BANCA MODULAR EN CONCRETO DE LISO ATEZADO DE COLORES SIN ESPALDAR TIPO INDURAL O O EQUIVALENTE DE IGUAL CALIDAD O SUPERIOR.</v>
          </cell>
          <cell r="C427" t="str">
            <v>Un</v>
          </cell>
          <cell r="D427">
            <v>223319</v>
          </cell>
        </row>
        <row r="428">
          <cell r="B428" t="str">
            <v xml:space="preserve">BANCA PARA BARRA DE CAFETERIA REDONDA EN ACERO INOXIDABLE </v>
          </cell>
          <cell r="C428" t="str">
            <v>Un</v>
          </cell>
          <cell r="D428">
            <v>260000</v>
          </cell>
        </row>
        <row r="429">
          <cell r="B429" t="str">
            <v xml:space="preserve">BANCAS ACERO 304 Y HR. TUBO CUADRADO ASIENTO INOXIDABLE EN CUADRADO DE 1 PULG. 45H X 60A X 18,5L </v>
          </cell>
          <cell r="C429" t="str">
            <v>Un</v>
          </cell>
          <cell r="D429">
            <v>1209635</v>
          </cell>
        </row>
        <row r="430">
          <cell r="B430" t="str">
            <v xml:space="preserve">BANCAS ACERO 304, CALIBRE 16.  MODELO TIPO IDU LAMINA PERFORADA. MEDIDAS 45H X 50AX 100L </v>
          </cell>
          <cell r="C430" t="str">
            <v>Un</v>
          </cell>
          <cell r="D430">
            <v>1209635</v>
          </cell>
        </row>
        <row r="431">
          <cell r="B431" t="str">
            <v>BANDA DE UNIÓN DE GEOTEXTIL DE 300 MM DE ANCHURA</v>
          </cell>
          <cell r="C431" t="str">
            <v>m</v>
          </cell>
          <cell r="D431">
            <v>2220</v>
          </cell>
        </row>
        <row r="432">
          <cell r="B432" t="str">
            <v>BANDA SOPORTE PARA TUBO APRETADO 1"</v>
          </cell>
          <cell r="C432" t="str">
            <v>Un</v>
          </cell>
          <cell r="D432">
            <v>1813</v>
          </cell>
        </row>
        <row r="433">
          <cell r="B433" t="str">
            <v>BANDA SOPORTE PARA TUBO APRETADO 1/2"</v>
          </cell>
          <cell r="C433" t="str">
            <v>Un</v>
          </cell>
          <cell r="D433">
            <v>1536</v>
          </cell>
        </row>
        <row r="434">
          <cell r="B434" t="str">
            <v>BANDA SOPORTE PARA TUBO APRETADO 1-1/2"</v>
          </cell>
          <cell r="C434" t="str">
            <v>Un</v>
          </cell>
          <cell r="D434">
            <v>2555</v>
          </cell>
        </row>
        <row r="435">
          <cell r="B435" t="str">
            <v>BANDA SOPORTE PARA TUBO APRETADO 1-1/4"</v>
          </cell>
          <cell r="C435" t="str">
            <v>Un</v>
          </cell>
          <cell r="D435">
            <v>2100</v>
          </cell>
        </row>
        <row r="436">
          <cell r="B436" t="str">
            <v>BANDA SOPORTE PARA TUBO APRETADO 2"</v>
          </cell>
          <cell r="C436" t="str">
            <v>Un</v>
          </cell>
          <cell r="D436">
            <v>2555</v>
          </cell>
        </row>
        <row r="437">
          <cell r="B437" t="str">
            <v>BANDA SOPORTE PARA TUBO APRETADO 3"</v>
          </cell>
          <cell r="C437" t="str">
            <v>Un</v>
          </cell>
          <cell r="D437">
            <v>5252</v>
          </cell>
        </row>
        <row r="438">
          <cell r="B438" t="str">
            <v>BANDA SOPORTE PARA TUBO APRETADO 3/4"</v>
          </cell>
          <cell r="C438" t="str">
            <v>Un</v>
          </cell>
          <cell r="D438">
            <v>1699</v>
          </cell>
        </row>
        <row r="439">
          <cell r="B439" t="str">
            <v>BANDA SOPORTE PARA TUBO APRETADO 4"</v>
          </cell>
          <cell r="C439" t="str">
            <v>Un</v>
          </cell>
          <cell r="D439">
            <v>5796</v>
          </cell>
        </row>
        <row r="440">
          <cell r="B440" t="str">
            <v>BANDA SOPORTE PARA TUBO APRETADO 6"</v>
          </cell>
          <cell r="C440" t="str">
            <v>Un</v>
          </cell>
          <cell r="D440">
            <v>6638</v>
          </cell>
        </row>
        <row r="441">
          <cell r="B441" t="str">
            <v>BANDEJA DE FIBRA 1U ST, SC, FC, MTRJ, LC.</v>
          </cell>
          <cell r="C441" t="str">
            <v>Un</v>
          </cell>
          <cell r="D441">
            <v>3259661</v>
          </cell>
        </row>
        <row r="442">
          <cell r="B442" t="str">
            <v>Bandeja para fibra óptica</v>
          </cell>
          <cell r="C442" t="str">
            <v xml:space="preserve">Un </v>
          </cell>
          <cell r="D442">
            <v>265600</v>
          </cell>
        </row>
        <row r="443">
          <cell r="B443" t="str">
            <v>BANDEJA PARA PANADERIA EN ALUMINIO. 65X45CM. DIMENSIONES: LARGO: 65. ANCHO: 45. ALTO: 2.5 CM</v>
          </cell>
          <cell r="C443" t="str">
            <v>Un</v>
          </cell>
          <cell r="D443">
            <v>41734</v>
          </cell>
        </row>
        <row r="444">
          <cell r="B444" t="str">
            <v>BANDEJA PARA PLANCHA Y PARA ASADOS. DIMENSIONES: 1/1 GN (325 X 530 MM)</v>
          </cell>
          <cell r="C444" t="str">
            <v>Un</v>
          </cell>
          <cell r="D444">
            <v>632296</v>
          </cell>
        </row>
        <row r="445">
          <cell r="B445" t="str">
            <v>BANDEJA PORTA CABLES - CABLO FILL CON ACCESORIOS</v>
          </cell>
          <cell r="C445" t="str">
            <v>m</v>
          </cell>
          <cell r="D445">
            <v>317016</v>
          </cell>
        </row>
        <row r="446">
          <cell r="B446" t="str">
            <v>Bandeja Tipo Malla 20x10 cm con división</v>
          </cell>
          <cell r="C446" t="str">
            <v>Un</v>
          </cell>
          <cell r="D446">
            <v>48820</v>
          </cell>
        </row>
        <row r="447">
          <cell r="B447" t="str">
            <v>Bandeja Tipo Malla 10x6 cm con división</v>
          </cell>
          <cell r="C447" t="str">
            <v>UN</v>
          </cell>
          <cell r="D447">
            <v>38750</v>
          </cell>
        </row>
        <row r="448">
          <cell r="B448" t="str">
            <v>Bandeja Tipo Malla 100x60mm</v>
          </cell>
          <cell r="C448" t="str">
            <v>Ml</v>
          </cell>
          <cell r="D448">
            <v>42100</v>
          </cell>
        </row>
        <row r="449">
          <cell r="B449" t="str">
            <v>Bandeja Tipo Malla 200x60mm</v>
          </cell>
          <cell r="C449" t="str">
            <v>Ml</v>
          </cell>
          <cell r="D449">
            <v>56170</v>
          </cell>
        </row>
        <row r="450">
          <cell r="B450" t="str">
            <v>Bandeja Tipo Malla 300x60mm</v>
          </cell>
          <cell r="C450" t="str">
            <v>Ml</v>
          </cell>
          <cell r="D450">
            <v>71200</v>
          </cell>
        </row>
        <row r="451">
          <cell r="B451" t="str">
            <v>BANDEJAS DE PANADERÍA PERFORADA 1/1 GN CON REVESTIMIENTO DE TRILAX. DIMENSIONES: 1/1 GN (325 X 530 MM)</v>
          </cell>
          <cell r="C451" t="str">
            <v>Un</v>
          </cell>
          <cell r="D451">
            <v>306388</v>
          </cell>
        </row>
        <row r="452">
          <cell r="B452" t="str">
            <v>BAÑO MARIA EN ACERO INOXIDABLE CON PATAS NIVELADORAS– MODULO CALIENTE MODELO 758</v>
          </cell>
          <cell r="C452" t="str">
            <v>Un</v>
          </cell>
          <cell r="D452">
            <v>3567436</v>
          </cell>
        </row>
        <row r="453">
          <cell r="B453" t="str">
            <v>BAÑO SEROLOGICO FABRICADO EN ACERO FINO DE ALTA CALIDAD, CON CAPACIDAD DE 10 LT., PARA 110V/60HZ,  UTILIZA UNA (1) GRADILLA DE 24 PUESTOS, CON REGULACIÓN DE TEMPERATURA POR MICROPROCESADOR, TERMÓMETRO DIGITAL, CON SISTEMAS DE AUTODIAGNÓSTICO.</v>
          </cell>
          <cell r="C453" t="str">
            <v>Un</v>
          </cell>
          <cell r="D453">
            <v>3567436</v>
          </cell>
        </row>
        <row r="454">
          <cell r="B454" t="str">
            <v>BARANDA H=30 CM EN TUBO  ESTRUCTURAL GALVANIZADO DE 2"- TRAVESAÑO DE TUBO CUADRADO DE 1"X1". ANCLADA A ANTEPECHO (VER DETALLE).</v>
          </cell>
          <cell r="C454" t="str">
            <v>m</v>
          </cell>
          <cell r="D454">
            <v>185000</v>
          </cell>
        </row>
        <row r="455">
          <cell r="B455" t="str">
            <v>BARANDA REGULADORA DE PERSONAS.DIMENSIONES: LARGO: 3.60. DIÁMETRO. 2 ALTO: 0.90.</v>
          </cell>
          <cell r="C455" t="str">
            <v>Un</v>
          </cell>
          <cell r="D455">
            <v>805730</v>
          </cell>
        </row>
        <row r="456">
          <cell r="B456" t="str">
            <v>BARANDA TUBULAR METÁLICA DIAM 2" ALUMINIO</v>
          </cell>
          <cell r="C456" t="str">
            <v>m</v>
          </cell>
          <cell r="D456">
            <v>95300</v>
          </cell>
        </row>
        <row r="457">
          <cell r="B457" t="str">
            <v>BARANDAS H= 1 MTS EN TUB0 ESTRUCTURAL GALVANIZADO DE 2"-TRAVESAÑOS DE TUBO CUADRADO DE 1" X 1", APOYOS EN PLATINA (VER PLANO DE DETALLE).</v>
          </cell>
          <cell r="C457" t="str">
            <v>m</v>
          </cell>
          <cell r="D457">
            <v>132000</v>
          </cell>
        </row>
        <row r="458">
          <cell r="B458" t="str">
            <v>BARANDAS H= 1.65 MTS EN TUB0 ESTRUCTURAL GALVANIZADO DE 2"-TRAVESAÑOS DE TUBO CUADRADO DE 1" X 1", APOYOS EN PLATINA (VER PLANO DE DETALLE).</v>
          </cell>
          <cell r="C458" t="str">
            <v>m</v>
          </cell>
          <cell r="D458">
            <v>165000</v>
          </cell>
        </row>
        <row r="459">
          <cell r="B459" t="str">
            <v>BARANDAS H= 1.70 MTS EN TUB0 ESTRUCTURAL GALVANIZADO DE 2"-TRAVESAÑOS DE TUBO CUADRADO DE 1" X 1", APOYOS EN PLATINA (VER PLANO DE DETALLE).</v>
          </cell>
          <cell r="C459" t="str">
            <v>m</v>
          </cell>
          <cell r="D459">
            <v>170000</v>
          </cell>
        </row>
        <row r="460">
          <cell r="B460" t="str">
            <v>BARANDAS TUBO Y VARILLA EN ACERO 304. SUMINISTRADO POR EL CLIENTE DE ACUERDO A MODELO. SEGÚN PLANOS Y REQUERIMIENTO DEL CLIENTE</v>
          </cell>
          <cell r="C460" t="str">
            <v>Un</v>
          </cell>
          <cell r="D460">
            <v>192000</v>
          </cell>
        </row>
        <row r="461">
          <cell r="B461" t="str">
            <v>BARRA ANTIPANICO DOBLE</v>
          </cell>
          <cell r="C461" t="str">
            <v>Un</v>
          </cell>
          <cell r="D461">
            <v>1130870</v>
          </cell>
        </row>
        <row r="462">
          <cell r="B462" t="str">
            <v>BARRA ANTIPANICO SENCILLA</v>
          </cell>
          <cell r="C462" t="str">
            <v>Un</v>
          </cell>
          <cell r="D462">
            <v>649870</v>
          </cell>
        </row>
        <row r="463">
          <cell r="B463" t="str">
            <v>Barra de cobre de 600x50x5 mm con soporte para fijación en muro</v>
          </cell>
          <cell r="C463" t="str">
            <v xml:space="preserve">Un </v>
          </cell>
          <cell r="D463">
            <v>105900</v>
          </cell>
        </row>
        <row r="464">
          <cell r="B464" t="str">
            <v>BARRA INSTITUCIONAL DISCAPACITADOS 45 CM</v>
          </cell>
          <cell r="C464" t="str">
            <v>Un</v>
          </cell>
          <cell r="D464">
            <v>73001</v>
          </cell>
        </row>
        <row r="465">
          <cell r="B465" t="str">
            <v>BARRAJE HORIZONTAL PARA RACK KIT</v>
          </cell>
          <cell r="C465" t="str">
            <v>Un</v>
          </cell>
          <cell r="D465">
            <v>740074</v>
          </cell>
        </row>
        <row r="466">
          <cell r="B466" t="str">
            <v>Barraje preformado para M.T. 600 A - 15kV</v>
          </cell>
          <cell r="C466" t="str">
            <v xml:space="preserve">Un </v>
          </cell>
          <cell r="D466">
            <v>1336000</v>
          </cell>
        </row>
        <row r="467">
          <cell r="B467" t="str">
            <v>BARRAJE TGB KIT</v>
          </cell>
          <cell r="C467" t="str">
            <v>Un</v>
          </cell>
          <cell r="D467">
            <v>1101114</v>
          </cell>
        </row>
        <row r="468">
          <cell r="B468" t="str">
            <v>BARRAJE TMGB KIT</v>
          </cell>
          <cell r="C468" t="str">
            <v>Un</v>
          </cell>
          <cell r="D468">
            <v>932161</v>
          </cell>
        </row>
        <row r="469">
          <cell r="B469" t="str">
            <v>Barrajes en cobre para 1000 amperios (fases + neutro + tierra)</v>
          </cell>
          <cell r="C469" t="str">
            <v xml:space="preserve">Un </v>
          </cell>
          <cell r="D469">
            <v>1815000</v>
          </cell>
        </row>
        <row r="470">
          <cell r="B470" t="str">
            <v>Barrajes en cobre para 2000 amperios (fases + neutro + tierra)</v>
          </cell>
          <cell r="C470" t="str">
            <v>Un</v>
          </cell>
          <cell r="D470">
            <v>2050000</v>
          </cell>
        </row>
        <row r="471">
          <cell r="B471" t="str">
            <v>Barrajes en cobre para 300 amperios (fases + neutro + tierra)</v>
          </cell>
          <cell r="C471" t="str">
            <v xml:space="preserve">Un </v>
          </cell>
          <cell r="D471">
            <v>1055000</v>
          </cell>
        </row>
        <row r="472">
          <cell r="B472" t="str">
            <v>Barrajes en cobre para 3000 amperios (fases + neutro + tierra)</v>
          </cell>
          <cell r="C472" t="str">
            <v>Un</v>
          </cell>
          <cell r="D472">
            <v>3625000</v>
          </cell>
        </row>
        <row r="473">
          <cell r="B473" t="str">
            <v>Barrajes en cobre para 500 amperios (fases + neutro + tierra)</v>
          </cell>
          <cell r="C473" t="str">
            <v xml:space="preserve">Un </v>
          </cell>
          <cell r="D473">
            <v>1560000</v>
          </cell>
        </row>
        <row r="474">
          <cell r="B474" t="str">
            <v>Barrajes en cobre para 750 amperios (fases + neutro + tierra)</v>
          </cell>
          <cell r="C474" t="str">
            <v xml:space="preserve">Un </v>
          </cell>
          <cell r="D474">
            <v>1320000</v>
          </cell>
        </row>
        <row r="475">
          <cell r="B475" t="str">
            <v xml:space="preserve">BARRAS DE APOYO DISCAPACITADOS </v>
          </cell>
          <cell r="C475" t="str">
            <v>Un</v>
          </cell>
          <cell r="D475">
            <v>365419</v>
          </cell>
        </row>
        <row r="476">
          <cell r="B476" t="str">
            <v>BARRAS DE SEGURIDAD TUBO ACERO 304 1¼”.  MODELO BARRA DE SEGURIDAD CON ESCUDOS EN ACERO. MEDIDAS 12"</v>
          </cell>
          <cell r="C476" t="str">
            <v>Un</v>
          </cell>
          <cell r="D476">
            <v>49659</v>
          </cell>
        </row>
        <row r="477">
          <cell r="B477" t="str">
            <v>BARRAS DE SEGURIDAD TUBO ACERO 304 1¼”.  MODELO BARRA DE SEGURIDAD CON ESCUDOS EN ACERO. MEDIDAS 14”</v>
          </cell>
          <cell r="C477" t="str">
            <v>Un</v>
          </cell>
          <cell r="D477">
            <v>52206</v>
          </cell>
        </row>
        <row r="478">
          <cell r="B478" t="str">
            <v>BARRAS DE SEGURIDAD TUBO ACERO 304 1¼”.  MODELO BARRA DE SEGURIDAD CON ESCUDOS EN ACERO. MEDIDAS 16”</v>
          </cell>
          <cell r="C478" t="str">
            <v>Un</v>
          </cell>
          <cell r="D478">
            <v>54752</v>
          </cell>
        </row>
        <row r="479">
          <cell r="B479" t="str">
            <v>BARRAS DE SEGURIDAD TUBO ACERO 304 1¼”.  MODELO BARRA DE SEGURIDAD CON ESCUDOS EN ACERO. MEDIDAS 18”</v>
          </cell>
          <cell r="C479" t="str">
            <v>Un</v>
          </cell>
          <cell r="D479">
            <v>56026</v>
          </cell>
        </row>
        <row r="480">
          <cell r="B480" t="str">
            <v>BARRAS DE SEGURIDAD TUBO ACERO 304 1¼”.  MODELO BARRA DE SEGURIDAD CON ESCUDOS EN ACERO. MEDIDAS 20”</v>
          </cell>
          <cell r="C480" t="str">
            <v>Un</v>
          </cell>
          <cell r="D480">
            <v>58572</v>
          </cell>
        </row>
        <row r="481">
          <cell r="B481" t="str">
            <v>BARRAS DE SEGURIDAD TUBO ACERO 304 1¼”.  MODELO BARRA DE SEGURIDAD CON ESCUDOS EN ACERO. MEDIDAS 22”</v>
          </cell>
          <cell r="C481" t="str">
            <v>Un</v>
          </cell>
          <cell r="D481">
            <v>59846</v>
          </cell>
        </row>
        <row r="482">
          <cell r="B482" t="str">
            <v>BARRAS DE SEGURIDAD TUBO ACERO 304 1¼”.  MODELO BARRA DE SEGURIDAD CON ESCUDOS EN ACERO. MEDIDAS 24”</v>
          </cell>
          <cell r="C482" t="str">
            <v>Un</v>
          </cell>
          <cell r="D482">
            <v>61119</v>
          </cell>
        </row>
        <row r="483">
          <cell r="B483" t="str">
            <v>BARRAS DE SEGURIDAD TUBO ACERO 304 1¼”.  MODELO BARRA DE SEGURIDAD CON ESCUDOS EN ACERO. MEDIDAS 36”</v>
          </cell>
          <cell r="C483" t="str">
            <v>Un</v>
          </cell>
          <cell r="D483">
            <v>71305</v>
          </cell>
        </row>
        <row r="484">
          <cell r="B484" t="str">
            <v>BARRAS DE SEGURIDAD TUBO ACERO 304 1¼”.  MODELO BARRA DUCHA MINUSVÁLIDOS CON ESCUDOS EN ACERO. MEDIDAS 24"X24"</v>
          </cell>
          <cell r="C484" t="str">
            <v>Un</v>
          </cell>
          <cell r="D484">
            <v>127330</v>
          </cell>
        </row>
        <row r="485">
          <cell r="B485" t="str">
            <v>BARRAS DE SEGURIDAD TUBO ACERO 304 1¼”.  MODELO BARRA MINUSVÁLIDOS ABATIBLE CON ESCUDOS EN ACERO. MEDIDAS 24" X 7"</v>
          </cell>
          <cell r="C485" t="str">
            <v>Un</v>
          </cell>
          <cell r="D485">
            <v>405592</v>
          </cell>
        </row>
        <row r="486">
          <cell r="B486" t="str">
            <v>BARRAS DE SEGURIDAD TUBO ACERO 304 1¼”.  MODELO BARRA SANITARIA DE MURO A PISO CON ESCUDOS EN ACERO. MEDIDAS 30"X33"</v>
          </cell>
          <cell r="C486" t="str">
            <v>Un</v>
          </cell>
          <cell r="D486">
            <v>110778</v>
          </cell>
        </row>
        <row r="487">
          <cell r="B487" t="str">
            <v>BARRAS DE SEGURIDAD TUBO ACERO 304 1¼”.  MODELO BARRA SANITARIA MINUSVÁLIDOS DE MURO A PISO CON ESCUDOS EN ACERO. MEDIDAS 24"X24"X24"</v>
          </cell>
          <cell r="C487" t="str">
            <v>Un</v>
          </cell>
          <cell r="D487">
            <v>224101</v>
          </cell>
        </row>
        <row r="488">
          <cell r="B488" t="str">
            <v>BARRAS PARALELAS METÁLICA CON AJUSTE DE TELESCOPIO</v>
          </cell>
          <cell r="C488" t="str">
            <v>Un</v>
          </cell>
          <cell r="D488">
            <v>1593645</v>
          </cell>
        </row>
        <row r="489">
          <cell r="B489" t="str">
            <v>BARRERA PROTECTORA</v>
          </cell>
          <cell r="C489" t="str">
            <v>Un</v>
          </cell>
          <cell r="D489">
            <v>2000</v>
          </cell>
        </row>
        <row r="490">
          <cell r="B490" t="str">
            <v>BARRERA RELLENABLE GRANDE</v>
          </cell>
          <cell r="C490" t="str">
            <v>Un</v>
          </cell>
          <cell r="D490">
            <v>300000</v>
          </cell>
        </row>
        <row r="491">
          <cell r="B491" t="str">
            <v>BÁSCULA DE PESAJE MECÁNICA. DIMENSIONES: ANCHO: 51CM. PROFUNDO: 66CM. ALTO: 100CM.</v>
          </cell>
          <cell r="C491" t="str">
            <v>Un</v>
          </cell>
          <cell r="D491">
            <v>3635117</v>
          </cell>
        </row>
        <row r="492">
          <cell r="B492" t="str">
            <v>BÁSCULA ELECTRÓNICA CAPACIDAD 500 KG.DIMENSIONES: ALTURA: 100CM. ANCHO: 43CM. PROFUNDO: 64CM.</v>
          </cell>
          <cell r="C492" t="str">
            <v>Un</v>
          </cell>
          <cell r="D492">
            <v>4843548</v>
          </cell>
        </row>
        <row r="493">
          <cell r="B493" t="str">
            <v xml:space="preserve">BÁSCULA MECÁNICA PORTÁTIL  PLATAFORMA EN HIERRO  PARA TRABAJO PESADO, LA  SOBRE ESFERAS , BRAZO CON TARA NUMÉRICA DE ALTA VISIBILIDAD EN BRONCE, JUEGO DE PESAS. CARGA MÁXIMA: 500 KILOGRAMOS DIVISIÓN DE ESCALA: 200 GRAMOS   </v>
          </cell>
          <cell r="C493" t="str">
            <v>Un</v>
          </cell>
          <cell r="D493">
            <v>4070741</v>
          </cell>
        </row>
        <row r="494">
          <cell r="B494" t="str">
            <v>BASE AISLADORA</v>
          </cell>
          <cell r="C494" t="str">
            <v>Un</v>
          </cell>
          <cell r="D494">
            <v>169076</v>
          </cell>
        </row>
        <row r="495">
          <cell r="B495" t="str">
            <v>BASE ASFALTICA MDC-1</v>
          </cell>
          <cell r="C495" t="str">
            <v>m3</v>
          </cell>
          <cell r="D495">
            <v>721697</v>
          </cell>
        </row>
        <row r="496">
          <cell r="B496" t="str">
            <v>Base en concreto</v>
          </cell>
          <cell r="C496" t="str">
            <v>Gl</v>
          </cell>
          <cell r="D496">
            <v>520000</v>
          </cell>
        </row>
        <row r="497">
          <cell r="B497" t="str">
            <v>Base en concreto para luminaria exterior</v>
          </cell>
          <cell r="C497" t="str">
            <v xml:space="preserve">Un </v>
          </cell>
          <cell r="D497">
            <v>88200</v>
          </cell>
        </row>
        <row r="498">
          <cell r="B498" t="str">
            <v>BASE ESTÁNDAR</v>
          </cell>
          <cell r="C498" t="str">
            <v>Un</v>
          </cell>
          <cell r="D498">
            <v>91392</v>
          </cell>
        </row>
        <row r="499">
          <cell r="B499" t="str">
            <v>BASE GRANULAR B-400</v>
          </cell>
          <cell r="C499" t="str">
            <v>M3</v>
          </cell>
          <cell r="D499">
            <v>55000</v>
          </cell>
        </row>
        <row r="500">
          <cell r="B500" t="str">
            <v>BASE GRANULAR B-600</v>
          </cell>
          <cell r="C500" t="str">
            <v>M3</v>
          </cell>
          <cell r="D500">
            <v>39130.5</v>
          </cell>
        </row>
        <row r="501">
          <cell r="B501" t="str">
            <v>BASE GRANULAR CLASE A (BG_A)</v>
          </cell>
          <cell r="C501" t="str">
            <v>m3</v>
          </cell>
          <cell r="D501">
            <v>85000</v>
          </cell>
        </row>
        <row r="502">
          <cell r="B502" t="str">
            <v>BASE GRANULAR CLASE C (BG_C)</v>
          </cell>
          <cell r="C502" t="str">
            <v>m3</v>
          </cell>
          <cell r="D502">
            <v>62168</v>
          </cell>
        </row>
        <row r="503">
          <cell r="B503" t="str">
            <v>BASE PARA EQUIPOS DE SOBRE MESA CON ENTREPAÑO. DIMENSIONES EN METROS: FRENTE. 0.45 FONDO. 0.61 ALTURA. 0. 46</v>
          </cell>
          <cell r="C503" t="str">
            <v>Un</v>
          </cell>
          <cell r="D503">
            <v>808721</v>
          </cell>
        </row>
        <row r="504">
          <cell r="B504" t="str">
            <v>BASURERA DE PISO BASURERA CILÍNDRICA PLÁSTICA REVESTIDA EN PAÑO DE 0.30M DE ALTURA.</v>
          </cell>
          <cell r="C504" t="str">
            <v>Un</v>
          </cell>
          <cell r="D504">
            <v>43798</v>
          </cell>
        </row>
        <row r="505">
          <cell r="B505" t="str">
            <v>Batería</v>
          </cell>
          <cell r="C505" t="str">
            <v>Un</v>
          </cell>
          <cell r="D505">
            <v>200000</v>
          </cell>
        </row>
        <row r="506">
          <cell r="B506" t="str">
            <v>BATIDORA DE PEDESTAL 30 LITROS. DIMENSIONES: 0.65 X 0.65 X 1.02.</v>
          </cell>
          <cell r="C506" t="str">
            <v>Un</v>
          </cell>
          <cell r="D506">
            <v>8586182</v>
          </cell>
        </row>
        <row r="507">
          <cell r="B507" t="str">
            <v>BATIDORA PLANETARIA DE PISO CAP. 20LT. PESO: 90 KG DIMENSIONES: ANCHO: 0.48. LARGO: 0.52. ALTO: 0.81.</v>
          </cell>
          <cell r="C507" t="str">
            <v>Un</v>
          </cell>
          <cell r="D507">
            <v>5606754</v>
          </cell>
        </row>
        <row r="508">
          <cell r="B508" t="str">
            <v>BEACKER BEACKER, VASO DE PRECIPITACIÓN.</v>
          </cell>
          <cell r="C508" t="str">
            <v>Un</v>
          </cell>
          <cell r="D508">
            <v>25933</v>
          </cell>
        </row>
        <row r="509">
          <cell r="B509" t="str">
            <v xml:space="preserve">BEBEDERO ACERO 304 CALIBRE 20 CON GRIFERIA.  MODELO CUADRADO DE COLGAR O SOBREPONER MUEBLE CUADRADO POSETA REDONDA. MEDIDAS 35HX35AX35 </v>
          </cell>
          <cell r="C509" t="str">
            <v>Un</v>
          </cell>
          <cell r="D509">
            <v>826372</v>
          </cell>
        </row>
        <row r="510">
          <cell r="B510" t="str">
            <v>BENTONITA</v>
          </cell>
          <cell r="C510" t="str">
            <v>Kg</v>
          </cell>
          <cell r="D510">
            <v>10362</v>
          </cell>
        </row>
        <row r="511">
          <cell r="B511" t="str">
            <v>BICICLETA ESTATICA Recumbent Manual RB15, que consta de: Timer para regulación de tiempo, velocidad, distancia, calorías; Resistencia graduable.</v>
          </cell>
          <cell r="C511" t="str">
            <v>Un</v>
          </cell>
          <cell r="D511">
            <v>2294026</v>
          </cell>
        </row>
        <row r="512">
          <cell r="B512" t="str">
            <v>BICICLETERO EN ACERO INOX</v>
          </cell>
          <cell r="C512" t="str">
            <v>Un</v>
          </cell>
          <cell r="D512">
            <v>531665.02400000009</v>
          </cell>
        </row>
        <row r="513">
          <cell r="B513" t="str">
            <v xml:space="preserve">BISAGRA 5/8" </v>
          </cell>
          <cell r="C513" t="str">
            <v>Un</v>
          </cell>
          <cell r="D513">
            <v>6500</v>
          </cell>
        </row>
        <row r="514">
          <cell r="B514" t="str">
            <v>BISAGRA ALUMINIO 3"</v>
          </cell>
          <cell r="C514" t="str">
            <v>Un</v>
          </cell>
          <cell r="D514">
            <v>2500</v>
          </cell>
        </row>
        <row r="515">
          <cell r="B515" t="str">
            <v>BISAGRA ALUMINIO EXT. 3"</v>
          </cell>
          <cell r="C515" t="str">
            <v>Un</v>
          </cell>
          <cell r="D515">
            <v>2500</v>
          </cell>
        </row>
        <row r="516">
          <cell r="B516" t="str">
            <v>BISAGRA COBRE NUDO CABEZA PLANA 3-1/2"</v>
          </cell>
          <cell r="C516" t="str">
            <v>Un</v>
          </cell>
          <cell r="D516">
            <v>9331</v>
          </cell>
        </row>
        <row r="517">
          <cell r="B517" t="str">
            <v>BISAGRA GATO OMEGA 3"</v>
          </cell>
          <cell r="C517" t="str">
            <v>Un</v>
          </cell>
          <cell r="D517">
            <v>1783</v>
          </cell>
        </row>
        <row r="518">
          <cell r="B518" t="str">
            <v>BISAGRA HIDRAULICA DE PISO MARCA SPEDDY  - M25 FUERZA ROJA</v>
          </cell>
          <cell r="C518" t="str">
            <v>Un</v>
          </cell>
          <cell r="D518">
            <v>380000</v>
          </cell>
        </row>
        <row r="519">
          <cell r="B519" t="str">
            <v>BISAGRA METALICA 3" UN</v>
          </cell>
          <cell r="C519" t="str">
            <v>Un</v>
          </cell>
          <cell r="D519">
            <v>3990</v>
          </cell>
        </row>
        <row r="520">
          <cell r="B520" t="str">
            <v xml:space="preserve">BISAGRA TIPO BOTELLA DE 4 PUNTOS - 2 FIJOS Y 2 MOVILES </v>
          </cell>
          <cell r="C520" t="str">
            <v>Un</v>
          </cell>
          <cell r="D520">
            <v>150000</v>
          </cell>
        </row>
        <row r="521">
          <cell r="B521" t="str">
            <v>BLOQUE CALADO 20 x 20 EN CEMENTO PRENSADO. TIPO PERSIANA E=0,10</v>
          </cell>
          <cell r="C521" t="str">
            <v>Un</v>
          </cell>
          <cell r="D521">
            <v>1850</v>
          </cell>
        </row>
        <row r="522">
          <cell r="B522" t="str">
            <v>BLOQUE CONCRETO 15X19X39 REVIT 2 CAR</v>
          </cell>
          <cell r="C522" t="str">
            <v>Un</v>
          </cell>
          <cell r="D522">
            <v>2176</v>
          </cell>
        </row>
        <row r="523">
          <cell r="B523" t="str">
            <v>BLOQUE CONCRETO E-12 ESPAÑOL MURO CEL ESTRUCTURAL</v>
          </cell>
          <cell r="C523" t="str">
            <v>Un</v>
          </cell>
          <cell r="D523">
            <v>1853</v>
          </cell>
        </row>
        <row r="524">
          <cell r="B524" t="str">
            <v>BLOQUE DIVISORIO P-V CONCRETO E=10 INTERMEDIO LISO 9X19X39</v>
          </cell>
          <cell r="C524" t="str">
            <v>Un</v>
          </cell>
          <cell r="D524">
            <v>1470</v>
          </cell>
        </row>
        <row r="525">
          <cell r="B525" t="str">
            <v>BLOQUE DIVISORIO P-V CONCRETO E=10 INTERMEDIO LISO ALTO 9X24X39</v>
          </cell>
          <cell r="C525" t="str">
            <v>Un</v>
          </cell>
          <cell r="D525">
            <v>1747</v>
          </cell>
        </row>
        <row r="526">
          <cell r="B526" t="str">
            <v>BLOQUE DIVISORIO P-V CONCRETO E=12 INTERMEDIO LISO 11X19X39</v>
          </cell>
          <cell r="C526" t="str">
            <v>Un</v>
          </cell>
          <cell r="D526">
            <v>1928</v>
          </cell>
        </row>
        <row r="527">
          <cell r="B527" t="str">
            <v>BLOQUE DIVISORIO P-V CONCRETO E=12 INTERMEDIO LISO ALTO 11X24X39</v>
          </cell>
          <cell r="C527" t="str">
            <v>Un</v>
          </cell>
          <cell r="D527">
            <v>1868</v>
          </cell>
        </row>
        <row r="528">
          <cell r="B528" t="str">
            <v>BLOQUE DIVISORIO P-V CONCRETO E=12 INTERMEDIO LISO COLOR 11X19X39</v>
          </cell>
          <cell r="C528" t="str">
            <v>Un</v>
          </cell>
          <cell r="D528">
            <v>2019</v>
          </cell>
        </row>
        <row r="529">
          <cell r="B529" t="str">
            <v>BLOQUE DIVISORIO P-V CONCRETO E=15 INTERMEDIO LISO 14X19X39</v>
          </cell>
          <cell r="C529" t="str">
            <v>Un</v>
          </cell>
          <cell r="D529">
            <v>2253</v>
          </cell>
        </row>
        <row r="530">
          <cell r="B530" t="str">
            <v>BLOQUE DIVISORIO P-V CONCRETO E=15 INTERMEDIO LISO ALTO 14X24X39</v>
          </cell>
          <cell r="C530" t="str">
            <v>Un</v>
          </cell>
          <cell r="D530">
            <v>2747</v>
          </cell>
        </row>
        <row r="531">
          <cell r="B531" t="str">
            <v>BLOQUE DIVISORIO P-V CONCRETO E=20 INTERMEDIO ABUJARDADO 20X19X39</v>
          </cell>
          <cell r="C531" t="str">
            <v>Un</v>
          </cell>
          <cell r="D531">
            <v>3180</v>
          </cell>
        </row>
        <row r="532">
          <cell r="B532" t="str">
            <v>BLOQUE DIVISORIO P-V CONCRETO E=20 INTERMEDIO LISO 20X19X39</v>
          </cell>
          <cell r="C532" t="str">
            <v>Un</v>
          </cell>
          <cell r="D532">
            <v>3035</v>
          </cell>
        </row>
        <row r="533">
          <cell r="B533" t="str">
            <v>BLOQUE EN MADERA Y ACERO PARA MACERAMIENTO DE CARNES. DIMENSIONES: LARGO: 0.60. ANCHO: 0.60. ALTO: 0.77.</v>
          </cell>
          <cell r="C533" t="str">
            <v>Un</v>
          </cell>
          <cell r="D533">
            <v>4612624</v>
          </cell>
        </row>
        <row r="534">
          <cell r="B534" t="str">
            <v>BLOQUE ESTRUCTURAL P-V CONCRETO E=10 INTERMEDIO LISO 9X19X39</v>
          </cell>
          <cell r="C534" t="str">
            <v>Un</v>
          </cell>
          <cell r="D534">
            <v>1384</v>
          </cell>
        </row>
        <row r="535">
          <cell r="B535" t="str">
            <v>BLOQUE ESTRUCTURAL P-V CONCRETO E=12 INTERMEDIO LISO 11X19X39</v>
          </cell>
          <cell r="C535" t="str">
            <v>Un</v>
          </cell>
          <cell r="D535">
            <v>1831</v>
          </cell>
        </row>
        <row r="536">
          <cell r="B536" t="str">
            <v>BLOQUE ESTRUCTURAL P-V CONCRETO E=15 INTERMEDIO LISO 14X19X39</v>
          </cell>
          <cell r="C536" t="str">
            <v>Un</v>
          </cell>
          <cell r="D536">
            <v>2109</v>
          </cell>
        </row>
        <row r="537">
          <cell r="B537" t="str">
            <v>BLOQUE ESTRUCTURAL P-V CONCRETO E=20 INTERMEDIO LISO 19X19X39</v>
          </cell>
          <cell r="C537" t="str">
            <v>Un</v>
          </cell>
          <cell r="D537">
            <v>2710</v>
          </cell>
        </row>
        <row r="538">
          <cell r="B538" t="str">
            <v>BLOQUE FAROL 6 DE 30x20x10</v>
          </cell>
          <cell r="C538" t="str">
            <v>Un</v>
          </cell>
          <cell r="D538">
            <v>1700</v>
          </cell>
        </row>
        <row r="539">
          <cell r="B539" t="str">
            <v>BLOQUE N°3 ESTRIADO 30X7,5X20</v>
          </cell>
          <cell r="C539" t="str">
            <v>Un</v>
          </cell>
          <cell r="D539">
            <v>900</v>
          </cell>
        </row>
        <row r="540">
          <cell r="B540" t="str">
            <v>BLOQUE N°4 ESTANDAR 10X20X30</v>
          </cell>
          <cell r="C540" t="str">
            <v>Un</v>
          </cell>
          <cell r="D540">
            <v>934</v>
          </cell>
        </row>
        <row r="541">
          <cell r="B541" t="str">
            <v>BLOQUE N°4 ESTRIADO SANTAFE 33X9X23</v>
          </cell>
          <cell r="C541" t="str">
            <v>Un</v>
          </cell>
          <cell r="D541">
            <v>1000</v>
          </cell>
        </row>
        <row r="542">
          <cell r="B542" t="str">
            <v>BLOQUE N°4 LISO SANTAFE 33X9X23</v>
          </cell>
          <cell r="C542" t="str">
            <v>Un</v>
          </cell>
          <cell r="D542">
            <v>1000</v>
          </cell>
        </row>
        <row r="543">
          <cell r="B543" t="str">
            <v>BLOQUE N°5 ESTANDAR 12X20X30</v>
          </cell>
          <cell r="C543" t="str">
            <v>Un</v>
          </cell>
          <cell r="D543">
            <v>934</v>
          </cell>
        </row>
        <row r="544">
          <cell r="B544" t="str">
            <v>BLOQUE N°5 ESTRIADO SANTAFE 33X11,5X23</v>
          </cell>
          <cell r="C544" t="str">
            <v>Un</v>
          </cell>
          <cell r="D544">
            <v>1400</v>
          </cell>
        </row>
        <row r="545">
          <cell r="B545" t="str">
            <v>BLOQUE N°5 LISO SANTAFE 33X11,5X23</v>
          </cell>
          <cell r="C545" t="str">
            <v>Un</v>
          </cell>
          <cell r="D545">
            <v>1400</v>
          </cell>
        </row>
        <row r="546">
          <cell r="B546" t="str">
            <v>BOLARDO DE TIPO CONO EN CONCRETO TIPO INDURAL</v>
          </cell>
          <cell r="C546" t="str">
            <v>Un</v>
          </cell>
          <cell r="D546">
            <v>73852</v>
          </cell>
        </row>
        <row r="547">
          <cell r="B547" t="str">
            <v>Bombilla de bajo consumo 12W</v>
          </cell>
          <cell r="C547" t="str">
            <v xml:space="preserve">Un </v>
          </cell>
          <cell r="D547">
            <v>15900</v>
          </cell>
        </row>
        <row r="548">
          <cell r="B548" t="str">
            <v>Bombilla de bajo consumo 25W</v>
          </cell>
          <cell r="C548" t="str">
            <v xml:space="preserve">Un </v>
          </cell>
          <cell r="D548">
            <v>18900</v>
          </cell>
        </row>
        <row r="549">
          <cell r="B549" t="str">
            <v>Bombilla vapor de sodio 150W 208/220V</v>
          </cell>
          <cell r="C549" t="str">
            <v xml:space="preserve">Un </v>
          </cell>
          <cell r="D549">
            <v>21500</v>
          </cell>
        </row>
        <row r="550">
          <cell r="B550" t="str">
            <v>Bombilla vapor de sodio 250W 208/220V</v>
          </cell>
          <cell r="C550" t="str">
            <v xml:space="preserve">Un </v>
          </cell>
          <cell r="D550">
            <v>23400</v>
          </cell>
        </row>
        <row r="551">
          <cell r="B551" t="str">
            <v>BOQUILLA JUNTTA PLUS LATEX</v>
          </cell>
          <cell r="C551" t="str">
            <v>KG</v>
          </cell>
          <cell r="D551">
            <v>4500</v>
          </cell>
        </row>
        <row r="552">
          <cell r="B552" t="str">
            <v>BOQUILLA PARA CERAMICA</v>
          </cell>
          <cell r="C552" t="str">
            <v>Kg</v>
          </cell>
          <cell r="D552">
            <v>4500</v>
          </cell>
        </row>
        <row r="553">
          <cell r="B553" t="str">
            <v>Boquilla terminal EMT de 1"</v>
          </cell>
          <cell r="C553" t="str">
            <v xml:space="preserve">Un </v>
          </cell>
          <cell r="D553">
            <v>1560</v>
          </cell>
        </row>
        <row r="554">
          <cell r="B554" t="str">
            <v>Boquilla terminal EMT de 1-1/2"</v>
          </cell>
          <cell r="C554" t="str">
            <v xml:space="preserve">Un </v>
          </cell>
          <cell r="D554">
            <v>1890</v>
          </cell>
        </row>
        <row r="555">
          <cell r="B555" t="str">
            <v>Boquilla terminal EMT de 1-1/4"</v>
          </cell>
          <cell r="C555" t="str">
            <v xml:space="preserve">Un </v>
          </cell>
          <cell r="D555">
            <v>2640</v>
          </cell>
        </row>
        <row r="556">
          <cell r="B556" t="str">
            <v>Boquilla terminal EMT de 2"</v>
          </cell>
          <cell r="C556" t="str">
            <v xml:space="preserve">Un </v>
          </cell>
          <cell r="D556">
            <v>5430</v>
          </cell>
        </row>
        <row r="557">
          <cell r="B557" t="str">
            <v>Boquilla terminal EMT de 3"</v>
          </cell>
          <cell r="C557" t="str">
            <v xml:space="preserve">Un </v>
          </cell>
          <cell r="D557">
            <v>8050</v>
          </cell>
        </row>
        <row r="558">
          <cell r="B558" t="str">
            <v>Boquilla terminal EMT de 3/4"</v>
          </cell>
          <cell r="C558" t="str">
            <v xml:space="preserve">Un </v>
          </cell>
          <cell r="D558">
            <v>1210</v>
          </cell>
        </row>
        <row r="559">
          <cell r="B559" t="str">
            <v>Boquilla terminal IMC de 3/4"</v>
          </cell>
          <cell r="C559" t="str">
            <v>Un</v>
          </cell>
          <cell r="D559">
            <v>1850</v>
          </cell>
        </row>
        <row r="560">
          <cell r="B560" t="str">
            <v>Boquilla terminal PVC de 1 1/2"</v>
          </cell>
          <cell r="C560" t="str">
            <v xml:space="preserve">Un </v>
          </cell>
          <cell r="D560">
            <v>1230</v>
          </cell>
        </row>
        <row r="561">
          <cell r="B561" t="str">
            <v>Boquilla terminal PVC de 1"</v>
          </cell>
          <cell r="C561" t="str">
            <v xml:space="preserve">Un </v>
          </cell>
          <cell r="D561">
            <v>779</v>
          </cell>
        </row>
        <row r="562">
          <cell r="B562" t="str">
            <v>Boquilla terminal PVC de 2"</v>
          </cell>
          <cell r="C562" t="str">
            <v xml:space="preserve">Un </v>
          </cell>
          <cell r="D562">
            <v>1450</v>
          </cell>
        </row>
        <row r="563">
          <cell r="B563" t="str">
            <v>Boquilla terminal PVC de 3"</v>
          </cell>
          <cell r="C563" t="str">
            <v xml:space="preserve">Un </v>
          </cell>
          <cell r="D563">
            <v>1730</v>
          </cell>
        </row>
        <row r="564">
          <cell r="B564" t="str">
            <v>Boquilla terminal PVC de 3/4"</v>
          </cell>
          <cell r="C564" t="str">
            <v xml:space="preserve">Un </v>
          </cell>
          <cell r="D564">
            <v>850</v>
          </cell>
        </row>
        <row r="565">
          <cell r="B565" t="str">
            <v>BOQUILLACHORRO Y NIEBLA 1 1/2" NH BR</v>
          </cell>
          <cell r="C565" t="str">
            <v>Un</v>
          </cell>
          <cell r="D565">
            <v>124335</v>
          </cell>
        </row>
        <row r="566">
          <cell r="B566" t="str">
            <v>BORDE SEPARADOR VERDE REF A-170</v>
          </cell>
          <cell r="C566" t="str">
            <v>Un</v>
          </cell>
          <cell r="D566">
            <v>144729.13362068965</v>
          </cell>
        </row>
        <row r="567">
          <cell r="B567" t="str">
            <v>BORDILLO  A-81 0.10 MTS</v>
          </cell>
          <cell r="C567" t="str">
            <v>m</v>
          </cell>
          <cell r="D567">
            <v>28320</v>
          </cell>
        </row>
        <row r="568">
          <cell r="B568" t="str">
            <v>BORDILLO PREFABRICADO 10X30</v>
          </cell>
          <cell r="C568" t="str">
            <v>Un</v>
          </cell>
          <cell r="D568">
            <v>14941</v>
          </cell>
        </row>
        <row r="569">
          <cell r="B569" t="str">
            <v>BOTE DE IMPRIMACIÓN PARA MASILLAS (250 CM³)</v>
          </cell>
          <cell r="C569" t="str">
            <v>Un</v>
          </cell>
          <cell r="D569">
            <v>12400</v>
          </cell>
        </row>
        <row r="570">
          <cell r="B570" t="str">
            <v>BOTE DE MASILLA DE POLIURETANO IMPERMEABLE (310 CM³).</v>
          </cell>
          <cell r="C570" t="str">
            <v>Un</v>
          </cell>
          <cell r="D570">
            <v>12200</v>
          </cell>
        </row>
        <row r="571">
          <cell r="B571" t="str">
            <v>BOTON ANTIVANDALICO DOCOL</v>
          </cell>
          <cell r="C571" t="str">
            <v>Un</v>
          </cell>
          <cell r="D571">
            <v>39200</v>
          </cell>
        </row>
        <row r="572">
          <cell r="B572" t="str">
            <v>BÓTON DE PANICO</v>
          </cell>
          <cell r="C572" t="str">
            <v>Un</v>
          </cell>
          <cell r="D572">
            <v>608519</v>
          </cell>
        </row>
        <row r="573">
          <cell r="B573" t="str">
            <v>BOTON DE SALIDA</v>
          </cell>
          <cell r="C573" t="str">
            <v>Un</v>
          </cell>
          <cell r="D573">
            <v>392987</v>
          </cell>
        </row>
        <row r="574">
          <cell r="B574" t="str">
            <v>BOTON DISCAPACITADOS REF. 4-AA-00184906</v>
          </cell>
          <cell r="C574" t="str">
            <v>Un</v>
          </cell>
          <cell r="D574">
            <v>45800</v>
          </cell>
        </row>
        <row r="575">
          <cell r="B575" t="str">
            <v>BOTONERA DE CONTROL DE EXCLUSA</v>
          </cell>
          <cell r="C575" t="str">
            <v>Un</v>
          </cell>
          <cell r="D575">
            <v>3446240</v>
          </cell>
        </row>
        <row r="576">
          <cell r="B576" t="str">
            <v>BRAZO CIERRA PUERTA AJUSTABLE Y REVERSIBLE, 45 Kg, Yale</v>
          </cell>
          <cell r="C576" t="str">
            <v>Un</v>
          </cell>
          <cell r="D576">
            <v>70900</v>
          </cell>
        </row>
        <row r="577">
          <cell r="B577" t="str">
            <v>Brazo para luminaria en poste metálico</v>
          </cell>
          <cell r="C577" t="str">
            <v>Un</v>
          </cell>
          <cell r="D577">
            <v>39800</v>
          </cell>
        </row>
        <row r="578">
          <cell r="B578" t="str">
            <v>Brazo sencillo galvanizado 1 1/2" x 1.5m</v>
          </cell>
          <cell r="C578" t="str">
            <v xml:space="preserve">Un </v>
          </cell>
          <cell r="D578">
            <v>98650</v>
          </cell>
        </row>
        <row r="579">
          <cell r="B579" t="str">
            <v>Brazo sencillo galvanizado 1 1/2" x 1.5m</v>
          </cell>
          <cell r="C579" t="str">
            <v xml:space="preserve">Un </v>
          </cell>
          <cell r="D579">
            <v>98650</v>
          </cell>
        </row>
        <row r="580">
          <cell r="B580" t="str">
            <v>BREAKER 2X30 AMP</v>
          </cell>
          <cell r="C580" t="str">
            <v>Un</v>
          </cell>
          <cell r="D580">
            <v>17615</v>
          </cell>
        </row>
        <row r="581">
          <cell r="B581" t="str">
            <v>BREAKOUT KIT,12 FIBRAS.</v>
          </cell>
          <cell r="C581" t="str">
            <v>Un</v>
          </cell>
          <cell r="D581">
            <v>544107</v>
          </cell>
        </row>
        <row r="582">
          <cell r="B582" t="str">
            <v>BRIDA ACERO 3"</v>
          </cell>
          <cell r="C582" t="str">
            <v>Unidad</v>
          </cell>
          <cell r="D582">
            <v>96800</v>
          </cell>
        </row>
        <row r="583">
          <cell r="B583" t="str">
            <v>BRIDA HD RANURADA 6" ACOPLE MECANICO INC ACC</v>
          </cell>
          <cell r="C583" t="str">
            <v>Un</v>
          </cell>
          <cell r="D583">
            <v>155419</v>
          </cell>
        </row>
        <row r="584">
          <cell r="B584" t="str">
            <v>BRIDA SANITARIA</v>
          </cell>
          <cell r="C584" t="str">
            <v>Un</v>
          </cell>
          <cell r="D584">
            <v>40900</v>
          </cell>
        </row>
        <row r="585">
          <cell r="B585" t="str">
            <v>BROCA DIAMANTADA 1/2"</v>
          </cell>
          <cell r="C585" t="str">
            <v>Un</v>
          </cell>
          <cell r="D585">
            <v>186502</v>
          </cell>
        </row>
        <row r="586">
          <cell r="B586" t="str">
            <v>BUJE SOLDADO PVCP 1"X3/4"</v>
          </cell>
          <cell r="C586" t="str">
            <v>Un</v>
          </cell>
          <cell r="D586">
            <v>939</v>
          </cell>
        </row>
        <row r="587">
          <cell r="B587" t="str">
            <v>BUJE SOLDADO PVCP 1-1/2"X1"</v>
          </cell>
          <cell r="C587" t="str">
            <v>Un</v>
          </cell>
          <cell r="D587">
            <v>2782</v>
          </cell>
        </row>
        <row r="588">
          <cell r="B588" t="str">
            <v>BUJE SOLDADO PVCP 2"X1"</v>
          </cell>
          <cell r="C588" t="str">
            <v>Un</v>
          </cell>
          <cell r="D588">
            <v>4254</v>
          </cell>
        </row>
        <row r="589">
          <cell r="B589" t="str">
            <v>BUJE ROSCADO PVCP 1"X3/4"</v>
          </cell>
          <cell r="C589" t="str">
            <v>Un</v>
          </cell>
          <cell r="D589">
            <v>1914</v>
          </cell>
        </row>
        <row r="590">
          <cell r="B590" t="str">
            <v>BUJE ROSCADO PVCP 1-1/2"X1"</v>
          </cell>
          <cell r="C590" t="str">
            <v>Un</v>
          </cell>
          <cell r="D590">
            <v>3827</v>
          </cell>
        </row>
        <row r="591">
          <cell r="B591" t="str">
            <v>BUJE ROSCADO PVCP 2"X1"</v>
          </cell>
          <cell r="C591" t="str">
            <v>Un</v>
          </cell>
          <cell r="D591">
            <v>6157</v>
          </cell>
        </row>
        <row r="592">
          <cell r="B592" t="str">
            <v>BUJE PVC GRIS SCH 80 1-1/2"X1"</v>
          </cell>
          <cell r="C592" t="str">
            <v>Un</v>
          </cell>
          <cell r="D592">
            <v>12455</v>
          </cell>
        </row>
        <row r="593">
          <cell r="B593" t="str">
            <v>BUJE PVC GRIS SCH 80 2"X1"</v>
          </cell>
          <cell r="C593" t="str">
            <v>Un</v>
          </cell>
          <cell r="D593">
            <v>18449</v>
          </cell>
        </row>
        <row r="594">
          <cell r="B594" t="str">
            <v>BUJE PVC GRIS SCH 80 2-1/2"X1"</v>
          </cell>
          <cell r="C594" t="str">
            <v>Un</v>
          </cell>
          <cell r="D594">
            <v>44717</v>
          </cell>
        </row>
        <row r="595">
          <cell r="B595" t="str">
            <v>BUJE SOLDADO PVC SANITARIA 10"X6"</v>
          </cell>
          <cell r="C595" t="str">
            <v>Un</v>
          </cell>
          <cell r="D595">
            <v>480356</v>
          </cell>
        </row>
        <row r="596">
          <cell r="B596" t="str">
            <v>BUJE SOLDADO PVC SANITARIA 2"X1-1/2"</v>
          </cell>
          <cell r="C596" t="str">
            <v>Un</v>
          </cell>
          <cell r="D596">
            <v>2799</v>
          </cell>
        </row>
        <row r="597">
          <cell r="B597" t="str">
            <v>BUJE SOLDADO PVC SANITARIA 3"X1-1/2"</v>
          </cell>
          <cell r="C597" t="str">
            <v>Un</v>
          </cell>
          <cell r="D597">
            <v>6439</v>
          </cell>
        </row>
        <row r="598">
          <cell r="B598" t="str">
            <v>BUJE SOLDADO PVC SANITARIA 3"X2"</v>
          </cell>
          <cell r="C598" t="str">
            <v>Un</v>
          </cell>
          <cell r="D598">
            <v>6077</v>
          </cell>
        </row>
        <row r="599">
          <cell r="B599" t="str">
            <v>BUJE SOLDADO PVC SANITARIA 4"X2"</v>
          </cell>
          <cell r="C599" t="str">
            <v>Un</v>
          </cell>
          <cell r="D599">
            <v>10605</v>
          </cell>
        </row>
        <row r="600">
          <cell r="B600" t="str">
            <v>BUJE SOLDADO PVC SANITARIA 4"X3"</v>
          </cell>
          <cell r="C600" t="str">
            <v>Un</v>
          </cell>
          <cell r="D600">
            <v>10605</v>
          </cell>
        </row>
        <row r="601">
          <cell r="B601" t="str">
            <v>BUJE SOLDADO PVC SANITARIA 6"X4"</v>
          </cell>
          <cell r="C601" t="str">
            <v>Un</v>
          </cell>
          <cell r="D601">
            <v>40242</v>
          </cell>
        </row>
        <row r="602">
          <cell r="B602" t="str">
            <v>BUJE SOLDADO PVC SANITARIA 8"X4"</v>
          </cell>
          <cell r="C602" t="str">
            <v>Un</v>
          </cell>
          <cell r="D602">
            <v>175862</v>
          </cell>
        </row>
        <row r="603">
          <cell r="B603" t="str">
            <v>BUJE SOLDADO PVC SANITARIA 8"X6"</v>
          </cell>
          <cell r="C603" t="str">
            <v>Un</v>
          </cell>
          <cell r="D603">
            <v>140147</v>
          </cell>
        </row>
        <row r="604">
          <cell r="B604" t="str">
            <v>BUTACO EN ACERO INOX</v>
          </cell>
          <cell r="C604" t="str">
            <v>Un</v>
          </cell>
          <cell r="D604">
            <v>78400</v>
          </cell>
        </row>
        <row r="605">
          <cell r="B605" t="str">
            <v>CABALLETE DE FIBROCEMENTO 0,95X0,48 M (L X A) PARA TEJA ONDULADA DE FIBROCEMENTO, CON CORONAMIENTO EN FILO, TIPO CABALLETE G DE ETERNIT</v>
          </cell>
          <cell r="C605" t="str">
            <v>Un</v>
          </cell>
          <cell r="D605">
            <v>46362</v>
          </cell>
        </row>
        <row r="606">
          <cell r="B606" t="str">
            <v>CABALLETE HORIZONTAL CAL 24 EN LAMINA GALVANIZADA TIPO METECNO</v>
          </cell>
          <cell r="C606" t="str">
            <v>m</v>
          </cell>
          <cell r="D606">
            <v>56000</v>
          </cell>
        </row>
        <row r="607">
          <cell r="B607" t="str">
            <v>CABALLETE TERMOFORMADO ONDULADO PARA TEJAS ONDULADAS TERMOACÚSTICAS DE POLIPROPILENO, MEDIDAS 0,80X0,70 M, ACABADO MATE, TIPO P3 DE VIPLAST</v>
          </cell>
          <cell r="C607" t="str">
            <v>Un</v>
          </cell>
          <cell r="D607">
            <v>20198</v>
          </cell>
        </row>
        <row r="608">
          <cell r="B608" t="str">
            <v xml:space="preserve">CABEZAL ALUMINIO SISTEMA 3831 </v>
          </cell>
          <cell r="C608" t="str">
            <v>m</v>
          </cell>
          <cell r="D608">
            <v>4400.8466666666673</v>
          </cell>
        </row>
        <row r="609">
          <cell r="B609" t="str">
            <v>Cabina insonorización</v>
          </cell>
          <cell r="C609" t="str">
            <v>Un</v>
          </cell>
          <cell r="D609">
            <v>11560000</v>
          </cell>
        </row>
        <row r="610">
          <cell r="B610" t="str">
            <v>CABINAS AUTOAYUDAS ACERO 304, CALIBRE 18.  MODELO SEMI CIRCULAR . MEDIDAS 200H X 90 X 93,5</v>
          </cell>
          <cell r="C610" t="str">
            <v>Un</v>
          </cell>
          <cell r="D610">
            <v>2521134</v>
          </cell>
        </row>
        <row r="611">
          <cell r="B611" t="str">
            <v>Cable ACSR</v>
          </cell>
          <cell r="C611" t="str">
            <v>m</v>
          </cell>
          <cell r="D611">
            <v>6850</v>
          </cell>
        </row>
        <row r="612">
          <cell r="B612" t="str">
            <v>CABLE ALUMINIO AISLADO PVC 1/0 AWG</v>
          </cell>
          <cell r="C612" t="str">
            <v>m</v>
          </cell>
          <cell r="D612">
            <v>4808</v>
          </cell>
        </row>
        <row r="613">
          <cell r="B613" t="str">
            <v>CABLE ALUMINIO AISLADO PVC 2/0 AWG</v>
          </cell>
          <cell r="C613" t="str">
            <v>m</v>
          </cell>
          <cell r="D613">
            <v>5876</v>
          </cell>
        </row>
        <row r="614">
          <cell r="B614" t="str">
            <v>Cable de aluminio No 6 THHN</v>
          </cell>
          <cell r="C614" t="str">
            <v>m</v>
          </cell>
          <cell r="D614">
            <v>2400</v>
          </cell>
        </row>
        <row r="615">
          <cell r="B615" t="str">
            <v>Cable de Aluminio para MT 2/0 AWG - XLPE 15 kV</v>
          </cell>
          <cell r="C615" t="str">
            <v>m</v>
          </cell>
          <cell r="D615">
            <v>52300</v>
          </cell>
        </row>
        <row r="616">
          <cell r="B616" t="str">
            <v>Cable de Aluminio para MT 2/0 AWG - XLPE 35 kV</v>
          </cell>
          <cell r="C616" t="str">
            <v>m</v>
          </cell>
          <cell r="D616">
            <v>86300</v>
          </cell>
        </row>
        <row r="617">
          <cell r="B617" t="str">
            <v>Cable de Aluminio para MT 4/0 AWG - XLPE 15 kV</v>
          </cell>
          <cell r="C617" t="str">
            <v>m</v>
          </cell>
          <cell r="D617">
            <v>85300</v>
          </cell>
        </row>
        <row r="618">
          <cell r="B618" t="str">
            <v>Cable de cobre desnudo No 2/0</v>
          </cell>
          <cell r="C618" t="str">
            <v>m</v>
          </cell>
          <cell r="D618">
            <v>25900</v>
          </cell>
        </row>
        <row r="619">
          <cell r="B619" t="str">
            <v>Cable de cobre desnudo No 4</v>
          </cell>
          <cell r="C619" t="str">
            <v>m</v>
          </cell>
          <cell r="D619">
            <v>7620</v>
          </cell>
        </row>
        <row r="620">
          <cell r="B620" t="str">
            <v>Cable de cobre No. 1/0 AWG desnudo</v>
          </cell>
          <cell r="C620" t="str">
            <v>m</v>
          </cell>
          <cell r="D620">
            <v>9200</v>
          </cell>
        </row>
        <row r="621">
          <cell r="B621" t="str">
            <v>Cable de cobre No. 2/0 AWG desnudo</v>
          </cell>
          <cell r="C621" t="str">
            <v>m</v>
          </cell>
          <cell r="D621">
            <v>21450</v>
          </cell>
        </row>
        <row r="622">
          <cell r="B622" t="str">
            <v>Cable de cobre No. 6 AWG desnudo</v>
          </cell>
          <cell r="C622" t="str">
            <v>m</v>
          </cell>
          <cell r="D622">
            <v>3700</v>
          </cell>
        </row>
        <row r="623">
          <cell r="B623" t="str">
            <v>Cable de cobre desnudo No 4/0</v>
          </cell>
          <cell r="C623" t="str">
            <v>m</v>
          </cell>
          <cell r="D623">
            <v>42100</v>
          </cell>
        </row>
        <row r="624">
          <cell r="B624" t="str">
            <v>Cable de cobre desnudo No 6</v>
          </cell>
          <cell r="C624" t="str">
            <v>m</v>
          </cell>
          <cell r="D624">
            <v>5320</v>
          </cell>
        </row>
        <row r="625">
          <cell r="B625" t="str">
            <v>Cable de cobre duplex 2x18 AWG</v>
          </cell>
          <cell r="C625" t="str">
            <v>m</v>
          </cell>
          <cell r="D625">
            <v>1630</v>
          </cell>
        </row>
        <row r="626">
          <cell r="B626" t="str">
            <v>Cable de cobre encauchetado 3x12 AWG</v>
          </cell>
          <cell r="C626" t="str">
            <v>m</v>
          </cell>
          <cell r="D626">
            <v>3990</v>
          </cell>
        </row>
        <row r="627">
          <cell r="B627" t="str">
            <v>Cable de cobre encauchetado 3x14 AWG</v>
          </cell>
          <cell r="C627" t="str">
            <v>m</v>
          </cell>
          <cell r="D627">
            <v>4378</v>
          </cell>
        </row>
        <row r="628">
          <cell r="B628" t="str">
            <v>Cable de cobre encauchetado 4x12 AWG</v>
          </cell>
          <cell r="C628" t="str">
            <v>m</v>
          </cell>
          <cell r="D628">
            <v>5210</v>
          </cell>
        </row>
        <row r="629">
          <cell r="B629" t="str">
            <v>Cable de cobre No 12 TIPO PE-HF-FR-LS-CT</v>
          </cell>
          <cell r="C629" t="str">
            <v>m</v>
          </cell>
          <cell r="D629">
            <v>1210</v>
          </cell>
        </row>
        <row r="630">
          <cell r="B630" t="str">
            <v>Cable de cobre No 14 TIPO PE-HF-FR-LS-CT</v>
          </cell>
          <cell r="C630" t="str">
            <v>m</v>
          </cell>
          <cell r="D630">
            <v>950</v>
          </cell>
        </row>
        <row r="631">
          <cell r="B631" t="str">
            <v>Cable de cobre No. 1/0 AWG TIPO PE-HF-FR-LS-CT</v>
          </cell>
          <cell r="C631" t="str">
            <v>m</v>
          </cell>
          <cell r="D631">
            <v>25663.839999999997</v>
          </cell>
        </row>
        <row r="632">
          <cell r="B632" t="str">
            <v>Cable de cobre No. 1/0 AWG TIPO THHN</v>
          </cell>
          <cell r="C632" t="str">
            <v>m</v>
          </cell>
          <cell r="D632">
            <v>22720</v>
          </cell>
        </row>
        <row r="633">
          <cell r="B633" t="str">
            <v>Cable de cobre No. 10 AWG TIPO PE-HF-FR-LS-CT</v>
          </cell>
          <cell r="C633" t="str">
            <v>m</v>
          </cell>
          <cell r="D633">
            <v>5360</v>
          </cell>
        </row>
        <row r="634">
          <cell r="B634" t="str">
            <v>Cable de cobre No. 10 AWG TIPO THHN</v>
          </cell>
          <cell r="C634" t="str">
            <v>m</v>
          </cell>
          <cell r="D634">
            <v>2540</v>
          </cell>
        </row>
        <row r="635">
          <cell r="B635" t="str">
            <v>Cable de cobre No. 12 AWG TIPO THHN</v>
          </cell>
          <cell r="C635" t="str">
            <v>m</v>
          </cell>
          <cell r="D635">
            <v>1290</v>
          </cell>
        </row>
        <row r="636">
          <cell r="B636" t="str">
            <v>Cable de cobre No. 14 AWG TIPO THHN</v>
          </cell>
          <cell r="C636" t="str">
            <v>m</v>
          </cell>
          <cell r="D636">
            <v>1010</v>
          </cell>
        </row>
        <row r="637">
          <cell r="B637" t="str">
            <v>Cable de cobre No. 2 AWG TIPO PE-HF-FR-LS-CT</v>
          </cell>
          <cell r="C637" t="str">
            <v>m</v>
          </cell>
          <cell r="D637">
            <v>12920</v>
          </cell>
        </row>
        <row r="638">
          <cell r="B638" t="str">
            <v>Cable de cobre No. 2 AWG TIPO THHN</v>
          </cell>
          <cell r="C638" t="str">
            <v>m</v>
          </cell>
          <cell r="D638">
            <v>13900</v>
          </cell>
        </row>
        <row r="639">
          <cell r="B639" t="str">
            <v>Cable de cobre No. 2/0 AWG TIPO PE-HF-FR-LS-CT</v>
          </cell>
          <cell r="C639" t="str">
            <v>m</v>
          </cell>
          <cell r="D639">
            <v>26170</v>
          </cell>
        </row>
        <row r="640">
          <cell r="B640" t="str">
            <v>Cable de cobre No. 2/0 AWG TIPO THHN</v>
          </cell>
          <cell r="C640" t="str">
            <v>m</v>
          </cell>
          <cell r="D640">
            <v>28380</v>
          </cell>
        </row>
        <row r="641">
          <cell r="B641" t="str">
            <v>Cable de cobre No. 250 AWG TIPO PE-HF-FR-LS-CT</v>
          </cell>
          <cell r="C641" t="str">
            <v>m</v>
          </cell>
          <cell r="D641">
            <v>50175</v>
          </cell>
        </row>
        <row r="642">
          <cell r="B642" t="str">
            <v>Cable de cobre No. 250 AWG TIPO THHN</v>
          </cell>
          <cell r="C642" t="str">
            <v>m</v>
          </cell>
          <cell r="D642">
            <v>53700</v>
          </cell>
        </row>
        <row r="643">
          <cell r="B643" t="str">
            <v>Cable de cobre No. 350 AWG TIPO PE-HF-FR-LS-CT</v>
          </cell>
          <cell r="C643" t="str">
            <v>m</v>
          </cell>
          <cell r="D643">
            <v>84608.079999999987</v>
          </cell>
        </row>
        <row r="644">
          <cell r="B644" t="str">
            <v>Cable de cobre No. 350 AWG TIPO THHN</v>
          </cell>
          <cell r="C644" t="str">
            <v>m</v>
          </cell>
          <cell r="D644">
            <v>74900</v>
          </cell>
        </row>
        <row r="645">
          <cell r="B645" t="str">
            <v>Cable de cobre No. 4 AWG TIPO PE-HF-FR-LS-CT</v>
          </cell>
          <cell r="C645" t="str">
            <v>m</v>
          </cell>
          <cell r="D645">
            <v>8320</v>
          </cell>
        </row>
        <row r="646">
          <cell r="B646" t="str">
            <v>Cable de cobre No. 4 AWG TIPO THHN</v>
          </cell>
          <cell r="C646" t="str">
            <v>m</v>
          </cell>
          <cell r="D646">
            <v>8970</v>
          </cell>
        </row>
        <row r="647">
          <cell r="B647" t="str">
            <v>Cable de cobre No. 4/0 AWG TIPO PE-HF-FR-LS-CT</v>
          </cell>
          <cell r="C647" t="str">
            <v>m</v>
          </cell>
          <cell r="D647">
            <v>41250</v>
          </cell>
        </row>
        <row r="648">
          <cell r="B648" t="str">
            <v>Cable de cobre No. 4/0 AWG TIPO THHN</v>
          </cell>
          <cell r="C648" t="str">
            <v>m</v>
          </cell>
          <cell r="D648">
            <v>44500</v>
          </cell>
        </row>
        <row r="649">
          <cell r="B649" t="str">
            <v>Cable de cobre No. 400 AWG TIPO PE-HF-FR-LS-CT</v>
          </cell>
          <cell r="C649" t="str">
            <v>m</v>
          </cell>
          <cell r="D649">
            <v>97566.439999999988</v>
          </cell>
        </row>
        <row r="650">
          <cell r="B650" t="str">
            <v>Cable de cobre No. 400 AWG TIPO THHN</v>
          </cell>
          <cell r="C650" t="str">
            <v>m</v>
          </cell>
          <cell r="D650">
            <v>86500</v>
          </cell>
        </row>
        <row r="651">
          <cell r="B651" t="str">
            <v>Cable de cobre No. 500 AWG TIPO PE-HF-FR-LS-CT</v>
          </cell>
          <cell r="C651" t="str">
            <v>m</v>
          </cell>
          <cell r="D651">
            <v>125769.51999999999</v>
          </cell>
        </row>
        <row r="652">
          <cell r="B652" t="str">
            <v>Cable de cobre No. 500 AWG TIPO THHN</v>
          </cell>
          <cell r="C652" t="str">
            <v>m</v>
          </cell>
          <cell r="D652">
            <v>111300</v>
          </cell>
        </row>
        <row r="653">
          <cell r="B653" t="str">
            <v>Cable de cobre No. 6 AWG TTIPO PE-HF-FR-LS-CT</v>
          </cell>
          <cell r="C653" t="str">
            <v>m</v>
          </cell>
          <cell r="D653">
            <v>5360</v>
          </cell>
        </row>
        <row r="654">
          <cell r="B654" t="str">
            <v>Cable de cobre No. 6 AWG TTIPO THHN</v>
          </cell>
          <cell r="C654" t="str">
            <v>m</v>
          </cell>
          <cell r="D654">
            <v>5810</v>
          </cell>
        </row>
        <row r="655">
          <cell r="B655" t="str">
            <v>Cable de cobre No. 8 AWG TIPO PE-HF-FR-LS-CT</v>
          </cell>
          <cell r="C655" t="str">
            <v>m</v>
          </cell>
          <cell r="D655">
            <v>3441</v>
          </cell>
        </row>
        <row r="656">
          <cell r="B656" t="str">
            <v>Cable de cobre No. 8 AWG TIPO THHN</v>
          </cell>
          <cell r="C656" t="str">
            <v>m</v>
          </cell>
          <cell r="D656">
            <v>3770</v>
          </cell>
        </row>
        <row r="657">
          <cell r="B657" t="str">
            <v>Cable de cobre retardante a la llama No 12 AWG</v>
          </cell>
          <cell r="C657" t="str">
            <v>m</v>
          </cell>
          <cell r="D657">
            <v>3320</v>
          </cell>
        </row>
        <row r="658">
          <cell r="B658" t="str">
            <v>Cable de cobre trenzado 3x12 AWG PE-HF-FR-LS-CT</v>
          </cell>
          <cell r="C658" t="str">
            <v>m</v>
          </cell>
          <cell r="D658">
            <v>4350</v>
          </cell>
        </row>
        <row r="659">
          <cell r="B659" t="str">
            <v>Cable de fibra óptica de 12 hilos</v>
          </cell>
          <cell r="C659" t="str">
            <v>m</v>
          </cell>
          <cell r="D659">
            <v>13500</v>
          </cell>
        </row>
        <row r="660">
          <cell r="B660" t="str">
            <v>Cable de fibra óptica multimodo, OM3, 24 hilos</v>
          </cell>
          <cell r="C660" t="str">
            <v>m</v>
          </cell>
          <cell r="D660">
            <v>31750</v>
          </cell>
        </row>
        <row r="661">
          <cell r="B661" t="str">
            <v>Cable de fibra óptica multimodo, OM3, 8 hilos</v>
          </cell>
          <cell r="C661" t="str">
            <v>m</v>
          </cell>
          <cell r="D661">
            <v>11200</v>
          </cell>
        </row>
        <row r="662">
          <cell r="B662" t="str">
            <v>Cable Encauchetado 3 x 16</v>
          </cell>
          <cell r="C662" t="str">
            <v>m</v>
          </cell>
          <cell r="D662">
            <v>2943</v>
          </cell>
        </row>
        <row r="663">
          <cell r="B663" t="str">
            <v>Cable FLP retardante llama 2xNo.18 AWG</v>
          </cell>
          <cell r="C663" t="str">
            <v>m</v>
          </cell>
          <cell r="D663">
            <v>3890</v>
          </cell>
        </row>
        <row r="664">
          <cell r="B664" t="str">
            <v>Cable FLP 2x16</v>
          </cell>
          <cell r="C664" t="str">
            <v>m</v>
          </cell>
          <cell r="D664">
            <v>1990</v>
          </cell>
        </row>
        <row r="665">
          <cell r="B665" t="str">
            <v>Cable HDMI</v>
          </cell>
          <cell r="C665" t="str">
            <v>m</v>
          </cell>
          <cell r="D665">
            <v>10350</v>
          </cell>
        </row>
        <row r="666">
          <cell r="B666" t="str">
            <v>Cable multifilar de cobre No. 2/0 AWG</v>
          </cell>
          <cell r="C666" t="str">
            <v>m</v>
          </cell>
          <cell r="D666">
            <v>54125</v>
          </cell>
        </row>
        <row r="667">
          <cell r="B667" t="str">
            <v>Cable multifilar de cobre No. 4/0 AWG</v>
          </cell>
          <cell r="C667" t="str">
            <v>m</v>
          </cell>
          <cell r="D667">
            <v>79132</v>
          </cell>
        </row>
        <row r="668">
          <cell r="B668" t="str">
            <v>Cable RG-6</v>
          </cell>
          <cell r="C668" t="str">
            <v>m</v>
          </cell>
          <cell r="D668">
            <v>1850</v>
          </cell>
        </row>
        <row r="669">
          <cell r="B669" t="str">
            <v>Cable UTP categoría 6A</v>
          </cell>
          <cell r="C669" t="str">
            <v>m</v>
          </cell>
          <cell r="D669">
            <v>3290</v>
          </cell>
        </row>
        <row r="670">
          <cell r="B670" t="str">
            <v>CABLEADO 2 X 16 AWG SIRENAS</v>
          </cell>
          <cell r="C670" t="str">
            <v>m</v>
          </cell>
          <cell r="D670">
            <v>9140</v>
          </cell>
        </row>
        <row r="671">
          <cell r="B671" t="str">
            <v>CABLEADO 2 X 18 SISTEMA DE ACCESO, SEGURIDAD Y AUTOMATIZACIÓN</v>
          </cell>
          <cell r="C671" t="str">
            <v>m</v>
          </cell>
          <cell r="D671">
            <v>9140</v>
          </cell>
        </row>
        <row r="672">
          <cell r="B672" t="str">
            <v>CABLEADO 2 X 22 SISTEMA DE ACCESO, SEGURIDAD, RED DE CONTROLADORAS, AUTOMATIZACIÓN</v>
          </cell>
          <cell r="C672" t="str">
            <v>m</v>
          </cell>
          <cell r="D672">
            <v>9140</v>
          </cell>
        </row>
        <row r="673">
          <cell r="B673" t="str">
            <v>CABLEADO RS485 DE RED DE CONTROLADORAS</v>
          </cell>
          <cell r="C673" t="str">
            <v>m</v>
          </cell>
          <cell r="D673">
            <v>18279</v>
          </cell>
        </row>
        <row r="674">
          <cell r="B674" t="str">
            <v>CABLEADO SISTEMA DE INCENDIOS</v>
          </cell>
          <cell r="C674" t="str">
            <v>m</v>
          </cell>
          <cell r="D674">
            <v>9140</v>
          </cell>
        </row>
        <row r="675">
          <cell r="B675" t="str">
            <v>CABLEADO SISTEMA DE SONIDO</v>
          </cell>
          <cell r="C675" t="str">
            <v>m</v>
          </cell>
          <cell r="D675">
            <v>9140</v>
          </cell>
        </row>
        <row r="676">
          <cell r="B676" t="str">
            <v>CAFETERA DE GOTEO, TRES HORNILLAS</v>
          </cell>
          <cell r="C676" t="str">
            <v>Un</v>
          </cell>
          <cell r="D676">
            <v>80920</v>
          </cell>
        </row>
        <row r="677">
          <cell r="B677" t="str">
            <v>Caja 2400</v>
          </cell>
          <cell r="C677" t="str">
            <v xml:space="preserve">Un </v>
          </cell>
          <cell r="D677">
            <v>2120</v>
          </cell>
        </row>
        <row r="678">
          <cell r="B678" t="str">
            <v>Caja 5800</v>
          </cell>
          <cell r="C678" t="str">
            <v xml:space="preserve">Un </v>
          </cell>
          <cell r="D678">
            <v>1120</v>
          </cell>
        </row>
        <row r="679">
          <cell r="B679" t="str">
            <v>Caja en mampostería de 30x30x30cm (obra civil)</v>
          </cell>
          <cell r="C679" t="str">
            <v xml:space="preserve">Un </v>
          </cell>
          <cell r="D679">
            <v>285800</v>
          </cell>
        </row>
        <row r="680">
          <cell r="B680" t="str">
            <v>Caja en mampostería tipo 1 SB 300 (obra civil)</v>
          </cell>
          <cell r="C680" t="str">
            <v xml:space="preserve">Un </v>
          </cell>
          <cell r="D680">
            <v>630000</v>
          </cell>
        </row>
        <row r="681">
          <cell r="B681" t="str">
            <v>Caja en mampostería tipo 2 SB 305 (obra civil)</v>
          </cell>
          <cell r="C681" t="str">
            <v xml:space="preserve">Un </v>
          </cell>
          <cell r="D681">
            <v>975000</v>
          </cell>
        </row>
        <row r="682">
          <cell r="B682" t="str">
            <v>Caja en mampostería tipo BT SB 325 (obra civil)</v>
          </cell>
          <cell r="C682" t="str">
            <v xml:space="preserve">Un </v>
          </cell>
          <cell r="D682">
            <v>321000</v>
          </cell>
        </row>
        <row r="683">
          <cell r="B683" t="str">
            <v>Caja metálica con tapa de 20x20x15 cms</v>
          </cell>
          <cell r="C683" t="str">
            <v>Un</v>
          </cell>
          <cell r="D683">
            <v>28600</v>
          </cell>
        </row>
        <row r="684">
          <cell r="B684" t="str">
            <v>Caja de paso metálica 40x40x20cm</v>
          </cell>
          <cell r="C684" t="str">
            <v>Un</v>
          </cell>
          <cell r="D684">
            <v>86500</v>
          </cell>
        </row>
        <row r="685">
          <cell r="B685" t="str">
            <v>Caja metálica para derivación 10x10</v>
          </cell>
          <cell r="C685" t="str">
            <v>Un</v>
          </cell>
          <cell r="D685">
            <v>2690</v>
          </cell>
        </row>
        <row r="686">
          <cell r="B686" t="str">
            <v>Caja octagonal</v>
          </cell>
          <cell r="C686" t="str">
            <v xml:space="preserve">Un </v>
          </cell>
          <cell r="D686">
            <v>891</v>
          </cell>
        </row>
        <row r="687">
          <cell r="B687" t="str">
            <v>Caja sellada</v>
          </cell>
          <cell r="C687" t="str">
            <v>Un</v>
          </cell>
          <cell r="D687">
            <v>3210</v>
          </cell>
        </row>
        <row r="688">
          <cell r="B688" t="str">
            <v>Caja para 3 circuitos</v>
          </cell>
          <cell r="C688" t="str">
            <v>Un</v>
          </cell>
          <cell r="D688">
            <v>36900</v>
          </cell>
        </row>
        <row r="689">
          <cell r="B689" t="str">
            <v>Caja para 6 circuitos</v>
          </cell>
          <cell r="C689" t="str">
            <v>Un</v>
          </cell>
          <cell r="D689">
            <v>49500</v>
          </cell>
        </row>
        <row r="690">
          <cell r="B690" t="str">
            <v>Caja para automático industrial</v>
          </cell>
          <cell r="C690" t="str">
            <v xml:space="preserve">Un </v>
          </cell>
          <cell r="D690">
            <v>59600</v>
          </cell>
        </row>
        <row r="691">
          <cell r="B691" t="str">
            <v>Caja para derivación de bandejas</v>
          </cell>
          <cell r="C691" t="str">
            <v>Un</v>
          </cell>
          <cell r="D691">
            <v>39800</v>
          </cell>
        </row>
        <row r="692">
          <cell r="B692" t="str">
            <v>Caja para punto MUTOA</v>
          </cell>
          <cell r="C692" t="str">
            <v>Un</v>
          </cell>
          <cell r="D692">
            <v>191000</v>
          </cell>
        </row>
        <row r="693">
          <cell r="B693" t="str">
            <v>CAJA PARA TACO 100 A 4 CIRCUITOS</v>
          </cell>
          <cell r="C693" t="str">
            <v>Un</v>
          </cell>
          <cell r="D693">
            <v>31833</v>
          </cell>
        </row>
        <row r="694">
          <cell r="B694" t="str">
            <v>CAJA PASADOR DE LOSA PARA TUBERÍA DE 3/4" Y DE 1/2"</v>
          </cell>
          <cell r="C694" t="str">
            <v>Un</v>
          </cell>
          <cell r="D694">
            <v>5880451</v>
          </cell>
        </row>
        <row r="695">
          <cell r="B695" t="str">
            <v>CAJA PLASTICA PARA VALVULAS</v>
          </cell>
          <cell r="C695" t="str">
            <v>Un</v>
          </cell>
          <cell r="D695">
            <v>9686</v>
          </cell>
        </row>
        <row r="696">
          <cell r="B696" t="str">
            <v>CAJA REVELADORA PARA EL PROCESADO DE IMÁGENES DE PELÍCULA DE RX.</v>
          </cell>
          <cell r="C696" t="str">
            <v>Un</v>
          </cell>
          <cell r="D696">
            <v>345000</v>
          </cell>
        </row>
        <row r="697">
          <cell r="B697" t="str">
            <v xml:space="preserve">CAJAS DE PASO DE 1M X 1M X 1M CON FILTRO Y TAPA </v>
          </cell>
          <cell r="C697" t="str">
            <v>Un</v>
          </cell>
          <cell r="D697">
            <v>1998843</v>
          </cell>
        </row>
        <row r="698">
          <cell r="B698" t="str">
            <v>CAJAS DE VENTILACIÓN DE 750 RPM</v>
          </cell>
          <cell r="C698" t="str">
            <v>Un</v>
          </cell>
          <cell r="D698">
            <v>26896016</v>
          </cell>
        </row>
        <row r="699">
          <cell r="B699" t="str">
            <v>CAJAS DE VENTILACIÓN DE 950 RPM</v>
          </cell>
          <cell r="C699" t="str">
            <v>Un</v>
          </cell>
          <cell r="D699">
            <v>9526283</v>
          </cell>
        </row>
        <row r="700">
          <cell r="B700" t="str">
            <v>CAJILLA MEDIDOR</v>
          </cell>
          <cell r="C700" t="str">
            <v>Un</v>
          </cell>
          <cell r="D700">
            <v>125000</v>
          </cell>
        </row>
        <row r="701">
          <cell r="B701" t="str">
            <v>CAJON PARA UTENSILIOS DE COCINA. DIMENSIONES: LARGO. 0.55 ANCHO. 0.45 ALTO 0.12</v>
          </cell>
          <cell r="C701" t="str">
            <v>Un</v>
          </cell>
          <cell r="D701">
            <v>314830</v>
          </cell>
        </row>
        <row r="702">
          <cell r="B702" t="str">
            <v>CAL APAGADA</v>
          </cell>
          <cell r="C702" t="str">
            <v>Kg</v>
          </cell>
          <cell r="D702">
            <v>659</v>
          </cell>
        </row>
        <row r="703">
          <cell r="B703" t="str">
            <v>CALDERA DE 40 BHP: CALDERA PIRO TUBULAR A GAS, CON CAPACIDAD DE 40 BHP.</v>
          </cell>
          <cell r="C703" t="str">
            <v>Un</v>
          </cell>
          <cell r="D703">
            <v>86993104</v>
          </cell>
        </row>
        <row r="704">
          <cell r="B704" t="str">
            <v>CALDERA DE 80 BHP: CALDERA PIRO TUBULAR A GAS, CON CAPACIDAD DE 80 B.H.P</v>
          </cell>
          <cell r="C704" t="str">
            <v>Un</v>
          </cell>
          <cell r="D704">
            <v>134490518</v>
          </cell>
        </row>
        <row r="705">
          <cell r="B705" t="str">
            <v>CAMA HOSPITALARIA DE TRES PLANOS COMPUESTA  DE CUATRO PLANOS, UNO FIJO Y TRES (3) POSICIONES BÁSICAS, CON BARANDAS DE SEGURIDAD ABATIBLES, ELEVACIÓN DE ESPALDAR A 85° Y ELEVACIÓN DE PIERNAS A 45°.</v>
          </cell>
          <cell r="C705" t="str">
            <v>Un</v>
          </cell>
          <cell r="D705">
            <v>4333611</v>
          </cell>
        </row>
        <row r="706">
          <cell r="B706" t="str">
            <v>CAMARA DE NEUBAUER LÍNEA ROJA PARA EXÁMENES EN EL MICROSCOPIO PARA EL RECUENTO DE GLÓBULOS ROJOS.</v>
          </cell>
          <cell r="C706" t="str">
            <v>Un</v>
          </cell>
          <cell r="D706">
            <v>384186</v>
          </cell>
        </row>
        <row r="707">
          <cell r="B707" t="str">
            <v>CÁMARA IP TIPO DOMO PTZ PARA EXTERIOR – INTERIOR DÍA/NOCHE</v>
          </cell>
          <cell r="C707" t="str">
            <v>Un</v>
          </cell>
          <cell r="D707">
            <v>13051540</v>
          </cell>
        </row>
        <row r="708">
          <cell r="B708" t="str">
            <v>Cámara tipo domo</v>
          </cell>
          <cell r="C708" t="str">
            <v xml:space="preserve">Un </v>
          </cell>
          <cell r="D708">
            <v>459800</v>
          </cell>
        </row>
        <row r="709">
          <cell r="B709" t="str">
            <v>CÁMARAS IP FIJAS CON SOPORTE TIPO HOUSING PARA EXTERIORES - INTERIORES ANTIVANDALICAS - DIA/NOCHE</v>
          </cell>
          <cell r="C709" t="str">
            <v>Un</v>
          </cell>
          <cell r="D709">
            <v>5103102</v>
          </cell>
        </row>
        <row r="710">
          <cell r="B710" t="str">
            <v>CÁMARAS IP FIJAS CON SOPORTE TIPO MINIDOMO CON IR PARA EXTERIORES - INTERIORES ANTIVANDALICAS - DIA/NOCHE</v>
          </cell>
          <cell r="C710" t="str">
            <v>Un</v>
          </cell>
          <cell r="D710">
            <v>3913102</v>
          </cell>
        </row>
        <row r="711">
          <cell r="B711" t="str">
            <v>CAMASTRO DE 0.85 X 2 DOBLE ( CAMAROTE) EN LAMINA  DE ACERO INOX. 304 IGT O EQUIVALENTE DE IGUAL CALIDAD O SUPERIOR ( VER PALNO DE DETALLE).</v>
          </cell>
          <cell r="C711" t="str">
            <v>Un</v>
          </cell>
          <cell r="D711">
            <v>2091658</v>
          </cell>
        </row>
        <row r="712">
          <cell r="B712" t="str">
            <v>CAMASTRO DE 0.85 X 2 SENCILLO EN LAMINA METALICA  EN LAMINA  DE ACERO INOX. 304 IGT O EQUIVALENTE DE IGUAL CALIDAD O SUPERIOR ( VER PALNO DE DETALLE).</v>
          </cell>
          <cell r="C712" t="str">
            <v>Un</v>
          </cell>
          <cell r="D712">
            <v>1045829</v>
          </cell>
        </row>
        <row r="713">
          <cell r="B713" t="str">
            <v>CAMBIADOR DE PAÑAL ABS.  MODELO  MARCA RUBBERMAIND MESA CAMBIA PAÑAL PESO MÁXIMO DE 10 KG. HORIZONTAL . MEDIDAS 84,4 CMS DE ANCHOX 54,6 CM FONDO X 10,2 CM DE ALTURA.</v>
          </cell>
          <cell r="C713" t="str">
            <v>Un</v>
          </cell>
          <cell r="D713">
            <v>1148517</v>
          </cell>
        </row>
        <row r="714">
          <cell r="B714" t="str">
            <v>CAMBIADOR DE PAÑAL PLÁSTICO.  MODELO CAMBIADOR DE PAÑAL PRETECCION ANTIMICROBIAL, GANCHOS DE FACIL ANCLAJE. MEDIDAS MARCA KOALA</v>
          </cell>
          <cell r="C714" t="str">
            <v>Un</v>
          </cell>
          <cell r="D714">
            <v>1370071</v>
          </cell>
        </row>
        <row r="715">
          <cell r="B715" t="str">
            <v xml:space="preserve">CAMBIADOR DE PAÑAL PLÁSTICO.  MODELO CANECA PEDAL CAP. 30.3 LITROS. MEDIDAS </v>
          </cell>
          <cell r="C715" t="str">
            <v>Un</v>
          </cell>
          <cell r="D715">
            <v>90405</v>
          </cell>
        </row>
        <row r="716">
          <cell r="B716" t="str">
            <v xml:space="preserve">CAMBIADOR DE PAÑAL PLÁSTICO.  MODELO CESTOS DE BASURA CAP. 39 LITROS. MEDIDAS </v>
          </cell>
          <cell r="C716" t="str">
            <v>Un</v>
          </cell>
          <cell r="D716">
            <v>34380</v>
          </cell>
        </row>
        <row r="717">
          <cell r="B717" t="str">
            <v xml:space="preserve">CAMBIADOR DE PAÑAL PLÁSTICO.  MODELO ORGANIZADORES Y PORTAUTENSILIOS GANCHOS EN "S" PARA SOSTENER MANGOS DE 1,6 A 0,44 CM DE DIAMETRO. MEDIDAS </v>
          </cell>
          <cell r="C717" t="str">
            <v>Un</v>
          </cell>
          <cell r="D717">
            <v>1375164</v>
          </cell>
        </row>
        <row r="718">
          <cell r="B718" t="str">
            <v>CAMBIADOR DE PAÑAL PLEGABLE EN POLIETILENO DE ALTA DENSIDAD.  MODELO  MARCA BRADLEY 
CON MONTAJE DE SUPERFICIE.  MECANISMO DE BISAGRAS DE ACERO LARGAS.  GANCHOS PARA BOLSAS Y DISPENSADOR TROQUELADO EN EL INTERIOR.
ATRACTIVO REQUIERE MENOS 2,3 KG (5 LB), DE FUERZA PARA ABRIR.
DIMENSIOES:  
MONTAJE HORIZONTAL, OVALADO. MEDIDAS 33,75" A X 20,5" X X 4" P.</v>
          </cell>
          <cell r="C718" t="str">
            <v>Un</v>
          </cell>
          <cell r="D718">
            <v>1180350</v>
          </cell>
        </row>
        <row r="719">
          <cell r="B719" t="str">
            <v>CAMBIADOR DE PAÑAL PLEGABLE, EN POLIETILENO DE ALGO IMPACTO.  MODELO  MARCA KOLA
SOPORTA UN PESO EXACTO DE 120 KG
MEDIDAS . MEDIDAS 89 CM DE ANCHO X 56 CM DE FONDO X 10 CM DE ALTO.</v>
          </cell>
          <cell r="C719" t="str">
            <v>Un</v>
          </cell>
          <cell r="D719">
            <v>1375164</v>
          </cell>
        </row>
        <row r="720">
          <cell r="B720" t="str">
            <v>CAMILLA GINECOLÓGICA ESPECIAL</v>
          </cell>
          <cell r="C720" t="str">
            <v>Un</v>
          </cell>
          <cell r="D720">
            <v>889115</v>
          </cell>
        </row>
        <row r="721">
          <cell r="B721" t="str">
            <v>CAMILLA PARA RECUPERACIÓN Y TRANSPORTE DE PACIENTE</v>
          </cell>
          <cell r="C721" t="str">
            <v>Un</v>
          </cell>
          <cell r="D721">
            <v>2154624</v>
          </cell>
        </row>
        <row r="722">
          <cell r="B722" t="str">
            <v>CAMILLAS  CAMILLA CON ESTRUCTURA METÁLICA TUBULAR FIJA, ACOLCHADA Y FORRADA EN CORDOBÁN CON DIMENSIONES DE: 1.80M X 0.55M X 0.80M.</v>
          </cell>
          <cell r="C722" t="str">
            <v>Un</v>
          </cell>
          <cell r="D722">
            <v>544446</v>
          </cell>
        </row>
        <row r="723">
          <cell r="B723" t="str">
            <v>CAMILLAS ELABORADAS CON ESTRUCTURA METÁLICA TUBULAR FIJA, CON TACONES ANTIDESLIZANTES, SUPERFICIE ACOLCHONADA Y FORRADA EN CORDOBÁN CON ACABADO EN PINTURA ELECTROSTÁTICA, CON DIMENSIONES DE LARGO: 1.80M X ANCHO: 0.80M X ALTURA: 1.00M.</v>
          </cell>
          <cell r="C723" t="str">
            <v>Un</v>
          </cell>
          <cell r="D723">
            <v>654213</v>
          </cell>
        </row>
        <row r="724">
          <cell r="B724" t="str">
            <v>CAMILLAS PARA PROCEDIMIENTOS GINECOLOGICOS CAMILLA CON GABINETE, EN ESTRUCTURA METÁLICA EN TUBERÍA CUADRADA DE 1”, TAPICERÍA EN CORDOBÁN CO  N MEDIDAS: LARGO 1.90M X ANCHO 0.50M X ALTO 0.80M, ACABADO EN PINTURA ELECTROSTÁTICA EN POLVO.</v>
          </cell>
          <cell r="C724" t="str">
            <v>Un</v>
          </cell>
          <cell r="D724">
            <v>625674</v>
          </cell>
        </row>
        <row r="725">
          <cell r="B725" t="str">
            <v>CAMINADOR PLEGABLE DUAL EN ALUMINIO ANODINADO, SISTEMA GRADUABLE POR MEDIO DE TORNILLOS, DISEÑO EN U, MANILARES EN URETANO, REGATONES ANTIDESLIZANTES, PESO LIVIANO Y PLEGABLE.</v>
          </cell>
          <cell r="C725" t="str">
            <v>Un</v>
          </cell>
          <cell r="D725">
            <v>153565</v>
          </cell>
        </row>
        <row r="726">
          <cell r="B726" t="str">
            <v>CAMPANA EXTRACTORA TIPO CENTRAL EN ACERO INOXIDABLE. DIMENSIONES: LARGO: 2.82 . ANCHO: 7.10. ALTO: 0.60.</v>
          </cell>
          <cell r="C726" t="str">
            <v>m</v>
          </cell>
          <cell r="D726">
            <v>1183394</v>
          </cell>
        </row>
        <row r="727">
          <cell r="B727" t="str">
            <v>CAMPANA EXTRACTORA TIPO CENTRAL EN ACERO INOXIDABLE.DIMENSIONES: LARGO: 5.20. ANCHO: 1.20. ALTO: 0.70.</v>
          </cell>
          <cell r="C727" t="str">
            <v>Un</v>
          </cell>
          <cell r="D727">
            <v>1140750</v>
          </cell>
        </row>
        <row r="728">
          <cell r="B728" t="str">
            <v>CAMPANA PARA MÁQUINA LAVADORA DE VAJILLAS.DIMENSIONES: LARGO: 0.80. ANCHO: 0.80. ALTO: 0.150.</v>
          </cell>
          <cell r="C728" t="str">
            <v>Un</v>
          </cell>
          <cell r="D728">
            <v>1660384</v>
          </cell>
        </row>
        <row r="729">
          <cell r="B729" t="str">
            <v>CAMAPNA EXTRACTORA ANCHO 60 CM</v>
          </cell>
          <cell r="C729" t="str">
            <v>Un</v>
          </cell>
          <cell r="D729">
            <v>285000</v>
          </cell>
        </row>
        <row r="730">
          <cell r="B730" t="str">
            <v>Campana terminal PVC de 4"</v>
          </cell>
          <cell r="C730" t="str">
            <v xml:space="preserve">Un </v>
          </cell>
          <cell r="D730">
            <v>8150</v>
          </cell>
        </row>
        <row r="731">
          <cell r="B731" t="str">
            <v>Campana terminal PVC de 6"</v>
          </cell>
          <cell r="C731" t="str">
            <v xml:space="preserve">Un </v>
          </cell>
          <cell r="D731">
            <v>10500</v>
          </cell>
        </row>
        <row r="732">
          <cell r="B732" t="str">
            <v>CAMPANA TIPO PLAFÓN CON SISTEMA TRADICIONAL INTEGRADO DE EXTRACCIÓN Y VENTILACIÓN. DIMENSIONES: LARGO: 3.70. ANCHO: 1.10 ALTO: 0.80.</v>
          </cell>
          <cell r="C732" t="str">
            <v>Un</v>
          </cell>
          <cell r="D732">
            <v>1698617</v>
          </cell>
        </row>
        <row r="733">
          <cell r="B733" t="str">
            <v>CANAL AMAZONA (3M)</v>
          </cell>
          <cell r="C733" t="str">
            <v>Un</v>
          </cell>
          <cell r="D733">
            <v>111756</v>
          </cell>
        </row>
        <row r="734">
          <cell r="B734" t="str">
            <v>CANAL B6 X 2,44 CAL 26</v>
          </cell>
          <cell r="C734" t="str">
            <v>Un</v>
          </cell>
          <cell r="D734">
            <v>6049</v>
          </cell>
        </row>
        <row r="735">
          <cell r="B735" t="str">
            <v>CANAL B9 X 2,44 CAL 26</v>
          </cell>
          <cell r="C735" t="str">
            <v>Un</v>
          </cell>
          <cell r="D735">
            <v>9461</v>
          </cell>
        </row>
        <row r="736">
          <cell r="B736" t="str">
            <v>CANAL LAMINA GALVANIZADA CAL 22 35X30</v>
          </cell>
          <cell r="C736" t="str">
            <v>m</v>
          </cell>
          <cell r="D736">
            <v>65800</v>
          </cell>
        </row>
        <row r="737">
          <cell r="B737" t="str">
            <v>Canaleta metálica 12x5 con división</v>
          </cell>
          <cell r="C737" t="str">
            <v>m</v>
          </cell>
          <cell r="D737">
            <v>35220</v>
          </cell>
        </row>
        <row r="738">
          <cell r="B738" t="str">
            <v>Canaleta tipo ducto 30x12 con división</v>
          </cell>
          <cell r="C738" t="str">
            <v>m</v>
          </cell>
          <cell r="D738">
            <v>62300</v>
          </cell>
        </row>
        <row r="739">
          <cell r="B739" t="str">
            <v>CANALIZACIÓN EXTERIOR, EXCAVACIÓN Y RELLENO EN TIERRA</v>
          </cell>
          <cell r="C739" t="str">
            <v>m</v>
          </cell>
          <cell r="D739">
            <v>19635</v>
          </cell>
        </row>
        <row r="740">
          <cell r="B740" t="str">
            <v>CANASTA PLÁSTICA LÍNEA ESTRA REF 126. DIMENSIONES: LARGO: 0.60. ANCHO: 0.40. ALTO: 0.25.</v>
          </cell>
          <cell r="C740" t="str">
            <v>Un</v>
          </cell>
          <cell r="D740">
            <v>94230</v>
          </cell>
        </row>
        <row r="741">
          <cell r="B741" t="str">
            <v>CANASTILLA DE PALANCA ENCORE</v>
          </cell>
          <cell r="C741" t="str">
            <v>Un</v>
          </cell>
          <cell r="D741">
            <v>330791</v>
          </cell>
        </row>
        <row r="742">
          <cell r="B742" t="str">
            <v>CANCHA MULTIPLE ARCOS DE MICROFUTBOL+ BALONCESTO</v>
          </cell>
          <cell r="C742" t="str">
            <v>Un</v>
          </cell>
          <cell r="D742">
            <v>5347860</v>
          </cell>
        </row>
        <row r="743">
          <cell r="B743" t="str">
            <v>CANECA CANECA FABRICADA EN ACERO INOXIDABLE, RECTANGULAR DE ACCIONAR CON EL PIE, ACABADO PINTADA AL  HORNO.</v>
          </cell>
          <cell r="C743" t="str">
            <v>Un</v>
          </cell>
          <cell r="D743">
            <v>119691</v>
          </cell>
        </row>
        <row r="744">
          <cell r="B744" t="str">
            <v>CANECA CONTENEDOR PARA RESIDUOS BRUTE, CON TAPA CAP. 121 LT. RUBBERMAID. DIMENSIONES: DIÁMETRO 55.9 CM. •ALTURA 69.2 CM</v>
          </cell>
          <cell r="C744" t="str">
            <v>Un</v>
          </cell>
          <cell r="D744">
            <v>203688</v>
          </cell>
        </row>
        <row r="745">
          <cell r="B745" t="str">
            <v>CANECA DE BASURA EN ACERO INOXIDABLE TIPO PIVOTANTE</v>
          </cell>
          <cell r="C745" t="str">
            <v>Un</v>
          </cell>
          <cell r="D745">
            <v>308139</v>
          </cell>
        </row>
        <row r="746">
          <cell r="B746" t="str">
            <v>CANECA EN ACERO INOXIDABLE M-120</v>
          </cell>
          <cell r="C746" t="str">
            <v>Un</v>
          </cell>
          <cell r="D746">
            <v>795703</v>
          </cell>
        </row>
        <row r="747">
          <cell r="B747" t="str">
            <v>CANECA MATERIAL: CANECA FABRICADA EN ACERO INOXIDABLE, RECTANGULAR DE ACCIONAR CON EL PIE, ACABADO PINTADA AL  HORNO.</v>
          </cell>
          <cell r="C747" t="str">
            <v>Un</v>
          </cell>
          <cell r="D747">
            <v>119691</v>
          </cell>
        </row>
        <row r="748">
          <cell r="B748" t="str">
            <v>CANECAS BASURERA AREAS PUBLICAS ACERO 304 CALIBRE 22.  MODELO VAIVÉN TAPA VAIVÉN. MEDIDAS 70HX25X33</v>
          </cell>
          <cell r="C748" t="str">
            <v>Un</v>
          </cell>
          <cell r="D748">
            <v>308139</v>
          </cell>
        </row>
        <row r="749">
          <cell r="B749" t="str">
            <v>CANECAS BASURERA AREAS PUBLICAS ACERO 304, CALIBRE 22.  MODELO INDUSTRIAL CON TAPA CÓNICA. MEDIDAS 60HX38D</v>
          </cell>
          <cell r="C749" t="str">
            <v>Un</v>
          </cell>
          <cell r="D749">
            <v>238108</v>
          </cell>
        </row>
        <row r="750">
          <cell r="B750" t="str">
            <v>CANECAS BASURERA AREAS PUBLICAS ACERO 304, CALIBRE 22.  MODELO RECTANGULAR CON TAPA VAIVÉN, POR GRAVEDAD. MEDIDAS 70HX34AX25P</v>
          </cell>
          <cell r="C750" t="str">
            <v>Un</v>
          </cell>
          <cell r="D750">
            <v>357161</v>
          </cell>
        </row>
        <row r="751">
          <cell r="B751" t="str">
            <v xml:space="preserve">CANECAS BASURERA AREAS PUBLICAS ACERO 304, CALIBRE 22.  MODELO RECTANGULAR CON TAPA VAIVÉN, POR GRAVEDAD. MEDIDAS 80HX44AX25P </v>
          </cell>
          <cell r="C751" t="str">
            <v>Un</v>
          </cell>
          <cell r="D751">
            <v>512504</v>
          </cell>
        </row>
        <row r="752">
          <cell r="B752" t="str">
            <v>CANECAS BASURERA AREAS PUBLICAS ACERO 304, CALIBRE 22.  MODELO VAIVÉN TIPO AMERICANO. MEDIDAS 80HX32X32</v>
          </cell>
          <cell r="C752" t="str">
            <v>Un</v>
          </cell>
          <cell r="D752">
            <v>314506</v>
          </cell>
        </row>
        <row r="753">
          <cell r="B753" t="str">
            <v>CANECAS BASURERA AREAS PUBLICAS ACERO 430 CALIBRE 22.  MODELO VAIVÉN TAPA VAIVÉN. MEDIDAS 70HX25X33</v>
          </cell>
          <cell r="C753" t="str">
            <v>Un</v>
          </cell>
          <cell r="D753">
            <v>207548</v>
          </cell>
        </row>
        <row r="754">
          <cell r="B754" t="str">
            <v>CANECAS BASURERA AREAS PUBLICAS ACERO 430, CALIBRE 22.  MODELO VAIVÉN TIPO AMERICANO. MEDIDAS 80HX32X32</v>
          </cell>
          <cell r="C754" t="str">
            <v>Un</v>
          </cell>
          <cell r="D754">
            <v>238108</v>
          </cell>
        </row>
        <row r="755">
          <cell r="B755" t="str">
            <v>CANECAS BASURERA AREAS PUBLICAS COLD ROLLED CALIBRE 22.  MODELO VAIVÉN TAPA VAIVÉN. MEDIDAS 70HX25X33</v>
          </cell>
          <cell r="C755" t="str">
            <v>Un</v>
          </cell>
          <cell r="D755">
            <v>134970</v>
          </cell>
        </row>
        <row r="756">
          <cell r="B756" t="str">
            <v>CANECAS BASURERA AREAS PUBLICAS COLD ROLLED, CALIBRE 22.  MODELO INDUSTRIAL CON TAPA CÓNICA. MEDIDAS 60HX50D</v>
          </cell>
          <cell r="C756" t="str">
            <v>Un</v>
          </cell>
          <cell r="D756">
            <v>169349</v>
          </cell>
        </row>
        <row r="757">
          <cell r="B757" t="str">
            <v>CANECAS BASURERA AREAS PUBLICAS COLD ROLLED, CALIBRE 22.  MODELO VAIVÉN TIPO AMERICANO. MEDIDAS 80HX32X32</v>
          </cell>
          <cell r="C757" t="str">
            <v>Un</v>
          </cell>
          <cell r="D757">
            <v>161073</v>
          </cell>
        </row>
        <row r="758">
          <cell r="B758" t="str">
            <v>CANECAS BASURERA AREAS PUBLICAS MALLA C.R. CALIBRE 18 .  MODELO PARQUES TRIO  PARAL DE 85 C M. NO INCLUYE SOPORTE PUBLICITARIO. MEDIDAS 70HX50D</v>
          </cell>
          <cell r="C758" t="str">
            <v>Un</v>
          </cell>
          <cell r="D758">
            <v>1272027</v>
          </cell>
        </row>
        <row r="759">
          <cell r="B759" t="str">
            <v>CANECAS BASURERA AREAS PUBLICAS MALLA.  MODELO PARQUES PARAL DE 65 CM. . MEDIDAS 40HX32D</v>
          </cell>
          <cell r="C759" t="str">
            <v>Un</v>
          </cell>
          <cell r="D759">
            <v>168713</v>
          </cell>
        </row>
        <row r="760">
          <cell r="B760" t="str">
            <v>CANECAS BASURERA AREAS PUBLICAS MALLA.  MODELO PARQUES PARAL DE 75 CM.. MEDIDAS 50HX40D</v>
          </cell>
          <cell r="C760" t="str">
            <v>Un</v>
          </cell>
          <cell r="D760">
            <v>199909</v>
          </cell>
        </row>
        <row r="761">
          <cell r="B761" t="str">
            <v>CANECAS BASURERA AREAS PUBLICAS MALLA.  MODELO PARQUES PARAL DE 85 CM.. MEDIDAS 70HX50D</v>
          </cell>
          <cell r="C761" t="str">
            <v>Un</v>
          </cell>
          <cell r="D761">
            <v>311959</v>
          </cell>
        </row>
        <row r="762">
          <cell r="B762" t="str">
            <v>CANECAS BASURERA AREAS PUBLICAS PERFORADA ACERO 304, CALIBRE 18.  MODELO BARCELONA PARAL DE 100 C M. . MEDIDAS 62HX40D</v>
          </cell>
          <cell r="C762" t="str">
            <v>Un</v>
          </cell>
          <cell r="D762">
            <v>621371</v>
          </cell>
        </row>
        <row r="763">
          <cell r="B763" t="str">
            <v>CANECAS BASURERA AREAS PUBLICAS PERFORADA ACERO 304, CALIBRE 18.  MODELO BARCELONA PARAL DE 80 C M. . MEDIDAS 62HX40D</v>
          </cell>
          <cell r="C763" t="str">
            <v>Un</v>
          </cell>
          <cell r="D763">
            <v>621371</v>
          </cell>
        </row>
        <row r="764">
          <cell r="B764" t="str">
            <v>CANECAS BASURERA AREAS PUBLICAS PERFORADA ACERO 304, CALIBRE 18.  MODELO PARQUES DÚO  CON TAPA PARAL DE 80 C M. . MEDIDAS 62HX40D</v>
          </cell>
          <cell r="C764" t="str">
            <v>Un</v>
          </cell>
          <cell r="D764">
            <v>1580166</v>
          </cell>
        </row>
        <row r="765">
          <cell r="B765" t="str">
            <v>CANECAS BASURERA AREAS PUBLICAS PERFORADA ACERO 304, CALIBRE 18.  MODELO PARQUES DÚO SIN TAPA PARAL DE 85 CM. Y TRINQUETE. MEDIDAS 62HX40D</v>
          </cell>
          <cell r="C765" t="str">
            <v>Un</v>
          </cell>
          <cell r="D765">
            <v>1244015</v>
          </cell>
        </row>
        <row r="766">
          <cell r="B766" t="str">
            <v>CANECAS BASURERA AREAS PUBLICAS PERFORADA ACERO 304, CALIBRE 18.  MODELO PARQUES PARAL DE 65 CM. . MEDIDAS 40HX32D</v>
          </cell>
          <cell r="C766" t="str">
            <v>Un</v>
          </cell>
          <cell r="D766">
            <v>464755</v>
          </cell>
        </row>
        <row r="767">
          <cell r="B767" t="str">
            <v>CANECAS BASURERA AREAS PUBLICAS PERFORADA ACERO 304, CALIBRE 18.  MODELO PARQUES PARAL DE 75 CM.. MEDIDAS 50HX40D</v>
          </cell>
          <cell r="C767" t="str">
            <v>Un</v>
          </cell>
          <cell r="D767">
            <v>557706</v>
          </cell>
        </row>
        <row r="768">
          <cell r="B768" t="str">
            <v>CANECAS BASURERA AREAS PUBLICAS PERFORADA ACERO 304, CALIBRE 18.  MODELO PARQUES PARAL DE 85 CM.. MEDIDAS 70HX50D</v>
          </cell>
          <cell r="C768" t="str">
            <v>Un</v>
          </cell>
          <cell r="D768">
            <v>658297</v>
          </cell>
        </row>
        <row r="769">
          <cell r="B769" t="str">
            <v>CANECAS BASURERA AREAS PUBLICAS PERFORADA ACERO 304, CALIBRE 22.  MODELO PARQUES T-JOFEL PARAL DE 75 CM.. MEDIDAS 54HX34D</v>
          </cell>
          <cell r="C769" t="str">
            <v>Un</v>
          </cell>
          <cell r="D769">
            <v>473668</v>
          </cell>
        </row>
        <row r="770">
          <cell r="B770" t="str">
            <v>CANECAS BASURERA AREAS PUBLICAS PERFORADA C.R., CALIBRE 18.  MODELO PARQUES PARAL 85 CM.. MEDIDAS 70HX50D</v>
          </cell>
          <cell r="C770" t="str">
            <v>Un</v>
          </cell>
          <cell r="D770">
            <v>420189</v>
          </cell>
        </row>
        <row r="771">
          <cell r="B771" t="str">
            <v>CANECAS BASURERA AREAS PUBLICAS PERFORADA C.R., CALIBRE 18.  MODELO PARQUES PARAL DE 65 CM. . MEDIDAS 40HX32D</v>
          </cell>
          <cell r="C771" t="str">
            <v>Un</v>
          </cell>
          <cell r="D771">
            <v>267393</v>
          </cell>
        </row>
        <row r="772">
          <cell r="B772" t="str">
            <v>CANECAS BASURERA AREAS PUBLICAS PERFORADA C.R., CALIBRE 18.  MODELO PARQUES PARAL DE 75 CM.. MEDIDAS 50HX40D</v>
          </cell>
          <cell r="C772" t="str">
            <v>Un</v>
          </cell>
          <cell r="D772">
            <v>315142</v>
          </cell>
        </row>
        <row r="773">
          <cell r="B773" t="str">
            <v>CANECAS BASURERA AREAS PUBLICAS PERFORADA C.R., CALIBRE 22.  MODELO PARA LOBBY TAPA Y ASIENTO EN C.R.. MEDIDAS 50HX26D</v>
          </cell>
          <cell r="C773" t="str">
            <v>Un</v>
          </cell>
          <cell r="D773">
            <v>90405</v>
          </cell>
        </row>
        <row r="774">
          <cell r="B774" t="str">
            <v>CANECAS BASURERA AREAS PUBLICAS PERFORADA C.R., CALIBRE 22.  MODELO PARQUES T-JOFEL PARAL DE 75 CM.. MEDIDAS 54HX34D</v>
          </cell>
          <cell r="C774" t="str">
            <v>Un</v>
          </cell>
          <cell r="D774">
            <v>304319</v>
          </cell>
        </row>
        <row r="775">
          <cell r="B775" t="str">
            <v>CANECAS BASURERA EN POLIETILENO PLÁSTICO.  MODELO CANECA CILINDRICA TAPA CACHUCHA O TAPA PLANA, CAP. 55G. MEDIDAS 85HX55D</v>
          </cell>
          <cell r="C775" t="str">
            <v>Un</v>
          </cell>
          <cell r="D775">
            <v>157890</v>
          </cell>
        </row>
        <row r="776">
          <cell r="B776" t="str">
            <v>CANECAS BASURERA EN POLIETILENO PLÁSTICO.  MODELO CANECA PEDAL CUADRADA, CAP.20L. MEDIDAS 36HX32AX32L</v>
          </cell>
          <cell r="C776" t="str">
            <v>Un</v>
          </cell>
          <cell r="D776">
            <v>49659</v>
          </cell>
        </row>
        <row r="777">
          <cell r="B777" t="str">
            <v>CANECAS BASURERA EN POLIETILENO PLÁSTICO.  MODELO CANECA VAIVÉN PARAL DE 56 CM, CAP.50L. MEDIDAS 70HX38AX35P</v>
          </cell>
          <cell r="C777" t="str">
            <v>Un</v>
          </cell>
          <cell r="D777">
            <v>70032</v>
          </cell>
        </row>
        <row r="778">
          <cell r="B778" t="str">
            <v>CANECAS BASURERA EN POLIETILENO PLÁSTICO.  MODELO CANECA VAIVÉN PARAL DE 74 CM, CAP.50L. MEDIDAS 87HX59AX53P</v>
          </cell>
          <cell r="C778" t="str">
            <v>Un</v>
          </cell>
          <cell r="D778">
            <v>455842</v>
          </cell>
        </row>
        <row r="779">
          <cell r="B779" t="str">
            <v>CANECAS BASURERA EN POLIETILENO PLÁSTICO.  MODELO CANECA VAIVÉN PARAL DE 77 CM, CAP.100L. MEDIDAS 89HX67AX61P</v>
          </cell>
          <cell r="C779" t="str">
            <v>Un</v>
          </cell>
          <cell r="D779">
            <v>1167617</v>
          </cell>
        </row>
        <row r="780">
          <cell r="B780" t="str">
            <v xml:space="preserve">CANECAS BASURERA EN POLIETILENO PLÁSTICO.  MODELO CARROS VOLCADORES MANIJA ERGONIMICA EN FORMA DE TIMÓN CAPACIDAD HASTA 567 KG RUEDAS QUE NO DEJAN MARCAS. MEDIDAS </v>
          </cell>
          <cell r="C780" t="str">
            <v>Un</v>
          </cell>
          <cell r="D780">
            <v>1900077</v>
          </cell>
        </row>
        <row r="781">
          <cell r="B781" t="str">
            <v>CANECAS BASURERA EN POLIETILENO PLÁSTICO.  MODELO CONTANEDOR ELITE TAPA VAIVÉN, CAP.121L. MEDIDAS 98HX55D</v>
          </cell>
          <cell r="C781" t="str">
            <v>Un</v>
          </cell>
          <cell r="D781">
            <v>152796</v>
          </cell>
        </row>
        <row r="782">
          <cell r="B782" t="str">
            <v>CANECAS BASURERA EN POLIETILENO PLÁSTICO.  MODELO DURA-KART LLANTA MASIZA, CAP.55G. MEDIDAS 101HX66AX74L</v>
          </cell>
          <cell r="C782" t="str">
            <v>Un</v>
          </cell>
          <cell r="D782">
            <v>401090</v>
          </cell>
        </row>
        <row r="783">
          <cell r="B783" t="str">
            <v>CANECAS BASURERA EN POLIETILENO PLÁSTICO.  MODELO DURA-KART LLANTA MASIZA, CAP.90G. MEDIDAS 102HX75AX85L</v>
          </cell>
          <cell r="C783" t="str">
            <v>Un</v>
          </cell>
          <cell r="D783">
            <v>511867</v>
          </cell>
        </row>
        <row r="784">
          <cell r="B784" t="str">
            <v>CANECAS BASURERA EN POLIETILENO PLÁSTICO.  MODELO PAPELERA SWING TAPA SWING, CAP.53L. MEDIDAS 71HX39AX28L</v>
          </cell>
          <cell r="C784" t="str">
            <v>Un</v>
          </cell>
          <cell r="D784">
            <v>61883</v>
          </cell>
        </row>
        <row r="785">
          <cell r="B785" t="str">
            <v>CANECAS BASURERA EN POLIETILENO PLÁSTICO.  MODELO PUNTO ECOLÓGICO TRÍO,CAP.53L. MEDIDAS 71HX28AX39L</v>
          </cell>
          <cell r="C785" t="str">
            <v>Un</v>
          </cell>
          <cell r="D785">
            <v>460935</v>
          </cell>
        </row>
        <row r="786">
          <cell r="B786" t="str">
            <v>CANECAS BASURERA PAPELERAS ACERO 304 CALIBRE 22.  MODELO CONICA SOPORTE PARA BOLSA. MEDIDAS 40HX30X12</v>
          </cell>
          <cell r="C786" t="str">
            <v>Un</v>
          </cell>
          <cell r="D786">
            <v>105048</v>
          </cell>
        </row>
        <row r="787">
          <cell r="B787" t="str">
            <v>CANECAS BASURERA PAPELERAS ACERO 304 CALIBRE 22.  MODELO RECTA PEQUENA RECTANGULAR. MEDIDAS 46HX36X15</v>
          </cell>
          <cell r="C787" t="str">
            <v>Un</v>
          </cell>
          <cell r="D787">
            <v>124784</v>
          </cell>
        </row>
        <row r="788">
          <cell r="B788" t="str">
            <v>CANECAS BASURERA PAPELERAS ACERO 304 CALIBRE 22.  MODELO RECTA RECTANGULAR. MEDIDAS 58HX38X20</v>
          </cell>
          <cell r="C788" t="str">
            <v>Un</v>
          </cell>
          <cell r="D788">
            <v>175079</v>
          </cell>
        </row>
        <row r="789">
          <cell r="B789" t="str">
            <v>CANECAS BASURERA PAPELERAS ACERO 304, CALIBRE 20.  MODELO PAPELERA ANTIVANDALICA PERFORADA CON VENAS. MEDIDAS 30HX22D</v>
          </cell>
          <cell r="C789" t="str">
            <v>Un</v>
          </cell>
          <cell r="D789">
            <v>129877</v>
          </cell>
        </row>
        <row r="790">
          <cell r="B790" t="str">
            <v>CANECAS BASURERA PAPELERAS ACERO 304, CALIBRE 22.  MODELO PAPELERA PERFORADA. MEDIDAS 30HX21D</v>
          </cell>
          <cell r="C790" t="str">
            <v>Un</v>
          </cell>
          <cell r="D790">
            <v>76398</v>
          </cell>
        </row>
        <row r="791">
          <cell r="B791" t="str">
            <v xml:space="preserve">CANECAS BASURERA PAPELERAS ACERO 304, CALIBRE 22.  MODELO PAPELERA REBORDEADO. MEDIDAS 30HX21D </v>
          </cell>
          <cell r="C791" t="str">
            <v>Un</v>
          </cell>
          <cell r="D791">
            <v>62392</v>
          </cell>
        </row>
        <row r="792">
          <cell r="B792" t="str">
            <v>CANECAS BASURERA PAPELERAS ACERO 304, CALIBRE 24.  MODELO PEDAL BALDE INTERNO. MEDIDAS 33HX25D</v>
          </cell>
          <cell r="C792" t="str">
            <v>Un</v>
          </cell>
          <cell r="D792">
            <v>119691</v>
          </cell>
        </row>
        <row r="793">
          <cell r="B793" t="str">
            <v>CANECAS BASURERA PAPELERAS BRONCE, CALIBRE 22.  MODELO PAPELERA REBORDEADO. MEDIDAS 30HX21D</v>
          </cell>
          <cell r="C793" t="str">
            <v>Un</v>
          </cell>
          <cell r="D793">
            <v>96771</v>
          </cell>
        </row>
        <row r="794">
          <cell r="B794" t="str">
            <v>CANECAS BASURERA PAPELERAS COLD ROLLED, CALIBRE 22.  MODELO PAPELERA REBORDEADO. MEDIDAS 30HX21D</v>
          </cell>
          <cell r="C794" t="str">
            <v>Un</v>
          </cell>
          <cell r="D794">
            <v>38199</v>
          </cell>
        </row>
        <row r="795">
          <cell r="B795" t="str">
            <v>CANECAS BASURERA PAPELERAS COLD ROLLED, CALIBRE 22.  MODELO PAPELERA TRIO REBORDEADO. MEDIDAS 30HX25D</v>
          </cell>
          <cell r="C795" t="str">
            <v>Un</v>
          </cell>
          <cell r="D795">
            <v>114597</v>
          </cell>
        </row>
        <row r="796">
          <cell r="B796" t="str">
            <v>CANECAS BASURERA PAPELERAS COLD ROLLED.  MODELO PEDAL BALDE INTERNO. MEDIDAS 33HX25D</v>
          </cell>
          <cell r="C796" t="str">
            <v>Un</v>
          </cell>
          <cell r="D796">
            <v>90405</v>
          </cell>
        </row>
        <row r="797">
          <cell r="B797" t="str">
            <v>CANECAS BASURERA PAPELERAS COLL ROLLED,
CALIBRE 22.  MODELO PAPELERA PERFORADA . MEDIDAS 30HX21D</v>
          </cell>
          <cell r="C797" t="str">
            <v>Un</v>
          </cell>
          <cell r="D797">
            <v>54752</v>
          </cell>
        </row>
        <row r="798">
          <cell r="B798" t="str">
            <v>CANECAS BASURERA PAPELERAS COLLD ROLLED, 
CALIBRE 22.  MODELO PAPELERA MALLA. MEDIDAS 30HX21D</v>
          </cell>
          <cell r="C798" t="str">
            <v>Un</v>
          </cell>
          <cell r="D798">
            <v>39473</v>
          </cell>
        </row>
        <row r="799">
          <cell r="B799" t="str">
            <v>CANECAS MATERIAL: PLÁSTICO BLANDO, MARMOLIZADO CON PEDAL.</v>
          </cell>
          <cell r="C799" t="str">
            <v>Un</v>
          </cell>
          <cell r="D799">
            <v>31284</v>
          </cell>
        </row>
        <row r="800">
          <cell r="B800" t="str">
            <v>CANECAS PLÁSTICAS CON TAPA DE SEGURIDAD. DIMENSIONES: DIÁMETRO: 55 CM. ALTO: 60 CM.</v>
          </cell>
          <cell r="C800" t="str">
            <v>Un</v>
          </cell>
          <cell r="D800">
            <v>270577</v>
          </cell>
        </row>
        <row r="801">
          <cell r="B801" t="str">
            <v>CAÑUELA  PREFABRICADA A-120</v>
          </cell>
          <cell r="C801" t="str">
            <v>Un</v>
          </cell>
          <cell r="D801">
            <v>22014</v>
          </cell>
        </row>
        <row r="802">
          <cell r="B802" t="str">
            <v>CAOLIN</v>
          </cell>
          <cell r="C802" t="str">
            <v>Bto</v>
          </cell>
          <cell r="D802">
            <v>10673</v>
          </cell>
        </row>
        <row r="803">
          <cell r="B803" t="str">
            <v>Capacete 1"</v>
          </cell>
          <cell r="C803" t="str">
            <v>Un</v>
          </cell>
          <cell r="D803">
            <v>4320</v>
          </cell>
        </row>
        <row r="804">
          <cell r="B804" t="str">
            <v xml:space="preserve">CARCAMO 35 PREFABRICADO EN CONCRETO </v>
          </cell>
          <cell r="C804" t="str">
            <v>m</v>
          </cell>
          <cell r="D804">
            <v>326100</v>
          </cell>
        </row>
        <row r="805">
          <cell r="B805" t="str">
            <v>CÁRCAMO METÁLICO</v>
          </cell>
          <cell r="C805" t="str">
            <v>m</v>
          </cell>
          <cell r="D805">
            <v>452666</v>
          </cell>
        </row>
        <row r="806">
          <cell r="B806" t="str">
            <v>CARETA PROTECTORA PLASTICA CARETAS PROTECTORAS PLÁSTICAS, REDUCEN EL RIESGO DE SALPICADURAS DE FLUIDOS A OJOS, NARIZ Y BOCA DEL USUARIO, CON BANDA FRONTAL EN ESPUMA QUE BRINDA MAYOR COMODIDAD, VISERA CON SISTEMA DE VENTILACIÓN.</v>
          </cell>
          <cell r="C806" t="str">
            <v>Un</v>
          </cell>
          <cell r="D806">
            <v>48298</v>
          </cell>
        </row>
        <row r="807">
          <cell r="B807" t="str">
            <v>CARGA FULMINANTE + CLAVO 5/16"B,VEL 1"</v>
          </cell>
          <cell r="C807" t="str">
            <v>Un</v>
          </cell>
          <cell r="D807">
            <v>440</v>
          </cell>
        </row>
        <row r="808">
          <cell r="B808" t="str">
            <v>CARGA TIRO A TIRO RAMSET AMARILLO</v>
          </cell>
          <cell r="C808" t="str">
            <v>Un</v>
          </cell>
          <cell r="D808">
            <v>150</v>
          </cell>
        </row>
        <row r="809">
          <cell r="B809" t="str">
            <v>Cargador de batería</v>
          </cell>
          <cell r="C809" t="str">
            <v>Un</v>
          </cell>
          <cell r="D809">
            <v>385000</v>
          </cell>
        </row>
        <row r="810">
          <cell r="B810" t="str">
            <v>CARRETE DE 305 METROS DE CABLE CAT 6A, UTP 500MHZ, 10G 4X2X23AWG, COLOR AZUL. CMR.</v>
          </cell>
          <cell r="C810" t="str">
            <v>Un</v>
          </cell>
          <cell r="D810">
            <v>6113488</v>
          </cell>
        </row>
        <row r="811">
          <cell r="B811" t="str">
            <v>CARRETE DE 305M DE CABLE MULTIPAR CAT.3, 100 PARES, BLINDADO.</v>
          </cell>
          <cell r="C811" t="str">
            <v>m</v>
          </cell>
          <cell r="D811">
            <v>69673</v>
          </cell>
        </row>
        <row r="812">
          <cell r="B812" t="str">
            <v>CARRO DE LIMPIEZA LLANTAS INFLABLES. MEDIDAS 174HX47AX108L PLÁSTICO-ESTRA.</v>
          </cell>
          <cell r="C812" t="str">
            <v>Un</v>
          </cell>
          <cell r="D812">
            <v>617551</v>
          </cell>
        </row>
        <row r="813">
          <cell r="B813" t="str">
            <v>CARRO DE LIMPIEZA LLANTAS INFLABLES. MEDIDAS 174HX47AX108L PLÁSTICO-RUBBERMAID</v>
          </cell>
          <cell r="C813" t="str">
            <v>Un</v>
          </cell>
          <cell r="D813">
            <v>1142151</v>
          </cell>
        </row>
        <row r="814">
          <cell r="B814" t="str">
            <v>CARRO DE PARO ALTO 0,97 X ANCHO 0,65 X FONDO 0,49M, PROVISTO DE CUATRO GAVETAS. ESTRUCTURA EN LAMINA COLD ROLLED CALIBRE 20 Y 22. TAPA CUBIERTA EN ACERO INOXIDABLE SAE 430. RUEDAS DE 5” DE DIÁMETRO CON FRENO</v>
          </cell>
          <cell r="C814" t="str">
            <v>Un</v>
          </cell>
          <cell r="D814">
            <v>1552109</v>
          </cell>
        </row>
        <row r="815">
          <cell r="B815" t="str">
            <v>CARRO DE UTILIDAD GENERAL DE DOS (2) NIVELES. DIMENSIONES: LARGO: 105CM. FONDO: 55CM. ALTO: 86CM.</v>
          </cell>
          <cell r="C815" t="str">
            <v>Un</v>
          </cell>
          <cell r="D815">
            <v>1084479</v>
          </cell>
        </row>
        <row r="816">
          <cell r="B816" t="str">
            <v>CARRO ESCABILADERO O RACKS MÓVILES 202 DIMENSIONES: ANCHO: 772 MM. ALTO: 1718 MM. PROFUNDIDAD: 1016 MM</v>
          </cell>
          <cell r="C816" t="str">
            <v>Un</v>
          </cell>
          <cell r="D816">
            <v>3631526</v>
          </cell>
        </row>
        <row r="817">
          <cell r="B817" t="str">
            <v>CARRO ESCABILADERO O RACKS MÓVILES RATIONAL 201. DIMENSIONES: ANCHO: 522MM. PROFUNDIDAD 809MM. ALTO: 1718MM</v>
          </cell>
          <cell r="C817" t="str">
            <v>Un</v>
          </cell>
          <cell r="D817">
            <v>3071093</v>
          </cell>
        </row>
        <row r="818">
          <cell r="B818" t="str">
            <v>CARRO FIAMBRERO TIPO CERRADO. CAP 150 BANDEJAS. DIMENSIONES: LARGO: 1.41M. FONDO: 0.79M. ALTO: 1.30M.</v>
          </cell>
          <cell r="C818" t="str">
            <v>Un</v>
          </cell>
          <cell r="D818">
            <v>4978603</v>
          </cell>
        </row>
        <row r="819">
          <cell r="B819" t="str">
            <v>CARRO O ARMARIO TIPO CERRADO. DIMENSIONES: LARGO: 1.41M. FONDO: 0.79M. ALTO: 1.30M.</v>
          </cell>
          <cell r="C819" t="str">
            <v>Un</v>
          </cell>
          <cell r="D819">
            <v>4978705</v>
          </cell>
        </row>
        <row r="820">
          <cell r="B820" t="str">
            <v>CARRO PARA CURACIONES MATERIAL: ELABORADO EN ESTRUCTURA DE TUBO REDONDO DE 1”, CALIBRE 18 CON RODACHINES, DIMENSIONES DE 0.55M X 0.44M X 0.80M; CUBIERTA EN ACERO INOXIDABLE PROTEGIDO CON BARANDILLAS Y ENTREPAÑOS PINTADOS Y PROTEGIDOS CON BARANDILLAS.</v>
          </cell>
          <cell r="C820" t="str">
            <v>Un</v>
          </cell>
          <cell r="D820">
            <v>331498</v>
          </cell>
        </row>
        <row r="821">
          <cell r="B821" t="str">
            <v>CARRO PARA MEDICAMENTOS EN POLIETILENO</v>
          </cell>
          <cell r="C821" t="str">
            <v>Un</v>
          </cell>
          <cell r="D821">
            <v>1882509</v>
          </cell>
        </row>
        <row r="822">
          <cell r="B822" t="str">
            <v>CARRO PARA TRANSPORTE DE ALIMENTOS PUERTAS CORREDIZA EN ACERO INOXIDABLE</v>
          </cell>
          <cell r="C822" t="str">
            <v>Un</v>
          </cell>
          <cell r="D822">
            <v>2870077</v>
          </cell>
        </row>
        <row r="823">
          <cell r="B823" t="str">
            <v>CARRO TRANSPORTADOR: CARRO TRANSPORTADOR DE ROPA, EN FIBRA DE VIDRIO DE ALTA RESISTENCIA CON RUEDAS [FIJAS Y GIRATORIA, DE CARACTERÍSTICAS SEGÚN FICHA TÉCNICA NO. 02-CTR-2P-02</v>
          </cell>
          <cell r="C823" t="str">
            <v>Un</v>
          </cell>
          <cell r="D823">
            <v>164138</v>
          </cell>
        </row>
        <row r="824">
          <cell r="B824" t="str">
            <v>CARROS DE TRABAJO PESADO EN SS. SUPERFICIE PLANA FORRADA EN LÁMINA DE ACERO INOXIDABLE. DIMENSIONES: LARGO. 1.05 ANCHO. 0.60 ALTO. 0.35</v>
          </cell>
          <cell r="C824" t="str">
            <v>Un</v>
          </cell>
          <cell r="D824">
            <v>1581471</v>
          </cell>
        </row>
        <row r="825">
          <cell r="B825" t="str">
            <v>CARROS PARA INSUMOS DE PANADERÍA ACERO INOXIDABLE. DIMENSIONES: LARGO: 0.60. ANCHO: 0.45. ALTO: 0.66.</v>
          </cell>
          <cell r="C825" t="str">
            <v>Un</v>
          </cell>
          <cell r="D825">
            <v>1519035</v>
          </cell>
        </row>
        <row r="826">
          <cell r="B826" t="str">
            <v>CARROS PARA MOVILIZACIÓN DE LOZA, (TIPO DOLIES). DIMENSIONES: LARGO: 0.82. FONDO: 0.60. ALTO: 0.66.</v>
          </cell>
          <cell r="C826" t="str">
            <v>Un</v>
          </cell>
          <cell r="D826">
            <v>2401493</v>
          </cell>
        </row>
        <row r="827">
          <cell r="B827" t="str">
            <v>CARROS PARA TRANSPORTES DE GRANOS EN ACERO INOXIDABLE. DIMENSIONES: LARGO: 0.60. ANCHO: 0.45. ALTO: 0.66.</v>
          </cell>
          <cell r="C827" t="str">
            <v>Un</v>
          </cell>
          <cell r="D827">
            <v>1435039</v>
          </cell>
        </row>
        <row r="828">
          <cell r="B828" t="str">
            <v>CARROS TIPO ESCABILADERO PARA BANDEJAS PARALES EN TUBERÍA CUADRAD DE UNA PULGADA, CALIBRE 18 EN ACERO INOX REF: 304/2B. DIMENSIONES EN METROS: FRENTE: 0.55. FONDO: 0.77. ALTO: 1.80.</v>
          </cell>
          <cell r="C828" t="str">
            <v>Un</v>
          </cell>
          <cell r="D828">
            <v>1581471</v>
          </cell>
        </row>
        <row r="829">
          <cell r="B829" t="str">
            <v>CASETA VIGILANCIA PILIETILENO HD - ARMABLE7DESARMABLE</v>
          </cell>
          <cell r="C829" t="str">
            <v>Un</v>
          </cell>
          <cell r="D829">
            <v>3000000</v>
          </cell>
        </row>
        <row r="830">
          <cell r="B830" t="str">
            <v>CASETON DE ICOPPOR REUTILIZABLE</v>
          </cell>
          <cell r="C830" t="str">
            <v>m3</v>
          </cell>
          <cell r="D830">
            <v>80000</v>
          </cell>
        </row>
        <row r="831">
          <cell r="B831" t="str">
            <v xml:space="preserve">CASETON ICOPOR REUTILIZABLE </v>
          </cell>
          <cell r="C831" t="str">
            <v>m3</v>
          </cell>
          <cell r="D831">
            <v>80000</v>
          </cell>
        </row>
        <row r="832">
          <cell r="B832" t="str">
            <v>CASETON ICOPOR PERDIDO</v>
          </cell>
          <cell r="C832" t="str">
            <v>m3</v>
          </cell>
          <cell r="D832">
            <v>123764.76000000001</v>
          </cell>
        </row>
        <row r="833">
          <cell r="B833" t="str">
            <v>CATALIZADOR PARA PINTURA EPOXICA POLIAMIDA</v>
          </cell>
          <cell r="C833" t="str">
            <v>Gal</v>
          </cell>
          <cell r="D833">
            <v>175189</v>
          </cell>
        </row>
        <row r="834">
          <cell r="B834" t="str">
            <v>Celda de medida indirecta en B.T.</v>
          </cell>
          <cell r="C834" t="str">
            <v xml:space="preserve">Un </v>
          </cell>
          <cell r="D834">
            <v>1396500</v>
          </cell>
        </row>
        <row r="835">
          <cell r="B835" t="str">
            <v>Celda de medida indirecta en M.T.</v>
          </cell>
          <cell r="C835" t="str">
            <v xml:space="preserve">Un </v>
          </cell>
          <cell r="D835">
            <v>7975000</v>
          </cell>
        </row>
        <row r="836">
          <cell r="B836" t="str">
            <v>Celda de medida indirecta en M.T. 34.5 en poste</v>
          </cell>
          <cell r="C836" t="str">
            <v xml:space="preserve">Un </v>
          </cell>
        </row>
        <row r="837">
          <cell r="B837" t="str">
            <v>Celda de protección de transformador en media tensión</v>
          </cell>
          <cell r="C837" t="str">
            <v xml:space="preserve">Un </v>
          </cell>
          <cell r="D837">
            <v>8415000</v>
          </cell>
        </row>
        <row r="838">
          <cell r="B838" t="str">
            <v>Celda entrada-salida en media tensión</v>
          </cell>
          <cell r="C838" t="str">
            <v>Un</v>
          </cell>
          <cell r="D838">
            <v>6980000</v>
          </cell>
        </row>
        <row r="839">
          <cell r="B839" t="str">
            <v>Celda transformador trifásico tipo seco 15KV entre 75 y 225 KVA</v>
          </cell>
          <cell r="C839" t="str">
            <v>Un</v>
          </cell>
          <cell r="D839">
            <v>3650000</v>
          </cell>
        </row>
        <row r="840">
          <cell r="B840" t="str">
            <v>Celda transformador trifásico tipo seco 35KV entre 300 y 630 KVA</v>
          </cell>
          <cell r="C840" t="str">
            <v>Un</v>
          </cell>
          <cell r="D840">
            <v>4210000</v>
          </cell>
        </row>
        <row r="841">
          <cell r="B841" t="str">
            <v>Celda transformador trifásico tipo seco 35KV entre 75 y 225 KVA</v>
          </cell>
          <cell r="C841" t="str">
            <v>Un</v>
          </cell>
          <cell r="D841">
            <v>3650000</v>
          </cell>
        </row>
        <row r="842">
          <cell r="B842" t="str">
            <v>CEMENTO BLANCO</v>
          </cell>
          <cell r="C842" t="str">
            <v>Kg</v>
          </cell>
          <cell r="D842">
            <v>1369</v>
          </cell>
        </row>
        <row r="843">
          <cell r="B843" t="str">
            <v>CEMENTO GRIS</v>
          </cell>
          <cell r="C843" t="str">
            <v>Bto</v>
          </cell>
          <cell r="D843">
            <v>22800</v>
          </cell>
        </row>
        <row r="844">
          <cell r="B844" t="str">
            <v>CEMENTO SOLVENTE CPVC 1/4 GL</v>
          </cell>
          <cell r="C844" t="str">
            <v>Un</v>
          </cell>
          <cell r="D844">
            <v>163941</v>
          </cell>
        </row>
        <row r="845">
          <cell r="B845" t="str">
            <v>CENICEROS PAPELERA ACERO 304 CALIBRE 24.  MODELO MEDIA LUNA TAPA EN  C. R.. MEDIDAS 60HX25D</v>
          </cell>
          <cell r="C845" t="str">
            <v>Un</v>
          </cell>
          <cell r="D845">
            <v>137517</v>
          </cell>
        </row>
        <row r="846">
          <cell r="B846" t="str">
            <v>CENICEROS PAPELERA ACERO 304 CL22 .  MODELO EJECUTIVO CUADRADO CANECA INTERNA CR. MEDIDAS 60HX30X30</v>
          </cell>
          <cell r="C846" t="str">
            <v>Un</v>
          </cell>
          <cell r="D846">
            <v>375624</v>
          </cell>
        </row>
        <row r="847">
          <cell r="B847" t="str">
            <v>CENICEROS PAPELERA ACERO 304, CALIBRE 18.  MODELO EXTERIORES BASE EN ACERO. MEDIDAS 90HX7,6D</v>
          </cell>
          <cell r="C847" t="str">
            <v>Un</v>
          </cell>
          <cell r="D847">
            <v>199909</v>
          </cell>
        </row>
        <row r="848">
          <cell r="B848" t="str">
            <v>CENICEROS PAPELERA ACERO 304, CALIBRE 22.  MODELO TAPA ESFERICA TAPA EN ACERO. MEDIDAS 90HX38D</v>
          </cell>
          <cell r="C848" t="str">
            <v>Un</v>
          </cell>
          <cell r="D848">
            <v>417643</v>
          </cell>
        </row>
        <row r="849">
          <cell r="B849" t="str">
            <v>CENICEROS PAPELERA ACERO 304, CALIBRE 24.  MODELO TRADICIONAL TAPA EN ACERO. MEDIDAS 60HX21D</v>
          </cell>
          <cell r="C849" t="str">
            <v>Un</v>
          </cell>
          <cell r="D849">
            <v>161073</v>
          </cell>
        </row>
        <row r="850">
          <cell r="B850" t="str">
            <v>CENICEROS PAPELERA ACERO 430 CALIBRE 24.  MODELO MEDIA LUNA TAPA EN  C. R.. MEDIDAS 60HX25D</v>
          </cell>
          <cell r="C850" t="str">
            <v>Un</v>
          </cell>
          <cell r="D850">
            <v>98045</v>
          </cell>
        </row>
        <row r="851">
          <cell r="B851" t="str">
            <v>CENICEROS PAPELERA ACERO 430, CALIBRE 22.  MODELO TAPA ESFERICA TAPA EN ACERO. MEDIDAS 90HX38D</v>
          </cell>
          <cell r="C851" t="str">
            <v>Un</v>
          </cell>
          <cell r="D851">
            <v>365438</v>
          </cell>
        </row>
        <row r="852">
          <cell r="B852" t="str">
            <v>CENICEROS PAPELERA ACERO 430, CALIBRE 24.  MODELO TRADICIONAL TAPA EN ACERO. MEDIDAS 60HX21D</v>
          </cell>
          <cell r="C852" t="str">
            <v>Un</v>
          </cell>
          <cell r="D852">
            <v>109504</v>
          </cell>
        </row>
        <row r="853">
          <cell r="B853" t="str">
            <v>CENICEROS PAPELERA BRONCE, CALIBRE 20.  MODELO TRADICIONAL TAPA EN BRONCE. MEDIDAS 60HX21D</v>
          </cell>
          <cell r="C853" t="str">
            <v>Un</v>
          </cell>
          <cell r="D853">
            <v>429103</v>
          </cell>
        </row>
        <row r="854">
          <cell r="B854" t="str">
            <v>CENICEROS PAPELERA COLD ROLLED CALIBRE 24.  MODELO MEDIA LUNA TAPA EN  C. R.. MEDIDAS 60HX25D</v>
          </cell>
          <cell r="C854" t="str">
            <v>Un</v>
          </cell>
          <cell r="D854">
            <v>70032</v>
          </cell>
        </row>
        <row r="855">
          <cell r="B855" t="str">
            <v>CENICEROS PAPELERA COLD ROLLED, CALIBRE 22.  MODELO EJECUTIVO CUADRADO CANECA INTERNA CR. MEDIDAS 60HX30X30</v>
          </cell>
          <cell r="C855" t="str">
            <v>Un</v>
          </cell>
          <cell r="D855">
            <v>234288</v>
          </cell>
        </row>
        <row r="856">
          <cell r="B856" t="str">
            <v>CENICEROS PAPELERA COLD ROLLED, CALIBRE 24.  MODELO TRADICIONAL TAPA EN ACERO. MEDIDAS 60HX21D</v>
          </cell>
          <cell r="C856" t="str">
            <v>Un</v>
          </cell>
          <cell r="D856">
            <v>87858</v>
          </cell>
        </row>
        <row r="857">
          <cell r="B857" t="str">
            <v>CENICEROS PAPELERA COLD ROLLED, CALIBRE 24.  MODELO TRADICIONAL TAPA EN BRONCE. MEDIDAS 60HX21D</v>
          </cell>
          <cell r="C857" t="str">
            <v>Un</v>
          </cell>
          <cell r="D857">
            <v>137517</v>
          </cell>
        </row>
        <row r="858">
          <cell r="B858" t="str">
            <v>CENICEROS PAPELERA COLD ROLLED, CALIBRE 24.  MODELO TRADICIONAL TAPA Y ASIENTO EN BRONCE. MEDIDAS 60HX21D</v>
          </cell>
          <cell r="C858" t="str">
            <v>Un</v>
          </cell>
          <cell r="D858">
            <v>203092</v>
          </cell>
        </row>
        <row r="859">
          <cell r="B859" t="str">
            <v>CENTRIFUGA CENTRÍFUGA MICROPROCESADA DE MESA, CON VELOCIDAD VARIABLE MÁXIMA DE 6000 RPM (RCF 4186 X G.), CAPACIDAD MÁXIMA 4 X 100 ML., DISPLAY DIGITAL DE TIEMPO Y VELOCIDAD, MOTOR DE INDUCCIÓN, CONTROL MICROPROCESADO DE VELOCIDAD TIEMPO 1” - 99” SEGUNDOS.</v>
          </cell>
          <cell r="C859" t="str">
            <v>Un</v>
          </cell>
          <cell r="D859">
            <v>17222700</v>
          </cell>
        </row>
        <row r="860">
          <cell r="B860" t="str">
            <v>CEPILLO PARA FRESAS CEPILLOS PARA FRESAS.</v>
          </cell>
          <cell r="C860" t="str">
            <v>Un</v>
          </cell>
          <cell r="D860">
            <v>52689</v>
          </cell>
        </row>
        <row r="861">
          <cell r="B861" t="str">
            <v>CERAMICA BLANCA ARTICA 30X45</v>
          </cell>
          <cell r="C861" t="str">
            <v>M2</v>
          </cell>
          <cell r="D861">
            <v>32600</v>
          </cell>
        </row>
        <row r="862">
          <cell r="B862" t="str">
            <v>CERAMICA CLASICA 20X20</v>
          </cell>
          <cell r="C862" t="str">
            <v>m2</v>
          </cell>
          <cell r="D862">
            <v>21977</v>
          </cell>
        </row>
        <row r="863">
          <cell r="B863" t="str">
            <v>CERAMICA FORMATO 30X30</v>
          </cell>
          <cell r="C863" t="str">
            <v>m2</v>
          </cell>
          <cell r="D863">
            <v>37321</v>
          </cell>
        </row>
        <row r="864">
          <cell r="B864" t="str">
            <v>CERAMICA FORMATO GRANILLA 30X30, COLOR BLANCO TIPO ALFA</v>
          </cell>
          <cell r="C864" t="str">
            <v>m2</v>
          </cell>
          <cell r="D864">
            <v>39385</v>
          </cell>
        </row>
        <row r="865">
          <cell r="B865" t="str">
            <v>CERAMICA TIPO ALFA DUBAI FORMATO 30,5 X 30,5 COLOR PLATA</v>
          </cell>
          <cell r="C865" t="str">
            <v>m2</v>
          </cell>
          <cell r="D865">
            <v>34665</v>
          </cell>
        </row>
        <row r="866">
          <cell r="B866" t="str">
            <v>CERAMICA TIPO ALFA DUBAI FORMATO 43,2 X 43,2 COLOR ARENA</v>
          </cell>
          <cell r="C866" t="str">
            <v>m2</v>
          </cell>
          <cell r="D866">
            <v>32470</v>
          </cell>
        </row>
        <row r="867">
          <cell r="B867" t="str">
            <v>CERAMICA TIPO ALFA SOHO FORMATO 45CM X 45 CM COLOR: (CEMENTO, CUERO, SAHARA).</v>
          </cell>
          <cell r="C867" t="str">
            <v>m2</v>
          </cell>
          <cell r="D867">
            <v>33825</v>
          </cell>
        </row>
        <row r="868">
          <cell r="B868" t="str">
            <v>CERAMICA TIPO CORONA NATURAL PIEDRA ANGULAR FORMATO 52.5CM X 52.5 CM COLOR GRIS</v>
          </cell>
          <cell r="C868" t="str">
            <v>m2</v>
          </cell>
          <cell r="D868">
            <v>41509</v>
          </cell>
        </row>
        <row r="869">
          <cell r="B869" t="str">
            <v>CERAMICA TIPO CORONA NATURAL PIEDRA DE BIERZO FORMATO 52.5CM X 52.5 CM COLOR BEIGE</v>
          </cell>
          <cell r="C869" t="str">
            <v>m2</v>
          </cell>
          <cell r="D869">
            <v>41509</v>
          </cell>
        </row>
        <row r="870">
          <cell r="B870" t="str">
            <v>CERCO 8 X 8 CM X 2,9 M - ORDINARIO</v>
          </cell>
          <cell r="C870" t="str">
            <v>Un</v>
          </cell>
          <cell r="D870">
            <v>18973</v>
          </cell>
        </row>
        <row r="871">
          <cell r="B871" t="str">
            <v>CERRADURA CARCELARIA 1010 A-2 CON LLAVE MECÁNICA, SOUTHERN STEEL</v>
          </cell>
          <cell r="C871" t="str">
            <v>Un</v>
          </cell>
          <cell r="D871">
            <v>1519684</v>
          </cell>
        </row>
        <row r="872">
          <cell r="B872" t="str">
            <v>CERRADURA CARCELARIA 10120 AM-2 CON LLAVE MECÁNICA, SOUTHERN STEEL</v>
          </cell>
          <cell r="C872" t="str">
            <v>Un</v>
          </cell>
          <cell r="D872">
            <v>6808972</v>
          </cell>
        </row>
        <row r="873">
          <cell r="B873" t="str">
            <v>CERRADURA CARCELARIA 1080 A-1 CON LLAVE MECÁNICA EN UN LADO, SOUTHERN STEEL</v>
          </cell>
          <cell r="C873" t="str">
            <v>Un</v>
          </cell>
          <cell r="D873">
            <v>1724940</v>
          </cell>
        </row>
        <row r="874">
          <cell r="B874" t="str">
            <v>CERRADURA DE EMBUTIR PARA BAÑO</v>
          </cell>
          <cell r="C874" t="str">
            <v>Un</v>
          </cell>
          <cell r="D874">
            <v>158900</v>
          </cell>
        </row>
        <row r="875">
          <cell r="B875" t="str">
            <v>CERRADURA DE ENTRADA JUPITER DE MANIJA COLOR SATIN</v>
          </cell>
          <cell r="C875" t="str">
            <v>Un</v>
          </cell>
          <cell r="D875">
            <v>50000</v>
          </cell>
        </row>
        <row r="876">
          <cell r="B876" t="str">
            <v>CERRADURA DE SEGURIDAD</v>
          </cell>
          <cell r="C876" t="str">
            <v>Un</v>
          </cell>
          <cell r="D876">
            <v>68000</v>
          </cell>
        </row>
        <row r="877">
          <cell r="B877" t="str">
            <v>CERRADURA ELECTROMECANICA</v>
          </cell>
          <cell r="C877" t="str">
            <v>Un</v>
          </cell>
          <cell r="D877">
            <v>5750080</v>
          </cell>
        </row>
        <row r="878">
          <cell r="B878" t="str">
            <v>CERRADURA YALE MANIJA CAPRI</v>
          </cell>
          <cell r="C878" t="str">
            <v>Un</v>
          </cell>
          <cell r="D878">
            <v>79900</v>
          </cell>
        </row>
        <row r="879">
          <cell r="B879" t="str">
            <v>CERRAMIENTO CON MALLA EXPANDIDA IMT-40 CALIBRE 2.5 MM; CON MARCOS EN ÁNGULOS DE 1,1/2"X1/8" Y PLATINA PISAMALLA DE 1/2"X3/16"; COLMALLAS</v>
          </cell>
          <cell r="C879" t="str">
            <v>m2</v>
          </cell>
          <cell r="D879">
            <v>987906</v>
          </cell>
        </row>
        <row r="880">
          <cell r="B880" t="str">
            <v>CERRAMIENTO DE PASILLOS EN LOS PABELLONES DE ACUERDO A ESPECIFICACIONES Y PLANOS</v>
          </cell>
          <cell r="C880" t="str">
            <v>m2</v>
          </cell>
          <cell r="D880">
            <v>328276</v>
          </cell>
        </row>
        <row r="881">
          <cell r="B881" t="str">
            <v>CERRAMIENTO EN MALLA ESLABONADA CAL.10</v>
          </cell>
          <cell r="C881" t="str">
            <v>m2</v>
          </cell>
          <cell r="D881">
            <v>72947.4103448276</v>
          </cell>
        </row>
        <row r="882">
          <cell r="B882" t="str">
            <v>CERRAMIENTO EN MALLA Ref. NYLOFOR 2D</v>
          </cell>
          <cell r="C882" t="str">
            <v>m</v>
          </cell>
          <cell r="D882">
            <v>279505</v>
          </cell>
        </row>
        <row r="883">
          <cell r="B883" t="str">
            <v>CERRAMIENTO EN MALLA Ref. NYLOFOR 3D H= 2500 mm</v>
          </cell>
          <cell r="C883" t="str">
            <v>m</v>
          </cell>
          <cell r="D883">
            <v>198547</v>
          </cell>
        </row>
        <row r="884">
          <cell r="B884" t="str">
            <v>CERRAMIENTO EN MALLA Ref. SECURIFOR RECTO H= 4200 mm</v>
          </cell>
          <cell r="C884" t="str">
            <v>m</v>
          </cell>
          <cell r="D884">
            <v>1759756</v>
          </cell>
        </row>
        <row r="885">
          <cell r="B885" t="str">
            <v>CERRAMIENTO EN MALLA TEJIDA SECCION DE 6,00 ML DE ALTURA CON MARCOS EN ANGULO DE 2" X 3/16" Y PLATINA PISAMALLA DE 1" X 3/16"; COLMALLAS O EQUIVALENTE DE IGUAL CALIDAD O SUPERIOR (VER PLANO DE DETALLE).</v>
          </cell>
          <cell r="C885" t="str">
            <v>m</v>
          </cell>
          <cell r="D885">
            <v>1481858</v>
          </cell>
        </row>
        <row r="886">
          <cell r="B886" t="str">
            <v>CERRAMIENTO PERIMETRAL CARCELARIO DE ACUERDO A ESPECIFICACIONES Y PLANOS</v>
          </cell>
          <cell r="C886" t="str">
            <v>m2</v>
          </cell>
          <cell r="D886">
            <v>430863</v>
          </cell>
        </row>
        <row r="887">
          <cell r="B887" t="str">
            <v>CERRAMIENTO PERIMETRAL TIPO 2, INCLUYE MURO EN BLOQUE Y MALLA SECURIFOR</v>
          </cell>
          <cell r="C887" t="str">
            <v>m</v>
          </cell>
          <cell r="D887">
            <v>359052</v>
          </cell>
        </row>
        <row r="888">
          <cell r="B888" t="str">
            <v>CERROJO SEGURIDAD CILINDRO Y VOLETADOR</v>
          </cell>
          <cell r="C888" t="str">
            <v>Un</v>
          </cell>
          <cell r="D888">
            <v>70000</v>
          </cell>
        </row>
        <row r="889">
          <cell r="B889" t="str">
            <v>CERTIFICACIÓN ENLACE DE FIBRA ÓPTICA</v>
          </cell>
          <cell r="C889" t="str">
            <v>Un</v>
          </cell>
          <cell r="D889">
            <v>74613</v>
          </cell>
        </row>
        <row r="890">
          <cell r="B890" t="str">
            <v>CERTIFICACIÓN PUNTO CATEGORÍA 6A</v>
          </cell>
          <cell r="C890" t="str">
            <v>Un</v>
          </cell>
          <cell r="D890">
            <v>35343</v>
          </cell>
        </row>
        <row r="891">
          <cell r="B891" t="str">
            <v>CESPEDON</v>
          </cell>
          <cell r="C891" t="str">
            <v>m2</v>
          </cell>
          <cell r="D891">
            <v>3357</v>
          </cell>
        </row>
        <row r="892">
          <cell r="B892" t="str">
            <v>CHAPA DE BLOQUE DE CONCRETO CON ACABADO ABUSARDADO 6X19X39 INDURAL</v>
          </cell>
          <cell r="C892" t="str">
            <v>Un</v>
          </cell>
          <cell r="D892">
            <v>1470</v>
          </cell>
        </row>
        <row r="893">
          <cell r="B893" t="str">
            <v>CHAPA DE BLOQUE DE CONCRETO CON ACABADO LISO 6X19X39 INDURAL</v>
          </cell>
          <cell r="C893" t="str">
            <v>Un</v>
          </cell>
          <cell r="D893">
            <v>1469</v>
          </cell>
        </row>
        <row r="894">
          <cell r="B894" t="str">
            <v>CHASIS PARA PLACA RX MATERIAL: CHASIS CON REVESTIMIENTO DE PLOMO, CON PANTALLA Y VENTANILLA ORTOCROMÁTICA DE TIERRAS RARAS DE LUZ VERDE DE 8X10, OTRA DE 10X12, OTRA DE 14X17,  OTRA DE: 11X14 Y OTRA DE 14X14.</v>
          </cell>
          <cell r="C894" t="str">
            <v>Un</v>
          </cell>
          <cell r="D894">
            <v>200000</v>
          </cell>
        </row>
        <row r="895">
          <cell r="B895" t="str">
            <v>Chazo</v>
          </cell>
          <cell r="C895" t="str">
            <v xml:space="preserve">Un </v>
          </cell>
          <cell r="D895">
            <v>80</v>
          </cell>
        </row>
        <row r="896">
          <cell r="B896" t="str">
            <v>CHAZO PLÁSTICO 1/4"</v>
          </cell>
          <cell r="C896" t="str">
            <v>Un</v>
          </cell>
          <cell r="D896">
            <v>88.365760000000009</v>
          </cell>
        </row>
        <row r="897">
          <cell r="B897" t="str">
            <v>CHAZOS</v>
          </cell>
          <cell r="C897" t="str">
            <v>Un</v>
          </cell>
          <cell r="D897">
            <v>26</v>
          </cell>
        </row>
        <row r="898">
          <cell r="B898" t="str">
            <v>CHAZOS EXPANSIVOS 2"</v>
          </cell>
          <cell r="C898" t="str">
            <v>Un</v>
          </cell>
          <cell r="D898">
            <v>1555</v>
          </cell>
        </row>
        <row r="899">
          <cell r="B899" t="str">
            <v>CHEQUE CORTINA HELBERT 3" SELLO METALICO</v>
          </cell>
          <cell r="C899" t="str">
            <v>Un</v>
          </cell>
          <cell r="D899">
            <v>621673</v>
          </cell>
        </row>
        <row r="900">
          <cell r="B900" t="str">
            <v>CHEQUE CORTINA HELBERT 4" SELLO METALICO</v>
          </cell>
          <cell r="C900" t="str">
            <v>Un</v>
          </cell>
          <cell r="D900">
            <v>1160456</v>
          </cell>
        </row>
        <row r="901">
          <cell r="B901" t="str">
            <v>CHEQUE HELBERT 2"</v>
          </cell>
          <cell r="C901" t="str">
            <v>Un</v>
          </cell>
          <cell r="D901">
            <v>243168</v>
          </cell>
        </row>
        <row r="902">
          <cell r="B902" t="str">
            <v>CHEQUE HIDRO -SELLO EN NITRILO 1/2"</v>
          </cell>
          <cell r="C902" t="str">
            <v>Un</v>
          </cell>
          <cell r="D902">
            <v>35224</v>
          </cell>
        </row>
        <row r="903">
          <cell r="B903" t="str">
            <v>CHEQUE HIDRO -SELLO EN NITRILO 3/4"</v>
          </cell>
          <cell r="C903" t="str">
            <v>Un</v>
          </cell>
          <cell r="D903">
            <v>46053</v>
          </cell>
        </row>
        <row r="904">
          <cell r="B904" t="str">
            <v>CHEQUE HIDRO -SELLO EN NITRILO 1"</v>
          </cell>
          <cell r="C904" t="str">
            <v>Un</v>
          </cell>
          <cell r="D904">
            <v>72233</v>
          </cell>
        </row>
        <row r="905">
          <cell r="B905" t="str">
            <v>CHEQUE HIDRO -SELLO EN NITRILO 1-1/4"</v>
          </cell>
          <cell r="C905" t="str">
            <v>Un</v>
          </cell>
          <cell r="D905">
            <v>117572</v>
          </cell>
        </row>
        <row r="906">
          <cell r="B906" t="str">
            <v>CHEQUE HIDRO -SELLO EN NITRILO 1-1/2"</v>
          </cell>
          <cell r="C906" t="str">
            <v>Un</v>
          </cell>
          <cell r="D906">
            <v>161840</v>
          </cell>
        </row>
        <row r="907">
          <cell r="B907" t="str">
            <v>CHEQUE HIDRO -SELLO EN NITRILO 2"</v>
          </cell>
          <cell r="C907" t="str">
            <v>Un</v>
          </cell>
          <cell r="D907">
            <v>231693</v>
          </cell>
        </row>
        <row r="908">
          <cell r="B908" t="str">
            <v>CHEQUE HIDRO -SELLO EN NITRILO 2-1/2"</v>
          </cell>
          <cell r="C908" t="str">
            <v>Un</v>
          </cell>
          <cell r="D908">
            <v>309162</v>
          </cell>
        </row>
        <row r="909">
          <cell r="B909" t="str">
            <v>CHEQUE HIDRO -SELLO EN NITRILO 3"</v>
          </cell>
          <cell r="C909" t="str">
            <v>Un</v>
          </cell>
          <cell r="D909">
            <v>559062</v>
          </cell>
        </row>
        <row r="910">
          <cell r="B910" t="str">
            <v>CHEQUE HIDRO -SELLO EN NITRILO 4"</v>
          </cell>
          <cell r="C910" t="str">
            <v>Un</v>
          </cell>
          <cell r="D910">
            <v>956284</v>
          </cell>
        </row>
        <row r="911">
          <cell r="B911" t="str">
            <v>CHEQUE HIDRO -SELLO EN PTFE(TEFLON) 1/2"</v>
          </cell>
          <cell r="C911" t="str">
            <v>Un</v>
          </cell>
          <cell r="D911">
            <v>37723</v>
          </cell>
        </row>
        <row r="912">
          <cell r="B912" t="str">
            <v>CHEQUE HIDRO -SELLO EN PTFE(TEFLON) 3/4"</v>
          </cell>
          <cell r="C912" t="str">
            <v>Un</v>
          </cell>
          <cell r="D912">
            <v>49266</v>
          </cell>
        </row>
        <row r="913">
          <cell r="B913" t="str">
            <v>CHEQUE HIDRO -SELLO EN PTFE(TEFLON) 1"</v>
          </cell>
          <cell r="C913" t="str">
            <v>Un</v>
          </cell>
          <cell r="D913">
            <v>77231</v>
          </cell>
        </row>
        <row r="914">
          <cell r="B914" t="str">
            <v>CHEQUE HIDRO -SELLO EN PTFE(TEFLON) 1-1/4"</v>
          </cell>
          <cell r="C914" t="str">
            <v>Un</v>
          </cell>
          <cell r="D914">
            <v>125783</v>
          </cell>
        </row>
        <row r="915">
          <cell r="B915" t="str">
            <v>CHEQUE HIDRO -SELLO EN PTFE(TEFLON) 1-1/2"</v>
          </cell>
          <cell r="C915" t="str">
            <v>Un</v>
          </cell>
          <cell r="D915">
            <v>173145</v>
          </cell>
        </row>
        <row r="916">
          <cell r="B916" t="str">
            <v>CHEQUE HIDRO -SELLO EN PTFE(TEFLON) 2"</v>
          </cell>
          <cell r="C916" t="str">
            <v>Un</v>
          </cell>
          <cell r="D916">
            <v>247996</v>
          </cell>
        </row>
        <row r="917">
          <cell r="B917" t="str">
            <v>CHEQUE HIDRO -SELLO EN PTFE(TEFLON) 2-1/2"</v>
          </cell>
          <cell r="C917" t="str">
            <v>Un</v>
          </cell>
          <cell r="D917">
            <v>330820</v>
          </cell>
        </row>
        <row r="918">
          <cell r="B918" t="str">
            <v>CHEQUE HIDRO -SELLO EN PTFE(TEFLON) 3"</v>
          </cell>
          <cell r="C918" t="str">
            <v>Un</v>
          </cell>
          <cell r="D918">
            <v>598213</v>
          </cell>
        </row>
        <row r="919">
          <cell r="B919" t="str">
            <v>CHEQUE HIDRO -SELLO EN PTFE(TEFLON) 4"</v>
          </cell>
          <cell r="C919" t="str">
            <v>Un</v>
          </cell>
          <cell r="D919">
            <v>1023281</v>
          </cell>
        </row>
        <row r="920">
          <cell r="B920" t="str">
            <v>CHEQUE HIDRO HELBERT 1/2"</v>
          </cell>
          <cell r="C920" t="str">
            <v>Un</v>
          </cell>
          <cell r="D920">
            <v>15589</v>
          </cell>
        </row>
        <row r="921">
          <cell r="B921" t="str">
            <v>CHEQUE HIDRO HELBERT 3/4"</v>
          </cell>
          <cell r="C921" t="str">
            <v>Un</v>
          </cell>
          <cell r="D921">
            <v>21658</v>
          </cell>
        </row>
        <row r="922">
          <cell r="B922" t="str">
            <v>CHEQUE HIDRO HELBERT 1"</v>
          </cell>
          <cell r="C922" t="str">
            <v>Un</v>
          </cell>
          <cell r="D922">
            <v>29155</v>
          </cell>
        </row>
        <row r="923">
          <cell r="B923" t="str">
            <v>CHEQUE HIDRO HELBERT 1-1/4"</v>
          </cell>
          <cell r="C923" t="str">
            <v>Un</v>
          </cell>
          <cell r="D923">
            <v>40341</v>
          </cell>
        </row>
        <row r="924">
          <cell r="B924" t="str">
            <v>CHEQUE HIDRO HELBERT 1-1/2"</v>
          </cell>
          <cell r="C924" t="str">
            <v>Un</v>
          </cell>
          <cell r="D924">
            <v>58429</v>
          </cell>
        </row>
        <row r="925">
          <cell r="B925" t="str">
            <v>CHEQUE HIDRO HELBERT 2"</v>
          </cell>
          <cell r="C925" t="str">
            <v>Un</v>
          </cell>
          <cell r="D925">
            <v>83062</v>
          </cell>
        </row>
        <row r="926">
          <cell r="B926" t="str">
            <v>CHEQUE HIDRO HELBERT 3"</v>
          </cell>
          <cell r="C926" t="str">
            <v>Un</v>
          </cell>
          <cell r="D926">
            <v>570000</v>
          </cell>
        </row>
        <row r="927">
          <cell r="B927" t="str">
            <v>CHEQUE HIDRO HELBERT 4"</v>
          </cell>
          <cell r="C927" t="str">
            <v>Un</v>
          </cell>
          <cell r="D927">
            <v>694201</v>
          </cell>
        </row>
        <row r="928">
          <cell r="B928" t="str">
            <v>CHEQUE RANURA-RANURA 1-1/2"</v>
          </cell>
          <cell r="C928" t="str">
            <v>Un</v>
          </cell>
          <cell r="D928">
            <v>203609</v>
          </cell>
        </row>
        <row r="929">
          <cell r="B929" t="str">
            <v>CHEQUE RANURA-RANURA 2"</v>
          </cell>
          <cell r="C929" t="str">
            <v>Un</v>
          </cell>
          <cell r="D929">
            <v>262990</v>
          </cell>
        </row>
        <row r="930">
          <cell r="B930" t="str">
            <v>CHEQUE RANURA-RANURA 2-1/2"</v>
          </cell>
          <cell r="C930" t="str">
            <v>Un</v>
          </cell>
          <cell r="D930">
            <v>357595</v>
          </cell>
        </row>
        <row r="931">
          <cell r="B931" t="str">
            <v>CHEQUE RANURA-RANURA 3"</v>
          </cell>
          <cell r="C931" t="str">
            <v>Un</v>
          </cell>
          <cell r="D931">
            <v>552755</v>
          </cell>
        </row>
        <row r="932">
          <cell r="B932" t="str">
            <v>CHEQUE RANURA-RANURA 4"</v>
          </cell>
          <cell r="C932" t="str">
            <v>Un</v>
          </cell>
          <cell r="D932">
            <v>999838</v>
          </cell>
        </row>
        <row r="933">
          <cell r="B933" t="str">
            <v>CHEQUE RANURA - ROSCA 1-1/2"</v>
          </cell>
          <cell r="C933" t="str">
            <v>Un</v>
          </cell>
          <cell r="D933">
            <v>205870</v>
          </cell>
        </row>
        <row r="934">
          <cell r="B934" t="str">
            <v>CHEQUE RANURA - ROSCA 2"</v>
          </cell>
          <cell r="C934" t="str">
            <v>Un</v>
          </cell>
          <cell r="D934">
            <v>265965</v>
          </cell>
        </row>
        <row r="935">
          <cell r="B935" t="str">
            <v>CHEQUE RANURA - ROSCA 2-1/2"</v>
          </cell>
          <cell r="C935" t="str">
            <v>Un</v>
          </cell>
          <cell r="D935">
            <v>361998</v>
          </cell>
        </row>
        <row r="936">
          <cell r="B936" t="str">
            <v>CHEQUE RANURA - ROSCA 3"</v>
          </cell>
          <cell r="C936" t="str">
            <v>Un</v>
          </cell>
          <cell r="D936">
            <v>525147</v>
          </cell>
        </row>
        <row r="937">
          <cell r="B937" t="str">
            <v>CHEQUE RANURA - ROSCA 4"</v>
          </cell>
          <cell r="C937" t="str">
            <v>Un</v>
          </cell>
          <cell r="D937">
            <v>949977</v>
          </cell>
        </row>
        <row r="938">
          <cell r="B938" t="str">
            <v>CHIMENEA PARA CALDERA DE 40 BHP, CONSTRUIDA EN LÓMINA DE ACERO AL CARBÓN, EN TRAMOS DE 2 MTS</v>
          </cell>
          <cell r="C938" t="str">
            <v>Un</v>
          </cell>
          <cell r="D938">
            <v>19623341</v>
          </cell>
        </row>
        <row r="939">
          <cell r="B939" t="str">
            <v>CHIMINEA: CHIMENEA PARA CALDERA DE 80 BHP, CONSTRUIDA EN LÁMINA DE ACERA AL CARBÓN</v>
          </cell>
          <cell r="C939" t="str">
            <v>Un</v>
          </cell>
          <cell r="D939">
            <v>8309483</v>
          </cell>
        </row>
        <row r="940">
          <cell r="B940" t="str">
            <v>CIELO RASO LINEAL EN PERFIL METALICO DE ALUZINC (TIPO BAFFLE 100X100) PINTURA  EN POLIESTER HORNEABLE O PLASTISOL</v>
          </cell>
          <cell r="C940" t="str">
            <v>m2</v>
          </cell>
          <cell r="D940">
            <v>352315.52</v>
          </cell>
        </row>
        <row r="941">
          <cell r="B941" t="str">
            <v xml:space="preserve">CILINDRO DESCARGADOR DE ARMAS Y CONTRA EXPLOSIVOS, TIPO JOHN MURPHY Y SIMILAR PARA DESCARGA DE ARMAS MENORES </v>
          </cell>
          <cell r="C941" t="str">
            <v>Un</v>
          </cell>
          <cell r="D941">
            <v>1272027</v>
          </cell>
        </row>
        <row r="942">
          <cell r="B942" t="str">
            <v>Cinta aislante</v>
          </cell>
          <cell r="C942" t="str">
            <v xml:space="preserve">Un </v>
          </cell>
          <cell r="D942">
            <v>1980</v>
          </cell>
        </row>
        <row r="943">
          <cell r="B943" t="str">
            <v>CINTA ANTIDESLIZANTE NEGRA 48 mm 5 MTS FOTOLUMINISCENTE TESA</v>
          </cell>
          <cell r="C943" t="str">
            <v>Un</v>
          </cell>
          <cell r="D943">
            <v>72337</v>
          </cell>
        </row>
        <row r="944">
          <cell r="B944" t="str">
            <v>Cinta autofundente</v>
          </cell>
          <cell r="C944" t="str">
            <v xml:space="preserve">Un </v>
          </cell>
          <cell r="D944">
            <v>24650</v>
          </cell>
        </row>
        <row r="945">
          <cell r="B945" t="str">
            <v>CINTA DE PAPEL 250</v>
          </cell>
          <cell r="C945" t="str">
            <v>Rll</v>
          </cell>
          <cell r="D945">
            <v>5003.7111599999998</v>
          </cell>
        </row>
        <row r="946">
          <cell r="B946" t="str">
            <v>CINTA DE PAPEL SUPERCINTA 250</v>
          </cell>
          <cell r="C946" t="str">
            <v>Un</v>
          </cell>
          <cell r="D946">
            <v>5003.7111599999998</v>
          </cell>
        </row>
        <row r="947">
          <cell r="B947" t="str">
            <v>CINTA DE SEGURIDAD</v>
          </cell>
          <cell r="C947" t="str">
            <v>m</v>
          </cell>
          <cell r="D947">
            <v>674</v>
          </cell>
        </row>
        <row r="948">
          <cell r="B948" t="str">
            <v>CINTA SEÑALIZACION CANALIZACION GAS</v>
          </cell>
          <cell r="C948" t="str">
            <v>m</v>
          </cell>
          <cell r="D948">
            <v>65</v>
          </cell>
        </row>
        <row r="949">
          <cell r="B949" t="str">
            <v>CINTA SEÑALIZACION CANALIZACION VERDE ACUEDUCTO e=0,12 ROLLO 500 MTS</v>
          </cell>
          <cell r="C949" t="str">
            <v>Un</v>
          </cell>
          <cell r="D949">
            <v>32130</v>
          </cell>
        </row>
        <row r="950">
          <cell r="B950" t="str">
            <v>CINTA TEFLON  ALTA DENSIDAD 1/2" x 10M</v>
          </cell>
          <cell r="C950" t="str">
            <v>RL</v>
          </cell>
          <cell r="D950">
            <v>2500</v>
          </cell>
        </row>
        <row r="951">
          <cell r="B951" t="str">
            <v>CINTA TEFLON GAS X 10M</v>
          </cell>
          <cell r="C951" t="str">
            <v>Un</v>
          </cell>
          <cell r="D951">
            <v>9000</v>
          </cell>
        </row>
        <row r="952">
          <cell r="B952" t="str">
            <v>CINTA TEFLON PTFE BASIC 3/4" X 10MTS</v>
          </cell>
          <cell r="C952" t="str">
            <v>Un</v>
          </cell>
          <cell r="D952">
            <v>5900</v>
          </cell>
        </row>
        <row r="953">
          <cell r="B953" t="str">
            <v>CITOFONO ANTIVANDALICO</v>
          </cell>
          <cell r="C953" t="str">
            <v>Un</v>
          </cell>
          <cell r="D953">
            <v>669970</v>
          </cell>
        </row>
        <row r="954">
          <cell r="B954" t="str">
            <v>CIZALLA</v>
          </cell>
          <cell r="C954" t="str">
            <v>Un</v>
          </cell>
          <cell r="D954">
            <v>70000</v>
          </cell>
        </row>
        <row r="955">
          <cell r="B955" t="str">
            <v>CLARABOYA EN ACERO</v>
          </cell>
          <cell r="C955" t="str">
            <v>m2</v>
          </cell>
          <cell r="D955">
            <v>740929</v>
          </cell>
        </row>
        <row r="956">
          <cell r="B956" t="str">
            <v>CLARABOYA EN ALUMINIO</v>
          </cell>
          <cell r="C956" t="str">
            <v>m2</v>
          </cell>
          <cell r="D956">
            <v>466511</v>
          </cell>
        </row>
        <row r="957">
          <cell r="B957" t="str">
            <v>Clavija de caucho (aérea) con polo</v>
          </cell>
          <cell r="C957" t="str">
            <v xml:space="preserve">Un </v>
          </cell>
          <cell r="D957">
            <v>3900</v>
          </cell>
        </row>
        <row r="958">
          <cell r="B958" t="str">
            <v>COBERTOR MATERIAL: ALGODÓN 100%, CON DIMENSIÓN DE 1.40M X 1.60M</v>
          </cell>
          <cell r="C958" t="str">
            <v>Un</v>
          </cell>
          <cell r="D958">
            <v>185397</v>
          </cell>
        </row>
        <row r="959">
          <cell r="B959" t="str">
            <v>COBERTURA VEGETAL CON PLANTULAS</v>
          </cell>
          <cell r="C959" t="str">
            <v>m2</v>
          </cell>
          <cell r="D959">
            <v>50000</v>
          </cell>
        </row>
        <row r="960">
          <cell r="B960" t="str">
            <v>COCINA INDUSTRIAL A GAS MODELO 305 DIMENSIONES: 158  X 88 X 50 CM</v>
          </cell>
          <cell r="C960" t="str">
            <v>Un</v>
          </cell>
          <cell r="D960">
            <v>6557598</v>
          </cell>
        </row>
        <row r="961">
          <cell r="B961" t="str">
            <v>COCINA INDUSTRIAL EN ACERO INOXIDABLE CON CAMPANA</v>
          </cell>
          <cell r="C961" t="str">
            <v>Un</v>
          </cell>
          <cell r="D961">
            <v>3073483</v>
          </cell>
        </row>
        <row r="962">
          <cell r="B962" t="str">
            <v>CODO 45 SANITARIO PVC 3"</v>
          </cell>
          <cell r="C962" t="str">
            <v>Un</v>
          </cell>
          <cell r="D962">
            <v>5906</v>
          </cell>
        </row>
        <row r="963">
          <cell r="B963" t="str">
            <v>CODO 45°-1/8 CxC PVC SANITARIO 10"</v>
          </cell>
          <cell r="C963" t="str">
            <v>Un</v>
          </cell>
          <cell r="D963">
            <v>608109</v>
          </cell>
        </row>
        <row r="964">
          <cell r="B964" t="str">
            <v>CODO 45°-1/8 CxC PVC SANITARIO 1-1/2"</v>
          </cell>
          <cell r="C964" t="str">
            <v>Un</v>
          </cell>
          <cell r="D964">
            <v>3530</v>
          </cell>
        </row>
        <row r="965">
          <cell r="B965" t="str">
            <v>CODO 45°-1/8 CxC PVC SANITARIO 2"</v>
          </cell>
          <cell r="C965" t="str">
            <v>Un</v>
          </cell>
          <cell r="D965">
            <v>4282</v>
          </cell>
        </row>
        <row r="966">
          <cell r="B966" t="str">
            <v>CODO 45°-1/8 CxC PVC SANITARIO 3"</v>
          </cell>
          <cell r="C966" t="str">
            <v>Un</v>
          </cell>
          <cell r="D966">
            <v>9204</v>
          </cell>
        </row>
        <row r="967">
          <cell r="B967" t="str">
            <v>CODO 45°-1/8 CxC PVC SANITARIO 4"</v>
          </cell>
          <cell r="C967" t="str">
            <v>Un</v>
          </cell>
          <cell r="D967">
            <v>16062</v>
          </cell>
        </row>
        <row r="968">
          <cell r="B968" t="str">
            <v>CODO 45°-1/8 CxC PVC SANITARIO 6"</v>
          </cell>
          <cell r="C968" t="str">
            <v>Un</v>
          </cell>
          <cell r="D968">
            <v>58945</v>
          </cell>
        </row>
        <row r="969">
          <cell r="B969" t="str">
            <v>CODO 45°-1/8 CxC PVC SANITARIO 8"</v>
          </cell>
          <cell r="C969" t="str">
            <v>Un</v>
          </cell>
          <cell r="D969">
            <v>211338</v>
          </cell>
        </row>
        <row r="970">
          <cell r="B970" t="str">
            <v>CODO 45°-1/8 CxE PVC SANITARIO 10"</v>
          </cell>
          <cell r="C970" t="str">
            <v>Un</v>
          </cell>
          <cell r="D970">
            <v>573960</v>
          </cell>
        </row>
        <row r="971">
          <cell r="B971" t="str">
            <v>CODO 45°-1/8 CxE PVC SANITARIO 1-1/2"</v>
          </cell>
          <cell r="C971" t="str">
            <v>Un</v>
          </cell>
          <cell r="D971">
            <v>3530</v>
          </cell>
        </row>
        <row r="972">
          <cell r="B972" t="str">
            <v>CODO 45°-1/8 CxE PVC SANITARIO 2"</v>
          </cell>
          <cell r="C972" t="str">
            <v>Un</v>
          </cell>
          <cell r="D972">
            <v>4282</v>
          </cell>
        </row>
        <row r="973">
          <cell r="B973" t="str">
            <v>CODO 45°-1/8 CxE PVC SANITARIO 3"</v>
          </cell>
          <cell r="C973" t="str">
            <v>Un</v>
          </cell>
          <cell r="D973">
            <v>9204</v>
          </cell>
        </row>
        <row r="974">
          <cell r="B974" t="str">
            <v>CODO 45°-1/8 CxE PVC SANITARIO 4"</v>
          </cell>
          <cell r="C974" t="str">
            <v>Un</v>
          </cell>
          <cell r="D974">
            <v>16062</v>
          </cell>
        </row>
        <row r="975">
          <cell r="B975" t="str">
            <v>CODO 45°-1/8 CxE PVC SANITARIO 6"</v>
          </cell>
          <cell r="C975" t="str">
            <v>Un</v>
          </cell>
          <cell r="D975">
            <v>58945</v>
          </cell>
        </row>
        <row r="976">
          <cell r="B976" t="str">
            <v>CODO 45°-1/8 CxE PVC SANITARIO 8"</v>
          </cell>
          <cell r="C976" t="str">
            <v>Un</v>
          </cell>
          <cell r="D976">
            <v>216393</v>
          </cell>
        </row>
        <row r="977">
          <cell r="B977" t="str">
            <v>CODO 90° GRAN RADIO, TUB. UNION PLATINO</v>
          </cell>
          <cell r="C977" t="str">
            <v>Un</v>
          </cell>
          <cell r="D977">
            <v>89906</v>
          </cell>
        </row>
        <row r="978">
          <cell r="B978" t="str">
            <v>CODO 90 PVC PRESION 1"</v>
          </cell>
          <cell r="C978" t="str">
            <v>Un</v>
          </cell>
          <cell r="D978">
            <v>2176</v>
          </cell>
        </row>
        <row r="979">
          <cell r="B979" t="str">
            <v>CODO 90 PVC PRESION 1/2"</v>
          </cell>
          <cell r="C979" t="str">
            <v>Un</v>
          </cell>
          <cell r="D979">
            <v>696</v>
          </cell>
        </row>
        <row r="980">
          <cell r="B980" t="str">
            <v>CODO 90 PVC PRESION 1-1/2"</v>
          </cell>
          <cell r="C980" t="str">
            <v>Un</v>
          </cell>
          <cell r="D980">
            <v>7809</v>
          </cell>
        </row>
        <row r="981">
          <cell r="B981" t="str">
            <v>CODO 90 PVC PRESION 1-1/4"</v>
          </cell>
          <cell r="C981" t="str">
            <v>Un</v>
          </cell>
          <cell r="D981">
            <v>4183</v>
          </cell>
        </row>
        <row r="982">
          <cell r="B982" t="str">
            <v>CODO 90 PVC PRESION 2"</v>
          </cell>
          <cell r="C982" t="str">
            <v>Un</v>
          </cell>
          <cell r="D982">
            <v>12796</v>
          </cell>
        </row>
        <row r="983">
          <cell r="B983" t="str">
            <v>CODO 90 PVC PRESION 2-1/2"</v>
          </cell>
          <cell r="C983" t="str">
            <v>Un</v>
          </cell>
          <cell r="D983">
            <v>36851</v>
          </cell>
        </row>
        <row r="984">
          <cell r="B984" t="str">
            <v>CODO 90 PVC PRESION 3"</v>
          </cell>
          <cell r="C984" t="str">
            <v>Un</v>
          </cell>
          <cell r="D984">
            <v>47693</v>
          </cell>
        </row>
        <row r="985">
          <cell r="B985" t="str">
            <v>CODO 90 PVC PRESION 3/4"</v>
          </cell>
          <cell r="C985" t="str">
            <v>Un</v>
          </cell>
          <cell r="D985">
            <v>1113</v>
          </cell>
        </row>
        <row r="986">
          <cell r="B986" t="str">
            <v>CODO 90 PVC PRESION 4"</v>
          </cell>
          <cell r="C986" t="str">
            <v>Un</v>
          </cell>
          <cell r="D986">
            <v>103463</v>
          </cell>
        </row>
        <row r="987">
          <cell r="B987" t="str">
            <v>CODO 90 SANITARIO PVC 2"</v>
          </cell>
          <cell r="C987" t="str">
            <v>Un</v>
          </cell>
          <cell r="D987">
            <v>2280</v>
          </cell>
        </row>
        <row r="988">
          <cell r="B988" t="str">
            <v>CODO 90 SANITARIO PVC 4"</v>
          </cell>
          <cell r="C988" t="str">
            <v>Un</v>
          </cell>
          <cell r="D988">
            <v>10051</v>
          </cell>
        </row>
        <row r="989">
          <cell r="B989" t="str">
            <v>CODO 90 SANITARIO PVC 6"</v>
          </cell>
          <cell r="C989" t="str">
            <v>Un</v>
          </cell>
          <cell r="D989">
            <v>47558</v>
          </cell>
        </row>
        <row r="990">
          <cell r="B990" t="str">
            <v>CODO 90° GALVANIZADO 1"</v>
          </cell>
          <cell r="C990" t="str">
            <v>Un</v>
          </cell>
          <cell r="D990">
            <v>6781</v>
          </cell>
        </row>
        <row r="991">
          <cell r="B991" t="str">
            <v>CODO 90° GALVANIZADO 2"</v>
          </cell>
          <cell r="C991" t="str">
            <v>Un</v>
          </cell>
          <cell r="D991">
            <v>9687</v>
          </cell>
        </row>
        <row r="992">
          <cell r="B992" t="str">
            <v>CODO 90° GALVANIZADO 4"</v>
          </cell>
          <cell r="C992" t="str">
            <v>Un</v>
          </cell>
          <cell r="D992">
            <v>49742</v>
          </cell>
        </row>
        <row r="993">
          <cell r="B993" t="str">
            <v>CODO 90° GALVANIZADO 6"</v>
          </cell>
          <cell r="C993" t="str">
            <v>Un</v>
          </cell>
          <cell r="D993">
            <v>20809</v>
          </cell>
        </row>
        <row r="994">
          <cell r="B994" t="str">
            <v>CODO 90°-1/4 CxC PVC SANITARIO 10"</v>
          </cell>
          <cell r="C994" t="str">
            <v>Un</v>
          </cell>
          <cell r="D994">
            <v>683376</v>
          </cell>
        </row>
        <row r="995">
          <cell r="B995" t="str">
            <v>CODO 90°-1/4 CxC PVC SANITARIO 1-1/2"</v>
          </cell>
          <cell r="C995" t="str">
            <v>Un</v>
          </cell>
          <cell r="D995">
            <v>3052</v>
          </cell>
        </row>
        <row r="996">
          <cell r="B996" t="str">
            <v>CODO 90°-1/4 CxC PVC SANITARIO 2"</v>
          </cell>
          <cell r="C996" t="str">
            <v>Un</v>
          </cell>
          <cell r="D996">
            <v>3577</v>
          </cell>
        </row>
        <row r="997">
          <cell r="B997" t="str">
            <v>CODO 90°-1/4 CxC PVC SANITARIO 3"</v>
          </cell>
          <cell r="C997" t="str">
            <v>Un</v>
          </cell>
          <cell r="D997">
            <v>8286</v>
          </cell>
        </row>
        <row r="998">
          <cell r="B998" t="str">
            <v>CODO 90°-1/4 CxC PVC SANITARIO 4"</v>
          </cell>
          <cell r="C998" t="str">
            <v>Un</v>
          </cell>
          <cell r="D998">
            <v>14278</v>
          </cell>
        </row>
        <row r="999">
          <cell r="B999" t="str">
            <v>CODO 90°-1/4 CxC PVC SANITARIO 6"</v>
          </cell>
          <cell r="C999" t="str">
            <v>Un</v>
          </cell>
          <cell r="D999">
            <v>121950</v>
          </cell>
        </row>
        <row r="1000">
          <cell r="B1000" t="str">
            <v>CODO 90°-1/4 CxC PVC SANITARIO 8"</v>
          </cell>
          <cell r="C1000" t="str">
            <v>Un</v>
          </cell>
          <cell r="D1000">
            <v>221921</v>
          </cell>
        </row>
        <row r="1001">
          <cell r="B1001" t="str">
            <v>CODO 90°-1/4 CxE PVC SANITARIO 1-1/2"</v>
          </cell>
          <cell r="C1001" t="str">
            <v>Un</v>
          </cell>
          <cell r="D1001">
            <v>3730</v>
          </cell>
        </row>
        <row r="1002">
          <cell r="B1002" t="str">
            <v>CODO 90°-1/4 CxE PVC SANITARIO 2"</v>
          </cell>
          <cell r="C1002" t="str">
            <v>Un</v>
          </cell>
          <cell r="D1002">
            <v>4412</v>
          </cell>
        </row>
        <row r="1003">
          <cell r="B1003" t="str">
            <v>CODO 90°-1/4 CxE PVC SANITARIO 3"</v>
          </cell>
          <cell r="C1003" t="str">
            <v>Un</v>
          </cell>
          <cell r="D1003">
            <v>9592</v>
          </cell>
        </row>
        <row r="1004">
          <cell r="B1004" t="str">
            <v>CODO 90°-1/4 CxE PVC SANITARIO 4"</v>
          </cell>
          <cell r="C1004" t="str">
            <v>Un</v>
          </cell>
          <cell r="D1004">
            <v>17601</v>
          </cell>
        </row>
        <row r="1005">
          <cell r="B1005" t="str">
            <v>CODO 90°-1/4 CxE PVC SANITARIO 6"</v>
          </cell>
          <cell r="C1005" t="str">
            <v>Un</v>
          </cell>
          <cell r="D1005">
            <v>121950</v>
          </cell>
        </row>
        <row r="1006">
          <cell r="B1006" t="str">
            <v>CODO 90 RANURADO HIERRO DUCTIL 1-1/4"</v>
          </cell>
          <cell r="C1006" t="str">
            <v>Un</v>
          </cell>
          <cell r="D1006">
            <v>21733.913793103449</v>
          </cell>
        </row>
        <row r="1007">
          <cell r="B1007" t="str">
            <v>CODO 90 RANURADO HIERRO DUCTIL 1-1/2"</v>
          </cell>
          <cell r="C1007" t="str">
            <v>Un</v>
          </cell>
          <cell r="D1007">
            <v>24148.793103448283</v>
          </cell>
        </row>
        <row r="1008">
          <cell r="B1008" t="str">
            <v>CODO 90 RANURADO HIERRO DUCTIL 2"</v>
          </cell>
          <cell r="C1008" t="str">
            <v>Un</v>
          </cell>
          <cell r="D1008">
            <v>26818.44218103449</v>
          </cell>
        </row>
        <row r="1009">
          <cell r="B1009" t="str">
            <v>CODO 90 RANURADO HIERRO DUCTIL 2-1/2"</v>
          </cell>
          <cell r="C1009" t="str">
            <v>Un</v>
          </cell>
          <cell r="D1009">
            <v>62786.862068965529</v>
          </cell>
        </row>
        <row r="1010">
          <cell r="B1010" t="str">
            <v>CODO 90 RANURADO HIERRO DUCTIL 3"</v>
          </cell>
          <cell r="C1010" t="str">
            <v>Un</v>
          </cell>
          <cell r="D1010">
            <v>72832.760000000009</v>
          </cell>
        </row>
        <row r="1011">
          <cell r="B1011" t="str">
            <v>CODO 90 RANURADO HIERRO DUCTIL 4"</v>
          </cell>
          <cell r="C1011" t="str">
            <v>Un</v>
          </cell>
          <cell r="D1011">
            <v>139273.33446551726</v>
          </cell>
        </row>
        <row r="1012">
          <cell r="B1012" t="str">
            <v>CODO 90 RANURADO HIERRO DUCTIL 6"</v>
          </cell>
          <cell r="C1012" t="str">
            <v>Un</v>
          </cell>
          <cell r="D1012">
            <v>181115.94827586212</v>
          </cell>
        </row>
        <row r="1013">
          <cell r="B1013" t="str">
            <v>CODO 90 RANURADO HIERRO DUCTIL 8"</v>
          </cell>
          <cell r="C1013" t="str">
            <v>Un</v>
          </cell>
          <cell r="D1013">
            <v>288485.10473275866</v>
          </cell>
        </row>
        <row r="1014">
          <cell r="B1014" t="str">
            <v>CODO ACERO NEGRO ROSCADO X 150 SCI 1/2"</v>
          </cell>
          <cell r="C1014" t="str">
            <v>Un</v>
          </cell>
          <cell r="D1014">
            <v>8113.9944827586223</v>
          </cell>
        </row>
        <row r="1015">
          <cell r="B1015" t="str">
            <v>CODO ACERO NEGRO ROSCADO X 150 SCI 3/4"</v>
          </cell>
          <cell r="C1015" t="str">
            <v>Un</v>
          </cell>
          <cell r="D1015">
            <v>10021.749137931036</v>
          </cell>
        </row>
        <row r="1016">
          <cell r="B1016" t="str">
            <v>CODO ACERO NEGRO ROSCADO X 150 SCI 1"</v>
          </cell>
          <cell r="C1016" t="str">
            <v>Un</v>
          </cell>
          <cell r="D1016">
            <v>10673.766551724138</v>
          </cell>
        </row>
        <row r="1017">
          <cell r="B1017" t="str">
            <v>CODO BAJANTE 45° BLANCO</v>
          </cell>
          <cell r="C1017" t="str">
            <v>Un</v>
          </cell>
          <cell r="D1017">
            <v>7977</v>
          </cell>
        </row>
        <row r="1018">
          <cell r="B1018" t="str">
            <v>Cofre metálico 500x500x300mm</v>
          </cell>
          <cell r="C1018" t="str">
            <v xml:space="preserve">Un </v>
          </cell>
          <cell r="D1018">
            <v>354900</v>
          </cell>
        </row>
        <row r="1019">
          <cell r="B1019" t="str">
            <v>Cofre metálico con barrajes en cobre, cableado, botones pulsadores, perillas tres posiciones, indicadores luminosos y demás accesorios de conexión</v>
          </cell>
          <cell r="C1019" t="str">
            <v xml:space="preserve">Un </v>
          </cell>
          <cell r="D1019">
            <v>395000</v>
          </cell>
        </row>
        <row r="1020">
          <cell r="B1020" t="str">
            <v>COLCHON CLINICO COLCHÓN DE ESPUMA DE DENSIDAD 40 ANTIESCARA, MEDIDAS: LARGO 1.90M X ANCHO 0.90M X ESPESOR 0.15M, CON FORRO DE TELA PROQUITEX LAVABLE ANTIBACTERIAL, ANTIALÉRGICO, CON QUIEBRES ERGONÓMICOS DE ACUERDO A LOS PLANOS DE LA CAMA.</v>
          </cell>
          <cell r="C1020" t="str">
            <v>Un</v>
          </cell>
          <cell r="D1020">
            <v>471121</v>
          </cell>
        </row>
        <row r="1021">
          <cell r="B1021" t="str">
            <v>COLCHONETAS COLCHONETAS PARA TERAPIAS, ESPUMA DENSIDAD 30 KR/M3, FORRADAS EN CORDOBÁN Y DIMENSIONES DE 1.90M X 1.00M.</v>
          </cell>
          <cell r="C1021" t="str">
            <v>Un</v>
          </cell>
          <cell r="D1021">
            <v>394723</v>
          </cell>
        </row>
        <row r="1022">
          <cell r="B1022" t="str">
            <v>COLECCIÓN DE 12 DISCOS PARA PROCESADORES CL 55 Y CL 60.</v>
          </cell>
          <cell r="C1022" t="str">
            <v>Un</v>
          </cell>
          <cell r="D1022">
            <v>6697788</v>
          </cell>
        </row>
        <row r="1023">
          <cell r="B1023" t="str">
            <v>COLECCIÓN DE 8 DISCOS PARA PROCESADORES SERIES R 502 - R 652 - CL 50 - CL 52.</v>
          </cell>
          <cell r="C1023" t="str">
            <v>Un</v>
          </cell>
          <cell r="D1023">
            <v>6790933</v>
          </cell>
        </row>
        <row r="1024">
          <cell r="B1024" t="str">
            <v>COLOR MINERAL</v>
          </cell>
          <cell r="C1024" t="str">
            <v>Kg</v>
          </cell>
          <cell r="D1024">
            <v>7844</v>
          </cell>
        </row>
        <row r="1025">
          <cell r="B1025" t="str">
            <v>COMBIFRY. DIMENSIONES: 1/1 GN (325 X 530 MM)</v>
          </cell>
          <cell r="C1025" t="str">
            <v>Un</v>
          </cell>
          <cell r="D1025">
            <v>443105</v>
          </cell>
        </row>
        <row r="1026">
          <cell r="B1026" t="str">
            <v>COMEDEROS PARA PERROS EN ACERO INOXIDABLE</v>
          </cell>
          <cell r="C1026" t="str">
            <v>Un</v>
          </cell>
          <cell r="D1026">
            <v>214200</v>
          </cell>
        </row>
        <row r="1027">
          <cell r="B1027" t="str">
            <v>COMEDOR ANTI VANDÁLICO RECTANGULAR MF-019  IGT  O EQUIVALENTE DE IGUAL CALIDAD O SUPERIOR.</v>
          </cell>
          <cell r="C1027" t="str">
            <v>Un</v>
          </cell>
          <cell r="D1027">
            <v>1252000</v>
          </cell>
        </row>
        <row r="1028">
          <cell r="B1028" t="str">
            <v>COMPENSACIÓN FORESTAL POR TALA DE ARBOLES</v>
          </cell>
          <cell r="C1028" t="str">
            <v>Un</v>
          </cell>
          <cell r="D1028">
            <v>35000</v>
          </cell>
        </row>
        <row r="1029">
          <cell r="B1029" t="str">
            <v>COMPRESOR EQUIPO COMPRESOR DE AIRE SECO CON MOTOR ELÉCTRICO CON PROTECCIÓN TÉRMICO DE ½”HP – 0.37KW, VELOCIDAD DE 1420 RPM A 1720RPM, PRESIÓN MÁXIMA DE 120 PSI, DIMENSIONES: ANCHO 500MM X ALTO 645MM, PESO 34 KG..</v>
          </cell>
          <cell r="C1029" t="str">
            <v>Un</v>
          </cell>
          <cell r="D1029">
            <v>686506</v>
          </cell>
        </row>
        <row r="1030">
          <cell r="B1030" t="str">
            <v>COMPRESOR: COMPRESOR DE AIRE COMPRIMIDO, CON CAPACIDAD DE 35 GIS, CABEZOTE DE DOS PISTONES Y MOTOR ELÉCTRICO TRIFÁSICO, DE CARACTERÍSTICAS SEGÚN FICHA TÉCNICA NO. 02-CAC-1OO-2</v>
          </cell>
          <cell r="C1030" t="str">
            <v>Un</v>
          </cell>
          <cell r="D1030">
            <v>4718966</v>
          </cell>
        </row>
        <row r="1031">
          <cell r="B1031" t="str">
            <v>CONCERTINA 8 MTS 33 ESPIRALES</v>
          </cell>
          <cell r="C1031" t="str">
            <v>Un</v>
          </cell>
          <cell r="D1031">
            <v>96486</v>
          </cell>
        </row>
        <row r="1032">
          <cell r="B1032" t="str">
            <v>CONCERTINA ACERO INOXIDABLE 24"DOBLE VUELTA.</v>
          </cell>
          <cell r="C1032" t="str">
            <v>m</v>
          </cell>
          <cell r="D1032">
            <v>79924</v>
          </cell>
        </row>
        <row r="1033">
          <cell r="B1033" t="str">
            <v>CONCRETO GRAVA COMUN 2000 PSI (140 Kg/cm2)</v>
          </cell>
          <cell r="C1033" t="str">
            <v>m3</v>
          </cell>
          <cell r="D1033">
            <v>305000</v>
          </cell>
        </row>
        <row r="1034">
          <cell r="B1034" t="str">
            <v>CONCRETO GRAVA COMUN 2500 PSI (175 Kg/cm2)</v>
          </cell>
          <cell r="C1034" t="str">
            <v>m3</v>
          </cell>
          <cell r="D1034">
            <v>325000</v>
          </cell>
        </row>
        <row r="1035">
          <cell r="B1035" t="str">
            <v>CONCRETO GRAVA COMUN 3000 PSI (210 Kg/cm2)</v>
          </cell>
          <cell r="C1035" t="str">
            <v>m3</v>
          </cell>
          <cell r="D1035">
            <v>417003.45499999996</v>
          </cell>
        </row>
        <row r="1036">
          <cell r="B1036" t="str">
            <v>CONCRETO GRAVA COMUN 3500 PSI (245 Kg/cm2)</v>
          </cell>
          <cell r="C1036" t="str">
            <v>m3</v>
          </cell>
          <cell r="D1036">
            <v>450000</v>
          </cell>
        </row>
        <row r="1037">
          <cell r="B1037" t="str">
            <v>CONCRETO GRAVA COMUN 4000 PSI (280 Kg/cm2)</v>
          </cell>
          <cell r="C1037" t="str">
            <v>m3</v>
          </cell>
          <cell r="D1037">
            <v>538572.81553398061</v>
          </cell>
        </row>
        <row r="1038">
          <cell r="B1038" t="str">
            <v>CONCRETO PAVIMENTO 41 KG/CM2</v>
          </cell>
          <cell r="C1038" t="str">
            <v>m3</v>
          </cell>
          <cell r="D1038">
            <v>433956.19999999995</v>
          </cell>
        </row>
        <row r="1039">
          <cell r="B1039" t="str">
            <v>CONCRETO PAVIMENTO 45 KG/CM2</v>
          </cell>
          <cell r="C1039" t="str">
            <v>m3</v>
          </cell>
          <cell r="D1039">
            <v>456796</v>
          </cell>
        </row>
        <row r="1040">
          <cell r="B1040" t="str">
            <v>CONCRETO PREMEZCLADO 2500 PSI</v>
          </cell>
          <cell r="C1040" t="str">
            <v>m3</v>
          </cell>
          <cell r="D1040">
            <v>325000</v>
          </cell>
        </row>
        <row r="1041">
          <cell r="B1041" t="str">
            <v>CONCRETO PREMEZCLADO 3000 PSI</v>
          </cell>
          <cell r="C1041" t="str">
            <v>m3</v>
          </cell>
          <cell r="D1041">
            <v>417003.45499999996</v>
          </cell>
        </row>
        <row r="1042">
          <cell r="B1042" t="str">
            <v>CONCRETO PREMEZCLADO 3000 PSI COLOR</v>
          </cell>
          <cell r="C1042" t="str">
            <v>m3</v>
          </cell>
          <cell r="D1042">
            <v>442024</v>
          </cell>
        </row>
        <row r="1043">
          <cell r="B1043" t="str">
            <v>CONCRETO PREMEZCLADO 3000 PSI IMP</v>
          </cell>
          <cell r="C1043" t="str">
            <v>m3</v>
          </cell>
          <cell r="D1043">
            <v>432012</v>
          </cell>
        </row>
        <row r="1044">
          <cell r="B1044" t="str">
            <v>CONCRETO PREMEZCLADO 3000 PSI IMPERM</v>
          </cell>
          <cell r="C1044" t="str">
            <v>m3</v>
          </cell>
          <cell r="D1044">
            <v>432012</v>
          </cell>
        </row>
        <row r="1045">
          <cell r="B1045" t="str">
            <v>CONCRETO PREMEZCLADO 4000 PSI</v>
          </cell>
          <cell r="C1045" t="str">
            <v>m3</v>
          </cell>
          <cell r="D1045">
            <v>538572.81553398061</v>
          </cell>
        </row>
        <row r="1046">
          <cell r="B1046" t="str">
            <v>CONCRETO PREMEZCLADO 4000 PSI ACEL FRAG</v>
          </cell>
          <cell r="C1046" t="str">
            <v>m3</v>
          </cell>
          <cell r="D1046">
            <v>459002</v>
          </cell>
        </row>
        <row r="1047">
          <cell r="B1047" t="str">
            <v>CONCRETO PREMEZCLADO 4000 PSI IMPERM</v>
          </cell>
          <cell r="C1047" t="str">
            <v>m3</v>
          </cell>
          <cell r="D1047">
            <v>469161.31399999995</v>
          </cell>
        </row>
        <row r="1048">
          <cell r="B1048" t="str">
            <v>CONCRETO PREMEZCLADO 5000 PSI</v>
          </cell>
          <cell r="C1048" t="str">
            <v>m3</v>
          </cell>
          <cell r="D1048">
            <v>490012.92000000004</v>
          </cell>
        </row>
        <row r="1049">
          <cell r="B1049" t="str">
            <v>CONCRETO PREMEZCLADO 6000 PSI</v>
          </cell>
          <cell r="C1049" t="str">
            <v>m3</v>
          </cell>
          <cell r="D1049">
            <v>583922.54</v>
          </cell>
        </row>
        <row r="1050">
          <cell r="B1050" t="str">
            <v>CONCRETO PREMEZCLADO TREMIE 3000 PSI</v>
          </cell>
          <cell r="C1050" t="str">
            <v>m3</v>
          </cell>
          <cell r="D1050">
            <v>435171</v>
          </cell>
        </row>
        <row r="1051">
          <cell r="B1051" t="str">
            <v>CONDUCTOS TIPO SENCILLO PARA VENTILACIÓN 20 PULGADAS.</v>
          </cell>
          <cell r="C1051" t="str">
            <v>Un</v>
          </cell>
          <cell r="D1051">
            <v>228888</v>
          </cell>
        </row>
        <row r="1052">
          <cell r="B1052" t="str">
            <v>CONDUCTOS TIPO SENCILLOS PARA VENTILACIÓN 24 PULGADAS.</v>
          </cell>
          <cell r="C1052" t="str">
            <v>Un</v>
          </cell>
          <cell r="D1052">
            <v>277853</v>
          </cell>
        </row>
        <row r="1053">
          <cell r="B1053" t="str">
            <v>Conector de autodesforre</v>
          </cell>
          <cell r="C1053" t="str">
            <v xml:space="preserve">Un </v>
          </cell>
          <cell r="D1053">
            <v>850</v>
          </cell>
        </row>
        <row r="1054">
          <cell r="B1054" t="str">
            <v>Conector de compresión para alambrón</v>
          </cell>
          <cell r="C1054" t="str">
            <v>Un</v>
          </cell>
          <cell r="D1054">
            <v>18800</v>
          </cell>
        </row>
        <row r="1055">
          <cell r="B1055" t="str">
            <v>Conector de compresión para cable No.1/0 AWG</v>
          </cell>
          <cell r="C1055" t="str">
            <v>Un</v>
          </cell>
          <cell r="D1055">
            <v>13300</v>
          </cell>
        </row>
        <row r="1056">
          <cell r="B1056" t="str">
            <v>Conector de compresión para cable No.2/0 AWG</v>
          </cell>
          <cell r="C1056" t="str">
            <v xml:space="preserve">Un </v>
          </cell>
          <cell r="D1056">
            <v>18800</v>
          </cell>
        </row>
        <row r="1057">
          <cell r="B1057" t="str">
            <v>Conector de compresión para cable No.6 AWG</v>
          </cell>
          <cell r="C1057" t="str">
            <v xml:space="preserve">Un </v>
          </cell>
          <cell r="D1057">
            <v>2500</v>
          </cell>
        </row>
        <row r="1058">
          <cell r="B1058" t="str">
            <v>Conector de fibra LC</v>
          </cell>
          <cell r="C1058" t="str">
            <v xml:space="preserve">Un </v>
          </cell>
          <cell r="D1058">
            <v>12000</v>
          </cell>
        </row>
        <row r="1059">
          <cell r="B1059" t="str">
            <v>CONECTOR L 75x50x4.5</v>
          </cell>
          <cell r="C1059" t="str">
            <v>Un</v>
          </cell>
          <cell r="D1059">
            <v>2300</v>
          </cell>
        </row>
        <row r="1060">
          <cell r="B1060" t="str">
            <v>CONECTOR LC 50 UM MULTIMODO.</v>
          </cell>
          <cell r="C1060" t="str">
            <v>Un</v>
          </cell>
          <cell r="D1060">
            <v>311867</v>
          </cell>
        </row>
        <row r="1061">
          <cell r="B1061" t="str">
            <v>CONGELADOR - REFRIGERADOR DÚPLEX NO FROST, DE LUJO EN ACERO INOXIDABLE PUERTAS SÓLIDAS, 52 PIES DIMENSIONES: FRENTE: 1.55. FONDO: 0.75. ALTO: 2.30.</v>
          </cell>
          <cell r="C1061" t="str">
            <v>Un</v>
          </cell>
          <cell r="D1061">
            <v>12274762</v>
          </cell>
        </row>
        <row r="1062">
          <cell r="B1062" t="str">
            <v>CONGELADOR LÍNEA ELITE NO FROST EN ACERO INOXIDABLE CON PUERTA SÓLIDA DE 23 PIES. DIMENSIONES: FRENTE: 0.69. FONDO: 0.75. ALTO: 205.</v>
          </cell>
          <cell r="C1062" t="str">
            <v>Un</v>
          </cell>
          <cell r="D1062">
            <v>8655850</v>
          </cell>
        </row>
        <row r="1063">
          <cell r="B1063" t="str">
            <v>CONGELADOR LÍNEA ELITE NO FROST EN ACERO INOXIDABLE CON PUERTA SÓLIDA DE 48 PIES.CUBICOS. DIMENSIONES: FRENTE: 1.55. FONDO: 0.75. ALTO: 2.30.</v>
          </cell>
          <cell r="C1063" t="str">
            <v>Un</v>
          </cell>
          <cell r="D1063">
            <v>17718331</v>
          </cell>
        </row>
        <row r="1064">
          <cell r="B1064" t="str">
            <v>CONGELADOR LÍNEA ELITE NO FROST EN ACERO INOXIDABLE CON PUERTA SÓLIDA DE 52 PIES.DIMENSIONES: FRENTE: 1.55. FONDO: 0.75. ALTO: 2.30.</v>
          </cell>
          <cell r="C1064" t="str">
            <v>Un</v>
          </cell>
          <cell r="D1064">
            <v>14898756</v>
          </cell>
        </row>
        <row r="1065">
          <cell r="B1065" t="str">
            <v>CONO DE RESIDUOS  (ACCESORIO INSTALACION BOMBA CONTRA INCENDIO)</v>
          </cell>
          <cell r="C1065" t="str">
            <v>Un</v>
          </cell>
          <cell r="D1065">
            <v>1600000</v>
          </cell>
        </row>
        <row r="1066">
          <cell r="B1066" t="str">
            <v>Consola integración de sistemas</v>
          </cell>
          <cell r="C1066" t="str">
            <v xml:space="preserve">Un </v>
          </cell>
          <cell r="D1066">
            <v>5980000</v>
          </cell>
        </row>
        <row r="1067">
          <cell r="B1067" t="str">
            <v>CONSOLA MEZCLADORA DE AUDIO DE 8 CANALES</v>
          </cell>
          <cell r="C1067" t="str">
            <v>Un</v>
          </cell>
          <cell r="D1067">
            <v>3785152</v>
          </cell>
        </row>
        <row r="1068">
          <cell r="B1068" t="str">
            <v>CONSOLA TELEFÓNICA TIPO BOOTONERA</v>
          </cell>
          <cell r="C1068" t="str">
            <v>Un</v>
          </cell>
          <cell r="D1068">
            <v>1493450</v>
          </cell>
        </row>
        <row r="1069">
          <cell r="B1069" t="str">
            <v>Contactor de 20 o 30 amperios</v>
          </cell>
          <cell r="C1069" t="str">
            <v>Un</v>
          </cell>
          <cell r="D1069">
            <v>210000</v>
          </cell>
        </row>
        <row r="1070">
          <cell r="B1070" t="str">
            <v>CONTADOR DE CELULAS ADAPTADOR REDUCTOR DE 110 VAR, A 9 VOLT, CON DIMENSIONES DE 0.28M DE LARGO 0.11M DE ANCHO Y 0.15M DE FONDO.</v>
          </cell>
          <cell r="C1070" t="str">
            <v>Un</v>
          </cell>
          <cell r="D1070">
            <v>767274</v>
          </cell>
        </row>
        <row r="1071">
          <cell r="B1071" t="str">
            <v>CONTENEDORES DE GRANITO ESMALTADO. DIMENSIONES: 1/1 GN (325 X 530 MM)</v>
          </cell>
          <cell r="C1071" t="str">
            <v>Un</v>
          </cell>
          <cell r="D1071">
            <v>412231</v>
          </cell>
        </row>
        <row r="1072">
          <cell r="B1072" t="str">
            <v xml:space="preserve">CONTRANGULO DE BAJA VELOCIDAD PARA MICROMOTOR. </v>
          </cell>
          <cell r="C1072" t="str">
            <v>Un</v>
          </cell>
          <cell r="D1072">
            <v>2500000</v>
          </cell>
        </row>
        <row r="1073">
          <cell r="B1073" t="str">
            <v>CONTRAPASO EN PVC 20 CM X 3 M</v>
          </cell>
          <cell r="C1073" t="str">
            <v>m</v>
          </cell>
          <cell r="D1073">
            <v>50945</v>
          </cell>
        </row>
        <row r="1074">
          <cell r="B1074" t="str">
            <v>CONTROLADOR BACNET</v>
          </cell>
          <cell r="C1074" t="str">
            <v>Un</v>
          </cell>
          <cell r="D1074">
            <v>14344736</v>
          </cell>
        </row>
        <row r="1075">
          <cell r="B1075" t="str">
            <v>CONTROLADOR DE 8 ENTRADAS UNIVERSALES Y 8 SALIDAS DIGITALES</v>
          </cell>
          <cell r="C1075" t="str">
            <v>Un</v>
          </cell>
          <cell r="D1075">
            <v>4063136</v>
          </cell>
        </row>
        <row r="1076">
          <cell r="B1076" t="str">
            <v>CONTROLADOR DE ACCESO Y SEGURIDAD DE ALARMAS ( 4 LECTORAS, 6 IN - 2 OUT) INCLUYE PUERTO DE RED PARA MANEJO DE CONTROLADORES DISTRIBUIDOS</v>
          </cell>
          <cell r="C1076" t="str">
            <v>Un</v>
          </cell>
          <cell r="D1076">
            <v>13975360</v>
          </cell>
        </row>
        <row r="1077">
          <cell r="B1077" t="str">
            <v>CONTROLADOR DE AUDIO POR RED IP</v>
          </cell>
          <cell r="C1077" t="str">
            <v>Un</v>
          </cell>
          <cell r="D1077">
            <v>31823456</v>
          </cell>
        </row>
        <row r="1078">
          <cell r="B1078" t="str">
            <v>CONTROLADOR DE RED PARA AUTOMATIZACION INCLUYE INTERFAZ EXTERNA DE CONECTIVIDAD TCP/IP PARA CONTROLADORES DISTRIBUIDOS</v>
          </cell>
          <cell r="C1078" t="str">
            <v>Un</v>
          </cell>
          <cell r="D1078">
            <v>23026976</v>
          </cell>
        </row>
        <row r="1079">
          <cell r="B1079" t="str">
            <v>Controlador de Velocidad para ventilador</v>
          </cell>
          <cell r="C1079" t="str">
            <v xml:space="preserve">Un </v>
          </cell>
          <cell r="D1079">
            <v>26300</v>
          </cell>
        </row>
        <row r="1080">
          <cell r="B1080" t="str">
            <v>CONTROLADORAS DE 24 ENTRADAS UNIVERSALES DE INTEGRACIÓN</v>
          </cell>
          <cell r="C1080" t="str">
            <v>Un</v>
          </cell>
          <cell r="D1080">
            <v>3834656</v>
          </cell>
        </row>
        <row r="1081">
          <cell r="B1081" t="str">
            <v>CONVERSOR ANALOGICO DIGITAL PARA RACK</v>
          </cell>
          <cell r="C1081" t="str">
            <v>Un</v>
          </cell>
          <cell r="D1081">
            <v>8211000</v>
          </cell>
        </row>
        <row r="1082">
          <cell r="B1082" t="str">
            <v>CONVERSOR DE DATOS</v>
          </cell>
          <cell r="C1082" t="str">
            <v>Un</v>
          </cell>
          <cell r="D1082">
            <v>2838484</v>
          </cell>
        </row>
        <row r="1083">
          <cell r="B1083" t="str">
            <v>CONVERSOR IPTV PARA CADA TELEVISOR</v>
          </cell>
          <cell r="C1083" t="str">
            <v>Un</v>
          </cell>
          <cell r="D1083">
            <v>1056720</v>
          </cell>
        </row>
        <row r="1084">
          <cell r="B1084" t="str">
            <v>COPA CONCENTRICA ACERO GALV. 1-1/2" X 1"</v>
          </cell>
          <cell r="C1084" t="str">
            <v>Un</v>
          </cell>
          <cell r="D1084">
            <v>4284</v>
          </cell>
        </row>
        <row r="1085">
          <cell r="B1085" t="str">
            <v>COPA CONCENTRICA ACERO GALV. 2" X 1"</v>
          </cell>
          <cell r="C1085" t="str">
            <v>Un</v>
          </cell>
          <cell r="D1085">
            <v>7676</v>
          </cell>
        </row>
        <row r="1086">
          <cell r="B1086" t="str">
            <v>COPA DE REDUCCIÓNACERO GALV.  2-1/2" X 2"</v>
          </cell>
          <cell r="C1086" t="str">
            <v>Un</v>
          </cell>
          <cell r="D1086">
            <v>15113</v>
          </cell>
        </row>
        <row r="1087">
          <cell r="B1087" t="str">
            <v>COPA DE REDUCCIÓNACERO GALV.  2" X 1-1/2"</v>
          </cell>
          <cell r="C1087" t="str">
            <v>Un</v>
          </cell>
          <cell r="D1087">
            <v>7676</v>
          </cell>
        </row>
        <row r="1088">
          <cell r="B1088" t="str">
            <v>COPA CONCENTRICA SCH 40 4 X 2</v>
          </cell>
          <cell r="C1088" t="str">
            <v>Un</v>
          </cell>
          <cell r="D1088">
            <v>34192</v>
          </cell>
        </row>
        <row r="1089">
          <cell r="B1089" t="str">
            <v>COPA EXCENTRICA SCH 40 4 X 2</v>
          </cell>
          <cell r="C1089" t="str">
            <v>Un</v>
          </cell>
          <cell r="D1089">
            <v>60095</v>
          </cell>
        </row>
        <row r="1090">
          <cell r="B1090" t="str">
            <v>CORDON DETONANTE</v>
          </cell>
          <cell r="C1090" t="str">
            <v>m</v>
          </cell>
          <cell r="D1090">
            <v>2990</v>
          </cell>
        </row>
        <row r="1091">
          <cell r="B1091" t="str">
            <v>CORNETA EXTERIORES 5W</v>
          </cell>
          <cell r="C1091" t="str">
            <v>Un</v>
          </cell>
          <cell r="D1091">
            <v>699911</v>
          </cell>
        </row>
        <row r="1092">
          <cell r="B1092" t="str">
            <v>CORTA SOL EN ELEMENTOS CERAMICOS (BAGUETTE 50X50) CON ESTRUCTURA DE SOPORTE EN PERFILERIA METALICA (SUM-INSTAL)</v>
          </cell>
          <cell r="C1092" t="str">
            <v>m2</v>
          </cell>
          <cell r="D1092">
            <v>628025.72</v>
          </cell>
        </row>
        <row r="1093">
          <cell r="B1093" t="str">
            <v>Cortacircuito 15 KV</v>
          </cell>
          <cell r="C1093" t="str">
            <v xml:space="preserve">Un </v>
          </cell>
          <cell r="D1093">
            <v>225600</v>
          </cell>
        </row>
        <row r="1094">
          <cell r="B1094" t="str">
            <v>Cortacircuito 15 KV</v>
          </cell>
          <cell r="C1094" t="str">
            <v xml:space="preserve">Un </v>
          </cell>
          <cell r="D1094">
            <v>415990</v>
          </cell>
        </row>
        <row r="1095">
          <cell r="B1095" t="str">
            <v>Cortacircuito 35 KV</v>
          </cell>
          <cell r="C1095" t="str">
            <v xml:space="preserve">Un </v>
          </cell>
          <cell r="D1095">
            <v>415990</v>
          </cell>
        </row>
        <row r="1096">
          <cell r="B1096" t="str">
            <v>CORTASOL EN  ELEMENTO MATERIAL DE RECICLADO COMPACTADO DIMENSIONES APROX.: 1,18X0,50X0,04</v>
          </cell>
          <cell r="C1096" t="str">
            <v>Un</v>
          </cell>
          <cell r="D1096">
            <v>1723346</v>
          </cell>
        </row>
        <row r="1097">
          <cell r="B1097" t="str">
            <v>CORTASOL EN ALUMINIO MICRO PERFORADO COLOR NATURAL (VER DETALLES).</v>
          </cell>
          <cell r="C1097" t="str">
            <v>m2</v>
          </cell>
          <cell r="D1097">
            <v>422604</v>
          </cell>
        </row>
        <row r="1098">
          <cell r="B1098" t="str">
            <v>CORTASOL EN PERFILES DE ALUMINIO, (VER CUADRO DE PUERTA Y VENTANAS)</v>
          </cell>
          <cell r="C1098" t="str">
            <v>Un</v>
          </cell>
          <cell r="D1098">
            <v>351256</v>
          </cell>
        </row>
        <row r="1099">
          <cell r="B1099" t="str">
            <v>COUPLING HIERRO DUCTIL RANU FLEX 2"</v>
          </cell>
          <cell r="C1099" t="str">
            <v>Un</v>
          </cell>
          <cell r="D1099">
            <v>7979</v>
          </cell>
        </row>
        <row r="1100">
          <cell r="B1100" t="str">
            <v>COUPLING HIERRO DUCTIL RANU FLEX 3"</v>
          </cell>
          <cell r="C1100" t="str">
            <v>Un</v>
          </cell>
          <cell r="D1100">
            <v>13988</v>
          </cell>
        </row>
        <row r="1101">
          <cell r="B1101" t="str">
            <v>COUPLING HIERRO DUCTIL RANU FLEX 4"</v>
          </cell>
          <cell r="C1101" t="str">
            <v>Un</v>
          </cell>
          <cell r="D1101">
            <v>17615</v>
          </cell>
        </row>
        <row r="1102">
          <cell r="B1102" t="str">
            <v>COUPLING HIERRO RANU RIGIDO 1 1/2"</v>
          </cell>
          <cell r="C1102" t="str">
            <v>Un</v>
          </cell>
          <cell r="D1102">
            <v>7771</v>
          </cell>
        </row>
        <row r="1103">
          <cell r="B1103" t="str">
            <v>COUPLING HIERRO RANU RIGIDO 1 1/4"</v>
          </cell>
          <cell r="C1103" t="str">
            <v>Un</v>
          </cell>
          <cell r="D1103">
            <v>6943</v>
          </cell>
        </row>
        <row r="1104">
          <cell r="B1104" t="str">
            <v>COUPLING HIERRO RANU RIGIDO 2 1/2"</v>
          </cell>
          <cell r="C1104" t="str">
            <v>Un</v>
          </cell>
          <cell r="D1104">
            <v>10051</v>
          </cell>
        </row>
        <row r="1105">
          <cell r="B1105" t="str">
            <v>CRISTAL FLOTADO AZUL 5MM</v>
          </cell>
          <cell r="C1105" t="str">
            <v>m2</v>
          </cell>
          <cell r="D1105">
            <v>36980.378448275864</v>
          </cell>
        </row>
        <row r="1106">
          <cell r="B1106" t="str">
            <v>CRISTAL FLOTADO INCOLORO 3MM</v>
          </cell>
          <cell r="C1106" t="str">
            <v>m2</v>
          </cell>
          <cell r="D1106">
            <v>36980.378448275864</v>
          </cell>
        </row>
        <row r="1107">
          <cell r="B1107" t="str">
            <v>CRISTAL LAMINADO COLOR 10MM (5+5)</v>
          </cell>
          <cell r="C1107" t="str">
            <v>m2</v>
          </cell>
          <cell r="D1107">
            <v>150841.93793103448</v>
          </cell>
        </row>
        <row r="1108">
          <cell r="B1108" t="str">
            <v>CRISTAL LAMINADO INCOLORO 10MM (5+5)</v>
          </cell>
          <cell r="C1108" t="str">
            <v>m2</v>
          </cell>
          <cell r="D1108">
            <v>134854.0827586207</v>
          </cell>
        </row>
        <row r="1109">
          <cell r="B1109" t="str">
            <v>CRISTAL LAMINADO INCOLORO 6MM (3+3)</v>
          </cell>
          <cell r="C1109" t="str">
            <v>m2</v>
          </cell>
          <cell r="D1109">
            <v>80634.400000000009</v>
          </cell>
        </row>
        <row r="1110">
          <cell r="B1110" t="str">
            <v>CRISTAL REFLECTIVO COLOR 5MM</v>
          </cell>
          <cell r="C1110" t="str">
            <v>m2</v>
          </cell>
          <cell r="D1110">
            <v>54080.883620689659</v>
          </cell>
        </row>
        <row r="1111">
          <cell r="B1111" t="str">
            <v>CRISTAL TEMPLADO 5MM</v>
          </cell>
          <cell r="C1111" t="str">
            <v>m2</v>
          </cell>
          <cell r="D1111">
            <v>119283.75344827588</v>
          </cell>
        </row>
        <row r="1112">
          <cell r="B1112" t="str">
            <v>CRISTAL TEMPLADO 6MM</v>
          </cell>
          <cell r="C1112" t="str">
            <v>m2</v>
          </cell>
          <cell r="D1112">
            <v>145280.94482758621</v>
          </cell>
        </row>
        <row r="1113">
          <cell r="B1113" t="str">
            <v>CRISTAL TEMPLADO INCOLORO 10MM</v>
          </cell>
          <cell r="C1113" t="str">
            <v>m2</v>
          </cell>
          <cell r="D1113">
            <v>183512.77241379314</v>
          </cell>
        </row>
        <row r="1114">
          <cell r="B1114" t="str">
            <v>CRISTAL TEMPLADO INCOLORO 12MM</v>
          </cell>
          <cell r="C1114" t="str">
            <v>m2</v>
          </cell>
          <cell r="D1114">
            <v>336440.08275862073</v>
          </cell>
        </row>
        <row r="1115">
          <cell r="B1115" t="str">
            <v>CRISTAL TEMPLADO INCOLORO 15MM</v>
          </cell>
          <cell r="C1115" t="str">
            <v>m2</v>
          </cell>
          <cell r="D1115">
            <v>458781.93103448278</v>
          </cell>
        </row>
        <row r="1116">
          <cell r="B1116" t="str">
            <v>CRISTAL TEMPLADO INCOLORO 19MM</v>
          </cell>
          <cell r="C1116" t="str">
            <v>m2</v>
          </cell>
          <cell r="D1116">
            <v>591397.17241379316</v>
          </cell>
        </row>
        <row r="1117">
          <cell r="B1117" t="str">
            <v>CRISTAL TEMPLADO INCOLORO 5MM</v>
          </cell>
          <cell r="C1117" t="str">
            <v>m2</v>
          </cell>
          <cell r="D1117">
            <v>93285.43362068967</v>
          </cell>
        </row>
        <row r="1118">
          <cell r="B1118" t="str">
            <v>CRISTAL TEMPLADO INCOLORO 6MM</v>
          </cell>
          <cell r="C1118" t="str">
            <v>m2</v>
          </cell>
          <cell r="D1118">
            <v>108578.16465517243</v>
          </cell>
        </row>
        <row r="1119">
          <cell r="B1119" t="str">
            <v>CRISTAL TEMPLADO INCOLORO 8MM</v>
          </cell>
          <cell r="C1119" t="str">
            <v>m2</v>
          </cell>
          <cell r="D1119">
            <v>145280.94482758621</v>
          </cell>
        </row>
        <row r="1120">
          <cell r="B1120" t="str">
            <v>CRISTAL TEMPLADO LAMINADO INCOLORO 10MM (5+5)</v>
          </cell>
          <cell r="C1120" t="str">
            <v>m2</v>
          </cell>
          <cell r="D1120">
            <v>403172.00000000006</v>
          </cell>
        </row>
        <row r="1121">
          <cell r="B1121" t="str">
            <v>CRONOMETRO CONSTA DE VISUALIZACIÓN DE TIEMPO: HORA, MINUTOS, SEGUNDOS; AM/PM, SISTEMA 12/24; VISUALIZACIÓN DE CALENDARIO; ALARMA A LA HORA AJUSTADA, UNIDAD DE MEDICIÓN 1/100 DE SEGUNDO HASTA 30 MINUTOS, CON PANTALLA DE CRISTAL LIQUIDO DE CUARZO.</v>
          </cell>
          <cell r="C1121" t="str">
            <v>Un</v>
          </cell>
          <cell r="D1121">
            <v>131721</v>
          </cell>
        </row>
        <row r="1122">
          <cell r="B1122" t="str">
            <v>Cruceta metálica según operador</v>
          </cell>
          <cell r="C1122" t="str">
            <v xml:space="preserve">Un </v>
          </cell>
          <cell r="D1122">
            <v>149900</v>
          </cell>
        </row>
        <row r="1123">
          <cell r="B1123" t="str">
            <v>Cruceta metálica según operador</v>
          </cell>
          <cell r="C1123" t="str">
            <v xml:space="preserve">Un </v>
          </cell>
          <cell r="D1123">
            <v>149900</v>
          </cell>
        </row>
        <row r="1124">
          <cell r="B1124" t="str">
            <v>CUARTO DE CRECIMIENTO PARA PANADERÍA CALEFACCIÓN A GAS. DIMENSIONES: FRENTE: 0.60. FONDO: 0.65. ALTO: 1.80.</v>
          </cell>
          <cell r="C1124" t="str">
            <v>Un</v>
          </cell>
          <cell r="D1124">
            <v>4623373</v>
          </cell>
        </row>
        <row r="1125">
          <cell r="B1125" t="str">
            <v>CUARTO DE CRECIMIENTO PARA PANADERÍA CALEFACCIÓN ELÉCTRICA</v>
          </cell>
          <cell r="C1125" t="str">
            <v>Un</v>
          </cell>
          <cell r="D1125">
            <v>4685840</v>
          </cell>
        </row>
        <row r="1126">
          <cell r="B1126" t="str">
            <v>CUARTO FRÍO DE CONGELACIÓN TIPO FIJO EN ACERO INOXIDABLE. DIMENSIONES: FRENTE: 2.87 FONDO: 4.42. ALTO: 2.40.</v>
          </cell>
          <cell r="C1126" t="str">
            <v>Un</v>
          </cell>
          <cell r="D1126">
            <v>69778006</v>
          </cell>
        </row>
        <row r="1127">
          <cell r="B1127" t="str">
            <v>CUARTO FRÍO DE CONGELACIÓN TIPO FIJO EN ACERO INOXIDABLE. DIMENSIONES: FRENTE: 2.90 FONDO: 4.30. ALTO: 2.40.</v>
          </cell>
          <cell r="C1127" t="str">
            <v>Un</v>
          </cell>
          <cell r="D1127">
            <v>70991345</v>
          </cell>
        </row>
        <row r="1128">
          <cell r="B1128" t="str">
            <v>CUARTO FRÍO DE REFRIGERACIÓN TIPO FIJO EN ACERO INOXIDABLE. DIMENSIONES: FRENTE: 2.22 FONDO: 1.55 ALTO: 2.40</v>
          </cell>
          <cell r="C1128" t="str">
            <v>Un</v>
          </cell>
          <cell r="D1128">
            <v>47810205</v>
          </cell>
        </row>
        <row r="1129">
          <cell r="B1129" t="str">
            <v>CUARTO FRÍO DE REFRIGERACIÓN TIPO FIJO EN ACERO INOXIDABLE. DIMENSIONES: FRENTE: 4.39 FONDO: 2.87 ALTO: 2.40</v>
          </cell>
          <cell r="C1129" t="str">
            <v>Un</v>
          </cell>
          <cell r="D1129">
            <v>69778006</v>
          </cell>
        </row>
        <row r="1130">
          <cell r="B1130" t="str">
            <v>CUARTO FRÍO DE REFRIGERACIÓN TIPO FIJO. DIMENSIONES: FRENTE: 2.00 FONDO: 3.11 ALTO: 2.40</v>
          </cell>
          <cell r="C1130" t="str">
            <v>Un</v>
          </cell>
          <cell r="D1130">
            <v>69778006</v>
          </cell>
        </row>
        <row r="1131">
          <cell r="B1131" t="str">
            <v>CUARTO FRÍO DE REFRIGERACIÓN TIPO FIJO. DIMENSIONES: FRENTE: 3.65 FONDO: 2.80 ALTO: 2.40</v>
          </cell>
          <cell r="C1131" t="str">
            <v>Un</v>
          </cell>
          <cell r="D1131">
            <v>69778006</v>
          </cell>
        </row>
        <row r="1132">
          <cell r="B1132" t="str">
            <v>CUARTOS PARA CONGELACIÓN TIPO MODULAR ACERO INOXIDABLE. DIMENSIONES: FRENTE: 2.80. FONDO: 3.55. ALTO: 2.20.</v>
          </cell>
          <cell r="C1132" t="str">
            <v>Un</v>
          </cell>
          <cell r="D1132">
            <v>70991345</v>
          </cell>
        </row>
        <row r="1133">
          <cell r="B1133" t="str">
            <v>CUARTOS PARA CONGELACIÓN TIPO MODULAR ACERO INOXIDABLE. DIMENSIONES: FRENTE: 3.60. FONDO: 2.96. ALTO: 2.20.</v>
          </cell>
          <cell r="C1133" t="str">
            <v>Un</v>
          </cell>
          <cell r="D1133">
            <v>70991345</v>
          </cell>
        </row>
        <row r="1134">
          <cell r="B1134" t="str">
            <v>CUBIERTA CON LÁMINA DE POLICARBONATO ALVEOLAR INCOLORA E.=6MM, PERFILERÍA INTERMEDIA CON BASE EN ALUMINIO Y TAPA EN POLICARBONATO.</v>
          </cell>
          <cell r="C1134" t="str">
            <v>m2</v>
          </cell>
          <cell r="D1134">
            <v>93303</v>
          </cell>
        </row>
        <row r="1135">
          <cell r="B1135" t="str">
            <v xml:space="preserve">CUBIERTA EN POLICARBONATO ALVEOLAR   8MM COLOR SILVER O SIMILAR </v>
          </cell>
          <cell r="C1135" t="str">
            <v>m2</v>
          </cell>
          <cell r="D1135">
            <v>98791</v>
          </cell>
        </row>
        <row r="1136">
          <cell r="B1136" t="str">
            <v>CUBIERTA EN TEJA TIPO SANDWICH 333C CON POLIURETANO COMO MATERIAL AISLANTE TERMOACUSTICO, TIPO LUXALON</v>
          </cell>
          <cell r="C1136" t="str">
            <v>m2</v>
          </cell>
          <cell r="D1136">
            <v>153675</v>
          </cell>
        </row>
        <row r="1137">
          <cell r="B1137" t="str">
            <v>CUBIERTA EN TEJAS ONDULADAS TRANSLÚCIDAS DE PVC A.=92CM E.=1,8MM, TIPO TEJA AJONIT DE AJOVER</v>
          </cell>
          <cell r="C1137" t="str">
            <v>m2</v>
          </cell>
          <cell r="D1137">
            <v>87814</v>
          </cell>
        </row>
        <row r="1138">
          <cell r="B1138" t="str">
            <v>CUBIERTA EN TEJAS TRAPEZOIDALES TRANSLÚCIDAS DE PVC A.=82CM E.=1,8MM, TIPO TEJA AJOTA TRAPEZOIDAL DE AJOVER</v>
          </cell>
          <cell r="C1138" t="str">
            <v>m2</v>
          </cell>
          <cell r="D1138">
            <v>82326</v>
          </cell>
        </row>
        <row r="1139">
          <cell r="B1139" t="str">
            <v>CUBIERTA METÁLICA TIPO SÁNDWICH DECK DE HUNTER DOUGLAS, PERFILES EN TIRA A.=333 MM ALUZINC CAL.26, AISLANTE EN FIBRA DE VIDRIO E.=30 MM, CARAS VISTAS PINTADAS EN POLIÉSTER HORNEABLE.</v>
          </cell>
          <cell r="C1139" t="str">
            <v>m2</v>
          </cell>
          <cell r="D1139">
            <v>137210</v>
          </cell>
        </row>
        <row r="1140">
          <cell r="B1140" t="str">
            <v>CUBIERTA METÁLICA TRAPEZOIDAL TERMOACÚSTICA FABRICADA EN ACERO Y RECUBIERTA CON FOIL Y ASFALTO, ANTICORROSIVA , TIPO A-360</v>
          </cell>
          <cell r="C1140" t="str">
            <v>m2</v>
          </cell>
          <cell r="D1140">
            <v>104279</v>
          </cell>
        </row>
        <row r="1141">
          <cell r="B1141" t="str">
            <v>CUBIERTA TERMO ACUSTICA E=2.5CM TIPO SANDWICH REF. METECNO</v>
          </cell>
          <cell r="C1141" t="str">
            <v>m2</v>
          </cell>
          <cell r="D1141">
            <v>131721</v>
          </cell>
        </row>
        <row r="1142">
          <cell r="B1142" t="str">
            <v>CUBIERTA TERMOACUSTIC</v>
          </cell>
          <cell r="C1142" t="str">
            <v>m2</v>
          </cell>
          <cell r="D1142">
            <v>75078</v>
          </cell>
        </row>
        <row r="1143">
          <cell r="B1143" t="str">
            <v>CUBIERTA TIPO SANDWICH CON AISLANTE - ALUZINC CAL 26 - PINTADA DOS (2) CARAS</v>
          </cell>
          <cell r="C1143" t="str">
            <v>m2</v>
          </cell>
          <cell r="D1143">
            <v>142698</v>
          </cell>
        </row>
        <row r="1144">
          <cell r="B1144" t="str">
            <v>CUELLO DE GANSO DE SOBRE MESA. DIMENSIONES: 6”(150 MM)</v>
          </cell>
          <cell r="C1144" t="str">
            <v>Un</v>
          </cell>
          <cell r="D1144">
            <v>344556</v>
          </cell>
        </row>
        <row r="1145">
          <cell r="B1145" t="str">
            <v>CUPULA TRAGANTE METALICO 6"</v>
          </cell>
          <cell r="C1145" t="str">
            <v>Un</v>
          </cell>
          <cell r="D1145">
            <v>46626</v>
          </cell>
        </row>
        <row r="1146">
          <cell r="B1146" t="str">
            <v>CUPULAS TRAGANTES METÁLICA 4x3"</v>
          </cell>
          <cell r="C1146" t="str">
            <v>Un</v>
          </cell>
          <cell r="D1146">
            <v>21900</v>
          </cell>
        </row>
        <row r="1147">
          <cell r="B1147" t="str">
            <v>CUPULAS TRAGANTES METÁLICA 5x4"</v>
          </cell>
          <cell r="C1147" t="str">
            <v>Un</v>
          </cell>
          <cell r="D1147">
            <v>23900</v>
          </cell>
        </row>
        <row r="1148">
          <cell r="B1148" t="str">
            <v>Curva EMT 1"</v>
          </cell>
          <cell r="C1148" t="str">
            <v xml:space="preserve">Un </v>
          </cell>
          <cell r="D1148">
            <v>3720</v>
          </cell>
        </row>
        <row r="1149">
          <cell r="B1149" t="str">
            <v>Curva EMT 1-1/2"</v>
          </cell>
          <cell r="C1149" t="str">
            <v xml:space="preserve">Un </v>
          </cell>
          <cell r="D1149">
            <v>9240</v>
          </cell>
        </row>
        <row r="1150">
          <cell r="B1150" t="str">
            <v>Curva EMT 1-1/4"</v>
          </cell>
          <cell r="C1150" t="str">
            <v>Un</v>
          </cell>
          <cell r="D1150">
            <v>6420</v>
          </cell>
        </row>
        <row r="1151">
          <cell r="B1151" t="str">
            <v>Curva EMT 2"</v>
          </cell>
          <cell r="C1151" t="str">
            <v xml:space="preserve">Un </v>
          </cell>
          <cell r="D1151">
            <v>15060</v>
          </cell>
        </row>
        <row r="1152">
          <cell r="B1152" t="str">
            <v>Curva EMT 3"</v>
          </cell>
          <cell r="C1152" t="str">
            <v xml:space="preserve">Un </v>
          </cell>
          <cell r="D1152">
            <v>45720</v>
          </cell>
        </row>
        <row r="1153">
          <cell r="B1153" t="str">
            <v>Curva EMT 3/4"</v>
          </cell>
          <cell r="C1153" t="str">
            <v xml:space="preserve">Un </v>
          </cell>
          <cell r="D1153">
            <v>3125</v>
          </cell>
        </row>
        <row r="1154">
          <cell r="B1154" t="str">
            <v>CURVA EMT DE 3/4"</v>
          </cell>
          <cell r="C1154" t="str">
            <v>Un</v>
          </cell>
          <cell r="D1154">
            <v>3125</v>
          </cell>
        </row>
        <row r="1155">
          <cell r="B1155" t="str">
            <v>Curva para Bandeja Tipo Malla 100x60mm</v>
          </cell>
          <cell r="C1155" t="str">
            <v>Ml</v>
          </cell>
          <cell r="D1155">
            <v>32500</v>
          </cell>
        </row>
        <row r="1156">
          <cell r="B1156" t="str">
            <v>Curva para Bandeja Tipo Malla 200x60mm</v>
          </cell>
          <cell r="C1156" t="str">
            <v>Ml</v>
          </cell>
          <cell r="D1156">
            <v>41600</v>
          </cell>
        </row>
        <row r="1157">
          <cell r="B1157" t="str">
            <v>Curva para Bandeja Tipo Malla 300x60mm</v>
          </cell>
          <cell r="C1157" t="str">
            <v>Ml</v>
          </cell>
          <cell r="D1157">
            <v>52300</v>
          </cell>
        </row>
        <row r="1158">
          <cell r="B1158" t="str">
            <v>Curva PVC 4"</v>
          </cell>
          <cell r="C1158" t="str">
            <v xml:space="preserve">Un </v>
          </cell>
          <cell r="D1158">
            <v>24500</v>
          </cell>
        </row>
        <row r="1159">
          <cell r="B1159" t="str">
            <v>Curva PVC 4"</v>
          </cell>
          <cell r="C1159" t="str">
            <v xml:space="preserve">Un </v>
          </cell>
          <cell r="D1159">
            <v>24500</v>
          </cell>
        </row>
        <row r="1160">
          <cell r="B1160" t="str">
            <v>DECODIFICADOR DE VIDEO PARA 2 MONITORES</v>
          </cell>
          <cell r="C1160" t="str">
            <v>Un</v>
          </cell>
          <cell r="D1160">
            <v>15497799</v>
          </cell>
        </row>
        <row r="1161">
          <cell r="B1161" t="str">
            <v>DELANTALES PLOMADOS UNIDAD DE DELANTAL CON PROTECCIÓN EN PLOMO DE 0 .05M DE ESPESOR PARA PROTECCIÓN DE LOS RX. .</v>
          </cell>
          <cell r="C1161" t="str">
            <v>Un</v>
          </cell>
          <cell r="D1161">
            <v>537860</v>
          </cell>
        </row>
        <row r="1162">
          <cell r="B1162" t="str">
            <v>DESLIZADOR DE BANDEJAS. DIMENSIONES: LARGO: 6.76. ANCHO: 0.35. ALTO: 0.40.</v>
          </cell>
          <cell r="C1162" t="str">
            <v>m</v>
          </cell>
          <cell r="D1162">
            <v>542170</v>
          </cell>
        </row>
        <row r="1163">
          <cell r="B1163" t="str">
            <v>DESLIZADOR DE BANDEJAS.DIMENSIONES: LARGO: 5.01. ANCHO: 0.30. ALTO: 0.40.</v>
          </cell>
          <cell r="C1163" t="str">
            <v>m</v>
          </cell>
          <cell r="D1163">
            <v>522633</v>
          </cell>
        </row>
        <row r="1164">
          <cell r="B1164" t="str">
            <v>DESMOLDATOC DESENCOFRANTE PARA FORMALETAS. GRARRAFA X 16 KG</v>
          </cell>
          <cell r="C1164" t="str">
            <v>Un</v>
          </cell>
          <cell r="D1164">
            <v>242070</v>
          </cell>
        </row>
        <row r="1165">
          <cell r="B1165" t="str">
            <v>DESTRUCTOR DE AGUJAS RECOLECTOR DE ELEMENTOS CORTO PUNZANTES B.D., INCLUYE MANUAL DE SOPORTE PARA GUARDIÁN.</v>
          </cell>
          <cell r="C1165" t="str">
            <v>Un</v>
          </cell>
          <cell r="D1165">
            <v>62838</v>
          </cell>
        </row>
        <row r="1166">
          <cell r="B1166" t="str">
            <v>DETECTOR DE APERTURA DE PUERTAS</v>
          </cell>
          <cell r="C1166" t="str">
            <v>Un</v>
          </cell>
          <cell r="D1166">
            <v>124142</v>
          </cell>
        </row>
        <row r="1167">
          <cell r="B1167" t="str">
            <v>DETECTOR ÓPTICO TÉRMICO</v>
          </cell>
          <cell r="C1167" t="str">
            <v>Un</v>
          </cell>
          <cell r="D1167">
            <v>261230</v>
          </cell>
        </row>
        <row r="1168">
          <cell r="B1168" t="str">
            <v>DETONADOR N° 08</v>
          </cell>
          <cell r="C1168" t="str">
            <v>Un</v>
          </cell>
          <cell r="D1168">
            <v>700</v>
          </cell>
        </row>
        <row r="1169">
          <cell r="B1169" t="str">
            <v>Diagonal</v>
          </cell>
          <cell r="C1169" t="str">
            <v xml:space="preserve">Un </v>
          </cell>
          <cell r="D1169">
            <v>69320</v>
          </cell>
        </row>
        <row r="1170">
          <cell r="B1170" t="str">
            <v>DILATACION  PLASTICA</v>
          </cell>
          <cell r="C1170" t="str">
            <v>m</v>
          </cell>
          <cell r="D1170">
            <v>3100</v>
          </cell>
        </row>
        <row r="1171">
          <cell r="B1171" t="str">
            <v>DILATACION BRONCE</v>
          </cell>
          <cell r="C1171" t="str">
            <v>Un</v>
          </cell>
          <cell r="D1171">
            <v>4259</v>
          </cell>
        </row>
        <row r="1172">
          <cell r="B1172" t="str">
            <v>DISCO DIAMANTADO 7" TURBO</v>
          </cell>
          <cell r="C1172" t="str">
            <v>Un</v>
          </cell>
          <cell r="D1172">
            <v>67400</v>
          </cell>
        </row>
        <row r="1173">
          <cell r="B1173" t="str">
            <v>DISCO DIAMANTADO TURBO 9 PULGADAS BOSCH</v>
          </cell>
          <cell r="C1173" t="str">
            <v>Un</v>
          </cell>
          <cell r="D1173">
            <v>120900</v>
          </cell>
        </row>
        <row r="1174">
          <cell r="B1174" t="str">
            <v>DISOLVENTE</v>
          </cell>
          <cell r="C1174" t="str">
            <v>Gal</v>
          </cell>
          <cell r="D1174">
            <v>28650</v>
          </cell>
        </row>
        <row r="1175">
          <cell r="B1175" t="str">
            <v>DISOLVENTE THINNER</v>
          </cell>
          <cell r="C1175" t="str">
            <v>Gal</v>
          </cell>
          <cell r="D1175">
            <v>17453</v>
          </cell>
        </row>
        <row r="1176">
          <cell r="B1176" t="str">
            <v>DISPENSADOR DE BEBIDAS FRÍAS PARA CASINOS Y AUTOSERVICIOS, DE DOS (2) TANQUES DE 5GL C/U. DIMENSIONES: LARGO: 0.44 ANCHO: 0.38 ALTURA: 0.69 CM.</v>
          </cell>
          <cell r="C1176" t="str">
            <v>Un</v>
          </cell>
          <cell r="D1176">
            <v>5942067</v>
          </cell>
        </row>
        <row r="1177">
          <cell r="B1177" t="str">
            <v>DISPENSADOR DE JABON  REF: 8-AA-640</v>
          </cell>
          <cell r="C1177" t="str">
            <v>Un</v>
          </cell>
          <cell r="D1177">
            <v>211820</v>
          </cell>
        </row>
        <row r="1178">
          <cell r="B1178" t="str">
            <v>DISPENSADOR DE JABON PARA INSTALAR EN PARED REF: 8-AA-610</v>
          </cell>
          <cell r="C1178" t="str">
            <v>Un</v>
          </cell>
          <cell r="D1178">
            <v>109480</v>
          </cell>
        </row>
        <row r="1179">
          <cell r="B1179" t="str">
            <v>DISPENSADOR DE PAPEL HIGIENICO</v>
          </cell>
          <cell r="C1179" t="str">
            <v>Un</v>
          </cell>
          <cell r="D1179">
            <v>87594</v>
          </cell>
        </row>
        <row r="1180">
          <cell r="B1180" t="str">
            <v>DISPENSADOR DE PAPEL PARA SOBREPONER EN PARED REF: 8-AA-845</v>
          </cell>
          <cell r="C1180" t="str">
            <v>Un</v>
          </cell>
          <cell r="D1180">
            <v>242001</v>
          </cell>
        </row>
        <row r="1181">
          <cell r="B1181" t="str">
            <v>DISPENSADOR DE VOLUMEN DISPENSADOR DE VOLUMEN VARIABLE ESTÁNDAR HASTA DE 5CC.</v>
          </cell>
          <cell r="C1181" t="str">
            <v>Un</v>
          </cell>
          <cell r="D1181">
            <v>1481858</v>
          </cell>
        </row>
        <row r="1182">
          <cell r="B1182" t="str">
            <v>DISPENSADORES DE JABÓN LIQUIDO ACERO 304.  MODELO 1000 CM3 VÁLVULA EN BRONCE. MEDIDAS 14H X 11D</v>
          </cell>
          <cell r="C1182" t="str">
            <v>Un</v>
          </cell>
          <cell r="D1182">
            <v>112051</v>
          </cell>
        </row>
        <row r="1183">
          <cell r="B1183" t="str">
            <v>DISPENSADORES DE JABÓN LIQUIDO ACERO 304.  MODELO 750  CM3 VÁLVULA EN BRONCE. MEDIDAS 13H X 9D</v>
          </cell>
          <cell r="C1183" t="str">
            <v>Un</v>
          </cell>
          <cell r="D1183">
            <v>105684</v>
          </cell>
        </row>
        <row r="1184">
          <cell r="B1184" t="str">
            <v>DISPENSADORES DE JABÓN LIQUIDO IMPORTADO ABS.  MODELO JAC 70 CAPACIDAD 0,9 LITROS PARA INSTALAR A PARED. MEDIDAS 21HX11,5X12 CM</v>
          </cell>
          <cell r="C1184" t="str">
            <v>Un</v>
          </cell>
          <cell r="D1184">
            <v>82765</v>
          </cell>
        </row>
        <row r="1185">
          <cell r="B1185" t="str">
            <v>DISPENSADORES DE JABÓN LIQUIDO IMPORTADO ACERO 304 CON BOTÓN NEGRO.  MODELO HORIZONTAL EN ACERO CAPACIDAD 1 LITRO INSTALAR PARED. MEDIDAS 12,5HX21X12 CM</v>
          </cell>
          <cell r="C1185" t="str">
            <v>Un</v>
          </cell>
          <cell r="D1185">
            <v>147703</v>
          </cell>
        </row>
        <row r="1186">
          <cell r="B1186" t="str">
            <v>DISPENSADORES DE JABÓN LIQUIDO IMPORTADO ACERO 304 CON VÁLVULA ANTICORROSIVA.  MODELO HORIZONTAL EN ACERO CAPACIDAD 1 LITRO INSTALAR PARED. MEDIDAS 12,5HX21X12 CM</v>
          </cell>
          <cell r="C1186" t="str">
            <v>Un</v>
          </cell>
          <cell r="D1186">
            <v>117144</v>
          </cell>
        </row>
        <row r="1187">
          <cell r="B1187" t="str">
            <v>DISPENSADORES DE JABÓN LIQUIDO IMPORTADO ACERO 304 CON VÁLVULA ANTICORROSIVA.  MODELO VERTICAL EN ACERO CAPACIDAD 1 LITRO INSTALAR PARED. MEDIDAS 20HX14A</v>
          </cell>
          <cell r="C1187" t="str">
            <v>Un</v>
          </cell>
          <cell r="D1187">
            <v>147067</v>
          </cell>
        </row>
        <row r="1188">
          <cell r="B1188" t="str">
            <v xml:space="preserve">DISPENSADORES DE JABÓN LIQUIDO IMPORTADO ACERO 304 ELECTRICO .  MODELO ELECTRONICO MANOS LIBRES 50 MIL DESCARGAS. MEDIDAS </v>
          </cell>
          <cell r="C1188" t="str">
            <v>Un</v>
          </cell>
          <cell r="D1188">
            <v>351431</v>
          </cell>
        </row>
        <row r="1189">
          <cell r="B1189" t="str">
            <v>DISPENSADORES DE JABÓN LIQUIDO IMPORTADO ACERO 304 Y ABS.  MODELO QUIRURGICO DE PEDAL CAPACIDAD 1 LITRO. MEDIDAS 25HX10A</v>
          </cell>
          <cell r="C1189" t="str">
            <v>Un</v>
          </cell>
          <cell r="D1189">
            <v>154070</v>
          </cell>
        </row>
        <row r="1190">
          <cell r="B1190" t="str">
            <v>DISPENSADORES DE JABÓN LIQUIDO IMPORTADO ACERO 304 Y POLICARBONATO.  MODELO PARA MESON CAPACIDAD 1 LITRO. MEDIDAS 13H X 9D</v>
          </cell>
          <cell r="C1190" t="str">
            <v>Un</v>
          </cell>
          <cell r="D1190">
            <v>95498</v>
          </cell>
        </row>
        <row r="1191">
          <cell r="B1191" t="str">
            <v>DISPENSADORES DE JABÓN LIQUIDO IMPORTADO ACERO 304.  MODELO HORIZONTAL EN ACERO CAPACIDAD 1 LITRO INSTALAR PARED. MEDIDAS 12,5HX21X12 CM</v>
          </cell>
          <cell r="C1191" t="str">
            <v>Un</v>
          </cell>
          <cell r="D1191">
            <v>147703</v>
          </cell>
        </row>
        <row r="1192">
          <cell r="B1192" t="str">
            <v>DISPENSADORES DE JABÓN LIQUIDO IMPORTADO ACERO 304.  MODELO VERTICAL EN ACERO CAPACIDAD 1 LITRO INSTALAR PARED. MEDIDAS 20HX14A</v>
          </cell>
          <cell r="C1192" t="str">
            <v>Un</v>
          </cell>
          <cell r="D1192">
            <v>147703</v>
          </cell>
        </row>
        <row r="1193">
          <cell r="B1193" t="str">
            <v>DISPENSADORES DE JABÓN LIQUIDO IMPORTADO ACERO 316 Y ABS.  MODELO QUIRURGICO PARA MESON CAPACIDAD 1 LITRO. MEDIDAS 40HX8D</v>
          </cell>
          <cell r="C1193" t="str">
            <v>Un</v>
          </cell>
          <cell r="D1193">
            <v>175716</v>
          </cell>
        </row>
        <row r="1194">
          <cell r="B1194" t="str">
            <v>DISPENSADORES DE PAPEL HIGIÉNICO ACERO 304, CALIBRE 22.  MODELO MÚLTIPLE ROLLO DE 200 Ó 400 M.. MEDIDAS 27DX12</v>
          </cell>
          <cell r="C1194" t="str">
            <v>Un</v>
          </cell>
          <cell r="D1194">
            <v>77035</v>
          </cell>
        </row>
        <row r="1195">
          <cell r="B1195" t="str">
            <v>DISPENSADORES DE PAPEL HIGIÉNICO ACERO 304.  MODELO 200 METROS ROLLO DE 200 MT.. MEDIDAS 20DX12</v>
          </cell>
          <cell r="C1195" t="str">
            <v>Un</v>
          </cell>
          <cell r="D1195">
            <v>67485</v>
          </cell>
        </row>
        <row r="1196">
          <cell r="B1196" t="str">
            <v>DISPENSADORES DE PAPEL HIGIÉNICO ACERO 304.  MODELO SENCILLO PARA UN ROLLO. MEDIDAS 15DX12</v>
          </cell>
          <cell r="C1196" t="str">
            <v>Un</v>
          </cell>
          <cell r="D1196">
            <v>70032</v>
          </cell>
        </row>
        <row r="1197">
          <cell r="B1197" t="str">
            <v>DISPENSADORES DE PAPEL HIGIÉNICO ACERO 430, CALIBRE 22.  MODELO MÚLTIPLE ROLLO DE 200 Ó 400 M.. MEDIDAS 27DX12</v>
          </cell>
          <cell r="C1197" t="str">
            <v>Un</v>
          </cell>
          <cell r="D1197">
            <v>63029</v>
          </cell>
        </row>
        <row r="1198">
          <cell r="B1198" t="str">
            <v>DISPENSADORES DE PAPEL HIGIÉNICO ACERO 430.  MODELO 200 METROS ROLLO DE 200 MT.. MEDIDAS 20DX12</v>
          </cell>
          <cell r="C1198" t="str">
            <v>Un</v>
          </cell>
          <cell r="D1198">
            <v>50932</v>
          </cell>
        </row>
        <row r="1199">
          <cell r="B1199" t="str">
            <v>DISPENSADORES DE PAPEL HIGIÉNICO ACERO 430.  MODELO SENCILLO PARA UN ROLLO. MEDIDAS 15DX12</v>
          </cell>
          <cell r="C1199" t="str">
            <v>Un</v>
          </cell>
          <cell r="D1199">
            <v>56026</v>
          </cell>
        </row>
        <row r="1200">
          <cell r="B1200" t="str">
            <v>DISPENSADORES DE PAPEL HIGIÉNICO COLD ROLLED, CALIBRE 22.  MODELO MÚLTIPLE ROLLO DE 200 Ó 400 M.. MEDIDAS 27DX12</v>
          </cell>
          <cell r="C1200" t="str">
            <v>Un</v>
          </cell>
          <cell r="D1200">
            <v>42019</v>
          </cell>
        </row>
        <row r="1201">
          <cell r="B1201" t="str">
            <v>DISPENSADORES DE PAPEL HIGIÉNICO COLD ROLLED.  MODELO 200 METROS ROLLO DE 200 MT.. MEDIDAS 20DX12</v>
          </cell>
          <cell r="C1201" t="str">
            <v>Un</v>
          </cell>
          <cell r="D1201">
            <v>36926</v>
          </cell>
        </row>
        <row r="1202">
          <cell r="B1202" t="str">
            <v>DISPENSADORES DE PAPEL HIGIÉNICO COLD ROLLED.  MODELO SENCILLO PARA UN ROLLO. MEDIDAS 15DX12</v>
          </cell>
          <cell r="C1202" t="str">
            <v>Un</v>
          </cell>
          <cell r="D1202">
            <v>35016</v>
          </cell>
        </row>
        <row r="1203">
          <cell r="B1203" t="str">
            <v>DISPENSADORES DE PAPEL HIGIÉNICO POLICARBONATO -ABS.  MODELO PLÁSTICO MÚLTIPLE: 200/400 M.. MEDIDAS 26,5DX14.5</v>
          </cell>
          <cell r="C1203" t="str">
            <v>Un</v>
          </cell>
          <cell r="D1203">
            <v>29286</v>
          </cell>
        </row>
        <row r="1204">
          <cell r="B1204" t="str">
            <v>DISPENSADORES DE TOALLA DE PAPEL ACERO 304, CALIBRE 22.  MODELO UNIVERSAL DOBLE PARA DOS PAQUETE. MEDIDAS 37HX27,5X9</v>
          </cell>
          <cell r="C1204" t="str">
            <v>Un</v>
          </cell>
          <cell r="D1204">
            <v>105048</v>
          </cell>
        </row>
        <row r="1205">
          <cell r="B1205" t="str">
            <v>DISPENSADORES DE TOALLA DE PAPEL ACERO 304, CALIBRE 22.  MODELO UNIVERSAL SENCILLO PARA UN PAQUETE. MEDIDAS 23HX27,5X9</v>
          </cell>
          <cell r="C1205" t="str">
            <v>Un</v>
          </cell>
          <cell r="D1205">
            <v>63029</v>
          </cell>
        </row>
        <row r="1206">
          <cell r="B1206" t="str">
            <v>DISPENSADORES DE TOALLA DE PAPEL ACERO 430, CALIBRE 22.  MODELO UNIVERSAL DOBLE PARA DOS PAQUETE. MEDIDAS 37HX27,5X9</v>
          </cell>
          <cell r="C1206" t="str">
            <v>Un</v>
          </cell>
          <cell r="D1206">
            <v>77035</v>
          </cell>
        </row>
        <row r="1207">
          <cell r="B1207" t="str">
            <v>DISPENSADORES DE TOALLA DE PAPEL ACERO 430, CALIBRE 22.  MODELO UNIVERSAL SENCILLO PARA UN PAQUETE. MEDIDAS 23HX27,5X9</v>
          </cell>
          <cell r="C1207" t="str">
            <v>Un</v>
          </cell>
          <cell r="D1207">
            <v>49023</v>
          </cell>
        </row>
        <row r="1208">
          <cell r="B1208" t="str">
            <v>DISPENSADORES DE TOALLA DE PAPEL COLD ROLLED, CALIBRE 22.  MODELO UNIVERSAL SENCILLO PARA UN PAQUETE. MEDIDAS 23HX27,5X9</v>
          </cell>
          <cell r="C1208" t="str">
            <v>Un</v>
          </cell>
          <cell r="D1208">
            <v>42019</v>
          </cell>
        </row>
        <row r="1209">
          <cell r="B1209" t="str">
            <v>DISPENSADORES DE TOALLA DE PAPEL COLD ROLLED.  MODELO UNIVERSAL DOBLE PARA DOS PAQUETE. MEDIDAS 37HX27,5X9</v>
          </cell>
          <cell r="C1209" t="str">
            <v>Un</v>
          </cell>
          <cell r="D1209">
            <v>64939</v>
          </cell>
        </row>
        <row r="1210">
          <cell r="B1210" t="str">
            <v>DISPENSADORES DE TOALLA DE PAPEL POLICARBONATO -ABS.  MODELO TOALLA ROLLO 1 ROLLO DE 130 MTS. MEDIDAS 20HX26AX21P</v>
          </cell>
          <cell r="C1210" t="str">
            <v>Un</v>
          </cell>
          <cell r="D1210">
            <v>36926</v>
          </cell>
        </row>
        <row r="1211">
          <cell r="B1211" t="str">
            <v>DISTANCIADOR CP-30 CLIP-PINZA 1/4"</v>
          </cell>
          <cell r="C1211" t="str">
            <v>Un</v>
          </cell>
          <cell r="D1211">
            <v>359</v>
          </cell>
        </row>
        <row r="1212">
          <cell r="B1212" t="str">
            <v>Distanciador para punta captora 60 cm</v>
          </cell>
          <cell r="C1212" t="str">
            <v>Un</v>
          </cell>
          <cell r="D1212">
            <v>200500</v>
          </cell>
        </row>
        <row r="1213">
          <cell r="B1213" t="str">
            <v>DISTRIBUIDOR: DISTRIBUIDOR CON CAPACIDAD DE 2.760 LBS DE VAPOR/HORA, CONSTRUIDO EN TUBERÍA ACERO AL CARBÓN SCH80 CON ENTRADAS Y DESCARGA TIPO STANDARD,MONTADO SOBRE ESTRUCTURA DE PERFILERÍA DE ACERO AL CARBÓN</v>
          </cell>
          <cell r="C1213" t="str">
            <v>Un</v>
          </cell>
          <cell r="D1213">
            <v>5950000</v>
          </cell>
        </row>
        <row r="1214">
          <cell r="B1214" t="str">
            <v>DIVAN  SENCILLO CON ESTRUCTURA METÁLICA TUBULAR FIJA DE 1”, CON CABECERA DE LEVANTE AJUSTABLE, ACOLCHADA CON COLCHONETA DE 0.05M Y FORRADA EN CORDOBÁN DE COLOR NEGRO, DE 1.80M DE LARGO, ANCHO 0.55M Y 0.85M DE ALTURA, SIN RUEDAS.</v>
          </cell>
          <cell r="C1214" t="str">
            <v>Un</v>
          </cell>
          <cell r="D1214">
            <v>544446</v>
          </cell>
        </row>
        <row r="1215">
          <cell r="B1215" t="str">
            <v>DIVISION DE BAÑO EN ACERO  INOXIDABLE</v>
          </cell>
          <cell r="C1215" t="str">
            <v>M2</v>
          </cell>
          <cell r="D1215">
            <v>550000</v>
          </cell>
        </row>
        <row r="1216">
          <cell r="B1216" t="str">
            <v>DIVISION DE BAÑO EN VIDRIO TEMPLADO  DE 10 mm CON HERRAJES Y ACCESORIOS EN ACERO INOX,  BORDES BISELADOS. (BAÑOS ALOJAMIENTOS UNIFAMILIARES)</v>
          </cell>
          <cell r="C1216" t="str">
            <v>M2</v>
          </cell>
          <cell r="D1216">
            <v>420000</v>
          </cell>
        </row>
        <row r="1217">
          <cell r="B1217" t="str">
            <v>DIVISIÓN ENTAMBORADA PARA BAÑO EN ACERO INOX.  CAL. 18.</v>
          </cell>
          <cell r="C1217" t="str">
            <v>m2</v>
          </cell>
          <cell r="D1217">
            <v>602271</v>
          </cell>
        </row>
        <row r="1218">
          <cell r="B1218" t="str">
            <v>DIVISIÓN MODULAR EN  VIDRIO TEMPLADO  10 MM, BISELADO CON PELÍCULA DE SEGURIDAD</v>
          </cell>
          <cell r="C1218" t="str">
            <v>Un</v>
          </cell>
          <cell r="D1218">
            <v>675000</v>
          </cell>
        </row>
        <row r="1219">
          <cell r="B1219" t="str">
            <v>DIVISIÓN ORINAL EN LAMINA DE ACERO INOXIDABLE</v>
          </cell>
          <cell r="C1219" t="str">
            <v>m2</v>
          </cell>
          <cell r="D1219">
            <v>602271</v>
          </cell>
        </row>
        <row r="1220">
          <cell r="B1220" t="str">
            <v>DIVISION PARA BAÑO ACERO 304 CALIBRE 20.  MODELO A PISO ENTAMBORADA. MEDIDAS SEGÚN PLANO</v>
          </cell>
          <cell r="C1220" t="str">
            <v>m2</v>
          </cell>
          <cell r="D1220">
            <v>602271</v>
          </cell>
        </row>
        <row r="1221">
          <cell r="B1221" t="str">
            <v>DIVISION PARA BAÑO ACERO 304 CALIBRE 20.  MODELO CANTILIVER ENTAMBORADA. MEDIDAS SEGÚN PLANO</v>
          </cell>
          <cell r="C1221" t="str">
            <v>m2</v>
          </cell>
          <cell r="D1221">
            <v>602271</v>
          </cell>
        </row>
        <row r="1222">
          <cell r="B1222" t="str">
            <v>DIVISION PARA BAÑO ACERO 304 CALIBRE 20.  MODELO UNIVERSAL ENTAMBORADA. MEDIDAS 96X46 CM O SEGÚN REQUERIMIENTO</v>
          </cell>
          <cell r="C1222" t="str">
            <v>m2</v>
          </cell>
          <cell r="D1222">
            <v>602271</v>
          </cell>
        </row>
        <row r="1223">
          <cell r="B1223" t="str">
            <v>DIVISIONES ORINALES EN ACERO INOXIDABLE AISI SAE 304 ELABORADA EN LÁMINAS CONFORMANDO PANELES</v>
          </cell>
          <cell r="C1223" t="str">
            <v>Un</v>
          </cell>
          <cell r="D1223">
            <v>1833113</v>
          </cell>
        </row>
        <row r="1224">
          <cell r="B1224" t="str">
            <v>DIVISIONES SANITARIAS EN ACERO INOXIDABLE AISI SAE 304 ELABORADA EN LÁMINAS</v>
          </cell>
          <cell r="C1224" t="str">
            <v>Un</v>
          </cell>
          <cell r="D1224">
            <v>602271</v>
          </cell>
        </row>
        <row r="1225">
          <cell r="B1225" t="str">
            <v>DIVISORA DE MASAS DE SOBRE MESA. DIMENSIONES: FRENTE: 0.60. FONDO: 0.65. ALTO: 1.50.</v>
          </cell>
          <cell r="C1225" t="str">
            <v>Un</v>
          </cell>
          <cell r="D1225">
            <v>3090019</v>
          </cell>
        </row>
        <row r="1226">
          <cell r="B1226" t="str">
            <v>DPS tipo codo</v>
          </cell>
          <cell r="C1226" t="str">
            <v xml:space="preserve">Un </v>
          </cell>
          <cell r="D1226">
            <v>241600</v>
          </cell>
        </row>
        <row r="1227">
          <cell r="B1227" t="str">
            <v>DPS tipo I 90 KA</v>
          </cell>
          <cell r="C1227" t="str">
            <v xml:space="preserve">Un </v>
          </cell>
          <cell r="D1227">
            <v>2650000</v>
          </cell>
        </row>
        <row r="1228">
          <cell r="B1228" t="str">
            <v>DPS tipo II 15 KA</v>
          </cell>
          <cell r="C1228" t="str">
            <v xml:space="preserve">Un </v>
          </cell>
          <cell r="D1228">
            <v>985000</v>
          </cell>
        </row>
        <row r="1229">
          <cell r="B1229" t="str">
            <v>DPS tipo II 30 KA</v>
          </cell>
          <cell r="C1229" t="str">
            <v xml:space="preserve">Un </v>
          </cell>
          <cell r="D1229">
            <v>1680000</v>
          </cell>
        </row>
        <row r="1230">
          <cell r="B1230" t="str">
            <v>DUCHA A PARED CON MEZCLADOR DOBLE DE 8". BASE ELEVADA.</v>
          </cell>
          <cell r="C1230" t="str">
            <v>Un</v>
          </cell>
          <cell r="D1230">
            <v>1758069</v>
          </cell>
        </row>
        <row r="1231">
          <cell r="B1231" t="str">
            <v xml:space="preserve">DUCHA ANTI VANDÁLICA DE ACERO INOX. 304 CALIBRE 16 IGT  O EQUIVALENTE DE IGUAL CALIDAD O SUPERIOR. </v>
          </cell>
          <cell r="C1231" t="str">
            <v>Un</v>
          </cell>
          <cell r="D1231">
            <v>325000</v>
          </cell>
        </row>
        <row r="1232">
          <cell r="B1232" t="str">
            <v>DUCHA MIXTA CON FUENTE LAVAOJJOS DE 1". ACERO INOX. DE PEDAL. DUCHA DE SEGURIDAD</v>
          </cell>
          <cell r="C1232" t="str">
            <v>Un</v>
          </cell>
          <cell r="D1232">
            <v>6297084</v>
          </cell>
        </row>
        <row r="1233">
          <cell r="B1233" t="str">
            <v>DUCHA MONOCOMANDO METÁLICA INSTITUCIONAL</v>
          </cell>
          <cell r="C1233" t="str">
            <v>Un</v>
          </cell>
          <cell r="D1233">
            <v>241379</v>
          </cell>
        </row>
        <row r="1234">
          <cell r="B1234" t="str">
            <v>DUCHAS ACERO 304 CALIBRE 16 CON VALVULA.  MODELO CORTA ANTIVANDALICA. MEDIDAS SEGÚN PROFUNDIDAD DEL MURO</v>
          </cell>
          <cell r="C1234" t="str">
            <v>Un</v>
          </cell>
          <cell r="D1234">
            <v>325000</v>
          </cell>
        </row>
        <row r="1235">
          <cell r="B1235" t="str">
            <v>DUCHAS ACERO 304 CALIBRE 16 CON VALVULA.  MODELO LARGA ANTIVANDALICA. MEDIDAS SEGÚN PROFUNDIDAD DEL MURO</v>
          </cell>
          <cell r="C1235" t="str">
            <v>Un</v>
          </cell>
          <cell r="D1235">
            <v>325000</v>
          </cell>
        </row>
        <row r="1236">
          <cell r="B1236" t="str">
            <v>DUCTO O BUITRÓN FABRICADO EN LAMINA GALVANIZADA CAL -20</v>
          </cell>
          <cell r="C1236" t="str">
            <v>m</v>
          </cell>
          <cell r="D1236">
            <v>180000</v>
          </cell>
        </row>
        <row r="1237">
          <cell r="B1237" t="str">
            <v>DUCTOS ESPECIALES PARA CONEXIÓN DE CAMPANA Y EXTRACTOR 20 PULGADAS.</v>
          </cell>
          <cell r="C1237" t="str">
            <v>Un</v>
          </cell>
          <cell r="D1237">
            <v>228888</v>
          </cell>
        </row>
        <row r="1238">
          <cell r="B1238" t="str">
            <v>DUCTOS ESPECIALES PARA CONEXIÓN DE CAMPANA Y EXTRACTOR 24 PULGADAS. DIMENSIONES: 24 X 24.</v>
          </cell>
          <cell r="C1238" t="str">
            <v>m</v>
          </cell>
          <cell r="D1238">
            <v>277853</v>
          </cell>
        </row>
        <row r="1239">
          <cell r="B1239" t="str">
            <v>DUCTOS ESPECIALES PARA CONEXIÓN DE CAMPANA Y EXTRACTOR 36 PULGADAS. DIMENSIONES: 36”X 36”.</v>
          </cell>
          <cell r="C1239" t="str">
            <v>m</v>
          </cell>
          <cell r="D1239">
            <v>461110</v>
          </cell>
        </row>
        <row r="1240">
          <cell r="B1240" t="str">
            <v>DUPLICADOR METALICO DOBLE DE PARQUEADERO (INCLUYE CORREA BOTONERA) SUM-INSTAL</v>
          </cell>
          <cell r="C1240" t="str">
            <v>Un</v>
          </cell>
          <cell r="D1240">
            <v>22000000</v>
          </cell>
        </row>
        <row r="1241">
          <cell r="B1241" t="str">
            <v>DUPLICADOR METALICO SENCILLO DE PARQUEADERO (INCLUYE CORREA BOTONERA) SUM-INSTAL</v>
          </cell>
          <cell r="C1241" t="str">
            <v>Un</v>
          </cell>
          <cell r="D1241">
            <v>11000000</v>
          </cell>
        </row>
        <row r="1242">
          <cell r="B1242" t="str">
            <v>DURMIENTE</v>
          </cell>
          <cell r="C1242" t="str">
            <v>m</v>
          </cell>
          <cell r="D1242">
            <v>674</v>
          </cell>
        </row>
        <row r="1243">
          <cell r="B1243" t="str">
            <v>DURMIENTE 3 M</v>
          </cell>
          <cell r="C1243" t="str">
            <v>m</v>
          </cell>
          <cell r="D1243">
            <v>1006</v>
          </cell>
        </row>
        <row r="1244">
          <cell r="B1244" t="str">
            <v>DURMIENTE EN ORDINARIO 2.90 X 0.04 X 0.04</v>
          </cell>
          <cell r="C1244" t="str">
            <v>Un</v>
          </cell>
          <cell r="D1244">
            <v>4176</v>
          </cell>
        </row>
        <row r="1245">
          <cell r="B1245" t="str">
            <v>DURMIENTE ORDINARIO 4 M</v>
          </cell>
          <cell r="C1245" t="str">
            <v>m</v>
          </cell>
          <cell r="D1245">
            <v>3927</v>
          </cell>
        </row>
        <row r="1246">
          <cell r="B1246" t="str">
            <v>DUROPISO BLANCO 33X33</v>
          </cell>
          <cell r="C1246" t="str">
            <v>m2</v>
          </cell>
          <cell r="D1246">
            <v>28815</v>
          </cell>
        </row>
        <row r="1247">
          <cell r="B1247" t="str">
            <v>ELECTROIMAN</v>
          </cell>
          <cell r="C1247" t="str">
            <v>Un</v>
          </cell>
          <cell r="D1247">
            <v>2076123</v>
          </cell>
        </row>
        <row r="1248">
          <cell r="B1248" t="str">
            <v>Elementos de medición (Ct´s, Pt's, medidor, caja)</v>
          </cell>
          <cell r="C1248" t="str">
            <v>Gl</v>
          </cell>
          <cell r="D1248">
            <v>8850000</v>
          </cell>
        </row>
        <row r="1249">
          <cell r="B1249" t="str">
            <v>ELEVADOR DE PRESION CONSTANTE</v>
          </cell>
          <cell r="C1249" t="str">
            <v>Un</v>
          </cell>
          <cell r="D1249">
            <v>6458000</v>
          </cell>
        </row>
        <row r="1250">
          <cell r="B1250" t="str">
            <v>ELEVAPERSONAS PMR PUERTA BATIENTE</v>
          </cell>
          <cell r="C1250" t="str">
            <v>Un</v>
          </cell>
          <cell r="D1250">
            <v>86000000</v>
          </cell>
        </row>
        <row r="1251">
          <cell r="B1251" t="str">
            <v>ELEVAPERSONAS PMR PUERTA AUTOMATICA</v>
          </cell>
          <cell r="C1251" t="str">
            <v>Un</v>
          </cell>
          <cell r="D1251">
            <v>107000000</v>
          </cell>
        </row>
        <row r="1252">
          <cell r="B1252" t="str">
            <v>EMPAQUES ALUMINIO SISTEMA 3831</v>
          </cell>
          <cell r="C1252" t="str">
            <v>m</v>
          </cell>
          <cell r="D1252">
            <v>400</v>
          </cell>
        </row>
        <row r="1253">
          <cell r="B1253" t="str">
            <v>Emplame en resina</v>
          </cell>
          <cell r="C1253" t="str">
            <v xml:space="preserve">Un </v>
          </cell>
          <cell r="D1253">
            <v>38900</v>
          </cell>
        </row>
        <row r="1254">
          <cell r="B1254" t="str">
            <v>Encendedor para soldadura cadweld</v>
          </cell>
          <cell r="C1254" t="str">
            <v xml:space="preserve">Un </v>
          </cell>
          <cell r="D1254">
            <v>29500</v>
          </cell>
        </row>
        <row r="1255">
          <cell r="B1255" t="str">
            <v>ENDURECIDO</v>
          </cell>
          <cell r="C1255" t="str">
            <v>Kg</v>
          </cell>
          <cell r="D1255">
            <v>115000</v>
          </cell>
        </row>
        <row r="1256">
          <cell r="B1256" t="str">
            <v>Enfrentador para bandeja de fibra con conector tipo LC</v>
          </cell>
          <cell r="C1256" t="str">
            <v xml:space="preserve">Un </v>
          </cell>
          <cell r="D1256">
            <v>85000</v>
          </cell>
        </row>
        <row r="1257">
          <cell r="B1257" t="str">
            <v>EQUIPO CONTRA INCENDIO NORMALIZADO PARA 750GPM@173PSI</v>
          </cell>
          <cell r="C1257" t="str">
            <v>Un</v>
          </cell>
          <cell r="D1257">
            <v>267464400</v>
          </cell>
        </row>
        <row r="1258">
          <cell r="B1258" t="str">
            <v>EQUIPO DE BOMBEO A PRESION AGUA POTABLE -MOTOBOMBA CENTRIFUGA IHM HY-FLO' 20A-15W,15HP (TITULAR+SUPLENCIA)</v>
          </cell>
          <cell r="C1258" t="str">
            <v>Un</v>
          </cell>
          <cell r="D1258">
            <v>11211168</v>
          </cell>
        </row>
        <row r="1259">
          <cell r="B1259" t="str">
            <v xml:space="preserve">EQUIPO DE BOMBEO DE PRESION CONSTANTE. 2 BOMBAS 7.5 HP -110GPM, HIDROACUMULADORES, VALVULAS  </v>
          </cell>
          <cell r="C1259" t="str">
            <v>Un</v>
          </cell>
          <cell r="D1259">
            <v>11211168</v>
          </cell>
        </row>
        <row r="1260">
          <cell r="B1260" t="str">
            <v xml:space="preserve">EQUIPO DE PRESION CONSTANTE. 2 BOMBAS 0.50 HP Q=0,5 LPS, HIDROACUMULADORES, VALVULAS  </v>
          </cell>
          <cell r="C1260" t="str">
            <v>Un</v>
          </cell>
          <cell r="D1260">
            <v>1681675.2000000002</v>
          </cell>
        </row>
        <row r="1261">
          <cell r="B1261" t="str">
            <v xml:space="preserve">EQUIPO DE PRESION CONSTANTE. 2 BOMBAS 0.50 HP Q=1,00 LPS, HIDROACUMULADORES, VALVULAS  </v>
          </cell>
          <cell r="C1261" t="str">
            <v>Un</v>
          </cell>
          <cell r="D1261">
            <v>1905898.56</v>
          </cell>
        </row>
        <row r="1262">
          <cell r="B1262" t="str">
            <v xml:space="preserve">EQUIPO DE PRESION CONSTANTE. 2 BOMBAS 1.5 HP Q=1,90 LPS, HIDROACUMULADORES, VALVULAS  </v>
          </cell>
          <cell r="C1262" t="str">
            <v>Un</v>
          </cell>
          <cell r="D1262">
            <v>2242233.5999999996</v>
          </cell>
        </row>
        <row r="1263">
          <cell r="B1263" t="str">
            <v xml:space="preserve">EQUIPO DE PRESION CONSTANTE. 2 BOMBAS 1.5 HP Q=2,30 LPS, HIDROACUMULADORES, VALVULAS  </v>
          </cell>
          <cell r="C1263" t="str">
            <v>Un</v>
          </cell>
          <cell r="D1263">
            <v>2714282.7789473678</v>
          </cell>
        </row>
        <row r="1264">
          <cell r="B1264" t="str">
            <v xml:space="preserve">EQUIPO DE PRESION CONSTANTE. 2 BOMBAS 1.5 HP Q=2,51 LPS, HIDROACUMULADORES, VALVULAS  </v>
          </cell>
          <cell r="C1264" t="str">
            <v>Un</v>
          </cell>
          <cell r="D1264">
            <v>2962108.5978947361</v>
          </cell>
        </row>
        <row r="1265">
          <cell r="B1265" t="str">
            <v xml:space="preserve">EQUIPO DE PRESION CONSTANTE. 2 BOMBAS Q=6,31 LPS, </v>
          </cell>
          <cell r="C1265" t="str">
            <v>Un</v>
          </cell>
          <cell r="D1265">
            <v>5714500</v>
          </cell>
        </row>
        <row r="1266">
          <cell r="B1266" t="str">
            <v>EQUIPO DE HEMATOLOGIA AUTOMATIZADO ANALIZADOR DE HEMATOLOGÍA, TUBO CERRADO DE 18 PARÁMETROS (WBC, LYM#, MON%, GRA#,, RBC, HGB, MCV, MCH,RDW, PLT, MPV, PDW, PCT, MÁS TRES CURVAS DE DISTRIBUCIÓN DE WCB, RBC Y PLT CON IMPRESORA.</v>
          </cell>
          <cell r="C1266" t="str">
            <v>Un</v>
          </cell>
          <cell r="D1266">
            <v>3240000</v>
          </cell>
        </row>
        <row r="1267">
          <cell r="B1267" t="str">
            <v>EQUIPO DE INSPECCION DE RAYOS X HI-SCAN 6040I SMITHS</v>
          </cell>
          <cell r="C1267" t="str">
            <v>Un</v>
          </cell>
          <cell r="D1267">
            <v>31200000</v>
          </cell>
        </row>
        <row r="1268">
          <cell r="B1268" t="str">
            <v>EQUIPO DE LAVADO DE OIDOS COMPUESTA DE UNA JERINGA Y UNA PERA.</v>
          </cell>
          <cell r="C1268" t="str">
            <v>Un</v>
          </cell>
          <cell r="D1268">
            <v>285395</v>
          </cell>
        </row>
        <row r="1269">
          <cell r="B1269" t="str">
            <v xml:space="preserve">EQUIPO DE ORGANOS DE LOS SENTIDOS COMPUESTO POR OTOSCOPIO CON MANGO DE FIBRA ÓPTICA, OFTALMOSCOPIOS CON VARIOS FONDOS DE LUZ, ESPECULO NASAL, PORTA BAJALENGUAS, ESPECULO N° 2-3-4-5 EN POLIPROPILENO, NO DESECHABLES Y ESTERILIZABLES, CON ESTUCHE. </v>
          </cell>
          <cell r="C1269" t="str">
            <v>Un</v>
          </cell>
          <cell r="D1269">
            <v>1095038</v>
          </cell>
        </row>
        <row r="1270">
          <cell r="B1270" t="str">
            <v>EQUIPO DE PEQUEÑA CIRUGIA (PINZAS MOSQUITO RECTA Y CURVA, PORTA AGUJAS 16CM, TIJERAS CURVAS Y RECTAS, PINZAS DE DISECCIÓN CON GARRA Y SIN GARRA, TIJERA PARA PUNTOS, CUBETA EN ACERO, PINZA PORTA ESPONJAS, AGUJAS PARA SUTURA, CUCHILLAS Y MANGO PARA BISTURÍ)</v>
          </cell>
          <cell r="C1270" t="str">
            <v>Un</v>
          </cell>
          <cell r="D1270">
            <v>1537577</v>
          </cell>
        </row>
        <row r="1271">
          <cell r="B1271" t="str">
            <v>EQUIPO DE PRESIÓN CONSTANTE CON VARIADORES DE VELOCIDAD PARA PUNTO DE TRABAJO: 53.2MTS@8.22LPS</v>
          </cell>
          <cell r="C1271" t="str">
            <v>Un</v>
          </cell>
          <cell r="D1271">
            <v>32986800</v>
          </cell>
        </row>
        <row r="1272">
          <cell r="B1272" t="str">
            <v>EQUIPO DE RX FIJO EQUIPO DE RADIOLOGÍA GENERAL FIJO</v>
          </cell>
          <cell r="C1272" t="str">
            <v>Un</v>
          </cell>
          <cell r="D1272">
            <v>68000000</v>
          </cell>
        </row>
        <row r="1273">
          <cell r="B1273" t="str">
            <v>EQUIPO EYECTOR PARA AGUAS DE INFILTRACIÓN PARA PUNTO DE TRABAJO: 5MTS@2LPS(120LPM</v>
          </cell>
          <cell r="C1273" t="str">
            <v>Un</v>
          </cell>
          <cell r="D1273">
            <v>4512480</v>
          </cell>
        </row>
        <row r="1274">
          <cell r="B1274" t="str">
            <v>EQUIPO PARA VENTILACION MECANICA - UNIDAD CONDENSADORA TIPO VRV, 96.000 BTU/HR ARI, 208/230V-3PH-60HZ, 7,5 KW</v>
          </cell>
          <cell r="C1274" t="str">
            <v>Un</v>
          </cell>
          <cell r="D1274">
            <v>59507539</v>
          </cell>
        </row>
        <row r="1275">
          <cell r="B1275" t="str">
            <v>EQUIPO PARA VENTILACION MECANICA ) - UNIDAD CONDENSADORA TIPO VRV, 72.000 BTU/HR ARI, 208/230V-3PH-60HZ, 7,5 KW</v>
          </cell>
          <cell r="C1275" t="str">
            <v>Un</v>
          </cell>
          <cell r="D1275">
            <v>52264813</v>
          </cell>
        </row>
        <row r="1276">
          <cell r="B1276" t="str">
            <v>EQUIPO QUIMICA SANGUINEA AUTOMATIZADO SISTEMA CON CAPACIDAD 106 PRUEBAS HORMONAS, MEDICIÓN DE NIVELES DE DROGAS TERAPÉUTICAS, ELECTROLITOS, PRUEBAS DE COAGULACIÓN PT Y PTT, GRÁFICAS DE CONTROL DE CALIDAD, CONTROL DE TEMPERATURA DIGITAL.</v>
          </cell>
          <cell r="C1276" t="str">
            <v>Un</v>
          </cell>
          <cell r="D1276">
            <v>4000000</v>
          </cell>
        </row>
        <row r="1277">
          <cell r="B1277" t="str">
            <v>EQUIPO RED DE PROTECCION CONTRA INCENDIO CERTIFICADO UL/FM, BOMBA PRINCIPAL Aurora modelo 3-483-10c 90HP, AURORA Jockey modelo PVM2-90D, 3.0HP (incluye cabezal de prueba y accesorios especificados por el fabricante)</v>
          </cell>
          <cell r="C1277" t="str">
            <v>Un</v>
          </cell>
          <cell r="D1277">
            <v>63633819</v>
          </cell>
        </row>
        <row r="1278">
          <cell r="B1278" t="str">
            <v>EQUIPO RX PERIAPICAL EQUIPO QUE CONSTA DE DOS (2) CHALECOS DE PLOMO, MÓDULO COMANDO DE PIE, COMANDO PARA EXPOSICIÓN Y CABEZOTE ESCUALIZABLE PARA TOMA DE RX, 110V – 220V, 65KV, 8MA, CONO LARGO, LONGITUD DEL BRAZO 120CM – 150CM.</v>
          </cell>
          <cell r="C1278" t="str">
            <v>Un</v>
          </cell>
          <cell r="D1278">
            <v>36000000</v>
          </cell>
        </row>
        <row r="1279">
          <cell r="B1279" t="str">
            <v>ESCALERILLA DE DOS PASOS FABRICADO EN ESTRUCTURA TUBULAR METÁLICA DE 7/8” COLD ROLLED, CON PASO RECUBIERTO EN CAUCHO ANTIDESLIZANTE, DIMENSIONES: 0.23M X 0.34M X 0.42M, CON ACABADO DE PINTURA AL HORNO.</v>
          </cell>
          <cell r="C1279" t="str">
            <v>Un</v>
          </cell>
          <cell r="D1279">
            <v>168932</v>
          </cell>
        </row>
        <row r="1280">
          <cell r="B1280" t="str">
            <v xml:space="preserve">ESCALERILLA PARA DEDOS MEDIDA ESTÁNDAR, CON ORIFICIOS PARA FIJAR EN LA PARED. </v>
          </cell>
          <cell r="C1280" t="str">
            <v>Un</v>
          </cell>
          <cell r="D1280">
            <v>15000</v>
          </cell>
        </row>
        <row r="1281">
          <cell r="B1281" t="str">
            <v>ESCOTILLA DE SEGURIDAD</v>
          </cell>
          <cell r="C1281" t="str">
            <v>Un</v>
          </cell>
          <cell r="D1281">
            <v>634000</v>
          </cell>
        </row>
        <row r="1282">
          <cell r="B1282" t="str">
            <v>ESCOTILLA DE TECHO DE 90x90cms. DE ACERO GALVANIZADO CAL. 14. CON TRATAMIENTO PARA ADHERENCIA DE PINTURA EPOXICA</v>
          </cell>
          <cell r="C1282" t="str">
            <v>Un</v>
          </cell>
          <cell r="D1282">
            <v>634000</v>
          </cell>
        </row>
        <row r="1283">
          <cell r="B1283" t="str">
            <v>ESCRITORIO DE OFICINA DE INTERLOCUCIÓN EN L CON BASE METALICA, Y SUPERFICIE  DE 1.50 X 1.50 EN AGLOMERADO Y FÓRMICA CON CAJONERA INFERIOR.</v>
          </cell>
          <cell r="C1283" t="str">
            <v>Un</v>
          </cell>
          <cell r="D1283">
            <v>439069</v>
          </cell>
        </row>
        <row r="1284">
          <cell r="B1284" t="str">
            <v>ESCRITORIO DE OFICINA LINEAL CON BASE METALICA, Y SUPERFICIE  DE 1.50  EN AGLOMERADO Y FÓRMICA CON CAJONERA INFERIOR.</v>
          </cell>
          <cell r="C1284" t="str">
            <v>Un</v>
          </cell>
          <cell r="D1284">
            <v>658604</v>
          </cell>
        </row>
        <row r="1285">
          <cell r="B1285" t="str">
            <v>ESCRITORIO TIPO SECRETARIAL, DIMENSIONES: LARGO 1.50M X ANCHO 0.70M X ALTURA 0.73M, CON SOPORTE EN ESTRUCTURA METÁLICA EN COLOR GRIS ACERO, SUPERFICIE DE TRABAJO  EN MADERA AGLOMERADA DE 30MM Y ARCHIVADOR EN MADERA AGLOMERADA DE 19MM.</v>
          </cell>
          <cell r="C1285" t="str">
            <v>Un</v>
          </cell>
          <cell r="D1285">
            <v>439069</v>
          </cell>
        </row>
        <row r="1286">
          <cell r="B1286" t="str">
            <v>ESCRITORIOS EN ACERO INOXIDABLE</v>
          </cell>
          <cell r="C1286" t="str">
            <v>Un</v>
          </cell>
          <cell r="D1286">
            <v>485000</v>
          </cell>
        </row>
        <row r="1287">
          <cell r="B1287" t="str">
            <v>ESCUDO PARA ROCIADOR BLANCO 1/2"</v>
          </cell>
          <cell r="C1287" t="str">
            <v>Un</v>
          </cell>
          <cell r="D1287">
            <v>4767</v>
          </cell>
        </row>
        <row r="1288">
          <cell r="B1288" t="str">
            <v>ESMALTE</v>
          </cell>
          <cell r="C1288" t="str">
            <v>Gal</v>
          </cell>
          <cell r="D1288">
            <v>59000</v>
          </cell>
        </row>
        <row r="1289">
          <cell r="B1289" t="str">
            <v>ESMALTE SINTETICO ALQUIDICO A BASE DE ACEITE</v>
          </cell>
          <cell r="C1289" t="str">
            <v>Gal</v>
          </cell>
          <cell r="D1289">
            <v>61360</v>
          </cell>
        </row>
        <row r="1290">
          <cell r="B1290" t="str">
            <v>ESMALTE SUPERLUX</v>
          </cell>
          <cell r="C1290" t="str">
            <v>GAL</v>
          </cell>
          <cell r="D1290">
            <v>59000</v>
          </cell>
        </row>
        <row r="1291">
          <cell r="B1291" t="str">
            <v>Espárrago 5/8" para descolgar elemento</v>
          </cell>
          <cell r="C1291" t="str">
            <v>m</v>
          </cell>
          <cell r="D1291">
            <v>1200</v>
          </cell>
        </row>
        <row r="1292">
          <cell r="B1292" t="str">
            <v>ESPEJO BISELADO 4MM</v>
          </cell>
          <cell r="C1292" t="str">
            <v>m2</v>
          </cell>
          <cell r="D1292">
            <v>83000</v>
          </cell>
        </row>
        <row r="1293">
          <cell r="B1293" t="str">
            <v>ESPEJO BISELADO 6MM</v>
          </cell>
          <cell r="C1293" t="str">
            <v>m2</v>
          </cell>
          <cell r="D1293">
            <v>125000</v>
          </cell>
        </row>
        <row r="1294">
          <cell r="B1294" t="str">
            <v>ESPEJO CRISTAL 4 MM</v>
          </cell>
          <cell r="C1294" t="str">
            <v>m2</v>
          </cell>
          <cell r="D1294">
            <v>52606</v>
          </cell>
        </row>
        <row r="1295">
          <cell r="B1295" t="str">
            <v>ESPEJO CRISTAL 6 MM</v>
          </cell>
          <cell r="C1295" t="str">
            <v>m2</v>
          </cell>
          <cell r="D1295">
            <v>85537</v>
          </cell>
        </row>
        <row r="1296">
          <cell r="B1296" t="str">
            <v>ESPEJO PARA CELDA EN LAMINA DE ACERO INOX. AISI 304 CALIBRE 20 ACABADO BRILLANTE IGT</v>
          </cell>
          <cell r="C1296" t="str">
            <v>Un</v>
          </cell>
          <cell r="D1296">
            <v>136000</v>
          </cell>
        </row>
        <row r="1297">
          <cell r="B1297" t="str">
            <v>ESQUINERA PREFABRICADA A 90° TIPO ALFA</v>
          </cell>
          <cell r="C1297" t="str">
            <v>Un</v>
          </cell>
          <cell r="D1297">
            <v>16466</v>
          </cell>
        </row>
        <row r="1298">
          <cell r="B1298" t="str">
            <v>ESQUINERO ALUMINIO</v>
          </cell>
          <cell r="C1298" t="str">
            <v>m</v>
          </cell>
          <cell r="D1298">
            <v>1830</v>
          </cell>
        </row>
        <row r="1299">
          <cell r="B1299" t="str">
            <v>ESTACIÓN DE TRABAJO ADMINISTRADOR</v>
          </cell>
          <cell r="C1299" t="str">
            <v>Un</v>
          </cell>
          <cell r="D1299">
            <v>25811387</v>
          </cell>
        </row>
        <row r="1300">
          <cell r="B1300" t="str">
            <v>ESTACIÓN DE TRABAJO PC CON LICENCIAS PARA ADMINISTRACIÓN, VISUALIZACIÓN Y OPERACIÓN</v>
          </cell>
          <cell r="C1300" t="str">
            <v>Un</v>
          </cell>
          <cell r="D1300">
            <v>17502331</v>
          </cell>
        </row>
        <row r="1301">
          <cell r="B1301" t="str">
            <v>Estación manual</v>
          </cell>
          <cell r="C1301" t="str">
            <v>Un</v>
          </cell>
          <cell r="D1301">
            <v>153000</v>
          </cell>
        </row>
        <row r="1302">
          <cell r="B1302" t="str">
            <v>ESTACIÓN MANUAL DE INCENDIO CON ACRILICO STOPPER</v>
          </cell>
          <cell r="C1302" t="str">
            <v>Un</v>
          </cell>
          <cell r="D1302">
            <v>951239</v>
          </cell>
        </row>
        <row r="1303">
          <cell r="B1303" t="str">
            <v xml:space="preserve">ESTANTERIA ROPA PLANA: ESTANTERÍA PARA ROPA TERMINADA EN PLÁSTICO DE ALTA RESISTENCIA </v>
          </cell>
          <cell r="C1303" t="str">
            <v>Un</v>
          </cell>
          <cell r="D1303">
            <v>574483</v>
          </cell>
        </row>
        <row r="1304">
          <cell r="B1304" t="str">
            <v>ESTANTERÍA SÓLIDA LÍNEA ACERO INOXIDABLE X 40 CM DE ANCHO. DIMENSIONES: LARGO: 0.90. ANCHO: 0.40. ALTO: 180.</v>
          </cell>
          <cell r="C1304" t="str">
            <v>m</v>
          </cell>
          <cell r="D1304">
            <v>1610758</v>
          </cell>
        </row>
        <row r="1305">
          <cell r="B1305" t="str">
            <v>ESTANTERÍA SÓLIDA LÍNEA ACERO INOXIDABLE X 40 CM DE ANCHO. DIMENSIONES: LARGO: 1.86. ANCHO: 0.40. ALTO: 180.</v>
          </cell>
          <cell r="C1305" t="str">
            <v>m</v>
          </cell>
          <cell r="D1305">
            <v>1610758</v>
          </cell>
        </row>
        <row r="1306">
          <cell r="B1306" t="str">
            <v>ESTANTERÍA SÓLIDA LÍNEA ACERO INOXIDABLE X 40 CM DE ANCHO. DIMENSIONES: LARGO: 6.72. ANCHO: 0.40. ALTO: 180.</v>
          </cell>
          <cell r="C1306" t="str">
            <v>m</v>
          </cell>
          <cell r="D1306">
            <v>1610758</v>
          </cell>
        </row>
        <row r="1307">
          <cell r="B1307" t="str">
            <v>ESTANTERÍA SÓLIDA LÍNEA ACERO INOXIDABLE X 40 CM DE ANCHO. DIMENSIONES: LARGO: 8.73. ANCHO: 0.40. ALTO: 180.</v>
          </cell>
          <cell r="C1307" t="str">
            <v>m</v>
          </cell>
          <cell r="D1307">
            <v>1610758</v>
          </cell>
        </row>
        <row r="1308">
          <cell r="B1308" t="str">
            <v>ESTANTERÍA SÓLIDA LÍNEA ACERO INOXIDABLE X 40 CM DE ANCHO.DIMENSIONES: LARGO: 7.00. ANCHO: 0.40. ALTO: 180.</v>
          </cell>
          <cell r="C1308" t="str">
            <v>m</v>
          </cell>
          <cell r="D1308">
            <v>1610758</v>
          </cell>
        </row>
        <row r="1309">
          <cell r="B1309" t="str">
            <v>ESTANTERÍA VENTILADA CON PERFILES PARA CUARTOS FRÍOS X 40 CM DE ANCHO.</v>
          </cell>
          <cell r="C1309" t="str">
            <v>Un</v>
          </cell>
          <cell r="D1309">
            <v>1812507</v>
          </cell>
        </row>
        <row r="1310">
          <cell r="B1310" t="str">
            <v>ESTANTERÍA VENTILADA CON PERFILES PARA UTENSILIOS DE COCINA. DIMENSIONES: LARGO: 3.21. ANCHO: 0.60. ALTO: 180.</v>
          </cell>
          <cell r="C1310" t="str">
            <v>m</v>
          </cell>
          <cell r="D1310">
            <v>1812507</v>
          </cell>
        </row>
        <row r="1311">
          <cell r="B1311" t="str">
            <v>ESTANTERÍA VENTILADA CON PERFILES PARA UTENSILIOS DE COCINA. DIMENSIONES: LARGO: 4.26. ANCHO: 0.60. ALTO: 180.</v>
          </cell>
          <cell r="C1311" t="str">
            <v>m</v>
          </cell>
          <cell r="D1311">
            <v>1812507</v>
          </cell>
        </row>
        <row r="1312">
          <cell r="B1312" t="str">
            <v>ESTANTERÍA VENTILADA CON PERFILES PARA UTENSILIOS DE COCINA. DIMENSIONES: LARGO: 4.98. ANCHO: 0.60. ALTO: 180.</v>
          </cell>
          <cell r="C1312" t="str">
            <v>m</v>
          </cell>
          <cell r="D1312">
            <v>1812507</v>
          </cell>
        </row>
        <row r="1313">
          <cell r="B1313" t="str">
            <v>ESTANTERÍA VENTILADA CON PERFILES PARA UTENSILIOS DE COCINA.DIMENSIONES: LARGO: 1.30. ANCHO: 0.60. ALTO: 180.</v>
          </cell>
          <cell r="C1313" t="str">
            <v>m</v>
          </cell>
          <cell r="D1313">
            <v>1812507</v>
          </cell>
        </row>
        <row r="1314">
          <cell r="B1314" t="str">
            <v>ESTANTERÍA VENTILADA PLANA PUNZONADA PARA CUARTOS FRÍOS X 40 CM DE ANCHO. DIMENSIONES: LARGO: 3.60. ANCHO: 0.40. ALTO: 1.80.</v>
          </cell>
          <cell r="C1314" t="str">
            <v>m</v>
          </cell>
          <cell r="D1314">
            <v>1669331</v>
          </cell>
        </row>
        <row r="1315">
          <cell r="B1315" t="str">
            <v>ESTANTERÍA VENTILADA PLANA PUNZONADA PARA CUARTOS FRÍOS X 40 CM DE ANCHO. DIMENSIONES: LARGO: 6.30. ANCHO: 0.40. ALTO: 1.80.</v>
          </cell>
          <cell r="C1315" t="str">
            <v>m</v>
          </cell>
          <cell r="D1315">
            <v>1669331</v>
          </cell>
        </row>
        <row r="1316">
          <cell r="B1316" t="str">
            <v xml:space="preserve">ESTANTES FABRICADA EN LÁMINA COLD ROLLED, CON PARALES TROQUELADOS, SEIS (6) ENTREPAÑOS EN EL MISMO MATERIAL REMOVIBLES CON DIMENSIONES: 0.900M X 0.30M X 2.00M. </v>
          </cell>
          <cell r="C1316" t="str">
            <v>Un</v>
          </cell>
          <cell r="D1316">
            <v>325000</v>
          </cell>
        </row>
        <row r="1317">
          <cell r="B1317" t="str">
            <v>ESTANTES VITRINA DOBLE EN CALIBRE 20, CON ACABADO EN PINTURA HORNEADA, CON DIMENSIONES DE: 0.78M X 0.36M X 1.50M, CON CHAPA Y ENTREPAÑOS EN VIDRIO.</v>
          </cell>
          <cell r="C1317" t="str">
            <v>Un</v>
          </cell>
          <cell r="D1317">
            <v>325000</v>
          </cell>
        </row>
        <row r="1318">
          <cell r="B1318" t="str">
            <v>ESTRUCTURA EN ACERO</v>
          </cell>
          <cell r="C1318" t="str">
            <v>KG</v>
          </cell>
          <cell r="D1318">
            <v>7800</v>
          </cell>
        </row>
        <row r="1319">
          <cell r="B1319" t="str">
            <v>ESTUCO PROFESIONAL INTERIORES x 30 KG</v>
          </cell>
          <cell r="C1319" t="str">
            <v>Un</v>
          </cell>
          <cell r="D1319">
            <v>62400</v>
          </cell>
        </row>
        <row r="1320">
          <cell r="B1320" t="str">
            <v>ESTUFA CON CUATRO (4) FOGONES, CON PATAS Y ENTREPAÑO, LÍNEA ELITE. DIMENSIONES: FRENTE: 0.91. FONDO: 0.91. ALTURA: 0.91.</v>
          </cell>
          <cell r="C1320" t="str">
            <v>Un</v>
          </cell>
          <cell r="D1320">
            <v>5623008</v>
          </cell>
        </row>
        <row r="1321">
          <cell r="B1321" t="str">
            <v>ESTUFA INDUSTRIAL ENANA MODELO 301 DE UN PUESTO PARA GRANDES RECIPIENTES Y PAILAS DIMENSIONES: 69 X 69 X49 CM.</v>
          </cell>
          <cell r="C1321" t="str">
            <v>Un</v>
          </cell>
          <cell r="D1321">
            <v>2460066</v>
          </cell>
        </row>
        <row r="1322">
          <cell r="B1322" t="str">
            <v>ESTUFA TIPO ENANO LÍNEA INDUSTRIAL EN ACERO INOXIDABLE. DIMENSIONES: FRENTE: 0.70. FONDO: 0.80. ALTO: 0.55.</v>
          </cell>
          <cell r="C1322" t="str">
            <v>Un</v>
          </cell>
          <cell r="D1322">
            <v>2460066</v>
          </cell>
        </row>
        <row r="1323">
          <cell r="B1323" t="str">
            <v>ESTUFAS CON CUATRO (4) FOGONES, CON HORNO, LÍNEA ELITE INDUSTRIAL EN ACERO INOXIDABLE. DIMENSIONES: FRENTE: 0.80. FONDO: 0.85. ALTURA: 0.91.</v>
          </cell>
          <cell r="C1323" t="str">
            <v>Un</v>
          </cell>
          <cell r="D1323">
            <v>9211799</v>
          </cell>
        </row>
        <row r="1324">
          <cell r="B1324" t="str">
            <v>ESTUFAS CON SEIS (6) FOGONES, CON PATAS Y ENTREPAÑO, LÍNEA INDUSTRIA EN ACERO INOXIDABLE. DIMENSIONES: FRENTE: 1.20. FONDO: 0.95. ALTURA: 0.91.</v>
          </cell>
          <cell r="C1324" t="str">
            <v>Un</v>
          </cell>
          <cell r="D1324">
            <v>7160549</v>
          </cell>
        </row>
        <row r="1325">
          <cell r="B1325" t="str">
            <v>ESTUFAS CON SEIS (6) FOGONES, PATAS Y ENTREPAÑO, LÍNEA INDUSTRIA EN ACERO INOXIDABLE. DIMENSIONES: FRENTE: 1.32. FONDO: 0.95. ALTURA: 0.91.</v>
          </cell>
          <cell r="C1325" t="str">
            <v>Un</v>
          </cell>
          <cell r="D1325">
            <v>6557598</v>
          </cell>
        </row>
        <row r="1326">
          <cell r="B1326" t="str">
            <v>ESTUFILLAS A GAS DE SOBREMESA CON DOS (2) FOGONES. (LINEA AISI). DIMENSIONES: FRENTE: 0.45. ANCHO: 0.61. ALTO: 0.45.</v>
          </cell>
          <cell r="C1326" t="str">
            <v>Un</v>
          </cell>
          <cell r="D1326">
            <v>2167201</v>
          </cell>
        </row>
        <row r="1327">
          <cell r="B1327" t="str">
            <v>Extensor para punta captora 100 cm</v>
          </cell>
          <cell r="C1327" t="str">
            <v>Un</v>
          </cell>
          <cell r="D1327">
            <v>245800</v>
          </cell>
        </row>
        <row r="1328">
          <cell r="B1328" t="str">
            <v>EXTINTOR ABC 10LB PQS</v>
          </cell>
          <cell r="C1328" t="str">
            <v>Un</v>
          </cell>
          <cell r="D1328">
            <v>70457</v>
          </cell>
        </row>
        <row r="1329">
          <cell r="B1329" t="str">
            <v>EXTRACTOR CENTRÍFUGO TIPO HONGO DE 933 RPM, SOLER PALAU. DIMENSIONES: DIÁMETRO: 119CM. ALTURA: 108.1CM. BASE: 91.4CM.</v>
          </cell>
          <cell r="C1329" t="str">
            <v>m</v>
          </cell>
          <cell r="D1329">
            <v>8149120</v>
          </cell>
        </row>
        <row r="1330">
          <cell r="B1330" t="str">
            <v>EXTRACTOR CENTRÍFUGO TIPO HONGO POTENCIA 3HP. SOLER PALAU. DIÁMETRO: 90.6CM. ALTURA: 94.4CM. BASE: 71CM.</v>
          </cell>
          <cell r="C1330" t="str">
            <v>Un</v>
          </cell>
          <cell r="D1330">
            <v>9519324</v>
          </cell>
        </row>
        <row r="1331">
          <cell r="B1331" t="str">
            <v>EXTRACTOR CENTRÍFUGO TIPO HONGO, POTENCIA 2 HP SOLER PALAU.</v>
          </cell>
          <cell r="C1331" t="str">
            <v>Un</v>
          </cell>
          <cell r="D1331">
            <v>8652476</v>
          </cell>
        </row>
        <row r="1332">
          <cell r="B1332" t="str">
            <v>EXTRACTOR TIPO CENTRÍFUGO 13700 CFM TALLA 36.</v>
          </cell>
          <cell r="C1332" t="str">
            <v>Un</v>
          </cell>
          <cell r="D1332">
            <v>10548427</v>
          </cell>
        </row>
        <row r="1333">
          <cell r="B1333" t="str">
            <v>EXTRACTORES TIPO HONGO DE 1800 RPM, SOLER PALAU</v>
          </cell>
          <cell r="C1333" t="str">
            <v>Un</v>
          </cell>
          <cell r="D1333">
            <v>9519324</v>
          </cell>
        </row>
        <row r="1334">
          <cell r="B1334" t="str">
            <v>Face plate</v>
          </cell>
          <cell r="C1334" t="str">
            <v xml:space="preserve">Un </v>
          </cell>
          <cell r="D1334">
            <v>13690</v>
          </cell>
        </row>
        <row r="1335">
          <cell r="B1335" t="str">
            <v>Face plate cableado MUTOA</v>
          </cell>
          <cell r="C1335" t="str">
            <v>Un</v>
          </cell>
          <cell r="D1335">
            <v>163500</v>
          </cell>
        </row>
        <row r="1336">
          <cell r="B1336" t="str">
            <v>FACE PLATE BLANCO MARFIL DOBLE.</v>
          </cell>
          <cell r="C1336" t="str">
            <v>Un</v>
          </cell>
          <cell r="D1336">
            <v>32349</v>
          </cell>
        </row>
        <row r="1337">
          <cell r="B1337" t="str">
            <v>FACHADA VENTILADA CON PLACA DE CEMENTO ALTA DENSIDAD E=8MM EQUITONE-NATURA</v>
          </cell>
          <cell r="C1337" t="str">
            <v>m2</v>
          </cell>
          <cell r="D1337">
            <v>461023</v>
          </cell>
        </row>
        <row r="1338">
          <cell r="B1338" t="str">
            <v>FIBRA ÓPTICA MULTIMODO, 12 FIBRAS, 50/125 300M GB</v>
          </cell>
          <cell r="C1338" t="str">
            <v>m</v>
          </cell>
          <cell r="D1338">
            <v>104630</v>
          </cell>
        </row>
        <row r="1339">
          <cell r="B1339" t="str">
            <v>FIBRA ÓPTICA MULTIMODO, 6 FIBRAS, 50/125 300M GB</v>
          </cell>
          <cell r="C1339" t="str">
            <v>m</v>
          </cell>
          <cell r="D1339">
            <v>66676</v>
          </cell>
        </row>
        <row r="1340">
          <cell r="B1340" t="str">
            <v>FILTRO TIPO PERSIANA PARA CAMPANAS DE EXTRACCIÓN INDUSTRIAL. DIMENSIONES: LARGO: 0.50. ANCHO: 0.50. ALTO: 0.04.</v>
          </cell>
          <cell r="C1340" t="str">
            <v>Un</v>
          </cell>
          <cell r="D1340">
            <v>129300</v>
          </cell>
        </row>
        <row r="1341">
          <cell r="B1341" t="str">
            <v xml:space="preserve">FILTRO SAWYER </v>
          </cell>
          <cell r="C1341" t="str">
            <v>Un</v>
          </cell>
          <cell r="D1341">
            <v>341700</v>
          </cell>
        </row>
        <row r="1342">
          <cell r="B1342" t="str">
            <v>FLANCHE RANURADO 2"</v>
          </cell>
          <cell r="C1342" t="str">
            <v>Un</v>
          </cell>
          <cell r="D1342">
            <v>12891</v>
          </cell>
        </row>
        <row r="1343">
          <cell r="B1343" t="str">
            <v>FLANCHE RANURADO 4"</v>
          </cell>
          <cell r="C1343" t="str">
            <v>Un</v>
          </cell>
          <cell r="D1343">
            <v>26914</v>
          </cell>
        </row>
        <row r="1344">
          <cell r="B1344" t="str">
            <v>FLOTADOR TIPO HELBERT 2"</v>
          </cell>
          <cell r="C1344" t="str">
            <v>Un</v>
          </cell>
          <cell r="D1344">
            <v>197362</v>
          </cell>
        </row>
        <row r="1345">
          <cell r="B1345" t="str">
            <v>FLOWFRESH HF TOXEMENT</v>
          </cell>
          <cell r="C1345" t="str">
            <v>Kg</v>
          </cell>
          <cell r="D1345">
            <v>38666</v>
          </cell>
        </row>
        <row r="1346">
          <cell r="B1346" t="str">
            <v>FLUXOMETRO MANUAL SANITARIO SLOAN REGAL 1.28 GPF</v>
          </cell>
          <cell r="C1346" t="str">
            <v>Un</v>
          </cell>
          <cell r="D1346">
            <v>373004</v>
          </cell>
        </row>
        <row r="1347">
          <cell r="B1347" t="str">
            <v>FLUXOMETRO ORINAL SLOAN REGAL (3.7 LTS)</v>
          </cell>
          <cell r="C1347" t="str">
            <v>Un</v>
          </cell>
          <cell r="D1347">
            <v>393726</v>
          </cell>
        </row>
        <row r="1348">
          <cell r="B1348" t="str">
            <v xml:space="preserve">FONENDOSCOPIO MANGUERA DE UN SOLO CUERPO FABRICADA EN CAUCHO, DE DOS SERVICIOS, CON DOS  OLIVAS BLANDAS, CAMPANA DE DOBLE SERVICIO, LA PIEZA PECTORAL ES DE ACERO CROMADO. </v>
          </cell>
          <cell r="C1348" t="str">
            <v>Un</v>
          </cell>
          <cell r="D1348">
            <v>340389</v>
          </cell>
        </row>
        <row r="1349">
          <cell r="B1349" t="str">
            <v>Fotocelda 1000W/1800VA 205/285V CLASE NC</v>
          </cell>
          <cell r="C1349" t="str">
            <v xml:space="preserve">Un </v>
          </cell>
          <cell r="D1349">
            <v>12995</v>
          </cell>
        </row>
        <row r="1350">
          <cell r="B1350" t="str">
            <v>Fotocelda con base</v>
          </cell>
          <cell r="C1350" t="str">
            <v>Un</v>
          </cell>
          <cell r="D1350">
            <v>62300</v>
          </cell>
        </row>
        <row r="1351">
          <cell r="B1351" t="str">
            <v>FOTOCELDA NICE PAR MOF TIPO DOINTECH</v>
          </cell>
          <cell r="C1351" t="str">
            <v>Un</v>
          </cell>
          <cell r="D1351">
            <v>211050</v>
          </cell>
        </row>
        <row r="1352">
          <cell r="B1352" t="str">
            <v>FREGADERO EN CONCRETO CON POSETA</v>
          </cell>
          <cell r="C1352" t="str">
            <v>Un</v>
          </cell>
          <cell r="D1352">
            <v>492581</v>
          </cell>
        </row>
        <row r="1353">
          <cell r="B1353" t="str">
            <v>FREIDOR A GAS</v>
          </cell>
          <cell r="C1353" t="str">
            <v>Un</v>
          </cell>
          <cell r="D1353">
            <v>5200000</v>
          </cell>
        </row>
        <row r="1354">
          <cell r="B1354" t="str">
            <v>FRESCASA SIN PAPEL 3-1/2" 15,24X1,22 FIBERGLASS</v>
          </cell>
          <cell r="C1354" t="str">
            <v>Rll</v>
          </cell>
          <cell r="D1354">
            <v>181007</v>
          </cell>
        </row>
        <row r="1355">
          <cell r="B1355" t="str">
            <v>FRESERO FRESEROS.</v>
          </cell>
          <cell r="C1355" t="str">
            <v>Un</v>
          </cell>
          <cell r="D1355">
            <v>72000</v>
          </cell>
        </row>
        <row r="1356">
          <cell r="B1356" t="str">
            <v>FUENTE DE ENERGÍA PARA SLOT ( 2 POR CADA SLOT)</v>
          </cell>
          <cell r="C1356" t="str">
            <v>Un</v>
          </cell>
          <cell r="D1356">
            <v>5533500</v>
          </cell>
        </row>
        <row r="1357">
          <cell r="B1357" t="str">
            <v>Fuente de transformación 254/120 V - 1KVA</v>
          </cell>
          <cell r="C1357" t="str">
            <v>Un</v>
          </cell>
          <cell r="D1357">
            <v>450000</v>
          </cell>
        </row>
        <row r="1358">
          <cell r="B1358" t="str">
            <v>FUENTE INTERNA DE 1200W</v>
          </cell>
          <cell r="C1358" t="str">
            <v>Un</v>
          </cell>
          <cell r="D1358">
            <v>4956350</v>
          </cell>
        </row>
        <row r="1359">
          <cell r="B1359" t="str">
            <v>FUENTE PARA SUICHES</v>
          </cell>
          <cell r="C1359" t="str">
            <v>Un</v>
          </cell>
          <cell r="D1359">
            <v>3878210</v>
          </cell>
        </row>
        <row r="1360">
          <cell r="B1360" t="str">
            <v>Fusibles en MT 15 KV, para transformador entre 75 y 225 KVA</v>
          </cell>
          <cell r="C1360" t="str">
            <v xml:space="preserve">Un </v>
          </cell>
          <cell r="D1360">
            <v>232000</v>
          </cell>
        </row>
        <row r="1361">
          <cell r="B1361" t="str">
            <v>Fusibles en MT 35 KV, para transformador entre 300 y 630 KVA</v>
          </cell>
          <cell r="C1361" t="str">
            <v>Un</v>
          </cell>
          <cell r="D1361">
            <v>325000</v>
          </cell>
        </row>
        <row r="1362">
          <cell r="B1362" t="str">
            <v>Fusibles en MT 35 KV, para transformador entre 75 y 225 KVA</v>
          </cell>
          <cell r="C1362" t="str">
            <v xml:space="preserve">Un </v>
          </cell>
          <cell r="D1362">
            <v>285600</v>
          </cell>
        </row>
        <row r="1363">
          <cell r="B1363" t="str">
            <v>GABINETE 12U 24"W*26"D*23,5"H</v>
          </cell>
          <cell r="C1363" t="str">
            <v>Un</v>
          </cell>
          <cell r="D1363">
            <v>10718724</v>
          </cell>
        </row>
        <row r="1364">
          <cell r="B1364" t="str">
            <v>GABINETE 26U 24"W*26"D*48"H</v>
          </cell>
          <cell r="C1364" t="str">
            <v>Un</v>
          </cell>
          <cell r="D1364">
            <v>15298008</v>
          </cell>
        </row>
        <row r="1365">
          <cell r="B1365" t="str">
            <v>Gabinete autosoportado 1000 amperios, con espacio entre 14 y 16 circuitos</v>
          </cell>
          <cell r="C1365" t="str">
            <v>Un</v>
          </cell>
          <cell r="D1365">
            <v>8250000</v>
          </cell>
        </row>
        <row r="1366">
          <cell r="B1366" t="str">
            <v>Gabinete autosoportado 1000 amperios, con espacio entre 8 y 10 circuitos</v>
          </cell>
          <cell r="C1366" t="str">
            <v xml:space="preserve">Un </v>
          </cell>
          <cell r="D1366">
            <v>5990000</v>
          </cell>
        </row>
        <row r="1367">
          <cell r="B1367" t="str">
            <v>Gabinete autosoportado 1000 amperios, con elementos de conexión</v>
          </cell>
          <cell r="C1367" t="str">
            <v>Un</v>
          </cell>
          <cell r="D1367">
            <v>7525000</v>
          </cell>
        </row>
        <row r="1368">
          <cell r="B1368" t="str">
            <v>Gabinete autosoportado 2000 amperios, con elementos de conexión</v>
          </cell>
          <cell r="C1368" t="str">
            <v>Un</v>
          </cell>
          <cell r="D1368">
            <v>8752300</v>
          </cell>
        </row>
        <row r="1369">
          <cell r="B1369" t="str">
            <v>Gabinete autosoportado 300 amperios, con elementos de conexión</v>
          </cell>
          <cell r="C1369" t="str">
            <v xml:space="preserve">Un </v>
          </cell>
          <cell r="D1369">
            <v>4156900</v>
          </cell>
        </row>
        <row r="1370">
          <cell r="B1370" t="str">
            <v>Gabinete autosoportado 500 amperios, con elementos de conexión</v>
          </cell>
          <cell r="C1370" t="str">
            <v xml:space="preserve">Un </v>
          </cell>
          <cell r="D1370">
            <v>6632100</v>
          </cell>
        </row>
        <row r="1371">
          <cell r="B1371" t="str">
            <v>Gabinete autosoportado 750 amperios, con elementos de conexión</v>
          </cell>
          <cell r="C1371" t="str">
            <v xml:space="preserve">Un </v>
          </cell>
          <cell r="D1371">
            <v>4120000</v>
          </cell>
        </row>
        <row r="1372">
          <cell r="B1372" t="str">
            <v>GABINETE LAM CR CAL16 77X77X24 PINT ELECTROST</v>
          </cell>
          <cell r="C1372" t="str">
            <v>Un</v>
          </cell>
          <cell r="D1372">
            <v>26940</v>
          </cell>
        </row>
        <row r="1373">
          <cell r="B1373" t="str">
            <v>GABINETE MIXTO ACERO 304 CALIBRE 20.  MODELO DE EMPOTRAR RECIPIENTE DESMONTABLE. MEDIDAS 137HX43.8AX16P</v>
          </cell>
          <cell r="C1373" t="str">
            <v>Un</v>
          </cell>
          <cell r="D1373">
            <v>1258021</v>
          </cell>
        </row>
        <row r="1374">
          <cell r="B1374" t="str">
            <v>GABINETE MIXTO ACERO 304 CALIBRE 20.  MODELO DE EMPOTRAR RECIPIENTE DESMONTABLE. MEDIDAS 71HX35.5AX11P</v>
          </cell>
          <cell r="C1374" t="str">
            <v>Un</v>
          </cell>
          <cell r="D1374">
            <v>469212</v>
          </cell>
        </row>
        <row r="1375">
          <cell r="B1375" t="str">
            <v xml:space="preserve">GABINETE PARA GUARDAR MEDICAMENTOS CONSTRUIDA EN LÁMINA COLD ROLLED CHAPA Y DOS ENTREPAÑOS EN VIDRIO, PUERTA CON VIDRIO 0,35*1,50 </v>
          </cell>
          <cell r="C1375" t="str">
            <v>Un</v>
          </cell>
          <cell r="D1375">
            <v>603672</v>
          </cell>
        </row>
        <row r="1376">
          <cell r="B1376" t="str">
            <v>GABINETE PARA INSTRUMENTAL MATERIAL: FORMICA</v>
          </cell>
          <cell r="C1376" t="str">
            <v>Un</v>
          </cell>
          <cell r="D1376">
            <v>878138</v>
          </cell>
        </row>
        <row r="1377">
          <cell r="B1377" t="str">
            <v>GABINETE TELEFÓNICO</v>
          </cell>
          <cell r="C1377" t="str">
            <v>Un</v>
          </cell>
          <cell r="D1377">
            <v>2772900</v>
          </cell>
        </row>
        <row r="1378">
          <cell r="B1378" t="str">
            <v>GABINETE TIPO II - CON ACCESORIOS Y DOTACION - VALVULAS CERTIFICADAS UL/FM</v>
          </cell>
          <cell r="C1378" t="str">
            <v>Un</v>
          </cell>
          <cell r="D1378">
            <v>1535000</v>
          </cell>
        </row>
        <row r="1379">
          <cell r="B1379" t="str">
            <v>GABINETES CUARTOS TÉCNICOS</v>
          </cell>
          <cell r="C1379" t="str">
            <v>Un</v>
          </cell>
          <cell r="D1379">
            <v>4592448</v>
          </cell>
        </row>
        <row r="1380">
          <cell r="B1380" t="str">
            <v>GANCHO INDIVIDUAL PARA REVELADO GANCHO INDIVIDUAL PARA REVELADO.</v>
          </cell>
          <cell r="C1380" t="str">
            <v>Un</v>
          </cell>
          <cell r="D1380">
            <v>7904</v>
          </cell>
        </row>
        <row r="1381">
          <cell r="B1381" t="str">
            <v>GANCHO PARA TEJA FIBROCEMENTO 55MM</v>
          </cell>
          <cell r="C1381" t="str">
            <v>Un</v>
          </cell>
          <cell r="D1381">
            <v>612</v>
          </cell>
        </row>
        <row r="1382">
          <cell r="B1382" t="str">
            <v>GÁRGOLA DE CONCRETO POLÍMERO, GRIS, DE 100X220 MM DE SECCIÓN, DE SUPERFICIE PULIDA Y BASE RECTANGULAR, CON GOTERÓN INFERIOR.</v>
          </cell>
          <cell r="C1382" t="str">
            <v>Un</v>
          </cell>
          <cell r="D1382">
            <v>12800</v>
          </cell>
        </row>
        <row r="1383">
          <cell r="B1383" t="str">
            <v>GATEWAY (1 E1 - 30 TRONCALES)</v>
          </cell>
          <cell r="C1383" t="str">
            <v>Un</v>
          </cell>
          <cell r="D1383">
            <v>27822200</v>
          </cell>
        </row>
        <row r="1384">
          <cell r="B1384" t="str">
            <v>GENERADOR DE MENSAJES DE ALERTA RED IP</v>
          </cell>
          <cell r="C1384" t="str">
            <v>Un</v>
          </cell>
          <cell r="D1384">
            <v>3200244</v>
          </cell>
        </row>
        <row r="1385">
          <cell r="B1385" t="str">
            <v>GEOTEXTIL NT-1600 (ANCHO 1,60)</v>
          </cell>
          <cell r="C1385" t="str">
            <v>m2</v>
          </cell>
          <cell r="D1385">
            <v>4875</v>
          </cell>
        </row>
        <row r="1386">
          <cell r="B1386" t="str">
            <v>GEOTEXTIL SIKA PP1800/2500</v>
          </cell>
          <cell r="C1386" t="str">
            <v>m2</v>
          </cell>
          <cell r="D1386">
            <v>2902</v>
          </cell>
        </row>
        <row r="1387">
          <cell r="B1387" t="str">
            <v>GEOTEXTIL T 1600</v>
          </cell>
          <cell r="C1387" t="str">
            <v>m2</v>
          </cell>
          <cell r="D1387">
            <v>3357</v>
          </cell>
        </row>
        <row r="1388">
          <cell r="B1388" t="str">
            <v>GEOTEXTIL TEJIDO T-2400</v>
          </cell>
          <cell r="C1388" t="str">
            <v>m2</v>
          </cell>
          <cell r="D1388">
            <v>6831</v>
          </cell>
        </row>
        <row r="1389">
          <cell r="B1389" t="str">
            <v>GLUCOMETRO PARA MEDIR LOS NIVELES DE GLUCOSA POR CAPILARIDAD DE SENSORES DANDO EL RESULTADO EN MENOS DE 20 MIN. CON MEMORIA PARA ALMACENAR POR LO MENOS 100 RESULTADOS CON FECHA Y HORA Y CON 4 PROMEDIOS DIARIOS CON BATERÍA REMPLAZABLE.</v>
          </cell>
          <cell r="C1389" t="str">
            <v>Un</v>
          </cell>
          <cell r="D1389">
            <v>348000</v>
          </cell>
        </row>
        <row r="1390">
          <cell r="B1390" t="str">
            <v>Grabador de video 8 canales</v>
          </cell>
          <cell r="C1390" t="str">
            <v xml:space="preserve">Un </v>
          </cell>
          <cell r="D1390">
            <v>1426500</v>
          </cell>
        </row>
        <row r="1391">
          <cell r="B1391" t="str">
            <v>GRAFIL EN ACERO 4MM-8MM</v>
          </cell>
          <cell r="C1391" t="str">
            <v>Kg</v>
          </cell>
          <cell r="D1391">
            <v>2451.9</v>
          </cell>
        </row>
        <row r="1392">
          <cell r="B1392" t="str">
            <v>GRAMA SINTETICA DE ALTA DURACION Y TRAFICO PESADO CON RAFIAS FIBRILADAS O MONOFILAMENTOS CON PROTECTORES UV, EN ALTURA DE 22 MM COLOR NATURAL.</v>
          </cell>
          <cell r="C1392" t="str">
            <v>m2</v>
          </cell>
          <cell r="D1392">
            <v>28740</v>
          </cell>
        </row>
        <row r="1393">
          <cell r="B1393" t="str">
            <v>GRANIPLAST ESGRAFIADO FACHADA 30KG</v>
          </cell>
          <cell r="C1393" t="str">
            <v>Un</v>
          </cell>
          <cell r="D1393">
            <v>88071</v>
          </cell>
        </row>
        <row r="1394">
          <cell r="B1394" t="str">
            <v>GRANITO JASPED PARA MESÓN</v>
          </cell>
          <cell r="C1394" t="str">
            <v>m2</v>
          </cell>
          <cell r="D1394">
            <v>350000</v>
          </cell>
        </row>
        <row r="1395">
          <cell r="B1395" t="str">
            <v>GRANITO MARMOL BLANCO N.2 X 35 KG</v>
          </cell>
          <cell r="C1395" t="str">
            <v>Bto</v>
          </cell>
          <cell r="D1395">
            <v>37212</v>
          </cell>
        </row>
        <row r="1396">
          <cell r="B1396" t="str">
            <v>GRANITO NO 2</v>
          </cell>
          <cell r="C1396" t="str">
            <v>Bto</v>
          </cell>
          <cell r="D1396">
            <v>37212</v>
          </cell>
        </row>
        <row r="1397">
          <cell r="B1397" t="str">
            <v>GRANITO NO 3</v>
          </cell>
          <cell r="C1397" t="str">
            <v>Bto</v>
          </cell>
          <cell r="D1397">
            <v>37212</v>
          </cell>
        </row>
        <row r="1398">
          <cell r="B1398" t="str">
            <v>GRANITO NO. 3</v>
          </cell>
          <cell r="C1398" t="str">
            <v>Kg</v>
          </cell>
          <cell r="D1398">
            <v>1064</v>
          </cell>
        </row>
        <row r="1399">
          <cell r="B1399" t="str">
            <v>GRANO LAVADO MARMOL N°2</v>
          </cell>
          <cell r="C1399" t="str">
            <v>Kg</v>
          </cell>
          <cell r="D1399">
            <v>1500</v>
          </cell>
        </row>
        <row r="1400">
          <cell r="B1400" t="str">
            <v>GRAPA CERCA 1 PULGADA (2,54 CM DE LARGO) X 9 CALIBRE, 500 GRAMOS PUMA</v>
          </cell>
          <cell r="C1400" t="str">
            <v>Un</v>
          </cell>
          <cell r="D1400">
            <v>5708</v>
          </cell>
        </row>
        <row r="1401">
          <cell r="B1401" t="str">
            <v>GRAPA INDUSTRIAL</v>
          </cell>
          <cell r="C1401" t="str">
            <v>Lb</v>
          </cell>
          <cell r="D1401">
            <v>5348</v>
          </cell>
        </row>
        <row r="1402">
          <cell r="B1402" t="str">
            <v>GRAVA COMUN</v>
          </cell>
          <cell r="C1402" t="str">
            <v>M3</v>
          </cell>
          <cell r="D1402">
            <v>105000</v>
          </cell>
        </row>
        <row r="1403">
          <cell r="B1403" t="str">
            <v>GRAVA LAVADA TRITURADA 1/2"</v>
          </cell>
          <cell r="C1403" t="str">
            <v>m3</v>
          </cell>
          <cell r="D1403">
            <v>63204</v>
          </cell>
        </row>
        <row r="1404">
          <cell r="B1404" t="str">
            <v>GRAVA LAVADA TRITURADA 2"</v>
          </cell>
          <cell r="C1404" t="str">
            <v>m3</v>
          </cell>
          <cell r="D1404">
            <v>56987</v>
          </cell>
        </row>
        <row r="1405">
          <cell r="B1405" t="str">
            <v>GRAVA NO 67 - 3/4</v>
          </cell>
          <cell r="C1405" t="str">
            <v>m3</v>
          </cell>
          <cell r="D1405">
            <v>131721</v>
          </cell>
        </row>
        <row r="1406">
          <cell r="B1406" t="str">
            <v>GRAVILLA COMÚN DE RIO</v>
          </cell>
          <cell r="C1406" t="str">
            <v>m3</v>
          </cell>
          <cell r="D1406">
            <v>105000</v>
          </cell>
        </row>
        <row r="1407">
          <cell r="B1407" t="str">
            <v>GRAVILLA FINA DE RIO</v>
          </cell>
          <cell r="C1407" t="str">
            <v>m3</v>
          </cell>
          <cell r="D1407">
            <v>102214</v>
          </cell>
        </row>
        <row r="1408">
          <cell r="B1408" t="str">
            <v>GRECA NACIONAL 120 LITROS.</v>
          </cell>
          <cell r="C1408" t="str">
            <v>Un</v>
          </cell>
          <cell r="D1408">
            <v>1506885</v>
          </cell>
        </row>
        <row r="1409">
          <cell r="B1409" t="str">
            <v>GRIFERIA DE MESON PARA LAVAMANOS, DE PUSH CON VÁLVULA REGULADORA DE CAUDAL INTEGRADA, ACABADO METALICO CROMADO, TIPO "PRESSMATIC ALAFA"  DOCOL O SIMILAR (BA10)</v>
          </cell>
          <cell r="C1409" t="str">
            <v>Un</v>
          </cell>
          <cell r="D1409">
            <v>165000</v>
          </cell>
        </row>
        <row r="1410">
          <cell r="B1410" t="str">
            <v>GRIFERÍA LAVAMANOS DE MESA PUSH REF: 94712001</v>
          </cell>
          <cell r="C1410" t="str">
            <v>Un</v>
          </cell>
          <cell r="D1410">
            <v>165000</v>
          </cell>
        </row>
        <row r="1411">
          <cell r="B1411" t="str">
            <v>GRIFERIA MONOCONTROL LAVAMANOS LINEA KORAL</v>
          </cell>
          <cell r="C1411" t="str">
            <v>Un</v>
          </cell>
          <cell r="D1411">
            <v>82890</v>
          </cell>
        </row>
        <row r="1412">
          <cell r="B1412" t="str">
            <v>GRIFERÍA ORINAL PUSH STRETTO</v>
          </cell>
          <cell r="C1412" t="str">
            <v>Un</v>
          </cell>
          <cell r="D1412">
            <v>208448</v>
          </cell>
        </row>
        <row r="1413">
          <cell r="B1413" t="str">
            <v>GRIFERÍA ORINAL TRADICIONAL CROMO GRIVAL</v>
          </cell>
          <cell r="C1413" t="str">
            <v>Un</v>
          </cell>
          <cell r="D1413">
            <v>131611</v>
          </cell>
        </row>
        <row r="1414">
          <cell r="B1414" t="str">
            <v>GRIFERÍA TANQUE 1/2" HELBERT</v>
          </cell>
          <cell r="C1414" t="str">
            <v>Un</v>
          </cell>
          <cell r="D1414">
            <v>67178</v>
          </cell>
        </row>
        <row r="1415">
          <cell r="B1415" t="str">
            <v>GRIFERÍAS MANOS LIBRES PARA LAVAMANOS 502.</v>
          </cell>
          <cell r="C1415" t="str">
            <v>Un</v>
          </cell>
          <cell r="D1415">
            <v>406104</v>
          </cell>
        </row>
        <row r="1416">
          <cell r="B1416" t="str">
            <v>GROUTING MORTERO DE INYECCION</v>
          </cell>
          <cell r="C1416" t="str">
            <v>m3</v>
          </cell>
          <cell r="D1416">
            <v>437026</v>
          </cell>
        </row>
        <row r="1417">
          <cell r="B1417" t="str">
            <v xml:space="preserve">GUANTES DE PLOMO UNIDAD DE PAR DE GUANTES CON PROTECCIÓN EN PLOMO DE 0.05M DE ESPESOR PARA PROTECCIÓN CONTRA LOS RX. </v>
          </cell>
          <cell r="C1417" t="str">
            <v>Un</v>
          </cell>
          <cell r="D1417">
            <v>219535</v>
          </cell>
        </row>
        <row r="1418">
          <cell r="B1418" t="str">
            <v>GUARDACANTO METALICO</v>
          </cell>
          <cell r="C1418" t="str">
            <v>m</v>
          </cell>
          <cell r="D1418">
            <v>2500</v>
          </cell>
        </row>
        <row r="1419">
          <cell r="B1419" t="str">
            <v>GUARDAESCOBA EN CERÁMICA FORMATO 10CM X 30CM, COLOR BLANCO</v>
          </cell>
          <cell r="C1419" t="str">
            <v>m</v>
          </cell>
          <cell r="D1419">
            <v>22000</v>
          </cell>
        </row>
        <row r="1420">
          <cell r="B1420" t="str">
            <v>GUARDAESCOBA PVC ROLLO 8,0 CM</v>
          </cell>
          <cell r="C1420" t="str">
            <v>m</v>
          </cell>
          <cell r="D1420">
            <v>3077</v>
          </cell>
        </row>
        <row r="1421">
          <cell r="B1421" t="str">
            <v>GUARDAESCOBA RESIDENCIAL PVC 6,8 CM</v>
          </cell>
          <cell r="C1421" t="str">
            <v>m</v>
          </cell>
          <cell r="D1421">
            <v>4920</v>
          </cell>
        </row>
        <row r="1422">
          <cell r="B1422" t="str">
            <v>GUARDAESCOBA RIGIDO PVC 7,5 CM</v>
          </cell>
          <cell r="C1422" t="str">
            <v>m</v>
          </cell>
          <cell r="D1422">
            <v>17394</v>
          </cell>
        </row>
        <row r="1423">
          <cell r="B1423" t="str">
            <v>GUARDAESCOBAS PREFABRICADO MEDIACAÑA 100MM X 100MM TIPO ALFA</v>
          </cell>
          <cell r="C1423" t="str">
            <v>m</v>
          </cell>
          <cell r="D1423">
            <v>32931</v>
          </cell>
        </row>
        <row r="1424">
          <cell r="B1424" t="str">
            <v>GUARDAESCOBAS RECTO VIBROPRENSADO 40X9,8 TIPO ALFA</v>
          </cell>
          <cell r="C1424" t="str">
            <v>m</v>
          </cell>
          <cell r="D1424">
            <v>32931</v>
          </cell>
        </row>
        <row r="1425">
          <cell r="B1425" t="str">
            <v>HACHAPICO 1.6KG CABO MADERA 80CM</v>
          </cell>
          <cell r="C1425" t="str">
            <v>Un</v>
          </cell>
          <cell r="D1425">
            <v>46626</v>
          </cell>
        </row>
        <row r="1426">
          <cell r="B1426" t="str">
            <v>HERRAJE ACERO INOX. SENCILLO</v>
          </cell>
          <cell r="C1426" t="str">
            <v>Un</v>
          </cell>
          <cell r="D1426">
            <v>30000</v>
          </cell>
        </row>
        <row r="1427">
          <cell r="B1427" t="str">
            <v>HERRAJES METALICOS, PERNIOS ALTO Y BAJO, PUNTOS DE GIRO ALTO Y BAJO, TAPA, CAJA Y MECANISMO DE FRENO PARA PUERTA EN VIDRIO</v>
          </cell>
          <cell r="C1427" t="str">
            <v>Un</v>
          </cell>
          <cell r="D1427">
            <v>78600</v>
          </cell>
        </row>
        <row r="1428">
          <cell r="B1428" t="str">
            <v>Herrajes para montaje de elementos</v>
          </cell>
          <cell r="C1428" t="str">
            <v>Gl</v>
          </cell>
          <cell r="D1428">
            <v>850000</v>
          </cell>
        </row>
        <row r="1429">
          <cell r="B1429" t="str">
            <v>Herrajes para montaje de elementos de medida</v>
          </cell>
          <cell r="C1429" t="str">
            <v>Gl</v>
          </cell>
          <cell r="D1429">
            <v>1950000</v>
          </cell>
        </row>
        <row r="1430">
          <cell r="B1430" t="str">
            <v>Herraje angulado Patch panel 24 puertos categoría 7A</v>
          </cell>
          <cell r="C1430" t="str">
            <v>Un</v>
          </cell>
          <cell r="D1430">
            <v>336765</v>
          </cell>
        </row>
        <row r="1431">
          <cell r="B1431" t="str">
            <v>Herraje angulado Patch panel 48 puertos categoría 6A</v>
          </cell>
          <cell r="C1431" t="str">
            <v>Un</v>
          </cell>
          <cell r="D1431">
            <v>473525</v>
          </cell>
        </row>
        <row r="1432">
          <cell r="B1432" t="str">
            <v>HIDRANTE 4", BARRIL HUMEDO 2 SALIDAS</v>
          </cell>
          <cell r="C1432" t="str">
            <v>Un</v>
          </cell>
          <cell r="D1432">
            <v>3220140</v>
          </cell>
        </row>
        <row r="1433">
          <cell r="B1433" t="str">
            <v>HIDRANTE 4", BARRIL HUMEDO 3 SALIDAS</v>
          </cell>
          <cell r="C1433" t="str">
            <v>Un</v>
          </cell>
          <cell r="D1433">
            <v>3468850</v>
          </cell>
        </row>
        <row r="1434">
          <cell r="B1434" t="str">
            <v>HIDRANTE TIPO TRAFICO 4", BARRIL SECO 2 SALIDAS</v>
          </cell>
          <cell r="C1434" t="str">
            <v>Un</v>
          </cell>
          <cell r="D1434">
            <v>3220140</v>
          </cell>
        </row>
        <row r="1435">
          <cell r="B1435" t="str">
            <v>HIDRANTE TIPO TRAFICO 4", BARRIL SECO 3 SALIDAS</v>
          </cell>
          <cell r="C1435" t="str">
            <v>Un</v>
          </cell>
          <cell r="D1435">
            <v>3468850</v>
          </cell>
        </row>
        <row r="1436">
          <cell r="B1436" t="str">
            <v>KIT DE NIVELACION PARA HIDRANTES</v>
          </cell>
          <cell r="C1436" t="str">
            <v>Un</v>
          </cell>
          <cell r="D1436">
            <v>627011</v>
          </cell>
        </row>
        <row r="1437">
          <cell r="B1437" t="str">
            <v>VALVULA DE COMPUERTA ELASTICA VASTAGO NO ASCENDENTE 4"</v>
          </cell>
          <cell r="C1437" t="str">
            <v>Un</v>
          </cell>
          <cell r="D1437">
            <v>916300</v>
          </cell>
        </row>
        <row r="1438">
          <cell r="B1438" t="str">
            <v>S DE NIVELACION PARA HIDRANTES 4"</v>
          </cell>
          <cell r="C1438" t="str">
            <v>Un</v>
          </cell>
          <cell r="D1438">
            <v>719950</v>
          </cell>
        </row>
        <row r="1439">
          <cell r="B1439" t="str">
            <v>TEE BRIDADA 4" X4"</v>
          </cell>
          <cell r="C1439" t="str">
            <v>Un</v>
          </cell>
          <cell r="D1439">
            <v>535381</v>
          </cell>
        </row>
        <row r="1440">
          <cell r="B1440" t="str">
            <v>UNION HD DRESSER PARA PVC / ACERO</v>
          </cell>
          <cell r="C1440" t="str">
            <v>Un</v>
          </cell>
          <cell r="D1440">
            <v>82467</v>
          </cell>
        </row>
        <row r="1441">
          <cell r="B1441" t="str">
            <v>BRIDA LOCA 4" PARA POLIETILENO</v>
          </cell>
          <cell r="C1441" t="str">
            <v>Un</v>
          </cell>
          <cell r="D1441">
            <v>60214</v>
          </cell>
        </row>
        <row r="1442">
          <cell r="B1442" t="str">
            <v>HORNO ASADOR DE POLLO A GAS CAP. 60 POLLOS. DIMENSIONES: FRENTE: 2.30. FONDO: 0.70. ALTO: 1.76.</v>
          </cell>
          <cell r="C1442" t="str">
            <v>Un</v>
          </cell>
          <cell r="D1442">
            <v>49318460</v>
          </cell>
        </row>
        <row r="1443">
          <cell r="B1443" t="str">
            <v>HORNO COMBIMASTER PLUS (20 X 2/1 - 40 X 1/1 GN), A GAS RATIONAL. DIMENSIONES: ANCHO: 108.4CM. PROFUNDIDAD: 99.6CM. ALTURA: 178.2CM.</v>
          </cell>
          <cell r="C1443" t="str">
            <v>Un</v>
          </cell>
          <cell r="D1443">
            <v>176554813</v>
          </cell>
        </row>
        <row r="1444">
          <cell r="B1444" t="str">
            <v>HORNO DE PRESICION CONVENCIAL NATURAL Y CONTROL DIGITAL PARA DESECACIÓN CULTIVO, CALENTAMIENTO, ENSAYO, ESTERILIZACIÓN, ENVEJECIMIENTO, SECADO, COMPROBACIÓN, ENDURECIMIENTO, ALMACENAMIENTO, CON SELECTOR DE TEMPERATURA DIGITAL HASTA 300°C.</v>
          </cell>
          <cell r="C1444" t="str">
            <v>Un</v>
          </cell>
          <cell r="D1444">
            <v>756400</v>
          </cell>
        </row>
        <row r="1445">
          <cell r="B1445" t="str">
            <v>HORNO ROTATORIO PARA 18 LATAS, WESTON. DIMENSIONES: ALTO: 2.31 MTS FONDO: 1.95 MTS FRENTE 1.22 MTS.</v>
          </cell>
          <cell r="C1445" t="str">
            <v>Un</v>
          </cell>
          <cell r="D1445">
            <v>57834826</v>
          </cell>
        </row>
        <row r="1446">
          <cell r="B1446" t="str">
            <v>HUMUS DE LOMBRIZ</v>
          </cell>
          <cell r="C1446" t="str">
            <v>Kg</v>
          </cell>
          <cell r="D1446">
            <v>311</v>
          </cell>
        </row>
        <row r="1447">
          <cell r="B1447" t="str">
            <v>Iltec Antivandalica LENS 10 2x28 (1220x260x85mm)</v>
          </cell>
          <cell r="C1447" t="str">
            <v xml:space="preserve">Un </v>
          </cell>
          <cell r="D1447">
            <v>312000</v>
          </cell>
        </row>
        <row r="1448">
          <cell r="B1448" t="str">
            <v>Iltec Antivandalica LENS 10 2x54 (1220x260x85mm)</v>
          </cell>
          <cell r="C1448" t="str">
            <v xml:space="preserve">Un </v>
          </cell>
          <cell r="D1448">
            <v>306000</v>
          </cell>
        </row>
        <row r="1449">
          <cell r="B1449" t="str">
            <v>Iltec Antivandalica TRIA, LENS L10 2F-LT8 17W(640X250X150mm)</v>
          </cell>
          <cell r="C1449" t="str">
            <v xml:space="preserve">Un </v>
          </cell>
          <cell r="D1449">
            <v>202000</v>
          </cell>
        </row>
        <row r="1450">
          <cell r="B1450" t="str">
            <v>Iltec Antivandalica TRIA,LENS L10 2x28 (1205x230x145mm)</v>
          </cell>
          <cell r="C1450" t="str">
            <v xml:space="preserve">Un </v>
          </cell>
          <cell r="D1450">
            <v>282000</v>
          </cell>
        </row>
        <row r="1451">
          <cell r="B1451" t="str">
            <v>Iltec Antivandalica TRIA,LENS L10 2x54 (1205x230x145mm)</v>
          </cell>
          <cell r="C1451" t="str">
            <v xml:space="preserve">Un </v>
          </cell>
          <cell r="D1451">
            <v>281000</v>
          </cell>
        </row>
        <row r="1452">
          <cell r="B1452" t="str">
            <v>IMPLEMENTACIÓN DEL PLAN DE MANEJO ARQUEOLÓGICO</v>
          </cell>
          <cell r="C1452" t="str">
            <v>Un</v>
          </cell>
          <cell r="D1452">
            <v>75400000</v>
          </cell>
        </row>
        <row r="1453">
          <cell r="B1453" t="str">
            <v>INCRUSTACIONES PARA BAÑO ACERO 304.  MODELO JABONERA MEDIALUNA CON ESCUDOS. MEDIDAS 14D</v>
          </cell>
          <cell r="C1453" t="str">
            <v>Un</v>
          </cell>
          <cell r="D1453">
            <v>44693</v>
          </cell>
        </row>
        <row r="1454">
          <cell r="B1454" t="str">
            <v>INCRUSTACIONES PARA BAÑO ACERO 304.  MODELO JABONERA RECTA CON ESCUDOS. MEDIDAS 12X10</v>
          </cell>
          <cell r="C1454" t="str">
            <v>Un</v>
          </cell>
          <cell r="D1454">
            <v>44693</v>
          </cell>
        </row>
        <row r="1455">
          <cell r="B1455" t="str">
            <v>INCRUSTACIONES PARA BAÑO ACERO 304.  MODELO PERCHERO DOBLE DOS SERVICIOS. MEDIDAS 5D</v>
          </cell>
          <cell r="C1455" t="str">
            <v>Un</v>
          </cell>
          <cell r="D1455">
            <v>43293</v>
          </cell>
        </row>
        <row r="1456">
          <cell r="B1456" t="str">
            <v>INCRUSTACIONES PARA BAÑO ACERO 304.  MODELO PERCHERO SENCILLO UN SERVICIO. MEDIDAS 5D</v>
          </cell>
          <cell r="C1456" t="str">
            <v>Un</v>
          </cell>
          <cell r="D1456">
            <v>38199</v>
          </cell>
        </row>
        <row r="1457">
          <cell r="B1457" t="str">
            <v>INCRUSTACIONES PARA BAÑO ACERO 304.  MODELO SOPORTE PAPEL HIGIÉNICO CON ESCUDOS. MEDIDAS 13L</v>
          </cell>
          <cell r="C1457" t="str">
            <v>Un</v>
          </cell>
          <cell r="D1457">
            <v>44693</v>
          </cell>
        </row>
        <row r="1458">
          <cell r="B1458" t="str">
            <v>INCRUSTACIONES PARA BAÑO ACERO 304.  MODELO TOALLERO DE BARRA CON ESCUDOS. MEDIDAS 50L</v>
          </cell>
          <cell r="C1458" t="str">
            <v>Un</v>
          </cell>
          <cell r="D1458">
            <v>62392</v>
          </cell>
        </row>
        <row r="1459">
          <cell r="B1459" t="str">
            <v>INCRUSTACIONES PARA BAÑO ACERO 304.  MODELO TOALLERO DE GANCHO CON ESCUDOS. MEDIDAS 25L</v>
          </cell>
          <cell r="C1459" t="str">
            <v>Un</v>
          </cell>
          <cell r="D1459">
            <v>43293</v>
          </cell>
        </row>
        <row r="1460">
          <cell r="B1460" t="str">
            <v>INDICADOR DE PRESION</v>
          </cell>
          <cell r="C1460" t="str">
            <v>Un</v>
          </cell>
          <cell r="D1460">
            <v>782000</v>
          </cell>
        </row>
        <row r="1461">
          <cell r="B1461" t="str">
            <v>INDUGEL PLUS AP</v>
          </cell>
          <cell r="C1461" t="str">
            <v>Kg</v>
          </cell>
          <cell r="D1461">
            <v>10000</v>
          </cell>
        </row>
        <row r="1462">
          <cell r="B1462" t="str">
            <v>INICIADOR PENTOFLEX</v>
          </cell>
          <cell r="C1462" t="str">
            <v>Un</v>
          </cell>
          <cell r="D1462">
            <v>15500</v>
          </cell>
        </row>
        <row r="1463">
          <cell r="B1463" t="str">
            <v>INSTRUMENTOS LIMPIOS ***</v>
          </cell>
          <cell r="C1463" t="str">
            <v>Un</v>
          </cell>
          <cell r="D1463">
            <v>468900</v>
          </cell>
        </row>
        <row r="1464">
          <cell r="B1464" t="str">
            <v>Interruptor conmutable</v>
          </cell>
          <cell r="C1464" t="str">
            <v xml:space="preserve">Un </v>
          </cell>
          <cell r="D1464">
            <v>12600</v>
          </cell>
        </row>
        <row r="1465">
          <cell r="B1465" t="str">
            <v>INTERRUPTOR DE FLUJO DE AGUA</v>
          </cell>
          <cell r="C1465" t="str">
            <v>Un</v>
          </cell>
          <cell r="D1465">
            <v>1450000</v>
          </cell>
        </row>
        <row r="1466">
          <cell r="B1466" t="str">
            <v>Interruptor doble</v>
          </cell>
          <cell r="C1466" t="str">
            <v xml:space="preserve">Un </v>
          </cell>
          <cell r="D1466">
            <v>8650</v>
          </cell>
        </row>
        <row r="1467">
          <cell r="B1467" t="str">
            <v>Interruptor sencillo</v>
          </cell>
          <cell r="C1467" t="str">
            <v xml:space="preserve">Un </v>
          </cell>
          <cell r="D1467">
            <v>7250</v>
          </cell>
        </row>
        <row r="1468">
          <cell r="B1468" t="str">
            <v>Interruptor triple</v>
          </cell>
          <cell r="C1468" t="str">
            <v xml:space="preserve">Un </v>
          </cell>
          <cell r="D1468">
            <v>11250</v>
          </cell>
        </row>
        <row r="1469">
          <cell r="B1469" t="str">
            <v>Jack categoría 6A</v>
          </cell>
          <cell r="C1469" t="str">
            <v xml:space="preserve">Un </v>
          </cell>
          <cell r="D1469">
            <v>28650</v>
          </cell>
        </row>
        <row r="1470">
          <cell r="B1470" t="str">
            <v>JACK, CAT6A, CLARITY, UTP 10G AZUL DATOS - ROJO VOZ</v>
          </cell>
          <cell r="C1470" t="str">
            <v>Un</v>
          </cell>
          <cell r="D1470">
            <v>94556</v>
          </cell>
        </row>
        <row r="1471">
          <cell r="B1471" t="str">
            <v xml:space="preserve">JAMBA ALUMINIO SISTEMA 3831 </v>
          </cell>
          <cell r="C1471" t="str">
            <v>m</v>
          </cell>
          <cell r="D1471">
            <v>6300</v>
          </cell>
        </row>
        <row r="1472">
          <cell r="B1472" t="str">
            <v>JARDIN VERTICAL ECOLOGICO CON KIT DE SISTEMA DE RIEGO</v>
          </cell>
          <cell r="C1472" t="str">
            <v>m2</v>
          </cell>
          <cell r="D1472">
            <v>405000</v>
          </cell>
        </row>
        <row r="1473">
          <cell r="B1473" t="str">
            <v>Joystick para control de cámaras</v>
          </cell>
          <cell r="C1473" t="str">
            <v xml:space="preserve">Un </v>
          </cell>
          <cell r="D1473">
            <v>896000</v>
          </cell>
        </row>
        <row r="1474">
          <cell r="B1474" t="str">
            <v>JUEGO ACCESORIOS ASTRO BONE CORONA (Toallero, portarrollo, percha doble, cepillara, jaboneras)</v>
          </cell>
          <cell r="C1474" t="str">
            <v>Jgo</v>
          </cell>
          <cell r="D1474">
            <v>43000</v>
          </cell>
        </row>
        <row r="1475">
          <cell r="B1475" t="str">
            <v>JUEGO DE BAÑO NOVA 374(SANITARIO + LAVAMANOS)</v>
          </cell>
          <cell r="C1475" t="str">
            <v>Un</v>
          </cell>
          <cell r="D1475">
            <v>336170</v>
          </cell>
        </row>
        <row r="1476">
          <cell r="B1476" t="str">
            <v>JUEGO DE CUATRO (4) RUEDAS. IMSA</v>
          </cell>
          <cell r="C1476" t="str">
            <v>Un</v>
          </cell>
          <cell r="D1476">
            <v>263579</v>
          </cell>
        </row>
        <row r="1477">
          <cell r="B1477" t="str">
            <v>JUEGO DE DIJIFLEX JUEGO DE CINCO (5) DIGITADORES DE MANO PARA REHABILITACIÓN, CADA UNO OFRECE UNA RESISTENCIA ESPECIAL, EN COLORES AMARILLO, ROJO, VERDE, AZUL Y NEGRO CON DISPLAY.</v>
          </cell>
          <cell r="C1477" t="str">
            <v>Un</v>
          </cell>
          <cell r="D1477">
            <v>420409</v>
          </cell>
        </row>
        <row r="1478">
          <cell r="B1478" t="str">
            <v>JUEGO DE INSTRUMENTAL BASICO EQUIPO QUE CONSTA DE ESPEJO BUCAL, EXPLORADOR DOBLE EXTREMO, CUCHARILLA DE BLACK DOBLE EXTREMO, PINZA PARA MANIPULAR EL ALGODÓN.</v>
          </cell>
          <cell r="C1478" t="str">
            <v>Un</v>
          </cell>
          <cell r="D1478">
            <v>468900</v>
          </cell>
        </row>
        <row r="1479">
          <cell r="B1479" t="str">
            <v xml:space="preserve">JUEGO DE INSTRUMENTAL DE ENDODONCIA INSTRUMENTAL COMPUESTO  DE EXPLORADOR DE CONDUCTOS, DOS ESPACIADORES DE CONDUCTOS A25 Y A30, DOS CONDENSADORES 50 Y 60 DIÁMETRO METÁLICO ADEMÁS DE UN MECHERO. </v>
          </cell>
          <cell r="C1479" t="str">
            <v>Un</v>
          </cell>
          <cell r="D1479">
            <v>468900</v>
          </cell>
        </row>
        <row r="1480">
          <cell r="B1480" t="str">
            <v xml:space="preserve">JUEGO DE INSTRUMENTAL ODONTOLOGICO DE CIRUGIA (ELEVADOR RECTO, APICAL DERECHO E IZQUIERDO, DE BANDERA DERECHO, E IZQUIERDO, FÓRCEPS 150, 151, 69, CURETA DE LUCAS, LIMA DE HUESO PERIOSTOTOMOS, PORTA AGUJAS, MANGO DE BISTURÍ N° 3 Y 5, TIJERAS Y JERINGA. </v>
          </cell>
          <cell r="C1480" t="str">
            <v>Un</v>
          </cell>
          <cell r="D1480">
            <v>468900</v>
          </cell>
        </row>
        <row r="1481">
          <cell r="B1481" t="str">
            <v>JUEGO DE PESAS DE 10 LBS COMPUESTO DE PESAS GRADUABLES DE 1LB A 10LB.</v>
          </cell>
          <cell r="C1481" t="str">
            <v>Un</v>
          </cell>
          <cell r="D1481">
            <v>226121</v>
          </cell>
        </row>
        <row r="1482">
          <cell r="B1482" t="str">
            <v>JUEGO DE RUEDAS EN ULTRAPOL BLANCO</v>
          </cell>
          <cell r="C1482" t="str">
            <v>Un</v>
          </cell>
          <cell r="D1482">
            <v>286493</v>
          </cell>
        </row>
        <row r="1483">
          <cell r="B1483" t="str">
            <v xml:space="preserve">JUEGO DE SABANA, SOBRESABANA Y FUNDA MATERIAL: TELA BLANCA POLIÉSTER 80% Y ALGODÓN 20%, CONFORMADO POR UNA SÁBANA DE 1.20M X 0.90M, AJUSTABLE SENCILLA, UNA SOBRE SÁBANA DE 1.50M X  2.50M Y UNA FUNDA DE 0.55M X 0.75M.. </v>
          </cell>
          <cell r="C1483" t="str">
            <v>Un</v>
          </cell>
          <cell r="D1483">
            <v>54774</v>
          </cell>
        </row>
        <row r="1484">
          <cell r="B1484" t="str">
            <v>JUEGO DE TERABAND JUEGO DE CAUCHOS TERAPÉUTICOS PARA REHABILITACIÓN, CADA UNO OFRECE UNA RESISTENCIA ESPECIAL EN COLORES AMARILLO, ROJO, VERDE, AZUL, NEGRO Y GRIS.</v>
          </cell>
          <cell r="C1484" t="str">
            <v>Un</v>
          </cell>
          <cell r="D1484">
            <v>87814</v>
          </cell>
        </row>
        <row r="1485">
          <cell r="B1485" t="str">
            <v xml:space="preserve">JUEGO INSTRUMENTAL DE OPERATORIA (CONDENSADOR DE AMALGAMA DE DOBLE EXTREMO 2-3, BRUÑIDOR DE BOLA Y ORQUETA, BRUÑIDOR 21B, TALLADOR DE FRANK, DISCOIDE CLOIDE, APLICADOR DE DICAL, ESPÁTULA METÁLICA DE CEMENTO Y RESINA, PORTA AMALGAMA Y PORTA MATRIZ. </v>
          </cell>
          <cell r="C1485" t="str">
            <v>Un</v>
          </cell>
          <cell r="D1485">
            <v>468900</v>
          </cell>
        </row>
        <row r="1486">
          <cell r="B1486" t="str">
            <v xml:space="preserve">JUEGO INSTRUMENTAL DE PERIODONCIA EQUIPO COMPUESTO DE CURETAS DE GREYCE N° 13Y 14, CURETAS DE GREYCE 17 Y 18, CURETAS DE GREYCE 7 Y 8 Y CK6.. </v>
          </cell>
          <cell r="C1486" t="str">
            <v>Un</v>
          </cell>
          <cell r="D1486">
            <v>468900</v>
          </cell>
        </row>
        <row r="1487">
          <cell r="B1487" t="str">
            <v>KIT CONEXIÓN PARA HORNO RATIONAL. DIMENSIONES: NO APLICA</v>
          </cell>
          <cell r="C1487" t="str">
            <v>Un</v>
          </cell>
          <cell r="D1487">
            <v>323616</v>
          </cell>
        </row>
        <row r="1488">
          <cell r="B1488" t="str">
            <v>KIT DE 12 DISCOS PARA PROCESADORES</v>
          </cell>
          <cell r="C1488" t="str">
            <v>Un</v>
          </cell>
          <cell r="D1488">
            <v>7983893</v>
          </cell>
        </row>
        <row r="1489">
          <cell r="B1489" t="str">
            <v>Kit de emergencia de energía de respaldo doble balasto</v>
          </cell>
          <cell r="C1489" t="str">
            <v xml:space="preserve">Un </v>
          </cell>
          <cell r="D1489">
            <v>89600</v>
          </cell>
        </row>
        <row r="1490">
          <cell r="B1490" t="str">
            <v>KIT DE MANGUERAS PARA INSTALACIÓN (2) AGUAS, FRÍA Y CALIENTE.</v>
          </cell>
          <cell r="C1490" t="str">
            <v>Un</v>
          </cell>
          <cell r="D1490">
            <v>144236</v>
          </cell>
        </row>
        <row r="1491">
          <cell r="B1491" t="str">
            <v>Kit de montaje y/o descuelgue de luminaria</v>
          </cell>
          <cell r="C1491" t="str">
            <v xml:space="preserve">Un </v>
          </cell>
          <cell r="D1491">
            <v>19850</v>
          </cell>
        </row>
        <row r="1492">
          <cell r="B1492" t="str">
            <v>KIT FISIOTERAPIA</v>
          </cell>
          <cell r="C1492" t="str">
            <v>Un</v>
          </cell>
          <cell r="D1492">
            <v>1635532</v>
          </cell>
        </row>
        <row r="1493">
          <cell r="B1493" t="str">
            <v>KIT LAVAMANOS INCLUYE DESAGUE SENCILLO Y DOS ACOPLES</v>
          </cell>
          <cell r="C1493" t="str">
            <v>Un</v>
          </cell>
          <cell r="D1493">
            <v>25137</v>
          </cell>
        </row>
        <row r="1494">
          <cell r="B1494" t="str">
            <v>KIT SILLA YEE 160X110</v>
          </cell>
          <cell r="C1494" t="str">
            <v>Un</v>
          </cell>
          <cell r="D1494">
            <v>131043</v>
          </cell>
        </row>
        <row r="1495">
          <cell r="B1495" t="str">
            <v>KIT SILLA YEE 200X110</v>
          </cell>
          <cell r="C1495" t="str">
            <v>Un</v>
          </cell>
          <cell r="D1495">
            <v>151467</v>
          </cell>
        </row>
        <row r="1496">
          <cell r="B1496" t="str">
            <v>KIT SILLA YEE 200X160</v>
          </cell>
          <cell r="C1496" t="str">
            <v>Un</v>
          </cell>
          <cell r="D1496">
            <v>151467</v>
          </cell>
        </row>
        <row r="1497">
          <cell r="B1497" t="str">
            <v>KIT SILLA YEE 250X110</v>
          </cell>
          <cell r="C1497" t="str">
            <v>Un</v>
          </cell>
          <cell r="D1497">
            <v>171231</v>
          </cell>
        </row>
        <row r="1498">
          <cell r="B1498" t="str">
            <v>KIT SILLA YEE 250X160</v>
          </cell>
          <cell r="C1498" t="str">
            <v>Un</v>
          </cell>
          <cell r="D1498">
            <v>171231</v>
          </cell>
        </row>
        <row r="1499">
          <cell r="B1499" t="str">
            <v>KIT SILLA YEE 315X110</v>
          </cell>
          <cell r="C1499" t="str">
            <v>Un</v>
          </cell>
          <cell r="D1499">
            <v>257467</v>
          </cell>
        </row>
        <row r="1500">
          <cell r="B1500" t="str">
            <v>KIT SILLA YEE 315X160</v>
          </cell>
          <cell r="C1500" t="str">
            <v>Un</v>
          </cell>
          <cell r="D1500">
            <v>257467</v>
          </cell>
        </row>
        <row r="1501">
          <cell r="B1501" t="str">
            <v>LADRILLO HUECO DE ARCILLA 25 X 12 X 10</v>
          </cell>
          <cell r="C1501" t="str">
            <v>Un</v>
          </cell>
          <cell r="D1501">
            <v>769</v>
          </cell>
        </row>
        <row r="1502">
          <cell r="B1502" t="str">
            <v>LADRILLO PORTANTE PRENSADO CELDA CIRCULAR SANTAFE 29X12X9</v>
          </cell>
          <cell r="C1502" t="str">
            <v>Un</v>
          </cell>
          <cell r="D1502">
            <v>1318</v>
          </cell>
        </row>
        <row r="1503">
          <cell r="B1503" t="str">
            <v>LADRILLO PRENSADO MACIZO TERRACOTA SANTAFE 24,5X12X5,5</v>
          </cell>
          <cell r="C1503" t="str">
            <v>Un</v>
          </cell>
          <cell r="D1503">
            <v>856</v>
          </cell>
        </row>
        <row r="1504">
          <cell r="B1504" t="str">
            <v>LADRILLO PRENSADO MACIZO BLANCO ALMENDRA SANTAFE 24,5X12X5,5</v>
          </cell>
          <cell r="C1504" t="str">
            <v>Un</v>
          </cell>
          <cell r="D1504">
            <v>956</v>
          </cell>
        </row>
        <row r="1505">
          <cell r="B1505" t="str">
            <v>LADRILLO TOLETE MACIZO</v>
          </cell>
          <cell r="C1505" t="str">
            <v>Un</v>
          </cell>
          <cell r="D1505">
            <v>709.5</v>
          </cell>
        </row>
        <row r="1506">
          <cell r="B1506" t="str">
            <v xml:space="preserve">LADRILLO TOLETE RECOCIDO COMUN 20X10X6 </v>
          </cell>
          <cell r="C1506" t="str">
            <v>Un</v>
          </cell>
          <cell r="D1506">
            <v>440</v>
          </cell>
        </row>
        <row r="1507">
          <cell r="B1507" t="str">
            <v>LAMINA ACERO GAL. CAL. 26</v>
          </cell>
          <cell r="C1507" t="str">
            <v>m2</v>
          </cell>
          <cell r="D1507">
            <v>28017</v>
          </cell>
        </row>
        <row r="1508">
          <cell r="B1508" t="str">
            <v>LAMINA ALFAJOR 6MM</v>
          </cell>
          <cell r="C1508" t="str">
            <v>m2</v>
          </cell>
          <cell r="D1508">
            <v>99468</v>
          </cell>
        </row>
        <row r="1509">
          <cell r="B1509" t="str">
            <v>LAMINA COLD ROLLED 1,5M X 100 X 200 CS</v>
          </cell>
          <cell r="C1509" t="str">
            <v>Un</v>
          </cell>
          <cell r="D1509">
            <v>61335</v>
          </cell>
        </row>
        <row r="1510">
          <cell r="B1510" t="str">
            <v>LAMINA COLD ROLLED 1,85MM 1M X 2M</v>
          </cell>
          <cell r="C1510" t="str">
            <v>Un</v>
          </cell>
          <cell r="D1510">
            <v>75660</v>
          </cell>
        </row>
        <row r="1511">
          <cell r="B1511" t="str">
            <v>LAMINA COLD ROLLED 1,8MM 1M X 2M</v>
          </cell>
          <cell r="C1511" t="str">
            <v>Un</v>
          </cell>
          <cell r="D1511">
            <v>75660</v>
          </cell>
        </row>
        <row r="1512">
          <cell r="B1512" t="str">
            <v>LAMINA COLD ROLLED CAL 18</v>
          </cell>
          <cell r="C1512" t="str">
            <v>m2</v>
          </cell>
          <cell r="D1512">
            <v>19372</v>
          </cell>
        </row>
        <row r="1513">
          <cell r="B1513" t="str">
            <v>LAMINA COLD ROLLED CAL.18</v>
          </cell>
          <cell r="C1513" t="str">
            <v>M2</v>
          </cell>
          <cell r="D1513">
            <v>19372</v>
          </cell>
        </row>
        <row r="1514">
          <cell r="B1514" t="str">
            <v>LÁMINA COLD ROLLED CAL.18 DIM: 1,20 X 2,04</v>
          </cell>
          <cell r="C1514" t="str">
            <v>Un</v>
          </cell>
          <cell r="D1514">
            <v>95000</v>
          </cell>
        </row>
        <row r="1515">
          <cell r="B1515" t="str">
            <v>LÁMINA DE YESO REGULAR 1/2"</v>
          </cell>
          <cell r="C1515" t="str">
            <v>Un</v>
          </cell>
          <cell r="D1515">
            <v>17000</v>
          </cell>
        </row>
        <row r="1516">
          <cell r="B1516" t="str">
            <v>LÁMINA DE YESO RESISTENTE A LA HUMEDAD 1/2"</v>
          </cell>
          <cell r="C1516" t="str">
            <v>Un</v>
          </cell>
          <cell r="D1516">
            <v>33362</v>
          </cell>
        </row>
        <row r="1517">
          <cell r="B1517" t="str">
            <v>LÁMINA DE YESO RESISTENTE AL FUEGO 5/8"</v>
          </cell>
          <cell r="C1517" t="str">
            <v>Un</v>
          </cell>
          <cell r="D1517">
            <v>39873</v>
          </cell>
        </row>
        <row r="1518">
          <cell r="B1518" t="str">
            <v>LAMINA DRYWALL 1/2" SUPERPLACA</v>
          </cell>
          <cell r="C1518" t="str">
            <v>Un</v>
          </cell>
          <cell r="D1518">
            <v>17000</v>
          </cell>
        </row>
        <row r="1519">
          <cell r="B1519" t="str">
            <v>LÁMINA DRYWALL GYPLAC ST</v>
          </cell>
          <cell r="C1519" t="str">
            <v>Un</v>
          </cell>
          <cell r="D1519">
            <v>20307</v>
          </cell>
        </row>
        <row r="1520">
          <cell r="B1520" t="str">
            <v>LÁMINA GALVANIZADA CAL.18</v>
          </cell>
          <cell r="C1520" t="str">
            <v>m2</v>
          </cell>
          <cell r="D1520">
            <v>39517</v>
          </cell>
        </row>
        <row r="1521">
          <cell r="B1521" t="str">
            <v>LÁMINA GALVANIZADA CAL.20</v>
          </cell>
          <cell r="C1521" t="str">
            <v>m2</v>
          </cell>
          <cell r="D1521">
            <v>39517</v>
          </cell>
        </row>
        <row r="1522">
          <cell r="B1522" t="str">
            <v>LAMINA ICOPOR 2M X 1M X 0,02M D10</v>
          </cell>
          <cell r="C1522" t="str">
            <v>Un</v>
          </cell>
          <cell r="D1522">
            <v>5603</v>
          </cell>
        </row>
        <row r="1523">
          <cell r="B1523" t="str">
            <v>LAMINA SIKA DRENAJE 32T</v>
          </cell>
          <cell r="C1523" t="str">
            <v>m2</v>
          </cell>
          <cell r="D1523">
            <v>29012</v>
          </cell>
        </row>
        <row r="1524">
          <cell r="B1524" t="str">
            <v xml:space="preserve">LÁMINA SUPERBOARD   6MM DE 1,22 X 2,44 </v>
          </cell>
          <cell r="C1524" t="str">
            <v>Un</v>
          </cell>
          <cell r="D1524">
            <v>46871</v>
          </cell>
        </row>
        <row r="1525">
          <cell r="B1525" t="str">
            <v xml:space="preserve">LÁMINA SUPERBOARD   8MM DE 1,22 X 2,44 </v>
          </cell>
          <cell r="C1525" t="str">
            <v>Un</v>
          </cell>
          <cell r="D1525">
            <v>49437</v>
          </cell>
        </row>
        <row r="1526">
          <cell r="B1526" t="str">
            <v>LÁMINA SUPERBOARD 10MM DE 1,22 X 2,44</v>
          </cell>
          <cell r="C1526" t="str">
            <v>Un</v>
          </cell>
          <cell r="D1526">
            <v>87858</v>
          </cell>
        </row>
        <row r="1527">
          <cell r="B1527" t="str">
            <v>LAMINA SUPERBOARSD 10 MM</v>
          </cell>
          <cell r="C1527" t="str">
            <v>m2</v>
          </cell>
          <cell r="D1527">
            <v>38000</v>
          </cell>
        </row>
        <row r="1528">
          <cell r="B1528" t="str">
            <v>LAMPARA CON  VISOR DE AGLUTINACION LÁMPARA CON VISOR PARA LECTURA DE AGLUTINAMIENTO DEL RH.</v>
          </cell>
          <cell r="C1528" t="str">
            <v>Un</v>
          </cell>
          <cell r="D1528">
            <v>205000</v>
          </cell>
        </row>
        <row r="1529">
          <cell r="B1529" t="str">
            <v xml:space="preserve">LAMPARA CUELLO DE CISNE COMPUESTO DE LÁMPARA DE 110V, METÁLICA, ALTURA GRADUABLE DE 1.58M A 2.14M CON BASE PESADA PARA MAYOR ESTABILIDAD CON BASE ACABADO EN CROMO. </v>
          </cell>
          <cell r="C1529" t="str">
            <v>Un</v>
          </cell>
          <cell r="D1529">
            <v>131721</v>
          </cell>
        </row>
        <row r="1530">
          <cell r="B1530" t="str">
            <v>LAMPARA DE FOTOCURADO EQUIPO COMPUESTO DE LÁMPARA DE FIBRA ÓPTICA, MODULO DE COMANDO CON REGULADOR DE TIEMPO, FILTRO ANTIRREFLEXIVO (COLOR NARANJA) PARA FIBRA ÓPTICA DE ALTA RESOLUCIÓN (8MM/9MM DIÁMETRO, 60 GRADOS TILT, AUTOAJUSTABLE).</v>
          </cell>
          <cell r="C1530" t="str">
            <v>Un</v>
          </cell>
          <cell r="D1530">
            <v>911069</v>
          </cell>
        </row>
        <row r="1531">
          <cell r="B1531" t="str">
            <v>LAMPARA DE SEGURIDAD CUARTO RX LÁMPARA PARA CUARTO OSCURO DE LUZ ROJA, ESPECIAL PARA REVELADO DE PELÍCULA DE PLACAS DE RX.</v>
          </cell>
          <cell r="C1531" t="str">
            <v>Un</v>
          </cell>
          <cell r="D1531">
            <v>205000</v>
          </cell>
        </row>
        <row r="1532">
          <cell r="B1532" t="str">
            <v>LÁMPARAS TIPO MARINO INDUSTRIAL</v>
          </cell>
          <cell r="C1532" t="str">
            <v>Un</v>
          </cell>
          <cell r="D1532">
            <v>395368</v>
          </cell>
        </row>
        <row r="1533">
          <cell r="B1533" t="str">
            <v xml:space="preserve">LARINGOSCOPIO WELCH-ALLYN, DE FIBRA ÓPTICA, SE COMPONE DE UN MANGO Y TRES VÁLVULAS CURVAS. </v>
          </cell>
          <cell r="C1533" t="str">
            <v>Un</v>
          </cell>
          <cell r="D1533">
            <v>1156947</v>
          </cell>
        </row>
        <row r="1534">
          <cell r="B1534" t="str">
            <v>LAVA BOTAS MANUAL INDUSTRIAL. DIMENSIONES: FRENTE: 0.45. FONDO: 0.55. ALTO: 0.30-0.40.</v>
          </cell>
          <cell r="C1534" t="str">
            <v>Un</v>
          </cell>
          <cell r="D1534">
            <v>2773890</v>
          </cell>
        </row>
        <row r="1535">
          <cell r="B1535" t="str">
            <v>LAVADERO 80 X 60 X 25 CM GRANITO PULIDO + GRIFERIA</v>
          </cell>
          <cell r="C1535" t="str">
            <v>Un</v>
          </cell>
          <cell r="D1535">
            <v>252800</v>
          </cell>
        </row>
        <row r="1536">
          <cell r="B1536" t="str">
            <v>LAVADERO INDIVUDUAL PLEGADO 60X 45 EN ACERO INOX.  IGT  O EQUIVALENTE DE IGUAL CALIDAD O SUPERIOR (VER PLANO DE DETALLE).</v>
          </cell>
          <cell r="C1536" t="str">
            <v>Un</v>
          </cell>
          <cell r="D1536">
            <v>199000</v>
          </cell>
        </row>
        <row r="1537">
          <cell r="B1537" t="str">
            <v>LAVADORA EXTRACTORA DE CARGA FRONTAL: LAVADORA EXTRACTORA INDUSTRIAL PARA LAVADO EN AGUA, DE 50 LIBRAS DE CAPACIDAD, CARGA FRONTAL, DE PROGRAMACIÓN Y FUNCIONAMIENTO SEMI AUTOMÁTICO, CON CONTROL LÉCTRICO TRIFÁSICO, DISPENSADORES DE JABONES</v>
          </cell>
          <cell r="C1537" t="str">
            <v>Un</v>
          </cell>
          <cell r="D1537">
            <v>48523276</v>
          </cell>
        </row>
        <row r="1538">
          <cell r="B1538" t="str">
            <v>LAVADORA EXTRACTORA: LAVADORA EXTRACTORA INDUSTRIAL PARA LAVADO EN AGUA, DE 110 LIBRAS DE CAPACIDAD, CARGA FRONTAL, DE PROGRAMACIÓN Y FUNCIONAMIENTO SEMIAUTOMÁTICO, CON CONTROL ELÉCTRICO TRIFÁSICO, DISPENSADORES DE JABONES</v>
          </cell>
          <cell r="C1538" t="str">
            <v>Un</v>
          </cell>
          <cell r="D1538">
            <v>96841380</v>
          </cell>
        </row>
        <row r="1539">
          <cell r="B1539" t="str">
            <v xml:space="preserve">LAVAMANOS ACERO 304 CALIBRE 18  CON VÁLVULA.  MODELO ANTIVANDALICO SEMIREDONDO REDONDO O CUADRADO. MEDIDAS 29,2HX35AX35P </v>
          </cell>
          <cell r="C1539" t="str">
            <v>Un</v>
          </cell>
          <cell r="D1539">
            <v>674849</v>
          </cell>
        </row>
        <row r="1540">
          <cell r="B1540" t="str">
            <v xml:space="preserve">LAVAMANOS ACERO 304 CALIBRE 18 CON VÁLVULA.  MODELO ANTIVANDALICO REDONDO O CUADRADO. MEDIDAS 29,2HX35AX35P </v>
          </cell>
          <cell r="C1540" t="str">
            <v>Un</v>
          </cell>
          <cell r="D1540">
            <v>674849</v>
          </cell>
        </row>
        <row r="1541">
          <cell r="B1541" t="str">
            <v xml:space="preserve">LAVAMANOS ACERO 304 CALIBRE 18 SIN GRIFERIA.  MODELO ESFERICO EMPOTRAR EN MESON. MEDIDAS 38DX18,5P </v>
          </cell>
          <cell r="C1541" t="str">
            <v>Un</v>
          </cell>
          <cell r="D1541">
            <v>168076</v>
          </cell>
        </row>
        <row r="1542">
          <cell r="B1542" t="str">
            <v xml:space="preserve">LAVAMANOS ACERO 304 CALIBRE 18 SIN GRIFERIA.  MODELO QUIRURGICO SALPICADERO ALTO. MEDIDAS SALPICADERO DE 40H,
POSETA DE 45A X 20P X 34F </v>
          </cell>
          <cell r="C1542" t="str">
            <v>Un</v>
          </cell>
          <cell r="D1542">
            <v>836559</v>
          </cell>
        </row>
        <row r="1543">
          <cell r="B1543" t="str">
            <v xml:space="preserve">LAVAMANOS ACERO 304 CALIBRE 24 SIN GRIFERIA.  MODELO ESFERICO EMPOTRAR EN MESON. MEDIDAS 30DX12H </v>
          </cell>
          <cell r="C1543" t="str">
            <v>Un</v>
          </cell>
          <cell r="D1543">
            <v>105684</v>
          </cell>
        </row>
        <row r="1544">
          <cell r="B1544" t="str">
            <v>LAVAMANOS ANTI VANDALICO PARA DISCAPACITADOS EN ACER0 INOXIDABLE CALIBRE 18 IGT  O EQUIVALENTE DE IGUAL CALIDAD O SUPERIOR.</v>
          </cell>
          <cell r="C1544" t="str">
            <v>Un</v>
          </cell>
          <cell r="D1544">
            <v>302410</v>
          </cell>
        </row>
        <row r="1545">
          <cell r="B1545" t="str">
            <v>LAVAMANOS ANTIVANDÁLICO EN ACERO INOXIDABLE TIPO LAVAMANOS 320 CON CORAZA DE SOCODA</v>
          </cell>
          <cell r="C1545" t="str">
            <v>Un</v>
          </cell>
          <cell r="D1545">
            <v>472000</v>
          </cell>
        </row>
        <row r="1546">
          <cell r="B1546" t="str">
            <v>LAVAMANOS CORRIDO  DE 0,518 X 4,25 MTS EN ACERON INOX. CAL 18  IGT  O EQUIVALENTE DE IGUAL CALIDAD O SUPERIOR ( LONGITUD SEGUN DISEÑO).</v>
          </cell>
          <cell r="C1546" t="str">
            <v>Un</v>
          </cell>
          <cell r="D1546">
            <v>686000</v>
          </cell>
        </row>
        <row r="1547">
          <cell r="B1547" t="str">
            <v>LAVAMANOS CORRIDO  DE 0.518 X 2.30 MTS EN ACERON INOX. CAL 18  IGT  O EQUIVALENTE DE IGUAL CALIDAD O SUPERIOR ( LONGITUD SEGUN DISEÑO).</v>
          </cell>
          <cell r="C1547" t="str">
            <v>Un</v>
          </cell>
          <cell r="D1547">
            <v>564000</v>
          </cell>
        </row>
        <row r="1548">
          <cell r="B1548" t="str">
            <v>LAVAMANOS CORRIDO  DE 0.518X1.73 MTS EN ACERON INOX. CAL 18  IGT  O EQUIVALENTE DE IGUAL CALIDAD O SUPERIOR ( LONGITUD SEGUN DISEÑO).</v>
          </cell>
          <cell r="C1548" t="str">
            <v>Un</v>
          </cell>
          <cell r="D1548">
            <v>278000</v>
          </cell>
        </row>
        <row r="1549">
          <cell r="B1549" t="str">
            <v>LAVAMANOS CORRIDOS ACERO 304 CALIBRE 18  CON VÁLVULA. CORRIDO SALIDA A PARED. SEGÚN REQUERIMIENTO O PLANOS</v>
          </cell>
          <cell r="C1549" t="str">
            <v>m</v>
          </cell>
          <cell r="D1549">
            <v>278000</v>
          </cell>
        </row>
        <row r="1550">
          <cell r="B1550" t="str">
            <v>LAVAMANOS DE COLGAR, INSTITUCIONAL, COLOR BLANCO, NACIONAL MARCA MANCESA O SIMILAR, ANCHO 56,3 CM, PROFUNDIDAD 15 CM</v>
          </cell>
          <cell r="C1550" t="str">
            <v>Un</v>
          </cell>
          <cell r="D1550">
            <v>153545</v>
          </cell>
        </row>
        <row r="1551">
          <cell r="B1551" t="str">
            <v>LAVAMANOS DE SOBREPONER MARSELLA BLANCO TIPO CORONA</v>
          </cell>
          <cell r="C1551" t="str">
            <v>Un</v>
          </cell>
          <cell r="D1551">
            <v>181721</v>
          </cell>
        </row>
        <row r="1552">
          <cell r="B1552" t="str">
            <v>LAVAMANOS DE SOBREPONER VESSEL LINEA BENJAMIN D'ACQUA</v>
          </cell>
          <cell r="C1552" t="str">
            <v>Un</v>
          </cell>
          <cell r="D1552">
            <v>296262</v>
          </cell>
        </row>
        <row r="1553">
          <cell r="B1553" t="str">
            <v>LAVAMANOS EN ACERO INOXIDABLE ANTIVANDALICO CAL. 18 ACABADO SATINADO PRELIJADO NO. 4 SAE, 304 CON DIAMETRO DE 30 CM BORDE INTERNO, CON PESTAÑA, DE SOBREPONER AL MESON PULIDO A LA VISTA TIPO TRAMONTINA O SIMILARVER DETALLE CONEXIONES PLANO HIDROSANITARIO.</v>
          </cell>
          <cell r="C1553" t="str">
            <v>Un</v>
          </cell>
          <cell r="D1553">
            <v>674849</v>
          </cell>
        </row>
        <row r="1554">
          <cell r="B1554" t="str">
            <v>LAVAMANOS FREE ANTIBACTERIAL</v>
          </cell>
          <cell r="C1554" t="str">
            <v>Un</v>
          </cell>
          <cell r="D1554">
            <v>259031</v>
          </cell>
        </row>
        <row r="1555">
          <cell r="B1555" t="str">
            <v>LAVAMANOS PARA DISCAPACITADOS DE COLGAR, INSTITUCIONAL, COLOR BLANCO, NACIONAL MARCA MANCESA O SIMILAR, ANCHO 56,3 CM, PROFUNDIDAD 15 CM</v>
          </cell>
          <cell r="C1555" t="str">
            <v>Un</v>
          </cell>
          <cell r="D1555">
            <v>73545</v>
          </cell>
        </row>
        <row r="1556">
          <cell r="B1556" t="str">
            <v>LAVAMANOS PARA NIÑOS.</v>
          </cell>
          <cell r="C1556" t="str">
            <v>Un</v>
          </cell>
          <cell r="D1556">
            <v>164542</v>
          </cell>
        </row>
        <row r="1557">
          <cell r="B1557" t="str">
            <v>LAVAMANOS SAN LORENZO  Ref: O19001001</v>
          </cell>
          <cell r="C1557" t="str">
            <v>Un</v>
          </cell>
          <cell r="D1557">
            <v>164900</v>
          </cell>
        </row>
        <row r="1558">
          <cell r="B1558" t="str">
            <v>LAVAMANOS SAN LORENZO PETIT ANTIBACTERIAL</v>
          </cell>
          <cell r="C1558" t="str">
            <v>Un</v>
          </cell>
          <cell r="D1558">
            <v>139877</v>
          </cell>
        </row>
        <row r="1559">
          <cell r="B1559" t="str">
            <v>LAVAMANOS TIPO QUIRÚRGICO EN LÁMINA DE ACERO INOXIDABLE CALIBRE 18, REFERENCIA: 304/2B. CON ESPALDAR DE 0.25. DIMENSIONES: FRENTE: 0.55. FONDO: 0.60. ALTO: 0.45.</v>
          </cell>
          <cell r="C1559" t="str">
            <v>Un</v>
          </cell>
          <cell r="D1559">
            <v>849309</v>
          </cell>
        </row>
        <row r="1560">
          <cell r="B1560" t="str">
            <v>LAVAPLATOS ACERO 304.  MODELO EMPOTRAR CUBETA DOBLE. MEDIDAS 84AX48L (33*19)</v>
          </cell>
          <cell r="C1560" t="str">
            <v>Un</v>
          </cell>
          <cell r="D1560">
            <v>162983</v>
          </cell>
        </row>
        <row r="1561">
          <cell r="B1561" t="str">
            <v>LAVAPLATOS ACERO 304.  MODELO EMPOTRAR CUBETA. MEDIDAS 100AX52L (51*43)</v>
          </cell>
          <cell r="C1561" t="str">
            <v>Un</v>
          </cell>
          <cell r="D1561">
            <v>114597</v>
          </cell>
        </row>
        <row r="1562">
          <cell r="B1562" t="str">
            <v>LAVAPLATOS ACERO 304.  MODELO SOBREPONER LAVAPLATOS. MEDIDAS 104AX54L (1*52)</v>
          </cell>
          <cell r="C1562" t="str">
            <v>Un</v>
          </cell>
          <cell r="D1562">
            <v>127330</v>
          </cell>
        </row>
        <row r="1563">
          <cell r="B1563" t="str">
            <v>LAVAPLATOS DE ACERO INOXIDABLE 100X50 SOBREP</v>
          </cell>
          <cell r="C1563" t="str">
            <v>Un</v>
          </cell>
          <cell r="D1563">
            <v>156879</v>
          </cell>
        </row>
        <row r="1564">
          <cell r="B1564" t="str">
            <v>LECTOR DE TUBOS CAPILARES TUBOS PARA LEER LA CANTIDAD DE HEMATROCITOS DE UNA MUESTRA.</v>
          </cell>
          <cell r="C1564" t="str">
            <v>Un</v>
          </cell>
          <cell r="D1564">
            <v>326000</v>
          </cell>
        </row>
        <row r="1565">
          <cell r="B1565" t="str">
            <v xml:space="preserve">LECTORA DE PROXIMIDAD </v>
          </cell>
          <cell r="C1565" t="str">
            <v>Un</v>
          </cell>
          <cell r="D1565">
            <v>608519</v>
          </cell>
        </row>
        <row r="1566">
          <cell r="B1566" t="str">
            <v>LED de alta potencia 140 W</v>
          </cell>
          <cell r="C1566" t="str">
            <v>Un</v>
          </cell>
          <cell r="D1566">
            <v>495000</v>
          </cell>
        </row>
        <row r="1567">
          <cell r="B1567" t="str">
            <v>LETRA INDIVIDUAL DE LAMINA DE ACERO INOXIDABLE CAL.24 TAMAÑO H=10 CM</v>
          </cell>
          <cell r="C1567" t="str">
            <v>Un</v>
          </cell>
          <cell r="D1567">
            <v>11900</v>
          </cell>
        </row>
        <row r="1568">
          <cell r="B1568" t="str">
            <v>LETRA INDIVIDUAL DE LAMINA DE ACERO INOXIDABLE CAL.24 TAMAÑO H=20 CM</v>
          </cell>
          <cell r="C1568" t="str">
            <v>Un</v>
          </cell>
          <cell r="D1568">
            <v>23800</v>
          </cell>
        </row>
        <row r="1569">
          <cell r="B1569" t="str">
            <v>LETRA INDIVIDUAL DE LAMINA DE ACERO INOXIDABLE CAL.24 TAMAÑO H=30 CM</v>
          </cell>
          <cell r="C1569" t="str">
            <v>Un</v>
          </cell>
          <cell r="D1569">
            <v>35700</v>
          </cell>
        </row>
        <row r="1570">
          <cell r="B1570" t="str">
            <v>LETREROS EXTERIORES DE GRAN FORMATO EN PINTURA EPOXICA DE ALTA RESISTENCIA</v>
          </cell>
          <cell r="C1570" t="str">
            <v>Un</v>
          </cell>
          <cell r="D1570">
            <v>142560</v>
          </cell>
        </row>
        <row r="1571">
          <cell r="B1571" t="str">
            <v>LICENCIA PARA GERENCIAMIENTO DE RED DE CCTV IP</v>
          </cell>
          <cell r="C1571" t="str">
            <v>Un</v>
          </cell>
          <cell r="D1571">
            <v>4153100</v>
          </cell>
        </row>
        <row r="1572">
          <cell r="B1572" t="str">
            <v>LICENCIA PARA GERENCIAMIENTO DE SWITCHES</v>
          </cell>
          <cell r="C1572" t="str">
            <v>Un</v>
          </cell>
          <cell r="D1572">
            <v>4153100</v>
          </cell>
        </row>
        <row r="1573">
          <cell r="B1573" t="str">
            <v>LICENCIAS DE ACCESO PARA TRONCALES EXTERNAS DE TELEFONÍA</v>
          </cell>
          <cell r="C1573" t="str">
            <v>Un</v>
          </cell>
          <cell r="D1573">
            <v>862750</v>
          </cell>
        </row>
        <row r="1574">
          <cell r="B1574" t="str">
            <v>LICENCIAS DE ACCESO PARA USUARIO DE TELEFONÍA</v>
          </cell>
          <cell r="C1574" t="str">
            <v>Un</v>
          </cell>
          <cell r="D1574">
            <v>1081710</v>
          </cell>
        </row>
        <row r="1575">
          <cell r="B1575" t="str">
            <v>LICUADORA LÍNEA INDUSTRIAL 25 LITROS. DIMENSIONES: 0.68 X 0.53 X 1.10.</v>
          </cell>
          <cell r="C1575" t="str">
            <v>Un</v>
          </cell>
          <cell r="D1575">
            <v>5252094</v>
          </cell>
        </row>
        <row r="1576">
          <cell r="B1576" t="str">
            <v>LIJA AGUA #150 PREMIER</v>
          </cell>
          <cell r="C1576" t="str">
            <v>Un</v>
          </cell>
          <cell r="D1576">
            <v>1202.3601999999998</v>
          </cell>
        </row>
        <row r="1577">
          <cell r="B1577" t="str">
            <v>LIJA DE AGUA 150 SUPER</v>
          </cell>
          <cell r="C1577" t="str">
            <v>Un</v>
          </cell>
          <cell r="D1577">
            <v>1202.3601999999998</v>
          </cell>
        </row>
        <row r="1578">
          <cell r="B1578" t="str">
            <v>LIJA TELA #120 PABMERIL CARBORUMDUM</v>
          </cell>
          <cell r="C1578" t="str">
            <v>Un</v>
          </cell>
          <cell r="D1578">
            <v>1537</v>
          </cell>
        </row>
        <row r="1579">
          <cell r="B1579" t="str">
            <v>LIMPIADOR PVC Y CPVC X 1/4</v>
          </cell>
          <cell r="C1579" t="str">
            <v>Un</v>
          </cell>
          <cell r="D1579">
            <v>53173</v>
          </cell>
        </row>
        <row r="1580">
          <cell r="B1580" t="str">
            <v>LIMPIADOR REMOVEDOR PVC 1/4 GAL</v>
          </cell>
          <cell r="C1580" t="str">
            <v>Un</v>
          </cell>
          <cell r="D1580">
            <v>53173</v>
          </cell>
        </row>
        <row r="1581">
          <cell r="B1581" t="str">
            <v>LISTON EN ORDINARIO 3.00 X 0.10 X 0.018</v>
          </cell>
          <cell r="C1581" t="str">
            <v>Un</v>
          </cell>
          <cell r="D1581">
            <v>5800</v>
          </cell>
        </row>
        <row r="1582">
          <cell r="B1582" t="str">
            <v>LISTON ORDINARIO 3 X 3</v>
          </cell>
          <cell r="C1582" t="str">
            <v>m</v>
          </cell>
          <cell r="D1582">
            <v>974</v>
          </cell>
        </row>
        <row r="1583">
          <cell r="B1583" t="str">
            <v xml:space="preserve">LITERA DOBLE ACERO INOX 304.  MODELO DOBLE ANCLADO A PARED. MEDIDAS 190L X 100A </v>
          </cell>
          <cell r="C1583" t="str">
            <v>Un</v>
          </cell>
          <cell r="D1583">
            <v>315000</v>
          </cell>
        </row>
        <row r="1584">
          <cell r="B1584" t="str">
            <v>Llave de conmutación monopolar de 60 A.</v>
          </cell>
          <cell r="C1584" t="str">
            <v xml:space="preserve">Un </v>
          </cell>
          <cell r="D1584">
            <v>210000</v>
          </cell>
        </row>
        <row r="1585">
          <cell r="B1585" t="str">
            <v>Llave de conmutación tetrafilar de 100 A.</v>
          </cell>
          <cell r="C1585" t="str">
            <v xml:space="preserve">Un </v>
          </cell>
          <cell r="D1585">
            <v>523000</v>
          </cell>
        </row>
        <row r="1586">
          <cell r="B1586" t="str">
            <v>Llave de conmutación tetrafilar de 150 A.</v>
          </cell>
          <cell r="C1586" t="str">
            <v xml:space="preserve">Un </v>
          </cell>
          <cell r="D1586">
            <v>680000</v>
          </cell>
        </row>
        <row r="1587">
          <cell r="B1587" t="str">
            <v>Llave de conmutación tetrafilar de 30 A.</v>
          </cell>
          <cell r="C1587" t="str">
            <v xml:space="preserve">Un </v>
          </cell>
          <cell r="D1587">
            <v>335000</v>
          </cell>
        </row>
        <row r="1588">
          <cell r="B1588" t="str">
            <v>Llave de conmutación tetrafilar de 40 A.</v>
          </cell>
          <cell r="C1588" t="str">
            <v xml:space="preserve">Un </v>
          </cell>
          <cell r="D1588">
            <v>365000</v>
          </cell>
        </row>
        <row r="1589">
          <cell r="B1589" t="str">
            <v>Llave de conmutación tetrafilar de 70 A.</v>
          </cell>
          <cell r="C1589" t="str">
            <v xml:space="preserve">Un </v>
          </cell>
          <cell r="D1589">
            <v>419000</v>
          </cell>
        </row>
        <row r="1590">
          <cell r="B1590" t="str">
            <v>Llave de conmutación (by pass electrónico) tetrafilar de 100 A.</v>
          </cell>
          <cell r="C1590" t="str">
            <v>Un</v>
          </cell>
          <cell r="D1590">
            <v>365000</v>
          </cell>
        </row>
        <row r="1591">
          <cell r="B1591" t="str">
            <v>LLAVE DE MANGUERA DE 1/2"</v>
          </cell>
          <cell r="C1591" t="str">
            <v>Un</v>
          </cell>
          <cell r="D1591">
            <v>17925</v>
          </cell>
        </row>
        <row r="1592">
          <cell r="B1592" t="str">
            <v>LLAVE MOGUL PARA CERRADURA CARCELÁRIA</v>
          </cell>
          <cell r="C1592" t="str">
            <v>Un</v>
          </cell>
          <cell r="D1592">
            <v>177626</v>
          </cell>
        </row>
        <row r="1593">
          <cell r="B1593" t="str">
            <v>LLAVE PARACÉNTRICA PARA CERRADURA CARCELÁRIA</v>
          </cell>
          <cell r="C1593" t="str">
            <v>Un</v>
          </cell>
          <cell r="D1593">
            <v>181573</v>
          </cell>
        </row>
        <row r="1594">
          <cell r="B1594" t="str">
            <v>LLAVE SPANNER EN HIERRO DOS SERVICIOS</v>
          </cell>
          <cell r="C1594" t="str">
            <v>Un</v>
          </cell>
          <cell r="D1594">
            <v>19687</v>
          </cell>
        </row>
        <row r="1595">
          <cell r="B1595" t="str">
            <v>LLAVE TERMINAL CROMADA 1/2"</v>
          </cell>
          <cell r="C1595" t="str">
            <v>Un</v>
          </cell>
          <cell r="D1595">
            <v>19386</v>
          </cell>
        </row>
        <row r="1596">
          <cell r="B1596" t="str">
            <v>LOCKERS Y BANCAS PARA VESTIER</v>
          </cell>
          <cell r="C1596" t="str">
            <v>Un</v>
          </cell>
          <cell r="D1596">
            <v>352386</v>
          </cell>
        </row>
        <row r="1597">
          <cell r="B1597" t="str">
            <v>LOCTIGAS F/MEDIA 36 ML</v>
          </cell>
          <cell r="C1597" t="str">
            <v>Un</v>
          </cell>
          <cell r="D1597">
            <v>14569</v>
          </cell>
        </row>
        <row r="1598">
          <cell r="B1598" t="str">
            <v>LONA PLASTICA PARA CASETON</v>
          </cell>
          <cell r="C1598" t="str">
            <v>m2</v>
          </cell>
          <cell r="D1598">
            <v>1120</v>
          </cell>
        </row>
        <row r="1599">
          <cell r="B1599" t="str">
            <v>LONA VERDE CERRAMIENTO 2M</v>
          </cell>
          <cell r="C1599" t="str">
            <v>m</v>
          </cell>
          <cell r="D1599">
            <v>2038</v>
          </cell>
        </row>
        <row r="1600">
          <cell r="B1600" t="str">
            <v>LOSETA PREFABRICADA 40X40X6 COLOR OCRE CLARO</v>
          </cell>
          <cell r="C1600" t="str">
            <v>m2</v>
          </cell>
          <cell r="D1600">
            <v>40824</v>
          </cell>
        </row>
        <row r="1601">
          <cell r="B1601" t="str">
            <v>LOSETA PREFABRICADA 40X40X6 LISA GRIS</v>
          </cell>
          <cell r="C1601" t="str">
            <v>m2</v>
          </cell>
          <cell r="D1601">
            <v>39651</v>
          </cell>
        </row>
        <row r="1602">
          <cell r="B1602" t="str">
            <v>LOSETA PREFABRICADA 40X40X6 TACTIL ALERTA - GUIA AMARILLA</v>
          </cell>
          <cell r="C1602" t="str">
            <v>m2</v>
          </cell>
          <cell r="D1602">
            <v>48571</v>
          </cell>
        </row>
        <row r="1603">
          <cell r="B1603" t="str">
            <v>LOSETA PREFABRICADA 40X40X6 TACTIL ALERTA - GUIA GRIS</v>
          </cell>
          <cell r="C1603" t="str">
            <v>m2</v>
          </cell>
          <cell r="D1603">
            <v>40910</v>
          </cell>
        </row>
        <row r="1604">
          <cell r="B1604" t="str">
            <v>LOSETA PREFABRICADA 40X40X8 LISA GRIS</v>
          </cell>
          <cell r="C1604" t="str">
            <v>m2</v>
          </cell>
          <cell r="D1604">
            <v>52867</v>
          </cell>
        </row>
        <row r="1605">
          <cell r="B1605" t="str">
            <v>LOSETA PREFABRICADA A-20</v>
          </cell>
          <cell r="C1605" t="str">
            <v>m2</v>
          </cell>
          <cell r="D1605">
            <v>73303</v>
          </cell>
        </row>
        <row r="1606">
          <cell r="B1606" t="str">
            <v>LOSETA PREFABRICADA A-40</v>
          </cell>
          <cell r="C1606" t="str">
            <v>m2</v>
          </cell>
          <cell r="D1606">
            <v>73303</v>
          </cell>
        </row>
        <row r="1607">
          <cell r="B1607" t="str">
            <v>LOSETA PREFABRICADA A-50</v>
          </cell>
          <cell r="C1607" t="str">
            <v>Un</v>
          </cell>
          <cell r="D1607">
            <v>8022</v>
          </cell>
        </row>
        <row r="1608">
          <cell r="B1608" t="str">
            <v>LOSETA PREFABRICADA A-60</v>
          </cell>
          <cell r="C1608" t="str">
            <v>Un</v>
          </cell>
          <cell r="D1608">
            <v>4457</v>
          </cell>
        </row>
        <row r="1609">
          <cell r="B1609" t="str">
            <v>LUBRICANTE 500GR U.M.</v>
          </cell>
          <cell r="C1609" t="str">
            <v>Un</v>
          </cell>
          <cell r="D1609">
            <v>18297</v>
          </cell>
        </row>
        <row r="1610">
          <cell r="B1610" t="str">
            <v>LUCARNA METALICA EN ACERO COLD ROLLED CAL 18</v>
          </cell>
          <cell r="C1610" t="str">
            <v>m2</v>
          </cell>
          <cell r="D1610">
            <v>384186</v>
          </cell>
        </row>
        <row r="1611">
          <cell r="B1611" t="str">
            <v>Luminaria LED High Bay 110 W 120 V</v>
          </cell>
          <cell r="C1611" t="str">
            <v>Un</v>
          </cell>
          <cell r="D1611">
            <v>502000</v>
          </cell>
        </row>
        <row r="1612">
          <cell r="B1612" t="str">
            <v>Luminaria LED tipo aplique tortuga</v>
          </cell>
          <cell r="C1612" t="str">
            <v>Un</v>
          </cell>
          <cell r="D1612">
            <v>36500</v>
          </cell>
        </row>
        <row r="1613">
          <cell r="B1613" t="str">
            <v>Luminaria LED tipo proyector 70W - 120V</v>
          </cell>
          <cell r="C1613" t="str">
            <v>Un</v>
          </cell>
          <cell r="D1613">
            <v>326800</v>
          </cell>
        </row>
        <row r="1614">
          <cell r="B1614" t="str">
            <v>Luminaria  bala Led circular ∅ 0.225m - 0.02m. 18W - 120 V</v>
          </cell>
          <cell r="C1614" t="str">
            <v>Un</v>
          </cell>
          <cell r="D1614">
            <v>31240</v>
          </cell>
        </row>
        <row r="1615">
          <cell r="B1615" t="str">
            <v>Luminaria  bala Led circular ∅ 0.300m - 0.02m. 24 W - 120 V</v>
          </cell>
          <cell r="C1615" t="str">
            <v>Un</v>
          </cell>
          <cell r="D1615">
            <v>35650</v>
          </cell>
        </row>
        <row r="1616">
          <cell r="B1616" t="str">
            <v>Luminaria  tipo Panel Led de 1.20mx0.30mx0.10m. 45 W - 120 V</v>
          </cell>
          <cell r="C1616" t="str">
            <v>Un</v>
          </cell>
          <cell r="D1616">
            <v>101200</v>
          </cell>
        </row>
        <row r="1617">
          <cell r="B1617" t="str">
            <v>Luminaria fluorescente de 2x32W phillips</v>
          </cell>
          <cell r="C1617" t="str">
            <v xml:space="preserve">Un </v>
          </cell>
          <cell r="D1617">
            <v>121600</v>
          </cell>
        </row>
        <row r="1618">
          <cell r="B1618" t="str">
            <v>Luminaria fluorescente de 4x14W phillips</v>
          </cell>
          <cell r="C1618" t="str">
            <v xml:space="preserve">Un </v>
          </cell>
          <cell r="D1618">
            <v>168874</v>
          </cell>
        </row>
        <row r="1619">
          <cell r="B1619" t="str">
            <v>Luminaria fluorescente tipo aplique 1x25W</v>
          </cell>
          <cell r="C1619" t="str">
            <v xml:space="preserve">Un </v>
          </cell>
          <cell r="D1619">
            <v>58650</v>
          </cell>
        </row>
        <row r="1620">
          <cell r="B1620" t="str">
            <v>Luminaria fluorescente tipo wallwasher de 2x24W phillips</v>
          </cell>
          <cell r="C1620" t="str">
            <v xml:space="preserve">Un </v>
          </cell>
          <cell r="D1620">
            <v>165554</v>
          </cell>
        </row>
        <row r="1621">
          <cell r="B1621" t="str">
            <v>Luminaria hermética para descolgar tubos LED 2x18 W 120 V</v>
          </cell>
          <cell r="C1621" t="str">
            <v>Un</v>
          </cell>
          <cell r="D1621">
            <v>86500</v>
          </cell>
        </row>
        <row r="1622">
          <cell r="B1622" t="str">
            <v>Luminaria Led 1.30m x 0.14m x 0.11m. 2x25W - 120 V</v>
          </cell>
          <cell r="C1622" t="str">
            <v>Un</v>
          </cell>
          <cell r="D1622">
            <v>106900</v>
          </cell>
        </row>
        <row r="1623">
          <cell r="B1623" t="str">
            <v>Luminaria Led Emergencia 0.30m x 0.13m x 0.06m. 2x1.6 W - 120 V</v>
          </cell>
          <cell r="C1623" t="str">
            <v>Un</v>
          </cell>
          <cell r="D1623">
            <v>72300</v>
          </cell>
        </row>
        <row r="1624">
          <cell r="B1624" t="str">
            <v>Luminaria Led Sellada 1.30m x 0.14m x 0.11m. 2x18W - 120 V</v>
          </cell>
          <cell r="C1624" t="str">
            <v>Un</v>
          </cell>
          <cell r="D1624">
            <v>89600</v>
          </cell>
        </row>
        <row r="1625">
          <cell r="B1625" t="str">
            <v>Luminaria Panel LED circular 18 W 120 V</v>
          </cell>
          <cell r="C1625" t="str">
            <v>Un</v>
          </cell>
          <cell r="D1625">
            <v>45300</v>
          </cell>
        </row>
        <row r="1626">
          <cell r="B1626" t="str">
            <v>Luminaria Panel LED circular 24 W 120 V</v>
          </cell>
          <cell r="C1626" t="str">
            <v>Un</v>
          </cell>
          <cell r="D1626">
            <v>61200</v>
          </cell>
        </row>
        <row r="1627">
          <cell r="B1627" t="str">
            <v>Luminaria Panel LED cuadrado 30x30 cm 24 W 120 V</v>
          </cell>
          <cell r="C1627" t="str">
            <v>Un</v>
          </cell>
          <cell r="D1627">
            <v>89900</v>
          </cell>
        </row>
        <row r="1628">
          <cell r="B1628" t="str">
            <v>Luminaria Panel LED cuadrado 60x60 cm 45 W 120 V</v>
          </cell>
          <cell r="C1628" t="str">
            <v>Un</v>
          </cell>
          <cell r="D1628">
            <v>101000</v>
          </cell>
        </row>
        <row r="1629">
          <cell r="B1629" t="str">
            <v>Luminaria Panel LED rectangular 120x30 cm 45 W 120 V</v>
          </cell>
          <cell r="C1629" t="str">
            <v>Un</v>
          </cell>
          <cell r="D1629">
            <v>117805</v>
          </cell>
        </row>
        <row r="1630">
          <cell r="B1630" t="str">
            <v>Luminaria Panel LED rectangular 120x30 cm 30 W 120 V</v>
          </cell>
          <cell r="C1630" t="str">
            <v>Un</v>
          </cell>
          <cell r="D1630">
            <v>117805</v>
          </cell>
        </row>
        <row r="1631">
          <cell r="B1631" t="str">
            <v>Luminaria de emergencia LED 2x16 W 120 V</v>
          </cell>
          <cell r="C1631" t="str">
            <v>Un</v>
          </cell>
          <cell r="D1631">
            <v>78600</v>
          </cell>
        </row>
        <row r="1632">
          <cell r="B1632" t="str">
            <v>Luminaria para señal de evacuación</v>
          </cell>
          <cell r="C1632" t="str">
            <v xml:space="preserve">Un </v>
          </cell>
          <cell r="D1632">
            <v>256300</v>
          </cell>
        </row>
        <row r="1633">
          <cell r="B1633" t="str">
            <v>Luminaria tipo Alumbrado público en poste 250W</v>
          </cell>
          <cell r="C1633" t="str">
            <v xml:space="preserve">Un </v>
          </cell>
          <cell r="D1633">
            <v>560541</v>
          </cell>
        </row>
        <row r="1634">
          <cell r="B1634" t="str">
            <v>Luminaria tipo Alumbrado público en poste150W</v>
          </cell>
          <cell r="C1634" t="str">
            <v xml:space="preserve">Un </v>
          </cell>
          <cell r="D1634">
            <v>485600</v>
          </cell>
        </row>
        <row r="1635">
          <cell r="B1635" t="str">
            <v>Luminaria tipo bolardo 70W</v>
          </cell>
          <cell r="C1635" t="str">
            <v xml:space="preserve">Un </v>
          </cell>
          <cell r="D1635">
            <v>298600</v>
          </cell>
        </row>
        <row r="1636">
          <cell r="B1636" t="str">
            <v>luminaria tipo panel tecnologia led de sobrponer 120v, 25 w 60 Hz</v>
          </cell>
          <cell r="C1636" t="str">
            <v>Un</v>
          </cell>
          <cell r="D1636">
            <v>203102</v>
          </cell>
        </row>
        <row r="1637">
          <cell r="B1637" t="str">
            <v>MADERA PLASTICA EN LISTON 0.16X0.02 TIPO WPC</v>
          </cell>
          <cell r="C1637" t="str">
            <v>m2</v>
          </cell>
          <cell r="D1637">
            <v>80818</v>
          </cell>
        </row>
        <row r="1638">
          <cell r="B1638" t="str">
            <v>MALLA DE SEGURIDAD PARA CUBIERTA</v>
          </cell>
          <cell r="C1638" t="str">
            <v>m2</v>
          </cell>
          <cell r="D1638">
            <v>314600</v>
          </cell>
        </row>
        <row r="1639">
          <cell r="B1639" t="str">
            <v>MALLA ELECTROSOLDADA ESTANDAR</v>
          </cell>
          <cell r="C1639" t="str">
            <v>Kg</v>
          </cell>
          <cell r="D1639">
            <v>3337.9500000000003</v>
          </cell>
        </row>
        <row r="1640">
          <cell r="B1640" t="str">
            <v>MALLA ELECTROSOLDADA ESTANDAR 4mm Y 8,5mm</v>
          </cell>
          <cell r="C1640" t="str">
            <v>Kg</v>
          </cell>
          <cell r="D1640">
            <v>3468.8500000000004</v>
          </cell>
        </row>
        <row r="1641">
          <cell r="B1641" t="str">
            <v>MALLA ELECTROSOLDADA ESPECIAL</v>
          </cell>
          <cell r="C1641" t="str">
            <v>Kg</v>
          </cell>
          <cell r="D1641">
            <v>3730.65</v>
          </cell>
        </row>
        <row r="1642">
          <cell r="B1642" t="str">
            <v>MALLA ELECTROSOLDADA ESPECIAL 4mm Y 8,5mm</v>
          </cell>
          <cell r="C1642" t="str">
            <v>Kg</v>
          </cell>
          <cell r="D1642">
            <v>3861.55</v>
          </cell>
        </row>
        <row r="1643">
          <cell r="B1643" t="str">
            <v>MALLA ONDULADA 3.8 X 3.8 CAL 10</v>
          </cell>
          <cell r="C1643" t="str">
            <v>Un</v>
          </cell>
          <cell r="D1643">
            <v>20307</v>
          </cell>
        </row>
        <row r="1644">
          <cell r="B1644" t="str">
            <v>MALLA RED DE CONTENCION, MAQUINADA EN NYLON TRENZADO (SUMINISTRO E INSTALACION)</v>
          </cell>
          <cell r="C1644" t="str">
            <v>m2</v>
          </cell>
          <cell r="D1644">
            <v>24178</v>
          </cell>
        </row>
        <row r="1645">
          <cell r="B1645" t="str">
            <v>MANGUERA CONEXIÓN FLEXIBLE GAS</v>
          </cell>
          <cell r="C1645" t="str">
            <v>Un</v>
          </cell>
          <cell r="D1645">
            <v>53200</v>
          </cell>
        </row>
        <row r="1646">
          <cell r="B1646" t="str">
            <v>MANGUERA PARA ALTAS PRESIONES. DIMENSIONES: LARGO: 1.20. DIÁMETRO: 3/4”</v>
          </cell>
          <cell r="C1646" t="str">
            <v>Un</v>
          </cell>
          <cell r="D1646">
            <v>256257</v>
          </cell>
        </row>
        <row r="1647">
          <cell r="B1647" t="str">
            <v>MANGUERAS PARA ASEO AUTO-ENROLLABLE DE 15 MTS. DIMENSIONES: LARGO: 50’3/8”(15.20 METROS).</v>
          </cell>
          <cell r="C1647" t="str">
            <v>Un</v>
          </cell>
          <cell r="D1647">
            <v>3078890</v>
          </cell>
        </row>
        <row r="1648">
          <cell r="B1648" t="str">
            <v>MANGUERA PARA RIEGO 1" X 100  POLIETILENO</v>
          </cell>
          <cell r="C1648" t="str">
            <v>Un</v>
          </cell>
          <cell r="D1648">
            <v>154600</v>
          </cell>
        </row>
        <row r="1649">
          <cell r="B1649" t="str">
            <v>MANIJA EN ACERO INOXIDABLE REF. RIMINI TIPO SCHLAGE</v>
          </cell>
          <cell r="C1649" t="str">
            <v>Un</v>
          </cell>
          <cell r="D1649">
            <v>79900</v>
          </cell>
        </row>
        <row r="1650">
          <cell r="B1650" t="str">
            <v>MANIJA METALICA 3"</v>
          </cell>
          <cell r="C1650" t="str">
            <v>Un</v>
          </cell>
          <cell r="D1650">
            <v>5699</v>
          </cell>
        </row>
        <row r="1651">
          <cell r="B1651" t="str">
            <v>MANOMETRO 200 PSI DIAL 3"</v>
          </cell>
          <cell r="C1651" t="str">
            <v>Un</v>
          </cell>
          <cell r="D1651">
            <v>231833</v>
          </cell>
        </row>
        <row r="1652">
          <cell r="B1652" t="str">
            <v>MANOMETRO GLICERINA 0-200PSI DIAL 1-1/2"</v>
          </cell>
          <cell r="C1652" t="str">
            <v>Un</v>
          </cell>
          <cell r="D1652">
            <v>76700</v>
          </cell>
        </row>
        <row r="1653">
          <cell r="B1653" t="str">
            <v>MANOMETRO GLICERINA 0-200PSI DIAL 1-1/4"</v>
          </cell>
          <cell r="C1653" t="str">
            <v>Un</v>
          </cell>
          <cell r="D1653">
            <v>76700</v>
          </cell>
        </row>
        <row r="1654">
          <cell r="B1654" t="str">
            <v>MANOMETRO GLICERINA 0-200PSI DIAL 1"</v>
          </cell>
          <cell r="C1654" t="str">
            <v>Un</v>
          </cell>
          <cell r="D1654">
            <v>76700</v>
          </cell>
        </row>
        <row r="1655">
          <cell r="B1655" t="str">
            <v>MANOMETRO GLICERINA 0-200PSI DIAL 2"</v>
          </cell>
          <cell r="C1655" t="str">
            <v>Un</v>
          </cell>
          <cell r="D1655">
            <v>76700</v>
          </cell>
        </row>
        <row r="1656">
          <cell r="B1656" t="str">
            <v>MANOMETRO GLICERINA 0-200PSI DIAL 2-1/2"</v>
          </cell>
          <cell r="C1656" t="str">
            <v>Un</v>
          </cell>
          <cell r="D1656">
            <v>76700</v>
          </cell>
        </row>
        <row r="1657">
          <cell r="B1657" t="str">
            <v>MANTENIMIENTO POR 2 AÑOS (3 VISITAS CADA AÑO) Y SOPORTE EN SITIO DE 1 INGENIERO Y 1 TÉCNICO POR 1 AÑO</v>
          </cell>
          <cell r="C1657" t="str">
            <v>Un</v>
          </cell>
          <cell r="D1657">
            <v>66640000</v>
          </cell>
        </row>
        <row r="1658">
          <cell r="B1658" t="str">
            <v>MÁQUINA CILINDRADORA DE MASA. DIMENSIONES: FRENTE: 0.60. FONDO: 1.10. ALTO: 1.50.</v>
          </cell>
          <cell r="C1658" t="str">
            <v>Un</v>
          </cell>
          <cell r="D1658">
            <v>4781856</v>
          </cell>
        </row>
        <row r="1659">
          <cell r="B1659" t="str">
            <v>MAQUINA CILINDRADORA DE MASA. DIMENSIONES: FRENTE: 0.70. FONDO: 1.10. ALTO: 1.30.</v>
          </cell>
          <cell r="C1659" t="str">
            <v>Un</v>
          </cell>
          <cell r="D1659">
            <v>5007991</v>
          </cell>
        </row>
        <row r="1660">
          <cell r="B1660" t="str">
            <v>MAQUINA DE LAVADO DE CAPOTA</v>
          </cell>
          <cell r="C1660" t="str">
            <v>Un</v>
          </cell>
          <cell r="D1660">
            <v>21953449</v>
          </cell>
        </row>
        <row r="1661">
          <cell r="B1661" t="str">
            <v>MAQUINA DE RAYOS X PARA ESTIBAS DE 3 X 4 MTS</v>
          </cell>
          <cell r="C1661" t="str">
            <v>Un</v>
          </cell>
          <cell r="D1661">
            <v>42000000</v>
          </cell>
        </row>
        <row r="1662">
          <cell r="B1662" t="str">
            <v>MAQUINA DE RX TUNEL DE 60 CM X 40 CM</v>
          </cell>
          <cell r="C1662" t="str">
            <v>Un</v>
          </cell>
          <cell r="D1662">
            <v>136265472</v>
          </cell>
        </row>
        <row r="1663">
          <cell r="B1663" t="str">
            <v>MAQUINA DE RX TUNEL DE 90 CM X 76 CM</v>
          </cell>
          <cell r="C1663" t="str">
            <v>Un</v>
          </cell>
          <cell r="D1663">
            <v>339521280</v>
          </cell>
        </row>
        <row r="1664">
          <cell r="B1664" t="str">
            <v>MAQUINA LAVADORA DE VAJILLAS.DIMENSIONES: ALTO: 193CM X PROFUNDIDAD: 66CM X ANCHO: 78.4CM</v>
          </cell>
          <cell r="C1664" t="str">
            <v>Un</v>
          </cell>
          <cell r="D1664">
            <v>19014613</v>
          </cell>
        </row>
        <row r="1665">
          <cell r="B1665" t="str">
            <v>MAQUINA LAVAVAJILLAS ELECTRICA. CAP. 4000 PIEZAS/H. DIMENSIONES: LARGO: 1.26. ANCHO: 0.65. ALTO: 0.150.</v>
          </cell>
          <cell r="C1665" t="str">
            <v>Un</v>
          </cell>
          <cell r="D1665">
            <v>38072445</v>
          </cell>
        </row>
        <row r="1666">
          <cell r="B1666" t="str">
            <v>MAQUINA PELADORA DE TUBÉRCULOS PARA 60 LIBRAS CON PEDESTAL.</v>
          </cell>
          <cell r="C1666" t="str">
            <v>Un</v>
          </cell>
          <cell r="D1666">
            <v>7671633</v>
          </cell>
        </row>
        <row r="1667">
          <cell r="B1667" t="str">
            <v>MAQUINA PELADORA DE TUBÉRCULOS PARA 60 LIBRAS SIN PEDESTAL. DIMENSIONES: DIÁMETRO: 54.5 CM. ALTO: 85 CM.</v>
          </cell>
          <cell r="C1667" t="str">
            <v>Un</v>
          </cell>
          <cell r="D1667">
            <v>7958423</v>
          </cell>
        </row>
        <row r="1668">
          <cell r="B1668" t="str">
            <v>MARCADOR DE PELICULAS ELEMENTO PARA CLASIFICAR LAS PLACAS RX.</v>
          </cell>
          <cell r="C1668" t="str">
            <v>Un</v>
          </cell>
          <cell r="D1668">
            <v>25000</v>
          </cell>
        </row>
        <row r="1669">
          <cell r="B1669" t="str">
            <v>MARCO CON REJILLA 0.6*0.3</v>
          </cell>
          <cell r="C1669" t="str">
            <v>Un</v>
          </cell>
          <cell r="D1669">
            <v>13159</v>
          </cell>
        </row>
        <row r="1670">
          <cell r="B1670" t="str">
            <v>MARCO EN LAMINA COLD ROLLED CAL. 18</v>
          </cell>
          <cell r="C1670" t="str">
            <v>m</v>
          </cell>
          <cell r="D1670">
            <v>14529</v>
          </cell>
        </row>
        <row r="1671">
          <cell r="B1671" t="str">
            <v>MARCO NAVE SISTEMA 3831 SERIE 90</v>
          </cell>
          <cell r="C1671" t="str">
            <v>m</v>
          </cell>
          <cell r="D1671">
            <v>8801.6933333333345</v>
          </cell>
        </row>
        <row r="1672">
          <cell r="B1672" t="str">
            <v>Marco para caja de 30x30x30cm</v>
          </cell>
          <cell r="C1672" t="str">
            <v xml:space="preserve">Un </v>
          </cell>
          <cell r="D1672">
            <v>16800</v>
          </cell>
        </row>
        <row r="1673">
          <cell r="B1673" t="str">
            <v>Marco para caja en mampostería tipo 1 SB 300</v>
          </cell>
          <cell r="C1673" t="str">
            <v xml:space="preserve">Un </v>
          </cell>
          <cell r="D1673">
            <v>105500</v>
          </cell>
        </row>
        <row r="1674">
          <cell r="B1674" t="str">
            <v>Marco para caja en mampostería tipo 2 SB 305</v>
          </cell>
          <cell r="C1674" t="str">
            <v xml:space="preserve">Un </v>
          </cell>
          <cell r="D1674">
            <v>136000</v>
          </cell>
        </row>
        <row r="1675">
          <cell r="B1675" t="str">
            <v>Marco para caja en mampostería tipo BT SB 325</v>
          </cell>
          <cell r="C1675" t="str">
            <v xml:space="preserve">Un </v>
          </cell>
          <cell r="D1675">
            <v>89500</v>
          </cell>
        </row>
        <row r="1676">
          <cell r="B1676" t="str">
            <v>MARCO Y TAPA  (60x60) CONCRETO 3000 PSI EN ANGULO DE HIEERO 11/2" X 3/16". INCLUYE CONTRAMARCO</v>
          </cell>
          <cell r="C1676" t="str">
            <v>Un</v>
          </cell>
          <cell r="D1676">
            <v>180000</v>
          </cell>
        </row>
        <row r="1677">
          <cell r="B1677" t="str">
            <v>MARCO Y TAPA  (80x80) CONCRETO 3000 PSI EN ANGULO DE HIEERO 11/2" X 3/16". INCLUYE CONTRAMARCO</v>
          </cell>
          <cell r="C1677" t="str">
            <v>Un</v>
          </cell>
          <cell r="D1677">
            <v>185000</v>
          </cell>
        </row>
        <row r="1678">
          <cell r="B1678" t="str">
            <v>MARCO Y TAPA DE 60X60</v>
          </cell>
          <cell r="C1678" t="str">
            <v>Un</v>
          </cell>
          <cell r="D1678">
            <v>180000</v>
          </cell>
        </row>
        <row r="1679">
          <cell r="B1679" t="str">
            <v>MARMITA A GAS AUTOGENERADORA DE VAPOR MODELO M60GA (60 GALONES) DIMENSIONES: DIÁMETRO 0.90 / ALTURA 1,00 M</v>
          </cell>
          <cell r="C1679" t="str">
            <v>Un</v>
          </cell>
          <cell r="D1679">
            <v>16321866</v>
          </cell>
        </row>
        <row r="1680">
          <cell r="B1680" t="str">
            <v xml:space="preserve">MARMITA A GAS DE 80 GALONES INDIRECTA ÍNTEGRAMENTE EN ACERO INOXIDABLE TIPO 304/2B. (300 LITROS). </v>
          </cell>
          <cell r="C1680" t="str">
            <v>Un</v>
          </cell>
          <cell r="D1680">
            <v>15726263</v>
          </cell>
        </row>
        <row r="1681">
          <cell r="B1681" t="str">
            <v>MARMITA A VAPOR CAP. 100 GALONES.</v>
          </cell>
          <cell r="C1681" t="str">
            <v>Un</v>
          </cell>
          <cell r="D1681">
            <v>18157628</v>
          </cell>
        </row>
        <row r="1682">
          <cell r="B1682" t="str">
            <v>MARMITA A VAPOR CAP. 120 GALONES.</v>
          </cell>
          <cell r="C1682" t="str">
            <v>Un</v>
          </cell>
          <cell r="D1682">
            <v>21709348</v>
          </cell>
        </row>
        <row r="1683">
          <cell r="B1683" t="str">
            <v>MARMITA CON CALEFACCIÓN ELÉCTRICA ELÉCTRICA MÓVIL 16 GALONES.</v>
          </cell>
          <cell r="C1683" t="str">
            <v>Un</v>
          </cell>
          <cell r="D1683">
            <v>6413743</v>
          </cell>
        </row>
        <row r="1684">
          <cell r="B1684" t="str">
            <v>MARMITA ESTACIONARIA A GAS DE 60 GALONES DE CAPACIDAD. DIMENSIONES: FRENTE: 951 MM. FONDO: 1151 MM. ALTO: 1207 MM</v>
          </cell>
          <cell r="C1684" t="str">
            <v>Un</v>
          </cell>
          <cell r="D1684">
            <v>16321866</v>
          </cell>
        </row>
        <row r="1685">
          <cell r="B1685" t="str">
            <v>MARMOL CREMA SEINNA SIN BRILLAR 20MM</v>
          </cell>
          <cell r="C1685" t="str">
            <v>m2</v>
          </cell>
          <cell r="D1685">
            <v>365970.00000000006</v>
          </cell>
        </row>
        <row r="1686">
          <cell r="B1686" t="str">
            <v>MARMOLINA</v>
          </cell>
          <cell r="C1686" t="str">
            <v>Kg</v>
          </cell>
          <cell r="D1686">
            <v>367</v>
          </cell>
        </row>
        <row r="1687">
          <cell r="B1687" t="str">
            <v>MARMOLINA BT</v>
          </cell>
          <cell r="C1687" t="str">
            <v>Bto</v>
          </cell>
          <cell r="D1687">
            <v>14643</v>
          </cell>
        </row>
        <row r="1688">
          <cell r="B1688" t="str">
            <v>Marquilla de identificación</v>
          </cell>
          <cell r="C1688" t="str">
            <v xml:space="preserve">Un </v>
          </cell>
          <cell r="D1688">
            <v>2500</v>
          </cell>
        </row>
        <row r="1689">
          <cell r="B1689" t="str">
            <v>MARTILLO PARA REFLEJOS FABRICADO EN LÁMINA DE ACERO INOXIDABLE CON TRES SERVICIOS, CON CAPACIDAD DE 2 LB. DIMENSIONES DE 0.15M X 0.20M..</v>
          </cell>
          <cell r="C1689" t="str">
            <v>Un</v>
          </cell>
          <cell r="D1689">
            <v>16466</v>
          </cell>
        </row>
        <row r="1690">
          <cell r="B1690" t="str">
            <v>MASAJEADOR COMPUESTO DE: CABEZOTES VARIADOS, FRECUENCIA VARIABLE, INCLUYE CINCO (5) ACCESORIOS CLÍNICOS PROFESIONALES.</v>
          </cell>
          <cell r="C1690" t="str">
            <v>Un</v>
          </cell>
          <cell r="D1690">
            <v>538958</v>
          </cell>
        </row>
        <row r="1691">
          <cell r="B1691" t="str">
            <v>MASILLA</v>
          </cell>
          <cell r="C1691" t="str">
            <v>Un</v>
          </cell>
          <cell r="D1691">
            <v>5606</v>
          </cell>
        </row>
        <row r="1692">
          <cell r="B1692" t="str">
            <v>MASILLA SUPERMÁSTICO</v>
          </cell>
          <cell r="C1692" t="str">
            <v>GLN</v>
          </cell>
          <cell r="D1692">
            <v>39850.700000000004</v>
          </cell>
        </row>
        <row r="1693">
          <cell r="B1693" t="str">
            <v>MASILLA SUPERMASTICO 5 GALONES</v>
          </cell>
          <cell r="C1693" t="str">
            <v>Un</v>
          </cell>
          <cell r="D1693">
            <v>45400</v>
          </cell>
        </row>
        <row r="1694">
          <cell r="B1694" t="str">
            <v>MASTER 1 IMPERM.INTEGRAL.LIQ</v>
          </cell>
          <cell r="C1694" t="str">
            <v>Kg</v>
          </cell>
          <cell r="D1694">
            <v>8660</v>
          </cell>
        </row>
        <row r="1695">
          <cell r="B1695" t="str">
            <v>MASTERTOP - KIT(1200A4, 1200B4, X1n, X1c, F1 Y Filler f5)</v>
          </cell>
          <cell r="C1695" t="str">
            <v>Kg</v>
          </cell>
          <cell r="D1695">
            <v>19210</v>
          </cell>
        </row>
        <row r="1696">
          <cell r="B1696" t="str">
            <v>MASTIL METÁLICO</v>
          </cell>
          <cell r="C1696" t="str">
            <v>Un</v>
          </cell>
          <cell r="D1696">
            <v>725000</v>
          </cell>
        </row>
        <row r="1697">
          <cell r="B1697" t="str">
            <v>MATERA EN CEMENTO PORTLAND TIPO 1 ESTRUCTURA EN MALLA SEMI ACERADA CON IMPERMEABILZANTE  EN SU INTERIOR ESTRIADA  PREFABRICADA COLOR SEGUN DISEÑO  E:.05M DIMENSIONES 0.35 X 0.80 H= 0.35</v>
          </cell>
          <cell r="C1697" t="str">
            <v>Un</v>
          </cell>
          <cell r="D1697">
            <v>91900</v>
          </cell>
        </row>
        <row r="1698">
          <cell r="B1698" t="str">
            <v>MATERAS ACERO 430.  MODELO REDONDA CON RUEDAS IMPERMEABILIZADO. MEDIDAS 40HX40D</v>
          </cell>
          <cell r="C1698" t="str">
            <v>Un</v>
          </cell>
          <cell r="D1698">
            <v>168076</v>
          </cell>
        </row>
        <row r="1699">
          <cell r="B1699" t="str">
            <v>MATERAS ACERO 430.  MODELO REDONDA CON RUEDAS IMPERMEABILIZADO. MEDIDAS 50HX40D</v>
          </cell>
          <cell r="C1699" t="str">
            <v>Un</v>
          </cell>
          <cell r="D1699">
            <v>210095</v>
          </cell>
        </row>
        <row r="1700">
          <cell r="B1700" t="str">
            <v>MATERAS BRONCE.  MODELO CUADRADA CON RUEDAS IMPERMEABILIZADO. MEDIDAS 40HX40L</v>
          </cell>
          <cell r="C1700" t="str">
            <v>Un</v>
          </cell>
          <cell r="D1700">
            <v>952429</v>
          </cell>
        </row>
        <row r="1701">
          <cell r="B1701" t="str">
            <v>MATERAS BRONCE.  MODELO REDONDA CON RUEDAS IMPERMEABILIZADO. MEDIDAS 40HX40D</v>
          </cell>
          <cell r="C1701" t="str">
            <v>Un</v>
          </cell>
          <cell r="D1701">
            <v>630284</v>
          </cell>
        </row>
        <row r="1702">
          <cell r="B1702" t="str">
            <v>MATERAS BRONCE.  MODELO REDONDA CON RUEDAS IMPERMEABILIZADO. MEDIDAS 50HX40D</v>
          </cell>
          <cell r="C1702" t="str">
            <v>Un</v>
          </cell>
          <cell r="D1702">
            <v>672303</v>
          </cell>
        </row>
        <row r="1703">
          <cell r="B1703" t="str">
            <v>Material de relleno</v>
          </cell>
          <cell r="C1703" t="str">
            <v>m³</v>
          </cell>
          <cell r="D1703">
            <v>2900</v>
          </cell>
        </row>
        <row r="1704">
          <cell r="B1704" t="str">
            <v>MECHA LENTA</v>
          </cell>
          <cell r="C1704" t="str">
            <v>m</v>
          </cell>
          <cell r="D1704">
            <v>552</v>
          </cell>
        </row>
        <row r="1705">
          <cell r="B1705" t="str">
            <v>MEDIACAÑA SANITARIA EN PISO POLIMERICO TIPO STONHARD REFERENCIA STONCLAD UR/GS4/HT4/SK6  h:10cm, r: 1"</v>
          </cell>
          <cell r="C1705" t="str">
            <v>m</v>
          </cell>
          <cell r="D1705">
            <v>64478</v>
          </cell>
        </row>
        <row r="1706">
          <cell r="B1706" t="str">
            <v>MEDIACAÑA SANITARIA TIPO ZOCLO STONHARD. Stonclad y Stonshield, h:10cm, r: 1"</v>
          </cell>
          <cell r="C1706" t="str">
            <v>m</v>
          </cell>
          <cell r="D1706">
            <v>64478</v>
          </cell>
        </row>
        <row r="1707">
          <cell r="B1707" t="str">
            <v>MEDIACAÑAS EN POLIURETANO CEMENTO R=4 CM</v>
          </cell>
          <cell r="C1707" t="str">
            <v>m</v>
          </cell>
          <cell r="D1707">
            <v>38913</v>
          </cell>
        </row>
        <row r="1708">
          <cell r="B1708" t="str">
            <v>MEDIDOR 1"</v>
          </cell>
          <cell r="C1708" t="str">
            <v>Un</v>
          </cell>
          <cell r="D1708">
            <v>295168</v>
          </cell>
        </row>
        <row r="1709">
          <cell r="B1709" t="str">
            <v>MEDIDOR 3/4"</v>
          </cell>
          <cell r="C1709" t="str">
            <v>Un</v>
          </cell>
          <cell r="D1709">
            <v>187949</v>
          </cell>
        </row>
        <row r="1710">
          <cell r="B1710" t="str">
            <v>MEDIDOR DE FLUJO  (ACCESORIO INSTALACION BOMBA CONTRA INCENDIO)</v>
          </cell>
          <cell r="C1710" t="str">
            <v>Un</v>
          </cell>
          <cell r="D1710">
            <v>5000000</v>
          </cell>
        </row>
        <row r="1711">
          <cell r="B1711" t="str">
            <v>Medidor electrónico trifásico con modem</v>
          </cell>
          <cell r="C1711" t="str">
            <v xml:space="preserve">Un </v>
          </cell>
          <cell r="D1711">
            <v>4260000</v>
          </cell>
        </row>
        <row r="1712">
          <cell r="B1712" t="str">
            <v>MESA A PARED PARA LAVADO DE UTENSILIOS EN ACERO INOXIDABLE PARA (1) POCETA. DIMENSIONES: FRENTE: 2.00. ANCHO: 0.70. ALTO: 0.86</v>
          </cell>
          <cell r="C1712" t="str">
            <v>m</v>
          </cell>
          <cell r="D1712">
            <v>1449653</v>
          </cell>
        </row>
        <row r="1713">
          <cell r="B1713" t="str">
            <v>MESA A PARED PARA RECIBO DE LOZA LIMPIA EN ACERO INOXIDABLE. DIMENSIONES: FRENTE. 1.21 ANCHO. 0.70 ALTO 0.86</v>
          </cell>
          <cell r="C1713" t="str">
            <v>m</v>
          </cell>
          <cell r="D1713">
            <v>1515413</v>
          </cell>
        </row>
        <row r="1714">
          <cell r="B1714" t="str">
            <v>MESA A PARED PARA RECIBO Y SELECCIÓN DE INSUMOS EN ACERO INOXIDABLE PARA (1) POCETA.</v>
          </cell>
          <cell r="C1714" t="str">
            <v>m</v>
          </cell>
          <cell r="D1714">
            <v>1449682</v>
          </cell>
        </row>
        <row r="1715">
          <cell r="B1715" t="str">
            <v>MESA AUXILIAR DE CURACIONES CON ESTRUCTURA DE TUBO CUADRADO DE 1” CALIBRE 18 CON RODACHINES, LARGO 0.53M X ANCHO 0.37M X ALTURA 0.80M, CUBIERTA EN ACERO INOXIDABLE PROTEGIDO CON BARANDILLAS, ENTREPAÑOS PINTADOS PROTEGIDOS CON BARANDILLAS.</v>
          </cell>
          <cell r="C1715" t="str">
            <v>Un</v>
          </cell>
          <cell r="D1715">
            <v>332595</v>
          </cell>
        </row>
        <row r="1716">
          <cell r="B1716" t="str">
            <v>MESA AUXILIAR PARA CURACIONES ELABORADA EN ESTRUCTURA TUBULAR METÁLICA DE 1” COLD ROLLED, MESA CON CUBIERTA SUPERIOR EN LÁMINA DE ACERO INOXIDABLE, DIMENSIONES 0.78M DE ALTO X 0.53M DE LARGO X 0.43M DE ANCHO; PINTADA AL HORNO.</v>
          </cell>
          <cell r="C1716" t="str">
            <v>Un</v>
          </cell>
          <cell r="D1716">
            <v>387479</v>
          </cell>
        </row>
        <row r="1717">
          <cell r="B1717" t="str">
            <v>MESA AUXILIAR PARA CURACIONES MATERIAL: ELABORADA EN ESTRUCTURA EN TUBO REDONDO DE 1” CALIBRE 18, CON RODACHINES, CON DIMENSIONES DE: 0.55M X 0.44M X 0.80M, CON ACABADO EN PINTURA AL HORNO, CUBIERTA EN ACERO INOXIDABLE.</v>
          </cell>
          <cell r="C1717" t="str">
            <v>Un</v>
          </cell>
          <cell r="D1717">
            <v>387479</v>
          </cell>
        </row>
        <row r="1718">
          <cell r="B1718" t="str">
            <v>MESA DE ACOPLE: MESA DE ACOPLE EN MADERA CON PINTURA RESISTENTE A LA HUMEDAD, DE CARACTERÍSTICAS SEGÚN FICHA TÉCNICA NO. 02-MAP-00-02</v>
          </cell>
          <cell r="C1718" t="str">
            <v>Un</v>
          </cell>
          <cell r="D1718">
            <v>369410</v>
          </cell>
        </row>
        <row r="1719">
          <cell r="B1719" t="str">
            <v>MESA DE APOYO CON ESCABILADERO PARA BANDEJAS. DIMENSIONES: FRENTE:0.50. FONDO: 0.91. ALTO: 0.91.</v>
          </cell>
          <cell r="C1719" t="str">
            <v>m</v>
          </cell>
          <cell r="D1719">
            <v>1202432</v>
          </cell>
        </row>
        <row r="1720">
          <cell r="B1720" t="str">
            <v>MESA DE MAYO PARA INSTRUMENTAL EN ACERO INOXIDABLE (PROCEDIMIENTOS MENORES)</v>
          </cell>
          <cell r="C1720" t="str">
            <v>Un</v>
          </cell>
          <cell r="D1720">
            <v>381990</v>
          </cell>
        </row>
        <row r="1721">
          <cell r="B1721" t="str">
            <v>MESA DE PREPARACIÓN PARA UNA (1) POCETA EN ACERO INOXIDABLE. DIMENSIONES: LARGO 1.50 ANCHO. 0.70 ALTO 0.86</v>
          </cell>
          <cell r="C1721" t="str">
            <v>m</v>
          </cell>
          <cell r="D1721">
            <v>1522898</v>
          </cell>
        </row>
        <row r="1722">
          <cell r="B1722" t="str">
            <v>MESA DE PREPARACIÓN PARA UNA (1) POCETA EN ACERO INOXIDABLE. DIMENSIONES: LARGO 2.42 ANCHO. 0.70 ALTO 0.86</v>
          </cell>
          <cell r="C1722" t="str">
            <v>m</v>
          </cell>
          <cell r="D1722">
            <v>1522898</v>
          </cell>
        </row>
        <row r="1723">
          <cell r="B1723" t="str">
            <v>MESA DE PREPARACIÓN PARA UNA (1) POCETA EN ACERO INOXIDABLE. DIMENSIONES: LARGO 2.48 ANCHO. 0.70 ALTO 0.86</v>
          </cell>
          <cell r="C1723" t="str">
            <v>m</v>
          </cell>
          <cell r="D1723">
            <v>1522898</v>
          </cell>
        </row>
        <row r="1724">
          <cell r="B1724" t="str">
            <v>MESA DE PREPARACIÓN PARA UNA (1) POCETA EN ACERO INOXIDABLE. DIMENSIONES: LARGO 2.57 ANCHO. 0.70 ALTO 0.86</v>
          </cell>
          <cell r="C1724" t="str">
            <v>m</v>
          </cell>
          <cell r="D1724">
            <v>1522898</v>
          </cell>
        </row>
        <row r="1725">
          <cell r="B1725" t="str">
            <v>MESA DE PREPARACIÓN PARA UNA (1) POCETA EN ACERO INOXIDABLE. DIMENSIONES: LARGO 2.93 ANCHO. 0.70 ALTO 0.86</v>
          </cell>
          <cell r="C1725" t="str">
            <v>m</v>
          </cell>
          <cell r="D1725">
            <v>1522898</v>
          </cell>
        </row>
        <row r="1726">
          <cell r="B1726" t="str">
            <v>MESA DE PUENTE HOSPITALIZACION MESA PUENTE CON ALTURA GRADUABLE DE 0.75M A 1.20M POR MEDIO DE PERILLA (TORNILLO EN ACERO Y MANGO EN POLIPROPILENO DE ALTO IMPACTO), TAPA SUPERIOR FORRADA EN FORMICA DE 0.38M X 1.00M, CON BISEL  PERIMETRAL FORRADO EN PVC.</v>
          </cell>
          <cell r="C1726" t="str">
            <v>Un</v>
          </cell>
          <cell r="D1726">
            <v>355646</v>
          </cell>
        </row>
        <row r="1727">
          <cell r="B1727" t="str">
            <v>MESA DE SALA DE JUNTAS 2.50X 1.80 EN MDP MELAMÍNICO DE 25 MM CANTOS PVC DE 2MM TERMOFUNDIDO,SOPORTES EN LÁMINA COLD ROLLED, PINTURA ELECTROSTÁTICA.</v>
          </cell>
          <cell r="C1727" t="str">
            <v>Un</v>
          </cell>
          <cell r="D1727">
            <v>1082305</v>
          </cell>
        </row>
        <row r="1728">
          <cell r="B1728" t="str">
            <v xml:space="preserve">MESA DE TERMINADO: MESA DE TERMINADO CONSTRUIDA EN ESTRUCTURA DE PERJILERÍA DE ACERO AL CARBÓN A-36, CON CAMA DE PLANCHADO Y DOS PRENSAS A VAPOR, SOPORTE PARA PRENSA TUBULAR CROMAD, DE CARACTERÍSTICAS SEGÚN FICHA TÉCNICA NO. U2-MT-2P-02 </v>
          </cell>
          <cell r="C1728" t="str">
            <v>Un</v>
          </cell>
          <cell r="D1728">
            <v>22568966</v>
          </cell>
        </row>
        <row r="1729">
          <cell r="B1729" t="str">
            <v>MESA DEACOPLE: MESA DE ACOPLE EN MADERA CON PINTURA RESISTENTE A LA HUMEDAD, DE CARACTERÍSTICAS SEGÚN FICHA TÉCNICA NO. 02-MAP-00-02</v>
          </cell>
          <cell r="C1729" t="str">
            <v>Un</v>
          </cell>
          <cell r="D1729">
            <v>14259483</v>
          </cell>
        </row>
        <row r="1730">
          <cell r="B1730" t="str">
            <v>MESA EN "L" PARA CON BAJO RELIEVE PARA DOS (2) POCETAS. DIMENSIONES: LARGO: 2.30 ANCHO: 0.70 ALTO: 0.86</v>
          </cell>
          <cell r="C1730" t="str">
            <v>Un</v>
          </cell>
          <cell r="D1730">
            <v>1527960</v>
          </cell>
        </row>
        <row r="1731">
          <cell r="B1731" t="str">
            <v>MESA MOBIL DE APOYO CON ESCABILADERO PARA BANDEJAS. DIMENSIONES: FRENTE: 0.95. FONDO: 0.80. ALTO: 0.91.</v>
          </cell>
          <cell r="C1731" t="str">
            <v>Un</v>
          </cell>
          <cell r="D1731">
            <v>2117145</v>
          </cell>
        </row>
        <row r="1732">
          <cell r="B1732" t="str">
            <v>MESA MONOLITICA CIRCULAR DE 80 CM DE DIAMETRO EN CONCRETO LISO ATIEZADO TIPO INDURAL O O EQUIVALENTE DE IGUAL CALIDAD O SUPERIOR.</v>
          </cell>
          <cell r="C1732" t="str">
            <v>Un</v>
          </cell>
          <cell r="D1732">
            <v>369410</v>
          </cell>
        </row>
        <row r="1733">
          <cell r="B1733" t="str">
            <v>MESA MURAL PARA LABORATORIO. MODULARES TOMA DE MUESTRAS.</v>
          </cell>
          <cell r="C1733" t="str">
            <v>Un</v>
          </cell>
          <cell r="D1733">
            <v>369410</v>
          </cell>
        </row>
        <row r="1734">
          <cell r="B1734" t="str">
            <v>MESA PARA INSTRUMENTAL EN ACERO INOXIDABLE ELÍPTICA. (PROCEDIMIENTOS MENORES)</v>
          </cell>
          <cell r="C1734" t="str">
            <v>Un</v>
          </cell>
          <cell r="D1734">
            <v>369410</v>
          </cell>
        </row>
        <row r="1735">
          <cell r="B1735" t="str">
            <v>MESA PARA LAVADO DE OLLAS Y UTENSILIOS PARA DOS (2) POCETAS. DIMENSIONES: LARGO: 1.26 ANCHO. 0.70 ALTO 0.86</v>
          </cell>
          <cell r="C1735" t="str">
            <v>m</v>
          </cell>
          <cell r="D1735">
            <v>1708730</v>
          </cell>
        </row>
        <row r="1736">
          <cell r="B1736" t="str">
            <v>MESA PARA LAVADO DE OLLAS Y UTENSILIOS PARA DOS (2) POCETAS. DIMENSIONES: LARGO: 3.50 ANCHO. 0.70 ALTO 0.86</v>
          </cell>
          <cell r="C1736" t="str">
            <v>m</v>
          </cell>
          <cell r="D1736">
            <v>1708730</v>
          </cell>
        </row>
        <row r="1737">
          <cell r="B1737" t="str">
            <v>MESA PARA LAVADO DE UTENSILIOS CON (1) POCETA. DIMENSIONES: LARGO: 2.12. ANCHO: 0.70. ALTO: 0.86</v>
          </cell>
          <cell r="C1737" t="str">
            <v>m</v>
          </cell>
          <cell r="D1737">
            <v>1527960</v>
          </cell>
        </row>
        <row r="1738">
          <cell r="B1738" t="str">
            <v>MESA PARA LAVADO DE UTENSILIOS PARA UNA (1) POCETA EN ACERO INOXIDABLE. DIMENSIONES: LARGO: 0.92. ANCHO: 0.70. ALTO: 0.86</v>
          </cell>
          <cell r="C1738" t="str">
            <v>m</v>
          </cell>
          <cell r="D1738">
            <v>1585080</v>
          </cell>
        </row>
        <row r="1739">
          <cell r="B1739" t="str">
            <v>MESA PARA LAVADO DE UTENSILIOS PARA UNA (1) POCETA EN ACERO INOXIDABLE. DIMENSIONES: LARGO: 1.80. ANCHO: 0.70. ALTO: 0.86</v>
          </cell>
          <cell r="C1739" t="str">
            <v>m</v>
          </cell>
          <cell r="D1739">
            <v>1585080</v>
          </cell>
        </row>
        <row r="1740">
          <cell r="B1740" t="str">
            <v>MESA PARA LAVADO DE UTENSILIOS PARA UNA (1) POCETA EN ACERO INOXIDABLE. DIMENSIONES: LARGO: 2.10. ANCHO: 0.70. ALTO: 0.86</v>
          </cell>
          <cell r="C1740" t="str">
            <v>m</v>
          </cell>
          <cell r="D1740">
            <v>1585080</v>
          </cell>
        </row>
        <row r="1741">
          <cell r="B1741" t="str">
            <v>MESA PARA LAVADO DE UTENSILIOS PARA UNA (1) POCETA EN ACERO INOXIDABLE. DIMENSIONES: LARGO: 2.20. ANCHO: 0.70. ALTO: 0.86</v>
          </cell>
          <cell r="C1741" t="str">
            <v>m</v>
          </cell>
          <cell r="D1741">
            <v>1585080</v>
          </cell>
        </row>
        <row r="1742">
          <cell r="B1742" t="str">
            <v>MESA PARA PREPARACION TIPO DE PARED CON UNA (1) POCETA EN AISI. DIMENSIONES: LARGO. 1.74 ANCHO. 0. 70 ALTO 0. 86</v>
          </cell>
          <cell r="C1742" t="str">
            <v>m</v>
          </cell>
          <cell r="D1742">
            <v>1522898</v>
          </cell>
        </row>
        <row r="1743">
          <cell r="B1743" t="str">
            <v>MESA PARA PREPARACION TIPO DE PARED CON UNA (1) POCETA EN AISI. DIMENSIONES: LARGO. 2. 17 ANCHO. 0. 70 ALTO 0. 86</v>
          </cell>
          <cell r="C1743" t="str">
            <v>m</v>
          </cell>
          <cell r="D1743">
            <v>1522898</v>
          </cell>
        </row>
        <row r="1744">
          <cell r="B1744" t="str">
            <v>MESA PARA PREPARACION TIPO DE PARED CON UNA (1) POCETA EN AISI. DIMENSIONES: LARGO. 2. 28 ANCHO. 0. 69 ALTO 0. 86</v>
          </cell>
          <cell r="C1744" t="str">
            <v>m</v>
          </cell>
          <cell r="D1744">
            <v>1522898</v>
          </cell>
        </row>
        <row r="1745">
          <cell r="B1745" t="str">
            <v>MESA PARA RECIBO DE LOZA LIMPIA EN ACERO INOXIDABLE. DIMENSIONES: LARGO. 1.32 ANCHO. 0.70 ALTO 0.86</v>
          </cell>
          <cell r="C1745" t="str">
            <v>m</v>
          </cell>
          <cell r="D1745">
            <v>1708730</v>
          </cell>
        </row>
        <row r="1746">
          <cell r="B1746" t="str">
            <v>MESA PARA RECIBO DE LOZA LIMPIADIMENSIONES: LARGO. 1.79 ANCHO. 0.70 ALTO 0.86</v>
          </cell>
          <cell r="C1746" t="str">
            <v>m</v>
          </cell>
          <cell r="D1746">
            <v>1647155</v>
          </cell>
        </row>
        <row r="1747">
          <cell r="B1747" t="str">
            <v>MESA PUENTE PLÁSTICA PARA COMIDAS</v>
          </cell>
          <cell r="C1747" t="str">
            <v>Un</v>
          </cell>
          <cell r="D1747">
            <v>369410</v>
          </cell>
        </row>
        <row r="1748">
          <cell r="B1748" t="str">
            <v>MESA TRAPEZOIDAL ESCOLAR  EN MADERA CONTRACHAPADA TIPO 1 GRADO 1 COMO LO ESPECIFICA LA NTC 4731, PATAS TUBO DE ACERO CR 1.21 MIN (CAL.18)</v>
          </cell>
          <cell r="C1748" t="str">
            <v>Un</v>
          </cell>
          <cell r="D1748">
            <v>369410</v>
          </cell>
        </row>
        <row r="1749">
          <cell r="B1749" t="str">
            <v xml:space="preserve">MESAS DE NOCHE MESA CON ALACENA DE 1 PUERTA Y CAJÓN, DIMENSIONES: ANCHO 0.49M, FONDO 0.38M, ALTURA 0.80M, ACABADO EN PINTURA ELECTROSTÁTICA EN POLVO. </v>
          </cell>
          <cell r="C1749" t="str">
            <v>Un</v>
          </cell>
          <cell r="D1749">
            <v>250000</v>
          </cell>
        </row>
        <row r="1750">
          <cell r="B1750" t="str">
            <v>MESAS PARA LAVADO DE VAJILLA Y UTENSILIOS LÍNEA ACERO INOXIDABLE</v>
          </cell>
          <cell r="C1750" t="str">
            <v>Un</v>
          </cell>
          <cell r="D1750">
            <v>645000</v>
          </cell>
        </row>
        <row r="1751">
          <cell r="B1751" t="str">
            <v>MESAS PARA TRABAJO EN REPOSTERÍA Y PANADERÍA, LÍNEA GRANITO Y ACERO INOXIDABLE CON SALPICADERO Y CAJONES. DIMENSIONES: LARGO: 2.92. ANCHO: 0.70. ALTO: 0.86.</v>
          </cell>
          <cell r="C1751" t="str">
            <v>m</v>
          </cell>
          <cell r="D1751">
            <v>3602240</v>
          </cell>
        </row>
        <row r="1752">
          <cell r="B1752" t="str">
            <v>MESAS PARA TRABAJO TIPO PARED. DIMENSIONES: LARGO: 1.66. ANCHO: 0.70. ALTO: 0. 86.</v>
          </cell>
          <cell r="C1752" t="str">
            <v>m</v>
          </cell>
          <cell r="D1752">
            <v>1435039</v>
          </cell>
        </row>
        <row r="1753">
          <cell r="B1753" t="str">
            <v>MESAS PARA TRABAJO, LÍNEA ACERO INOXIDABLE TIPO DE PARED. DIMENSIONES: LARGO: 1.30. ANCHO: 0.69. ALTO: 0. 86.</v>
          </cell>
          <cell r="C1753" t="str">
            <v>m</v>
          </cell>
          <cell r="D1753">
            <v>1435039</v>
          </cell>
        </row>
        <row r="1754">
          <cell r="B1754" t="str">
            <v>MESAS PARA TRABAJO, LÍNEA ACERO INOXIDABLE TIPO DE PARED. DIMENSIONES: LARGO: 1.50. ANCHO: 0.69. ALTO: 0. 86.</v>
          </cell>
          <cell r="C1754" t="str">
            <v>m</v>
          </cell>
          <cell r="D1754">
            <v>1435039</v>
          </cell>
        </row>
        <row r="1755">
          <cell r="B1755" t="str">
            <v>MESAS PARA TRABAJO, LÍNEA ACERO INOXIDABLE TIPO DE PARED. DIMENSIONES: LARGO: 1.70. ANCHO: 0.69. ALTO: 0. 86.</v>
          </cell>
          <cell r="C1755" t="str">
            <v>m</v>
          </cell>
          <cell r="D1755">
            <v>1435039</v>
          </cell>
        </row>
        <row r="1756">
          <cell r="B1756" t="str">
            <v>MESAS PARA TRABAJO, LÍNEA ACERO INOXIDABLE TIPO DE PARED. DIMENSIONES: LARGO: 1.73. ANCHO: 0.69. ALTO: 0. 86.</v>
          </cell>
          <cell r="C1756" t="str">
            <v>m</v>
          </cell>
          <cell r="D1756">
            <v>1435039</v>
          </cell>
        </row>
        <row r="1757">
          <cell r="B1757" t="str">
            <v>MESAS PARA TRABAJO, LÍNEA ACERO INOXIDABLE TIPO DE PARED. DIMENSIONES: LARGO: 1.80. ANCHO: 0.69. ALTO: 0. 86.</v>
          </cell>
          <cell r="C1757" t="str">
            <v>m</v>
          </cell>
          <cell r="D1757">
            <v>1435039</v>
          </cell>
        </row>
        <row r="1758">
          <cell r="B1758" t="str">
            <v>MESAS PARA TRABAJO, LÍNEA ACERO INOXIDABLE TIPO DE PARED. DIMENSIONES: LARGO: 2.20. ANCHO: 0.69. ALTO: 0. 86.</v>
          </cell>
          <cell r="C1758" t="str">
            <v>m</v>
          </cell>
          <cell r="D1758">
            <v>1435039</v>
          </cell>
        </row>
        <row r="1759">
          <cell r="B1759" t="str">
            <v>MESAS PARA TRABAJO, LÍNEA ACERO INOXIDABLE TIPO DE PARED. DIMENSIONES: LARGO: 2.50. ANCHO: 0.69. ALTO: 0. 86.</v>
          </cell>
          <cell r="C1759" t="str">
            <v>m</v>
          </cell>
          <cell r="D1759">
            <v>1435039</v>
          </cell>
        </row>
        <row r="1760">
          <cell r="B1760" t="str">
            <v>MESAS PARA TRABAJO, LÍNEA ACERO INOXIDABLE, TIPO CENTRAL</v>
          </cell>
          <cell r="C1760" t="str">
            <v>m</v>
          </cell>
          <cell r="D1760">
            <v>1379876</v>
          </cell>
        </row>
        <row r="1761">
          <cell r="B1761" t="str">
            <v>MESAS PARA TRABAJO, LÍNEA ACERO INOXIDABLE, TIPO DE PARED SÓLO PATAS.DIMENSIONES: LARGO: 1.35. ANCHO: 0.70. ALTO: 0.86.</v>
          </cell>
          <cell r="C1761" t="str">
            <v>m</v>
          </cell>
          <cell r="D1761">
            <v>1405752</v>
          </cell>
        </row>
        <row r="1762">
          <cell r="B1762" t="str">
            <v xml:space="preserve">MESÓN EN ACERO INOXIDABLE 0.60 </v>
          </cell>
          <cell r="C1762" t="str">
            <v>m</v>
          </cell>
          <cell r="D1762">
            <v>107716</v>
          </cell>
        </row>
        <row r="1763">
          <cell r="B1763" t="str">
            <v>MESON EN ACERO INOXIDABLE CAL 16, (SUM. E INSTAL. INCLUYE POCETA CON SALPICADERO Y ACCESORIOS, ACABADO MATE Y MUEBLE BAJO MELAMÍNICO DE ALTA RESISTENCIA A LA ABRASIÓN.)</v>
          </cell>
          <cell r="C1763" t="str">
            <v>m</v>
          </cell>
          <cell r="D1763">
            <v>1350000</v>
          </cell>
        </row>
        <row r="1764">
          <cell r="B1764" t="str">
            <v>MESON ESTÁNDAR EN ACERO INOXIDABLE e=0,30</v>
          </cell>
          <cell r="C1764" t="str">
            <v>m</v>
          </cell>
          <cell r="D1764">
            <v>327000</v>
          </cell>
        </row>
        <row r="1765">
          <cell r="B1765" t="str">
            <v>MESON LAVAMANOS</v>
          </cell>
          <cell r="C1765" t="str">
            <v>m</v>
          </cell>
          <cell r="D1765">
            <v>450000</v>
          </cell>
        </row>
        <row r="1766">
          <cell r="B1766" t="str">
            <v>MESON MARMOL CREMA</v>
          </cell>
          <cell r="C1766" t="str">
            <v>m2</v>
          </cell>
          <cell r="D1766">
            <v>393593</v>
          </cell>
        </row>
        <row r="1767">
          <cell r="B1767" t="str">
            <v>MESULA EN COLD ROLLED P/ SOPORTE DE CUBIERTA</v>
          </cell>
          <cell r="C1767" t="str">
            <v>Un</v>
          </cell>
          <cell r="D1767">
            <v>152000</v>
          </cell>
        </row>
        <row r="1768">
          <cell r="B1768" t="str">
            <v>METALDECK 2" 9.4 M CAL 22 (0.75 MM)</v>
          </cell>
          <cell r="C1768" t="str">
            <v>m2</v>
          </cell>
          <cell r="D1768">
            <v>35000</v>
          </cell>
        </row>
        <row r="1769">
          <cell r="B1769" t="str">
            <v>MEZCLA DENSA EN CALIENTE MDC-3 (ASF 80-100 INV-02)</v>
          </cell>
          <cell r="C1769" t="str">
            <v>m3</v>
          </cell>
          <cell r="D1769">
            <v>445532</v>
          </cell>
        </row>
        <row r="1770">
          <cell r="B1770" t="str">
            <v>MEZCLADOR A MESA DE 8" Y CUELLO DE 10"</v>
          </cell>
          <cell r="C1770" t="str">
            <v>Un</v>
          </cell>
          <cell r="D1770">
            <v>816947</v>
          </cell>
        </row>
        <row r="1771">
          <cell r="B1771" t="str">
            <v>MEZCLADOR CON DUCHA PARA PARED.</v>
          </cell>
          <cell r="C1771" t="str">
            <v>Un</v>
          </cell>
          <cell r="D1771">
            <v>1482734</v>
          </cell>
        </row>
        <row r="1772">
          <cell r="B1772" t="str">
            <v>MEZCLADOR DE PARED ENCORE. DIMENSIONES: 8" A 12" DE LARGO.</v>
          </cell>
          <cell r="C1772" t="str">
            <v>Un</v>
          </cell>
          <cell r="D1772">
            <v>400877</v>
          </cell>
        </row>
        <row r="1773">
          <cell r="B1773" t="str">
            <v xml:space="preserve">MICROCENTRIFUGA CENTRÍFUGA DE MESA CON ROTOR PARA 24 HEMATOCRITOS, ROTOR CON TAPA COMO DISCO DE EVALUACIÓN, CON ALTA VELOCIDAD DE CENTRIFUGADO DE 1300 RPM (RCF 16060 X G.), MEDIDAS: 198MM X 231MM X 292MM, FRECUENCIA: 50HZ – 60HZ, PESO: 5.7 KG. </v>
          </cell>
          <cell r="C1773" t="str">
            <v>Un</v>
          </cell>
          <cell r="D1773">
            <v>1260000</v>
          </cell>
        </row>
        <row r="1774">
          <cell r="B1774" t="str">
            <v xml:space="preserve">MICRODINE EQUIPO DE ESTIMULADOR  CON DOS CANALES, CUATRO MODOS DE CORRIENTE, PREMODULADA, ALTO VOLTAJE (MICRODINE), INTERFERENCIAL Y RUSA, INCLUYE UN ELECTRODO DE PRUEBA PARA ALTO VOLTAJE. </v>
          </cell>
          <cell r="C1774" t="str">
            <v>Un</v>
          </cell>
          <cell r="D1774">
            <v>1260000</v>
          </cell>
        </row>
        <row r="1775">
          <cell r="B1775" t="str">
            <v>MICROFONO DE LLAMADO REMOTO POR RED IP</v>
          </cell>
          <cell r="C1775" t="str">
            <v>Un</v>
          </cell>
          <cell r="D1775">
            <v>3990023</v>
          </cell>
        </row>
        <row r="1776">
          <cell r="B1776" t="str">
            <v>MICROMOTOR MICROMOTOR PUNTA RECTA</v>
          </cell>
          <cell r="C1776" t="str">
            <v>Un</v>
          </cell>
          <cell r="D1776">
            <v>862000</v>
          </cell>
        </row>
        <row r="1777">
          <cell r="B1777" t="str">
            <v xml:space="preserve">MICROSCOPIO MICROSCOPIO BINOCULAR CON SISTEMA DE ÓPTICA ICS (INFINITY COLOR-CORRECTED SYSTEM), COMPLETAMENTE ACROMÁTICA, CORREGIDA AL INFINITO Y CON COMPENSACIÓN DE IMAGEN PLANA EN TODOS LOS OBJETIVOS. </v>
          </cell>
          <cell r="C1777" t="str">
            <v>Un</v>
          </cell>
          <cell r="D1777">
            <v>467500</v>
          </cell>
        </row>
        <row r="1778">
          <cell r="B1778" t="str">
            <v>MINERAL BLANCO ZINC</v>
          </cell>
          <cell r="C1778" t="str">
            <v>Lb</v>
          </cell>
          <cell r="D1778">
            <v>7355</v>
          </cell>
        </row>
        <row r="1779">
          <cell r="B1779" t="str">
            <v>MÓDULO DE BASURAS ESPECIALES.</v>
          </cell>
          <cell r="C1779" t="str">
            <v>Un</v>
          </cell>
          <cell r="D1779">
            <v>340000</v>
          </cell>
        </row>
        <row r="1780">
          <cell r="B1780" t="str">
            <v>MÓDULO DE CONECTIVIDAD</v>
          </cell>
          <cell r="C1780" t="str">
            <v>Un</v>
          </cell>
          <cell r="D1780">
            <v>3677100</v>
          </cell>
        </row>
        <row r="1781">
          <cell r="B1781" t="str">
            <v>MÓDULO DE CONTROL</v>
          </cell>
          <cell r="C1781" t="str">
            <v>Un</v>
          </cell>
          <cell r="D1781">
            <v>489710</v>
          </cell>
        </row>
        <row r="1782">
          <cell r="B1782" t="str">
            <v xml:space="preserve">MODULO DE EXPANSIÓN 2 X 10 GIGABIT </v>
          </cell>
          <cell r="C1782" t="str">
            <v>Un</v>
          </cell>
          <cell r="D1782">
            <v>15267700</v>
          </cell>
        </row>
        <row r="1783">
          <cell r="B1783" t="str">
            <v>MODULO DE EXPANSIÓN 2 X 10 GIGABIT (B)</v>
          </cell>
          <cell r="C1783" t="str">
            <v>Un</v>
          </cell>
          <cell r="D1783">
            <v>16838500</v>
          </cell>
        </row>
        <row r="1784">
          <cell r="B1784" t="str">
            <v>MÓDULO DE EXPANSIÓN DE 12 PUERTOS GIGABIT</v>
          </cell>
          <cell r="C1784" t="str">
            <v>Un</v>
          </cell>
          <cell r="D1784">
            <v>7294700</v>
          </cell>
        </row>
        <row r="1785">
          <cell r="B1785" t="str">
            <v>MÓDULO DE EXPANSIÓN DE 12 PUERTOS GIGABIT (B)</v>
          </cell>
          <cell r="C1785" t="str">
            <v>Un</v>
          </cell>
          <cell r="D1785">
            <v>8865500</v>
          </cell>
        </row>
        <row r="1786">
          <cell r="B1786" t="str">
            <v>MÓDULO INTEGRAL TUBULAR METÁLICO INFANTIL</v>
          </cell>
          <cell r="C1786" t="str">
            <v>Un</v>
          </cell>
          <cell r="D1786">
            <v>58898268</v>
          </cell>
        </row>
        <row r="1787">
          <cell r="B1787" t="str">
            <v>MODULO JUEGOS INFANTILES 3 JUEGOS</v>
          </cell>
          <cell r="C1787" t="str">
            <v>Un</v>
          </cell>
          <cell r="D1787">
            <v>29449000</v>
          </cell>
        </row>
        <row r="1788">
          <cell r="B1788" t="str">
            <v>MÓDULO MONITOR</v>
          </cell>
          <cell r="C1788" t="str">
            <v>Un</v>
          </cell>
          <cell r="D1788">
            <v>361760</v>
          </cell>
        </row>
        <row r="1789">
          <cell r="B1789" t="str">
            <v>MODULOS ENCODER DE IPTV X CANAL DE TELEVISIÓN ABIERTA</v>
          </cell>
          <cell r="C1789" t="str">
            <v>Un</v>
          </cell>
          <cell r="D1789">
            <v>11519200</v>
          </cell>
        </row>
        <row r="1790">
          <cell r="B1790" t="str">
            <v>Molde para soldadura cadweld</v>
          </cell>
          <cell r="C1790" t="str">
            <v>Un</v>
          </cell>
          <cell r="D1790">
            <v>256300</v>
          </cell>
        </row>
        <row r="1791">
          <cell r="B1791" t="str">
            <v>MOLINO PARA CARNES Y GRANOS CAPACIDAD 200 KG/HR. DIMENSIONES: 0.84CM 0.38CM 0. 44CM H.</v>
          </cell>
          <cell r="C1791" t="str">
            <v>Un</v>
          </cell>
          <cell r="D1791">
            <v>5236426</v>
          </cell>
        </row>
        <row r="1792">
          <cell r="B1792" t="str">
            <v xml:space="preserve">MOLINO PARA CARNES Y GRANOS DE 2 HP Y 280 KG/H. </v>
          </cell>
          <cell r="C1792" t="str">
            <v>Un</v>
          </cell>
          <cell r="D1792">
            <v>8390093</v>
          </cell>
        </row>
        <row r="1793">
          <cell r="B1793" t="str">
            <v>MONITOR LCD DE 24” DE DESPLIEGUE DE IMAGENES</v>
          </cell>
          <cell r="C1793" t="str">
            <v>Un</v>
          </cell>
          <cell r="D1793">
            <v>5321300</v>
          </cell>
        </row>
        <row r="1794">
          <cell r="B1794" t="str">
            <v>MONITOR LCD DE 46” DE DESPLIEGUE DE IMAGENES</v>
          </cell>
          <cell r="C1794" t="str">
            <v>Un</v>
          </cell>
          <cell r="D1794">
            <v>16832123</v>
          </cell>
        </row>
        <row r="1795">
          <cell r="B1795" t="str">
            <v>MONITOREO ARQUEOLÓGICO</v>
          </cell>
          <cell r="C1795" t="str">
            <v>Un</v>
          </cell>
          <cell r="D1795">
            <v>200000000</v>
          </cell>
        </row>
        <row r="1796">
          <cell r="B1796" t="str">
            <v>MORTERA Y PISTILO MORTERO Y PISTILO.</v>
          </cell>
          <cell r="C1796" t="str">
            <v>Un</v>
          </cell>
          <cell r="D1796">
            <v>45000</v>
          </cell>
        </row>
        <row r="1797">
          <cell r="B1797" t="str">
            <v>MORTERO 1:3</v>
          </cell>
          <cell r="C1797" t="str">
            <v>m3</v>
          </cell>
          <cell r="D1797">
            <v>344466.67</v>
          </cell>
        </row>
        <row r="1798">
          <cell r="B1798" t="str">
            <v>MORTERO 1:3 IMPERMEABILIZADO</v>
          </cell>
          <cell r="C1798" t="str">
            <v>m3</v>
          </cell>
          <cell r="D1798">
            <v>425699</v>
          </cell>
        </row>
        <row r="1799">
          <cell r="B1799" t="str">
            <v>MORTERO 1:4</v>
          </cell>
          <cell r="C1799" t="str">
            <v>m3</v>
          </cell>
          <cell r="D1799">
            <v>312980</v>
          </cell>
        </row>
        <row r="1800">
          <cell r="B1800" t="str">
            <v>MOSTRADOR DE AUTOSERVICIO ELÉCTRICO. DIMENSIONES: LARGO: 2.00. ANCHO: 1.10. ALTO: 0.86 1.35.</v>
          </cell>
          <cell r="C1800" t="str">
            <v>m</v>
          </cell>
          <cell r="D1800">
            <v>2079299</v>
          </cell>
        </row>
        <row r="1801">
          <cell r="B1801" t="str">
            <v>MOSTRADOR DE AUTOSERVICIO ELÉCTRICO.DIMENSIONES: LARGO:5.13. ANCHO: 1.10. ALTO: 0.86 - 1.35.</v>
          </cell>
          <cell r="C1801" t="str">
            <v>m</v>
          </cell>
          <cell r="D1801">
            <v>2460066</v>
          </cell>
        </row>
        <row r="1802">
          <cell r="B1802" t="str">
            <v>MOSTRADOR DE AUTOSERVICIO PARA GAS. DIMENSIONES: LARGO: 5.56. ANCHO: 1.10. ALTO: 0.86 - 1.35.</v>
          </cell>
          <cell r="C1802" t="str">
            <v>m</v>
          </cell>
          <cell r="D1802">
            <v>2344598</v>
          </cell>
        </row>
        <row r="1803">
          <cell r="B1803" t="str">
            <v>MOTOBOMBAS: FABRICACIÓN DE MOTOBOMBAS TIPO MONOBLOC PARA RECIRCDULACIÓN DE AGUA CALIENTE, MOTOR TRIFÁSICO, BOMBA CONSTRUIDA EN ACERO INOXIDABLE, CARACTERÍSTICAS SEGÚN FICHA TÉCNICA NO. 01-BRAC-02-01</v>
          </cell>
          <cell r="C1803" t="str">
            <v>Un</v>
          </cell>
          <cell r="D1803">
            <v>3795690</v>
          </cell>
        </row>
        <row r="1804">
          <cell r="B1804" t="str">
            <v>MUEBLE - CONSOLA DE OPERACION</v>
          </cell>
          <cell r="C1804" t="str">
            <v>Un</v>
          </cell>
          <cell r="D1804">
            <v>27448064</v>
          </cell>
        </row>
        <row r="1805">
          <cell r="B1805" t="str">
            <v>MUEBLE ARCHIVADOR METÁLICO DE 1.40 X 1 MTSX 0.45 DE PROFUNDIDAD CON PINTURA ELECTROSTÁTICA.</v>
          </cell>
          <cell r="C1805" t="str">
            <v>Un</v>
          </cell>
          <cell r="D1805">
            <v>630000</v>
          </cell>
        </row>
        <row r="1806">
          <cell r="B1806" t="str">
            <v>MUEBLE BASE PARA LA COLOCACIÓN DE EQUIPOS DE COCCIÓN DE SOBRE MESA, TIPO SENCILLO. LÍNEA ECONÓMICA. DIMENSIONES: LARGO: 0.45. ANCHO: 0.65. ALTO: 0.46.</v>
          </cell>
          <cell r="C1806" t="str">
            <v>m</v>
          </cell>
          <cell r="D1806">
            <v>1267041</v>
          </cell>
        </row>
        <row r="1807">
          <cell r="B1807" t="str">
            <v>MUEBLE EN ESTRUCTURA METALICA RECUBRIMIENTO EN QUARTZ STONE</v>
          </cell>
          <cell r="C1807" t="str">
            <v>m</v>
          </cell>
          <cell r="D1807">
            <v>560000</v>
          </cell>
        </row>
        <row r="1808">
          <cell r="B1808" t="str">
            <v xml:space="preserve">MUEBLES MODULARES COCINA ALTO/BAJO 0.60 A=1.0M </v>
          </cell>
          <cell r="C1808" t="str">
            <v>m</v>
          </cell>
          <cell r="D1808">
            <v>943999</v>
          </cell>
        </row>
        <row r="1809">
          <cell r="B1809" t="str">
            <v>MULETAS MATERIAL: METÁLICAS EN ALUMINIO DE ¾” Y 7/8” DE ALTURA GRADUABLE DE 1.10M A 1.40M DE ALTURA, CON PROTECCIÓN AXILAR Y MANILAR ANATÓMICO EN POLIPROPILENO DE ALTA DENSIDAD, TACÓN DE CAUCHO Y SOPORTE EN MADERA.</v>
          </cell>
          <cell r="C1809" t="str">
            <v>Un</v>
          </cell>
          <cell r="D1809">
            <v>180045</v>
          </cell>
        </row>
        <row r="1810">
          <cell r="B1810" t="str">
            <v>MUTITOMA CON CABLE DE 1.8M, 8 SALIDAS, CON SUPRESOR DE 13KA.</v>
          </cell>
          <cell r="C1810" t="str">
            <v>Un</v>
          </cell>
          <cell r="D1810">
            <v>652777</v>
          </cell>
        </row>
        <row r="1811">
          <cell r="B1811" t="str">
            <v xml:space="preserve">NEBULIZADORES MODELO PORTÁTIL, CON CAPACIDAD DE FLUJO MÁXIMO DE 9.4 A 16 LPM DE DESPLAZAMIENTO CON MÁXIMA PRESIÓN DE 30/40 PSI, TIPO DE MOTOR POLO BLINDADO, SIN ESCOBILLAS, BAJA VIBRACIÓN DEL MOTOR, MENOS RUIDO Y FÁCIL LIMPIEZA. </v>
          </cell>
          <cell r="C1811" t="str">
            <v>Un</v>
          </cell>
          <cell r="D1811">
            <v>194065</v>
          </cell>
        </row>
        <row r="1812">
          <cell r="B1812" t="str">
            <v>NEGATOSCOPIO CONSTRUIDO EN LÁMINA DE ACERO INOXIDABLE COLD ROLLED, TUBO  FLUORESCENTE REDONDO PARA UNA PLACA DE 0.14M X 0.17M, PANTALLA EN ACRÍLICO BLANCO, INCLUYE INTERRUPTOR DE CODILLO.</v>
          </cell>
          <cell r="C1812" t="str">
            <v>Un</v>
          </cell>
          <cell r="D1812">
            <v>216461</v>
          </cell>
        </row>
        <row r="1813">
          <cell r="B1813" t="str">
            <v xml:space="preserve">NEVERA ARMARIO MOVIL MORTUORIO REFRIGERADO PARA DOSARCM  1036-1 SS </v>
          </cell>
          <cell r="C1813" t="str">
            <v>Un</v>
          </cell>
          <cell r="D1813">
            <v>14000000</v>
          </cell>
        </row>
        <row r="1814">
          <cell r="B1814" t="str">
            <v>NEVERA DE 9 PIES, CONDENSADOR INTEGRADO CON PARRILLAS METÁLICAS Y  MANIJAS INTEGRADAS A LAS PUERTAS, ACABADO CON PINTURA ELECTROSTÁTICA</v>
          </cell>
          <cell r="C1814" t="str">
            <v>Un</v>
          </cell>
          <cell r="D1814">
            <v>1492725</v>
          </cell>
        </row>
        <row r="1815">
          <cell r="B1815" t="str">
            <v>NIPLE P HG 3"</v>
          </cell>
          <cell r="C1815" t="str">
            <v>Un</v>
          </cell>
          <cell r="D1815">
            <v>44823</v>
          </cell>
        </row>
        <row r="1816">
          <cell r="B1816" t="str">
            <v>NIPLE PASAMURO 3 x 10.16 cm</v>
          </cell>
          <cell r="C1816" t="str">
            <v>Un</v>
          </cell>
          <cell r="D1816">
            <v>52102</v>
          </cell>
        </row>
        <row r="1817">
          <cell r="B1817" t="str">
            <v>NIPLE PASAMURO 4 x 10.16 cm</v>
          </cell>
          <cell r="C1817" t="str">
            <v>Un</v>
          </cell>
          <cell r="D1817">
            <v>68382</v>
          </cell>
        </row>
        <row r="1818">
          <cell r="B1818" t="str">
            <v>NIPLE PASAMURO 6 x 10.16 cm</v>
          </cell>
          <cell r="C1818" t="str">
            <v>Un</v>
          </cell>
          <cell r="D1818">
            <v>75000</v>
          </cell>
        </row>
        <row r="1819">
          <cell r="B1819" t="str">
            <v>NULLIFIRE S624 IMPRIMANTE PARA METAL A BASE DE AGUA, PROPORCIONA PROTECCIÓN CONTRA LA CORROSIÓN</v>
          </cell>
          <cell r="C1819" t="str">
            <v>Kg</v>
          </cell>
          <cell r="D1819">
            <v>50823</v>
          </cell>
        </row>
        <row r="1820">
          <cell r="B1820" t="str">
            <v>NULLIFIRE S707-60 RECUBRIMIENTO INTUMESCENTE BASE AGUA PARA LA ROTECCIÓN CONTRA EL FUEGO.</v>
          </cell>
          <cell r="C1820" t="str">
            <v>Kg</v>
          </cell>
          <cell r="D1820">
            <v>36443</v>
          </cell>
        </row>
        <row r="1821">
          <cell r="B1821" t="str">
            <v>NULLIFIRE TS815 RECUBRIMIENTO (CAPA FINAL) DE ALTA CALIDAD
MODIFICADO CON ACRÍLICO</v>
          </cell>
          <cell r="C1821" t="str">
            <v>Kg</v>
          </cell>
          <cell r="D1821">
            <v>50823</v>
          </cell>
        </row>
        <row r="1822">
          <cell r="B1822" t="str">
            <v>OMEGA CAL.26 X 2,44 M ROLLADO</v>
          </cell>
          <cell r="C1822" t="str">
            <v>Un</v>
          </cell>
          <cell r="D1822">
            <v>2698</v>
          </cell>
        </row>
        <row r="1823">
          <cell r="B1823" t="str">
            <v>ORDENADORES DE FILA BRONCE.  MODELO TRADICIONAL MANILA FORRADA DE 150. MEDIDAS 106 H</v>
          </cell>
          <cell r="C1823" t="str">
            <v>Un</v>
          </cell>
          <cell r="D1823">
            <v>371167</v>
          </cell>
        </row>
        <row r="1824">
          <cell r="B1824" t="str">
            <v>ORDENADORES DE FILA COLD ROLLED.  MODELO RETRÁCTIL REATA DE 150. MEDIDAS 107 H</v>
          </cell>
          <cell r="C1824" t="str">
            <v>Un</v>
          </cell>
          <cell r="D1824">
            <v>134461</v>
          </cell>
        </row>
        <row r="1825">
          <cell r="B1825" t="str">
            <v>ORDENADORES DE FILA COLD ROLLED.  MODELO TRADICIONAL MANILA FORRADA DE 150. MEDIDAS 106 H</v>
          </cell>
          <cell r="C1825" t="str">
            <v>Un</v>
          </cell>
          <cell r="D1825">
            <v>127330</v>
          </cell>
        </row>
        <row r="1826">
          <cell r="B1826" t="str">
            <v>ORGANIZADOR DOBLE RANURADO CON TAPA HEAVY DUTY.</v>
          </cell>
          <cell r="C1826" t="str">
            <v>Un</v>
          </cell>
          <cell r="D1826">
            <v>1173644</v>
          </cell>
        </row>
        <row r="1827">
          <cell r="B1827" t="str">
            <v>ORGANIZADOR DOBLE SIN TAPA CON PROTECCIÓN DE RADIO DE CURVATURA.</v>
          </cell>
          <cell r="C1827" t="str">
            <v>Un</v>
          </cell>
          <cell r="D1827">
            <v>1048401</v>
          </cell>
        </row>
        <row r="1828">
          <cell r="B1828" t="str">
            <v>Organizador horizontal</v>
          </cell>
          <cell r="C1828" t="str">
            <v>Un</v>
          </cell>
          <cell r="D1828">
            <v>95200</v>
          </cell>
        </row>
        <row r="1829">
          <cell r="B1829" t="str">
            <v>Organizador vertical</v>
          </cell>
          <cell r="C1829" t="str">
            <v>Un</v>
          </cell>
          <cell r="D1829">
            <v>102000</v>
          </cell>
        </row>
        <row r="1830">
          <cell r="B1830" t="str">
            <v>ORGANIZADOR VERTICAL MIGHTYMO 10 CON PUERTA, 12.13" X 13" X 7', 45 RACK UNITS</v>
          </cell>
          <cell r="C1830" t="str">
            <v>Un</v>
          </cell>
          <cell r="D1830">
            <v>10249267</v>
          </cell>
        </row>
        <row r="1831">
          <cell r="B1831" t="str">
            <v xml:space="preserve">ORINAL ACERO 304 CALIBRE 18
 CON VÁLVULA.  MODELO SENCILLO SALIDA A PARED. MEDIDAS 45HX30X30P </v>
          </cell>
          <cell r="C1831" t="str">
            <v>Un</v>
          </cell>
          <cell r="D1831">
            <v>763980</v>
          </cell>
        </row>
        <row r="1832">
          <cell r="B1832" t="str">
            <v xml:space="preserve">ORINAL ACERO 304 CALIBRE 18
 CON VÁLVULA.  MODELO SENCILLO SALIDA A PARED. MEDIDAS 46HX35X32P </v>
          </cell>
          <cell r="C1832" t="str">
            <v>Un</v>
          </cell>
          <cell r="D1832">
            <v>808546</v>
          </cell>
        </row>
        <row r="1833">
          <cell r="B1833" t="str">
            <v xml:space="preserve">ORINAL ACERO 304 CALIBRE 18
CON VÁLVULA.  MODELO SENCILLO SALIDA A PARED. MEDIDAS 25HX23X18 </v>
          </cell>
          <cell r="C1833" t="str">
            <v>Un</v>
          </cell>
          <cell r="D1833">
            <v>406183</v>
          </cell>
        </row>
        <row r="1834">
          <cell r="B1834" t="str">
            <v xml:space="preserve">ORINAL ACERO 304 CALIBRE 18
CON VÁLVULA.  MODELO SENCILLO SALIDA A PARED. MEDIDAS 42HX31X29P </v>
          </cell>
          <cell r="C1834" t="str">
            <v>Un</v>
          </cell>
          <cell r="D1834">
            <v>453295</v>
          </cell>
        </row>
        <row r="1835">
          <cell r="B1835" t="str">
            <v>ORINAL CORRIDO COMUNITARIO 0.35 X 1.39 MTS EN ACERON INOX. CAL 18  IGT  O EQUIVALENTE DE IGUAL CALIDAD O SUPERIOR.</v>
          </cell>
          <cell r="C1835" t="str">
            <v>Un</v>
          </cell>
          <cell r="D1835">
            <v>725000</v>
          </cell>
        </row>
        <row r="1836">
          <cell r="B1836" t="str">
            <v>ORINAL CORRIDO COMUNITARIO 0.60 X 1 MTS EN ACERON INOX. CAL 16  IGT  O EQUIVALENTE DE IGUAL CALIDAD O SUPERIOR.</v>
          </cell>
          <cell r="C1836" t="str">
            <v>Un</v>
          </cell>
          <cell r="D1836">
            <v>625000</v>
          </cell>
        </row>
        <row r="1837">
          <cell r="B1837" t="str">
            <v>ORINAL GOTTA ANTIBACTERIAL ENTRADA POSTERIOR</v>
          </cell>
          <cell r="C1837" t="str">
            <v>Un</v>
          </cell>
          <cell r="D1837">
            <v>511900</v>
          </cell>
        </row>
        <row r="1838">
          <cell r="B1838" t="str">
            <v>ORINAL GOTTA ENTRADA POSTERIOR</v>
          </cell>
          <cell r="C1838" t="str">
            <v>Un</v>
          </cell>
          <cell r="D1838">
            <v>511900</v>
          </cell>
        </row>
        <row r="1839">
          <cell r="B1839" t="str">
            <v>ORINAL GRANDE DE COLGAR, COLOR BLANCO, ORIFICIO DE CONEXIÓN 5/8", ALTO 26 CM, ANCHO 24 CM, MARCO NACIONAL TIPO MANCESA O SIMILAR.  VER DETALLE CONEXIONES PLANO HIDROSANITARIO.</v>
          </cell>
          <cell r="C1839" t="str">
            <v>Un</v>
          </cell>
          <cell r="D1839">
            <v>230402</v>
          </cell>
        </row>
        <row r="1840">
          <cell r="B1840" t="str">
            <v>ORINAL INDIVIDUAL DE PARED  EN ACERON INOX. CAL 16  IGT  O EQUIVALENTE DE IGUAL CALIDAD O SUPERIOR.</v>
          </cell>
          <cell r="C1840" t="str">
            <v>Un</v>
          </cell>
          <cell r="D1840">
            <v>808546</v>
          </cell>
        </row>
        <row r="1841">
          <cell r="B1841" t="str">
            <v>ORINAL MEDIANO DE COLGAR INSTITUCIONAL COLOR BLANCO P´CONEXIÓN Ø 5/8" REF 21-AA-8860 MANCESA</v>
          </cell>
          <cell r="C1841" t="str">
            <v>Un</v>
          </cell>
          <cell r="D1841">
            <v>230402</v>
          </cell>
        </row>
        <row r="1842">
          <cell r="B1842" t="str">
            <v>OXIGENO, ACETILENO, DISCO</v>
          </cell>
          <cell r="C1842" t="str">
            <v>Kg</v>
          </cell>
          <cell r="D1842">
            <v>228</v>
          </cell>
        </row>
        <row r="1843">
          <cell r="B1843" t="str">
            <v>PALETA PARE-SIGA</v>
          </cell>
          <cell r="C1843" t="str">
            <v>Un</v>
          </cell>
          <cell r="D1843">
            <v>32000</v>
          </cell>
        </row>
        <row r="1844">
          <cell r="B1844" t="str">
            <v xml:space="preserve">PALILLOS POR CAJA CAJA DE PALILLOS </v>
          </cell>
          <cell r="C1844" t="str">
            <v>Un</v>
          </cell>
          <cell r="D1844">
            <v>17344</v>
          </cell>
        </row>
        <row r="1845">
          <cell r="B1845" t="str">
            <v>Panel central de alarma y seguridad completo</v>
          </cell>
          <cell r="C1845" t="str">
            <v>Un</v>
          </cell>
          <cell r="D1845">
            <v>3560000</v>
          </cell>
        </row>
        <row r="1846">
          <cell r="B1846" t="str">
            <v>PANEL DE INCENDIO CON TARJETA BACNET DE COMUNICACIONES</v>
          </cell>
          <cell r="C1846" t="str">
            <v>Un</v>
          </cell>
          <cell r="D1846">
            <v>64186126</v>
          </cell>
        </row>
        <row r="1847">
          <cell r="B1847" t="str">
            <v>Panel LED 0,60 x 0,60 - 45W</v>
          </cell>
          <cell r="C1847" t="str">
            <v xml:space="preserve">Un </v>
          </cell>
          <cell r="D1847">
            <v>122300</v>
          </cell>
        </row>
        <row r="1848">
          <cell r="B1848" t="str">
            <v>PANEL LED 60X60 30W DRIVER MULTIVOLTAJE 700M.A 35W FRÍA (6500K)</v>
          </cell>
          <cell r="C1848" t="str">
            <v>Un</v>
          </cell>
          <cell r="D1848">
            <v>144500</v>
          </cell>
        </row>
        <row r="1849">
          <cell r="B1849" t="str">
            <v>PANEL LED REDONDO25W 6500K</v>
          </cell>
          <cell r="C1849" t="str">
            <v>Un</v>
          </cell>
          <cell r="D1849">
            <v>80791</v>
          </cell>
        </row>
        <row r="1850">
          <cell r="B1850" t="str">
            <v>PANEL PREFABRICADO EN CONCRETO A LA VISTA COLOR GRIS CON PERFORACIONES</v>
          </cell>
          <cell r="C1850" t="str">
            <v>m2</v>
          </cell>
          <cell r="D1850">
            <v>290884</v>
          </cell>
        </row>
        <row r="1851">
          <cell r="B1851" t="str">
            <v>PANEL/ACOPLADOR CIEGO SEXTUPLE</v>
          </cell>
          <cell r="C1851" t="str">
            <v>Un</v>
          </cell>
          <cell r="D1851">
            <v>55572</v>
          </cell>
        </row>
        <row r="1852">
          <cell r="B1852" t="str">
            <v>PANEL/ACOPLADOR LC SEXTUPLE MÓDULOS CUADRUPLES (12 HILOS)</v>
          </cell>
          <cell r="C1852" t="str">
            <v>Un</v>
          </cell>
          <cell r="D1852">
            <v>577284</v>
          </cell>
        </row>
        <row r="1853">
          <cell r="B1853" t="str">
            <v>PAPELERA PORTAPAPELES  FABRICADO EN  MADERA,  SENCILLO DE FORMA RECTANGULAR, TAMAÑO OFICIO.</v>
          </cell>
          <cell r="C1853" t="str">
            <v>Un</v>
          </cell>
          <cell r="D1853">
            <v>127330</v>
          </cell>
        </row>
        <row r="1854">
          <cell r="B1854" t="str">
            <v>PAPELERAS DE ESCRITORIO COLD ROLLED.  MODELO DOS BANDEJAS PATAS EN VARILLA. MEDIDAS 20HX31X27</v>
          </cell>
          <cell r="C1854" t="str">
            <v>Un</v>
          </cell>
          <cell r="D1854">
            <v>52206</v>
          </cell>
        </row>
        <row r="1855">
          <cell r="B1855" t="str">
            <v>PAPELERAS DE ESCRITORIO COLD ROLLED.  MODELO TRES BANDEJAS PATAS EN VARILLA. MEDIDAS 30HX31X27</v>
          </cell>
          <cell r="C1855" t="str">
            <v>Un</v>
          </cell>
          <cell r="D1855">
            <v>64939</v>
          </cell>
        </row>
        <row r="1856">
          <cell r="B1856" t="str">
            <v>PAPELERAS DE ESCRITORIO COLD ROLLED.  MODELO UNA BANDEJA PATAS EN VARILLA. MEDIDAS 10HX31X27</v>
          </cell>
          <cell r="C1856" t="str">
            <v>Un</v>
          </cell>
          <cell r="D1856">
            <v>25466</v>
          </cell>
        </row>
        <row r="1857">
          <cell r="B1857" t="str">
            <v>PAPELERAS DE ESCRITORIO COLD ROLLED.  MODELO UNA BANDEJA SIN PATAS. MEDIDAS 8,5HX34X24</v>
          </cell>
          <cell r="C1857" t="str">
            <v>Un</v>
          </cell>
          <cell r="D1857">
            <v>21647</v>
          </cell>
        </row>
        <row r="1858">
          <cell r="B1858" t="str">
            <v>PAPELERAS DE ESCRITORIO MELANIMICO.  MODELO UNA BANDEJA SIN PATAS. MEDIDAS 8,5HX34X24</v>
          </cell>
          <cell r="C1858" t="str">
            <v>Un</v>
          </cell>
          <cell r="D1858">
            <v>67485</v>
          </cell>
        </row>
        <row r="1859">
          <cell r="B1859" t="str">
            <v>PARADERO METÁLICO CON SILLA CON BANCA EN CONCRETO</v>
          </cell>
          <cell r="C1859" t="str">
            <v>Un</v>
          </cell>
          <cell r="D1859">
            <v>8658440</v>
          </cell>
        </row>
        <row r="1860">
          <cell r="B1860" t="str">
            <v>PARAL B6 X 2,44 CAL 26</v>
          </cell>
          <cell r="C1860" t="str">
            <v>Un</v>
          </cell>
          <cell r="D1860">
            <v>9606</v>
          </cell>
        </row>
        <row r="1861">
          <cell r="B1861" t="str">
            <v>Pararrayo 15 KV</v>
          </cell>
          <cell r="C1861" t="str">
            <v xml:space="preserve">Un </v>
          </cell>
          <cell r="D1861">
            <v>281100</v>
          </cell>
        </row>
        <row r="1862">
          <cell r="B1862" t="str">
            <v>Pararrayo 35 KV</v>
          </cell>
          <cell r="C1862" t="str">
            <v xml:space="preserve">Un </v>
          </cell>
          <cell r="D1862">
            <v>392560</v>
          </cell>
        </row>
        <row r="1863">
          <cell r="B1863" t="str">
            <v>PARRILLA DE ACERO INOXIDABLE 1/1GN. DIMENSIONES: 1/1 GN (325X530 MM)</v>
          </cell>
          <cell r="C1863" t="str">
            <v>Un</v>
          </cell>
          <cell r="D1863">
            <v>597445</v>
          </cell>
        </row>
        <row r="1864">
          <cell r="B1864" t="str">
            <v>PARRILLA DE ACERO INOXIDABLE 2/1GN. DIMENSIONES: 2/1 GN (650X530 MM)</v>
          </cell>
          <cell r="C1864" t="str">
            <v>Un</v>
          </cell>
          <cell r="D1864">
            <v>303701</v>
          </cell>
        </row>
        <row r="1865">
          <cell r="B1865" t="str">
            <v>PARRILLA PARA ASADOS EN ACERO INOXIDABLE. 1/1GN. DIMENSIONES: 1/1 GN (325X530 MM)</v>
          </cell>
          <cell r="C1865" t="str">
            <v>Un</v>
          </cell>
          <cell r="D1865">
            <v>172264</v>
          </cell>
        </row>
        <row r="1866">
          <cell r="B1866" t="str">
            <v>PASADOR DE CANTO</v>
          </cell>
          <cell r="C1866" t="str">
            <v>Un</v>
          </cell>
          <cell r="D1866">
            <v>9000</v>
          </cell>
        </row>
        <row r="1867">
          <cell r="B1867" t="str">
            <v xml:space="preserve">PASADOR DE PISO </v>
          </cell>
          <cell r="C1867" t="str">
            <v>Un</v>
          </cell>
          <cell r="D1867">
            <v>20000</v>
          </cell>
        </row>
        <row r="1868">
          <cell r="B1868" t="str">
            <v>PASADOR DE SOBREPONER POSICIÓN HORIZONTAL ACABADO CROMADO.</v>
          </cell>
          <cell r="C1868" t="str">
            <v>Un</v>
          </cell>
          <cell r="D1868">
            <v>37500</v>
          </cell>
        </row>
        <row r="1869">
          <cell r="B1869" t="str">
            <v xml:space="preserve">PASAMANOS METÁLICO EN TUBULAR REDONDO CERRAMIENTO (AGUA NEGRA) EN ACERO GALVANIZADO Ø.=2" ; PLATINAS DE AMARRE LATERAL EN LÁMINA DE ACERO DE 2"X3/16" L.=7,0CM, UBICACIÓN DE LOS ELEMENTOS SEGÚN PLANOS DE DETALLE. </v>
          </cell>
          <cell r="C1869" t="str">
            <v>m</v>
          </cell>
          <cell r="D1869">
            <v>125000</v>
          </cell>
        </row>
        <row r="1870">
          <cell r="B1870" t="str">
            <v>PASAMANOS TUB0 ESTRUCTURAL GALVANIZADO DE 2" ANCLADO A MURO.</v>
          </cell>
          <cell r="C1870" t="str">
            <v>m</v>
          </cell>
          <cell r="D1870">
            <v>125000</v>
          </cell>
        </row>
        <row r="1871">
          <cell r="B1871" t="str">
            <v>PASAMANOS TUBO DE 2^  CALIBRE 18 Y VARILLA DE 1/2 EN ACERO 304.  MODELO A PARED FIJACION A PARED CON FLANCHES. MEDIDAS SEGÚN PLANOS Y REQUERIMIENTO DEL CLIENTE</v>
          </cell>
          <cell r="C1871" t="str">
            <v>m</v>
          </cell>
          <cell r="D1871">
            <v>175079</v>
          </cell>
        </row>
        <row r="1872">
          <cell r="B1872" t="str">
            <v>PASOS ESCALERA VINILO 30 CM X 3 M</v>
          </cell>
          <cell r="C1872" t="str">
            <v>m</v>
          </cell>
          <cell r="D1872">
            <v>101883</v>
          </cell>
        </row>
        <row r="1873">
          <cell r="B1873" t="str">
            <v>PASTILLAS CARE RATIONAL PARA EQUIPOS SELFCOOKINGCENTER® CON CARECONTROL. PRESENTACIÓN: ENVASE POR 100 PASTILLAS.</v>
          </cell>
          <cell r="C1873" t="str">
            <v>Un</v>
          </cell>
          <cell r="D1873">
            <v>418212</v>
          </cell>
        </row>
        <row r="1874">
          <cell r="B1874" t="str">
            <v>PASTILLAS DE DETERGENTE RATIONAL PARA EQUIPOS SELFCOOKINGCENTER®. PRESENTACIÓN: BALDE POR 100 PASTILLAS.</v>
          </cell>
          <cell r="C1874" t="str">
            <v>Un</v>
          </cell>
          <cell r="D1874">
            <v>343531</v>
          </cell>
        </row>
        <row r="1875">
          <cell r="B1875" t="str">
            <v>PATCH CORD 10G, MOD8, 5FT (1,5 METROS), AZUL DATOS - ROJO VOZ</v>
          </cell>
          <cell r="C1875" t="str">
            <v>Un</v>
          </cell>
          <cell r="D1875">
            <v>121097</v>
          </cell>
        </row>
        <row r="1876">
          <cell r="B1876" t="str">
            <v>PATCH CORD 10G, MOD8, 9FT (2,7METROS), AZUL.</v>
          </cell>
          <cell r="C1876" t="str">
            <v>Un</v>
          </cell>
          <cell r="D1876">
            <v>160910</v>
          </cell>
        </row>
        <row r="1877">
          <cell r="B1877" t="str">
            <v>PATCH CORD DE FIBRA LC-LC, 2M, 50UM, MULTIMODO.</v>
          </cell>
          <cell r="C1877" t="str">
            <v>Un</v>
          </cell>
          <cell r="D1877">
            <v>874221</v>
          </cell>
        </row>
        <row r="1878">
          <cell r="B1878" t="str">
            <v>Patchcord de fibra LC-LC, multimodo, de 3 metros</v>
          </cell>
          <cell r="C1878" t="str">
            <v>Un</v>
          </cell>
          <cell r="D1878">
            <v>53550</v>
          </cell>
        </row>
        <row r="1879">
          <cell r="B1879" t="str">
            <v>Patch panel 48 puertos categoría 6A</v>
          </cell>
          <cell r="C1879" t="str">
            <v>Un</v>
          </cell>
          <cell r="D1879">
            <v>421000</v>
          </cell>
        </row>
        <row r="1880">
          <cell r="B1880" t="str">
            <v>PATCH PANEL CURVO PREENSAMBLADO CAT 6A 48 PUERTOS, 2U</v>
          </cell>
          <cell r="C1880" t="str">
            <v>Un</v>
          </cell>
          <cell r="D1880">
            <v>5026347</v>
          </cell>
        </row>
        <row r="1881">
          <cell r="B1881" t="str">
            <v>Patchcord de 1 metro cat. 6A certificado</v>
          </cell>
          <cell r="C1881" t="str">
            <v>Un</v>
          </cell>
          <cell r="D1881">
            <v>25320</v>
          </cell>
        </row>
        <row r="1882">
          <cell r="B1882" t="str">
            <v>Patchcord de 3 metro cat. 6A certificado</v>
          </cell>
          <cell r="C1882" t="str">
            <v>Un</v>
          </cell>
          <cell r="D1882">
            <v>33250</v>
          </cell>
        </row>
        <row r="1883">
          <cell r="B1883" t="str">
            <v>PATOS MATERIAL: MODELO ADULTO, METÁLICO EN ACERO INOXIDABLE.</v>
          </cell>
          <cell r="C1883" t="str">
            <v>Un</v>
          </cell>
          <cell r="D1883">
            <v>133831</v>
          </cell>
        </row>
        <row r="1884">
          <cell r="B1884" t="str">
            <v>PC con ambiente WINDOWS</v>
          </cell>
          <cell r="C1884" t="str">
            <v>Un</v>
          </cell>
          <cell r="D1884">
            <v>3456900</v>
          </cell>
        </row>
        <row r="1885">
          <cell r="B1885" t="str">
            <v>PEDESTAL CON GABINETE Y CEDAZO PARA MAQUINAS PELADORAS DE TUBÉRCULOS DE 60 LIBRAS. DIMENSIONES: DIÁMETRO: 53.5 CM. ALTO: 62 CM.</v>
          </cell>
          <cell r="C1885" t="str">
            <v>Un</v>
          </cell>
          <cell r="D1885">
            <v>2148694</v>
          </cell>
        </row>
        <row r="1886">
          <cell r="B1886" t="str">
            <v>PEGACOR</v>
          </cell>
          <cell r="C1886" t="str">
            <v>Kg</v>
          </cell>
          <cell r="D1886">
            <v>1489</v>
          </cell>
        </row>
        <row r="1887">
          <cell r="B1887" t="str">
            <v>PEGACOR INTERIORES BLANCO</v>
          </cell>
          <cell r="C1887" t="str">
            <v>KG</v>
          </cell>
          <cell r="D1887">
            <v>1489</v>
          </cell>
        </row>
        <row r="1888">
          <cell r="B1888" t="str">
            <v>PEGANTE</v>
          </cell>
          <cell r="C1888" t="str">
            <v>Un</v>
          </cell>
          <cell r="D1888">
            <v>6943</v>
          </cell>
        </row>
        <row r="1889">
          <cell r="B1889" t="str">
            <v>PEGANTE DE CONTACTO</v>
          </cell>
          <cell r="C1889" t="str">
            <v>Gal</v>
          </cell>
          <cell r="D1889">
            <v>75411</v>
          </cell>
        </row>
        <row r="1890">
          <cell r="B1890" t="str">
            <v>PEGANTE PARA PISO EN LLANTA RECICLADA</v>
          </cell>
          <cell r="C1890" t="str">
            <v>m2</v>
          </cell>
          <cell r="D1890">
            <v>5730</v>
          </cell>
        </row>
        <row r="1891">
          <cell r="B1891" t="str">
            <v>PEINAZO ALUMINIO 3"x1.5"</v>
          </cell>
          <cell r="C1891" t="str">
            <v>m</v>
          </cell>
          <cell r="D1891">
            <v>11000</v>
          </cell>
        </row>
        <row r="1892">
          <cell r="B1892" t="str">
            <v>PELICULA DE VINILO</v>
          </cell>
          <cell r="C1892" t="str">
            <v>m2</v>
          </cell>
          <cell r="D1892">
            <v>250000</v>
          </cell>
        </row>
        <row r="1893">
          <cell r="B1893" t="str">
            <v>PELICULA SAMBLASTING</v>
          </cell>
          <cell r="C1893" t="str">
            <v>m2</v>
          </cell>
          <cell r="D1893">
            <v>35000</v>
          </cell>
        </row>
        <row r="1894">
          <cell r="B1894" t="str">
            <v>PERCHEROS TUBO EN C.R..  MODELO METÁLICO . MEDIDAS 150 H</v>
          </cell>
          <cell r="C1894" t="str">
            <v>Un</v>
          </cell>
          <cell r="D1894">
            <v>82765</v>
          </cell>
        </row>
        <row r="1895">
          <cell r="B1895" t="str">
            <v>PERFIL ALUMINIO 1.5"x1.5"</v>
          </cell>
          <cell r="C1895" t="str">
            <v>m</v>
          </cell>
          <cell r="D1895">
            <v>7000</v>
          </cell>
        </row>
        <row r="1896">
          <cell r="B1896" t="str">
            <v>PERFIL OMEGA METÁLICO 63 MM X 3,05 M</v>
          </cell>
          <cell r="C1896" t="str">
            <v>Un</v>
          </cell>
          <cell r="D1896">
            <v>5412.4028000000008</v>
          </cell>
        </row>
        <row r="1897">
          <cell r="B1897" t="str">
            <v>PERFIL TUBULAR CUADRADO 40X40X4MM X6MTS</v>
          </cell>
          <cell r="C1897" t="str">
            <v>Un</v>
          </cell>
          <cell r="D1897">
            <v>205900</v>
          </cell>
        </row>
        <row r="1898">
          <cell r="B1898" t="str">
            <v>PERFILERIA</v>
          </cell>
          <cell r="C1898" t="str">
            <v>m2</v>
          </cell>
          <cell r="D1898">
            <v>28300</v>
          </cell>
        </row>
        <row r="1899">
          <cell r="B1899" t="str">
            <v>PERFORADOR DE TELA DE CAUCHO PERFORADORES DE TELA DE CAUCHO.</v>
          </cell>
          <cell r="C1899" t="str">
            <v>Un</v>
          </cell>
          <cell r="D1899">
            <v>93303</v>
          </cell>
        </row>
        <row r="1900">
          <cell r="B1900" t="str">
            <v>PERGOLA EN MADERA PLASTICA WPC (WOOD PLASTIC COMPOSITE)</v>
          </cell>
          <cell r="C1900" t="str">
            <v>m</v>
          </cell>
          <cell r="D1900">
            <v>95631</v>
          </cell>
        </row>
        <row r="1901">
          <cell r="B1901" t="str">
            <v>PERGORAS METÁLICAS CON PERFIL EN O</v>
          </cell>
          <cell r="C1901" t="str">
            <v>Kg</v>
          </cell>
          <cell r="D1901">
            <v>16466</v>
          </cell>
        </row>
        <row r="1902">
          <cell r="B1902" t="str">
            <v>PERMISO TALA DE ARBOL</v>
          </cell>
          <cell r="C1902" t="str">
            <v>Un</v>
          </cell>
          <cell r="D1902">
            <v>140000</v>
          </cell>
        </row>
        <row r="1903">
          <cell r="B1903" t="str">
            <v>PERNO 1" CLAVO NORMAL</v>
          </cell>
          <cell r="C1903" t="str">
            <v>Un</v>
          </cell>
          <cell r="D1903">
            <v>625</v>
          </cell>
        </row>
        <row r="1904">
          <cell r="B1904" t="str">
            <v>PERNO 1/2" ALT. VEL. 1 3/4"</v>
          </cell>
          <cell r="C1904" t="str">
            <v>Un</v>
          </cell>
          <cell r="D1904">
            <v>406.48249599999997</v>
          </cell>
        </row>
        <row r="1905">
          <cell r="B1905" t="str">
            <v>PERNO 5/8" X 10"</v>
          </cell>
          <cell r="C1905" t="str">
            <v>Un</v>
          </cell>
          <cell r="D1905">
            <v>3357</v>
          </cell>
        </row>
        <row r="1906">
          <cell r="B1906" t="str">
            <v>Perno de tiro</v>
          </cell>
          <cell r="C1906" t="str">
            <v>Un</v>
          </cell>
          <cell r="D1906">
            <v>112</v>
          </cell>
        </row>
        <row r="1907">
          <cell r="B1907" t="str">
            <v>Perno expansivo para espárrago de 5/8"</v>
          </cell>
          <cell r="C1907" t="str">
            <v>Un</v>
          </cell>
          <cell r="D1907">
            <v>3500</v>
          </cell>
        </row>
        <row r="1908">
          <cell r="B1908" t="str">
            <v xml:space="preserve">PERSIANA DESCOLGADA, EN  PERFILERIA  ACERO COLL ROLLED, ANCLADA A PLACA. (VER DETALLE). </v>
          </cell>
          <cell r="C1908" t="str">
            <v>m2</v>
          </cell>
          <cell r="D1908">
            <v>215000</v>
          </cell>
        </row>
        <row r="1909">
          <cell r="B1909" t="str">
            <v>PERSIANA EN ALUMINIO ALN 315</v>
          </cell>
          <cell r="C1909" t="str">
            <v>M2</v>
          </cell>
          <cell r="D1909">
            <v>90000</v>
          </cell>
        </row>
        <row r="1910">
          <cell r="B1910" t="str">
            <v xml:space="preserve">PERSIANA EN ELEMENTOS TUBULARES DE ACERO COLLROLLED. (VER DETALLE). </v>
          </cell>
          <cell r="C1910" t="str">
            <v>Un</v>
          </cell>
          <cell r="D1910">
            <v>215000</v>
          </cell>
        </row>
        <row r="1911">
          <cell r="B1911" t="str">
            <v xml:space="preserve">PERSIANA FLOTADA EN PERFILES DE ALUMINIO, ANCLADA A ESTRUCTURA CON PERFIL VERTICAL DE 4¨X 4´, Y ELEMENTOS HORIZONTALES DE 4¨X 3¨. (VER DETALLE). </v>
          </cell>
          <cell r="C1911" t="str">
            <v>Un</v>
          </cell>
          <cell r="D1911">
            <v>215000</v>
          </cell>
        </row>
        <row r="1912">
          <cell r="B1912" t="str">
            <v>Philips LatinaLED BBS160 TDLM1100lm 840 120V 20W WH</v>
          </cell>
          <cell r="C1912" t="str">
            <v xml:space="preserve">Un </v>
          </cell>
          <cell r="D1912">
            <v>296300</v>
          </cell>
        </row>
        <row r="1913">
          <cell r="B1913" t="str">
            <v>Philips panel LED 1,20 x0,30 (Smart LED Troffer) 42W</v>
          </cell>
          <cell r="C1913" t="str">
            <v xml:space="preserve">Un </v>
          </cell>
          <cell r="D1913">
            <v>209300</v>
          </cell>
        </row>
        <row r="1914">
          <cell r="B1914" t="str">
            <v>Philips panel LED 1,20x0,30 (Smart LED Troffer) 30W</v>
          </cell>
          <cell r="C1914" t="str">
            <v xml:space="preserve">Un </v>
          </cell>
          <cell r="D1914">
            <v>207300</v>
          </cell>
        </row>
        <row r="1915">
          <cell r="B1915" t="str">
            <v>Philips TCW060/2-28W IBIZA</v>
          </cell>
          <cell r="C1915" t="str">
            <v xml:space="preserve">Un </v>
          </cell>
          <cell r="D1915">
            <v>136900</v>
          </cell>
        </row>
        <row r="1916">
          <cell r="B1916" t="str">
            <v>Philips TCW060/2-54W IBIZA</v>
          </cell>
          <cell r="C1916" t="str">
            <v xml:space="preserve">Un </v>
          </cell>
          <cell r="D1916">
            <v>202300</v>
          </cell>
        </row>
        <row r="1917">
          <cell r="B1917" t="str">
            <v>PIEDRA ORNAMENTAL BOLO MARMOL BLANCO</v>
          </cell>
          <cell r="C1917" t="str">
            <v>Bto</v>
          </cell>
          <cell r="D1917">
            <v>86300</v>
          </cell>
        </row>
        <row r="1918">
          <cell r="B1918" t="str">
            <v>PIEDRA RAJON</v>
          </cell>
          <cell r="C1918" t="str">
            <v>m3</v>
          </cell>
          <cell r="D1918">
            <v>26556</v>
          </cell>
        </row>
        <row r="1919">
          <cell r="B1919" t="str">
            <v>PIEZA DE MANO ALTA VELOCIDAD EQUIPO DE ALTA VELOCIDAD DE 400.000 RPM, CAMBIA FRESAS CON LUBRICANTE, LLAVE PARA LA CABEZA DE LA PIEZA DE MANO Y ESTUCHE.</v>
          </cell>
          <cell r="C1919" t="str">
            <v>Un</v>
          </cell>
          <cell r="D1919">
            <v>75000</v>
          </cell>
        </row>
        <row r="1920">
          <cell r="B1920" t="str">
            <v>PINTURA</v>
          </cell>
          <cell r="C1920" t="str">
            <v>Gal</v>
          </cell>
          <cell r="D1920">
            <v>56034</v>
          </cell>
        </row>
        <row r="1921">
          <cell r="B1921" t="str">
            <v>PINTURA ACRILICA ALTA ASEPSIA</v>
          </cell>
          <cell r="C1921" t="str">
            <v>Gal</v>
          </cell>
          <cell r="D1921">
            <v>86900</v>
          </cell>
        </row>
        <row r="1922">
          <cell r="B1922" t="str">
            <v>PINTURA ACRILICA TIPO KORAZA</v>
          </cell>
          <cell r="C1922" t="str">
            <v>Gal</v>
          </cell>
          <cell r="D1922">
            <v>73597</v>
          </cell>
        </row>
        <row r="1923">
          <cell r="B1923" t="str">
            <v>PINTURA ELECTROSTÁTICA (POLVO)</v>
          </cell>
          <cell r="C1923" t="str">
            <v>Kg</v>
          </cell>
          <cell r="D1923">
            <v>120000</v>
          </cell>
        </row>
        <row r="1924">
          <cell r="B1924" t="str">
            <v>PINTURA ELECTROSTATICA CON POLVO POLIESTER</v>
          </cell>
          <cell r="C1924" t="str">
            <v>m2</v>
          </cell>
          <cell r="D1924">
            <v>25178</v>
          </cell>
        </row>
        <row r="1925">
          <cell r="B1925" t="str">
            <v>PINTURA EPÓXICA PARA CANCHAS VERDE 1 GALÓN KOLOR</v>
          </cell>
          <cell r="C1925" t="str">
            <v>Gal</v>
          </cell>
          <cell r="D1925">
            <v>92900</v>
          </cell>
        </row>
        <row r="1926">
          <cell r="B1926" t="str">
            <v>PINTURA EPOXICA PINTU-COAT BLANCO</v>
          </cell>
          <cell r="C1926" t="str">
            <v>Gal</v>
          </cell>
          <cell r="D1926">
            <v>120635</v>
          </cell>
        </row>
        <row r="1927">
          <cell r="B1927" t="str">
            <v>PINTURA EPOXICA TIPO 1 POLIAMIDA BLANCA</v>
          </cell>
          <cell r="C1927" t="str">
            <v>Gal</v>
          </cell>
          <cell r="D1927">
            <v>115146</v>
          </cell>
        </row>
        <row r="1928">
          <cell r="B1928" t="str">
            <v>PINTURA EPOXICONSTRUCCION PINTUCO</v>
          </cell>
          <cell r="C1928" t="str">
            <v>GL</v>
          </cell>
          <cell r="D1928">
            <v>180000</v>
          </cell>
        </row>
        <row r="1929">
          <cell r="B1929" t="str">
            <v>PINTURA IMPERMEABILIZANTE PARA FACHADA COLOR NEGRO</v>
          </cell>
          <cell r="C1929" t="str">
            <v>Gal</v>
          </cell>
          <cell r="D1929">
            <v>147194</v>
          </cell>
        </row>
        <row r="1930">
          <cell r="B1930" t="str">
            <v xml:space="preserve">PINTURA PINTUCOAT ( CATALIZADOR + PINTURA)  </v>
          </cell>
          <cell r="C1930" t="str">
            <v>GAL</v>
          </cell>
          <cell r="D1930">
            <v>181000</v>
          </cell>
        </row>
        <row r="1931">
          <cell r="B1931" t="str">
            <v>PINTURA TERMOPLASTICA CON MICROESFERA</v>
          </cell>
          <cell r="C1931" t="str">
            <v>Gal</v>
          </cell>
          <cell r="D1931">
            <v>78445</v>
          </cell>
        </row>
        <row r="1932">
          <cell r="B1932" t="str">
            <v>Pinza para soldadura cadweld</v>
          </cell>
          <cell r="C1932" t="str">
            <v>Un</v>
          </cell>
          <cell r="D1932">
            <v>75600</v>
          </cell>
        </row>
        <row r="1933">
          <cell r="B1933" t="str">
            <v xml:space="preserve">PINZAS PARA COGER TUBOS PINZAS METÁLICAS PARA RECOGER Y MANIPULAR TUBOS DE ENSAYO </v>
          </cell>
          <cell r="C1933" t="str">
            <v>Un</v>
          </cell>
          <cell r="D1933">
            <v>91473</v>
          </cell>
        </row>
        <row r="1934">
          <cell r="B1934" t="str">
            <v>PIPETAS AUTOMATICAS CAPACIDAD DE 5UL HASTA 500UL, VOLUMEN VARIABLE, PUNTA DESECHABLE AMARILLA CON CAPACIDAD DE 5UL A 50UL, DE 10UL A 100UL O 50UL A 200UL.</v>
          </cell>
          <cell r="C1934" t="str">
            <v>Un</v>
          </cell>
          <cell r="D1934">
            <v>2597826</v>
          </cell>
        </row>
        <row r="1935">
          <cell r="B1935" t="str">
            <v>PIPETAS DE BLANCO PIPETA DE BLANCO CON TUBO Y BOQUILLA.</v>
          </cell>
          <cell r="C1935" t="str">
            <v>Un</v>
          </cell>
          <cell r="D1935">
            <v>80496</v>
          </cell>
        </row>
        <row r="1936">
          <cell r="B1936" t="str">
            <v>PIPETAS DE SALHI PIPETA DE SALHI CON TUBO Y BOQUILLA.</v>
          </cell>
          <cell r="C1936" t="str">
            <v>Un</v>
          </cell>
          <cell r="D1936">
            <v>5000</v>
          </cell>
        </row>
        <row r="1937">
          <cell r="B1937" t="str">
            <v>PIPETAS PARA GLOBULOS ROJOS PIPETA DE GLÓBULOS ROJOS CON TUBO Y BOQUILLA.</v>
          </cell>
          <cell r="C1937" t="str">
            <v>Un</v>
          </cell>
          <cell r="D1937">
            <v>5000</v>
          </cell>
        </row>
        <row r="1938">
          <cell r="B1938" t="str">
            <v>PISA VIDRIO ALUMINIO SISTEMA 3831 SERIE 90</v>
          </cell>
          <cell r="C1938" t="str">
            <v>m</v>
          </cell>
          <cell r="D1938">
            <v>2847.6066666666666</v>
          </cell>
        </row>
        <row r="1939">
          <cell r="B1939" t="str">
            <v>PISO EN BALDOSA DE GRANO PERLATO CLARO</v>
          </cell>
          <cell r="C1939" t="str">
            <v>m2</v>
          </cell>
          <cell r="D1939">
            <v>57381</v>
          </cell>
        </row>
        <row r="1940">
          <cell r="B1940" t="str">
            <v>PISO EN CAUCHO CONTINUO MONOCAPA 100% LLANTA RECICLADA E.=1,0 CM, COLORES</v>
          </cell>
          <cell r="C1940" t="str">
            <v>m2</v>
          </cell>
          <cell r="D1940">
            <v>152796</v>
          </cell>
        </row>
        <row r="1941">
          <cell r="B1941" t="str">
            <v xml:space="preserve">PISO EN CONCRETO ARQUITECTONICO TIPO DECK ESPESOR 4.5  DE 1.50 X 0.115 COLOR ARDESIA </v>
          </cell>
          <cell r="C1941" t="str">
            <v>m2</v>
          </cell>
          <cell r="D1941">
            <v>151515</v>
          </cell>
        </row>
        <row r="1942">
          <cell r="B1942" t="str">
            <v>PISO EN GRANITO</v>
          </cell>
          <cell r="C1942" t="str">
            <v>m2</v>
          </cell>
          <cell r="D1942">
            <v>62168</v>
          </cell>
        </row>
        <row r="1943">
          <cell r="B1943" t="str">
            <v>PISO EN LLANTA RECICLADA EN BALDOSAS MODULARES DE 0,50X0,50 E=0,017, COLOR NEGRO, USO EXTERIOR</v>
          </cell>
          <cell r="C1943" t="str">
            <v>m2</v>
          </cell>
          <cell r="D1943">
            <v>127330</v>
          </cell>
        </row>
        <row r="1944">
          <cell r="B1944" t="str">
            <v>PISO EN LLANTA RECICLADA EN BALDOSAS MODULARES DE 0,50X0,50 E=0,017, COLOR NEGRO, USO INTERIOR</v>
          </cell>
          <cell r="C1944" t="str">
            <v>m2</v>
          </cell>
          <cell r="D1944">
            <v>120964</v>
          </cell>
        </row>
        <row r="1945">
          <cell r="B1945" t="str">
            <v>PISO EN LLANTA RECICLADA EN BALDOSAS MODULARES DE 0,50X0,50 E=0,017, COLORES, USO EXTERIOR</v>
          </cell>
          <cell r="C1945" t="str">
            <v>m2</v>
          </cell>
          <cell r="D1945">
            <v>134334</v>
          </cell>
        </row>
        <row r="1946">
          <cell r="B1946" t="str">
            <v>PISO EN LLANTA RECICLADA EN BALDOSAS MODULARES DE 0,50X0,50 E=0,017, COLORES, USO INTERIOR</v>
          </cell>
          <cell r="C1946" t="str">
            <v>m2</v>
          </cell>
          <cell r="D1946">
            <v>127330</v>
          </cell>
        </row>
        <row r="1947">
          <cell r="B1947" t="str">
            <v>PISO EN VINILO HETEROGENEO</v>
          </cell>
          <cell r="C1947" t="str">
            <v>m2</v>
          </cell>
          <cell r="D1947">
            <v>128817</v>
          </cell>
        </row>
        <row r="1948">
          <cell r="B1948" t="str">
            <v>PISO EN VINILO HOMOGENEO  DESING - EXCLUSIVE 260 X 60</v>
          </cell>
          <cell r="C1948" t="str">
            <v>m2</v>
          </cell>
          <cell r="D1948">
            <v>42939</v>
          </cell>
        </row>
        <row r="1949">
          <cell r="B1949" t="str">
            <v>PISO ESTELAR MICROBAN BLANCO ANTIBACTERIAL</v>
          </cell>
          <cell r="C1949" t="str">
            <v>m2</v>
          </cell>
          <cell r="D1949">
            <v>33156</v>
          </cell>
        </row>
        <row r="1950">
          <cell r="B1950" t="str">
            <v>PISO POLIMERICO TIPO STONHARD REFERENCIA STONCLAD  XP e= 3 mm Textura Piel de Naranja. (SUM-INSTAL. INCLUYE Grout epoxico para resanes y juntas de dilatación)</v>
          </cell>
          <cell r="C1950" t="str">
            <v>m2</v>
          </cell>
          <cell r="D1950">
            <v>198789</v>
          </cell>
        </row>
        <row r="1951">
          <cell r="B1951" t="str">
            <v>PISO POLIMERICO TIPO STONHARD REFERENCIA STONCLAD UR/GS4/HT4  E= 3 MM TEXTURA # 2. color: Shangay Blue o Teal Blue (SUM-INSTAL. INCLUYE Grout epoxico para resanes y juntas de dilatación)</v>
          </cell>
          <cell r="C1951" t="str">
            <v>m2</v>
          </cell>
          <cell r="D1951">
            <v>181518</v>
          </cell>
        </row>
        <row r="1952">
          <cell r="B1952" t="str">
            <v>PISO POLIMERICO TIPO STONHARD REFERENCIA STONCLAD UR/GS4/HT4 E= 4 MM TEXTURA # 2. color: Shangay Blue o Teal Blue (SUM-INSTAL. INCLUYE Grout epoxico para resanes y juntas de dilatación)</v>
          </cell>
          <cell r="C1952" t="str">
            <v>m2</v>
          </cell>
          <cell r="D1952">
            <v>198789</v>
          </cell>
        </row>
        <row r="1953">
          <cell r="B1953" t="str">
            <v>PISO POLIMERICO TIPO STONHARD REFERENCIA STONCLAD UR/GS4/HT4/SK6 e= 3 mm Textura Piel de Naranja. color: Shangay Blue o Teal Blue (SUM-INSTAL. INCLUYE Grout epoxico para resanes y juntas de dilatación)</v>
          </cell>
          <cell r="C1953" t="str">
            <v>m2</v>
          </cell>
          <cell r="D1953">
            <v>198789</v>
          </cell>
        </row>
        <row r="1954">
          <cell r="B1954" t="str">
            <v>PISO POLIMERICO TIPO STONHARD REFERENCIA STONSHIELD SLT Light Texture e=3mm. color: Twilight o Cobalt (SUM-INSTAL. INCLUYE Grout epoxico para resanes y juntas de dilatación)</v>
          </cell>
          <cell r="C1954" t="str">
            <v>m2</v>
          </cell>
          <cell r="D1954">
            <v>277084</v>
          </cell>
        </row>
        <row r="1955">
          <cell r="B1955" t="str">
            <v>PISO POLIMERICO TIPO STONHARD REFERENCIA STONSHIELD URT Texture e=3 mm. color: Twilight o Cobalt (SUM-INSTAL. INCLUYE Grout epoxico para resanes y juntas de dilatación)</v>
          </cell>
          <cell r="C1955" t="str">
            <v>m2</v>
          </cell>
          <cell r="D1955">
            <v>384165</v>
          </cell>
        </row>
        <row r="1956">
          <cell r="B1956" t="str">
            <v>PISO URETANO STONCLAD UR/GS4/GS4, espesor 5mm, color: Silver Gray o Steel Gray</v>
          </cell>
          <cell r="C1956" t="str">
            <v>m2</v>
          </cell>
          <cell r="D1956">
            <v>217615</v>
          </cell>
        </row>
        <row r="1957">
          <cell r="B1957" t="str">
            <v>PISO VINILO ROLLO ANCHO 2M. 2MM</v>
          </cell>
          <cell r="C1957" t="str">
            <v>m2</v>
          </cell>
          <cell r="D1957">
            <v>40614</v>
          </cell>
        </row>
        <row r="1958">
          <cell r="B1958" t="str">
            <v>PISTOLA MARCACION ROPA: PISTOLA PARA MARCAR PRENDAS EN PLÁSTICO DE ALTA RESISTENCIA, CON AGUA Y TIRILLA PARA MARCADO, DE CARACTERÍSTICAS SEGÚN FICHA TÉCNICA NO. 02-PF-MR-02.</v>
          </cell>
          <cell r="C1958" t="str">
            <v>Un</v>
          </cell>
          <cell r="D1958">
            <v>328276</v>
          </cell>
        </row>
        <row r="1959">
          <cell r="B1959" t="str">
            <v>PIZARRA NEGRA 45X45</v>
          </cell>
          <cell r="C1959" t="str">
            <v>M2</v>
          </cell>
          <cell r="D1959">
            <v>41500</v>
          </cell>
        </row>
        <row r="1960">
          <cell r="B1960" t="str">
            <v>PLACA EN ULTRAPOOL. DIMENSIONES: LARGO: 0.40. ANCHO: 0.40. ESP.3/4.</v>
          </cell>
          <cell r="C1960" t="str">
            <v>Un</v>
          </cell>
          <cell r="D1960">
            <v>522053</v>
          </cell>
        </row>
        <row r="1961">
          <cell r="B1961" t="str">
            <v>PLACA PARA PICAR EN ULTRAPOL. DIMENSIONES: LARGO.0.45 ANCHO. 0.45 ESP.3/4”</v>
          </cell>
          <cell r="C1961" t="str">
            <v>Un</v>
          </cell>
          <cell r="D1961">
            <v>237221</v>
          </cell>
        </row>
        <row r="1962">
          <cell r="B1962" t="str">
            <v>PLACA PLANA FIBROCEMENTO ETERBOARD 1220X2440X 10MM</v>
          </cell>
          <cell r="C1962" t="str">
            <v>Un</v>
          </cell>
          <cell r="D1962">
            <v>68722.5</v>
          </cell>
        </row>
        <row r="1963">
          <cell r="B1963" t="str">
            <v>PLACA PLANA FIBROCEMENTO ETERBOARD 1220X2440X 14MM</v>
          </cell>
          <cell r="C1963" t="str">
            <v>Un</v>
          </cell>
          <cell r="D1963">
            <v>96211.500000000015</v>
          </cell>
        </row>
        <row r="1964">
          <cell r="B1964" t="str">
            <v>PLACA PLANA FIBROCEMENTO ETERBOARD 1220X2440X 17MM</v>
          </cell>
          <cell r="C1964" t="str">
            <v>Un</v>
          </cell>
          <cell r="D1964">
            <v>116828.25000000001</v>
          </cell>
        </row>
        <row r="1965">
          <cell r="B1965" t="str">
            <v>PLACA PLANA FIBROCEMENTO ETERBOARD 1220X2440X 20MM</v>
          </cell>
          <cell r="C1965" t="str">
            <v>Un</v>
          </cell>
          <cell r="D1965">
            <v>137445</v>
          </cell>
        </row>
        <row r="1966">
          <cell r="B1966" t="str">
            <v>PLACA PLANA FIBROCEMENTO ETERBOARD 1220X2440X 6MM</v>
          </cell>
          <cell r="C1966" t="str">
            <v>Un</v>
          </cell>
          <cell r="D1966">
            <v>41233.5</v>
          </cell>
        </row>
        <row r="1967">
          <cell r="B1967" t="str">
            <v>PLACA PLANA FIBROCEMENTO ETERBOARD 1220X2440X 8MM</v>
          </cell>
          <cell r="C1967" t="str">
            <v>Un</v>
          </cell>
          <cell r="D1967">
            <v>54978.000000000007</v>
          </cell>
        </row>
        <row r="1968">
          <cell r="B1968" t="str">
            <v>PLACA PREFABRICADA CUBIERTA POZO Y ARO-TAPA POZO</v>
          </cell>
          <cell r="C1968" t="str">
            <v>Un</v>
          </cell>
          <cell r="D1968">
            <v>800000</v>
          </cell>
        </row>
        <row r="1969">
          <cell r="B1969" t="str">
            <v>PLACA SUPERBOARD 2.4X1.2X14MM</v>
          </cell>
          <cell r="C1969" t="str">
            <v>Un</v>
          </cell>
          <cell r="D1969">
            <v>72529</v>
          </cell>
        </row>
        <row r="1970">
          <cell r="B1970" t="str">
            <v>PLACA SUPERPLACA 3/8" 1,22 X 2,44</v>
          </cell>
          <cell r="C1970" t="str">
            <v>Un</v>
          </cell>
          <cell r="D1970">
            <v>17344</v>
          </cell>
        </row>
        <row r="1971">
          <cell r="B1971" t="str">
            <v>PLACA YESO PINTADA 1/2"</v>
          </cell>
          <cell r="C1971" t="str">
            <v>m2</v>
          </cell>
          <cell r="D1971">
            <v>6217</v>
          </cell>
        </row>
        <row r="1972">
          <cell r="B1972" t="str">
            <v>PLANCHA ASADORA LÍNEA ACERO INOXIDABLE A GAS CON PATAS Y ENTREPAÑO LARGO 120 CM. DIMENSIONES: FRENTE: 1.20. FONDO: 0.95. ALTURA: 0.91.</v>
          </cell>
          <cell r="C1972" t="str">
            <v>Un</v>
          </cell>
          <cell r="D1972">
            <v>6025697</v>
          </cell>
        </row>
        <row r="1973">
          <cell r="B1973" t="str">
            <v>PLANCHA ASADORA LÍNEA ACERO INOXIDABLE A GAS CON PATAS Y ENTREPAÑO, LARGO 91CM.</v>
          </cell>
          <cell r="C1973" t="str">
            <v>Un</v>
          </cell>
          <cell r="D1973">
            <v>6025697</v>
          </cell>
        </row>
        <row r="1974">
          <cell r="B1974" t="str">
            <v>PLANCHA ASADORA, LÍNEA ELITE RESTAURANTE, CON PATAS Y ENTREPAÑO, LARGO 80 CM. DIMENSIONES: FRENTE: 80CM. FONDO: 80CM. ALTURA: 91CM.</v>
          </cell>
          <cell r="C1974" t="str">
            <v>Un</v>
          </cell>
          <cell r="D1974">
            <v>3055920</v>
          </cell>
        </row>
        <row r="1975">
          <cell r="B1975" t="str">
            <v>PLANCHON EN ORDINARIO 2.90 X 0.18 X 0.04</v>
          </cell>
          <cell r="C1975" t="str">
            <v>m</v>
          </cell>
          <cell r="D1975">
            <v>5760</v>
          </cell>
        </row>
        <row r="1976">
          <cell r="B1976" t="str">
            <v>PLANCHON ORDINARIO 3M</v>
          </cell>
          <cell r="C1976" t="str">
            <v>m</v>
          </cell>
          <cell r="D1976">
            <v>5760</v>
          </cell>
        </row>
        <row r="1977">
          <cell r="B1977" t="str">
            <v xml:space="preserve">PLANOS AS-BUILT SISTEMA DE CABLEADO ESTRUCTURADO 2 COPIAS EN MEDIO FÍSICO IMPRESAS TAMAÑO PLIEGO Y 2 COPIAS MAGNÉTICAS. </v>
          </cell>
          <cell r="C1977" t="str">
            <v>Un</v>
          </cell>
          <cell r="D1977">
            <v>11781000</v>
          </cell>
        </row>
        <row r="1978">
          <cell r="B1978" t="str">
            <v>Planta de emergencia 72kW-90kVa</v>
          </cell>
          <cell r="C1978" t="str">
            <v>Un</v>
          </cell>
          <cell r="D1978">
            <v>118600000</v>
          </cell>
        </row>
        <row r="1979">
          <cell r="B1979" t="str">
            <v xml:space="preserve">Planta de emergencia 360KW/400KVA PRIME </v>
          </cell>
          <cell r="C1979" t="str">
            <v>Un</v>
          </cell>
          <cell r="D1979">
            <v>236000000</v>
          </cell>
        </row>
        <row r="1980">
          <cell r="B1980" t="str">
            <v>Planta de emergencia trifásica 350KW/438KVA Stand By - 440/254V</v>
          </cell>
          <cell r="C1980" t="str">
            <v>Un</v>
          </cell>
          <cell r="D1980">
            <v>325000000</v>
          </cell>
        </row>
        <row r="1981">
          <cell r="B1981" t="str">
            <v>Planta de emergencia trifásica 450KW/563KVA Stand By - 440/254V</v>
          </cell>
          <cell r="C1981" t="str">
            <v>Un</v>
          </cell>
          <cell r="D1981">
            <v>442000000</v>
          </cell>
        </row>
        <row r="1982">
          <cell r="B1982" t="str">
            <v>Planta de emergencia trifásica 600KW/750KVA Stand By - 440/254V</v>
          </cell>
          <cell r="C1982" t="str">
            <v>Un</v>
          </cell>
          <cell r="D1982">
            <v>526000000</v>
          </cell>
        </row>
        <row r="1983">
          <cell r="B1983" t="str">
            <v>Planta de emergencia trifásica 630KW/850KVA Stand By - 440/254V</v>
          </cell>
          <cell r="C1983" t="str">
            <v>Un</v>
          </cell>
          <cell r="D1983">
            <v>568000000</v>
          </cell>
        </row>
        <row r="1984">
          <cell r="B1984" t="str">
            <v>Planta de emergencia trifásica Prime 114KW/142KVA - Stand By 125KW/156KVA</v>
          </cell>
          <cell r="C1984" t="str">
            <v>Un</v>
          </cell>
          <cell r="D1984">
            <v>85320000</v>
          </cell>
        </row>
        <row r="1985">
          <cell r="B1985" t="str">
            <v>Planta de emergencia trifásica Prime 218KW/273KVA - Stand By 240KW/300KVA, 208/120V</v>
          </cell>
          <cell r="C1985" t="str">
            <v>Un</v>
          </cell>
          <cell r="D1985">
            <v>192000000</v>
          </cell>
        </row>
        <row r="1986">
          <cell r="B1986" t="str">
            <v>PLAQUETAS DE IDENTIFICACIÓN DE MEDIDOR</v>
          </cell>
          <cell r="C1986" t="str">
            <v>Un</v>
          </cell>
          <cell r="D1986">
            <v>15600</v>
          </cell>
        </row>
        <row r="1987">
          <cell r="B1987" t="str">
            <v>PLATINA 1/2" X 1/8" X 6M</v>
          </cell>
          <cell r="C1987" t="str">
            <v>Un</v>
          </cell>
          <cell r="D1987">
            <v>5644</v>
          </cell>
        </row>
        <row r="1988">
          <cell r="B1988" t="str">
            <v>PLATINA 2" X 1/4</v>
          </cell>
          <cell r="C1988" t="str">
            <v>m</v>
          </cell>
          <cell r="D1988">
            <v>9000</v>
          </cell>
        </row>
        <row r="1989">
          <cell r="B1989" t="str">
            <v>PLATINA 3/16 X1/8" X 6M</v>
          </cell>
          <cell r="C1989" t="str">
            <v>Un</v>
          </cell>
          <cell r="D1989">
            <v>8663</v>
          </cell>
        </row>
        <row r="1990">
          <cell r="B1990" t="str">
            <v>PLATINA EMPALMES Y BASE EMPOT</v>
          </cell>
          <cell r="C1990" t="str">
            <v>Kg</v>
          </cell>
          <cell r="D1990">
            <v>39218</v>
          </cell>
        </row>
        <row r="1991">
          <cell r="B1991" t="str">
            <v>POCETA CIRCULAR DIAM. 0.30 M</v>
          </cell>
          <cell r="C1991" t="str">
            <v>Unidad</v>
          </cell>
          <cell r="D1991">
            <v>180000</v>
          </cell>
        </row>
        <row r="1992">
          <cell r="B1992" t="str">
            <v>POLIETILENO NEGRO CAL. 4 ANCHO 4 M</v>
          </cell>
          <cell r="C1992" t="str">
            <v>m</v>
          </cell>
          <cell r="D1992">
            <v>1304</v>
          </cell>
        </row>
        <row r="1993">
          <cell r="B1993" t="str">
            <v>POLIETILENO NEGRO CAL.6 A=3M</v>
          </cell>
          <cell r="C1993" t="str">
            <v>m</v>
          </cell>
          <cell r="D1993">
            <v>1719</v>
          </cell>
        </row>
        <row r="1994">
          <cell r="B1994" t="str">
            <v>Pólvora para perno</v>
          </cell>
          <cell r="C1994" t="str">
            <v>Un</v>
          </cell>
          <cell r="D1994">
            <v>221</v>
          </cell>
        </row>
        <row r="1995">
          <cell r="B1995" t="str">
            <v>PORCELANATO BEIGE 60X60</v>
          </cell>
          <cell r="C1995" t="str">
            <v>m2</v>
          </cell>
          <cell r="D1995">
            <v>35653</v>
          </cell>
        </row>
        <row r="1996">
          <cell r="B1996" t="str">
            <v>PORCELANATO DE ALTO TRAFICO FORMATO 30X60 COLOR GRIS MATE</v>
          </cell>
          <cell r="C1996" t="str">
            <v>m2</v>
          </cell>
          <cell r="D1996">
            <v>100700</v>
          </cell>
        </row>
        <row r="1997">
          <cell r="B1997" t="str">
            <v>PORTA GRAPAS PORTA GRAPAS.</v>
          </cell>
          <cell r="C1997" t="str">
            <v>Un</v>
          </cell>
          <cell r="D1997">
            <v>12000</v>
          </cell>
        </row>
        <row r="1998">
          <cell r="B1998" t="str">
            <v>PORTÓN METALICO ACCESO PROVISIONAL OBRA</v>
          </cell>
          <cell r="C1998" t="str">
            <v>Un</v>
          </cell>
          <cell r="D1998">
            <v>600000</v>
          </cell>
        </row>
        <row r="1999">
          <cell r="B1999" t="str">
            <v>Poste concreto 12 metros 1050 Kg</v>
          </cell>
          <cell r="C1999" t="str">
            <v xml:space="preserve">Un </v>
          </cell>
          <cell r="D1999">
            <v>1560000</v>
          </cell>
        </row>
        <row r="2000">
          <cell r="B2000" t="str">
            <v>Poste concreto 12 metros 1050 Kg</v>
          </cell>
          <cell r="C2000" t="str">
            <v xml:space="preserve">Un </v>
          </cell>
          <cell r="D2000">
            <v>1560000</v>
          </cell>
        </row>
        <row r="2001">
          <cell r="B2001" t="str">
            <v>POSTE DE 4" CON MALLA TEJIDA</v>
          </cell>
          <cell r="C2001" t="str">
            <v>Un</v>
          </cell>
          <cell r="D2001">
            <v>35000</v>
          </cell>
        </row>
        <row r="2002">
          <cell r="B2002" t="str">
            <v>Poste metálico, en acero galvanizado de 10 metros</v>
          </cell>
          <cell r="C2002" t="str">
            <v>Un</v>
          </cell>
          <cell r="D2002">
            <v>1595000</v>
          </cell>
        </row>
        <row r="2003">
          <cell r="B2003" t="str">
            <v>Poste metálico, en acero galvanizado de 12 metros</v>
          </cell>
          <cell r="C2003" t="str">
            <v>Un</v>
          </cell>
          <cell r="D2003">
            <v>1854600</v>
          </cell>
        </row>
        <row r="2004">
          <cell r="B2004" t="str">
            <v>Poste metálico, en acero galvanizado de 16 metros</v>
          </cell>
          <cell r="C2004" t="str">
            <v>Un</v>
          </cell>
          <cell r="D2004">
            <v>3960000</v>
          </cell>
        </row>
        <row r="2005">
          <cell r="B2005" t="str">
            <v>POSTERIA DE ILUMINACIÓN</v>
          </cell>
          <cell r="C2005" t="str">
            <v>Un</v>
          </cell>
          <cell r="D2005">
            <v>750000</v>
          </cell>
        </row>
        <row r="2006">
          <cell r="B2006" t="str">
            <v>POZOS DE EXTRACCION DE AGUAS SUBTERRANEAS PROFUNDIDAD HASTA 150M</v>
          </cell>
          <cell r="C2006" t="str">
            <v>Un</v>
          </cell>
          <cell r="D2006">
            <v>255757673</v>
          </cell>
        </row>
        <row r="2007">
          <cell r="B2007" t="str">
            <v>PRECALENTADOR DE AGUA ELECTRICO DIMENSIONES: 0.55 DIÁMETRO LARGO. 0.70.</v>
          </cell>
          <cell r="C2007" t="str">
            <v>Un</v>
          </cell>
          <cell r="D2007">
            <v>1786477</v>
          </cell>
        </row>
        <row r="2008">
          <cell r="B2008" t="str">
            <v>PRENSA NEUMATICA ELECTRICA: PRENSA NEUMÁTICA PARA TERMINADO DE ROPA DE FORMA, MANIOBRADA CON PULSADORES, GENERACION TERMICA A VAPOR, ELECTROVÁLVULA 5-2XII0 VOLTIO, DE CARACTERÍSTICAS SEQÚN FICHA TÉCNICA NO.02-PNU-CCV-OL</v>
          </cell>
          <cell r="C2008" t="str">
            <v>Un</v>
          </cell>
          <cell r="D2008">
            <v>35392242</v>
          </cell>
        </row>
        <row r="2009">
          <cell r="B2009" t="str">
            <v>PRESOSTATO</v>
          </cell>
          <cell r="C2009" t="str">
            <v>Un</v>
          </cell>
          <cell r="D2009">
            <v>213038</v>
          </cell>
        </row>
        <row r="2010">
          <cell r="B2010" t="str">
            <v>PROBETAS PROBETA EN VIDRIO DE 1000 CENTÍMETROS CÚBICOS.</v>
          </cell>
          <cell r="C2010" t="str">
            <v>Un</v>
          </cell>
          <cell r="D2010">
            <v>5000</v>
          </cell>
        </row>
        <row r="2011">
          <cell r="B2011" t="str">
            <v>PROCESADOR DE VEGETALES CL 50 ULTRA 1 SPEED. DIMENSIONES: (LXWXH) 350 X 320 X 590 MM</v>
          </cell>
          <cell r="C2011" t="str">
            <v>Un</v>
          </cell>
          <cell r="D2011">
            <v>8997902</v>
          </cell>
        </row>
        <row r="2012">
          <cell r="B2012" t="str">
            <v>PROCESADOR DE VEGETALES CL 55 2 FEED HEADS. DIMENSIONES: (LXWXH) 380 X 330 X 920 MM</v>
          </cell>
          <cell r="C2012" t="str">
            <v>Un</v>
          </cell>
          <cell r="D2012">
            <v>27357485</v>
          </cell>
        </row>
        <row r="2013">
          <cell r="B2013" t="str">
            <v>PROCESADOR DE VEGETALES CL 55 PUSHER FEED HEAD DIMENSIONES: (LXWXH) 380 X 320 X 920 MM</v>
          </cell>
          <cell r="C2013" t="str">
            <v>Un</v>
          </cell>
          <cell r="D2013">
            <v>24279037</v>
          </cell>
        </row>
        <row r="2014">
          <cell r="B2014" t="str">
            <v>PROCESADORA AUTOMATICA RX EQUIPO DE MESA CON VOLUMEN DE PROCESAMIENTO DE 100 A 400 PLACAS RADIOLÓGICAS DE TAMAÑO 14X17.</v>
          </cell>
          <cell r="C2014" t="str">
            <v>Un</v>
          </cell>
          <cell r="D2014">
            <v>6000000</v>
          </cell>
        </row>
        <row r="2015">
          <cell r="B2015" t="str">
            <v>PRODUCTOS OFICINA COLD ROLLED.  MODELO PORTA TACO PERFORADO. MEDIDAS 5.5HX8.5AX8.5P</v>
          </cell>
          <cell r="C2015" t="str">
            <v>Un</v>
          </cell>
          <cell r="D2015">
            <v>16553</v>
          </cell>
        </row>
        <row r="2016">
          <cell r="B2016" t="str">
            <v>PROTECCIÓN CON LICENCIA POR 1 AÑO PARA SEGURIDAD</v>
          </cell>
          <cell r="C2016" t="str">
            <v>Un</v>
          </cell>
          <cell r="D2016">
            <v>37211300</v>
          </cell>
        </row>
        <row r="2017">
          <cell r="B2017" t="str">
            <v>PROTECCIÓN CON LICENCIA POR 1 AÑO PARA SEGURIDAD INALAMBRICA</v>
          </cell>
          <cell r="C2017" t="str">
            <v>Un</v>
          </cell>
          <cell r="D2017">
            <v>121368100</v>
          </cell>
        </row>
        <row r="2018">
          <cell r="B2018" t="str">
            <v>PROTECTOR DE REDES DE COMUNICACIÓN DATOS –Y EQUIPOS DE COMPUTO</v>
          </cell>
          <cell r="C2018" t="str">
            <v>Un</v>
          </cell>
          <cell r="D2018">
            <v>343483</v>
          </cell>
        </row>
        <row r="2019">
          <cell r="B2019" t="str">
            <v>PROTECTOR DE REDES DE COMUNICACIÓN RS485 Y RS422 – CONTROLADORES I/O</v>
          </cell>
          <cell r="C2019" t="str">
            <v>Un</v>
          </cell>
          <cell r="D2019">
            <v>626798</v>
          </cell>
        </row>
        <row r="2020">
          <cell r="B2020" t="str">
            <v>PROTECTOR DE REDES DE PANEL DE INCENDIO</v>
          </cell>
          <cell r="C2020" t="str">
            <v>Un</v>
          </cell>
          <cell r="D2020">
            <v>466862</v>
          </cell>
        </row>
        <row r="2021">
          <cell r="B2021" t="str">
            <v>PROTECTOR PAPEL HIGIÉNICO EN ACERO SANITARIO TIPO REF 8-AA-845</v>
          </cell>
          <cell r="C2021" t="str">
            <v>Un</v>
          </cell>
          <cell r="D2021">
            <v>142698</v>
          </cell>
        </row>
        <row r="2022">
          <cell r="B2022" t="str">
            <v>Proyector PC , AE 100 W Metal Halide, 114000 lm</v>
          </cell>
          <cell r="C2022" t="str">
            <v xml:space="preserve">Un </v>
          </cell>
          <cell r="D2022">
            <v>412000</v>
          </cell>
        </row>
        <row r="2023">
          <cell r="B2023" t="str">
            <v>PRUEBA HERMETICIDAD</v>
          </cell>
          <cell r="C2023" t="str">
            <v>m</v>
          </cell>
          <cell r="D2023">
            <v>700</v>
          </cell>
        </row>
        <row r="2024">
          <cell r="B2024" t="str">
            <v>PRUEBA HIDRO</v>
          </cell>
          <cell r="C2024" t="str">
            <v>Un</v>
          </cell>
          <cell r="D2024">
            <v>322304</v>
          </cell>
        </row>
        <row r="2025">
          <cell r="B2025" t="str">
            <v>PUERTA ENTAMBORADA EN LAMINA DE MADERA TIPO MDF</v>
          </cell>
          <cell r="C2025" t="str">
            <v>Un</v>
          </cell>
          <cell r="D2025">
            <v>239900</v>
          </cell>
        </row>
        <row r="2026">
          <cell r="B2026" t="str">
            <v>PUESTO # 1:SUPERFICIE 1,50 X 60, SUPERFICIE 1,20 X 60,SOPORTES VIGA, PLATINA UNIÓN,ARCHIVADOR 2X1,SILLA EJECUTIVA,SILLA INTERLOCUTORA</v>
          </cell>
          <cell r="C2026" t="str">
            <v>Un</v>
          </cell>
          <cell r="D2026">
            <v>1723775</v>
          </cell>
        </row>
        <row r="2027">
          <cell r="B2027" t="str">
            <v>PUESTO #2: SUPERFICIE 1,50 X 60, SOPORTES VIGA, ARCHIVADOR 2X1, SILLA EJECUTIVA,SILLA INTERLOCUTORA</v>
          </cell>
          <cell r="C2027" t="str">
            <v>Un</v>
          </cell>
          <cell r="D2027">
            <v>1486013</v>
          </cell>
        </row>
        <row r="2028">
          <cell r="B2028" t="str">
            <v xml:space="preserve">PUESTO #3:SUPERFICIE 1,50 X 60, SOPORTES VIGA, ARCHIVADOR 2X1, SILLA SECRETARIAL </v>
          </cell>
          <cell r="C2028" t="str">
            <v>Un</v>
          </cell>
          <cell r="D2028">
            <v>1168997</v>
          </cell>
        </row>
        <row r="2029">
          <cell r="B2029" t="str">
            <v>PUESTO #4:SUPERFICIE 1,50 X 1,50 X 60, SOPORTES VIGA, ARCHIVADOR 2X1,SILLA SECRETARIAL</v>
          </cell>
          <cell r="C2029" t="str">
            <v>Un</v>
          </cell>
          <cell r="D2029">
            <v>1486013</v>
          </cell>
        </row>
        <row r="2030">
          <cell r="B2030" t="str">
            <v xml:space="preserve">PUESTO #5: SUPERFICIE 1,20 X 60, SOPORTES VIGA, ARCHIVADOR 2X1, SILLA SECRETARIAL </v>
          </cell>
          <cell r="C2030" t="str">
            <v>Un</v>
          </cell>
          <cell r="D2030">
            <v>1102952</v>
          </cell>
        </row>
        <row r="2031">
          <cell r="B2031" t="str">
            <v xml:space="preserve">PUESTO #6:SUPERFICIE 2,00 X 75, SUPERFICIE 1,20 X 60, SUPERFICIE 1,50 X 60, SOPORTES VIGA, PLATINA UNIÓN, ARCHIVADOR 2X1 , SILLA GERENCIA, SILLA INTERLOCUTORA </v>
          </cell>
          <cell r="C2031" t="str">
            <v>Un</v>
          </cell>
          <cell r="D2031">
            <v>3645684</v>
          </cell>
        </row>
        <row r="2032">
          <cell r="B2032" t="str">
            <v xml:space="preserve">PUESTO #7:SUPERFICIE 1,50 X 1,50 X 60, SUPERFICIE 80 X 60, PLATINA UNIÓN, SOPORTES VIGA, ARCHIVADOR 2X1,SILLA SECRETARIAL </v>
          </cell>
          <cell r="C2032" t="str">
            <v>Un</v>
          </cell>
          <cell r="D2032">
            <v>1670939</v>
          </cell>
        </row>
        <row r="2033">
          <cell r="B2033" t="str">
            <v>Pulsador tipo timbre</v>
          </cell>
          <cell r="C2033" t="str">
            <v>Un</v>
          </cell>
          <cell r="D2033">
            <v>5850</v>
          </cell>
        </row>
        <row r="2034">
          <cell r="B2034" t="str">
            <v>Punta captora 60 cms, con soporte de fijación</v>
          </cell>
          <cell r="C2034" t="str">
            <v>Un</v>
          </cell>
          <cell r="D2034">
            <v>102150</v>
          </cell>
        </row>
        <row r="2035">
          <cell r="B2035" t="str">
            <v>PUNTILLA C/ CABEZA 1"</v>
          </cell>
          <cell r="C2035" t="str">
            <v>LB</v>
          </cell>
          <cell r="D2035">
            <v>2948</v>
          </cell>
        </row>
        <row r="2036">
          <cell r="B2036" t="str">
            <v>PUNTILLA C/ CABEZA 2"</v>
          </cell>
          <cell r="C2036" t="str">
            <v>LB</v>
          </cell>
          <cell r="D2036">
            <v>1850</v>
          </cell>
        </row>
        <row r="2037">
          <cell r="B2037" t="str">
            <v>PUNTILLA CON CABEZA 2 1/2"</v>
          </cell>
          <cell r="C2037" t="str">
            <v>Lb</v>
          </cell>
          <cell r="D2037">
            <v>2420</v>
          </cell>
        </row>
        <row r="2038">
          <cell r="B2038" t="str">
            <v>PUNTILLA CON CABEZA 2"</v>
          </cell>
          <cell r="C2038" t="str">
            <v>Lb</v>
          </cell>
          <cell r="D2038">
            <v>1850</v>
          </cell>
        </row>
        <row r="2039">
          <cell r="B2039" t="str">
            <v>PUNTILLA CON CABEZA 3"</v>
          </cell>
          <cell r="C2039" t="str">
            <v>Lb</v>
          </cell>
          <cell r="D2039">
            <v>2420</v>
          </cell>
        </row>
        <row r="2040">
          <cell r="B2040" t="str">
            <v>RACK MIGHTYMO 10 45 U 7` 16,25" DE PROFUNDIDAD. 45 U.</v>
          </cell>
          <cell r="C2040" t="str">
            <v>Un</v>
          </cell>
          <cell r="D2040">
            <v>10907005</v>
          </cell>
        </row>
        <row r="2041">
          <cell r="B2041" t="str">
            <v>RACK PRINCIPAL CUARTO DE CONTROL</v>
          </cell>
          <cell r="C2041" t="str">
            <v>Un</v>
          </cell>
          <cell r="D2041">
            <v>5689152</v>
          </cell>
        </row>
        <row r="2042">
          <cell r="B2042" t="str">
            <v>RACK SERVIDOR DE VIDEO IPTV, INCLUYE UNIDAD DE REPRODUCCIÓN, FUENTE - SOFTWARE DE OPERACIÓN Y ADMINISTRACIÓN</v>
          </cell>
          <cell r="C2042" t="str">
            <v>Un</v>
          </cell>
          <cell r="D2042">
            <v>35557200</v>
          </cell>
        </row>
        <row r="2043">
          <cell r="B2043" t="str">
            <v>Rack de 1.20 de alto con sistema avanzado de administración de cableado</v>
          </cell>
          <cell r="C2043" t="str">
            <v>Un</v>
          </cell>
          <cell r="D2043">
            <v>1369000</v>
          </cell>
        </row>
        <row r="2044">
          <cell r="B2044" t="str">
            <v>Rack tipo bastidor de 45 RU, con sistema avanzado de administración de cableado</v>
          </cell>
          <cell r="C2044" t="str">
            <v>Un</v>
          </cell>
          <cell r="D2044">
            <v>2856100</v>
          </cell>
        </row>
        <row r="2045">
          <cell r="B2045" t="str">
            <v>RAJON DE PIEDRA</v>
          </cell>
          <cell r="C2045" t="str">
            <v>M3</v>
          </cell>
          <cell r="D2045">
            <v>120000</v>
          </cell>
        </row>
        <row r="2046">
          <cell r="B2046" t="str">
            <v>RALED II 48 LED, RA02SII, NW, 700 mA, 13350 lm, 107 W</v>
          </cell>
          <cell r="C2046" t="str">
            <v xml:space="preserve">Un </v>
          </cell>
          <cell r="D2046">
            <v>416300</v>
          </cell>
        </row>
        <row r="2047">
          <cell r="B2047" t="str">
            <v>RALED III 48 LED, RA05MIII, NW, 700 mA, 17800 lm, 143 W</v>
          </cell>
          <cell r="C2047" t="str">
            <v xml:space="preserve">Un </v>
          </cell>
          <cell r="D2047">
            <v>485200</v>
          </cell>
        </row>
        <row r="2048">
          <cell r="B2048" t="str">
            <v>RALED III 80 LED, RA02SII, NW, 700 mA, 22250 lm, 178 W</v>
          </cell>
          <cell r="C2048" t="str">
            <v xml:space="preserve">Un </v>
          </cell>
          <cell r="D2048">
            <v>444900</v>
          </cell>
        </row>
        <row r="2049">
          <cell r="B2049" t="str">
            <v>RECEBO B-200</v>
          </cell>
          <cell r="C2049" t="str">
            <v>m3</v>
          </cell>
          <cell r="D2049">
            <v>20278</v>
          </cell>
        </row>
        <row r="2050">
          <cell r="B2050" t="str">
            <v>RECUBRIMIENTO SINTETICO TRUFLEX TEXTURIZADO ALTA GAMA</v>
          </cell>
          <cell r="C2050" t="str">
            <v>m2</v>
          </cell>
          <cell r="D2050">
            <v>32777</v>
          </cell>
        </row>
        <row r="2051">
          <cell r="B2051" t="str">
            <v>REDES DE ENCERRAMIENTO CUADROS 5X5</v>
          </cell>
          <cell r="C2051" t="str">
            <v>m2</v>
          </cell>
          <cell r="D2051">
            <v>20500</v>
          </cell>
        </row>
        <row r="2052">
          <cell r="B2052" t="str">
            <v>REDUCCION EXCENTRICA 1" X 1/2"</v>
          </cell>
          <cell r="C2052" t="str">
            <v>Un</v>
          </cell>
          <cell r="D2052">
            <v>10166</v>
          </cell>
        </row>
        <row r="2053">
          <cell r="B2053" t="str">
            <v>REDUCCION EXCENTRICA 4" X 1-1/2"</v>
          </cell>
          <cell r="C2053" t="str">
            <v>Un</v>
          </cell>
          <cell r="D2053">
            <v>6100</v>
          </cell>
        </row>
        <row r="2054">
          <cell r="B2054" t="str">
            <v>REDUCCION EXCENTRICA 6" X4"</v>
          </cell>
          <cell r="C2054" t="str">
            <v>Un</v>
          </cell>
          <cell r="D2054">
            <v>408992</v>
          </cell>
        </row>
        <row r="2055">
          <cell r="B2055" t="str">
            <v>NIPLE ROSCA - RANURA 1"</v>
          </cell>
          <cell r="C2055" t="str">
            <v>Un</v>
          </cell>
          <cell r="D2055">
            <v>15093</v>
          </cell>
        </row>
        <row r="2056">
          <cell r="B2056" t="str">
            <v>REDUCCIÓN RANURADA 1-1/4" x 1"</v>
          </cell>
          <cell r="C2056" t="str">
            <v>Un</v>
          </cell>
          <cell r="D2056">
            <v>45883</v>
          </cell>
        </row>
        <row r="2057">
          <cell r="B2057" t="str">
            <v>REDUCCIÓN RANURADA 1-1/2" x 1-1/4"</v>
          </cell>
          <cell r="C2057" t="str">
            <v>Un</v>
          </cell>
          <cell r="D2057">
            <v>54335</v>
          </cell>
        </row>
        <row r="2058">
          <cell r="B2058" t="str">
            <v>REDUCCIÓN RANURADA 1-1/2" x 1"</v>
          </cell>
          <cell r="C2058" t="str">
            <v>Un</v>
          </cell>
          <cell r="D2058">
            <v>48298</v>
          </cell>
        </row>
        <row r="2059">
          <cell r="B2059" t="str">
            <v>REDUCCIÓN RANURADA 2" x 1-1/2"</v>
          </cell>
          <cell r="C2059" t="str">
            <v>Un</v>
          </cell>
          <cell r="D2059">
            <v>72446</v>
          </cell>
        </row>
        <row r="2060">
          <cell r="B2060" t="str">
            <v>REDUCCIÓN RANURADA 2" x 1-1/4"</v>
          </cell>
          <cell r="C2060" t="str">
            <v>Un</v>
          </cell>
          <cell r="D2060">
            <v>66409</v>
          </cell>
        </row>
        <row r="2061">
          <cell r="B2061" t="str">
            <v>REDUCCIÓN RANURADA 2" x 1"</v>
          </cell>
          <cell r="C2061" t="str">
            <v>Un</v>
          </cell>
          <cell r="D2061">
            <v>61383</v>
          </cell>
        </row>
        <row r="2062">
          <cell r="B2062" t="str">
            <v>REDUCCIÓN RANURADA 2-1/2" x 2"</v>
          </cell>
          <cell r="C2062" t="str">
            <v>Un</v>
          </cell>
          <cell r="D2062">
            <v>90558</v>
          </cell>
        </row>
        <row r="2063">
          <cell r="B2063" t="str">
            <v>REDUCCIÓN RANURADA 2-1/2" x 1-1/2"</v>
          </cell>
          <cell r="C2063" t="str">
            <v>Un</v>
          </cell>
          <cell r="D2063">
            <v>84521</v>
          </cell>
        </row>
        <row r="2064">
          <cell r="B2064" t="str">
            <v>REDUCCIÓN RANURADA 2-1/2" x 1-1/4"</v>
          </cell>
          <cell r="C2064" t="str">
            <v>Un</v>
          </cell>
          <cell r="D2064">
            <v>78484</v>
          </cell>
        </row>
        <row r="2065">
          <cell r="B2065" t="str">
            <v>REDUCCIÓN RANURADA 2-1/2" x 1"</v>
          </cell>
          <cell r="C2065" t="str">
            <v>Un</v>
          </cell>
          <cell r="D2065">
            <v>72446</v>
          </cell>
        </row>
        <row r="2066">
          <cell r="B2066" t="str">
            <v>REDUCCIÓN RANURADA 4 x 2-1/2"</v>
          </cell>
          <cell r="C2066" t="str">
            <v>Un</v>
          </cell>
          <cell r="D2066">
            <v>163004</v>
          </cell>
        </row>
        <row r="2067">
          <cell r="B2067" t="str">
            <v>REDUCCIÓN RANURADA 6" x 4"</v>
          </cell>
          <cell r="C2067" t="str">
            <v>Un</v>
          </cell>
          <cell r="D2067">
            <v>381000</v>
          </cell>
        </row>
        <row r="2068">
          <cell r="B2068" t="str">
            <v>REDUCCIÓN RANURADA 6" x 2-1/2"</v>
          </cell>
          <cell r="C2068" t="str">
            <v>Un</v>
          </cell>
          <cell r="D2068">
            <v>253562</v>
          </cell>
        </row>
        <row r="2069">
          <cell r="B2069" t="str">
            <v>REFRIGERADOR LÍNEA ELITE EN ACERO INOXIDABLE, PUERTAS SÓLIDAS DE 23 PIES. DIMENSIONES: FRENTE: 0.69. FONDO: 0.75. ALTO: 2.05.</v>
          </cell>
          <cell r="C2069" t="str">
            <v>Un</v>
          </cell>
          <cell r="D2069">
            <v>7513800</v>
          </cell>
        </row>
        <row r="2070">
          <cell r="B2070" t="str">
            <v>REFRIGERADOR LÍNEA ELITE EN ACERO INOXIDABLE, PUERTAS SÓLIDAS DE 52 PIES.DIMENSIONES: FRENTE: 1.55. FONDO: 0.75. ALTO: 2.30.</v>
          </cell>
          <cell r="C2070" t="str">
            <v>Un</v>
          </cell>
          <cell r="D2070">
            <v>14321811</v>
          </cell>
        </row>
        <row r="2071">
          <cell r="B2071" t="str">
            <v>REFRIGERADOR LÍNEA ELITE EN ACERO INOXIDABLE. 48 PIES.CUBICOS DIMENSIONES: FRENTE: 1.52. FONDO: 0.81. ALTO: 2.07.</v>
          </cell>
          <cell r="C2071" t="str">
            <v>Un</v>
          </cell>
          <cell r="D2071">
            <v>16400438</v>
          </cell>
        </row>
        <row r="2072">
          <cell r="B2072" t="str">
            <v xml:space="preserve">REFUERZO RAM </v>
          </cell>
          <cell r="C2072" t="str">
            <v>Kg</v>
          </cell>
          <cell r="D2072">
            <v>2547</v>
          </cell>
        </row>
        <row r="2073">
          <cell r="B2073" t="str">
            <v>REGISTRO CORTINA ROSCADO REDWHITE 1"</v>
          </cell>
          <cell r="C2073" t="str">
            <v>Un</v>
          </cell>
          <cell r="D2073">
            <v>84728</v>
          </cell>
        </row>
        <row r="2074">
          <cell r="B2074" t="str">
            <v>REGISTRO CORTINA ROSCADO REDWHITE 1/2"</v>
          </cell>
          <cell r="C2074" t="str">
            <v>Un</v>
          </cell>
          <cell r="D2074">
            <v>94736</v>
          </cell>
        </row>
        <row r="2075">
          <cell r="B2075" t="str">
            <v>REGISTRO CORTINA ROSCADO REDWHITE 1-1/2"</v>
          </cell>
          <cell r="C2075" t="str">
            <v>Un</v>
          </cell>
          <cell r="D2075">
            <v>152915</v>
          </cell>
        </row>
        <row r="2076">
          <cell r="B2076" t="str">
            <v>REGISTRO CORTINA ROSCADO REDWHITE 1-1/4"</v>
          </cell>
          <cell r="C2076" t="str">
            <v>Un</v>
          </cell>
          <cell r="D2076">
            <v>113645</v>
          </cell>
        </row>
        <row r="2077">
          <cell r="B2077" t="str">
            <v>REGISTRO CORTINA ROSCADO REDWHITE 2"</v>
          </cell>
          <cell r="C2077" t="str">
            <v>Un</v>
          </cell>
          <cell r="D2077">
            <v>246628</v>
          </cell>
        </row>
        <row r="2078">
          <cell r="B2078" t="str">
            <v>REGISTRO CORTINA ROSCADO REDWHITE 2-1/2"</v>
          </cell>
          <cell r="C2078" t="str">
            <v>Un</v>
          </cell>
          <cell r="D2078">
            <v>432565</v>
          </cell>
        </row>
        <row r="2079">
          <cell r="B2079" t="str">
            <v>REGISTRO CORTINA ROSCADO REDWHITE 3"</v>
          </cell>
          <cell r="C2079" t="str">
            <v>Un</v>
          </cell>
          <cell r="D2079">
            <v>598392</v>
          </cell>
        </row>
        <row r="2080">
          <cell r="B2080" t="str">
            <v>REGISTRO CORTINA ROSCADO REDWHITE 3/4"</v>
          </cell>
          <cell r="C2080" t="str">
            <v>Un</v>
          </cell>
          <cell r="D2080">
            <v>59798</v>
          </cell>
        </row>
        <row r="2081">
          <cell r="B2081" t="str">
            <v>REGISTRO CORTINA ROSCADO REDWHITE 4"</v>
          </cell>
          <cell r="C2081" t="str">
            <v>Un</v>
          </cell>
          <cell r="D2081">
            <v>1403962</v>
          </cell>
        </row>
        <row r="2082">
          <cell r="B2082" t="str">
            <v>REGISTRO CORTINA ROSCADO REDWHITE 6"</v>
          </cell>
          <cell r="C2082" t="str">
            <v>Un</v>
          </cell>
          <cell r="D2082">
            <v>1900000</v>
          </cell>
        </row>
        <row r="2083">
          <cell r="B2083" t="str">
            <v>REGISTRO CORTINA ROSCADO REDWHITE 8"</v>
          </cell>
          <cell r="C2083" t="str">
            <v>Un</v>
          </cell>
          <cell r="D2083">
            <v>2500000</v>
          </cell>
        </row>
        <row r="2084">
          <cell r="B2084" t="str">
            <v>REGISTRO P/D 1/2"</v>
          </cell>
          <cell r="C2084" t="str">
            <v>Un</v>
          </cell>
          <cell r="D2084">
            <v>25800</v>
          </cell>
        </row>
        <row r="2085">
          <cell r="B2085" t="str">
            <v>REGISTRO PESADO CORTINA TIPO RED WHITE  ROSCAR 1-1/4"</v>
          </cell>
          <cell r="C2085" t="str">
            <v>Un</v>
          </cell>
          <cell r="D2085">
            <v>41000</v>
          </cell>
        </row>
        <row r="2086">
          <cell r="B2086" t="str">
            <v>REGISTRO TOYA 3/4"</v>
          </cell>
          <cell r="C2086" t="str">
            <v>Un</v>
          </cell>
          <cell r="D2086">
            <v>32494</v>
          </cell>
        </row>
        <row r="2087">
          <cell r="B2087" t="str">
            <v>REGLETA TIPO 110 PARA 50 PARES</v>
          </cell>
          <cell r="C2087" t="str">
            <v>Un</v>
          </cell>
          <cell r="D2087">
            <v>284935</v>
          </cell>
        </row>
        <row r="2088">
          <cell r="B2088" t="str">
            <v>REGULADOR DE PRESION CONSTANTE</v>
          </cell>
          <cell r="C2088" t="str">
            <v>Un</v>
          </cell>
          <cell r="D2088">
            <v>4583000</v>
          </cell>
        </row>
        <row r="2089">
          <cell r="B2089" t="str">
            <v>REJA DE PLATINA 3/16¨ DENTADA Y TRABADA CAD 10 CM X 20 CM COLOR SEGUN DISEÑO.</v>
          </cell>
          <cell r="C2089" t="str">
            <v>m2</v>
          </cell>
          <cell r="D2089">
            <v>316000</v>
          </cell>
        </row>
        <row r="2090">
          <cell r="B2090" t="str">
            <v>REJA EN MALLA ESLABONADA GALVANIZADA, CUERPO DESLIZABLE HORIZONTALMENTE, PROTECCION DEL CARCAMO VEHICULAR. (VER DETALLE).</v>
          </cell>
          <cell r="C2090" t="str">
            <v>Un</v>
          </cell>
          <cell r="D2090">
            <v>354000</v>
          </cell>
        </row>
        <row r="2091">
          <cell r="B2091" t="str">
            <v>REJA TIPO BANCO</v>
          </cell>
          <cell r="C2091" t="str">
            <v>m2</v>
          </cell>
          <cell r="D2091">
            <v>186605</v>
          </cell>
        </row>
        <row r="2092">
          <cell r="B2092" t="str">
            <v>REJILLA ABARROTADA, CON MARCO EN LAMINA COLL ROLLED, Y BARROTES DE 1/2¨ MACIZO (VER CUADRO DE VENTANAS).</v>
          </cell>
          <cell r="C2092" t="str">
            <v>m</v>
          </cell>
          <cell r="D2092">
            <v>615000</v>
          </cell>
        </row>
        <row r="2093">
          <cell r="B2093" t="str">
            <v>REJILLA CUPULA METAL 6 X 4"</v>
          </cell>
          <cell r="C2093" t="str">
            <v>Un</v>
          </cell>
          <cell r="D2093">
            <v>25904</v>
          </cell>
        </row>
        <row r="2094">
          <cell r="B2094" t="str">
            <v>REJILLA DE PISO CON SOSCO DE 3" X 2"</v>
          </cell>
          <cell r="C2094" t="str">
            <v>Un</v>
          </cell>
          <cell r="D2094">
            <v>6912</v>
          </cell>
        </row>
        <row r="2095">
          <cell r="B2095" t="str">
            <v>REJILLA PARA ORINAL MARCA TOTO</v>
          </cell>
          <cell r="C2095" t="str">
            <v>Un</v>
          </cell>
          <cell r="D2095">
            <v>52200</v>
          </cell>
        </row>
        <row r="2096">
          <cell r="B2096" t="str">
            <v>REJILLA PARA SIFÓN EN ACERO INOX. AISI 304 CALIBRE 14  IGT</v>
          </cell>
          <cell r="C2096" t="str">
            <v>Un</v>
          </cell>
          <cell r="D2096">
            <v>27772</v>
          </cell>
        </row>
        <row r="2097">
          <cell r="B2097" t="str">
            <v>REJILLA Y MARCO SUMIDERO HTA 0,70X0,30</v>
          </cell>
          <cell r="C2097" t="str">
            <v>Un</v>
          </cell>
          <cell r="D2097">
            <v>49060</v>
          </cell>
        </row>
        <row r="2098">
          <cell r="B2098" t="str">
            <v xml:space="preserve">REJILLAS DE PISO METÁLICA EN ALUMINIO CON SOSCO 4"X3", TIPO ANTICUCARACHAS DE COLREJILLAS O EQUIVALENTE DE IGUAL CALIDAD O SUPERIOR. </v>
          </cell>
          <cell r="C2098" t="str">
            <v>m</v>
          </cell>
          <cell r="D2098">
            <v>15000</v>
          </cell>
        </row>
        <row r="2099">
          <cell r="B2099" t="str">
            <v>REJILLAS Y BANDEJAS PARA CÁRCAMOS EN ZONAS HÚMEDAS. DIMENSIONES: LARGO: 1.00. ANCHO: 0.20. ALTO: 0.07.</v>
          </cell>
          <cell r="C2099" t="str">
            <v>m</v>
          </cell>
          <cell r="D2099">
            <v>475906</v>
          </cell>
        </row>
        <row r="2100">
          <cell r="B2100" t="str">
            <v>REJILLAS Y BANDEJAS PARA CÁRCAMOS EN ZONAS HÚMEDAS. DIMENSIONES: LARGO: 1.00. ANCHO: 0.22. ALTO: 0.07.</v>
          </cell>
          <cell r="C2100" t="str">
            <v>m</v>
          </cell>
          <cell r="D2100">
            <v>475906</v>
          </cell>
        </row>
        <row r="2101">
          <cell r="B2101" t="str">
            <v>REJILLAS Y BANDEJAS PARA CÁRCAMOS EN ZONAS HÚMEDAS. DIMENSIONES: LARGO: 1.52. ANCHO: 0.22. ALTO: 0.07.</v>
          </cell>
          <cell r="C2101" t="str">
            <v>m</v>
          </cell>
          <cell r="D2101">
            <v>475906</v>
          </cell>
        </row>
        <row r="2102">
          <cell r="B2102" t="str">
            <v>REJILLAS Y BANDEJAS PARA CÁRCAMOS EN ZONAS HÚMEDAS. DIMENSIONES: LARGO: 1.80. ANCHO: 0.22. ALTO: 0.07.</v>
          </cell>
          <cell r="C2102" t="str">
            <v>m</v>
          </cell>
          <cell r="D2102">
            <v>475906</v>
          </cell>
        </row>
        <row r="2103">
          <cell r="B2103" t="str">
            <v>REJILLAS Y BANDEJAS PARA CÁRCAMOS EN ZONAS HÚMEDAS. DIMENSIONES: LARGO: 3.01. ANCHO: 0.22. ALTO: 0.07.</v>
          </cell>
          <cell r="C2103" t="str">
            <v>m</v>
          </cell>
          <cell r="D2103">
            <v>475906</v>
          </cell>
        </row>
        <row r="2104">
          <cell r="B2104" t="str">
            <v>REJILLAS Y BANDEJAS PARA CÁRCAMOS EN ZONAS HÚMEDAS. DIMENSIONES: LARGO: 6.87. ANCHO: 0.22. ALTO: 0.07.</v>
          </cell>
          <cell r="C2104" t="str">
            <v>m</v>
          </cell>
          <cell r="D2104">
            <v>475906</v>
          </cell>
        </row>
        <row r="2105">
          <cell r="B2105" t="str">
            <v>REJILLAS Y BANDEJAS PARA CÁRCAMOS EN ZONAS HÚMEDAS. DIMENSIONES: LARGO: 8.10. ANCHO: 0.22. ALTO: 0.07.</v>
          </cell>
          <cell r="C2105" t="str">
            <v>m</v>
          </cell>
          <cell r="D2105">
            <v>475906</v>
          </cell>
        </row>
        <row r="2106">
          <cell r="B2106" t="str">
            <v>REJILLAS Y BANDEJAS PARA CÁRCAMOS EN ZONAS HÚMEDAS.DIMENSIONES: LARGO: 1.00. ANCHO: 0.30. ALTO: 0.07.</v>
          </cell>
          <cell r="C2106" t="str">
            <v>m</v>
          </cell>
          <cell r="D2106">
            <v>705379</v>
          </cell>
        </row>
        <row r="2107">
          <cell r="B2107" t="str">
            <v>RELLENO EN RECEBO COMPACTADO</v>
          </cell>
          <cell r="C2107" t="str">
            <v>M3</v>
          </cell>
          <cell r="D2107">
            <v>51035.5</v>
          </cell>
        </row>
        <row r="2108">
          <cell r="B2108" t="str">
            <v>REMACHES POP</v>
          </cell>
          <cell r="C2108" t="str">
            <v>Un</v>
          </cell>
          <cell r="D2108">
            <v>330</v>
          </cell>
        </row>
        <row r="2109">
          <cell r="B2109" t="str">
            <v xml:space="preserve">REPISA ACERO 304,
CALIBRE 20.  MODELO UNIVERSAL CON PIE DE AMIGO. MEDIDAS 40H X 12,6 X 15 </v>
          </cell>
          <cell r="C2109" t="str">
            <v>Un</v>
          </cell>
          <cell r="D2109">
            <v>98045</v>
          </cell>
        </row>
        <row r="2110">
          <cell r="B2110" t="str">
            <v>REPISA COLGADO DE TRAPEROS DIMENSIONES: LARGO: 1.00. ANCHO: 0.35.</v>
          </cell>
          <cell r="C2110" t="str">
            <v>m</v>
          </cell>
          <cell r="D2110">
            <v>306429</v>
          </cell>
        </row>
        <row r="2111">
          <cell r="B2111" t="str">
            <v>REPISA COLGADO DE TRAPEROS. DIMENSIONES: LARGO: 1.00. ANCHO: 0.30.</v>
          </cell>
          <cell r="C2111" t="str">
            <v>Un</v>
          </cell>
          <cell r="D2111">
            <v>315109</v>
          </cell>
        </row>
        <row r="2112">
          <cell r="B2112" t="str">
            <v>REPISA DE SOBRE MESA PARA CANASTAS CON VAJILLA. DIMENSIONES: LARGO: 1.32. ANCHO: 0.55. ALTO: 0.20.</v>
          </cell>
          <cell r="C2112" t="str">
            <v>m</v>
          </cell>
          <cell r="D2112">
            <v>351482</v>
          </cell>
        </row>
        <row r="2113">
          <cell r="B2113" t="str">
            <v>REPISA DE SOBRE MESA PARA CANASTAS CON VAJILLA. DIMENSIONES: LARGO: 2.60. ANCHO: 0.55. ALTO: 0.20.</v>
          </cell>
          <cell r="C2113" t="str">
            <v>m</v>
          </cell>
          <cell r="D2113">
            <v>351482</v>
          </cell>
        </row>
        <row r="2114">
          <cell r="B2114" t="str">
            <v>REPISA DOBLE DE SOBREPONER PARA LAS SECCIONES FRÍAS DE LOS AUTOSERVICIOS EN ACERO INOXIDABLE. DIMENSIONES: LARGO: 3.66. ANCHO: 0.50. ALTO: 0.65.</v>
          </cell>
          <cell r="C2114" t="str">
            <v>m</v>
          </cell>
          <cell r="D2114">
            <v>519836</v>
          </cell>
        </row>
        <row r="2115">
          <cell r="B2115" t="str">
            <v>REPISA DOBLE TIPO DE SOBREPONER DIMENSIONES: LARGO.1.65 ANCHO.0.40035 ALTO.0.40</v>
          </cell>
          <cell r="C2115" t="str">
            <v>m</v>
          </cell>
          <cell r="D2115">
            <v>530086</v>
          </cell>
        </row>
        <row r="2116">
          <cell r="B2116" t="str">
            <v>REPISA EN ORDINARIO 2.90 X 0.08 X 0.04</v>
          </cell>
          <cell r="C2116" t="str">
            <v>Un</v>
          </cell>
          <cell r="D2116">
            <v>8352</v>
          </cell>
        </row>
        <row r="2117">
          <cell r="B2117" t="str">
            <v>REPISA EN ORDINARIO 5.90 X 0.08 X 0.04</v>
          </cell>
          <cell r="C2117" t="str">
            <v>Un</v>
          </cell>
          <cell r="D2117">
            <v>29000</v>
          </cell>
        </row>
        <row r="2118">
          <cell r="B2118" t="str">
            <v>REPISA INCLINADA PARA CANASTAS.DIMENSIONES: LARGO: 1.68. ANCHO: 0.55. ALTO: 0.20.</v>
          </cell>
          <cell r="C2118" t="str">
            <v>m</v>
          </cell>
          <cell r="D2118">
            <v>361668</v>
          </cell>
        </row>
        <row r="2119">
          <cell r="B2119" t="str">
            <v>REPISA ORDINARIO 3M</v>
          </cell>
          <cell r="C2119" t="str">
            <v>m</v>
          </cell>
          <cell r="D2119">
            <v>3357</v>
          </cell>
        </row>
        <row r="2120">
          <cell r="B2120" t="str">
            <v>REPISA PARA LA SECCIÓN CALIENTE DE AUTO-SERVICIO (REPISA CON VIDRIO CURVO)DIMENSIONES: LARGO: 1.73. ANCHO: 0.35. ALTO: 0.40.</v>
          </cell>
          <cell r="C2120" t="str">
            <v>m</v>
          </cell>
          <cell r="D2120">
            <v>833350</v>
          </cell>
        </row>
        <row r="2121">
          <cell r="B2121" t="str">
            <v>REPISA PARA LA SECCIÓN CALIENTE DE AUTO-SERVICIO (REPISA TIPO SENCILLO) DIMENSIONES: LARGO: 2.82. ANCHO: 030. ALTO.0.40.</v>
          </cell>
          <cell r="C2121" t="str">
            <v>m</v>
          </cell>
          <cell r="D2121">
            <v>532719</v>
          </cell>
        </row>
        <row r="2122">
          <cell r="B2122" t="str">
            <v>REPISA SENCILLA DE SOBRE PONER EN ACERO INOXIDABLE CON SEPARADORES. DIMENSIONES: LARGO: 1.16. ANCHO: 032 – 028. ALTO: 0.13.</v>
          </cell>
          <cell r="C2122" t="str">
            <v>m</v>
          </cell>
          <cell r="D2122">
            <v>361292</v>
          </cell>
        </row>
        <row r="2123">
          <cell r="B2123" t="str">
            <v>REPISA TIPO SENCILLO CON SEPARADORES. DIMENSIONES: LARGO: 1.65. ANCHO: 032 –028. ALTO: 0.13.</v>
          </cell>
          <cell r="C2123" t="str">
            <v>m</v>
          </cell>
          <cell r="D2123">
            <v>407381</v>
          </cell>
        </row>
        <row r="2124">
          <cell r="B2124" t="str">
            <v>REPISA TIPO SENCILLO PARA SECCIÓN CALIENTE DE AUTO SERVICIO. DIMENSIONES: LARGO: 1.80. ANCHO: 030. ALTO.0.40.</v>
          </cell>
          <cell r="C2124" t="str">
            <v>m</v>
          </cell>
          <cell r="D2124">
            <v>532708</v>
          </cell>
        </row>
        <row r="2125">
          <cell r="B2125" t="str">
            <v>REPISA TIPO SENCILLO. DIMENSIONES: LARGO: 1.35. ANCHO: 0.35. ALTO: 0.13.</v>
          </cell>
          <cell r="C2125" t="str">
            <v>m</v>
          </cell>
          <cell r="D2125">
            <v>270901</v>
          </cell>
        </row>
        <row r="2126">
          <cell r="B2126" t="str">
            <v>REPISA TIPO SENCILLO. DIMENSIONES: LARGO: 1.38. ANCHO: 0.35. ALTO: 0.13.</v>
          </cell>
          <cell r="C2126" t="str">
            <v>m</v>
          </cell>
          <cell r="D2126">
            <v>270901</v>
          </cell>
        </row>
        <row r="2127">
          <cell r="B2127" t="str">
            <v>REPISA TIPO SENCILLO. DIMENSIONES: LARGO: 1.50. ANCHO: 0.35. ALTO: 0.13.</v>
          </cell>
          <cell r="C2127" t="str">
            <v>m</v>
          </cell>
          <cell r="D2127">
            <v>270901</v>
          </cell>
        </row>
        <row r="2128">
          <cell r="B2128" t="str">
            <v>REPISA TIPO SENCILLO. DIMENSIONES: LARGO: 1.74. ANCHO: 0.35. ALTO: 0.13.</v>
          </cell>
          <cell r="C2128" t="str">
            <v>m</v>
          </cell>
          <cell r="D2128">
            <v>270901</v>
          </cell>
        </row>
        <row r="2129">
          <cell r="B2129" t="str">
            <v>REPISA TIPO SENCILLO. DIMENSIONES: LARGO: 1.90. ANCHO: 0.35. ALTO: 0.13.</v>
          </cell>
          <cell r="C2129" t="str">
            <v>m</v>
          </cell>
          <cell r="D2129">
            <v>270901</v>
          </cell>
        </row>
        <row r="2130">
          <cell r="B2130" t="str">
            <v>REPISA TIPO SENCILLO. DIMENSIONES: LARGO: 2.00. ANCHO: 0.35. ALTO: 0.13.</v>
          </cell>
          <cell r="C2130" t="str">
            <v>m</v>
          </cell>
          <cell r="D2130">
            <v>270901</v>
          </cell>
        </row>
        <row r="2131">
          <cell r="B2131" t="str">
            <v>REPISA TIPO SENCILLO. DIMENSIONES: LARGO: 2.10. ANCHO: 0.35. ALTO: 0.13.</v>
          </cell>
          <cell r="C2131" t="str">
            <v>m</v>
          </cell>
          <cell r="D2131">
            <v>270901</v>
          </cell>
        </row>
        <row r="2132">
          <cell r="B2132" t="str">
            <v>REPISA TIPO SENCILLO. DIMENSIONES: LARGO: 2.17. ANCHO: 0.35. ALTO: 0.13.</v>
          </cell>
          <cell r="C2132" t="str">
            <v>m</v>
          </cell>
          <cell r="D2132">
            <v>270901</v>
          </cell>
        </row>
        <row r="2133">
          <cell r="B2133" t="str">
            <v>REPISA TIPO SENCILLO. DIMENSIONES: LARGO: 2.20. ANCHO: 0.35. ALTO: 0.13.</v>
          </cell>
          <cell r="C2133" t="str">
            <v>m</v>
          </cell>
          <cell r="D2133">
            <v>270901</v>
          </cell>
        </row>
        <row r="2134">
          <cell r="B2134" t="str">
            <v>REPISA TIPO SENCILLO. DIMENSIONES: LARGO: 2.48. ANCHO: 0.35. ALTO: 0.13.</v>
          </cell>
          <cell r="C2134" t="str">
            <v>m</v>
          </cell>
          <cell r="D2134">
            <v>270901</v>
          </cell>
        </row>
        <row r="2135">
          <cell r="B2135" t="str">
            <v>REPISA TIPO SENCILLO. DIMENSIONES: LARGO: 2.57. ANCHO: 0.35. ALTO: 0.13.</v>
          </cell>
          <cell r="C2135" t="str">
            <v>m</v>
          </cell>
          <cell r="D2135">
            <v>270901</v>
          </cell>
        </row>
        <row r="2136">
          <cell r="B2136" t="str">
            <v>REPISA TIPO SENCILLO. DIMENSIONES: LARGO: 2.93. ANCHO: 0.35. ALTO: 0.13.</v>
          </cell>
          <cell r="C2136" t="str">
            <v>m</v>
          </cell>
          <cell r="D2136">
            <v>270901</v>
          </cell>
        </row>
        <row r="2137">
          <cell r="B2137" t="str">
            <v>REPISA TIPO SENCILLO. DIMENSIONES: LARGO: 3.05. ANCHO: 0.35. ALTO: 0.13.</v>
          </cell>
          <cell r="C2137" t="str">
            <v>m</v>
          </cell>
          <cell r="D2137">
            <v>270901</v>
          </cell>
        </row>
        <row r="2138">
          <cell r="B2138" t="str">
            <v>REPISA TIPO SENCILLO. DIMENSIONES: LARGO: 4.26. ANCHO: 0.35. ALTO: 0.13.</v>
          </cell>
          <cell r="C2138" t="str">
            <v>m</v>
          </cell>
          <cell r="D2138">
            <v>270901</v>
          </cell>
        </row>
        <row r="2139">
          <cell r="B2139" t="str">
            <v>REPISAS PARA LAS SECCIONES FRÍAS DE LOS AUTOSERVICIO. DIMENSIONES: LARGO: 2.16. ANCHO: 0.50. ALTO: 0.65.</v>
          </cell>
          <cell r="C2139" t="str">
            <v>m</v>
          </cell>
          <cell r="D2139">
            <v>941557</v>
          </cell>
        </row>
        <row r="2140">
          <cell r="B2140" t="str">
            <v>REPISAS PARA LAS SECCIONES FRÍAS DE LOS AUTOSERVICIO.DIMENSIONES: LARGO: 1.07. ANCHO: 0.50. ALTO: 0.65.</v>
          </cell>
          <cell r="C2140" t="str">
            <v>m</v>
          </cell>
          <cell r="D2140">
            <v>967708</v>
          </cell>
        </row>
        <row r="2141">
          <cell r="B2141" t="str">
            <v>REPRODUCTOR DE FUENTES MUSICALES</v>
          </cell>
          <cell r="C2141" t="str">
            <v>Un</v>
          </cell>
          <cell r="D2141">
            <v>1901716</v>
          </cell>
        </row>
        <row r="2142">
          <cell r="B2142" t="str">
            <v xml:space="preserve">REVESTIMIENTO DE MURO EN LÁMINAS DE PLOMO A.=600MM E.=2,0MM PARA LOS ESPACIOS EXPUESTOS A RADIACIÓN,  HERMETICO  PARA EVITAR FUGAS DE RADIACIÓN. </v>
          </cell>
          <cell r="C2142" t="str">
            <v>m2</v>
          </cell>
          <cell r="D2142">
            <v>842000</v>
          </cell>
        </row>
        <row r="2143">
          <cell r="B2143" t="str">
            <v>REVESTIMIENTO TERRART CLAD 300 mm X 1200 mm.  (SUM-INSTAL)</v>
          </cell>
          <cell r="C2143" t="str">
            <v>m2</v>
          </cell>
          <cell r="D2143">
            <v>568208.23</v>
          </cell>
        </row>
        <row r="2144">
          <cell r="B2144" t="str">
            <v>Riel chanel</v>
          </cell>
          <cell r="C2144" t="str">
            <v>Ml</v>
          </cell>
          <cell r="D2144">
            <v>9950</v>
          </cell>
        </row>
        <row r="2145">
          <cell r="B2145" t="str">
            <v>RINCONERA PREFABRICADA A 90° TIPO ALFA</v>
          </cell>
          <cell r="C2145" t="str">
            <v>Un</v>
          </cell>
          <cell r="D2145">
            <v>16466</v>
          </cell>
        </row>
        <row r="2146">
          <cell r="B2146" t="str">
            <v>RIÑONERAS MATERIAL: NIQUELADAS EN ACERO INOXIDABLE DE 0.27M X0.13M X 0.04M, N° 2.</v>
          </cell>
          <cell r="C2146" t="str">
            <v>Un</v>
          </cell>
          <cell r="D2146">
            <v>16147</v>
          </cell>
        </row>
        <row r="2147">
          <cell r="B2147" t="str">
            <v>ROCIADOR MONTANTE K=5,6 RESPUESTA RAPIDA D=1/2"</v>
          </cell>
          <cell r="C2147" t="str">
            <v>Un</v>
          </cell>
          <cell r="D2147">
            <v>48122.676724137935</v>
          </cell>
        </row>
        <row r="2148">
          <cell r="B2148" t="str">
            <v>ROCIADOR MONTANTE K=5,6 RESPUESTA RAPIDA D=1/2" BRONCE</v>
          </cell>
          <cell r="C2148" t="str">
            <v>Un</v>
          </cell>
          <cell r="D2148">
            <v>48122.676724137935</v>
          </cell>
        </row>
        <row r="2149">
          <cell r="B2149" t="str">
            <v>ROCIADOR PENDIENTE K=5,6 RESPUESTA RÁPIDA Ø=1/2 CROMO</v>
          </cell>
          <cell r="C2149" t="str">
            <v>Un</v>
          </cell>
          <cell r="D2149">
            <v>48122.676724137935</v>
          </cell>
        </row>
        <row r="2150">
          <cell r="B2150" t="str">
            <v>ROCIADOR PENDIENTE K=5,6 RESPUESTA RÁPIDA Ø=1/2 DISEÑADO ESPECÍFICAMENTE PARA USARSE EN CORRECCIONALES O INSTITUCIONES MENTALES</v>
          </cell>
          <cell r="C2150" t="str">
            <v>Un</v>
          </cell>
          <cell r="D2150">
            <v>75119</v>
          </cell>
        </row>
        <row r="2151">
          <cell r="B2151" t="str">
            <v>ROCIADOR PENDIENTE K=5,6 RESPUESTA RÁPIDA Ø=1/2"</v>
          </cell>
          <cell r="C2151" t="str">
            <v>Un</v>
          </cell>
          <cell r="D2151">
            <v>48122.676724137935</v>
          </cell>
        </row>
        <row r="2152">
          <cell r="B2152" t="str">
            <v>ROCIADOR SIDE WALLK K=5,6 RESPUESTA RAPIDA D=1/2"</v>
          </cell>
          <cell r="C2152" t="str">
            <v>Un</v>
          </cell>
          <cell r="D2152">
            <v>64715.38017241381</v>
          </cell>
        </row>
        <row r="2153">
          <cell r="B2153" t="str">
            <v>ROCIADOR SIDE WALLK K=5,6 RESPUESTA RAPIDA D=1/2" BRONCE</v>
          </cell>
          <cell r="C2153" t="str">
            <v>Un</v>
          </cell>
          <cell r="D2153">
            <v>64715.38017241381</v>
          </cell>
        </row>
        <row r="2154">
          <cell r="B2154" t="str">
            <v>RODADURA ASFALTICA MDC-2</v>
          </cell>
          <cell r="C2154" t="str">
            <v>m3</v>
          </cell>
          <cell r="D2154">
            <v>336170</v>
          </cell>
        </row>
        <row r="2155">
          <cell r="B2155" t="str">
            <v>RODILLO 1.5 MTS A GAS: RODILLO DE PLANCHADO PARA ROPA PLANA, A GAS CON 1.5 MTS DE ÁREA PLTMCNABLE, CANOA DE GENERACIÓN TÉRMICA MEDIANTE VAPOR CON BAÑO DE CROMA INDUSTRIAL, TRANSMISIÓN MEDIANTE POLEAS, REDUCTOR CORREAS Y ENGRANAJES REOS</v>
          </cell>
          <cell r="C2155" t="str">
            <v>Un</v>
          </cell>
          <cell r="D2155">
            <v>3795690</v>
          </cell>
        </row>
        <row r="2156">
          <cell r="B2156" t="str">
            <v>RUEDA DE HOMBRO ELABORADA EN ACERO CON SOPORTES PARA FIJAR A LA PARED. GARANTÍA 1 AÑO</v>
          </cell>
          <cell r="C2156" t="str">
            <v>Un</v>
          </cell>
          <cell r="D2156">
            <v>1461222</v>
          </cell>
        </row>
        <row r="2157">
          <cell r="B2157" t="str">
            <v>SALA DE JUNTAS: SUPERFICIE 3.00 X 2.00, 6 SILLAS INTERLOCUTORA</v>
          </cell>
          <cell r="C2157" t="str">
            <v>Un</v>
          </cell>
          <cell r="D2157">
            <v>3368295</v>
          </cell>
        </row>
        <row r="2158">
          <cell r="B2158" t="str">
            <v>SANITARIO + LAVAMANOS TIPO COMBI CON DESCARAGA DE TANQUE EXTERNO AISI 304 CALIBRE 16  IGT  O EQUIVALENTE DE IGUAL CALIDAD O SUPERIOR.</v>
          </cell>
          <cell r="C2158" t="str">
            <v>Un</v>
          </cell>
          <cell r="D2158">
            <v>2249922</v>
          </cell>
        </row>
        <row r="2159">
          <cell r="B2159" t="str">
            <v>SANITARIO 1 PZ ELONG ECO DESTINY SIN MANGUERA REF:KS09BL118</v>
          </cell>
          <cell r="C2159" t="str">
            <v>Un</v>
          </cell>
          <cell r="D2159">
            <v>449000</v>
          </cell>
        </row>
        <row r="2160">
          <cell r="B2160" t="str">
            <v xml:space="preserve">SANITARIO ADRIATICA ENTRADA POSTERIOR CORONA Ref: O13181001 
</v>
          </cell>
          <cell r="C2160" t="str">
            <v>Un</v>
          </cell>
          <cell r="D2160">
            <v>514710</v>
          </cell>
        </row>
        <row r="2161">
          <cell r="B2161" t="str">
            <v>SANITARIO ALONGADO CON  CONEXIÓN POR DETRÁS TIPO CORONA (MONTECARLO NOVO HET) PARA FUNCIONAMIENTO CON VÁLVULA DE DESCARGA TIPO DOCOL</v>
          </cell>
          <cell r="C2161" t="str">
            <v>Un</v>
          </cell>
          <cell r="D2161">
            <v>565192</v>
          </cell>
        </row>
        <row r="2162">
          <cell r="B2162" t="str">
            <v>SANITARIO ALONGADO PARA DISCAPACITADOS CON  CONEXIÓN POR DETRÁS TIPO "ACCESORIOS Y ACABADOS" Ó SIMILAR PARA FUNCIONAMIENTO CON VÁLVULA DE DESCARGA TIPO DOCOL O SIMILAR</v>
          </cell>
          <cell r="C2162" t="str">
            <v>Un</v>
          </cell>
          <cell r="D2162">
            <v>650000</v>
          </cell>
        </row>
        <row r="2163">
          <cell r="B2163" t="str">
            <v>SANITARIO ANTI VANDÁLICO DE EMPOTRAR AL PISO CON TANQUE  CALIBRE 16  IGT  O EQUIVALENTE DE IGUAL CALIDAD O SUPERIOR.</v>
          </cell>
          <cell r="C2163" t="str">
            <v>Un</v>
          </cell>
          <cell r="D2163">
            <v>2449830</v>
          </cell>
        </row>
        <row r="2164">
          <cell r="B2164" t="str">
            <v>SANITARIO ANTIVANDALICO ACERO 304 CALIBRE 16  CON SISTEMA DE DESCARGUE.  MODELO CON SISTERNA DE BAJA FALDON CÓNICO  SALIDA  A PISO Y A PARED. MEDIDAS 69,5H (TANQUE) 39H(ASIENTO)X 34A X 72P CM</v>
          </cell>
          <cell r="C2164" t="str">
            <v>Un</v>
          </cell>
          <cell r="D2164">
            <v>1862838</v>
          </cell>
        </row>
        <row r="2165">
          <cell r="B2165" t="str">
            <v xml:space="preserve">SANITARIO ANTIVANDALICO ACERO INOX.  316 CALIBRE 16  CON VÁLVULA.  MODELO A PISO DE ALTA SALIDA  A PISO Y A PARED. MEDIDAS 40HX34AX72P </v>
          </cell>
          <cell r="C2165" t="str">
            <v>Un</v>
          </cell>
          <cell r="D2165">
            <v>2449830</v>
          </cell>
        </row>
        <row r="2166">
          <cell r="B2166" t="str">
            <v xml:space="preserve">SANITARIO ANTIVANDALICO ACERO INOX.  316 CALIBRE 16 CON VÁLVULA.  MODELO A PISO SALIDA  A PISO Y A PARED. MEDIDAS 40HX34AX72P </v>
          </cell>
          <cell r="C2166" t="str">
            <v>Un</v>
          </cell>
          <cell r="D2166">
            <v>2449830</v>
          </cell>
        </row>
        <row r="2167">
          <cell r="B2167" t="str">
            <v xml:space="preserve">SANITARIO ANTIVANDALICO ACERO INOX. 304 CALIBRE 16  CON VÁLVULA.  MODELO A PISO DE ALTA SALIDA  A PISO Y A PARED. MEDIDAS 40HX34AX72P </v>
          </cell>
          <cell r="C2167" t="str">
            <v>Un</v>
          </cell>
          <cell r="D2167">
            <v>2001628</v>
          </cell>
        </row>
        <row r="2168">
          <cell r="B2168" t="str">
            <v xml:space="preserve">SANITARIO ANTIVANDALICO ACERO INOX. 304 CALIBRE 16  CON VÁLVULA.  MODELO COMBY SALIDA  A PISO Y A PARED. MEDIDAS 81HX39AX41P </v>
          </cell>
          <cell r="C2168" t="str">
            <v>Un</v>
          </cell>
          <cell r="D2168">
            <v>2249922</v>
          </cell>
        </row>
        <row r="2169">
          <cell r="B2169" t="str">
            <v xml:space="preserve">SANITARIO ANTIVANDALICO ACERO INOX. 304 CALIBRE 16  CON VÁLVULA.  MODELO DE COLGAR DE ALTA SALIDA A PARED. MEDIDAS 41,9X28AX45,2P </v>
          </cell>
          <cell r="C2169" t="str">
            <v>Un</v>
          </cell>
          <cell r="D2169">
            <v>1045380</v>
          </cell>
        </row>
        <row r="2170">
          <cell r="B2170" t="str">
            <v xml:space="preserve">SANITARIO ANTIVANDALICO ACERO INOX. 304 CALIBRE 16 CON VÁLVULA.  MODELO A PISO SALIDA  A PISO Y A PARED. MEDIDAS 40HX34AX72P </v>
          </cell>
          <cell r="C2170" t="str">
            <v>Un</v>
          </cell>
          <cell r="D2170">
            <v>2001628</v>
          </cell>
        </row>
        <row r="2171">
          <cell r="B2171" t="str">
            <v xml:space="preserve">SANITARIO ANTIVANDALICO ACERO INOX. 304 CALIBRE 16 CON VÁLVULA.  MODELO COMBY SALIDA  A PISO Y A PARED. MEDIDAS 95HX39AX41P </v>
          </cell>
          <cell r="C2171" t="str">
            <v>Un</v>
          </cell>
          <cell r="D2171">
            <v>1909950</v>
          </cell>
        </row>
        <row r="2172">
          <cell r="B2172" t="str">
            <v xml:space="preserve">SANITARIO ANTIVANDALICO ACERO INOX. 304 CALIBRE 16 CON VÁLVULA.  MODELO DE COLGAR SALIDA A PARED. MEDIDAS 41,9X28AX45,2P </v>
          </cell>
          <cell r="C2172" t="str">
            <v>Un</v>
          </cell>
          <cell r="D2172">
            <v>1045380</v>
          </cell>
        </row>
        <row r="2173">
          <cell r="B2173" t="str">
            <v xml:space="preserve">SANITARIO ANTIVANDALICO ACERO INOX. 316 CALIBRE 16  CON VÁLVULA.  MODELO DE COLGAR DE ALTA SALIDA A PARED. MEDIDAS 41,9X28AX45,2P </v>
          </cell>
          <cell r="C2173" t="str">
            <v>Un</v>
          </cell>
          <cell r="D2173">
            <v>1527960</v>
          </cell>
        </row>
        <row r="2174">
          <cell r="B2174" t="str">
            <v xml:space="preserve">SANITARIO ANTIVANDALICO ACERO INOX. 316 CALIBRE 16 CON VÁLVULA.  MODELO DE COLGAR SALIDA A PARED. MEDIDAS 41,9X28AX45,2P </v>
          </cell>
          <cell r="C2174" t="str">
            <v>Un</v>
          </cell>
          <cell r="D2174">
            <v>1527960</v>
          </cell>
        </row>
        <row r="2175">
          <cell r="B2175" t="str">
            <v xml:space="preserve">SANITARIO ANTIVANDALICO CON TANQUE DE EMPROTRAR A LA PARED </v>
          </cell>
          <cell r="C2175" t="str">
            <v>Un</v>
          </cell>
          <cell r="D2175">
            <v>2001628</v>
          </cell>
        </row>
        <row r="2176">
          <cell r="B2176" t="str">
            <v xml:space="preserve">SANITARIO BALTICO ENTRADA POSTERIOR CORONA Ref: O13111001 
</v>
          </cell>
          <cell r="C2176" t="str">
            <v>Un</v>
          </cell>
          <cell r="D2176">
            <v>496900</v>
          </cell>
        </row>
        <row r="2177">
          <cell r="B2177" t="str">
            <v>SANITARIO DE TANQUE BLANCO CON CONEXIÓN POR DETRÁS TIPO ACCESORIOS Y ACABADOS O SIMILAR PARA FUNCIONAMIENTO CON VÁLVULA ANTIVANDALICA DE DESCARGA TIPO PUSH O SIMILAR</v>
          </cell>
          <cell r="C2177" t="str">
            <v>Un</v>
          </cell>
          <cell r="D2177">
            <v>600000</v>
          </cell>
        </row>
        <row r="2178">
          <cell r="B2178" t="str">
            <v>SANITARIO EN ACERO INOXIDABLE MONOLITICO TIPO SOCODA TIPO A</v>
          </cell>
          <cell r="C2178" t="str">
            <v>Un</v>
          </cell>
          <cell r="D2178">
            <v>1097673</v>
          </cell>
        </row>
        <row r="2179">
          <cell r="B2179" t="str">
            <v>SANITARIO INFANTIL MANCESA 2634</v>
          </cell>
          <cell r="C2179" t="str">
            <v>Un</v>
          </cell>
          <cell r="D2179">
            <v>413713</v>
          </cell>
        </row>
        <row r="2180">
          <cell r="B2180" t="str">
            <v>SANITARIO MAS LAVAMANOS TIPO COMBY ANTIVANDALICO PARA DISCAPACITADOS.</v>
          </cell>
          <cell r="C2180" t="str">
            <v>Un</v>
          </cell>
          <cell r="D2180">
            <v>830000</v>
          </cell>
        </row>
        <row r="2181">
          <cell r="B2181" t="str">
            <v>SARDINEL PREFABICADO CURVO (A-10)</v>
          </cell>
          <cell r="C2181" t="str">
            <v>Un</v>
          </cell>
          <cell r="D2181">
            <v>33892</v>
          </cell>
        </row>
        <row r="2182">
          <cell r="B2182" t="str">
            <v>SARDINEL PREFABRICADO A-10 (50X20X80)</v>
          </cell>
          <cell r="C2182" t="str">
            <v>Un</v>
          </cell>
          <cell r="D2182">
            <v>35053</v>
          </cell>
        </row>
        <row r="2183">
          <cell r="B2183" t="str">
            <v>SARDINEL PREFABRICADO A-100 (50X20X59)</v>
          </cell>
          <cell r="C2183" t="str">
            <v>Un</v>
          </cell>
          <cell r="D2183">
            <v>37692</v>
          </cell>
        </row>
        <row r="2184">
          <cell r="B2184" t="str">
            <v>SARDINEL PREFABRICADO A-105 (20X40X80)</v>
          </cell>
          <cell r="C2184" t="str">
            <v>Un</v>
          </cell>
          <cell r="D2184">
            <v>25486</v>
          </cell>
        </row>
        <row r="2185">
          <cell r="B2185" t="str">
            <v>SARDINEL PREFABRICADO A-85 (35X20X80)</v>
          </cell>
          <cell r="C2185" t="str">
            <v>Un</v>
          </cell>
          <cell r="D2185">
            <v>23494</v>
          </cell>
        </row>
        <row r="2186">
          <cell r="B2186" t="str">
            <v xml:space="preserve">SARDINEL TIPO B  A-15 0.80X0.15X0.45 </v>
          </cell>
          <cell r="C2186" t="str">
            <v>Un</v>
          </cell>
          <cell r="D2186">
            <v>34000</v>
          </cell>
        </row>
        <row r="2187">
          <cell r="B2187" t="str">
            <v>SARTEN BASCULANTE A GAS 22 GALONES</v>
          </cell>
          <cell r="C2187" t="str">
            <v>Un</v>
          </cell>
          <cell r="D2187">
            <v>17893575</v>
          </cell>
        </row>
        <row r="2188">
          <cell r="B2188" t="str">
            <v>SARTÉN BASCULANTE DE 60 GALONES A GAS TIPO EUROPEO. DIMENSIONES: ANCHO: 134 CM. PROFUNDIDAD: 109 CM. ALTO: 190 CM</v>
          </cell>
          <cell r="C2188" t="str">
            <v>Un</v>
          </cell>
          <cell r="D2188">
            <v>27738900</v>
          </cell>
        </row>
        <row r="2189">
          <cell r="B2189" t="str">
            <v>SARTEN VOLCABLE A GAS CAP. 60 GALONES TIPO AMERICANO.</v>
          </cell>
          <cell r="C2189" t="str">
            <v>Un</v>
          </cell>
          <cell r="D2189">
            <v>27236442</v>
          </cell>
        </row>
        <row r="2190">
          <cell r="B2190" t="str">
            <v xml:space="preserve">SECADOR ELECTRICO PARA MANOS ACERO 304.  MODELO CARCAZA ACERO 304 MANOS LIBRES. MEDIDAS </v>
          </cell>
          <cell r="C2190" t="str">
            <v>Un</v>
          </cell>
          <cell r="D2190">
            <v>509320</v>
          </cell>
        </row>
        <row r="2191">
          <cell r="B2191" t="str">
            <v>SECADOR ELECTRICO PARA MANOS ACERO 304.  MODELO CARCAZA ACERO 304 MANOS LIBRES. MEDIDAS 23HX33AN X19FON</v>
          </cell>
          <cell r="C2191" t="str">
            <v>Un</v>
          </cell>
          <cell r="D2191">
            <v>678669</v>
          </cell>
        </row>
        <row r="2192">
          <cell r="B2192" t="str">
            <v>SECADOR ELECTRICO PARA MANOS ACERO 304.  MODELO CARCAZA ACERO 304 PUSH. MEDIDAS 23HX33AN X19FON</v>
          </cell>
          <cell r="C2192" t="str">
            <v>Un</v>
          </cell>
          <cell r="D2192">
            <v>623917</v>
          </cell>
        </row>
        <row r="2193">
          <cell r="B2193" t="str">
            <v>SECADOR ELECTRICO PARA MANOS ALUMINIO.  MODELO CARCAZA ALUMINIO MANOS LIBRES. MEDIDAS 23HX33AN X19FON</v>
          </cell>
          <cell r="C2193" t="str">
            <v>Un</v>
          </cell>
          <cell r="D2193">
            <v>602271</v>
          </cell>
        </row>
        <row r="2194">
          <cell r="B2194" t="str">
            <v>SECADOR ELECTRICO PARA MANOS ALUMINIO.  MODELO CARCAZA ALUMINIO PUSH. MEDIDAS 23HX33AN X19FON</v>
          </cell>
          <cell r="C2194" t="str">
            <v>Un</v>
          </cell>
          <cell r="D2194">
            <v>528420</v>
          </cell>
        </row>
        <row r="2195">
          <cell r="B2195" t="str">
            <v xml:space="preserve">SECADOR ELECTRICO PARA MANOS ALUMINIO.  MODELO CARCAZA EN ALUMINIO MANOS LIBRES. MEDIDAS </v>
          </cell>
          <cell r="C2195" t="str">
            <v>Un</v>
          </cell>
          <cell r="D2195">
            <v>445655</v>
          </cell>
        </row>
        <row r="2196">
          <cell r="B2196" t="str">
            <v>SECADOR MANOS XCELERATOR SLOAN BLANCO</v>
          </cell>
          <cell r="C2196" t="str">
            <v>Un</v>
          </cell>
          <cell r="D2196">
            <v>2693914</v>
          </cell>
        </row>
        <row r="2197">
          <cell r="B2197" t="str">
            <v>SECADOR PARA MANOS EN ACERO INOXIDABLE DE ALTA EFICIENCIA. IMPORTADO AYA REF: 1-AA-JA04</v>
          </cell>
          <cell r="C2197" t="str">
            <v>Un</v>
          </cell>
          <cell r="D2197">
            <v>1094800</v>
          </cell>
        </row>
        <row r="2198">
          <cell r="B2198" t="str">
            <v>SECADORA A GAS CARGAFRONTAL: SECADORA DE ROPA TIPA TÓMBOLA DE 110 LIBRAS DE CAPACIDAD, CON SISTEMA ELÉCTRICO A GAS, INVERSOR DE GIRO, CONTROL DE TEMPERATURA, CONTROL DE TIEMPO DE PROCESO, DE CARACTERÍSTICAS SEGÚN FICHA TÉCNICA NO.02-SFG-75-01.</v>
          </cell>
          <cell r="C2198" t="str">
            <v>Un</v>
          </cell>
          <cell r="D2198">
            <v>51293104</v>
          </cell>
        </row>
        <row r="2199">
          <cell r="B2199" t="str">
            <v>SECADORAA GAS CARGAFRONTAL: SECADORA DE ROPA TIPO TÁMBOLA DE 50 LIBRAS DE CAPACIDAD, CON SISTEMA ELÉCTRICO A GAS, INVERSOR DE GIRO, CONTROL DE TEMPERATURA, CONTROL DE TIEMPO DE PROCESO, DE CARACTERÍSTICAS SEGÚN FICHA TÉCNICA NO.02-SFG-75-01</v>
          </cell>
          <cell r="C2199" t="str">
            <v>Un</v>
          </cell>
          <cell r="D2199">
            <v>39187932</v>
          </cell>
        </row>
        <row r="2200">
          <cell r="B2200" t="str">
            <v>SECCIÓN BANDEJERO CUBIERTERO. DIMENSIONES: LARGO: 0.60. ANCHO: 1.10. ALTO: 0.86 - 1.35.</v>
          </cell>
          <cell r="C2200" t="str">
            <v>Un</v>
          </cell>
          <cell r="D2200">
            <v>2024900</v>
          </cell>
        </row>
        <row r="2201">
          <cell r="B2201" t="str">
            <v>SECCIÓN CALIENTE CON CALEFACCIÓN A GAS. DIMENSIONES: LARGO: 2.60 ANCHO: 1.10. ALTO: 0.86-1.35.</v>
          </cell>
          <cell r="C2201" t="str">
            <v>m</v>
          </cell>
          <cell r="D2201">
            <v>1827795</v>
          </cell>
        </row>
        <row r="2202">
          <cell r="B2202" t="str">
            <v>SECCIÓN CALIENTE CON CALEFACCIÓN ELÉCTRICA.DIMENSIONES: LARGO: 1.63. ANCHO: 1.10. ALTO: 0.86 -1.35.</v>
          </cell>
          <cell r="C2202" t="str">
            <v>m</v>
          </cell>
          <cell r="D2202">
            <v>1874336</v>
          </cell>
        </row>
        <row r="2203">
          <cell r="B2203" t="str">
            <v>SECCIÓN REFRIGERADA. DIMENSIONES: LARGO: 2.00. ANCHO: 0.80. ALTO: 0.25.</v>
          </cell>
          <cell r="C2203" t="str">
            <v>m</v>
          </cell>
          <cell r="D2203">
            <v>3390403</v>
          </cell>
        </row>
        <row r="2204">
          <cell r="B2204" t="str">
            <v>SECCIÓN REFRIGERADA. DIMENSIONES: LARGO: 3.46. ANCHO: 0.80. ALTO: 0.25.</v>
          </cell>
          <cell r="C2204" t="str">
            <v>m</v>
          </cell>
          <cell r="D2204">
            <v>3390403</v>
          </cell>
        </row>
        <row r="2205">
          <cell r="B2205" t="str">
            <v>SECCIÓN REFRIGERADA.DIMENSIONES: LARGO: 0.98. ANCHO: 0.53. ALTO: 0.25.</v>
          </cell>
          <cell r="C2205" t="str">
            <v>m</v>
          </cell>
          <cell r="D2205">
            <v>3685146</v>
          </cell>
        </row>
        <row r="2206">
          <cell r="B2206" t="str">
            <v>SEGUETA</v>
          </cell>
          <cell r="C2206" t="str">
            <v>Un</v>
          </cell>
          <cell r="D2206">
            <v>3566</v>
          </cell>
        </row>
        <row r="2207">
          <cell r="B2207" t="str">
            <v>SEGUROS PARA FLUXÓMETRO ACERO 304, 
CALIBRE 18.  MODELO PARA ORINAL DE EMPOTRAR. MEDIDAS 10HX47X37</v>
          </cell>
          <cell r="C2207" t="str">
            <v>Un</v>
          </cell>
          <cell r="D2207">
            <v>164256</v>
          </cell>
        </row>
        <row r="2208">
          <cell r="B2208" t="str">
            <v>SEGUROS PARA FLUXÓMETRO ACERO 304, 
CALIBRE 18.  MODELO PARA ORINAL SLOAN, GEM, ETC.. MEDIDAS 15,5HX8,7D</v>
          </cell>
          <cell r="C2208" t="str">
            <v>Un</v>
          </cell>
          <cell r="D2208">
            <v>70414</v>
          </cell>
        </row>
        <row r="2209">
          <cell r="B2209" t="str">
            <v>SEGUROS PARA FLUXÓMETRO ACERO 304, 
CALIBRE 18.  MODELO PARA SANITARIO DE EMPOTRAR. MEDIDAS 10HX47X37</v>
          </cell>
          <cell r="C2209" t="str">
            <v>Un</v>
          </cell>
          <cell r="D2209">
            <v>164256</v>
          </cell>
        </row>
        <row r="2210">
          <cell r="B2210" t="str">
            <v>SEGUROS PARA FLUXÓMETRO ACERO 304, 
CALIBRE 18.  MODELO TIPO ROYAL FLUXOMETRO ROYAL. MEDIDAS 15,5HX10,7D</v>
          </cell>
          <cell r="C2210" t="str">
            <v>Un</v>
          </cell>
          <cell r="D2210">
            <v>85312</v>
          </cell>
        </row>
        <row r="2211">
          <cell r="B2211" t="str">
            <v>SEGUROS PARA FLUXÓMETRO ACERO 304, 
CALIBRE 18.  MODELO TIPO TOTO FLUXOMETRO TOTO. MEDIDAS 15,5HX8,7D</v>
          </cell>
          <cell r="C2211" t="str">
            <v>Un</v>
          </cell>
          <cell r="D2211">
            <v>81492</v>
          </cell>
        </row>
        <row r="2212">
          <cell r="B2212" t="str">
            <v>SEGUROS PARA FLUXÓMETRO ACERO 304, 
CALIBRE 18.  MODELO UNIVERSAL SLOAN, GEM, ETC.. MEDIDAS 15,5HX8,7D</v>
          </cell>
          <cell r="C2212" t="str">
            <v>Un</v>
          </cell>
          <cell r="D2212">
            <v>77672</v>
          </cell>
        </row>
        <row r="2213">
          <cell r="B2213" t="str">
            <v xml:space="preserve">SELLADOR ETERNA </v>
          </cell>
          <cell r="C2213" t="str">
            <v>3LT</v>
          </cell>
          <cell r="D2213">
            <v>78900</v>
          </cell>
        </row>
        <row r="2214">
          <cell r="B2214" t="str">
            <v>SELLANTE ACERO TRABA QUIMICA ANAEROBICA .55 GR</v>
          </cell>
          <cell r="C2214" t="str">
            <v>Un</v>
          </cell>
          <cell r="D2214">
            <v>94248</v>
          </cell>
        </row>
        <row r="2215">
          <cell r="B2215" t="str">
            <v>SENAL PREVENCIÓN DIFERENTES TEXTOS. MEDIDAS 62HX30AX*3L PLÁSTICO-RUBBERMAID</v>
          </cell>
          <cell r="C2215" t="str">
            <v>Un</v>
          </cell>
          <cell r="D2215">
            <v>94225</v>
          </cell>
        </row>
        <row r="2216">
          <cell r="B2216" t="str">
            <v>SENAL PREVENCIÓN DIFERENTES TEXTOS. MEDIDAS 62HX30AX3L PLÁSTICO-ESTRA.</v>
          </cell>
          <cell r="C2216" t="str">
            <v>Un</v>
          </cell>
          <cell r="D2216">
            <v>47113</v>
          </cell>
        </row>
        <row r="2217">
          <cell r="B2217" t="str">
            <v>SENSOR DE FLUJO 2 1/2"</v>
          </cell>
          <cell r="C2217" t="str">
            <v>Un</v>
          </cell>
          <cell r="D2217">
            <v>468327</v>
          </cell>
        </row>
        <row r="2218">
          <cell r="B2218" t="str">
            <v>SENSOR DE FLUJO 2"</v>
          </cell>
          <cell r="C2218" t="str">
            <v>Un</v>
          </cell>
          <cell r="D2218">
            <v>385000</v>
          </cell>
        </row>
        <row r="2219">
          <cell r="B2219" t="str">
            <v>SENSOR DE GAS NATURAL INCLUYE MODULO MONITOR</v>
          </cell>
          <cell r="C2219" t="str">
            <v>Un</v>
          </cell>
          <cell r="D2219">
            <v>818720</v>
          </cell>
        </row>
        <row r="2220">
          <cell r="B2220" t="str">
            <v>Sensor de Humo</v>
          </cell>
          <cell r="C2220" t="str">
            <v>Un</v>
          </cell>
          <cell r="D2220">
            <v>205100</v>
          </cell>
        </row>
        <row r="2221">
          <cell r="B2221" t="str">
            <v>SENSOR DE INUNDACIÓN</v>
          </cell>
          <cell r="C2221" t="str">
            <v>Un</v>
          </cell>
          <cell r="D2221">
            <v>818720</v>
          </cell>
        </row>
        <row r="2222">
          <cell r="B2222" t="str">
            <v>Sensor de Movimiento en techo de 180° - 1000 VA - 120V</v>
          </cell>
          <cell r="C2222" t="str">
            <v>Un</v>
          </cell>
          <cell r="D2222">
            <v>160300</v>
          </cell>
        </row>
        <row r="2223">
          <cell r="B2223" t="str">
            <v>Sensor de Movimiento en techo de 360° - 1000 VA - 120V</v>
          </cell>
          <cell r="C2223" t="str">
            <v>Un</v>
          </cell>
          <cell r="D2223">
            <v>190360</v>
          </cell>
        </row>
        <row r="2224">
          <cell r="B2224" t="str">
            <v>SENSOR FOTOELECTRICO</v>
          </cell>
          <cell r="C2224" t="str">
            <v>Un</v>
          </cell>
          <cell r="D2224">
            <v>334343</v>
          </cell>
        </row>
        <row r="2225">
          <cell r="B2225" t="str">
            <v>Sensor Multitecnología 180º    7mts x 7 mts</v>
          </cell>
          <cell r="C2225" t="str">
            <v>Un</v>
          </cell>
          <cell r="D2225">
            <v>224434</v>
          </cell>
        </row>
        <row r="2226">
          <cell r="B2226" t="str">
            <v>Sensor Multitecnología 360º 14mts x 7 mts</v>
          </cell>
          <cell r="C2226" t="str">
            <v>Un</v>
          </cell>
          <cell r="D2226">
            <v>235620</v>
          </cell>
        </row>
        <row r="2227">
          <cell r="B2227" t="str">
            <v>SEÑAL EN LAMINA GALVANIZADA CAL. 22 100X30 CM.</v>
          </cell>
          <cell r="C2227" t="str">
            <v>Un</v>
          </cell>
          <cell r="D2227">
            <v>232050</v>
          </cell>
        </row>
        <row r="2228">
          <cell r="B2228" t="str">
            <v>SEÑAL EN POLIESTIRENO DE 1.5 MM DE 17X24 CM,</v>
          </cell>
          <cell r="C2228" t="str">
            <v>Un</v>
          </cell>
          <cell r="D2228">
            <v>69615</v>
          </cell>
        </row>
        <row r="2229">
          <cell r="B2229" t="str">
            <v>SEÑAL EN POLIESTIRENO DE 1.5 MM, FLECHA TROQUELADA 15X16CM (INCLUYE SUMINISTRO, TRANSPORTE, INSTALACIÓN, ACCESORIOS DE FIJACIÓN, Y TODO LO DEMÁS REQUERIDO PARA SU CORRECTA CONSTRUCCIÓN Y FUNCIONAMIENTO)</v>
          </cell>
          <cell r="C2229" t="str">
            <v>Un</v>
          </cell>
          <cell r="D2229">
            <v>34272</v>
          </cell>
        </row>
        <row r="2230">
          <cell r="B2230" t="str">
            <v>SEÑAL INFORMATIVA METALICA TUBULAR</v>
          </cell>
          <cell r="C2230" t="str">
            <v>Un</v>
          </cell>
          <cell r="D2230">
            <v>290884</v>
          </cell>
        </row>
        <row r="2231">
          <cell r="B2231" t="str">
            <v xml:space="preserve">SEÑAL INFORMATIVA METALICA TUBULAR </v>
          </cell>
          <cell r="C2231" t="str">
            <v>Un</v>
          </cell>
          <cell r="D2231">
            <v>268800</v>
          </cell>
        </row>
        <row r="2232">
          <cell r="B2232" t="str">
            <v>SEÑAL MODULAR COLGANTE PARA PERGOLA CON ESTRUCTURA EN ALUMINIO E IMPRESIÓN DIGITAL 120X30 CM.</v>
          </cell>
          <cell r="C2232" t="str">
            <v>Un</v>
          </cell>
          <cell r="D2232">
            <v>565250</v>
          </cell>
        </row>
        <row r="2233">
          <cell r="B2233" t="str">
            <v>SEÑAL NORMATIVA METALICA TUBULAR</v>
          </cell>
          <cell r="C2233" t="str">
            <v>Un</v>
          </cell>
          <cell r="D2233">
            <v>290884</v>
          </cell>
        </row>
        <row r="2234">
          <cell r="B2234" t="str">
            <v>SEÑAL POLIESTIRENO INFORMATIVA PARA PISO PISO 28X28 CM.</v>
          </cell>
          <cell r="C2234" t="str">
            <v>Un</v>
          </cell>
          <cell r="D2234">
            <v>49980</v>
          </cell>
        </row>
        <row r="2235">
          <cell r="B2235" t="str">
            <v>SEÑAL VERTICAL EN TUBO REDONDO DE 2 ", ALTI 3 M. BANDEJA 60X60</v>
          </cell>
          <cell r="C2235" t="str">
            <v>Un</v>
          </cell>
          <cell r="D2235">
            <v>386750</v>
          </cell>
        </row>
        <row r="2236">
          <cell r="B2236" t="str">
            <v>SEÑALES FOTOLUMINISCENTE 17X24CM, EN POLIESTIRENO DE 1.5 MM. (INCLUYE SUMINISTRO, TRANSPORTE, INSTALACIÓN, ACCESORIOS DE FIJACIÓN, Y TODO LO DEMÁS REQUERIDO PARA SU CORRECTA CONSTRUCCIÓN Y FUNCIONAMIENTO)</v>
          </cell>
          <cell r="C2236" t="str">
            <v>Un</v>
          </cell>
          <cell r="D2236">
            <v>49980</v>
          </cell>
        </row>
        <row r="2237">
          <cell r="B2237" t="str">
            <v>SEÑALES PINTADAS CON PLANTILLA 100X30CM,INCLUYE INSTALACIÓN</v>
          </cell>
          <cell r="C2237" t="str">
            <v>Un</v>
          </cell>
          <cell r="D2237">
            <v>160650</v>
          </cell>
        </row>
        <row r="2238">
          <cell r="B2238" t="str">
            <v>SEÑALES PINTADAS CON PLANTILLA 19X24CM,INCLUYE INSTALACIÓN</v>
          </cell>
          <cell r="C2238" t="str">
            <v>Un</v>
          </cell>
          <cell r="D2238">
            <v>61055</v>
          </cell>
        </row>
        <row r="2239">
          <cell r="B2239" t="str">
            <v>SEÑALES PINTADAS CON PLANTILLA 21X26CM,INCLUYE INSTALACIÓN</v>
          </cell>
          <cell r="C2239" t="str">
            <v>Un</v>
          </cell>
          <cell r="D2239">
            <v>78080</v>
          </cell>
        </row>
        <row r="2240">
          <cell r="B2240" t="str">
            <v>SEÑALES PINTADAS CON PLANTILLA 27X12 CM,INCLUYE INSTALACIÓN</v>
          </cell>
          <cell r="C2240" t="str">
            <v>Un</v>
          </cell>
          <cell r="D2240">
            <v>41055</v>
          </cell>
        </row>
        <row r="2241">
          <cell r="B2241" t="str">
            <v>SEÑALIZADOR VIAL TUBULAR 3 SECCIONES (COLOMBINA)</v>
          </cell>
          <cell r="C2241" t="str">
            <v>Un</v>
          </cell>
          <cell r="D2241">
            <v>30000</v>
          </cell>
        </row>
        <row r="2242">
          <cell r="B2242" t="str">
            <v>SERVIDOR CENTRAL DE TELEFONÍA (PRINCIPAL Y RESPALDO)</v>
          </cell>
          <cell r="C2242" t="str">
            <v>Un</v>
          </cell>
          <cell r="D2242">
            <v>33248600</v>
          </cell>
        </row>
        <row r="2243">
          <cell r="B2243" t="str">
            <v>SERVIDOR CON KMM , MONITOR DE 17" LCD , TECLADO TIPO TOUCH</v>
          </cell>
          <cell r="C2243" t="str">
            <v>Un</v>
          </cell>
          <cell r="D2243">
            <v>21812700</v>
          </cell>
        </row>
        <row r="2244">
          <cell r="B2244" t="str">
            <v>SERVIDOR DE SEÑAL DIGITAL Y VIDEO</v>
          </cell>
          <cell r="C2244" t="str">
            <v>Un</v>
          </cell>
          <cell r="D2244">
            <v>37247000</v>
          </cell>
        </row>
        <row r="2245">
          <cell r="B2245" t="str">
            <v>SERVIDOR PC PARA BASE DE DATOS SQL ( BASE DATOS CENTRALIZADA)</v>
          </cell>
          <cell r="C2245" t="str">
            <v>Un</v>
          </cell>
          <cell r="D2245">
            <v>28044398</v>
          </cell>
        </row>
        <row r="2246">
          <cell r="B2246" t="str">
            <v>SERVILLETERO ABS.  MODELO PLÁSTICO 1 PAQUETE. MEDIDAS 14.5HX99AX123P</v>
          </cell>
          <cell r="C2246" t="str">
            <v>Un</v>
          </cell>
          <cell r="D2246">
            <v>25466</v>
          </cell>
        </row>
        <row r="2247">
          <cell r="B2247" t="str">
            <v>SHUT AUTOSERVICIO .  MODELO CANECA INTERNA . MEDIDAS 67HX42X53</v>
          </cell>
          <cell r="C2247" t="str">
            <v>Un</v>
          </cell>
          <cell r="D2247">
            <v>168076</v>
          </cell>
        </row>
        <row r="2248">
          <cell r="B2248" t="str">
            <v>SHUT AUTOSERVICIO ACERO 304, 
CALIBRE 22.  MODELO AUTOSERVICIO CON RODACHINAS. MEDIDAS 110HX56X56</v>
          </cell>
          <cell r="C2248" t="str">
            <v>Un</v>
          </cell>
          <cell r="D2248">
            <v>1095038</v>
          </cell>
        </row>
        <row r="2249">
          <cell r="B2249" t="str">
            <v>SHUT AUTOSERVICIO ACERO 430, 
CALIBRE 22.  MODELO AUTOSERVICIO CON RODACHINAS. MEDIDAS 110HX56X56</v>
          </cell>
          <cell r="C2249" t="str">
            <v>Un</v>
          </cell>
          <cell r="D2249">
            <v>858205</v>
          </cell>
        </row>
        <row r="2250">
          <cell r="B2250" t="str">
            <v>SHUT EN NEOPRENO. DIMENSIONES: DIÁMETRO: 26CM. ALTO: 6.5CM.</v>
          </cell>
          <cell r="C2250" t="str">
            <v>Un</v>
          </cell>
          <cell r="D2250">
            <v>155219</v>
          </cell>
        </row>
        <row r="2251">
          <cell r="B2251" t="str">
            <v>SIAMESA BRONCE 4"X2 1/2"X2 1/2"</v>
          </cell>
          <cell r="C2251" t="str">
            <v>Un</v>
          </cell>
          <cell r="D2251">
            <v>2448965</v>
          </cell>
        </row>
        <row r="2252">
          <cell r="B2252" t="str">
            <v>SIAMESA BRONCE 8"x 2-1/2" x 2-1/2"</v>
          </cell>
          <cell r="C2252" t="str">
            <v>Un</v>
          </cell>
          <cell r="D2252">
            <v>1865018</v>
          </cell>
        </row>
        <row r="2253">
          <cell r="B2253" t="str">
            <v>SIFÓN ANTIVANDALICO</v>
          </cell>
          <cell r="C2253" t="str">
            <v>Un</v>
          </cell>
          <cell r="D2253">
            <v>214705</v>
          </cell>
        </row>
        <row r="2254">
          <cell r="B2254" t="str">
            <v>SIFÓN BOTELLA BLANCO  REF: 931460001</v>
          </cell>
          <cell r="C2254" t="str">
            <v>Un</v>
          </cell>
          <cell r="D2254">
            <v>7380</v>
          </cell>
        </row>
        <row r="2255">
          <cell r="B2255" t="str">
            <v>SIFÓN INDUSTRIAL. DIMENSIONES: 1 1/2".</v>
          </cell>
          <cell r="C2255" t="str">
            <v>Un</v>
          </cell>
          <cell r="D2255">
            <v>94142</v>
          </cell>
        </row>
        <row r="2256">
          <cell r="B2256" t="str">
            <v>SIFÓN METALIZADO FLEXIBLE 68CM GRIVAL</v>
          </cell>
          <cell r="C2256" t="str">
            <v>Un</v>
          </cell>
          <cell r="D2256">
            <v>39407</v>
          </cell>
        </row>
        <row r="2257">
          <cell r="B2257" t="str">
            <v>SIFON PVC 3"</v>
          </cell>
          <cell r="C2257" t="str">
            <v>Un</v>
          </cell>
          <cell r="D2257">
            <v>6725</v>
          </cell>
        </row>
        <row r="2258">
          <cell r="B2258" t="str">
            <v>SIFON PVC SANITARIO 135° 3"</v>
          </cell>
          <cell r="C2258" t="str">
            <v>Un</v>
          </cell>
          <cell r="D2258">
            <v>11944</v>
          </cell>
        </row>
        <row r="2259">
          <cell r="B2259" t="str">
            <v>SIFON PVC SANITARIO 135° 4"</v>
          </cell>
          <cell r="C2259" t="str">
            <v>Un</v>
          </cell>
          <cell r="D2259">
            <v>25868</v>
          </cell>
        </row>
        <row r="2260">
          <cell r="B2260" t="str">
            <v>SIFON PVC SANITARIO 180° 2"</v>
          </cell>
          <cell r="C2260" t="str">
            <v>Un</v>
          </cell>
          <cell r="D2260">
            <v>5921</v>
          </cell>
        </row>
        <row r="2261">
          <cell r="B2261" t="str">
            <v>SIFON PVC SANITARIO CON TAPON 2"</v>
          </cell>
          <cell r="C2261" t="str">
            <v>Un</v>
          </cell>
          <cell r="D2261">
            <v>9632</v>
          </cell>
        </row>
        <row r="2262">
          <cell r="B2262" t="str">
            <v>SIKA 1</v>
          </cell>
          <cell r="C2262" t="str">
            <v>Kg</v>
          </cell>
          <cell r="D2262">
            <v>4145</v>
          </cell>
        </row>
        <row r="2263">
          <cell r="B2263" t="str">
            <v xml:space="preserve">SIKA LATEX </v>
          </cell>
          <cell r="C2263" t="str">
            <v>Kg</v>
          </cell>
          <cell r="D2263">
            <v>22661</v>
          </cell>
        </row>
        <row r="2264">
          <cell r="B2264" t="str">
            <v>SIKA URETANO</v>
          </cell>
          <cell r="C2264" t="str">
            <v>Kg</v>
          </cell>
          <cell r="D2264">
            <v>68708</v>
          </cell>
        </row>
        <row r="2265">
          <cell r="B2265" t="str">
            <v>SIKA WATERBAR  - CINTA FLEXIBLE PARA SELLO PRIMARIO DE PVC O-22</v>
          </cell>
          <cell r="C2265" t="str">
            <v>Rll</v>
          </cell>
          <cell r="D2265">
            <v>538097</v>
          </cell>
        </row>
        <row r="2266">
          <cell r="B2266" t="str">
            <v>SIKADUR ANCHORFIX-4 X 600CC</v>
          </cell>
          <cell r="C2266" t="str">
            <v>Un</v>
          </cell>
          <cell r="D2266">
            <v>50770</v>
          </cell>
        </row>
        <row r="2267">
          <cell r="B2267" t="str">
            <v>SIKADUR-501</v>
          </cell>
          <cell r="C2267" t="str">
            <v>Kg</v>
          </cell>
          <cell r="D2267">
            <v>20308</v>
          </cell>
        </row>
        <row r="2268">
          <cell r="B2268" t="str">
            <v>SIKADUR-504 (COMPONENTE C)</v>
          </cell>
          <cell r="C2268" t="str">
            <v>Kg</v>
          </cell>
          <cell r="D2268">
            <v>18278</v>
          </cell>
        </row>
        <row r="2269">
          <cell r="B2269" t="str">
            <v>SIKAFLEX - 1A BLANCO</v>
          </cell>
          <cell r="C2269" t="str">
            <v>Un</v>
          </cell>
          <cell r="D2269">
            <v>23000</v>
          </cell>
        </row>
        <row r="2270">
          <cell r="B2270" t="str">
            <v>SIKAFLEX - 1CSL GRIS</v>
          </cell>
          <cell r="C2270" t="str">
            <v>Un</v>
          </cell>
          <cell r="D2270">
            <v>24360</v>
          </cell>
        </row>
        <row r="2271">
          <cell r="B2271" t="str">
            <v>SIKAFLOOR 3 QUARTZ TOP</v>
          </cell>
          <cell r="C2271" t="str">
            <v>Kg</v>
          </cell>
          <cell r="D2271">
            <v>1032</v>
          </cell>
        </row>
        <row r="2272">
          <cell r="B2272" t="str">
            <v>SIKAFLOOR-156 CO (A+B)</v>
          </cell>
          <cell r="C2272" t="str">
            <v>Kg</v>
          </cell>
          <cell r="D2272">
            <v>36099</v>
          </cell>
        </row>
        <row r="2273">
          <cell r="B2273" t="str">
            <v>SIKAFLOOR-220W CONDUCTIVE CA</v>
          </cell>
          <cell r="C2273" t="str">
            <v>Kg</v>
          </cell>
          <cell r="D2273">
            <v>77000</v>
          </cell>
        </row>
        <row r="2274">
          <cell r="B2274" t="str">
            <v>SIKAFLOOR-261 (A+B+C)</v>
          </cell>
          <cell r="C2274" t="str">
            <v>Kg</v>
          </cell>
          <cell r="D2274">
            <v>1135</v>
          </cell>
        </row>
        <row r="2275">
          <cell r="B2275" t="str">
            <v>SIKAGUARD-68 BRILLANTE</v>
          </cell>
          <cell r="C2275" t="str">
            <v>Kg</v>
          </cell>
          <cell r="D2275">
            <v>35224</v>
          </cell>
        </row>
        <row r="2276">
          <cell r="B2276" t="str">
            <v>SIKALASTIC 841 (1.55 M. DE ANCHO)</v>
          </cell>
          <cell r="C2276" t="str">
            <v>m</v>
          </cell>
          <cell r="D2276">
            <v>104686.71048449285</v>
          </cell>
        </row>
        <row r="2277">
          <cell r="B2277" t="str">
            <v>SIKAMANTO. MEMBRANA ASFALTICA PARA CUBIERTAS. 3MM ALUMINIO</v>
          </cell>
          <cell r="C2277" t="str">
            <v>m2</v>
          </cell>
          <cell r="D2277">
            <v>20349</v>
          </cell>
        </row>
        <row r="2278">
          <cell r="B2278" t="str">
            <v>SIKAMANTO. MEMBRANA ASFALTICA PARA CUBIERTAS. 3MM LISO</v>
          </cell>
          <cell r="C2278" t="str">
            <v>m2</v>
          </cell>
          <cell r="D2278">
            <v>17493</v>
          </cell>
        </row>
        <row r="2279">
          <cell r="B2279" t="str">
            <v>SIKAMANTO. MEMBRANA ASFALTICA PARA CUBIERTAS. 3MM POLIESTER</v>
          </cell>
          <cell r="C2279" t="str">
            <v>m2</v>
          </cell>
          <cell r="D2279">
            <v>23324</v>
          </cell>
        </row>
        <row r="2280">
          <cell r="B2280" t="str">
            <v>SIKAPLAN 15G CO CUBIERTAS</v>
          </cell>
          <cell r="C2280" t="str">
            <v>m2</v>
          </cell>
          <cell r="D2280">
            <v>53879</v>
          </cell>
        </row>
        <row r="2281">
          <cell r="B2281" t="str">
            <v xml:space="preserve">SIKAROD DE 1/4" </v>
          </cell>
          <cell r="C2281" t="str">
            <v>m</v>
          </cell>
          <cell r="D2281">
            <v>533.6</v>
          </cell>
        </row>
        <row r="2282">
          <cell r="B2282" t="str">
            <v>SIKASIL 1A (300CC)</v>
          </cell>
          <cell r="C2282" t="str">
            <v>Un</v>
          </cell>
          <cell r="D2282">
            <v>8000</v>
          </cell>
        </row>
        <row r="2283">
          <cell r="B2283" t="str">
            <v>SIKATECHO. IMPERMEABILIZANTE ASFÁLTICO PARA CUBIERTAS</v>
          </cell>
          <cell r="C2283" t="str">
            <v>Kg</v>
          </cell>
          <cell r="D2283">
            <v>4939</v>
          </cell>
        </row>
        <row r="2284">
          <cell r="B2284" t="str">
            <v>Silenciador</v>
          </cell>
          <cell r="C2284" t="str">
            <v>Un</v>
          </cell>
          <cell r="D2284">
            <v>856200</v>
          </cell>
        </row>
        <row r="2285">
          <cell r="B2285" t="str">
            <v>SILLA DE RUEDAS REPOSA PIES ABATIBLE Y AJUSTABLE</v>
          </cell>
          <cell r="C2285" t="str">
            <v>Un</v>
          </cell>
          <cell r="D2285">
            <v>2036402</v>
          </cell>
        </row>
        <row r="2286">
          <cell r="B2286" t="str">
            <v>SILLA DE RUEDAS SILLA PLEGABLE PARA ADULTO, CON RUEDAS TRASERAS DE 24” CON RINES INYECTADOS, APOYADOS EN RODAMIENTOS RADIALES, LLANTA INFLABLE DE 24” X 1 1/8” (OPCIONAL MACIZA), AROS DE IMPULSO ANATÓMICOS, FRENOS DE PARQUEO,  TAPICERÍA EN CORDOBÁN.</v>
          </cell>
          <cell r="C2286" t="str">
            <v>Un</v>
          </cell>
          <cell r="D2286">
            <v>2592209</v>
          </cell>
        </row>
        <row r="2287">
          <cell r="B2287" t="str">
            <v>SILLA DETECTORA DE METALES EN CUERPO</v>
          </cell>
          <cell r="C2287" t="str">
            <v>Un</v>
          </cell>
          <cell r="D2287">
            <v>54198503</v>
          </cell>
        </row>
        <row r="2288">
          <cell r="B2288" t="str">
            <v>SILLA PARA INSTRUCTOR EN MADERA CONTRACHAPADA TIPO 1 GRADO 1 COMO LO ESPECIFICA LA NTC 698, PATAS TUBO DE ACERO CR 1.21 MIN (CAL.18)</v>
          </cell>
          <cell r="C2288" t="str">
            <v>Un</v>
          </cell>
          <cell r="D2288">
            <v>220000</v>
          </cell>
        </row>
        <row r="2289">
          <cell r="B2289" t="str">
            <v>SILLA UNIVERSITARIA</v>
          </cell>
          <cell r="C2289" t="str">
            <v>Un</v>
          </cell>
          <cell r="D2289">
            <v>257576</v>
          </cell>
        </row>
        <row r="2290">
          <cell r="B2290" t="str">
            <v xml:space="preserve">SILLAR ALUMINIO SISTEMA 3831 </v>
          </cell>
          <cell r="C2290" t="str">
            <v>m</v>
          </cell>
          <cell r="D2290">
            <v>4400.8466666666673</v>
          </cell>
        </row>
        <row r="2291">
          <cell r="B2291" t="str">
            <v>SILLAS  SILLAS INTERLOCUTORA SIN BRAZOS, CON ESTRUCTURA EN TUBERÍA METÁLICA, BASTIDOR DE MADERA TERCIADA, ESPUMA DE POLIURETANO RECUBIERTA EN PAÑO SINTÉTICO DE HILAT.</v>
          </cell>
          <cell r="C2291" t="str">
            <v>Un</v>
          </cell>
          <cell r="D2291">
            <v>274419</v>
          </cell>
        </row>
        <row r="2292">
          <cell r="B2292" t="str">
            <v>SILLAS DE 4 PATA  SIN DESCANSABRAZOS TAPIZADA EN MICROFIBRA</v>
          </cell>
          <cell r="C2292" t="str">
            <v>Un</v>
          </cell>
          <cell r="D2292">
            <v>142698</v>
          </cell>
        </row>
        <row r="2293">
          <cell r="B2293" t="str">
            <v>SILLAS DE OFICINA DE RODACHINES CON DESCANSABRAZOS TAPIZADA EN MICROFIBRA</v>
          </cell>
          <cell r="C2293" t="str">
            <v>Un</v>
          </cell>
          <cell r="D2293">
            <v>307349</v>
          </cell>
        </row>
        <row r="2294">
          <cell r="B2294" t="str">
            <v>SILLAS GIRATORIAS SILLA TIPO EJECUTIVA, ESTRUCTURA EN MADERA, ESPUMA DE POLIURETANO, TAPIZADA EN PAÑO SINTÉTICO DE HILAT, CON MECANISMO PARA GRADUACIÓN DE ALTURA TIPO NEUMÁTICO, CON BASE EN NYLON REFORZADO, CON RODACHINAS.</v>
          </cell>
          <cell r="C2294" t="str">
            <v>Un</v>
          </cell>
          <cell r="D2294">
            <v>713488</v>
          </cell>
        </row>
        <row r="2295">
          <cell r="B2295" t="str">
            <v>SINTONIZADOR AM/FM</v>
          </cell>
          <cell r="C2295" t="str">
            <v>Un</v>
          </cell>
          <cell r="D2295">
            <v>1691515</v>
          </cell>
        </row>
        <row r="2296">
          <cell r="B2296" t="str">
            <v>SIRENA CON ESTROBO - DIRECCIONABLE CON MODULO INCLUIDO Y FUENTE</v>
          </cell>
          <cell r="C2296" t="str">
            <v>Un</v>
          </cell>
          <cell r="D2296">
            <v>1171342</v>
          </cell>
        </row>
        <row r="2297">
          <cell r="B2297" t="str">
            <v>Sirena estroboscópica</v>
          </cell>
          <cell r="C2297" t="str">
            <v>Un</v>
          </cell>
          <cell r="D2297">
            <v>206000</v>
          </cell>
        </row>
        <row r="2298">
          <cell r="B2298" t="str">
            <v>SISTEMA DE ADMINISTRACIÓN 1</v>
          </cell>
          <cell r="C2298" t="str">
            <v>Un</v>
          </cell>
          <cell r="D2298">
            <v>9282000</v>
          </cell>
        </row>
        <row r="2299">
          <cell r="B2299" t="str">
            <v>SISTEMA DE ADMINISTRACIÓN 2</v>
          </cell>
          <cell r="C2299" t="str">
            <v>Un</v>
          </cell>
          <cell r="D2299">
            <v>11245500</v>
          </cell>
        </row>
        <row r="2300">
          <cell r="B2300" t="str">
            <v>SISTEMA DE ARRANQUE, PARADA Y CONTROL DEL EXTRACTOR 11AMP.</v>
          </cell>
          <cell r="C2300" t="str">
            <v>Un</v>
          </cell>
          <cell r="D2300">
            <v>370141</v>
          </cell>
        </row>
        <row r="2301">
          <cell r="B2301" t="str">
            <v>SISTEMA DE ARRANQUE, PARADA Y CONTROL DEL EXTRACTOR 22AMP.</v>
          </cell>
          <cell r="C2301" t="str">
            <v>Un</v>
          </cell>
          <cell r="D2301">
            <v>627025</v>
          </cell>
        </row>
        <row r="2302">
          <cell r="B2302" t="str">
            <v>SISTEMA DE ARRANQUE, PARADA Y CONTROL DEL EXTRACTOR 32AMP.</v>
          </cell>
          <cell r="C2302" t="str">
            <v>Un</v>
          </cell>
          <cell r="D2302">
            <v>958512</v>
          </cell>
        </row>
        <row r="2303">
          <cell r="B2303" t="str">
            <v>SISTEMA DE BLOQUEADORES DE TELEFONOS CELULARES - PARA PATIOS Y COMEDORES</v>
          </cell>
          <cell r="C2303" t="str">
            <v>Un</v>
          </cell>
          <cell r="D2303">
            <v>102988503</v>
          </cell>
        </row>
        <row r="2304">
          <cell r="B2304" t="str">
            <v>SISTEMA DE DETECCIUÓN EN MALLA - CABLE FIBRA OPTICA INCLUYE ACCESORIOS, FUENTES, SENSORES</v>
          </cell>
          <cell r="C2304" t="str">
            <v>m</v>
          </cell>
          <cell r="D2304">
            <v>297500</v>
          </cell>
        </row>
        <row r="2305">
          <cell r="B2305" t="str">
            <v>SISTEMA PROVISIONAL DE ENERGÍA -TRANSFORMADOR 30KVA-MEDIDOR-TABLERO MANIOBRAS</v>
          </cell>
          <cell r="C2305" t="str">
            <v>Un</v>
          </cell>
          <cell r="D2305">
            <v>20007173</v>
          </cell>
        </row>
        <row r="2306">
          <cell r="B2306" t="str">
            <v>SISTEMA RAISER</v>
          </cell>
          <cell r="C2306" t="str">
            <v>Un</v>
          </cell>
          <cell r="D2306">
            <v>3168980</v>
          </cell>
        </row>
        <row r="2307">
          <cell r="B2307" t="str">
            <v>SOFTWARE DE AUDIO RED IP</v>
          </cell>
          <cell r="C2307" t="str">
            <v>Un</v>
          </cell>
          <cell r="D2307">
            <v>8047828</v>
          </cell>
        </row>
        <row r="2308">
          <cell r="B2308" t="str">
            <v>SOFTWARE DE GERENCIA E INTEGRACIÓN, CON LICENCIA MODBUS Y BACNET - TIPO RED</v>
          </cell>
          <cell r="C2308" t="str">
            <v>Un</v>
          </cell>
          <cell r="D2308">
            <v>33281920</v>
          </cell>
        </row>
        <row r="2309">
          <cell r="B2309" t="str">
            <v>Software de instalación</v>
          </cell>
          <cell r="C2309" t="str">
            <v>Un</v>
          </cell>
          <cell r="D2309">
            <v>1200000</v>
          </cell>
        </row>
        <row r="2310">
          <cell r="B2310" t="str">
            <v>SOLDADURA 6013-3/16</v>
          </cell>
          <cell r="C2310" t="str">
            <v>Un</v>
          </cell>
          <cell r="D2310">
            <v>7026</v>
          </cell>
        </row>
        <row r="2311">
          <cell r="B2311" t="str">
            <v>Soldadura cadweld 120gramos</v>
          </cell>
          <cell r="C2311" t="str">
            <v>Un</v>
          </cell>
          <cell r="D2311">
            <v>15600</v>
          </cell>
        </row>
        <row r="2312">
          <cell r="B2312" t="str">
            <v>Soldadura Conduit PVC</v>
          </cell>
          <cell r="C2312" t="str">
            <v>⅛ gal</v>
          </cell>
          <cell r="D2312">
            <v>23900</v>
          </cell>
        </row>
        <row r="2313">
          <cell r="B2313" t="str">
            <v>SOLDADURA CPVC BLAZE MASTER (1/4 GAL)</v>
          </cell>
          <cell r="C2313" t="str">
            <v>Un</v>
          </cell>
          <cell r="D2313">
            <v>175000</v>
          </cell>
        </row>
        <row r="2314">
          <cell r="B2314" t="str">
            <v>SOLDADURA ELECTRICA</v>
          </cell>
          <cell r="C2314" t="str">
            <v>Kg</v>
          </cell>
          <cell r="D2314">
            <v>8797</v>
          </cell>
        </row>
        <row r="2315">
          <cell r="B2315" t="str">
            <v>SOLDADURA ELECTRICA 004-3/23"</v>
          </cell>
          <cell r="C2315" t="str">
            <v>Kg</v>
          </cell>
          <cell r="D2315">
            <v>5047</v>
          </cell>
        </row>
        <row r="2316">
          <cell r="B2316" t="str">
            <v>SOLDADURA ELECTRICA DE 3/32" 68 BARRAS X KG</v>
          </cell>
          <cell r="C2316" t="str">
            <v>Kg</v>
          </cell>
          <cell r="D2316">
            <v>8600</v>
          </cell>
        </row>
        <row r="2317">
          <cell r="B2317" t="str">
            <v>SOLDADURA PVC + LIMPIADOR PVC 2:1 X 1/4</v>
          </cell>
          <cell r="C2317" t="str">
            <v>Un</v>
          </cell>
          <cell r="D2317">
            <v>75119</v>
          </cell>
        </row>
        <row r="2318">
          <cell r="B2318" t="str">
            <v>SOLDADURA PVC LIQUIDA 1/4 GL</v>
          </cell>
          <cell r="C2318" t="str">
            <v>GL</v>
          </cell>
          <cell r="D2318">
            <v>110277</v>
          </cell>
        </row>
        <row r="2319">
          <cell r="B2319" t="str">
            <v>SOLDADURA PVC NTC 579-1/8 GL</v>
          </cell>
          <cell r="C2319" t="str">
            <v>Un</v>
          </cell>
          <cell r="D2319">
            <v>55411</v>
          </cell>
        </row>
        <row r="2320">
          <cell r="B2320" t="str">
            <v>SOLDADURA PVC WET BONDING 1/4 GAL</v>
          </cell>
          <cell r="C2320" t="str">
            <v>Un</v>
          </cell>
          <cell r="D2320">
            <v>118242</v>
          </cell>
        </row>
        <row r="2321">
          <cell r="B2321" t="str">
            <v>SOLDADURA SEGÚN ESPECIFICACIONES</v>
          </cell>
          <cell r="C2321" t="str">
            <v>Kg</v>
          </cell>
          <cell r="D2321">
            <v>6725</v>
          </cell>
        </row>
        <row r="2322">
          <cell r="B2322" t="str">
            <v>SOPORTE DE BAJANTE</v>
          </cell>
          <cell r="C2322" t="str">
            <v>Un</v>
          </cell>
          <cell r="D2322">
            <v>2961</v>
          </cell>
        </row>
        <row r="2323">
          <cell r="B2323" t="str">
            <v>SOPORTE DE CANAL AMAZONA</v>
          </cell>
          <cell r="C2323" t="str">
            <v>Un</v>
          </cell>
          <cell r="D2323">
            <v>10734</v>
          </cell>
        </row>
        <row r="2324">
          <cell r="B2324" t="str">
            <v>SOPORTE ESTRUCTURAL MALLAS PARA SEGURIDAD CANCHAS DEPORTIVAS</v>
          </cell>
          <cell r="C2324" t="str">
            <v>Un</v>
          </cell>
          <cell r="D2324">
            <v>361000</v>
          </cell>
        </row>
        <row r="2325">
          <cell r="B2325" t="str">
            <v>Soporte para punta captora</v>
          </cell>
          <cell r="C2325" t="str">
            <v>Un</v>
          </cell>
          <cell r="D2325">
            <v>75300</v>
          </cell>
        </row>
        <row r="2326">
          <cell r="B2326" t="str">
            <v>SOPORTE PARA TUBOS DE WINTROBE PINZAS METÁLICAS PARA LA MANIPULACIÓN DE LOS TUBOS DE ENSAYO WINTROBE.</v>
          </cell>
          <cell r="C2326" t="str">
            <v>Un</v>
          </cell>
          <cell r="D2326">
            <v>40000</v>
          </cell>
        </row>
        <row r="2327">
          <cell r="B2327" t="str">
            <v>SOPORTE TIPO CANASTILLA PARA MANGUERA</v>
          </cell>
          <cell r="C2327" t="str">
            <v>Un</v>
          </cell>
          <cell r="D2327">
            <v>33156</v>
          </cell>
        </row>
        <row r="2328">
          <cell r="B2328" t="str">
            <v>Soporte tipo U para tubo 1"</v>
          </cell>
          <cell r="C2328" t="str">
            <v xml:space="preserve">Un </v>
          </cell>
          <cell r="D2328">
            <v>2560</v>
          </cell>
        </row>
        <row r="2329">
          <cell r="B2329" t="str">
            <v>Soporte tipo U para tubo 1-1/2"</v>
          </cell>
          <cell r="C2329" t="str">
            <v xml:space="preserve">Un </v>
          </cell>
          <cell r="D2329">
            <v>3150</v>
          </cell>
        </row>
        <row r="2330">
          <cell r="B2330" t="str">
            <v>Soporte tipo U para tubo 1-1/4"</v>
          </cell>
          <cell r="C2330" t="str">
            <v xml:space="preserve">Un </v>
          </cell>
          <cell r="D2330">
            <v>2890</v>
          </cell>
        </row>
        <row r="2331">
          <cell r="B2331" t="str">
            <v>Soporte tipo U para tubo 2"</v>
          </cell>
          <cell r="C2331" t="str">
            <v xml:space="preserve">Un </v>
          </cell>
          <cell r="D2331">
            <v>5450</v>
          </cell>
        </row>
        <row r="2332">
          <cell r="B2332" t="str">
            <v>Soporte tipo U para tubo 3"</v>
          </cell>
          <cell r="C2332" t="str">
            <v xml:space="preserve">Un </v>
          </cell>
          <cell r="D2332">
            <v>9850</v>
          </cell>
        </row>
        <row r="2333">
          <cell r="B2333" t="str">
            <v>Soporte tipo U para tubo 3/4"</v>
          </cell>
          <cell r="C2333" t="str">
            <v xml:space="preserve">Un </v>
          </cell>
          <cell r="D2333">
            <v>2040</v>
          </cell>
        </row>
        <row r="2334">
          <cell r="B2334" t="str">
            <v>SOPORTE TUBERIA Ø3"</v>
          </cell>
          <cell r="C2334" t="str">
            <v>Un</v>
          </cell>
          <cell r="D2334">
            <v>15000</v>
          </cell>
        </row>
        <row r="2335">
          <cell r="B2335" t="str">
            <v>SOPORTE TUBERIA Ø4"</v>
          </cell>
          <cell r="C2335" t="str">
            <v>Un</v>
          </cell>
          <cell r="D2335">
            <v>24300</v>
          </cell>
        </row>
        <row r="2336">
          <cell r="B2336" t="str">
            <v>SOPORTE SISMORESISTENTE 6" CUATRO VIAS</v>
          </cell>
          <cell r="C2336" t="str">
            <v>Un</v>
          </cell>
          <cell r="D2336">
            <v>159000</v>
          </cell>
        </row>
        <row r="2337">
          <cell r="B2337" t="str">
            <v>SOPORTE SISMORESISTENTE 4" CUATRO VIAS</v>
          </cell>
          <cell r="C2337" t="str">
            <v>Un</v>
          </cell>
          <cell r="D2337">
            <v>124900</v>
          </cell>
        </row>
        <row r="2338">
          <cell r="B2338" t="str">
            <v>SOPORTE SISMORESISTENTE 2-1/2" TRES VIAS</v>
          </cell>
          <cell r="C2338" t="str">
            <v>Un</v>
          </cell>
          <cell r="D2338">
            <v>82000</v>
          </cell>
        </row>
        <row r="2339">
          <cell r="B2339" t="str">
            <v>SOPORTE, MANTENIMIENTO POST-VENTA DE ACUERDO A CONDICIONES SOLICTADAS EN LAS ESPECIFICACIONES TÉCNICAS</v>
          </cell>
          <cell r="C2339" t="str">
            <v>mm</v>
          </cell>
          <cell r="D2339">
            <v>3927000</v>
          </cell>
        </row>
        <row r="2340">
          <cell r="B2340" t="str">
            <v>STRAP RANURADO 1-1/2"</v>
          </cell>
          <cell r="C2340" t="str">
            <v>Un</v>
          </cell>
          <cell r="D2340">
            <v>75000</v>
          </cell>
        </row>
        <row r="2341">
          <cell r="B2341" t="str">
            <v>STRAP RANURADO 1-1/4"</v>
          </cell>
          <cell r="C2341" t="str">
            <v>Un</v>
          </cell>
          <cell r="D2341">
            <v>65000</v>
          </cell>
        </row>
        <row r="2342">
          <cell r="B2342" t="str">
            <v>STRAP RANURADO 2"</v>
          </cell>
          <cell r="C2342" t="str">
            <v>Un</v>
          </cell>
          <cell r="D2342">
            <v>81761</v>
          </cell>
        </row>
        <row r="2343">
          <cell r="B2343" t="str">
            <v>STRAP RANURADO 2-1/2"</v>
          </cell>
          <cell r="C2343" t="str">
            <v>Un</v>
          </cell>
          <cell r="D2343">
            <v>100761</v>
          </cell>
        </row>
        <row r="2344">
          <cell r="B2344" t="str">
            <v>STRONGMX MARMOL Y GRANITO X 25 KG</v>
          </cell>
          <cell r="C2344" t="str">
            <v>Kg</v>
          </cell>
          <cell r="D2344">
            <v>3800</v>
          </cell>
        </row>
        <row r="2345">
          <cell r="B2345" t="str">
            <v>SUBBASE GRANULAR CLASE C (BG_C)</v>
          </cell>
          <cell r="C2345" t="str">
            <v>m3</v>
          </cell>
          <cell r="D2345">
            <v>53879</v>
          </cell>
        </row>
        <row r="2346">
          <cell r="B2346" t="str">
            <v>Switch de 48 x 10/100/1000 puertos,PoE, 4 x 1000X SFP, Capa 3</v>
          </cell>
          <cell r="C2346" t="str">
            <v>Un</v>
          </cell>
          <cell r="D2346">
            <v>5265000</v>
          </cell>
        </row>
        <row r="2347">
          <cell r="B2347" t="str">
            <v>RELLENO GRANULAR (CARACTERISTICAS IP&lt;6%, TAMAÑO MAXIMO 3,0", LL&lt;25% Y CBR&gt;40%)</v>
          </cell>
          <cell r="C2347" t="str">
            <v>m3</v>
          </cell>
          <cell r="D2347">
            <v>47000</v>
          </cell>
        </row>
        <row r="2348">
          <cell r="B2348" t="str">
            <v>RELLENO ARCILLOSO</v>
          </cell>
          <cell r="C2348" t="str">
            <v>m3</v>
          </cell>
          <cell r="D2348">
            <v>35000</v>
          </cell>
        </row>
        <row r="2349">
          <cell r="B2349" t="str">
            <v>SUCCIONADOR SUCCIONADOR DE MESA.</v>
          </cell>
          <cell r="C2349" t="str">
            <v>Un</v>
          </cell>
          <cell r="D2349">
            <v>101000</v>
          </cell>
        </row>
        <row r="2350">
          <cell r="B2350" t="str">
            <v>SUMINISTRO E INSTALACION DE TUBERIA DE PROLONGACIÓN PARA EL SERVICIO DE AGUA POTABLE REFORZANDO LA RED EXISTENTE CON TUBERIA DE DIAMETRO 8"</v>
          </cell>
          <cell r="C2350" t="str">
            <v>Un</v>
          </cell>
          <cell r="D2350">
            <v>5344741380</v>
          </cell>
        </row>
        <row r="2351">
          <cell r="B2351" t="str">
            <v>SUPERFICIE EN ACERO INOXIDABLE LAMINA HR CL-18. ANCLAJE A MURO CON PLATINA HR CL-16 + ESPÁRRAGOS CON TUERCA ∅1/2".</v>
          </cell>
          <cell r="C2351" t="str">
            <v>m2</v>
          </cell>
          <cell r="D2351">
            <v>215000</v>
          </cell>
        </row>
        <row r="2352">
          <cell r="B2352" t="str">
            <v>SUPERSPIKE PARA 8 POLLOS. DIMENSIONES: 1/1 GN (325 X 530 MM)</v>
          </cell>
          <cell r="C2352" t="str">
            <v>Un</v>
          </cell>
          <cell r="D2352">
            <v>263872</v>
          </cell>
        </row>
        <row r="2353">
          <cell r="B2353" t="str">
            <v xml:space="preserve">Suplemento para caja 2400 </v>
          </cell>
          <cell r="C2353" t="str">
            <v xml:space="preserve">Un </v>
          </cell>
          <cell r="D2353">
            <v>660</v>
          </cell>
        </row>
        <row r="2354">
          <cell r="B2354" t="str">
            <v>SUVIAZADOR: SISTEMA DE SUAVISACIÓN DE INTERCAMBIO IÓNICO, TIPO VERTICAL, CON MOTBOMBA DE INYECCIÓN DE SALMUERA Y TANQUE DE SALMUERA.</v>
          </cell>
          <cell r="C2354" t="str">
            <v>Un</v>
          </cell>
          <cell r="D2354">
            <v>16824138</v>
          </cell>
        </row>
        <row r="2355">
          <cell r="B2355" t="str">
            <v>Switch de 24  x 10/100/1000 puertos,PoE, 4 x 1000X SFP, Capa 3</v>
          </cell>
          <cell r="C2355" t="str">
            <v>Un</v>
          </cell>
          <cell r="D2355">
            <v>3652000</v>
          </cell>
        </row>
        <row r="2356">
          <cell r="B2356" t="str">
            <v>Switch de 48 puertos de auto negociación 10BASE-T/100BASE-TX.</v>
          </cell>
          <cell r="C2356" t="str">
            <v xml:space="preserve">Un </v>
          </cell>
          <cell r="D2356">
            <v>3652000</v>
          </cell>
        </row>
        <row r="2357">
          <cell r="B2357" t="str">
            <v>Switch de red PoE para 24 puertos</v>
          </cell>
          <cell r="C2357" t="str">
            <v xml:space="preserve">Un </v>
          </cell>
          <cell r="D2357">
            <v>5265000</v>
          </cell>
        </row>
        <row r="2358">
          <cell r="B2358" t="str">
            <v>TABIQUE MAYOR (DIVISIÓN INTERMEDIA) DE ACERO INOXIDABLE 304 CAL.20 SATINADO, ANCLADO A PARED, TIPO SOCODA LÍNEA INSTITUCIONAL O EQUIVALENTE DE IGUAL CALIDAD O SUPERIOR, APLICA PARA SISTEMAS DE PISO O SISTEMA CANTILÉVER</v>
          </cell>
          <cell r="C2358" t="str">
            <v>m2</v>
          </cell>
          <cell r="D2358">
            <v>326000</v>
          </cell>
        </row>
        <row r="2359">
          <cell r="B2359" t="str">
            <v>TABLA BURRA CEDRO MACHO 0.28</v>
          </cell>
          <cell r="C2359" t="str">
            <v>m</v>
          </cell>
          <cell r="D2359">
            <v>12351</v>
          </cell>
        </row>
        <row r="2360">
          <cell r="B2360" t="str">
            <v>TABLA BURRA EN ORDINARIO 2.90 X 0.28 X 0.025</v>
          </cell>
          <cell r="C2360" t="str">
            <v>Un</v>
          </cell>
          <cell r="D2360">
            <v>16810.5</v>
          </cell>
        </row>
        <row r="2361">
          <cell r="B2361" t="str">
            <v>TABLA BURRA ORDINARIO 0.30</v>
          </cell>
          <cell r="C2361" t="str">
            <v>m</v>
          </cell>
          <cell r="D2361">
            <v>6383</v>
          </cell>
        </row>
        <row r="2362">
          <cell r="B2362" t="str">
            <v>TABLA BURRA TERMINADA 1 CARA 0.30</v>
          </cell>
          <cell r="C2362" t="str">
            <v>m</v>
          </cell>
          <cell r="D2362">
            <v>2798</v>
          </cell>
        </row>
        <row r="2363">
          <cell r="B2363" t="str">
            <v>TABLA CHAPA ORDINARIO 0.10</v>
          </cell>
          <cell r="C2363" t="str">
            <v>m</v>
          </cell>
          <cell r="D2363">
            <v>674</v>
          </cell>
        </row>
        <row r="2364">
          <cell r="B2364" t="str">
            <v>TABLA CHAPA ORDINARIO 0.30</v>
          </cell>
          <cell r="C2364" t="str">
            <v>m</v>
          </cell>
          <cell r="D2364">
            <v>3751</v>
          </cell>
        </row>
        <row r="2365">
          <cell r="B2365" t="str">
            <v>TABLERO DE FUERZA Y CONTROL PARA CUARTO REFRIGERADO O DE CONGELACIÓN.</v>
          </cell>
          <cell r="C2365" t="str">
            <v>Un</v>
          </cell>
          <cell r="D2365">
            <v>418000</v>
          </cell>
        </row>
        <row r="2366">
          <cell r="B2366" t="str">
            <v>Tablero minipragma con espacio entre 13 y 24 circuitos</v>
          </cell>
          <cell r="C2366" t="str">
            <v xml:space="preserve">Un </v>
          </cell>
          <cell r="D2366">
            <v>156000</v>
          </cell>
        </row>
        <row r="2367">
          <cell r="B2367" t="str">
            <v>Tablero minipragma con espacio entre 2 y 12 circuitos</v>
          </cell>
          <cell r="C2367" t="str">
            <v xml:space="preserve">Un </v>
          </cell>
          <cell r="D2367">
            <v>99560</v>
          </cell>
        </row>
        <row r="2368">
          <cell r="B2368" t="str">
            <v>Tablero minipragma con espacio para 8 circuitos</v>
          </cell>
          <cell r="C2368" t="str">
            <v>Un</v>
          </cell>
          <cell r="D2368">
            <v>75800</v>
          </cell>
        </row>
        <row r="2369">
          <cell r="B2369" t="str">
            <v>TABLERO PARCIALES 4 CIRCUITOS</v>
          </cell>
          <cell r="C2369" t="str">
            <v>Un</v>
          </cell>
          <cell r="D2369">
            <v>29136</v>
          </cell>
        </row>
        <row r="2370">
          <cell r="B2370" t="str">
            <v>Tablero bifásico con espacio totalizador 12 circuitos</v>
          </cell>
          <cell r="C2370" t="str">
            <v>Un</v>
          </cell>
          <cell r="D2370">
            <v>256400</v>
          </cell>
        </row>
        <row r="2371">
          <cell r="B2371" t="str">
            <v>Tablero bifásico con espacio totalizador 18 circuitos</v>
          </cell>
          <cell r="C2371" t="str">
            <v>Un</v>
          </cell>
          <cell r="D2371">
            <v>378000</v>
          </cell>
        </row>
        <row r="2372">
          <cell r="B2372" t="str">
            <v>Tablero bifásico con espacio totalizador 24 circuitos</v>
          </cell>
          <cell r="C2372" t="str">
            <v>Un</v>
          </cell>
          <cell r="D2372">
            <v>362900</v>
          </cell>
        </row>
        <row r="2373">
          <cell r="B2373" t="str">
            <v>Tablero trifásico con espacio totalizador 12 circuitos</v>
          </cell>
          <cell r="C2373" t="str">
            <v xml:space="preserve">Un </v>
          </cell>
          <cell r="D2373">
            <v>356800</v>
          </cell>
        </row>
        <row r="2374">
          <cell r="B2374" t="str">
            <v>Tablero trifásico con espacio totalizador 18 circuitos</v>
          </cell>
          <cell r="C2374" t="str">
            <v xml:space="preserve">Un </v>
          </cell>
          <cell r="D2374">
            <v>443500</v>
          </cell>
        </row>
        <row r="2375">
          <cell r="B2375" t="str">
            <v>Tablero trifásico con espacio totalizador 24 circuitos</v>
          </cell>
          <cell r="C2375" t="str">
            <v xml:space="preserve">Un </v>
          </cell>
          <cell r="D2375">
            <v>499600</v>
          </cell>
        </row>
        <row r="2376">
          <cell r="B2376" t="str">
            <v>Tablero trifásico con espacio totalizador 30 circuitos</v>
          </cell>
          <cell r="C2376" t="str">
            <v xml:space="preserve">Un </v>
          </cell>
          <cell r="D2376">
            <v>555800</v>
          </cell>
        </row>
        <row r="2377">
          <cell r="B2377" t="str">
            <v>Tablero trifásico con espacio totalizador 36 circuitos</v>
          </cell>
          <cell r="C2377" t="str">
            <v xml:space="preserve">Un </v>
          </cell>
          <cell r="D2377">
            <v>561200</v>
          </cell>
        </row>
        <row r="2378">
          <cell r="B2378" t="str">
            <v>Tablero trifásico con espacio totalizador 42 circuitos</v>
          </cell>
          <cell r="C2378" t="str">
            <v xml:space="preserve">Un </v>
          </cell>
          <cell r="D2378">
            <v>605300</v>
          </cell>
        </row>
        <row r="2379">
          <cell r="B2379" t="str">
            <v>TABLETA 20 X 20 COLOR ARENA</v>
          </cell>
          <cell r="C2379" t="str">
            <v>m2</v>
          </cell>
          <cell r="D2379">
            <v>31833</v>
          </cell>
        </row>
        <row r="2380">
          <cell r="B2380" t="str">
            <v>TABLETA CERAMICA 30 X 60 CM  REF. SPADA, BLANCO, TRAFICO PESADO</v>
          </cell>
          <cell r="C2380" t="str">
            <v>m2</v>
          </cell>
          <cell r="D2380">
            <v>35000</v>
          </cell>
        </row>
        <row r="2381">
          <cell r="B2381" t="str">
            <v xml:space="preserve">TABLON TRADICION ROJO 30,5 X 30,5 </v>
          </cell>
          <cell r="C2381" t="str">
            <v>m2</v>
          </cell>
          <cell r="D2381">
            <v>36397</v>
          </cell>
        </row>
        <row r="2382">
          <cell r="B2382" t="str">
            <v>TAJADORAS DE CARNÉS Y QUESOS, 25CM DIÁMETRO CUCHILLA. DIMENSIONES: ALTO 36CM. ANCHO 53CM. PROFUNDIDAD 44CM.</v>
          </cell>
          <cell r="C2382" t="str">
            <v>Un</v>
          </cell>
          <cell r="D2382">
            <v>3274928</v>
          </cell>
        </row>
        <row r="2383">
          <cell r="B2383" t="str">
            <v>TALA DE ARBOL</v>
          </cell>
          <cell r="C2383" t="str">
            <v>Un</v>
          </cell>
          <cell r="D2383">
            <v>150000</v>
          </cell>
        </row>
        <row r="2384">
          <cell r="B2384" t="str">
            <v>TALANQUERA NICE BARRERA ITALIANA WIL 4 TIPO DOINTECH</v>
          </cell>
          <cell r="C2384" t="str">
            <v>Un</v>
          </cell>
          <cell r="D2384">
            <v>3636545</v>
          </cell>
        </row>
        <row r="2385">
          <cell r="B2385" t="str">
            <v>TANQUE DE AGUA CALIENTE: TANQUE DE AGUA CALIENTE CON CPAACIDAD DE 400GLS., TIPO VERTICO, MOEDELO A VAPOR, CONSTRUIDO EN LÁMINA DE ACERO INOXIDABLE, SERPENTÍN EN TUBERÍA DE COBRE Y CABEZOTE EN ACERO AL CARBÓN</v>
          </cell>
          <cell r="C2385" t="str">
            <v>Un</v>
          </cell>
          <cell r="D2385">
            <v>61991444</v>
          </cell>
        </row>
        <row r="2386">
          <cell r="B2386" t="str">
            <v>TANQUE DE CONDENSADOS: TANQUE DE CONDESANDOS DÚPLEX, CON CAPACIDAD DE 10061S, TIPO HORIZONTAL, DOS MOTOBOMBAS PARA ALTA PRESI{ON DE INYECCI{ON DE AGUA A LAS CALDERAS, MODELO MONOBLOCK CONN FLOTADOR Y NIVEL VISIBLE</v>
          </cell>
          <cell r="C2386" t="str">
            <v>Un</v>
          </cell>
          <cell r="D2386">
            <v>32138858</v>
          </cell>
        </row>
        <row r="2387">
          <cell r="B2387" t="str">
            <v>TANQUE HIDRONEUMATICO DE MEMBRANA VERTICAL DE 100 LTS PEDROLLO. TEMP MAX 99°C;  PRES MAX 150 PSI</v>
          </cell>
          <cell r="C2387" t="str">
            <v>Un</v>
          </cell>
          <cell r="D2387">
            <v>736900</v>
          </cell>
        </row>
        <row r="2388">
          <cell r="B2388" t="str">
            <v>TANQUE HIDRONEUMATICO HORIZONTAL DE 200 LTS PEDROLLO. PRES MAX 145 PSI. MEMBRANA BUTILICA</v>
          </cell>
          <cell r="C2388" t="str">
            <v>Un</v>
          </cell>
          <cell r="D2388">
            <v>1843900</v>
          </cell>
        </row>
        <row r="2389">
          <cell r="B2389" t="str">
            <v>TANQUE SEPTICO + FAFA DE 12.500 LT TIPO ROTOPLAS</v>
          </cell>
          <cell r="C2389" t="str">
            <v>Un</v>
          </cell>
          <cell r="D2389">
            <v>10990900</v>
          </cell>
        </row>
        <row r="2390">
          <cell r="B2390" t="str">
            <v>TANQUE SEPTICO + FAFA DE 15.000 LT TIPO ROTOPLAS</v>
          </cell>
          <cell r="C2390" t="str">
            <v>Un</v>
          </cell>
          <cell r="D2390">
            <v>13912600</v>
          </cell>
        </row>
        <row r="2391">
          <cell r="B2391" t="str">
            <v>TANQUE DE PAQUETES CALIENTES TANQUE CON CAPACIDAD PARA OCHO (8) A DIEZ (10) PAQUETES DE CALOR HÚMEDO, CONTROL DE ENCENDIDO Y APAGADO, CONTROL DE TEMPERATURA, VISUALIZACIÓN DE ENCENDIDO Y APAGADO, DIMENSIÓN: ANCHO: 41CM X LARGO: 26CM X ALTO: 48CM.</v>
          </cell>
          <cell r="C2391" t="str">
            <v>Un</v>
          </cell>
          <cell r="D2391">
            <v>418000</v>
          </cell>
        </row>
        <row r="2392">
          <cell r="B2392" t="str">
            <v>TANQUE O POCETA PARA LAVADO DE OLLAS Y UTENSILIOS DE COCINAS. DIMENSIONES: FRENTE: 0.80. ANCHO: 0.60. PROF.: 0.40.</v>
          </cell>
          <cell r="C2392" t="str">
            <v>Un</v>
          </cell>
          <cell r="D2392">
            <v>600374</v>
          </cell>
        </row>
        <row r="2393">
          <cell r="B2393" t="str">
            <v>TANQUE O POCETA PARA LAVADO DE VAJILLAS.</v>
          </cell>
          <cell r="C2393" t="str">
            <v>Un</v>
          </cell>
          <cell r="D2393">
            <v>453941</v>
          </cell>
        </row>
        <row r="2394">
          <cell r="B2394" t="str">
            <v>TANQUE PARA LAVADO DE TRAPEROS. DIMENSIONES: LARGO: 1.00. ANCHO: 0.70. PROFUNDIDAD: 0.40 - 0.53</v>
          </cell>
          <cell r="C2394" t="str">
            <v>Un</v>
          </cell>
          <cell r="D2394">
            <v>1618103</v>
          </cell>
        </row>
        <row r="2395">
          <cell r="B2395" t="str">
            <v>TANQUE PARA ZONAS DE LAVADO DE UTENSILIOS DE COCINAS X 60 CM.DIMENSIONES: LARGO: 0.60. ANCHO: 0.60. PROFUNDIDAD: 0.35.</v>
          </cell>
          <cell r="C2395" t="str">
            <v>Un</v>
          </cell>
          <cell r="D2395">
            <v>527157</v>
          </cell>
        </row>
        <row r="2396">
          <cell r="B2396" t="str">
            <v>TANQUE PARA ZONAS DE PREPARACIÓN</v>
          </cell>
          <cell r="C2396" t="str">
            <v>Un</v>
          </cell>
          <cell r="D2396">
            <v>396270</v>
          </cell>
        </row>
        <row r="2397">
          <cell r="B2397" t="str">
            <v>TANQUE PARA ZONAS DE PREPARACIÓN DIMENSIONES: LARGO: 0.60. ANCHO: 0.50. PROF.: 0.25.</v>
          </cell>
          <cell r="C2397" t="str">
            <v>Un</v>
          </cell>
          <cell r="D2397">
            <v>409479</v>
          </cell>
        </row>
        <row r="2398">
          <cell r="B2398" t="str">
            <v>TANQUE PARA ZONAS DE PREPARACIÓN. DIMENSIONES: LARGO: 0.50. ANCHO: 0.50. PROF.: 0.25.</v>
          </cell>
          <cell r="C2398" t="str">
            <v>Un</v>
          </cell>
          <cell r="D2398">
            <v>381990</v>
          </cell>
        </row>
        <row r="2399">
          <cell r="B2399" t="str">
            <v>TANQUE PLASTICO 1000 LTS</v>
          </cell>
          <cell r="C2399" t="str">
            <v>Un</v>
          </cell>
          <cell r="D2399">
            <v>331058</v>
          </cell>
        </row>
        <row r="2400">
          <cell r="B2400" t="str">
            <v>TANQUE PLÁSTICO 1000 LTS DE USO ESPECÍFICO PARA CONTENCIÓN DE AGUA POTABLE.</v>
          </cell>
          <cell r="C2400" t="str">
            <v>Un</v>
          </cell>
          <cell r="D2400">
            <v>345658</v>
          </cell>
        </row>
        <row r="2401">
          <cell r="B2401" t="str">
            <v>TANQUE PLÁSTICO 10000 LTS DE USO ESPECÍFICO PARA CONTENCIÓN DE AGUA POTABLE.</v>
          </cell>
          <cell r="C2401" t="str">
            <v>Un</v>
          </cell>
          <cell r="D2401">
            <v>5849387</v>
          </cell>
        </row>
        <row r="2402">
          <cell r="B2402" t="str">
            <v>TANQUE PLÁSTICO 2000 LTS DE USO ESPECÍFICO PARA CONTENCIÓN DE AGUA POTABLE.</v>
          </cell>
          <cell r="C2402" t="str">
            <v>Un</v>
          </cell>
          <cell r="D2402">
            <v>646420</v>
          </cell>
        </row>
        <row r="2403">
          <cell r="B2403" t="str">
            <v xml:space="preserve">TANQUE PLÁSTICO 250 LTS DE USO ESPECÍFICO PARA CONTENCIÓN DE AGUA POTABLE. CON ADITIVO UV, PVC. </v>
          </cell>
          <cell r="C2403" t="str">
            <v>Un</v>
          </cell>
          <cell r="D2403">
            <v>114049</v>
          </cell>
        </row>
        <row r="2404">
          <cell r="B2404" t="str">
            <v>TANQUE PLÁSTICO 500 LTS DE USO ESPECÍFICO PARA CONTENCIÓN DE AGUA POTABLE.</v>
          </cell>
          <cell r="C2404" t="str">
            <v>Un</v>
          </cell>
          <cell r="D2404">
            <v>205155</v>
          </cell>
        </row>
        <row r="2405">
          <cell r="B2405" t="str">
            <v>TANQUE PLÁSTICO 5000 LTS DE USO ESPECÍFICO PARA CONTENCIÓN DE AGUA POTABLE.</v>
          </cell>
          <cell r="C2405" t="str">
            <v>Un</v>
          </cell>
          <cell r="D2405">
            <v>2083383</v>
          </cell>
        </row>
        <row r="2406">
          <cell r="B2406" t="str">
            <v>TANQUE SIMILAR MARMITA PARA 100 GALONES NEUTRO. DIMENSIONES: DIÁMETRO. 0.95 ALTO. OLLA. 0.87 ALTO CON PATAS. 1.10</v>
          </cell>
          <cell r="C2406" t="str">
            <v>Un</v>
          </cell>
          <cell r="D2406">
            <v>11202085</v>
          </cell>
        </row>
        <row r="2407">
          <cell r="B2407" t="str">
            <v>TANQUE SIMILAR MARMITA PARA 120 GALONES NEUTRO DIMENSIONES: DIÁMETRO. 0.95 ALTO. OLLA. 0.87 ALTO CON PATAS. 1.10</v>
          </cell>
          <cell r="C2407" t="str">
            <v>Un</v>
          </cell>
          <cell r="D2407">
            <v>10980328</v>
          </cell>
        </row>
        <row r="2408">
          <cell r="B2408" t="str">
            <v>TANQUE TIPO ABIERTO CON SUB-FONDO. DIMENSIONES: LARGO: 0.87. ANCHO: 0.70. PROF.: 0.18.</v>
          </cell>
          <cell r="C2408" t="str">
            <v>m</v>
          </cell>
          <cell r="D2408">
            <v>1553232</v>
          </cell>
        </row>
        <row r="2409">
          <cell r="B2409" t="str">
            <v>TANQUE-TAPA-GRIFERIA ACUACER PLUS BLANCO</v>
          </cell>
          <cell r="C2409" t="str">
            <v>Un</v>
          </cell>
          <cell r="D2409">
            <v>85900</v>
          </cell>
        </row>
        <row r="2410">
          <cell r="B2410" t="str">
            <v>TAPA EXTERNA CANAL RAINGO</v>
          </cell>
          <cell r="C2410" t="str">
            <v>Un</v>
          </cell>
          <cell r="D2410">
            <v>8202</v>
          </cell>
        </row>
        <row r="2411">
          <cell r="B2411" t="str">
            <v>Tapa metálica para bandeja tipo malla de 10cm de ancho</v>
          </cell>
          <cell r="C2411" t="str">
            <v>Un</v>
          </cell>
          <cell r="D2411">
            <v>11005</v>
          </cell>
        </row>
        <row r="2412">
          <cell r="B2412" t="str">
            <v>Tapa metálica para bandeja tipo malla de 20cm de ancho</v>
          </cell>
          <cell r="C2412" t="str">
            <v>Un</v>
          </cell>
          <cell r="D2412">
            <v>18250</v>
          </cell>
        </row>
        <row r="2413">
          <cell r="B2413" t="str">
            <v>Tapa para caja de 30x30x30cm</v>
          </cell>
          <cell r="C2413" t="str">
            <v xml:space="preserve">Un </v>
          </cell>
          <cell r="D2413">
            <v>22500</v>
          </cell>
        </row>
        <row r="2414">
          <cell r="B2414" t="str">
            <v>Tapa para caja en mampostería tipo 1 SB 300</v>
          </cell>
          <cell r="C2414" t="str">
            <v xml:space="preserve">Un </v>
          </cell>
          <cell r="D2414">
            <v>180300</v>
          </cell>
        </row>
        <row r="2415">
          <cell r="B2415" t="str">
            <v>Tapa para caja en mampostería tipo 2 SB 305 (obra civil)</v>
          </cell>
          <cell r="C2415" t="str">
            <v xml:space="preserve">Un </v>
          </cell>
          <cell r="D2415">
            <v>210500</v>
          </cell>
        </row>
        <row r="2416">
          <cell r="B2416" t="str">
            <v>Tapa para caja en mampostería tipo BT SB 325</v>
          </cell>
          <cell r="C2416" t="str">
            <v xml:space="preserve">Un </v>
          </cell>
          <cell r="D2416">
            <v>164500</v>
          </cell>
        </row>
        <row r="2417">
          <cell r="B2417" t="str">
            <v>TAPA PARA LOS AZAFATES FULL SIZE (1/1). DIMENSIONES: LARGO: 53CM. ANCHO: 32.5CM</v>
          </cell>
          <cell r="C2417" t="str">
            <v>Un</v>
          </cell>
          <cell r="D2417">
            <v>122711</v>
          </cell>
        </row>
        <row r="2418">
          <cell r="B2418" t="str">
            <v>TAPA PREFABRICADA CAJA DE INSPECCION 100X100</v>
          </cell>
          <cell r="C2418" t="str">
            <v>Un</v>
          </cell>
          <cell r="D2418">
            <v>210000</v>
          </cell>
        </row>
        <row r="2419">
          <cell r="B2419" t="str">
            <v>TAPA PREFABRICADA CAJA DE INSPECCION 110X110</v>
          </cell>
          <cell r="C2419" t="str">
            <v>Un</v>
          </cell>
          <cell r="D2419">
            <v>250000</v>
          </cell>
        </row>
        <row r="2420">
          <cell r="B2420" t="str">
            <v>TAPA PREFABRICADA CAJA DE INSPECCION 120X120</v>
          </cell>
          <cell r="C2420" t="str">
            <v>Un</v>
          </cell>
          <cell r="D2420">
            <v>302000</v>
          </cell>
        </row>
        <row r="2421">
          <cell r="B2421" t="str">
            <v>TAPA PREFABRICADA CAJA DE INSPECCION 60X60</v>
          </cell>
          <cell r="C2421" t="str">
            <v>Un</v>
          </cell>
          <cell r="D2421">
            <v>130000</v>
          </cell>
        </row>
        <row r="2422">
          <cell r="B2422" t="str">
            <v>TAPA PREFABRICADA CAJA DE INSPECCION 70X70</v>
          </cell>
          <cell r="C2422" t="str">
            <v>Un</v>
          </cell>
          <cell r="D2422">
            <v>140000</v>
          </cell>
        </row>
        <row r="2423">
          <cell r="B2423" t="str">
            <v>TAPA PREFABRICADA CAJA DE INSPECCION 80X80</v>
          </cell>
          <cell r="C2423" t="str">
            <v>Un</v>
          </cell>
          <cell r="D2423">
            <v>160000</v>
          </cell>
        </row>
        <row r="2424">
          <cell r="B2424" t="str">
            <v>TAPA PREFABRICADA CAJA DE INSPECCION 90X90</v>
          </cell>
          <cell r="C2424" t="str">
            <v>Un</v>
          </cell>
          <cell r="D2424">
            <v>170000</v>
          </cell>
        </row>
        <row r="2425">
          <cell r="B2425" t="str">
            <v>TAPA REGISTROS ACERO 304, CALIBRE 22.  MODELO DE EMPOTRAR . MEDIDAS 15X15</v>
          </cell>
          <cell r="C2425" t="str">
            <v>Un</v>
          </cell>
          <cell r="D2425">
            <v>40746</v>
          </cell>
        </row>
        <row r="2426">
          <cell r="B2426" t="str">
            <v>TAPA REGISTROS ACERO 304, CALIBRE 22.  MODELO DE EMPOTRAR . MEDIDAS 20X20</v>
          </cell>
          <cell r="C2426" t="str">
            <v>Un</v>
          </cell>
          <cell r="D2426">
            <v>49659</v>
          </cell>
        </row>
        <row r="2427">
          <cell r="B2427" t="str">
            <v>TAPA REGISTROS ACERO 304, CALIBRE 22.  MODELO DE EMPOTRAR . MEDIDAS 30X30</v>
          </cell>
          <cell r="C2427" t="str">
            <v>Un</v>
          </cell>
          <cell r="D2427">
            <v>64939</v>
          </cell>
        </row>
        <row r="2428">
          <cell r="B2428" t="str">
            <v>TAPA REGISTROS ACERO 304, CALIBRE 22.  MODELO RESIDENCIAL BOTÓN. MEDIDAS 15X15</v>
          </cell>
          <cell r="C2428" t="str">
            <v>Un</v>
          </cell>
          <cell r="D2428">
            <v>35653</v>
          </cell>
        </row>
        <row r="2429">
          <cell r="B2429" t="str">
            <v>TAPA REGISTROS ACERO 304, CALIBRE 22.  MODELO RESIDENCIAL BOTÓN. MEDIDAS 20X20</v>
          </cell>
          <cell r="C2429" t="str">
            <v>Un</v>
          </cell>
          <cell r="D2429">
            <v>40746</v>
          </cell>
        </row>
        <row r="2430">
          <cell r="B2430" t="str">
            <v>TAPA REGISTROS ACERO 304, CALIBRE 22.  MODELO RESIDENCIAL BOTÓN. MEDIDAS 25X25</v>
          </cell>
          <cell r="C2430" t="str">
            <v>Un</v>
          </cell>
          <cell r="D2430">
            <v>45839</v>
          </cell>
        </row>
        <row r="2431">
          <cell r="B2431" t="str">
            <v>TAPA REGISTROS ACERO 304, CALIBRE 22.  MODELO RESIDENCIAL BOTÓN. MEDIDAS 30X30</v>
          </cell>
          <cell r="C2431" t="str">
            <v>Un</v>
          </cell>
          <cell r="D2431">
            <v>64939</v>
          </cell>
        </row>
        <row r="2432">
          <cell r="B2432" t="str">
            <v>TAPA REGISTROS ACERO 304, CALIBRE 22.  MODELO TRADICIONAL CHAPA. MEDIDAS 15X15</v>
          </cell>
          <cell r="C2432" t="str">
            <v>Un</v>
          </cell>
          <cell r="D2432">
            <v>35653</v>
          </cell>
        </row>
        <row r="2433">
          <cell r="B2433" t="str">
            <v>TAPA REGISTROS ACERO 304, CALIBRE 22.  MODELO TRADICIONAL CHAPA. MEDIDAS 20X20</v>
          </cell>
          <cell r="C2433" t="str">
            <v>Un</v>
          </cell>
          <cell r="D2433">
            <v>40746</v>
          </cell>
        </row>
        <row r="2434">
          <cell r="B2434" t="str">
            <v>TAPA REGISTROS ACERO 304, CALIBRE 22.  MODELO TRADICIONAL CHAPA. MEDIDAS 25X25</v>
          </cell>
          <cell r="C2434" t="str">
            <v>Un</v>
          </cell>
          <cell r="D2434">
            <v>45839</v>
          </cell>
        </row>
        <row r="2435">
          <cell r="B2435" t="str">
            <v>TAPA REGISTROS ACERO 304, CALIBRE 22.  MODELO TRADICIONAL CHAPA. MEDIDAS 30X30</v>
          </cell>
          <cell r="C2435" t="str">
            <v>Un</v>
          </cell>
          <cell r="D2435">
            <v>64939</v>
          </cell>
        </row>
        <row r="2436">
          <cell r="B2436" t="str">
            <v>Tapa salida cordón caja octagonal</v>
          </cell>
          <cell r="C2436" t="str">
            <v xml:space="preserve">Un </v>
          </cell>
          <cell r="D2436">
            <v>935</v>
          </cell>
        </row>
        <row r="2437">
          <cell r="B2437" t="str">
            <v>TAPA SHUTS BASURAS ACERO 430, CALIBRE 22.  MODELO PARA BASURAS CIERRE CON IMÁN. MEDIDAS 49HX43A</v>
          </cell>
          <cell r="C2437" t="str">
            <v>Un</v>
          </cell>
          <cell r="D2437">
            <v>147067</v>
          </cell>
        </row>
        <row r="2438">
          <cell r="B2438" t="str">
            <v>TAPON DE PRUEBA SANITARIO PVC 2"</v>
          </cell>
          <cell r="C2438" t="str">
            <v>Un</v>
          </cell>
          <cell r="D2438">
            <v>1020.8266666666667</v>
          </cell>
        </row>
        <row r="2439">
          <cell r="B2439" t="str">
            <v>TAPON DE PRUEBA SANITARIO PVC 2"</v>
          </cell>
          <cell r="C2439" t="str">
            <v>Un</v>
          </cell>
          <cell r="D2439">
            <v>1020.8266666666667</v>
          </cell>
        </row>
        <row r="2440">
          <cell r="B2440" t="str">
            <v>TAPON DE PRUEBA SANITARIO PVC 3"</v>
          </cell>
          <cell r="C2440" t="str">
            <v>Un</v>
          </cell>
          <cell r="D2440">
            <v>1294.1466666666665</v>
          </cell>
        </row>
        <row r="2441">
          <cell r="B2441" t="str">
            <v>TAPON DE PRUEBA SANITARIO PVC 3"</v>
          </cell>
          <cell r="C2441" t="str">
            <v>Un</v>
          </cell>
          <cell r="D2441">
            <v>1294.1466666666665</v>
          </cell>
        </row>
        <row r="2442">
          <cell r="B2442" t="str">
            <v>TAPON DE PRUEBA SANITARIO PVC 4"</v>
          </cell>
          <cell r="C2442" t="str">
            <v>Un</v>
          </cell>
          <cell r="D2442">
            <v>2548.0533333333333</v>
          </cell>
        </row>
        <row r="2443">
          <cell r="B2443" t="str">
            <v>TAPON DE PRUEBA SANITARIO PVC 4"</v>
          </cell>
          <cell r="C2443" t="str">
            <v>Un</v>
          </cell>
          <cell r="D2443">
            <v>2548.0533333333333</v>
          </cell>
        </row>
        <row r="2444">
          <cell r="B2444" t="str">
            <v>TAPON HEMBRA ACERO GALVANIZADO 1/2"</v>
          </cell>
          <cell r="C2444" t="str">
            <v>Un</v>
          </cell>
          <cell r="D2444">
            <v>804</v>
          </cell>
        </row>
        <row r="2445">
          <cell r="B2445" t="str">
            <v>TAPON ROSCADO PVCP 1 1/4"</v>
          </cell>
          <cell r="C2445" t="str">
            <v>Un</v>
          </cell>
          <cell r="D2445">
            <v>2280</v>
          </cell>
        </row>
        <row r="2446">
          <cell r="B2446" t="str">
            <v>TAPON ROSCADO PVCP 1"</v>
          </cell>
          <cell r="C2446" t="str">
            <v>Un</v>
          </cell>
          <cell r="D2446">
            <v>1793</v>
          </cell>
        </row>
        <row r="2447">
          <cell r="B2447" t="str">
            <v>TAPON SOLDADO PVC SANITARIO 1"</v>
          </cell>
          <cell r="C2447" t="str">
            <v>Un</v>
          </cell>
          <cell r="D2447">
            <v>5863</v>
          </cell>
        </row>
        <row r="2448">
          <cell r="B2448" t="str">
            <v>TAPON SOLDADO PVC SANITARIO 1/2"</v>
          </cell>
          <cell r="C2448" t="str">
            <v>Un</v>
          </cell>
          <cell r="D2448">
            <v>1623</v>
          </cell>
        </row>
        <row r="2449">
          <cell r="B2449" t="str">
            <v>TAPON SOLDADO PVC SANITARIO 1-1/2"</v>
          </cell>
          <cell r="C2449" t="str">
            <v>Un</v>
          </cell>
          <cell r="D2449">
            <v>14617</v>
          </cell>
        </row>
        <row r="2450">
          <cell r="B2450" t="str">
            <v>TAPON SOLDADO PVC SANITARIO 1-1/4"</v>
          </cell>
          <cell r="C2450" t="str">
            <v>Un</v>
          </cell>
          <cell r="D2450">
            <v>9450</v>
          </cell>
        </row>
        <row r="2451">
          <cell r="B2451" t="str">
            <v>TAPON SOLDADO PVC SANITARIO 2"</v>
          </cell>
          <cell r="C2451" t="str">
            <v>Un</v>
          </cell>
          <cell r="D2451">
            <v>35492</v>
          </cell>
        </row>
        <row r="2452">
          <cell r="B2452" t="str">
            <v>TAPON SOLDADO PVC SANITARIO 3/4"</v>
          </cell>
          <cell r="C2452" t="str">
            <v>Un</v>
          </cell>
          <cell r="D2452">
            <v>1623</v>
          </cell>
        </row>
        <row r="2453">
          <cell r="B2453" t="str">
            <v>TAPON SOLDADO PVCP 1/2"</v>
          </cell>
          <cell r="C2453" t="str">
            <v>Un</v>
          </cell>
          <cell r="D2453">
            <v>622</v>
          </cell>
        </row>
        <row r="2454">
          <cell r="B2454" t="str">
            <v>TAPON SOLDADO PVCP 3/4"</v>
          </cell>
          <cell r="C2454" t="str">
            <v>Un</v>
          </cell>
          <cell r="D2454">
            <v>622</v>
          </cell>
        </row>
        <row r="2455">
          <cell r="B2455" t="str">
            <v>TARIMA MOVIL MODULAR FLOTANTE EN MADERA INCLUYE ESCALERAS.</v>
          </cell>
          <cell r="C2455" t="str">
            <v>Un</v>
          </cell>
          <cell r="D2455">
            <v>315000</v>
          </cell>
        </row>
        <row r="2456">
          <cell r="B2456" t="str">
            <v>TARIMAS PARA BULTOS EN PLÁSTICO. DIMENSIONES: LARGO. 1.00 ANCHO. 0.80 ALTO. 0.20</v>
          </cell>
          <cell r="C2456" t="str">
            <v>Un</v>
          </cell>
          <cell r="D2456">
            <v>329474</v>
          </cell>
        </row>
        <row r="2457">
          <cell r="B2457" t="str">
            <v>TARJETA DE PROXIMIDAD</v>
          </cell>
          <cell r="C2457" t="str">
            <v>Un</v>
          </cell>
          <cell r="D2457">
            <v>9140</v>
          </cell>
        </row>
        <row r="2458">
          <cell r="B2458" t="str">
            <v>TARRO ALGODONERO TARRO ALGODONERO EN LÁMINA DE ACERO INOXIDABLE DE 7 X 8 ½”.</v>
          </cell>
          <cell r="C2458" t="str">
            <v>Un</v>
          </cell>
          <cell r="D2458">
            <v>21954</v>
          </cell>
        </row>
        <row r="2459">
          <cell r="B2459" t="str">
            <v>TAZA ACUACER TREVI CLASICO BLANCO</v>
          </cell>
          <cell r="C2459" t="str">
            <v>Un</v>
          </cell>
          <cell r="D2459">
            <v>107900</v>
          </cell>
        </row>
        <row r="2460">
          <cell r="B2460" t="str">
            <v>TAZA ADRIATICO SIN FLUXOMETRO ANTIBACTERIAL</v>
          </cell>
          <cell r="C2460" t="str">
            <v>Un</v>
          </cell>
          <cell r="D2460">
            <v>378185</v>
          </cell>
        </row>
        <row r="2461">
          <cell r="B2461" t="str">
            <v>Tee para Bandeja Tipo Malla 100x60mm</v>
          </cell>
          <cell r="C2461" t="str">
            <v>Ml</v>
          </cell>
          <cell r="D2461">
            <v>34980</v>
          </cell>
        </row>
        <row r="2462">
          <cell r="B2462" t="str">
            <v>Tee para Bandeja Tipo Malla 200x60mm</v>
          </cell>
          <cell r="C2462" t="str">
            <v>Ml</v>
          </cell>
          <cell r="D2462">
            <v>43310</v>
          </cell>
        </row>
        <row r="2463">
          <cell r="B2463" t="str">
            <v>Tee para Bandeja Tipo Malla 300x60mm</v>
          </cell>
          <cell r="C2463" t="str">
            <v>Ml</v>
          </cell>
          <cell r="D2463">
            <v>54360</v>
          </cell>
        </row>
        <row r="2464">
          <cell r="B2464" t="str">
            <v>TEE CPVC 1/2"</v>
          </cell>
          <cell r="C2464" t="str">
            <v>Un</v>
          </cell>
          <cell r="D2464">
            <v>1583</v>
          </cell>
        </row>
        <row r="2465">
          <cell r="B2465" t="str">
            <v>TEE CPVC 3/4"</v>
          </cell>
          <cell r="C2465" t="str">
            <v>Un</v>
          </cell>
          <cell r="D2465">
            <v>2507</v>
          </cell>
        </row>
        <row r="2466">
          <cell r="B2466" t="str">
            <v>TEE CPVC 1"</v>
          </cell>
          <cell r="C2466" t="str">
            <v>Un</v>
          </cell>
          <cell r="D2466">
            <v>14386</v>
          </cell>
        </row>
        <row r="2467">
          <cell r="B2467" t="str">
            <v>TEE PVCP SCH40 1/2"</v>
          </cell>
          <cell r="C2467" t="str">
            <v>Un</v>
          </cell>
          <cell r="D2467">
            <v>463</v>
          </cell>
        </row>
        <row r="2468">
          <cell r="B2468" t="str">
            <v>TEE PVCP SCH40 3/4"</v>
          </cell>
          <cell r="C2468" t="str">
            <v>Un</v>
          </cell>
          <cell r="D2468">
            <v>1085</v>
          </cell>
        </row>
        <row r="2469">
          <cell r="B2469" t="str">
            <v>TEE PVCP SCH40 1"</v>
          </cell>
          <cell r="C2469" t="str">
            <v>Un</v>
          </cell>
          <cell r="D2469">
            <v>2121</v>
          </cell>
        </row>
        <row r="2470">
          <cell r="B2470" t="str">
            <v>TEE PVCP SCH40 1-1/4"</v>
          </cell>
          <cell r="C2470" t="str">
            <v>Un</v>
          </cell>
          <cell r="D2470">
            <v>5475</v>
          </cell>
        </row>
        <row r="2471">
          <cell r="B2471" t="str">
            <v>TEE PVC SANITARIA 10"</v>
          </cell>
          <cell r="C2471" t="str">
            <v>Un</v>
          </cell>
          <cell r="D2471">
            <v>834968</v>
          </cell>
        </row>
        <row r="2472">
          <cell r="B2472" t="str">
            <v>TEE PVC SANITARIA 1-1/2"</v>
          </cell>
          <cell r="C2472" t="str">
            <v>Un</v>
          </cell>
          <cell r="D2472">
            <v>6366</v>
          </cell>
        </row>
        <row r="2473">
          <cell r="B2473" t="str">
            <v>TEE PVC SANITARIA 2"</v>
          </cell>
          <cell r="C2473" t="str">
            <v>Un</v>
          </cell>
          <cell r="D2473">
            <v>7298</v>
          </cell>
        </row>
        <row r="2474">
          <cell r="B2474" t="str">
            <v>TEE PVC SANITARIA 3"</v>
          </cell>
          <cell r="C2474" t="str">
            <v>Un</v>
          </cell>
          <cell r="D2474">
            <v>9157</v>
          </cell>
        </row>
        <row r="2475">
          <cell r="B2475" t="str">
            <v>TEE PVC SANITARIA 4"</v>
          </cell>
          <cell r="C2475" t="str">
            <v>Un</v>
          </cell>
          <cell r="D2475">
            <v>18909</v>
          </cell>
        </row>
        <row r="2476">
          <cell r="B2476" t="str">
            <v>TEE PVC SANITARIA 6"</v>
          </cell>
          <cell r="C2476" t="str">
            <v>Un</v>
          </cell>
          <cell r="D2476">
            <v>173287</v>
          </cell>
        </row>
        <row r="2477">
          <cell r="B2477" t="str">
            <v>TEE PVC SANITARIA 8"</v>
          </cell>
          <cell r="C2477" t="str">
            <v>Un</v>
          </cell>
          <cell r="D2477">
            <v>529343</v>
          </cell>
        </row>
        <row r="2478">
          <cell r="B2478" t="str">
            <v>TEE PVC SANITARIA REDUCIDA 2"X1-1/2"</v>
          </cell>
          <cell r="C2478" t="str">
            <v>Un</v>
          </cell>
          <cell r="D2478">
            <v>7003</v>
          </cell>
        </row>
        <row r="2479">
          <cell r="B2479" t="str">
            <v>TEE PVC SANITARIA REDUCIDA 3"X2"</v>
          </cell>
          <cell r="C2479" t="str">
            <v>Un</v>
          </cell>
          <cell r="D2479">
            <v>17583</v>
          </cell>
        </row>
        <row r="2480">
          <cell r="B2480" t="str">
            <v>TEE PVC SANITARIA REDUCIDA 4"X2"</v>
          </cell>
          <cell r="C2480" t="str">
            <v>Un</v>
          </cell>
          <cell r="D2480">
            <v>30388</v>
          </cell>
        </row>
        <row r="2481">
          <cell r="B2481" t="str">
            <v>TEE PVC SANITARIA REDUCIDA 4"X3"</v>
          </cell>
          <cell r="C2481" t="str">
            <v>Un</v>
          </cell>
          <cell r="D2481">
            <v>30388</v>
          </cell>
        </row>
        <row r="2482">
          <cell r="B2482" t="str">
            <v>TEE PVC SANITARIA REDUCIDA 6"X4"</v>
          </cell>
          <cell r="C2482" t="str">
            <v>Un</v>
          </cell>
          <cell r="D2482">
            <v>173287</v>
          </cell>
        </row>
        <row r="2483">
          <cell r="B2483" t="str">
            <v>TEE ROSCADO 1"</v>
          </cell>
          <cell r="C2483" t="str">
            <v>Un</v>
          </cell>
          <cell r="D2483">
            <v>12074.396551724141</v>
          </cell>
        </row>
        <row r="2484">
          <cell r="B2484" t="str">
            <v>TEE RANURADA 1-1/4"</v>
          </cell>
          <cell r="C2484" t="str">
            <v>Un</v>
          </cell>
          <cell r="D2484">
            <v>15092.995689655176</v>
          </cell>
        </row>
        <row r="2485">
          <cell r="B2485" t="str">
            <v>TEE RANURADA REDUCIDA 1-1/4" x 1"</v>
          </cell>
          <cell r="C2485" t="str">
            <v>Un</v>
          </cell>
          <cell r="D2485">
            <v>45882.706896551732</v>
          </cell>
        </row>
        <row r="2486">
          <cell r="B2486" t="str">
            <v>TEE RANURADA 1-1/2"</v>
          </cell>
          <cell r="C2486" t="str">
            <v>Un</v>
          </cell>
          <cell r="D2486">
            <v>18111.59482758621</v>
          </cell>
        </row>
        <row r="2487">
          <cell r="B2487" t="str">
            <v>TEE RANURADA REDUCIDA 1-1/2" x 1-1/4"</v>
          </cell>
          <cell r="C2487" t="str">
            <v>Un</v>
          </cell>
          <cell r="D2487">
            <v>54334.78448275863</v>
          </cell>
        </row>
        <row r="2488">
          <cell r="B2488" t="str">
            <v>TEE RANURADA REDUCIDA 1-1/2" x 1"</v>
          </cell>
          <cell r="C2488" t="str">
            <v>Un</v>
          </cell>
          <cell r="D2488">
            <v>48297.586206896565</v>
          </cell>
        </row>
        <row r="2489">
          <cell r="B2489" t="str">
            <v>TEE RANURADA 2"</v>
          </cell>
          <cell r="C2489" t="str">
            <v>Un</v>
          </cell>
          <cell r="D2489">
            <v>24148.793103448283</v>
          </cell>
        </row>
        <row r="2490">
          <cell r="B2490" t="str">
            <v>TEE RANURADA REDUCIDA 2" x 1-1/2"</v>
          </cell>
          <cell r="C2490" t="str">
            <v>Un</v>
          </cell>
          <cell r="D2490">
            <v>72446.379310344841</v>
          </cell>
        </row>
        <row r="2491">
          <cell r="B2491" t="str">
            <v>TEE RANURADA REDUCIDA 2" x 1-1/4"</v>
          </cell>
          <cell r="C2491" t="str">
            <v>Un</v>
          </cell>
          <cell r="D2491">
            <v>66409.181034482768</v>
          </cell>
        </row>
        <row r="2492">
          <cell r="B2492" t="str">
            <v>TEE RANURADA REDUCIDA 2" x 1"</v>
          </cell>
          <cell r="C2492" t="str">
            <v>Un</v>
          </cell>
          <cell r="D2492">
            <v>61382.609750000003</v>
          </cell>
        </row>
        <row r="2493">
          <cell r="B2493" t="str">
            <v>TEE RANURADA 2-1/2"</v>
          </cell>
          <cell r="C2493" t="str">
            <v>Un</v>
          </cell>
          <cell r="D2493">
            <v>30185.991379310351</v>
          </cell>
        </row>
        <row r="2494">
          <cell r="B2494" t="str">
            <v>TEE RANURADA REDUCIDA 2-1/2" x 2"</v>
          </cell>
          <cell r="C2494" t="str">
            <v>Un</v>
          </cell>
          <cell r="D2494">
            <v>90557.974137931058</v>
          </cell>
        </row>
        <row r="2495">
          <cell r="B2495" t="str">
            <v>TEE RANURADA REDUCIDA 2-1/2" x 1-1/2"</v>
          </cell>
          <cell r="C2495" t="str">
            <v>Un</v>
          </cell>
          <cell r="D2495">
            <v>84520.775862068971</v>
          </cell>
        </row>
        <row r="2496">
          <cell r="B2496" t="str">
            <v>TEE RANURADA REDUCIDA 2-1/2" x 1-1/4"</v>
          </cell>
          <cell r="C2496" t="str">
            <v>Un</v>
          </cell>
          <cell r="D2496">
            <v>78483.577586206913</v>
          </cell>
        </row>
        <row r="2497">
          <cell r="B2497" t="str">
            <v>TEE RANURADA REDUCIDA 2-1/2" x 1"</v>
          </cell>
          <cell r="C2497" t="str">
            <v>Un</v>
          </cell>
          <cell r="D2497">
            <v>72446.379310344841</v>
          </cell>
        </row>
        <row r="2498">
          <cell r="B2498" t="str">
            <v>TEE RANURADA 4"</v>
          </cell>
          <cell r="C2498" t="str">
            <v>Un</v>
          </cell>
          <cell r="D2498">
            <v>54624.570000000014</v>
          </cell>
        </row>
        <row r="2499">
          <cell r="B2499" t="str">
            <v>TEE RANURADA REDUCIDA 4" x 2-1/2"</v>
          </cell>
          <cell r="C2499" t="str">
            <v>Un</v>
          </cell>
          <cell r="D2499">
            <v>163004.35344827588</v>
          </cell>
        </row>
        <row r="2500">
          <cell r="B2500" t="str">
            <v>TEE RANURADA REDUCIDA 4" x 1-1/2"</v>
          </cell>
          <cell r="C2500" t="str">
            <v>Un</v>
          </cell>
          <cell r="D2500">
            <v>144892.75862068968</v>
          </cell>
        </row>
        <row r="2501">
          <cell r="B2501" t="str">
            <v>TEE RANURADA 6"</v>
          </cell>
          <cell r="C2501" t="str">
            <v>Un</v>
          </cell>
          <cell r="D2501">
            <v>84520.775862068971</v>
          </cell>
        </row>
        <row r="2502">
          <cell r="B2502" t="str">
            <v>TEE RANURADA REDUCIDA 6" x 2-1/2"</v>
          </cell>
          <cell r="C2502" t="str">
            <v>Un</v>
          </cell>
          <cell r="D2502">
            <v>253562.32758620693</v>
          </cell>
        </row>
        <row r="2503">
          <cell r="B2503" t="str">
            <v>TEE REDUCIDA PVC TUB.UP. 2-1/2" X 1-1/2"</v>
          </cell>
          <cell r="C2503" t="str">
            <v>Un</v>
          </cell>
          <cell r="D2503">
            <v>139125.28</v>
          </cell>
        </row>
        <row r="2504">
          <cell r="B2504" t="str">
            <v>TEE REDUCIDA PVC TUB.UP. 2-1/2" X 2"</v>
          </cell>
          <cell r="C2504" t="str">
            <v>Un</v>
          </cell>
          <cell r="D2504">
            <v>147575.47</v>
          </cell>
        </row>
        <row r="2505">
          <cell r="B2505" t="str">
            <v>TEE REDUCIDA PVC TUB.UP. 3" X 2"</v>
          </cell>
          <cell r="C2505" t="str">
            <v>Un</v>
          </cell>
          <cell r="D2505">
            <v>155941.16999999998</v>
          </cell>
        </row>
        <row r="2506">
          <cell r="B2506" t="str">
            <v>TEE REDUCIDA PVC TUB.UP. 3" X 2-1/2"</v>
          </cell>
          <cell r="C2506" t="str">
            <v>Un</v>
          </cell>
          <cell r="D2506">
            <v>191624.0296645161</v>
          </cell>
        </row>
        <row r="2507">
          <cell r="B2507" t="str">
            <v>TEE REDUCIDA PVC TUB.UP. 4" X 2"</v>
          </cell>
          <cell r="C2507" t="str">
            <v>Un</v>
          </cell>
          <cell r="D2507">
            <v>372191.03060071677</v>
          </cell>
        </row>
        <row r="2508">
          <cell r="B2508" t="str">
            <v>TEE REDUCIDA PVC TUB.UP. 4" X 2-1/2"</v>
          </cell>
          <cell r="C2508" t="str">
            <v>Un</v>
          </cell>
          <cell r="D2508">
            <v>295508.75827741931</v>
          </cell>
        </row>
        <row r="2509">
          <cell r="B2509" t="str">
            <v>TEE REDUCIDA PVC TUB.UP. 4" X 3"</v>
          </cell>
          <cell r="C2509" t="str">
            <v>Un</v>
          </cell>
          <cell r="D2509">
            <v>276959.25907096773</v>
          </cell>
        </row>
        <row r="2510">
          <cell r="B2510" t="str">
            <v>TEE REDUCIDA PVC TUB.UP. 6" X 3"</v>
          </cell>
          <cell r="C2510" t="str">
            <v>Un</v>
          </cell>
          <cell r="D2510">
            <v>833574.97877763456</v>
          </cell>
        </row>
        <row r="2511">
          <cell r="B2511" t="str">
            <v>TEE REDUCIDA PVC TUB.UP. 6" X 4"</v>
          </cell>
          <cell r="C2511" t="str">
            <v>Un</v>
          </cell>
          <cell r="D2511">
            <v>754218.45299612894</v>
          </cell>
        </row>
        <row r="2512">
          <cell r="B2512" t="str">
            <v>TEE REDUCIDA PVC TUB.UP. 8" X 4"</v>
          </cell>
          <cell r="C2512" t="str">
            <v>Un</v>
          </cell>
          <cell r="D2512">
            <v>1046991.8295741936</v>
          </cell>
        </row>
        <row r="2513">
          <cell r="B2513" t="str">
            <v>TEE REDUCIDA PVC TUB.UP. 8" X 6"</v>
          </cell>
          <cell r="C2513" t="str">
            <v>Un</v>
          </cell>
          <cell r="D2513">
            <v>1302909.9614322581</v>
          </cell>
        </row>
        <row r="2514">
          <cell r="B2514" t="str">
            <v>TEFLON</v>
          </cell>
          <cell r="C2514" t="str">
            <v>Un</v>
          </cell>
          <cell r="D2514">
            <v>1461</v>
          </cell>
        </row>
        <row r="2515">
          <cell r="B2515" t="str">
            <v xml:space="preserve">TEJA P-1000 NO.2 </v>
          </cell>
          <cell r="C2515" t="str">
            <v>Un</v>
          </cell>
          <cell r="D2515">
            <v>20450</v>
          </cell>
        </row>
        <row r="2516">
          <cell r="B2516" t="str">
            <v>TEJA SANDWICH POLIURET. 2" MULTYPANEL INST.</v>
          </cell>
          <cell r="C2516" t="str">
            <v>M2</v>
          </cell>
          <cell r="D2516">
            <v>72000</v>
          </cell>
        </row>
        <row r="2517">
          <cell r="B2517" t="str">
            <v>TELÉFONO BÁSICO OFICINA</v>
          </cell>
          <cell r="C2517" t="str">
            <v>Un</v>
          </cell>
          <cell r="D2517">
            <v>669970</v>
          </cell>
        </row>
        <row r="2518">
          <cell r="B2518" t="str">
            <v>TELEFONO PUBLICO DE SOBREPONER</v>
          </cell>
          <cell r="C2518" t="str">
            <v>Un</v>
          </cell>
          <cell r="D2518">
            <v>385200</v>
          </cell>
        </row>
        <row r="2519">
          <cell r="B2519" t="str">
            <v>Telerruptor bipolar 220V - 16 amperios</v>
          </cell>
          <cell r="C2519" t="str">
            <v xml:space="preserve">Un </v>
          </cell>
          <cell r="D2519">
            <v>218850</v>
          </cell>
        </row>
        <row r="2520">
          <cell r="B2520" t="str">
            <v>Telerruptor monopolar 120V - 16 amperios</v>
          </cell>
          <cell r="C2520" t="str">
            <v xml:space="preserve">Un </v>
          </cell>
          <cell r="D2520">
            <v>119800</v>
          </cell>
        </row>
        <row r="2521">
          <cell r="B2521" t="str">
            <v>TELEVISOR 47" TIPO INDUSTRIAL PABELLONES</v>
          </cell>
          <cell r="C2521" t="str">
            <v>Un</v>
          </cell>
          <cell r="D2521">
            <v>9436700</v>
          </cell>
        </row>
        <row r="2522">
          <cell r="B2522" t="str">
            <v>TELEVISOR LCD DE 26" DORMITORIOS CUSTODIOS</v>
          </cell>
          <cell r="C2522" t="str">
            <v>Un</v>
          </cell>
          <cell r="D2522">
            <v>1611260</v>
          </cell>
        </row>
        <row r="2523">
          <cell r="B2523" t="str">
            <v>TENS EQUIPO DE USO PORTÁTIL CON ADAPTADOR DE CORRIENTE Y DISPOSITIVO PARA GRADUAR FRECUENCIA E INTENSIDAD Y MODALIDAD Y CORRIENTE, TIMER DE 30 MINUTOS Y 60 MINUTOS.</v>
          </cell>
          <cell r="C2523" t="str">
            <v>Un</v>
          </cell>
          <cell r="D2523">
            <v>600000</v>
          </cell>
        </row>
        <row r="2524">
          <cell r="B2524" t="str">
            <v>TENSIOMETRO CON EL MANÓMETRO Y PERA UNIDOS.</v>
          </cell>
          <cell r="C2524" t="str">
            <v>Un</v>
          </cell>
          <cell r="D2524">
            <v>347611</v>
          </cell>
        </row>
        <row r="2525">
          <cell r="B2525" t="str">
            <v>TENSIOMETRO DE PARED  TAMAÑO ADULTO CON BRAZALETE, PERA INSUFLADORA EN GOMA CON VÁLVULA UNIDOS.</v>
          </cell>
          <cell r="C2525" t="str">
            <v>Un</v>
          </cell>
          <cell r="D2525">
            <v>777587</v>
          </cell>
        </row>
        <row r="2526">
          <cell r="B2526" t="str">
            <v>TERMINAL DE OPERADOR CON TECLADO Y ADMINISTRADOR DE 2 MONITORES</v>
          </cell>
          <cell r="C2526" t="str">
            <v>Un</v>
          </cell>
          <cell r="D2526">
            <v>34470779</v>
          </cell>
        </row>
        <row r="2527">
          <cell r="B2527" t="str">
            <v>Terminal de ponchar para cable No.1/0 AWG</v>
          </cell>
          <cell r="C2527" t="str">
            <v xml:space="preserve">Un </v>
          </cell>
          <cell r="D2527">
            <v>1280</v>
          </cell>
        </row>
        <row r="2528">
          <cell r="B2528" t="str">
            <v>Terminal de ponchar para cable No.10 AWG</v>
          </cell>
          <cell r="C2528" t="str">
            <v xml:space="preserve">Un </v>
          </cell>
          <cell r="D2528">
            <v>3441</v>
          </cell>
        </row>
        <row r="2529">
          <cell r="B2529" t="str">
            <v>Terminal de ponchar para cable No.2 AWG</v>
          </cell>
          <cell r="C2529" t="str">
            <v xml:space="preserve">Un </v>
          </cell>
          <cell r="D2529">
            <v>1010</v>
          </cell>
        </row>
        <row r="2530">
          <cell r="B2530" t="str">
            <v>Terminal de ponchar para cable No.2/0 AWG</v>
          </cell>
          <cell r="C2530" t="str">
            <v xml:space="preserve">Un </v>
          </cell>
          <cell r="D2530">
            <v>1650</v>
          </cell>
        </row>
        <row r="2531">
          <cell r="B2531" t="str">
            <v>Terminal de ponchar para cable No.250 AWG</v>
          </cell>
          <cell r="C2531" t="str">
            <v xml:space="preserve">Un </v>
          </cell>
          <cell r="D2531">
            <v>2850</v>
          </cell>
        </row>
        <row r="2532">
          <cell r="B2532" t="str">
            <v>Terminal de ponchar para cable No.350 AWG</v>
          </cell>
          <cell r="C2532" t="str">
            <v xml:space="preserve">Un </v>
          </cell>
          <cell r="D2532">
            <v>8150</v>
          </cell>
        </row>
        <row r="2533">
          <cell r="B2533" t="str">
            <v>Terminal de ponchar para cable No.4 AWG</v>
          </cell>
          <cell r="C2533" t="str">
            <v xml:space="preserve">Un </v>
          </cell>
          <cell r="D2533">
            <v>610</v>
          </cell>
        </row>
        <row r="2534">
          <cell r="B2534" t="str">
            <v>Terminal de ponchar para cable No.4/0 AWG</v>
          </cell>
          <cell r="C2534" t="str">
            <v xml:space="preserve">Un </v>
          </cell>
          <cell r="D2534">
            <v>1890</v>
          </cell>
        </row>
        <row r="2535">
          <cell r="B2535" t="str">
            <v>Terminal de ponchar para cable No.400 AWG</v>
          </cell>
          <cell r="C2535" t="str">
            <v xml:space="preserve">Un </v>
          </cell>
          <cell r="D2535">
            <v>10050</v>
          </cell>
        </row>
        <row r="2536">
          <cell r="B2536" t="str">
            <v>Terminal de ponchar para cable No.500 AWG</v>
          </cell>
          <cell r="C2536" t="str">
            <v xml:space="preserve">Un </v>
          </cell>
          <cell r="D2536">
            <v>13350</v>
          </cell>
        </row>
        <row r="2537">
          <cell r="B2537" t="str">
            <v>Terminal de ponchar para cable No.6 AWG</v>
          </cell>
          <cell r="C2537" t="str">
            <v xml:space="preserve">Un </v>
          </cell>
          <cell r="D2537">
            <v>560</v>
          </cell>
        </row>
        <row r="2538">
          <cell r="B2538" t="str">
            <v>Terminal de ponchar para cable No.8 AWG</v>
          </cell>
          <cell r="C2538" t="str">
            <v xml:space="preserve">Un </v>
          </cell>
          <cell r="D2538">
            <v>320</v>
          </cell>
        </row>
        <row r="2539">
          <cell r="B2539" t="str">
            <v>TERMINAL EMT DE 3/4"</v>
          </cell>
          <cell r="C2539" t="str">
            <v>Un</v>
          </cell>
          <cell r="D2539">
            <v>975</v>
          </cell>
        </row>
        <row r="2540">
          <cell r="B2540" t="str">
            <v>Terminal premoldeado 15 KV de uso exterior</v>
          </cell>
          <cell r="C2540" t="str">
            <v xml:space="preserve">Un </v>
          </cell>
          <cell r="D2540">
            <v>356100</v>
          </cell>
        </row>
        <row r="2541">
          <cell r="B2541" t="str">
            <v>Terminal premoldeado 15 KV tipo codo de uso exterior</v>
          </cell>
          <cell r="C2541" t="str">
            <v xml:space="preserve">Un </v>
          </cell>
          <cell r="D2541">
            <v>379620</v>
          </cell>
        </row>
        <row r="2542">
          <cell r="B2542" t="str">
            <v>Terminal premoldeado 15 KV uso exterior</v>
          </cell>
          <cell r="C2542" t="str">
            <v xml:space="preserve">Un </v>
          </cell>
          <cell r="D2542">
            <v>356100</v>
          </cell>
        </row>
        <row r="2543">
          <cell r="B2543" t="str">
            <v>Terminal premoldeado 15 KV uso interior</v>
          </cell>
          <cell r="C2543" t="str">
            <v xml:space="preserve">Un </v>
          </cell>
          <cell r="D2543">
            <v>289620</v>
          </cell>
        </row>
        <row r="2544">
          <cell r="B2544" t="str">
            <v>Terminal premoldeado 35 KV uso exterior</v>
          </cell>
          <cell r="C2544" t="str">
            <v xml:space="preserve">Un </v>
          </cell>
          <cell r="D2544">
            <v>452300</v>
          </cell>
        </row>
        <row r="2545">
          <cell r="B2545" t="str">
            <v>Terminal premoldeado 35 KV uso interior</v>
          </cell>
          <cell r="C2545" t="str">
            <v xml:space="preserve">Un </v>
          </cell>
          <cell r="D2545">
            <v>401500</v>
          </cell>
        </row>
        <row r="2546">
          <cell r="B2546" t="str">
            <v>TERMOMETRO  NEVERA TERMÓMETRO DE LECTURA MÍNIMA DE 40°C A UNA LECTURA MÁXIMA  DE 50°C.</v>
          </cell>
          <cell r="C2546" t="str">
            <v>Un</v>
          </cell>
          <cell r="D2546">
            <v>68000</v>
          </cell>
        </row>
        <row r="2547">
          <cell r="B2547" t="str">
            <v>TERMOMETRO MEDIO AMBIENTE TERMÓMETRO DE LECTURA MÍNIMA DE –10°C A UNA LECTURA MÁXIMA DE 50°C.</v>
          </cell>
          <cell r="C2547" t="str">
            <v>Un</v>
          </cell>
          <cell r="D2547">
            <v>55000</v>
          </cell>
        </row>
        <row r="2548">
          <cell r="B2548" t="str">
            <v>TIERRA NEGRA</v>
          </cell>
          <cell r="C2548" t="str">
            <v>m3</v>
          </cell>
          <cell r="D2548">
            <v>19210</v>
          </cell>
        </row>
        <row r="2549">
          <cell r="B2549" t="str">
            <v>TIMER TEMPORIZADOR DE DISPLAY TIPO JUMBO DE DOS (2) CANALES CON RELOJ, DOS (2) CANALES PARA CONTADORES INDEPENDIENTES EN FORMAS ASCENDENTES Y VAN HASTA 99 HORAS, 59 MINUTOS Y 59 SEGUNDOS.</v>
          </cell>
          <cell r="C2549" t="str">
            <v>Un</v>
          </cell>
          <cell r="D2549">
            <v>127000</v>
          </cell>
        </row>
        <row r="2550">
          <cell r="B2550" t="str">
            <v>TIRADOR BARRA EN ACERO INOX. DIAMETRO 1-1/2", L=60CM</v>
          </cell>
          <cell r="C2550" t="str">
            <v>Un</v>
          </cell>
          <cell r="D2550">
            <v>95000</v>
          </cell>
        </row>
        <row r="2551">
          <cell r="B2551" t="str">
            <v>TIRADOR PUERTA 1"</v>
          </cell>
          <cell r="C2551" t="str">
            <v>Un</v>
          </cell>
          <cell r="D2551">
            <v>20000</v>
          </cell>
        </row>
        <row r="2552">
          <cell r="B2552" t="str">
            <v>TIRAS 3X3X3</v>
          </cell>
          <cell r="C2552" t="str">
            <v>m</v>
          </cell>
          <cell r="D2552">
            <v>1347</v>
          </cell>
        </row>
        <row r="2553">
          <cell r="B2553" t="str">
            <v xml:space="preserve">TOMA DOBLE GFCI 20A 125V BLANCA </v>
          </cell>
          <cell r="C2553" t="str">
            <v>unidad</v>
          </cell>
          <cell r="D2553">
            <v>25143</v>
          </cell>
        </row>
        <row r="2554">
          <cell r="B2554" t="str">
            <v>Toma para HDMI</v>
          </cell>
          <cell r="C2554" t="str">
            <v xml:space="preserve">Un </v>
          </cell>
          <cell r="D2554">
            <v>83650</v>
          </cell>
        </row>
        <row r="2555">
          <cell r="B2555" t="str">
            <v>Toma para sonido</v>
          </cell>
          <cell r="C2555" t="str">
            <v xml:space="preserve">Un </v>
          </cell>
          <cell r="D2555">
            <v>33850</v>
          </cell>
        </row>
        <row r="2556">
          <cell r="B2556" t="str">
            <v>Toma para TV</v>
          </cell>
          <cell r="C2556" t="str">
            <v xml:space="preserve">Un </v>
          </cell>
          <cell r="D2556">
            <v>32450</v>
          </cell>
        </row>
        <row r="2557">
          <cell r="B2557" t="str">
            <v>TOMA TRIFASICA</v>
          </cell>
          <cell r="C2557" t="str">
            <v>Un</v>
          </cell>
          <cell r="D2557">
            <v>13895</v>
          </cell>
        </row>
        <row r="2558">
          <cell r="B2558" t="str">
            <v>Tomacorriente Bifásica 30A</v>
          </cell>
          <cell r="C2558" t="str">
            <v xml:space="preserve">Un </v>
          </cell>
          <cell r="D2558">
            <v>21005</v>
          </cell>
        </row>
        <row r="2559">
          <cell r="B2559" t="str">
            <v>Tomacorriente Bifásica 20A</v>
          </cell>
          <cell r="C2559" t="str">
            <v xml:space="preserve">Un </v>
          </cell>
          <cell r="D2559">
            <v>21005</v>
          </cell>
        </row>
        <row r="2560">
          <cell r="B2560" t="str">
            <v>Tomacorriente de caucho (aérea) con polo</v>
          </cell>
          <cell r="C2560" t="str">
            <v>Un</v>
          </cell>
          <cell r="D2560">
            <v>2400</v>
          </cell>
        </row>
        <row r="2561">
          <cell r="B2561" t="str">
            <v>Tomacorriente monofásica aérea de seguridad con polo a tierra</v>
          </cell>
          <cell r="C2561" t="str">
            <v xml:space="preserve">Un </v>
          </cell>
          <cell r="D2561">
            <v>215000</v>
          </cell>
        </row>
        <row r="2562">
          <cell r="B2562" t="str">
            <v>Tomacorriente monofásica doble con polo</v>
          </cell>
          <cell r="C2562" t="str">
            <v xml:space="preserve">Un </v>
          </cell>
          <cell r="D2562">
            <v>4598</v>
          </cell>
        </row>
        <row r="2563">
          <cell r="B2563" t="str">
            <v>Tomacorriente monofásica doble con polo a tierra asilado, grado hospitalario</v>
          </cell>
          <cell r="C2563" t="str">
            <v xml:space="preserve">Un </v>
          </cell>
          <cell r="D2563">
            <v>31560</v>
          </cell>
        </row>
        <row r="2564">
          <cell r="B2564" t="str">
            <v>Tomacorriente monofásica doble con polo tipo tamper resistant</v>
          </cell>
          <cell r="C2564" t="str">
            <v xml:space="preserve">Un </v>
          </cell>
          <cell r="D2564">
            <v>9550</v>
          </cell>
        </row>
        <row r="2565">
          <cell r="B2565" t="str">
            <v>Tomacorriente monofásica doble GFCI con polo</v>
          </cell>
          <cell r="C2565" t="str">
            <v xml:space="preserve">Un </v>
          </cell>
          <cell r="D2565">
            <v>33950</v>
          </cell>
        </row>
        <row r="2566">
          <cell r="B2566" t="str">
            <v>Tomacorriente trifásica 20A</v>
          </cell>
          <cell r="C2566" t="str">
            <v xml:space="preserve">Un </v>
          </cell>
          <cell r="D2566">
            <v>39500</v>
          </cell>
        </row>
        <row r="2567">
          <cell r="B2567" t="str">
            <v>Tomacorriente trifásica 30A</v>
          </cell>
          <cell r="C2567" t="str">
            <v xml:space="preserve">Un </v>
          </cell>
          <cell r="D2567">
            <v>46800</v>
          </cell>
        </row>
        <row r="2568">
          <cell r="B2568" t="str">
            <v>TOPELLANTAS DE ESTACIONAMIENTO PARA CAMIONES EN CAUCHO NATURAL DE ALTA DENSIDAD SBR</v>
          </cell>
          <cell r="C2568" t="str">
            <v>Un</v>
          </cell>
          <cell r="D2568">
            <v>29750</v>
          </cell>
        </row>
        <row r="2569">
          <cell r="B2569" t="str">
            <v>TORNILLERIA SEGÚN ESPECIFICACIONES</v>
          </cell>
          <cell r="C2569" t="str">
            <v>Kg</v>
          </cell>
          <cell r="D2569">
            <v>7844</v>
          </cell>
        </row>
        <row r="2570">
          <cell r="B2570" t="str">
            <v>TORNILLO 1-1/4" PUNTA FINA</v>
          </cell>
          <cell r="C2570" t="str">
            <v>Un</v>
          </cell>
          <cell r="D2570">
            <v>17</v>
          </cell>
        </row>
        <row r="2571">
          <cell r="B2571" t="str">
            <v>TORNILLO 7/16" PUNTA FINA</v>
          </cell>
          <cell r="C2571" t="str">
            <v>Un</v>
          </cell>
          <cell r="D2571">
            <v>14</v>
          </cell>
        </row>
        <row r="2572">
          <cell r="B2572" t="str">
            <v>TORNILLO 7X7/16</v>
          </cell>
          <cell r="C2572" t="str">
            <v>Un</v>
          </cell>
          <cell r="D2572">
            <v>26</v>
          </cell>
        </row>
        <row r="2573">
          <cell r="B2573" t="str">
            <v>Tornillo autoperforante</v>
          </cell>
          <cell r="C2573" t="str">
            <v xml:space="preserve">Un </v>
          </cell>
          <cell r="D2573">
            <v>120</v>
          </cell>
        </row>
        <row r="2574">
          <cell r="B2574" t="str">
            <v>TORNILLO DE ACERO 1/2" x 1/4"</v>
          </cell>
          <cell r="C2574" t="str">
            <v>Un</v>
          </cell>
          <cell r="D2574">
            <v>7</v>
          </cell>
        </row>
        <row r="2575">
          <cell r="B2575" t="str">
            <v>TORNILLO DE ACERO 4x1/2"</v>
          </cell>
          <cell r="C2575" t="str">
            <v>Un</v>
          </cell>
          <cell r="D2575">
            <v>1387</v>
          </cell>
        </row>
        <row r="2576">
          <cell r="B2576" t="str">
            <v>TORNILLO GRABBER 6X1"</v>
          </cell>
          <cell r="C2576" t="str">
            <v>Un</v>
          </cell>
          <cell r="D2576">
            <v>22</v>
          </cell>
        </row>
        <row r="2577">
          <cell r="B2577" t="str">
            <v>TORNILLO LÁMINA 3/8"</v>
          </cell>
          <cell r="C2577" t="str">
            <v>Un</v>
          </cell>
          <cell r="D2577">
            <v>53</v>
          </cell>
        </row>
        <row r="2578">
          <cell r="B2578" t="str">
            <v>TORNILLO LÁMINA RANURADO DE 6 X 1".</v>
          </cell>
          <cell r="C2578" t="str">
            <v>Un</v>
          </cell>
          <cell r="D2578">
            <v>31</v>
          </cell>
        </row>
        <row r="2579">
          <cell r="B2579" t="str">
            <v>TORNILLO PARA MADERA 1" NO.6</v>
          </cell>
          <cell r="C2579" t="str">
            <v>Un</v>
          </cell>
          <cell r="D2579">
            <v>14</v>
          </cell>
        </row>
        <row r="2580">
          <cell r="B2580" t="str">
            <v>TORNILLOS AUTOPERFORANTES</v>
          </cell>
          <cell r="C2580" t="str">
            <v>Un</v>
          </cell>
          <cell r="D2580">
            <v>1528</v>
          </cell>
        </row>
        <row r="2581">
          <cell r="B2581" t="str">
            <v>TORNILLOS DE FIJACION TOPELLANTAS</v>
          </cell>
          <cell r="C2581" t="str">
            <v>Un</v>
          </cell>
          <cell r="D2581">
            <v>800</v>
          </cell>
        </row>
        <row r="2582">
          <cell r="B2582" t="str">
            <v>TORNILLOS ZINCADOS DE CABEZA HEXAGONAL 3/4"</v>
          </cell>
          <cell r="C2582" t="str">
            <v>Un</v>
          </cell>
          <cell r="D2582">
            <v>446</v>
          </cell>
        </row>
        <row r="2583">
          <cell r="B2583" t="str">
            <v>TORNIQUETE PEATONAL EN ACERO Y CARBON, Bidireccional, Espacio para Lectora de Prox, Interiores</v>
          </cell>
          <cell r="C2583" t="str">
            <v>Un</v>
          </cell>
          <cell r="D2583">
            <v>2142000</v>
          </cell>
        </row>
        <row r="2584">
          <cell r="B2584" t="str">
            <v>TOTEM DOBLE CARA SEGÚN RENDER</v>
          </cell>
          <cell r="C2584" t="str">
            <v>Un</v>
          </cell>
          <cell r="D2584">
            <v>1963500</v>
          </cell>
        </row>
        <row r="2585">
          <cell r="B2585" t="str">
            <v xml:space="preserve">TOXEMEN 1-A IMPERMEABILIZANTE </v>
          </cell>
          <cell r="C2585" t="str">
            <v>KG</v>
          </cell>
          <cell r="D2585">
            <v>7540.0000000000009</v>
          </cell>
        </row>
        <row r="2586">
          <cell r="B2586" t="str">
            <v>TRACCIÓN CERVICAL CON SOPORTES PARA FIJAR EN LA PARED INCLUYE MÍNIMO 17,5 LBS DE PESO, SE ADAPTA A CUALQUIER TAMAÑO DE CUELLO.</v>
          </cell>
          <cell r="C2586" t="str">
            <v>Un</v>
          </cell>
          <cell r="D2586">
            <v>346850</v>
          </cell>
        </row>
        <row r="2587">
          <cell r="B2587" t="str">
            <v>TRAMO MANGUERA 1 1/2" X 100 CON ACOPLES</v>
          </cell>
          <cell r="C2587" t="str">
            <v>Un</v>
          </cell>
          <cell r="D2587">
            <v>155419</v>
          </cell>
        </row>
        <row r="2588">
          <cell r="B2588" t="str">
            <v>TRAMPA PARA GRASAS EN ZONAS DE LAVADO. DIMENSIONES: LARGO: 0.55. ANCHO: 0.45. ALTO: 0.45.</v>
          </cell>
          <cell r="C2588" t="str">
            <v>Un</v>
          </cell>
          <cell r="D2588">
            <v>1121172</v>
          </cell>
        </row>
        <row r="2589">
          <cell r="B2589" t="str">
            <v>TRAMPA PARA GRASAS EN ZONAS DE LAVADO. DIMENSIONES: LARGO: 0.85. ANCHO: 0.45. ALTO: 0.45.</v>
          </cell>
          <cell r="C2589" t="str">
            <v>Un</v>
          </cell>
          <cell r="D2589">
            <v>1461749</v>
          </cell>
        </row>
        <row r="2590">
          <cell r="B2590" t="str">
            <v>TRAMPA PARA GRASAS EN ZONAS DE LAVADO.DIMENSIONES: LARGO: 0.45. ANCHO: 0.50. ALTO: 0.45.</v>
          </cell>
          <cell r="C2590" t="str">
            <v>Un</v>
          </cell>
          <cell r="D2590">
            <v>1281418</v>
          </cell>
        </row>
        <row r="2591">
          <cell r="B2591" t="str">
            <v xml:space="preserve">TRAMPA DE GRASAS 250 LT TIPO AJOVER </v>
          </cell>
          <cell r="C2591" t="str">
            <v>Un</v>
          </cell>
          <cell r="D2591">
            <v>654000</v>
          </cell>
        </row>
        <row r="2592">
          <cell r="B2592" t="str">
            <v>Transferencia automática motorizada para 1000 amperios 440/254V</v>
          </cell>
          <cell r="C2592" t="str">
            <v xml:space="preserve">Un </v>
          </cell>
          <cell r="D2592">
            <v>18630000</v>
          </cell>
        </row>
        <row r="2593">
          <cell r="B2593" t="str">
            <v>Transferencia automática motorizada para 1200 amperios 440/254V</v>
          </cell>
          <cell r="C2593" t="str">
            <v xml:space="preserve">Un </v>
          </cell>
          <cell r="D2593">
            <v>21490000</v>
          </cell>
        </row>
        <row r="2594">
          <cell r="B2594" t="str">
            <v>Transferencia automática motorizada para 400 amperios 440/254V</v>
          </cell>
          <cell r="C2594" t="str">
            <v xml:space="preserve">Un </v>
          </cell>
          <cell r="D2594">
            <v>11620000</v>
          </cell>
        </row>
        <row r="2595">
          <cell r="B2595" t="str">
            <v>Transferencia automática motorizada para 500 amperios 208/120V</v>
          </cell>
          <cell r="C2595" t="str">
            <v xml:space="preserve">Un </v>
          </cell>
          <cell r="D2595">
            <v>11310000</v>
          </cell>
        </row>
        <row r="2596">
          <cell r="B2596" t="str">
            <v>Transferencia automática motorizada para 600 amperios 440/254V</v>
          </cell>
          <cell r="C2596" t="str">
            <v xml:space="preserve">Un </v>
          </cell>
          <cell r="D2596">
            <v>12530000</v>
          </cell>
        </row>
        <row r="2597">
          <cell r="B2597" t="str">
            <v>Transferencia automática motorizada para 630 amperios</v>
          </cell>
          <cell r="C2597" t="str">
            <v>Un</v>
          </cell>
          <cell r="D2597">
            <v>10565000</v>
          </cell>
        </row>
        <row r="2598">
          <cell r="B2598" t="str">
            <v>Transferencia automática motorizada para 700 amperios 208/120V</v>
          </cell>
          <cell r="C2598" t="str">
            <v xml:space="preserve">Un </v>
          </cell>
          <cell r="D2598">
            <v>12850000</v>
          </cell>
        </row>
        <row r="2599">
          <cell r="B2599" t="str">
            <v>Transferencia automática motorizada para 900 amperios 440/254V</v>
          </cell>
          <cell r="C2599" t="str">
            <v xml:space="preserve">Un </v>
          </cell>
          <cell r="D2599">
            <v>14440000</v>
          </cell>
        </row>
        <row r="2600">
          <cell r="B2600" t="str">
            <v>Transformador de Corriente (C.T.) de 150/5 para medida en B.T.</v>
          </cell>
          <cell r="C2600" t="str">
            <v xml:space="preserve">Un </v>
          </cell>
          <cell r="D2600">
            <v>175200</v>
          </cell>
        </row>
        <row r="2601">
          <cell r="B2601" t="str">
            <v>Transformador de Corriente (C.T.) de 400/5 para medida en B.T.</v>
          </cell>
          <cell r="C2601" t="str">
            <v xml:space="preserve">Un </v>
          </cell>
          <cell r="D2601">
            <v>296500</v>
          </cell>
        </row>
        <row r="2602">
          <cell r="B2602" t="str">
            <v>Transformador de Corriente (C.T.) para medida en M.T.</v>
          </cell>
          <cell r="C2602" t="str">
            <v xml:space="preserve">Un </v>
          </cell>
          <cell r="D2602">
            <v>1560000</v>
          </cell>
        </row>
        <row r="2603">
          <cell r="B2603" t="str">
            <v>Transformador de Corriente (C.T.) para medida en M.T. 34.5 KV</v>
          </cell>
          <cell r="C2603" t="str">
            <v xml:space="preserve">Un </v>
          </cell>
          <cell r="D2603">
            <v>1960000</v>
          </cell>
        </row>
        <row r="2604">
          <cell r="B2604" t="str">
            <v>Transformador de Potencial (P.T.) para medida en M.T</v>
          </cell>
          <cell r="C2604" t="str">
            <v xml:space="preserve">Un </v>
          </cell>
          <cell r="D2604">
            <v>1860000</v>
          </cell>
        </row>
        <row r="2605">
          <cell r="B2605" t="str">
            <v>Transformador de Potencial (P.T.) para medida en M.T 34.5 KV</v>
          </cell>
          <cell r="C2605" t="str">
            <v xml:space="preserve">Un </v>
          </cell>
          <cell r="D2605">
            <v>2120000</v>
          </cell>
        </row>
        <row r="2606">
          <cell r="B2606" t="str">
            <v>Transformador trifásico tipo pedestal de 150 kVA</v>
          </cell>
          <cell r="C2606" t="str">
            <v xml:space="preserve">Un </v>
          </cell>
          <cell r="D2606">
            <v>22835418</v>
          </cell>
        </row>
        <row r="2607">
          <cell r="B2607" t="str">
            <v>Transformador trifásico tipo pedestal de 75 kVA</v>
          </cell>
          <cell r="C2607" t="str">
            <v xml:space="preserve">Un </v>
          </cell>
          <cell r="D2607">
            <v>14560000</v>
          </cell>
        </row>
        <row r="2608">
          <cell r="B2608" t="str">
            <v>Transformador trifásico tipo seco de 112.5 kVA</v>
          </cell>
          <cell r="C2608" t="str">
            <v xml:space="preserve">Un </v>
          </cell>
          <cell r="D2608">
            <v>17320000</v>
          </cell>
        </row>
        <row r="2609">
          <cell r="B2609" t="str">
            <v>Transformador trifásico tipo seco de 112.5 kVA 440/208 V</v>
          </cell>
          <cell r="C2609" t="str">
            <v>Un</v>
          </cell>
          <cell r="D2609">
            <v>9870000</v>
          </cell>
        </row>
        <row r="2610">
          <cell r="B2610" t="str">
            <v>Transformador trifásico tipo seco de 150 kVA</v>
          </cell>
          <cell r="C2610" t="str">
            <v xml:space="preserve">Un </v>
          </cell>
          <cell r="D2610">
            <v>19850000</v>
          </cell>
        </row>
        <row r="2611">
          <cell r="B2611" t="str">
            <v>Transformador trifásico tipo seco de 150 kVA 34,500/208/120 V</v>
          </cell>
          <cell r="C2611" t="str">
            <v xml:space="preserve">Un </v>
          </cell>
          <cell r="D2611">
            <v>14630000</v>
          </cell>
        </row>
        <row r="2612">
          <cell r="B2612" t="str">
            <v>Transformador trifásico tipo seco de 150 kVA 440/208 V</v>
          </cell>
          <cell r="C2612" t="str">
            <v>Un</v>
          </cell>
          <cell r="D2612">
            <v>12620000</v>
          </cell>
        </row>
        <row r="2613">
          <cell r="B2613" t="str">
            <v>Transformador trifásico tipo seco de 225 kVA</v>
          </cell>
          <cell r="C2613" t="str">
            <v xml:space="preserve">Un </v>
          </cell>
          <cell r="D2613">
            <v>21644280</v>
          </cell>
        </row>
        <row r="2614">
          <cell r="B2614" t="str">
            <v>Transformador trifásico tipo seco de 225 kVA 440/208 V</v>
          </cell>
          <cell r="C2614" t="str">
            <v>Un</v>
          </cell>
          <cell r="D2614">
            <v>17980000</v>
          </cell>
        </row>
        <row r="2615">
          <cell r="B2615" t="str">
            <v>Transformador trifásico tipo seco de 2500 kVA 34,500/440/254 V</v>
          </cell>
          <cell r="C2615" t="str">
            <v>Un</v>
          </cell>
          <cell r="D2615">
            <v>62300000</v>
          </cell>
        </row>
        <row r="2616">
          <cell r="B2616" t="str">
            <v>Transformador trifásico tipo seco de 30 kVA 440/208 V</v>
          </cell>
          <cell r="C2616" t="str">
            <v>Un</v>
          </cell>
          <cell r="D2616">
            <v>3980000</v>
          </cell>
        </row>
        <row r="2617">
          <cell r="B2617" t="str">
            <v>Transformador trifásico tipo seco de 300 kVA 440/208 V</v>
          </cell>
          <cell r="C2617" t="str">
            <v>Un</v>
          </cell>
          <cell r="D2617">
            <v>23650000</v>
          </cell>
        </row>
        <row r="2618">
          <cell r="B2618" t="str">
            <v>Transformador trifásico tipo seco de 400 kVA 34,500/440/254 V</v>
          </cell>
          <cell r="C2618" t="str">
            <v xml:space="preserve">Un </v>
          </cell>
          <cell r="D2618">
            <v>25630000</v>
          </cell>
        </row>
        <row r="2619">
          <cell r="B2619" t="str">
            <v>Transformador trifásico tipo seco de 45 kVA 440/208 V</v>
          </cell>
          <cell r="C2619" t="str">
            <v>Un</v>
          </cell>
          <cell r="D2619">
            <v>4560000</v>
          </cell>
        </row>
        <row r="2620">
          <cell r="B2620" t="str">
            <v>Transformador trifásico tipo seco de 500 kVA 34,500/440/254 V</v>
          </cell>
          <cell r="C2620" t="str">
            <v xml:space="preserve">Un </v>
          </cell>
          <cell r="D2620">
            <v>29880000</v>
          </cell>
        </row>
        <row r="2621">
          <cell r="B2621" t="str">
            <v>Transformador trifásico tipo seco de 630 kVA 34,500/440/254 V</v>
          </cell>
          <cell r="C2621" t="str">
            <v xml:space="preserve">Un </v>
          </cell>
          <cell r="D2621">
            <v>42870000</v>
          </cell>
        </row>
        <row r="2622">
          <cell r="B2622" t="str">
            <v>Transformador trifásico tipo seco de 75 kVA 440/208 V</v>
          </cell>
          <cell r="C2622" t="str">
            <v>Un</v>
          </cell>
          <cell r="D2622">
            <v>6230000</v>
          </cell>
        </row>
        <row r="2623">
          <cell r="B2623" t="str">
            <v>Troquel para aparato en canaleta</v>
          </cell>
          <cell r="C2623" t="str">
            <v xml:space="preserve">Un </v>
          </cell>
          <cell r="D2623">
            <v>3450</v>
          </cell>
        </row>
        <row r="2624">
          <cell r="B2624" t="str">
            <v>TUBERÍA 1"CON ACCESORIOS</v>
          </cell>
          <cell r="C2624" t="str">
            <v>m</v>
          </cell>
          <cell r="D2624">
            <v>38199</v>
          </cell>
        </row>
        <row r="2625">
          <cell r="B2625" t="str">
            <v>TUBERÍA 3/4"CON ACCESORIOS</v>
          </cell>
          <cell r="C2625" t="str">
            <v>m</v>
          </cell>
          <cell r="D2625">
            <v>32487</v>
          </cell>
        </row>
        <row r="2626">
          <cell r="B2626" t="str">
            <v>TUBERIA ACERO 2-1/2"</v>
          </cell>
          <cell r="C2626" t="str">
            <v>m</v>
          </cell>
          <cell r="D2626">
            <v>41600</v>
          </cell>
        </row>
        <row r="2627">
          <cell r="B2627" t="str">
            <v>TUBERIA ACERO CARBON C/C SCH 40 1-1/4"</v>
          </cell>
          <cell r="C2627" t="str">
            <v>m</v>
          </cell>
          <cell r="D2627">
            <v>13227</v>
          </cell>
        </row>
        <row r="2628">
          <cell r="B2628" t="str">
            <v>TUBERIA ACERO CARBON S/C SCH 40 1"</v>
          </cell>
          <cell r="C2628" t="str">
            <v>m</v>
          </cell>
          <cell r="D2628">
            <v>23762.818655172421</v>
          </cell>
        </row>
        <row r="2629">
          <cell r="B2629" t="str">
            <v>TUBERIA ACERO CARBON S/C SCH 40 1-1/2"</v>
          </cell>
          <cell r="C2629" t="str">
            <v>m</v>
          </cell>
          <cell r="D2629">
            <v>37598.745534482761</v>
          </cell>
        </row>
        <row r="2630">
          <cell r="B2630" t="str">
            <v>TUBERIA ACERO CARBON S/C SCH 40 1-1/4"</v>
          </cell>
          <cell r="C2630" t="str">
            <v>m</v>
          </cell>
          <cell r="D2630">
            <v>34591.611431034486</v>
          </cell>
        </row>
        <row r="2631">
          <cell r="B2631" t="str">
            <v>TUBERIA ACERO CARBON S/C SCH 40 2"</v>
          </cell>
          <cell r="C2631" t="str">
            <v>m</v>
          </cell>
          <cell r="D2631">
            <v>51133.241310344827</v>
          </cell>
        </row>
        <row r="2632">
          <cell r="B2632" t="str">
            <v>TUBERIA ACERO CARBON S/C SCH 40 2-1/2"</v>
          </cell>
          <cell r="C2632" t="str">
            <v>m</v>
          </cell>
          <cell r="D2632">
            <v>84220.089534482759</v>
          </cell>
        </row>
        <row r="2633">
          <cell r="B2633" t="str">
            <v>TUBERIA ACERO CARBON S/C SCH 40 3"</v>
          </cell>
          <cell r="C2633" t="str">
            <v>m</v>
          </cell>
          <cell r="D2633">
            <v>100762.91556896553</v>
          </cell>
        </row>
        <row r="2634">
          <cell r="B2634" t="str">
            <v>TUBERIA ACERO CARBON S/C SCH 40 3/4"</v>
          </cell>
          <cell r="C2634" t="str">
            <v>m</v>
          </cell>
          <cell r="D2634">
            <v>20312.068965517243</v>
          </cell>
        </row>
        <row r="2635">
          <cell r="B2635" t="str">
            <v>TUBERIA ACERO CARBON S/C SCH 40 4"</v>
          </cell>
          <cell r="C2635" t="str">
            <v>m</v>
          </cell>
          <cell r="D2635">
            <v>150392.58982758623</v>
          </cell>
        </row>
        <row r="2636">
          <cell r="B2636" t="str">
            <v>TUBERIA ACERO CARBON S/C SCH 40 6"</v>
          </cell>
          <cell r="C2636" t="str">
            <v>m</v>
          </cell>
          <cell r="D2636">
            <v>255666.20655172417</v>
          </cell>
        </row>
        <row r="2637">
          <cell r="B2637" t="str">
            <v>TUBERIA ACERO CARBON S/C SCH 40 8"</v>
          </cell>
          <cell r="C2637" t="str">
            <v>m</v>
          </cell>
          <cell r="D2637">
            <v>406057.60022413795</v>
          </cell>
        </row>
        <row r="2638">
          <cell r="B2638" t="str">
            <v>TUBERÍA ACERO CARBON SCH 40 2"</v>
          </cell>
          <cell r="C2638" t="str">
            <v>m</v>
          </cell>
          <cell r="D2638">
            <v>23172</v>
          </cell>
        </row>
        <row r="2639">
          <cell r="B2639" t="str">
            <v>TUBERIA ALCANTARILLADO NOVAFORT 8"</v>
          </cell>
          <cell r="C2639" t="str">
            <v>m</v>
          </cell>
          <cell r="D2639">
            <v>65000</v>
          </cell>
        </row>
        <row r="2640">
          <cell r="B2640" t="str">
            <v>TUBERIA DE ACERO GALVANIZADO GAS SCH 40 DE 1"</v>
          </cell>
          <cell r="C2640" t="str">
            <v>m</v>
          </cell>
          <cell r="D2640">
            <v>16385</v>
          </cell>
        </row>
        <row r="2641">
          <cell r="B2641" t="str">
            <v>TUBERIA DE ACERO GALVANIZADO GAS SCH 40 DE 1/2"</v>
          </cell>
          <cell r="C2641" t="str">
            <v>m</v>
          </cell>
          <cell r="D2641">
            <v>8348.5</v>
          </cell>
        </row>
        <row r="2642">
          <cell r="B2642" t="str">
            <v>TUBERIA DE ACERO GALVANIZADO GAS SCH 40 DE 1-1/2"</v>
          </cell>
          <cell r="C2642" t="str">
            <v>m</v>
          </cell>
          <cell r="D2642">
            <v>26480</v>
          </cell>
        </row>
        <row r="2643">
          <cell r="B2643" t="str">
            <v>TUBERIA DE ACERO GALVANIZADO GAS SCH 40 DE 1-1/4"</v>
          </cell>
          <cell r="C2643" t="str">
            <v>m</v>
          </cell>
          <cell r="D2643">
            <v>22160</v>
          </cell>
        </row>
        <row r="2644">
          <cell r="B2644" t="str">
            <v>TUBERIA DE ACERO GALVANIZADO GAS SCH 40 DE 2"</v>
          </cell>
          <cell r="C2644" t="str">
            <v>m</v>
          </cell>
          <cell r="D2644">
            <v>52211</v>
          </cell>
        </row>
        <row r="2645">
          <cell r="B2645" t="str">
            <v>TUBERIA DE ACERO GALVANIZADO GAS SCH 40 DE 2-1/2"</v>
          </cell>
          <cell r="C2645" t="str">
            <v>m</v>
          </cell>
          <cell r="D2645">
            <v>61462</v>
          </cell>
        </row>
        <row r="2646">
          <cell r="B2646" t="str">
            <v>TUBERIA DE ACERO GALVANIZADO GAS SCH 40 DE 3"</v>
          </cell>
          <cell r="C2646" t="str">
            <v>m</v>
          </cell>
          <cell r="D2646">
            <v>95668</v>
          </cell>
        </row>
        <row r="2647">
          <cell r="B2647" t="str">
            <v>TUBERIA DE ACERO GALVANIZADO GAS SCH 40 DE 3/4"</v>
          </cell>
          <cell r="C2647" t="str">
            <v>m</v>
          </cell>
          <cell r="D2647">
            <v>11092</v>
          </cell>
        </row>
        <row r="2648">
          <cell r="B2648" t="str">
            <v>TUBERIA DE ACERO GALVANIZADO GAS SCH 40 DE 4"</v>
          </cell>
          <cell r="C2648" t="str">
            <v>m</v>
          </cell>
          <cell r="D2648">
            <v>143765</v>
          </cell>
        </row>
        <row r="2649">
          <cell r="B2649" t="str">
            <v>TUBERIA DE ACERO GALVANIZADO GAS SCH 40 DE 6"</v>
          </cell>
          <cell r="C2649" t="str">
            <v>m</v>
          </cell>
          <cell r="D2649">
            <v>252121</v>
          </cell>
        </row>
        <row r="2650">
          <cell r="B2650" t="str">
            <v>TUBERIA DE COLD ROLLED 1"x1" (1.10mm)</v>
          </cell>
          <cell r="C2650" t="str">
            <v>m</v>
          </cell>
          <cell r="D2650">
            <v>2500</v>
          </cell>
        </row>
        <row r="2651">
          <cell r="B2651" t="str">
            <v>TUBERIA DE CONDUIT METALICO TIPO EMT DE 3/4"</v>
          </cell>
          <cell r="C2651" t="str">
            <v>m</v>
          </cell>
          <cell r="D2651">
            <v>4350</v>
          </cell>
        </row>
        <row r="2652">
          <cell r="B2652" t="str">
            <v>TUBERIA DE DE PVC SANITARIO DE 2"</v>
          </cell>
          <cell r="C2652" t="str">
            <v>m</v>
          </cell>
          <cell r="D2652">
            <v>11790</v>
          </cell>
        </row>
        <row r="2653">
          <cell r="B2653" t="str">
            <v>TUBERIA DE DE PVC SANITARIO DE 3"</v>
          </cell>
          <cell r="C2653" t="str">
            <v>m</v>
          </cell>
          <cell r="D2653">
            <v>19859</v>
          </cell>
        </row>
        <row r="2654">
          <cell r="B2654" t="str">
            <v>TUBERIA DE PVC SANITARIA 6"</v>
          </cell>
          <cell r="C2654" t="str">
            <v>m</v>
          </cell>
          <cell r="D2654">
            <v>58607</v>
          </cell>
        </row>
        <row r="2655">
          <cell r="B2655" t="str">
            <v>TUBERIA DE PVC SANITARIA 8"</v>
          </cell>
          <cell r="C2655" t="str">
            <v>m</v>
          </cell>
          <cell r="D2655">
            <v>90000</v>
          </cell>
        </row>
        <row r="2656">
          <cell r="B2656" t="str">
            <v>TUBERIA DE PVC SANITARIO DE 4"</v>
          </cell>
          <cell r="C2656" t="str">
            <v>m</v>
          </cell>
          <cell r="D2656">
            <v>27676</v>
          </cell>
        </row>
        <row r="2657">
          <cell r="B2657" t="str">
            <v>TUBERIA DE PVC.P RDE 21 3"</v>
          </cell>
          <cell r="C2657" t="str">
            <v>m</v>
          </cell>
          <cell r="D2657">
            <v>58200</v>
          </cell>
        </row>
        <row r="2658">
          <cell r="B2658" t="str">
            <v>TUBERIA DE PVC.P RDE 21 4"</v>
          </cell>
          <cell r="C2658" t="str">
            <v>m</v>
          </cell>
          <cell r="D2658">
            <v>70616</v>
          </cell>
        </row>
        <row r="2659">
          <cell r="B2659" t="str">
            <v>TUBERIA DE PVCP RDE 11 3/4"</v>
          </cell>
          <cell r="C2659" t="str">
            <v>m</v>
          </cell>
          <cell r="D2659">
            <v>5694</v>
          </cell>
        </row>
        <row r="2660">
          <cell r="B2660" t="str">
            <v>TUBERIA DE PVCP RDE 11 3/4"</v>
          </cell>
          <cell r="C2660" t="str">
            <v>m</v>
          </cell>
          <cell r="D2660">
            <v>5694</v>
          </cell>
        </row>
        <row r="2661">
          <cell r="B2661" t="str">
            <v>TUBERIA DE PVCP RDE 13,5 1"</v>
          </cell>
          <cell r="C2661" t="str">
            <v>m</v>
          </cell>
          <cell r="D2661">
            <v>7683</v>
          </cell>
        </row>
        <row r="2662">
          <cell r="B2662" t="str">
            <v>TUBERIA DE PVC-P RDE 21  DE 3/4"</v>
          </cell>
          <cell r="C2662" t="str">
            <v>m</v>
          </cell>
          <cell r="D2662">
            <v>4800</v>
          </cell>
        </row>
        <row r="2663">
          <cell r="B2663" t="str">
            <v>TUBERÍA DE PVCP RDE 21 1 1/2"</v>
          </cell>
          <cell r="C2663" t="str">
            <v>m</v>
          </cell>
          <cell r="D2663">
            <v>12477</v>
          </cell>
        </row>
        <row r="2664">
          <cell r="B2664" t="str">
            <v>TUBERIA DE PVCP RDE 21 11/4"</v>
          </cell>
          <cell r="C2664" t="str">
            <v>m</v>
          </cell>
          <cell r="D2664">
            <v>9555</v>
          </cell>
        </row>
        <row r="2665">
          <cell r="B2665" t="str">
            <v>TUBERIA DE PVCP RDE 9 1/2"</v>
          </cell>
          <cell r="C2665" t="str">
            <v>m</v>
          </cell>
          <cell r="D2665">
            <v>4277</v>
          </cell>
        </row>
        <row r="2666">
          <cell r="B2666" t="str">
            <v>TUBERIA DE VENTILACION PVC 3"</v>
          </cell>
          <cell r="C2666" t="str">
            <v>m</v>
          </cell>
          <cell r="D2666">
            <v>11622</v>
          </cell>
        </row>
        <row r="2667">
          <cell r="B2667" t="str">
            <v>TUBERIA DRENAJE 100MM TUBO 5MTS, CON UNION</v>
          </cell>
          <cell r="C2667" t="str">
            <v>Un</v>
          </cell>
          <cell r="D2667">
            <v>82527</v>
          </cell>
        </row>
        <row r="2668">
          <cell r="B2668" t="str">
            <v>TUBERIA DRENAJE 200MM TUBO 5MTS, CON UNION</v>
          </cell>
          <cell r="C2668" t="str">
            <v>Un</v>
          </cell>
          <cell r="D2668">
            <v>267897</v>
          </cell>
        </row>
        <row r="2669">
          <cell r="B2669" t="str">
            <v>TUBERÍA EMT 3/4,INCLUYE ACCESORIOS ( INCENDIOS, ACCESOS, CCTV, SEGURIDAD, SONIDO)</v>
          </cell>
          <cell r="C2669" t="str">
            <v>Un</v>
          </cell>
          <cell r="D2669">
            <v>27419</v>
          </cell>
        </row>
        <row r="2670">
          <cell r="B2670" t="str">
            <v>TUBERÍA EXTERIOR PVC DE 3" SUMINISTRO E INSTALACIÓN</v>
          </cell>
          <cell r="C2670" t="str">
            <v>m</v>
          </cell>
          <cell r="D2670">
            <v>90321</v>
          </cell>
        </row>
        <row r="2671">
          <cell r="B2671" t="str">
            <v>TUBERÍA PE 80 AMARILLA RDE 11 PARA GAS 1"</v>
          </cell>
          <cell r="C2671" t="str">
            <v>m</v>
          </cell>
          <cell r="D2671">
            <v>4686</v>
          </cell>
        </row>
        <row r="2672">
          <cell r="B2672" t="str">
            <v>TUBERÍA PE 80 AMARILLA RDE 11 PARA GAS 1/2"</v>
          </cell>
          <cell r="C2672" t="str">
            <v>m</v>
          </cell>
          <cell r="D2672">
            <v>2290</v>
          </cell>
        </row>
        <row r="2673">
          <cell r="B2673" t="str">
            <v>TUBERÍA PE 80 AMARILLA RDE 11 PARA GAS 1-1/2"</v>
          </cell>
          <cell r="C2673" t="str">
            <v>m</v>
          </cell>
          <cell r="D2673">
            <v>12500</v>
          </cell>
        </row>
        <row r="2674">
          <cell r="B2674" t="str">
            <v>TUBERÍA PE 80 AMARILLA RDE 11 PARA GAS 1-1/4"</v>
          </cell>
          <cell r="C2674" t="str">
            <v>m</v>
          </cell>
          <cell r="D2674">
            <v>7499</v>
          </cell>
        </row>
        <row r="2675">
          <cell r="B2675" t="str">
            <v>TUBERÍA PE 80 AMARILLA RDE 11 PARA GAS 2"</v>
          </cell>
          <cell r="C2675" t="str">
            <v>m</v>
          </cell>
          <cell r="D2675">
            <v>15327</v>
          </cell>
        </row>
        <row r="2676">
          <cell r="B2676" t="str">
            <v>TUBERÍA PE 80 AMARILLA RDE 11 PARA GAS 3"</v>
          </cell>
          <cell r="C2676" t="str">
            <v>m</v>
          </cell>
          <cell r="D2676">
            <v>33271</v>
          </cell>
        </row>
        <row r="2677">
          <cell r="B2677" t="str">
            <v>TUBERÍA PE 80 AMARILLA RDE 11 PARA GAS 3/4"</v>
          </cell>
          <cell r="C2677" t="str">
            <v>m</v>
          </cell>
          <cell r="D2677">
            <v>2992</v>
          </cell>
        </row>
        <row r="2678">
          <cell r="B2678" t="str">
            <v>TUBERÍA PE 80 AMARILLA RDE 11 PARA GAS 4"</v>
          </cell>
          <cell r="C2678" t="str">
            <v>m</v>
          </cell>
          <cell r="D2678">
            <v>56890</v>
          </cell>
        </row>
        <row r="2679">
          <cell r="B2679" t="str">
            <v>TUBERÍA PE 80 AMARILLA RDE 11 PARA GAS 6"</v>
          </cell>
          <cell r="C2679" t="str">
            <v>m</v>
          </cell>
          <cell r="D2679">
            <v>107749</v>
          </cell>
        </row>
        <row r="2680">
          <cell r="B2680" t="str">
            <v xml:space="preserve">TUBERIA PEAD ACUAFLEX PE-100 / PN-12.5 (RDE-14) 110 MM </v>
          </cell>
          <cell r="C2680" t="str">
            <v>m</v>
          </cell>
          <cell r="D2680">
            <v>57783</v>
          </cell>
        </row>
        <row r="2681">
          <cell r="B2681" t="str">
            <v xml:space="preserve">TUBERIA PEAD ACUAFLEX PE-100 / PN-12.5 (RDE-14) 13 MM </v>
          </cell>
          <cell r="C2681" t="str">
            <v>m</v>
          </cell>
          <cell r="D2681">
            <v>2900</v>
          </cell>
        </row>
        <row r="2682">
          <cell r="B2682" t="str">
            <v xml:space="preserve">TUBERIA PEAD ACUAFLEX PE-100 / PN-12.5 (RDE-14) 160 MM </v>
          </cell>
          <cell r="C2682" t="str">
            <v>m</v>
          </cell>
          <cell r="D2682">
            <v>122639</v>
          </cell>
        </row>
        <row r="2683">
          <cell r="B2683" t="str">
            <v xml:space="preserve">TUBERIA PEAD ACUAFLEX PE-100 / PN-12.5 (RDE-14) 20 MM </v>
          </cell>
          <cell r="C2683" t="str">
            <v>m</v>
          </cell>
          <cell r="D2683">
            <v>6000</v>
          </cell>
        </row>
        <row r="2684">
          <cell r="B2684" t="str">
            <v xml:space="preserve">TUBERIA PEAD ACUAFLEX PE-100 / PN-12.5 (RDE-14) 200 MM </v>
          </cell>
          <cell r="C2684" t="str">
            <v>m</v>
          </cell>
          <cell r="D2684">
            <v>240000</v>
          </cell>
        </row>
        <row r="2685">
          <cell r="B2685" t="str">
            <v xml:space="preserve">TUBERIA PEAD ACUAFLEX PE-100 / PN-12.5 (RDE-14) 25 MM </v>
          </cell>
          <cell r="C2685" t="str">
            <v>m</v>
          </cell>
          <cell r="D2685">
            <v>8000</v>
          </cell>
        </row>
        <row r="2686">
          <cell r="B2686" t="str">
            <v xml:space="preserve">TUBERIA PEAD ACUAFLEX PE-100 / PN-12.5 (RDE-14) 250 MM </v>
          </cell>
          <cell r="C2686" t="str">
            <v>m</v>
          </cell>
          <cell r="D2686">
            <v>298214</v>
          </cell>
        </row>
        <row r="2687">
          <cell r="B2687" t="str">
            <v xml:space="preserve">TUBERIA PEAD ACUAFLEX PE-100 / PN-12.5 (RDE-14) 315 MM </v>
          </cell>
          <cell r="C2687" t="str">
            <v>m</v>
          </cell>
          <cell r="D2687">
            <v>420000</v>
          </cell>
        </row>
        <row r="2688">
          <cell r="B2688" t="str">
            <v xml:space="preserve">TUBERIA PEAD ACUAFLEX PE-100 / PN-12.5 (RDE-14) 32 MM </v>
          </cell>
          <cell r="C2688" t="str">
            <v>m</v>
          </cell>
          <cell r="D2688">
            <v>10000</v>
          </cell>
        </row>
        <row r="2689">
          <cell r="B2689" t="str">
            <v xml:space="preserve">TUBERIA PEAD ACUAFLEX PE-100 / PN-12.5 (RDE-14) 355 MM </v>
          </cell>
          <cell r="C2689" t="str">
            <v>m</v>
          </cell>
          <cell r="D2689">
            <v>590000</v>
          </cell>
        </row>
        <row r="2690">
          <cell r="B2690" t="str">
            <v xml:space="preserve">TUBERIA PEAD ACUAFLEX PE-100 / PN-12.5 (RDE-14) 40 MM </v>
          </cell>
          <cell r="C2690" t="str">
            <v>m</v>
          </cell>
          <cell r="D2690">
            <v>12000</v>
          </cell>
        </row>
        <row r="2691">
          <cell r="B2691" t="str">
            <v xml:space="preserve">TUBERIA PEAD ACUAFLEX PE-100 / PN-12.5 (RDE-14) 400 MM </v>
          </cell>
          <cell r="C2691" t="str">
            <v>m</v>
          </cell>
          <cell r="D2691">
            <v>762990</v>
          </cell>
        </row>
        <row r="2692">
          <cell r="B2692" t="str">
            <v xml:space="preserve">TUBERIA PEAD ACUAFLEX PE-100 / PN-12.5 (RDE-14) 50 MM </v>
          </cell>
          <cell r="C2692" t="str">
            <v>m</v>
          </cell>
          <cell r="D2692">
            <v>15000</v>
          </cell>
        </row>
        <row r="2693">
          <cell r="B2693" t="str">
            <v xml:space="preserve">TUBERIA PEAD ACUAFLEX PE-100 / PN-12.5 (RDE-14) 63 MM </v>
          </cell>
          <cell r="C2693" t="str">
            <v>m</v>
          </cell>
          <cell r="D2693">
            <v>18626</v>
          </cell>
        </row>
        <row r="2694">
          <cell r="B2694" t="str">
            <v xml:space="preserve">TUBERIA PEAD ACUAFLEX PE-100 / PN-12.5 (RDE-14) 75 MM </v>
          </cell>
          <cell r="C2694" t="str">
            <v>m</v>
          </cell>
          <cell r="D2694">
            <v>25000</v>
          </cell>
        </row>
        <row r="2695">
          <cell r="B2695" t="str">
            <v xml:space="preserve">TUBERIA PEAD ACUAFLEX PE-100 / PN-12.5 (RDE-14) 90 MM </v>
          </cell>
          <cell r="C2695" t="str">
            <v>m</v>
          </cell>
          <cell r="D2695">
            <v>37463</v>
          </cell>
        </row>
        <row r="2696">
          <cell r="B2696" t="str">
            <v xml:space="preserve">TUBERIA PEAD ACUAFLEX PE-100 / PN-16 (RDE-11) 110 MM </v>
          </cell>
          <cell r="C2696" t="str">
            <v>m</v>
          </cell>
          <cell r="D2696">
            <v>56327</v>
          </cell>
        </row>
        <row r="2697">
          <cell r="B2697" t="str">
            <v xml:space="preserve">TUBERIA PEAD ACUAFLEX PE-100 / PN-16 (RDE-11) 160 MM </v>
          </cell>
          <cell r="C2697" t="str">
            <v>m</v>
          </cell>
          <cell r="D2697">
            <v>119123</v>
          </cell>
        </row>
        <row r="2698">
          <cell r="B2698" t="str">
            <v xml:space="preserve">TUBERIA PEAD ACUAFLEX PE-100 / PN-16 (RDE-11) 200 MM </v>
          </cell>
          <cell r="C2698" t="str">
            <v>m</v>
          </cell>
          <cell r="D2698">
            <v>240000</v>
          </cell>
        </row>
        <row r="2699">
          <cell r="B2699" t="str">
            <v xml:space="preserve">TUBERIA PEAD ACUAFLEX PE-100 / PN-16 (RDE-11) 250 MM </v>
          </cell>
          <cell r="C2699" t="str">
            <v>m</v>
          </cell>
          <cell r="D2699">
            <v>298214</v>
          </cell>
        </row>
        <row r="2700">
          <cell r="B2700" t="str">
            <v xml:space="preserve">TUBERIA PEAD ACUAFLEX PE-100 / PN-16 (RDE-11) 315 MM </v>
          </cell>
          <cell r="C2700" t="str">
            <v>m</v>
          </cell>
          <cell r="D2700">
            <v>420000</v>
          </cell>
        </row>
        <row r="2701">
          <cell r="B2701" t="str">
            <v xml:space="preserve">TUBERIA PEAD ACUAFLEX PE-100 / PN-16 (RDE-11) 355 MM </v>
          </cell>
          <cell r="C2701" t="str">
            <v>m</v>
          </cell>
          <cell r="D2701">
            <v>590000</v>
          </cell>
        </row>
        <row r="2702">
          <cell r="B2702" t="str">
            <v xml:space="preserve">TUBERIA PEAD ACUAFLEX PE-100 / PN-16 (RDE-11) 400 MM </v>
          </cell>
          <cell r="C2702" t="str">
            <v>m</v>
          </cell>
          <cell r="D2702">
            <v>762990</v>
          </cell>
        </row>
        <row r="2703">
          <cell r="B2703" t="str">
            <v xml:space="preserve">TUBERIA PEAD ACUAFLEX PE-100 / PN-16 (RDE-11) 50 MM </v>
          </cell>
          <cell r="C2703" t="str">
            <v>m</v>
          </cell>
          <cell r="D2703">
            <v>15000</v>
          </cell>
        </row>
        <row r="2704">
          <cell r="B2704" t="str">
            <v xml:space="preserve">TUBERIA PEAD ACUAFLEX PE-100 / PN-16 (RDE-11) 63 MM </v>
          </cell>
          <cell r="C2704" t="str">
            <v>m</v>
          </cell>
          <cell r="D2704">
            <v>18626</v>
          </cell>
        </row>
        <row r="2705">
          <cell r="B2705" t="str">
            <v xml:space="preserve">TUBERIA PEAD ACUAFLEX PE-100 / PN-16 (RDE-11) 75 MM </v>
          </cell>
          <cell r="C2705" t="str">
            <v>m</v>
          </cell>
          <cell r="D2705">
            <v>25000</v>
          </cell>
        </row>
        <row r="2706">
          <cell r="B2706" t="str">
            <v xml:space="preserve">TUBERIA PEAD ACUAFLEX PE-100 / PN-16 (RDE-11) 90 MM </v>
          </cell>
          <cell r="C2706" t="str">
            <v>m</v>
          </cell>
          <cell r="D2706">
            <v>37463</v>
          </cell>
        </row>
        <row r="2707">
          <cell r="B2707" t="str">
            <v>TUBERIA PVC SCH 80 4"</v>
          </cell>
          <cell r="C2707" t="str">
            <v>m</v>
          </cell>
          <cell r="D2707">
            <v>80929</v>
          </cell>
        </row>
        <row r="2708">
          <cell r="B2708" t="str">
            <v>TUBERIA PVC SCH-80 3"</v>
          </cell>
          <cell r="C2708" t="str">
            <v>m</v>
          </cell>
          <cell r="D2708">
            <v>56166</v>
          </cell>
        </row>
        <row r="2709">
          <cell r="B2709" t="str">
            <v>TUBERIA PVC UNION PLATINO RDE 21 2". TRAMO DE 6 METROS</v>
          </cell>
          <cell r="C2709" t="str">
            <v>Un</v>
          </cell>
          <cell r="D2709">
            <v>51214.03</v>
          </cell>
        </row>
        <row r="2710">
          <cell r="B2710" t="str">
            <v>TUBERIA PVC UNION PLATINO RDE 21 2-1/2". TRAMO DE 6 METROS</v>
          </cell>
          <cell r="C2710" t="str">
            <v>Un</v>
          </cell>
          <cell r="D2710">
            <v>75125.89</v>
          </cell>
        </row>
        <row r="2711">
          <cell r="B2711" t="str">
            <v>TUBERIA PVC UNION PLATINO RDE 21 3". TRAMO DE 6 METROS</v>
          </cell>
          <cell r="C2711" t="str">
            <v>Un</v>
          </cell>
          <cell r="D2711">
            <v>112086.09999999999</v>
          </cell>
        </row>
        <row r="2712">
          <cell r="B2712" t="str">
            <v>TUBERIA PVC UNION PLATINO RDE 21 4". TRAMO DE 6 METROS</v>
          </cell>
          <cell r="C2712" t="str">
            <v>Un</v>
          </cell>
          <cell r="D2712">
            <v>184935.52</v>
          </cell>
        </row>
        <row r="2713">
          <cell r="B2713" t="str">
            <v>TUBERIA PVC UNION PLATINO RDE 21 6". TRAMO DE 6 METROS</v>
          </cell>
          <cell r="C2713" t="str">
            <v>Un</v>
          </cell>
          <cell r="D2713">
            <v>403808.64999999997</v>
          </cell>
        </row>
        <row r="2714">
          <cell r="B2714" t="str">
            <v>TUBERIA PVC UNION PLATINO RDE 21 8". TRAMO DE 6 METROS</v>
          </cell>
          <cell r="C2714" t="str">
            <v>Un</v>
          </cell>
          <cell r="D2714">
            <v>684004.86</v>
          </cell>
        </row>
        <row r="2715">
          <cell r="B2715" t="str">
            <v>TUBERIA PVC UNION PLATINO RDE 21 10". TRAMO DE 6 METROS</v>
          </cell>
          <cell r="C2715" t="str">
            <v>Un</v>
          </cell>
          <cell r="D2715">
            <v>1076761.98</v>
          </cell>
        </row>
        <row r="2716">
          <cell r="B2716" t="str">
            <v>TUBERIA PVC UNION PLATINO RDE 21 12". TRAMO DE 6 METROS</v>
          </cell>
          <cell r="C2716" t="str">
            <v>Un</v>
          </cell>
          <cell r="D2716">
            <v>1506594.74</v>
          </cell>
        </row>
        <row r="2717">
          <cell r="B2717" t="str">
            <v>TUBERIA PVC UNION PLATINO RDE 21 14". TRAMO DE 6 METROS</v>
          </cell>
          <cell r="C2717" t="str">
            <v>Un</v>
          </cell>
          <cell r="D2717">
            <v>1868363.0699999998</v>
          </cell>
        </row>
        <row r="2718">
          <cell r="B2718" t="str">
            <v>TUBERIA PVC VENTILACION 1-1/2"  TUBO 6MTS</v>
          </cell>
          <cell r="C2718" t="str">
            <v>Un</v>
          </cell>
          <cell r="D2718">
            <v>36154</v>
          </cell>
        </row>
        <row r="2719">
          <cell r="B2719" t="str">
            <v>TUBERIA PVC VENTILACION 2"  TUBO 6MTS</v>
          </cell>
          <cell r="C2719" t="str">
            <v>Un</v>
          </cell>
          <cell r="D2719">
            <v>52269</v>
          </cell>
        </row>
        <row r="2720">
          <cell r="B2720" t="str">
            <v>TUBERIA PVC VENTILACION 3"  TUBO 6MTS</v>
          </cell>
          <cell r="C2720" t="str">
            <v>Un</v>
          </cell>
          <cell r="D2720">
            <v>69761</v>
          </cell>
        </row>
        <row r="2721">
          <cell r="B2721" t="str">
            <v>TUBERIA PVC VENTILACION 4"  TUBO 6MTS</v>
          </cell>
          <cell r="C2721" t="str">
            <v>Un</v>
          </cell>
          <cell r="D2721">
            <v>120295</v>
          </cell>
        </row>
        <row r="2722">
          <cell r="B2722" t="str">
            <v>TUBERIA SANITARIA NOVATEC 2" TUBO 6MTS</v>
          </cell>
          <cell r="C2722" t="str">
            <v>Un</v>
          </cell>
          <cell r="D2722">
            <v>79774</v>
          </cell>
        </row>
        <row r="2723">
          <cell r="B2723" t="str">
            <v>TUBERIA SANITARIA NOVATEC 3" TUBO 6MTS</v>
          </cell>
          <cell r="C2723" t="str">
            <v>Un</v>
          </cell>
          <cell r="D2723">
            <v>119154</v>
          </cell>
        </row>
        <row r="2724">
          <cell r="B2724" t="str">
            <v>TUBERIA SANITARIA NOVATEC 4" TUBO 6MTS</v>
          </cell>
          <cell r="C2724" t="str">
            <v>Un</v>
          </cell>
          <cell r="D2724">
            <v>166054</v>
          </cell>
        </row>
        <row r="2725">
          <cell r="B2725" t="str">
            <v>TUBERIA SANITARIA NOVATEC 6" TUBO 6MTS</v>
          </cell>
          <cell r="C2725" t="str">
            <v>Un</v>
          </cell>
          <cell r="D2725">
            <v>351644</v>
          </cell>
        </row>
        <row r="2726">
          <cell r="B2726" t="str">
            <v>TUBO ACERO CARBON SCH 40 - 3"</v>
          </cell>
          <cell r="C2726" t="str">
            <v>m</v>
          </cell>
          <cell r="D2726">
            <v>56987</v>
          </cell>
        </row>
        <row r="2727">
          <cell r="B2727" t="str">
            <v>TUBO ACERO CARBON SCH 40 1 1/2"</v>
          </cell>
          <cell r="C2727" t="str">
            <v>m</v>
          </cell>
          <cell r="D2727">
            <v>20723</v>
          </cell>
        </row>
        <row r="2728">
          <cell r="B2728" t="str">
            <v>TUBO ACERO CARBON SCH 40 1 1/4"</v>
          </cell>
          <cell r="C2728" t="str">
            <v>m</v>
          </cell>
          <cell r="D2728">
            <v>17096</v>
          </cell>
        </row>
        <row r="2729">
          <cell r="B2729" t="str">
            <v>TUBO ACERO CARBON SCH 40 1"</v>
          </cell>
          <cell r="C2729" t="str">
            <v>m</v>
          </cell>
          <cell r="D2729">
            <v>23762.818655172421</v>
          </cell>
        </row>
        <row r="2730">
          <cell r="B2730" t="str">
            <v>TUBO ACERO CARBON SCH 40 2 1/2"</v>
          </cell>
          <cell r="C2730" t="str">
            <v>m</v>
          </cell>
          <cell r="D2730">
            <v>43518</v>
          </cell>
        </row>
        <row r="2731">
          <cell r="B2731" t="str">
            <v>TUBO ACERO CARBON SCH 40 2"</v>
          </cell>
          <cell r="C2731" t="str">
            <v>m</v>
          </cell>
          <cell r="D2731">
            <v>26940</v>
          </cell>
        </row>
        <row r="2732">
          <cell r="B2732" t="str">
            <v>TUBO ACERO CARBON SCH 40 4"</v>
          </cell>
          <cell r="C2732" t="str">
            <v>m</v>
          </cell>
          <cell r="D2732">
            <v>88071</v>
          </cell>
        </row>
        <row r="2733">
          <cell r="B2733" t="str">
            <v>TUBERIA ACERO CARBON S/C SCH 10 UL/FM 1-1/4"</v>
          </cell>
          <cell r="C2733" t="str">
            <v>m</v>
          </cell>
          <cell r="D2733">
            <v>44257.741379310355</v>
          </cell>
        </row>
        <row r="2734">
          <cell r="B2734" t="str">
            <v>TUBERIA ACERO CARBON S/C SCH 10 UL/FM 1-1/2"</v>
          </cell>
          <cell r="C2734" t="str">
            <v>m</v>
          </cell>
          <cell r="D2734">
            <v>46650.051724137935</v>
          </cell>
        </row>
        <row r="2735">
          <cell r="B2735" t="str">
            <v>TUBERIA ACERO CARBON S/C SCH 10 UL/FM 2"</v>
          </cell>
          <cell r="C2735" t="str">
            <v>m</v>
          </cell>
          <cell r="D2735">
            <v>50238.517241379312</v>
          </cell>
        </row>
        <row r="2736">
          <cell r="B2736" t="str">
            <v>TUBERIA ACERO CARBON S/C SCH 10 UL/FM 2-1/2"</v>
          </cell>
          <cell r="C2736" t="str">
            <v>m</v>
          </cell>
          <cell r="D2736">
            <v>57415.448275862072</v>
          </cell>
        </row>
        <row r="2737">
          <cell r="B2737" t="str">
            <v>TUBERIA ACERO CARBON S/C SCH 10 UL/FM 3"</v>
          </cell>
          <cell r="C2737" t="str">
            <v>m</v>
          </cell>
          <cell r="D2737">
            <v>62978.765982758625</v>
          </cell>
        </row>
        <row r="2738">
          <cell r="B2738" t="str">
            <v>TUBERIA ACERO CARBON S/C SCH 10 UL/FM 4"</v>
          </cell>
          <cell r="C2738" t="str">
            <v>m</v>
          </cell>
          <cell r="D2738">
            <v>82023.948637931055</v>
          </cell>
        </row>
        <row r="2739">
          <cell r="B2739" t="str">
            <v>TUBERIA ACERO CARBON S/C SCH 10 UL/FM 6"</v>
          </cell>
          <cell r="C2739" t="str">
            <v>m</v>
          </cell>
          <cell r="D2739">
            <v>221946.59224137932</v>
          </cell>
        </row>
        <row r="2740">
          <cell r="B2740" t="str">
            <v>TUBERIA ACERO CARBON S/C SCH 10 UL/FM 8"</v>
          </cell>
          <cell r="C2740" t="str">
            <v>m</v>
          </cell>
          <cell r="D2740">
            <v>440084.62641379313</v>
          </cell>
        </row>
        <row r="2741">
          <cell r="B2741" t="str">
            <v>TUBO ACERO NEGRO 4"- CALIBRE 10 ASTM A53 - TIPO COLMENA</v>
          </cell>
          <cell r="C2741" t="str">
            <v>Un</v>
          </cell>
          <cell r="D2741">
            <v>35437</v>
          </cell>
        </row>
        <row r="2742">
          <cell r="B2742" t="str">
            <v>TUBO AGUA NEGRA 2" HOT ROLL</v>
          </cell>
          <cell r="C2742" t="str">
            <v>m</v>
          </cell>
          <cell r="D2742">
            <v>26899</v>
          </cell>
        </row>
        <row r="2743">
          <cell r="B2743" t="str">
            <v>TUBO ALCANTARILLADO PVC NOVAFORT 10"</v>
          </cell>
          <cell r="C2743" t="str">
            <v>m</v>
          </cell>
          <cell r="D2743">
            <v>4490</v>
          </cell>
        </row>
        <row r="2744">
          <cell r="B2744" t="str">
            <v>TUBO ALCANTARILLADO PVC NOVAFORT 10" X 6 MTS</v>
          </cell>
          <cell r="C2744" t="str">
            <v>Un</v>
          </cell>
          <cell r="D2744">
            <v>453622</v>
          </cell>
        </row>
        <row r="2745">
          <cell r="B2745" t="str">
            <v>TUBO ALCANTARILLADO PVC NOVAFORT 12" X 6 MTS</v>
          </cell>
          <cell r="C2745" t="str">
            <v>Un</v>
          </cell>
          <cell r="D2745">
            <v>670699</v>
          </cell>
        </row>
        <row r="2746">
          <cell r="B2746" t="str">
            <v>TUBO ALCANTARILLADO PVC NOVAFORT 14" X 6 MTS</v>
          </cell>
          <cell r="C2746" t="str">
            <v>Un</v>
          </cell>
          <cell r="D2746">
            <v>782247</v>
          </cell>
        </row>
        <row r="2747">
          <cell r="B2747" t="str">
            <v>TUBO ALCANTARILLADO PVC NOVAFORT 16" X 6 MTS</v>
          </cell>
          <cell r="C2747" t="str">
            <v>Un</v>
          </cell>
          <cell r="D2747">
            <v>1097099</v>
          </cell>
        </row>
        <row r="2748">
          <cell r="B2748" t="str">
            <v>TUBO ALCANTARILLADO PVC NOVAFORT 18" X 6 MTS</v>
          </cell>
          <cell r="C2748" t="str">
            <v>Un</v>
          </cell>
          <cell r="D2748">
            <v>1455721</v>
          </cell>
        </row>
        <row r="2749">
          <cell r="B2749" t="str">
            <v>TUBO ALCANTARILLADO PVC NOVAFORT 20" X 6 MTS</v>
          </cell>
          <cell r="C2749" t="str">
            <v>Un</v>
          </cell>
          <cell r="D2749">
            <v>1822918</v>
          </cell>
        </row>
        <row r="2750">
          <cell r="B2750" t="str">
            <v>TUBO ALCANTARILLADO PVC NOVAFORT 24" X 6,5 MTS</v>
          </cell>
          <cell r="C2750" t="str">
            <v>Un</v>
          </cell>
          <cell r="D2750">
            <v>2790968</v>
          </cell>
        </row>
        <row r="2751">
          <cell r="B2751" t="str">
            <v>TUBO ALCANTARILLADO PVC NOVAFORT 27" X 6,5 MTS</v>
          </cell>
          <cell r="C2751" t="str">
            <v>Un</v>
          </cell>
          <cell r="D2751">
            <v>3201422</v>
          </cell>
        </row>
        <row r="2752">
          <cell r="B2752" t="str">
            <v>TUBO ALCANTARILLADO PVC NOVAFORT 30" X 6,5 MTS</v>
          </cell>
          <cell r="C2752" t="str">
            <v>Un</v>
          </cell>
          <cell r="D2752">
            <v>4170287</v>
          </cell>
        </row>
        <row r="2753">
          <cell r="B2753" t="str">
            <v>TUBO ALCANTARILLADO PVC NOVAFORT 33" X 6,5 MTS</v>
          </cell>
          <cell r="C2753" t="str">
            <v>Un</v>
          </cell>
          <cell r="D2753">
            <v>5168140</v>
          </cell>
        </row>
        <row r="2754">
          <cell r="B2754" t="str">
            <v>TUBO ALCANTARILLADO PVC NOVAFORT 36" X 6,5 MTS</v>
          </cell>
          <cell r="C2754" t="str">
            <v>Un</v>
          </cell>
          <cell r="D2754">
            <v>7525552</v>
          </cell>
        </row>
        <row r="2755">
          <cell r="B2755" t="str">
            <v>TUBO ALCANTARILLADO PVC NOVAFORT 39" X 6,5 MTS</v>
          </cell>
          <cell r="C2755" t="str">
            <v>Un</v>
          </cell>
          <cell r="D2755">
            <v>10356551</v>
          </cell>
        </row>
        <row r="2756">
          <cell r="B2756" t="str">
            <v>TUBO ALCANTARILLADO PVC NOVAFORT 4" X 6 MTS</v>
          </cell>
          <cell r="C2756" t="str">
            <v>Un</v>
          </cell>
          <cell r="D2756">
            <v>116435</v>
          </cell>
        </row>
        <row r="2757">
          <cell r="B2757" t="str">
            <v>TUBO ALCANTARILLADO PVC NOVAFORT 42" X 6,5 MTS</v>
          </cell>
          <cell r="C2757" t="str">
            <v>Un</v>
          </cell>
          <cell r="D2757">
            <v>11846735</v>
          </cell>
        </row>
        <row r="2758">
          <cell r="B2758" t="str">
            <v>TUBO ALCANTARILLADO PVC NOVAFORT 6"</v>
          </cell>
          <cell r="C2758" t="str">
            <v>m</v>
          </cell>
          <cell r="D2758">
            <v>1726092</v>
          </cell>
        </row>
        <row r="2759">
          <cell r="B2759" t="str">
            <v>TUBO ALCANTARILLADO PVC NOVAFORT 6" X 6 MTS</v>
          </cell>
          <cell r="C2759" t="str">
            <v>Un</v>
          </cell>
          <cell r="D2759">
            <v>227419</v>
          </cell>
        </row>
        <row r="2760">
          <cell r="B2760" t="str">
            <v>TUBO ALCANTARILLADO PVC NOVAFORT 8"</v>
          </cell>
          <cell r="C2760" t="str">
            <v>m</v>
          </cell>
          <cell r="D2760">
            <v>65000</v>
          </cell>
        </row>
        <row r="2761">
          <cell r="B2761" t="str">
            <v>TUBO ALCANTARILLADO PVC NOVAFORT 8" X 6 MTS</v>
          </cell>
          <cell r="C2761" t="str">
            <v>Un</v>
          </cell>
          <cell r="D2761">
            <v>310582</v>
          </cell>
        </row>
        <row r="2762">
          <cell r="B2762" t="str">
            <v>Tubo conduit EMT 1"</v>
          </cell>
          <cell r="C2762" t="str">
            <v>m</v>
          </cell>
          <cell r="D2762">
            <v>5960</v>
          </cell>
        </row>
        <row r="2763">
          <cell r="B2763" t="str">
            <v>Tubo conduit EMT 1-1/2"</v>
          </cell>
          <cell r="C2763" t="str">
            <v>m</v>
          </cell>
          <cell r="D2763">
            <v>7750</v>
          </cell>
        </row>
        <row r="2764">
          <cell r="B2764" t="str">
            <v>Tubo conduit EMT 1-1/4"</v>
          </cell>
          <cell r="C2764" t="str">
            <v>m</v>
          </cell>
          <cell r="D2764">
            <v>11340</v>
          </cell>
        </row>
        <row r="2765">
          <cell r="B2765" t="str">
            <v>Tubo conduit EMT 2"</v>
          </cell>
          <cell r="C2765" t="str">
            <v>m</v>
          </cell>
          <cell r="D2765">
            <v>15680</v>
          </cell>
        </row>
        <row r="2766">
          <cell r="B2766" t="str">
            <v>Tubo conduit EMT 3"</v>
          </cell>
          <cell r="C2766" t="str">
            <v>m</v>
          </cell>
          <cell r="D2766">
            <v>22750</v>
          </cell>
        </row>
        <row r="2767">
          <cell r="B2767" t="str">
            <v>Tubo conduit EMT 3/4"</v>
          </cell>
          <cell r="C2767" t="str">
            <v>m</v>
          </cell>
          <cell r="D2767">
            <v>4110</v>
          </cell>
        </row>
        <row r="2768">
          <cell r="B2768" t="str">
            <v>Tubo conduit IMC 3/4"</v>
          </cell>
          <cell r="C2768" t="str">
            <v>m</v>
          </cell>
          <cell r="D2768">
            <v>9440</v>
          </cell>
        </row>
        <row r="2769">
          <cell r="B2769" t="str">
            <v>Tubo conduit PVC 1 1/2"</v>
          </cell>
          <cell r="C2769" t="str">
            <v>m</v>
          </cell>
          <cell r="D2769">
            <v>5900</v>
          </cell>
        </row>
        <row r="2770">
          <cell r="B2770" t="str">
            <v>Tubo conduit PVC 1"</v>
          </cell>
          <cell r="C2770" t="str">
            <v>m</v>
          </cell>
          <cell r="D2770">
            <v>3600</v>
          </cell>
        </row>
        <row r="2771">
          <cell r="B2771" t="str">
            <v>TUBO CONDUIT PVC 1/2"</v>
          </cell>
          <cell r="C2771" t="str">
            <v>m</v>
          </cell>
          <cell r="D2771">
            <v>2073</v>
          </cell>
        </row>
        <row r="2772">
          <cell r="B2772" t="str">
            <v>Tubo conduit PVC 2"</v>
          </cell>
          <cell r="C2772" t="str">
            <v>m</v>
          </cell>
          <cell r="D2772">
            <v>8690</v>
          </cell>
        </row>
        <row r="2773">
          <cell r="B2773" t="str">
            <v>Tubo conduit PVC 3"</v>
          </cell>
          <cell r="C2773" t="str">
            <v>m</v>
          </cell>
          <cell r="D2773">
            <v>12060</v>
          </cell>
        </row>
        <row r="2774">
          <cell r="B2774" t="str">
            <v>Tubo conduit PVC 3/4"</v>
          </cell>
          <cell r="C2774" t="str">
            <v>m</v>
          </cell>
          <cell r="D2774">
            <v>2900</v>
          </cell>
        </row>
        <row r="2775">
          <cell r="B2775" t="str">
            <v>Tubo conduit PVC 4"</v>
          </cell>
          <cell r="C2775" t="str">
            <v>m</v>
          </cell>
          <cell r="D2775">
            <v>18650</v>
          </cell>
        </row>
        <row r="2776">
          <cell r="B2776" t="str">
            <v>Tubo conduit PVC 6"</v>
          </cell>
          <cell r="C2776" t="str">
            <v>m</v>
          </cell>
          <cell r="D2776">
            <v>26500</v>
          </cell>
        </row>
        <row r="2777">
          <cell r="B2777" t="str">
            <v>TUBO CPVC ULTRATEMP 1/2"</v>
          </cell>
          <cell r="C2777" t="str">
            <v>m</v>
          </cell>
          <cell r="D2777">
            <v>2720</v>
          </cell>
        </row>
        <row r="2778">
          <cell r="B2778" t="str">
            <v>TUBO CPVC ULTRATEMP 3/4"</v>
          </cell>
          <cell r="C2778" t="str">
            <v>m</v>
          </cell>
          <cell r="D2778">
            <v>4469</v>
          </cell>
        </row>
        <row r="2779">
          <cell r="B2779" t="str">
            <v>TUBO CPVC ULTRATEMP 1"</v>
          </cell>
          <cell r="C2779" t="str">
            <v>m</v>
          </cell>
          <cell r="D2779">
            <v>7560</v>
          </cell>
        </row>
        <row r="2780">
          <cell r="B2780" t="str">
            <v>TUBO ESTRUCT CUADRADO GALV 25X25X1.50MM</v>
          </cell>
          <cell r="C2780" t="str">
            <v>m</v>
          </cell>
          <cell r="D2780">
            <v>5699</v>
          </cell>
        </row>
        <row r="2781">
          <cell r="B2781" t="str">
            <v>TUBO ESTRUCT CUADRADO GALV 50X50X1.50MM</v>
          </cell>
          <cell r="C2781" t="str">
            <v>m</v>
          </cell>
          <cell r="D2781">
            <v>11916</v>
          </cell>
        </row>
        <row r="2782">
          <cell r="B2782" t="str">
            <v>TUBO ESTRUCTURAL REDONDO NEGRO 2" ESP 4MM</v>
          </cell>
          <cell r="C2782" t="str">
            <v>m</v>
          </cell>
          <cell r="D2782">
            <v>20260</v>
          </cell>
        </row>
        <row r="2783">
          <cell r="B2783" t="str">
            <v>TUBO GALVANIZADO 1"</v>
          </cell>
          <cell r="C2783" t="str">
            <v>m</v>
          </cell>
          <cell r="D2783">
            <v>16806</v>
          </cell>
        </row>
        <row r="2784">
          <cell r="B2784" t="str">
            <v>TUBO GALVANIZADO 2 1/2"</v>
          </cell>
          <cell r="C2784" t="str">
            <v>m</v>
          </cell>
          <cell r="D2784">
            <v>43518</v>
          </cell>
        </row>
        <row r="2785">
          <cell r="B2785" t="str">
            <v>TUBO GALVANIZADO 2"</v>
          </cell>
          <cell r="C2785" t="str">
            <v>m</v>
          </cell>
          <cell r="D2785">
            <v>39383</v>
          </cell>
        </row>
        <row r="2786">
          <cell r="B2786" t="str">
            <v>Tubo galvanizado 4"</v>
          </cell>
          <cell r="C2786" t="str">
            <v>Ml</v>
          </cell>
          <cell r="D2786">
            <v>168900</v>
          </cell>
        </row>
        <row r="2787">
          <cell r="B2787" t="str">
            <v>Tubo galvanizado 4"</v>
          </cell>
          <cell r="C2787" t="str">
            <v>Ml</v>
          </cell>
          <cell r="D2787">
            <v>328500</v>
          </cell>
        </row>
        <row r="2788">
          <cell r="B2788" t="str">
            <v>TUBO PVC ALL 2"</v>
          </cell>
          <cell r="C2788" t="str">
            <v>m</v>
          </cell>
          <cell r="D2788">
            <v>4342</v>
          </cell>
        </row>
        <row r="2789">
          <cell r="B2789" t="str">
            <v>TUBO PVC ALL 3"</v>
          </cell>
          <cell r="C2789" t="str">
            <v>m</v>
          </cell>
          <cell r="D2789">
            <v>5937</v>
          </cell>
        </row>
        <row r="2790">
          <cell r="B2790" t="str">
            <v>TUBO PVC C900 AZUL AWWA UL/FM X5,8MTS 10"</v>
          </cell>
          <cell r="C2790" t="str">
            <v>Un</v>
          </cell>
          <cell r="D2790">
            <v>2566435.8720000004</v>
          </cell>
        </row>
        <row r="2791">
          <cell r="B2791" t="str">
            <v>TUBO PVC C900 AZUL AWWA UL/FM X5,8MTS 12"</v>
          </cell>
          <cell r="C2791" t="str">
            <v>Un</v>
          </cell>
          <cell r="D2791">
            <v>3459955.3449999997</v>
          </cell>
        </row>
        <row r="2792">
          <cell r="B2792" t="str">
            <v>TUBO PVC C900 AZUL AWWA UL/FM X5,8MTS 4"</v>
          </cell>
          <cell r="C2792" t="str">
            <v>Un</v>
          </cell>
          <cell r="D2792">
            <v>456881.57899999997</v>
          </cell>
        </row>
        <row r="2793">
          <cell r="B2793" t="str">
            <v>TUBO PVC C900 AZUL AWWA UL/FM X5,8MTS 6"</v>
          </cell>
          <cell r="C2793" t="str">
            <v>Un</v>
          </cell>
          <cell r="D2793">
            <v>985032.97199999995</v>
          </cell>
        </row>
        <row r="2794">
          <cell r="B2794" t="str">
            <v>TUBO PVC C900 AZUL AWWA UL/FM X5,8MTS 8"</v>
          </cell>
          <cell r="C2794" t="str">
            <v>Un</v>
          </cell>
          <cell r="D2794">
            <v>1686416.1159999999</v>
          </cell>
        </row>
        <row r="2795">
          <cell r="B2795" t="str">
            <v>CODO 90° PVC C900 (C X C) 4"</v>
          </cell>
          <cell r="C2795" t="str">
            <v>Un</v>
          </cell>
          <cell r="D2795">
            <v>374332.35</v>
          </cell>
        </row>
        <row r="2796">
          <cell r="B2796" t="str">
            <v>CODO 90° PVC C900 (C X C) 6"</v>
          </cell>
          <cell r="C2796" t="str">
            <v>Un</v>
          </cell>
          <cell r="D2796">
            <v>660732.03</v>
          </cell>
        </row>
        <row r="2797">
          <cell r="B2797" t="str">
            <v>TEE PVC C900 (C X C X C) 4"</v>
          </cell>
          <cell r="C2797" t="str">
            <v>Un</v>
          </cell>
          <cell r="D2797">
            <v>608617.16999999993</v>
          </cell>
        </row>
        <row r="2798">
          <cell r="B2798" t="str">
            <v>TUBO PVC SANITARIO 10"</v>
          </cell>
          <cell r="C2798" t="str">
            <v>m</v>
          </cell>
          <cell r="D2798">
            <v>164685</v>
          </cell>
        </row>
        <row r="2799">
          <cell r="B2799" t="str">
            <v>TUBO PVC SANITARIO 1-1/2"</v>
          </cell>
          <cell r="C2799" t="str">
            <v>m</v>
          </cell>
          <cell r="D2799">
            <v>10724</v>
          </cell>
        </row>
        <row r="2800">
          <cell r="B2800" t="str">
            <v>TUBO PVC SANITARIO 2"</v>
          </cell>
          <cell r="C2800" t="str">
            <v>m</v>
          </cell>
          <cell r="D2800">
            <v>11790</v>
          </cell>
        </row>
        <row r="2801">
          <cell r="B2801" t="str">
            <v>TUBO PVC SANITARIO 3"</v>
          </cell>
          <cell r="C2801" t="str">
            <v>m</v>
          </cell>
          <cell r="D2801">
            <v>19859</v>
          </cell>
        </row>
        <row r="2802">
          <cell r="B2802" t="str">
            <v>TUBO PVC SANITARIO 4"</v>
          </cell>
          <cell r="C2802" t="str">
            <v>m</v>
          </cell>
          <cell r="D2802">
            <v>27676</v>
          </cell>
        </row>
        <row r="2803">
          <cell r="B2803" t="str">
            <v>TUBO PVC SANITARIO 6"</v>
          </cell>
          <cell r="C2803" t="str">
            <v>m</v>
          </cell>
          <cell r="D2803">
            <v>58607</v>
          </cell>
        </row>
        <row r="2804">
          <cell r="B2804" t="str">
            <v>TUBO PVC SANITARIO 8"</v>
          </cell>
          <cell r="C2804" t="str">
            <v>m</v>
          </cell>
          <cell r="D2804">
            <v>90000</v>
          </cell>
        </row>
        <row r="2805">
          <cell r="B2805" t="str">
            <v>TUBO PVCP 1" RDE 13.5 (TUBO DE 6 MTS)</v>
          </cell>
          <cell r="C2805" t="str">
            <v>m</v>
          </cell>
          <cell r="D2805">
            <v>7683</v>
          </cell>
        </row>
        <row r="2806">
          <cell r="B2806" t="str">
            <v>TUBO PVCP 1" RDE 21  (TUBO DE 6 MTS)</v>
          </cell>
          <cell r="C2806" t="str">
            <v>m</v>
          </cell>
          <cell r="D2806">
            <v>5306</v>
          </cell>
        </row>
        <row r="2807">
          <cell r="B2807" t="str">
            <v>TUBO PVCP 1/2" RDE 13.5  (TUBO DE 6 MTS)</v>
          </cell>
          <cell r="C2807" t="str">
            <v>m</v>
          </cell>
          <cell r="D2807">
            <v>3052</v>
          </cell>
        </row>
        <row r="2808">
          <cell r="B2808" t="str">
            <v>TUBO PVCP 1/2" RDE 9 (TUBO DE 6 MTS)</v>
          </cell>
          <cell r="C2808" t="str">
            <v>m</v>
          </cell>
          <cell r="D2808">
            <v>4277</v>
          </cell>
        </row>
        <row r="2809">
          <cell r="B2809" t="str">
            <v>TUBO PVCP 1-1/2" RDE 21  (TUBO DE 6 MTS)</v>
          </cell>
          <cell r="C2809" t="str">
            <v>m</v>
          </cell>
          <cell r="D2809">
            <v>12477</v>
          </cell>
        </row>
        <row r="2810">
          <cell r="B2810" t="str">
            <v>TUBO PVCP 1-1/4" RDE 21  (TUBO DE 6 MTS)</v>
          </cell>
          <cell r="C2810" t="str">
            <v>m</v>
          </cell>
          <cell r="D2810">
            <v>9555</v>
          </cell>
        </row>
        <row r="2811">
          <cell r="B2811" t="str">
            <v>TUBO PVCP 2" RDE 21  (TUBO DE 6 MTS)</v>
          </cell>
          <cell r="C2811" t="str">
            <v>m</v>
          </cell>
          <cell r="D2811">
            <v>19134</v>
          </cell>
        </row>
        <row r="2812">
          <cell r="B2812" t="str">
            <v>TUBO PVCP 2" RDE 26  (TUBO DE 6 MTS)</v>
          </cell>
          <cell r="C2812" t="str">
            <v>m</v>
          </cell>
          <cell r="D2812">
            <v>15797</v>
          </cell>
        </row>
        <row r="2813">
          <cell r="B2813" t="str">
            <v>TUBO PVCP 2-1/2" RDE 21  (TUBO DE 6 MTS)</v>
          </cell>
          <cell r="C2813" t="str">
            <v>m</v>
          </cell>
          <cell r="D2813">
            <v>31009</v>
          </cell>
        </row>
        <row r="2814">
          <cell r="B2814" t="str">
            <v>TUBO PVCP 3" RDE 21  (TUBO DE 6 MTS)</v>
          </cell>
          <cell r="C2814" t="str">
            <v>m</v>
          </cell>
          <cell r="D2814">
            <v>58200</v>
          </cell>
        </row>
        <row r="2815">
          <cell r="B2815" t="str">
            <v>TUBO PVCP 3" RDE 26  (TUBO DE 6 MTS)</v>
          </cell>
          <cell r="C2815" t="str">
            <v>m</v>
          </cell>
          <cell r="D2815">
            <v>33749</v>
          </cell>
        </row>
        <row r="2816">
          <cell r="B2816" t="str">
            <v>TUBO PVCP 3/4" RDE 11  (TUBO DE 6 MTS)</v>
          </cell>
          <cell r="C2816" t="str">
            <v>m</v>
          </cell>
          <cell r="D2816">
            <v>5694</v>
          </cell>
        </row>
        <row r="2817">
          <cell r="B2817" t="str">
            <v>TUBO PVCP 3/4" RDE 21  (TUBO DE 6 MTS)</v>
          </cell>
          <cell r="C2817" t="str">
            <v>m</v>
          </cell>
          <cell r="D2817">
            <v>4800</v>
          </cell>
        </row>
        <row r="2818">
          <cell r="B2818" t="str">
            <v>TUBO PVCP 4" RDE 21  (TUBO DE 6 MTS)</v>
          </cell>
          <cell r="C2818" t="str">
            <v>m</v>
          </cell>
          <cell r="D2818">
            <v>70616</v>
          </cell>
        </row>
        <row r="2819">
          <cell r="B2819" t="str">
            <v>TUBO PVCP 6" RDE 21  (TUBO DE 6 MTS)</v>
          </cell>
          <cell r="C2819" t="str">
            <v>m</v>
          </cell>
          <cell r="D2819">
            <v>150257</v>
          </cell>
        </row>
        <row r="2820">
          <cell r="B2820" t="str">
            <v>TUBO PVCS 2"</v>
          </cell>
          <cell r="C2820" t="str">
            <v>m</v>
          </cell>
          <cell r="D2820">
            <v>10341</v>
          </cell>
        </row>
        <row r="2821">
          <cell r="B2821" t="str">
            <v>TUBO PVCS 3"</v>
          </cell>
          <cell r="C2821" t="str">
            <v>m</v>
          </cell>
          <cell r="D2821">
            <v>16247</v>
          </cell>
        </row>
        <row r="2822">
          <cell r="B2822" t="str">
            <v>TUBO PVCS 4"</v>
          </cell>
          <cell r="C2822" t="str">
            <v>m</v>
          </cell>
          <cell r="D2822">
            <v>21293</v>
          </cell>
        </row>
        <row r="2823">
          <cell r="B2823" t="str">
            <v>TUBO PVCS 6"</v>
          </cell>
          <cell r="C2823" t="str">
            <v>m</v>
          </cell>
          <cell r="D2823">
            <v>40409</v>
          </cell>
        </row>
        <row r="2824">
          <cell r="B2824" t="str">
            <v>Tubo y accesorios combustible</v>
          </cell>
          <cell r="C2824" t="str">
            <v>Gl</v>
          </cell>
          <cell r="D2824">
            <v>520000</v>
          </cell>
        </row>
        <row r="2825">
          <cell r="B2825" t="str">
            <v>Tubo y accesorios defogue</v>
          </cell>
          <cell r="C2825" t="str">
            <v>Gl</v>
          </cell>
          <cell r="D2825">
            <v>856000</v>
          </cell>
        </row>
        <row r="2826">
          <cell r="B2826" t="str">
            <v>TUBOS DE ENSAYO TUBO DE ENSAYO EN VITEX HEPARIMIZADO Y SIN HEPARINA.</v>
          </cell>
          <cell r="C2826" t="str">
            <v>Un</v>
          </cell>
          <cell r="D2826">
            <v>5000</v>
          </cell>
        </row>
        <row r="2827">
          <cell r="B2827" t="str">
            <v>TUBULAR METALICO PARA CUBIERTA</v>
          </cell>
          <cell r="C2827" t="str">
            <v>m</v>
          </cell>
          <cell r="D2827">
            <v>105000</v>
          </cell>
        </row>
        <row r="2828">
          <cell r="B2828" t="str">
            <v>TUERCA DE ACERO 1/4"</v>
          </cell>
          <cell r="C2828" t="str">
            <v>Un</v>
          </cell>
          <cell r="D2828">
            <v>34</v>
          </cell>
        </row>
        <row r="2829">
          <cell r="B2829" t="str">
            <v>TUERCA DE ACERO 5/8"</v>
          </cell>
          <cell r="C2829" t="str">
            <v>Un</v>
          </cell>
          <cell r="D2829">
            <v>508</v>
          </cell>
        </row>
        <row r="2830">
          <cell r="B2830" t="str">
            <v>Tuerca para espárrago de 5/8"</v>
          </cell>
          <cell r="C2830" t="str">
            <v xml:space="preserve">Un </v>
          </cell>
          <cell r="D2830">
            <v>50</v>
          </cell>
        </row>
        <row r="2831">
          <cell r="B2831" t="str">
            <v>ULTRASONIDO  EQUIPO MICROCENTRADO EN UN MISMO TRANSDUCTOR, POSEE SEIS (6) MÓDULOS DE EMISIÓN, CONTINUO Y PULSADO: 10% - 20% - 50%, DE DOS FRECUENCIAS: 1MHZ Y 3.3 MHZ, PARA ACELERAR CONSOLIDACIÓN DE FRACTURAS Y REGENERACIÓN DE TEJIDOS BLANDOS.</v>
          </cell>
          <cell r="C2831" t="str">
            <v>Un</v>
          </cell>
          <cell r="D2831">
            <v>3450000</v>
          </cell>
        </row>
        <row r="2832">
          <cell r="B2832" t="str">
            <v>UNIDAD DE ARCHIVO DE CUATRO (4) GAVETAS, TAPA, BASE Y COSTADOS EN MADERA AGLOMERADA DE 19MM, FORRADA EN LÁMINA MELAMÍNICA, GAVETAS DE ARCHIVO PARA FORMATO OFICIO, CERRADURA Y TRAMPA, CORREDERAS METÁLICAS Y RODACHINES. DIMENSIONES: 0.48M X 0.60M X 1.20M.</v>
          </cell>
          <cell r="C2832" t="str">
            <v>Un</v>
          </cell>
          <cell r="D2832">
            <v>450000</v>
          </cell>
        </row>
        <row r="2833">
          <cell r="B2833" t="str">
            <v>UNIDAD DE CONTROL IPTV</v>
          </cell>
          <cell r="C2833" t="str">
            <v>Un</v>
          </cell>
          <cell r="D2833">
            <v>3165400</v>
          </cell>
        </row>
        <row r="2834">
          <cell r="B2834" t="str">
            <v>Unidad de control y manejo de potencia para sensores (power pack), 20 Amp - 120 V</v>
          </cell>
          <cell r="C2834" t="str">
            <v>Un</v>
          </cell>
          <cell r="D2834">
            <v>95319</v>
          </cell>
        </row>
        <row r="2835">
          <cell r="B2835" t="str">
            <v>UNION ACERO NEGRO X 150 SCI 1"</v>
          </cell>
          <cell r="C2835" t="str">
            <v>Un</v>
          </cell>
          <cell r="D2835">
            <v>5050</v>
          </cell>
        </row>
        <row r="2836">
          <cell r="B2836" t="str">
            <v>UNIÓN CANAL AMAZONA BLACO</v>
          </cell>
          <cell r="C2836" t="str">
            <v>Un</v>
          </cell>
          <cell r="D2836">
            <v>21563</v>
          </cell>
        </row>
        <row r="2837">
          <cell r="B2837" t="str">
            <v>Unión EMT 1"</v>
          </cell>
          <cell r="C2837" t="str">
            <v xml:space="preserve">Un </v>
          </cell>
          <cell r="D2837">
            <v>1590</v>
          </cell>
        </row>
        <row r="2838">
          <cell r="B2838" t="str">
            <v>Unión EMT 1-1/2"</v>
          </cell>
          <cell r="C2838" t="str">
            <v xml:space="preserve">Un </v>
          </cell>
          <cell r="D2838">
            <v>1980</v>
          </cell>
        </row>
        <row r="2839">
          <cell r="B2839" t="str">
            <v>Unión EMT 1-1/4"</v>
          </cell>
          <cell r="C2839" t="str">
            <v xml:space="preserve">Un </v>
          </cell>
          <cell r="D2839">
            <v>2090</v>
          </cell>
        </row>
        <row r="2840">
          <cell r="B2840" t="str">
            <v>Unión EMT 2"</v>
          </cell>
          <cell r="C2840" t="str">
            <v xml:space="preserve">Un </v>
          </cell>
          <cell r="D2840">
            <v>6130</v>
          </cell>
        </row>
        <row r="2841">
          <cell r="B2841" t="str">
            <v>Unión EMT 3"</v>
          </cell>
          <cell r="C2841" t="str">
            <v xml:space="preserve">Un </v>
          </cell>
          <cell r="D2841">
            <v>9350</v>
          </cell>
        </row>
        <row r="2842">
          <cell r="B2842" t="str">
            <v>Unión EMT 3/4"</v>
          </cell>
          <cell r="C2842" t="str">
            <v xml:space="preserve">Un </v>
          </cell>
          <cell r="D2842">
            <v>1145</v>
          </cell>
        </row>
        <row r="2843">
          <cell r="B2843" t="str">
            <v>UNION EMT DE 3/4"</v>
          </cell>
          <cell r="C2843" t="str">
            <v>Un</v>
          </cell>
          <cell r="D2843">
            <v>3839</v>
          </cell>
        </row>
        <row r="2844">
          <cell r="B2844" t="str">
            <v>UNION EXPANSION ANTIVIBR 2" EPDM SCI 150PSI</v>
          </cell>
          <cell r="C2844" t="str">
            <v>Un</v>
          </cell>
          <cell r="D2844">
            <v>67348</v>
          </cell>
        </row>
        <row r="2845">
          <cell r="B2845" t="str">
            <v>UNION EXPANSION ANTIVIBR 4" EPDM SCI 150PSI</v>
          </cell>
          <cell r="C2845" t="str">
            <v>Un</v>
          </cell>
          <cell r="D2845">
            <v>95324</v>
          </cell>
        </row>
        <row r="2846">
          <cell r="B2846" t="str">
            <v>UNION FLEXIBLE DE CAUCHO 1-1/2"</v>
          </cell>
          <cell r="C2846" t="str">
            <v>Un</v>
          </cell>
          <cell r="D2846">
            <v>165942.94999999998</v>
          </cell>
        </row>
        <row r="2847">
          <cell r="B2847" t="str">
            <v>UNION FLEXIBLE DE CAUCHO 1"</v>
          </cell>
          <cell r="C2847" t="str">
            <v>Un</v>
          </cell>
          <cell r="D2847">
            <v>136658.9</v>
          </cell>
        </row>
        <row r="2848">
          <cell r="B2848" t="str">
            <v>UNION FLEXIBLE DE CAUCHO 2"</v>
          </cell>
          <cell r="C2848" t="str">
            <v>Un</v>
          </cell>
          <cell r="D2848">
            <v>195227</v>
          </cell>
        </row>
        <row r="2849">
          <cell r="B2849" t="str">
            <v>UNION FLEXIBLE BORRACHA 2" (INCLUYE FLACHE , TUERCA, TORNILLO Y ARANDELA)</v>
          </cell>
          <cell r="C2849" t="str">
            <v>Un</v>
          </cell>
          <cell r="D2849">
            <v>195227</v>
          </cell>
        </row>
        <row r="2850">
          <cell r="B2850" t="str">
            <v>UNION FLEXIBLE BORRACHA 2" X 1-1/2" (INCLUYE FLACHE , TUERCA, TORNILLO Y ARANDELA)</v>
          </cell>
          <cell r="C2850" t="str">
            <v>Un</v>
          </cell>
          <cell r="D2850">
            <v>244033.75</v>
          </cell>
        </row>
        <row r="2851">
          <cell r="B2851" t="str">
            <v>Unión IMC 3/4"</v>
          </cell>
          <cell r="C2851" t="str">
            <v xml:space="preserve">Un </v>
          </cell>
          <cell r="D2851">
            <v>2190</v>
          </cell>
        </row>
        <row r="2852">
          <cell r="B2852" t="str">
            <v>UNIÓN PVC SANITARIA 1-1/2"</v>
          </cell>
          <cell r="C2852" t="str">
            <v>Un</v>
          </cell>
          <cell r="D2852">
            <v>2453</v>
          </cell>
        </row>
        <row r="2853">
          <cell r="B2853" t="str">
            <v>UNION PVC SANITARIA 2"</v>
          </cell>
          <cell r="C2853" t="str">
            <v>Un</v>
          </cell>
          <cell r="D2853">
            <v>2807</v>
          </cell>
        </row>
        <row r="2854">
          <cell r="B2854" t="str">
            <v>UNION PVC SANITARIA 3"</v>
          </cell>
          <cell r="C2854" t="str">
            <v>Un</v>
          </cell>
          <cell r="D2854">
            <v>4052</v>
          </cell>
        </row>
        <row r="2855">
          <cell r="B2855" t="str">
            <v>UNION PVC SANITARIA 4"</v>
          </cell>
          <cell r="C2855" t="str">
            <v>Un</v>
          </cell>
          <cell r="D2855">
            <v>8091</v>
          </cell>
        </row>
        <row r="2856">
          <cell r="B2856" t="str">
            <v>UNION PVC SANITARIA 6"</v>
          </cell>
          <cell r="C2856" t="str">
            <v>Un</v>
          </cell>
          <cell r="D2856">
            <v>35468</v>
          </cell>
        </row>
        <row r="2857">
          <cell r="B2857" t="str">
            <v>UNION SIMPLE ACERO GALVANIZADO 1/2"</v>
          </cell>
          <cell r="C2857" t="str">
            <v>Un</v>
          </cell>
          <cell r="D2857">
            <v>865</v>
          </cell>
        </row>
        <row r="2858">
          <cell r="B2858" t="str">
            <v>UNION RAPIDA PVC TUBERIA UP 2"</v>
          </cell>
          <cell r="C2858" t="str">
            <v>Un</v>
          </cell>
          <cell r="D2858">
            <v>17544.169999999998</v>
          </cell>
        </row>
        <row r="2859">
          <cell r="B2859" t="str">
            <v>UNION RAPIDA PVC TUBERIA UP 2-1/2"</v>
          </cell>
          <cell r="C2859" t="str">
            <v>Un</v>
          </cell>
          <cell r="D2859">
            <v>22859.899999999998</v>
          </cell>
        </row>
        <row r="2860">
          <cell r="B2860" t="str">
            <v>UNION RAPIDA PVC TUBERIA UP 3"</v>
          </cell>
          <cell r="C2860" t="str">
            <v>Un</v>
          </cell>
          <cell r="D2860">
            <v>30039.17</v>
          </cell>
        </row>
        <row r="2861">
          <cell r="B2861" t="str">
            <v>UNION RAPIDA PVC TUBERIA UP 4"</v>
          </cell>
          <cell r="C2861" t="str">
            <v>Un</v>
          </cell>
          <cell r="D2861">
            <v>48850.689999999995</v>
          </cell>
        </row>
        <row r="2862">
          <cell r="B2862" t="str">
            <v>UNION RAPIDA PVC TUBERIA UP 6"</v>
          </cell>
          <cell r="C2862" t="str">
            <v>Un</v>
          </cell>
          <cell r="D2862">
            <v>114057.93</v>
          </cell>
        </row>
        <row r="2863">
          <cell r="B2863" t="str">
            <v>UNION RAPIDA PVC TUBERIA UP 8"</v>
          </cell>
          <cell r="C2863" t="str">
            <v>Un</v>
          </cell>
          <cell r="D2863">
            <v>209549.47999999998</v>
          </cell>
        </row>
        <row r="2864">
          <cell r="B2864" t="str">
            <v>UNION PVC TUBERIA UP 2"</v>
          </cell>
          <cell r="C2864" t="str">
            <v>Un</v>
          </cell>
          <cell r="D2864">
            <v>18420.009999999998</v>
          </cell>
        </row>
        <row r="2865">
          <cell r="B2865" t="str">
            <v>UNION PVC TUBERIA UP 2-1/2"</v>
          </cell>
          <cell r="C2865" t="str">
            <v>Un</v>
          </cell>
          <cell r="D2865">
            <v>24004.68</v>
          </cell>
        </row>
        <row r="2866">
          <cell r="B2866" t="str">
            <v>UNION PVC TUBERIA UP 3"</v>
          </cell>
          <cell r="C2866" t="str">
            <v>Un</v>
          </cell>
          <cell r="D2866">
            <v>31552.85</v>
          </cell>
        </row>
        <row r="2867">
          <cell r="B2867" t="str">
            <v>UNION PVC TUBERIA UP 4"</v>
          </cell>
          <cell r="C2867" t="str">
            <v>Un</v>
          </cell>
          <cell r="D2867">
            <v>51289</v>
          </cell>
        </row>
        <row r="2868">
          <cell r="B2868" t="str">
            <v>UNION PVC TUBERIA UP 6"</v>
          </cell>
          <cell r="C2868" t="str">
            <v>Un</v>
          </cell>
          <cell r="D2868">
            <v>119756.84</v>
          </cell>
        </row>
        <row r="2869">
          <cell r="B2869" t="str">
            <v>UNION PVC TUBERIA UP 8"</v>
          </cell>
          <cell r="C2869" t="str">
            <v>Un</v>
          </cell>
          <cell r="D2869">
            <v>220026.23999999999</v>
          </cell>
        </row>
        <row r="2870">
          <cell r="B2870" t="str">
            <v>UNION DE RAPARACION PVC TUBERIA UP 2"</v>
          </cell>
          <cell r="C2870" t="str">
            <v>Un</v>
          </cell>
          <cell r="D2870">
            <v>20310.919999999998</v>
          </cell>
        </row>
        <row r="2871">
          <cell r="B2871" t="str">
            <v>UNION DE RAPARACION PVC TUBERIA UP 2-1/2"</v>
          </cell>
          <cell r="C2871" t="str">
            <v>Un</v>
          </cell>
          <cell r="D2871">
            <v>23646.489999999998</v>
          </cell>
        </row>
        <row r="2872">
          <cell r="B2872" t="str">
            <v>UNION DE RAPARACION PVC TUBERIA UP 3"</v>
          </cell>
          <cell r="C2872" t="str">
            <v>Un</v>
          </cell>
          <cell r="D2872">
            <v>33646.06</v>
          </cell>
        </row>
        <row r="2873">
          <cell r="B2873" t="str">
            <v>UNION DE RAPARACION PVC TUBERIA UP 4"</v>
          </cell>
          <cell r="C2873" t="str">
            <v>Un</v>
          </cell>
          <cell r="D2873">
            <v>57693.579999999994</v>
          </cell>
        </row>
        <row r="2874">
          <cell r="B2874" t="str">
            <v>UNION DE RAPARACION PVC TUBERIA UP 6"</v>
          </cell>
          <cell r="C2874" t="str">
            <v>Un</v>
          </cell>
          <cell r="D2874">
            <v>133598.91999999998</v>
          </cell>
        </row>
        <row r="2875">
          <cell r="B2875" t="str">
            <v>UNION UNIVERSAL PVCP 1"</v>
          </cell>
          <cell r="C2875" t="str">
            <v>Un</v>
          </cell>
          <cell r="D2875">
            <v>1148</v>
          </cell>
        </row>
        <row r="2876">
          <cell r="B2876" t="str">
            <v>UNION UNIVERSAL PVCP 1/2"</v>
          </cell>
          <cell r="C2876" t="str">
            <v>Un</v>
          </cell>
          <cell r="D2876">
            <v>446</v>
          </cell>
        </row>
        <row r="2877">
          <cell r="B2877" t="str">
            <v>UNION UNIVERSAL PVCP 1-1/2"</v>
          </cell>
          <cell r="C2877" t="str">
            <v>Un</v>
          </cell>
          <cell r="D2877">
            <v>2874</v>
          </cell>
        </row>
        <row r="2878">
          <cell r="B2878" t="str">
            <v>UNION UNIVERSAL PVCP 1-1/4"</v>
          </cell>
          <cell r="C2878" t="str">
            <v>Un</v>
          </cell>
          <cell r="D2878">
            <v>2104</v>
          </cell>
        </row>
        <row r="2879">
          <cell r="B2879" t="str">
            <v>UNION UNIVERSAL PVCP 2"</v>
          </cell>
          <cell r="C2879" t="str">
            <v>Un</v>
          </cell>
          <cell r="D2879">
            <v>4708</v>
          </cell>
        </row>
        <row r="2880">
          <cell r="B2880" t="str">
            <v>UNION UNIVERSAL PVCP 2-1/2"</v>
          </cell>
          <cell r="C2880" t="str">
            <v>Un</v>
          </cell>
          <cell r="D2880">
            <v>18625</v>
          </cell>
        </row>
        <row r="2881">
          <cell r="B2881" t="str">
            <v>UNION UNIVERSAL PVCP 3"</v>
          </cell>
          <cell r="C2881" t="str">
            <v>Un</v>
          </cell>
          <cell r="D2881">
            <v>23073</v>
          </cell>
        </row>
        <row r="2882">
          <cell r="B2882" t="str">
            <v>UNION UNIVERSAL PVCP 3/4"</v>
          </cell>
          <cell r="C2882" t="str">
            <v>Un</v>
          </cell>
          <cell r="D2882">
            <v>703</v>
          </cell>
        </row>
        <row r="2883">
          <cell r="B2883" t="str">
            <v>UNION UNIVERSAL PVCP 4"</v>
          </cell>
          <cell r="C2883" t="str">
            <v>Un</v>
          </cell>
          <cell r="D2883">
            <v>50119</v>
          </cell>
        </row>
        <row r="2884">
          <cell r="B2884" t="str">
            <v>UNIVERSAL GALVANIZADA 1"</v>
          </cell>
          <cell r="C2884" t="str">
            <v>Un</v>
          </cell>
          <cell r="D2884">
            <v>9605</v>
          </cell>
        </row>
        <row r="2885">
          <cell r="B2885" t="str">
            <v>UNIVERSAL GALVANIZADA 1/2"</v>
          </cell>
          <cell r="C2885" t="str">
            <v>Un</v>
          </cell>
          <cell r="D2885">
            <v>6125</v>
          </cell>
        </row>
        <row r="2886">
          <cell r="B2886" t="str">
            <v>UNIVERSAL GALVANIZADA 1-1/2"</v>
          </cell>
          <cell r="C2886" t="str">
            <v>Un</v>
          </cell>
          <cell r="D2886">
            <v>17261</v>
          </cell>
        </row>
        <row r="2887">
          <cell r="B2887" t="str">
            <v>UNIVERSAL GALVANIZADA 1-1/4"</v>
          </cell>
          <cell r="C2887" t="str">
            <v>Un</v>
          </cell>
          <cell r="D2887">
            <v>12946</v>
          </cell>
        </row>
        <row r="2888">
          <cell r="B2888" t="str">
            <v>UNIVERSAL GALVANIZADA 2"</v>
          </cell>
          <cell r="C2888" t="str">
            <v>Un</v>
          </cell>
          <cell r="D2888">
            <v>26680</v>
          </cell>
        </row>
        <row r="2889">
          <cell r="B2889" t="str">
            <v>UNIVERSAL GALVANIZADA 3"</v>
          </cell>
          <cell r="C2889" t="str">
            <v>Un</v>
          </cell>
          <cell r="D2889">
            <v>56000</v>
          </cell>
        </row>
        <row r="2890">
          <cell r="B2890" t="str">
            <v>UNIVERSAL GALVANIZADA 3/4"</v>
          </cell>
          <cell r="C2890" t="str">
            <v>Un</v>
          </cell>
          <cell r="D2890">
            <v>8213</v>
          </cell>
        </row>
        <row r="2891">
          <cell r="B2891" t="str">
            <v>UNIVERSAL GALVANIZADA 4"</v>
          </cell>
          <cell r="C2891" t="str">
            <v>Un</v>
          </cell>
          <cell r="D2891">
            <v>147320</v>
          </cell>
        </row>
        <row r="2892">
          <cell r="B2892" t="str">
            <v>UNIVERSAL GALVANIZADA 6"</v>
          </cell>
          <cell r="C2892" t="str">
            <v>Un</v>
          </cell>
          <cell r="D2892">
            <v>266000</v>
          </cell>
        </row>
        <row r="2893">
          <cell r="B2893" t="str">
            <v>UNIVERSAL GALVANIZADA 8"</v>
          </cell>
          <cell r="C2893" t="str">
            <v>Un</v>
          </cell>
          <cell r="D2893">
            <v>315000</v>
          </cell>
        </row>
        <row r="2894">
          <cell r="B2894" t="str">
            <v>UNIVERSAL PVC SANITARIA 1/2"</v>
          </cell>
          <cell r="C2894" t="str">
            <v>Un</v>
          </cell>
          <cell r="D2894">
            <v>11806</v>
          </cell>
        </row>
        <row r="2895">
          <cell r="B2895" t="str">
            <v>UNIVERSAL PVC SANITARIA 3/4"</v>
          </cell>
          <cell r="C2895" t="str">
            <v>Un</v>
          </cell>
          <cell r="D2895">
            <v>13153</v>
          </cell>
        </row>
        <row r="2896">
          <cell r="B2896" t="str">
            <v>UNIVERSALES PARA LA CONEXIÓN.</v>
          </cell>
          <cell r="C2896" t="str">
            <v>Un</v>
          </cell>
          <cell r="D2896">
            <v>43930</v>
          </cell>
        </row>
        <row r="2897">
          <cell r="B2897" t="str">
            <v>UPS 20  KVA CUARTO DE CONTROL PRINCIPAL YCUARTO DE COMUNICACIONES</v>
          </cell>
          <cell r="C2897" t="str">
            <v>Un</v>
          </cell>
          <cell r="D2897">
            <v>71205031</v>
          </cell>
        </row>
        <row r="2898">
          <cell r="B2898" t="str">
            <v>UPS trifásica 24 kW In-out 208/120V , 6 min de respaldo.</v>
          </cell>
          <cell r="C2898" t="str">
            <v>Un</v>
          </cell>
          <cell r="D2898">
            <v>33650000</v>
          </cell>
        </row>
        <row r="2899">
          <cell r="B2899" t="str">
            <v>UPS 6  KVA CUARTO TECNICOS DISTRIBUIDOS</v>
          </cell>
          <cell r="C2899" t="str">
            <v>Un</v>
          </cell>
          <cell r="D2899">
            <v>15784923</v>
          </cell>
        </row>
        <row r="2900">
          <cell r="B2900" t="str">
            <v>UPS monofásica 1,6 kW-2kVA, In-out 120/120V , 6 min de respaldo</v>
          </cell>
          <cell r="C2900" t="str">
            <v xml:space="preserve">Un </v>
          </cell>
          <cell r="D2900">
            <v>2100000</v>
          </cell>
        </row>
        <row r="2901">
          <cell r="B2901" t="str">
            <v>UPS monofásica 2,4 kW-4kVA, In-out 120/120V , 6 min de respaldo</v>
          </cell>
          <cell r="C2901" t="str">
            <v xml:space="preserve">Un </v>
          </cell>
          <cell r="D2901">
            <v>3300000</v>
          </cell>
        </row>
        <row r="2902">
          <cell r="B2902" t="str">
            <v>UPS bifásica 4,25 kW-5kVA, In-out 208/120V , 6 min de respaldo.</v>
          </cell>
          <cell r="C2902" t="str">
            <v>Un</v>
          </cell>
          <cell r="D2902">
            <v>7400000</v>
          </cell>
        </row>
        <row r="2903">
          <cell r="B2903" t="str">
            <v>UPS trifásica 10kW-12kVA, In-out 208/120V , 6 min de respaldo</v>
          </cell>
          <cell r="C2903" t="str">
            <v xml:space="preserve">Un </v>
          </cell>
          <cell r="D2903">
            <v>17800000</v>
          </cell>
        </row>
        <row r="2904">
          <cell r="B2904" t="str">
            <v>UPS trifásica 16kW-20kVA, In-out 208/120V , 6 min de respaldo</v>
          </cell>
          <cell r="C2904" t="str">
            <v xml:space="preserve">Un </v>
          </cell>
          <cell r="D2904">
            <v>31000000</v>
          </cell>
        </row>
        <row r="2905">
          <cell r="B2905" t="str">
            <v>UPS trifásica 24kW-30kVA, In-out 208/120V , 6 min de respaldo</v>
          </cell>
          <cell r="C2905" t="str">
            <v xml:space="preserve">Un </v>
          </cell>
          <cell r="D2905">
            <v>41000000</v>
          </cell>
        </row>
        <row r="2906">
          <cell r="B2906" t="str">
            <v>UPS trifásica 47kW-55kVA, In-out 208/120V , 6 min de respaldo</v>
          </cell>
          <cell r="C2906" t="str">
            <v xml:space="preserve">Un </v>
          </cell>
          <cell r="D2906">
            <v>56320000</v>
          </cell>
        </row>
        <row r="2907">
          <cell r="B2907" t="str">
            <v>UPS trifásica 7kW-9kVA, In-out 208/120V , 6 min de respaldo</v>
          </cell>
          <cell r="C2907" t="str">
            <v xml:space="preserve">Un </v>
          </cell>
          <cell r="D2907">
            <v>11600000</v>
          </cell>
        </row>
        <row r="2908">
          <cell r="B2908" t="str">
            <v>UPS trifásica 8kW-10kVA, In-out 208/120V , 6 min de respaldo</v>
          </cell>
          <cell r="C2908" t="str">
            <v xml:space="preserve">Un </v>
          </cell>
          <cell r="D2908">
            <v>12300000</v>
          </cell>
        </row>
        <row r="2909">
          <cell r="B2909" t="str">
            <v>VALVULA ANGULAR GLOBO 1 1/2" X 1 1/2" NPT</v>
          </cell>
          <cell r="C2909" t="str">
            <v>Un</v>
          </cell>
          <cell r="D2909">
            <v>259031</v>
          </cell>
        </row>
        <row r="2910">
          <cell r="B2910" t="str">
            <v>VALVULA ANGULAR GLOBO 1 1/2" X 2 1/2" NPT</v>
          </cell>
          <cell r="C2910" t="str">
            <v>Un</v>
          </cell>
          <cell r="D2910">
            <v>321198</v>
          </cell>
        </row>
        <row r="2911">
          <cell r="B2911" t="str">
            <v>VALVULA ANTI-RETORNO 12"</v>
          </cell>
          <cell r="C2911" t="str">
            <v>Un</v>
          </cell>
          <cell r="D2911">
            <v>5992863</v>
          </cell>
        </row>
        <row r="2912">
          <cell r="B2912" t="str">
            <v>VALVULA ANTI-RETORNO 16"</v>
          </cell>
          <cell r="C2912" t="str">
            <v>Un</v>
          </cell>
          <cell r="D2912">
            <v>7170946</v>
          </cell>
        </row>
        <row r="2913">
          <cell r="B2913" t="str">
            <v>VALVULA ANTIVANDALICA ORINAL DOCOL REF. 4-AA-17015106</v>
          </cell>
          <cell r="C2913" t="str">
            <v>Un</v>
          </cell>
          <cell r="D2913">
            <v>139200</v>
          </cell>
        </row>
        <row r="2914">
          <cell r="B2914" t="str">
            <v xml:space="preserve">VALVULA ANTIVANDALICA SANITARIO 1-1/4" </v>
          </cell>
          <cell r="C2914" t="str">
            <v>Un</v>
          </cell>
          <cell r="D2914">
            <v>133740</v>
          </cell>
        </row>
        <row r="2915">
          <cell r="B2915" t="str">
            <v>VALVULA BOLA ROSCAR 1"</v>
          </cell>
          <cell r="C2915" t="str">
            <v>Un</v>
          </cell>
          <cell r="D2915">
            <v>21648.48</v>
          </cell>
        </row>
        <row r="2916">
          <cell r="B2916" t="str">
            <v>VALVULA CHEQUE GLOBO 1/4"</v>
          </cell>
          <cell r="C2916" t="str">
            <v>Un</v>
          </cell>
          <cell r="D2916">
            <v>46626</v>
          </cell>
        </row>
        <row r="2917">
          <cell r="B2917" t="str">
            <v>VALVULA COMPUERTA ELASTICA UL FM 2 1/2"</v>
          </cell>
          <cell r="C2917" t="str">
            <v>Un</v>
          </cell>
          <cell r="D2917">
            <v>1056844</v>
          </cell>
        </row>
        <row r="2918">
          <cell r="B2918" t="str">
            <v>VALVULA COMPUERTA ELASTICA VAST ASC 4"</v>
          </cell>
          <cell r="C2918" t="str">
            <v>Un</v>
          </cell>
          <cell r="D2918">
            <v>1150094</v>
          </cell>
        </row>
        <row r="2919">
          <cell r="B2919" t="str">
            <v>VALVULA DE ALIVIO PRINCIPAL  (ACCESORIO INSTALACION BOMBA CONTRA INCENDIO)</v>
          </cell>
          <cell r="C2919" t="str">
            <v>Un</v>
          </cell>
          <cell r="D2919">
            <v>11000000</v>
          </cell>
        </row>
        <row r="2920">
          <cell r="B2920" t="str">
            <v>VALVULA DE BOLA ANTIFRAUDE 1"</v>
          </cell>
          <cell r="C2920" t="str">
            <v>Un</v>
          </cell>
          <cell r="D2920">
            <v>26400</v>
          </cell>
        </row>
        <row r="2921">
          <cell r="B2921" t="str">
            <v>VALVULA DE BOLA ANTIFRAUDE 1/2"</v>
          </cell>
          <cell r="C2921" t="str">
            <v>Un</v>
          </cell>
          <cell r="D2921">
            <v>13200.000000000002</v>
          </cell>
        </row>
        <row r="2922">
          <cell r="B2922" t="str">
            <v>VALVULA DE BOLA ANTIFRAUDE 3/4"</v>
          </cell>
          <cell r="C2922" t="str">
            <v>Un</v>
          </cell>
          <cell r="D2922">
            <v>17600</v>
          </cell>
        </row>
        <row r="2923">
          <cell r="B2923" t="str">
            <v>VALVULA DE BOLA RADIAL CON DOS UNIVERSALES LISAS PARA SOLDAR 3"</v>
          </cell>
          <cell r="C2923" t="str">
            <v>Un</v>
          </cell>
          <cell r="D2923">
            <v>497823</v>
          </cell>
        </row>
        <row r="2924">
          <cell r="B2924" t="str">
            <v>CHEQUE DE BOLA EN BRONCE, ROSCADO 4"</v>
          </cell>
          <cell r="C2924" t="str">
            <v>Un</v>
          </cell>
          <cell r="D2924">
            <v>1622565</v>
          </cell>
        </row>
        <row r="2925">
          <cell r="B2925" t="str">
            <v>VALVULA DE CHEQUE 2-1/2"</v>
          </cell>
          <cell r="C2925" t="str">
            <v>Un</v>
          </cell>
          <cell r="D2925">
            <v>1950000</v>
          </cell>
        </row>
        <row r="2926">
          <cell r="B2926" t="str">
            <v>VALVULA DE CIERRE RAPIDO DE 1-1/2"</v>
          </cell>
          <cell r="C2926" t="str">
            <v>Un</v>
          </cell>
          <cell r="D2926">
            <v>150000</v>
          </cell>
        </row>
        <row r="2927">
          <cell r="B2927" t="str">
            <v>VALVULA DE CONTROL 2-1/2" SUPERVISADA</v>
          </cell>
          <cell r="C2927" t="str">
            <v>Un</v>
          </cell>
          <cell r="D2927">
            <v>3500000</v>
          </cell>
        </row>
        <row r="2928">
          <cell r="B2928" t="str">
            <v>VALVULA DE FLOTADOR  (BOLA PLÁSTICA) D: 1"</v>
          </cell>
          <cell r="C2928" t="str">
            <v>Un</v>
          </cell>
          <cell r="D2928">
            <v>38000</v>
          </cell>
        </row>
        <row r="2929">
          <cell r="B2929" t="str">
            <v>VALVULA DE FLOTADOR  (BOLA PLÁSTICA) D: 3/4"</v>
          </cell>
          <cell r="C2929" t="str">
            <v>Un</v>
          </cell>
          <cell r="D2929">
            <v>37000</v>
          </cell>
        </row>
        <row r="2930">
          <cell r="B2930" t="str">
            <v>VALVULA DE MANGUERA  (ACCESORIO INSTALACION BOMBA CONTRA INCENDIO)</v>
          </cell>
          <cell r="C2930" t="str">
            <v>Un</v>
          </cell>
          <cell r="D2930">
            <v>2100000</v>
          </cell>
        </row>
        <row r="2931">
          <cell r="B2931" t="str">
            <v>VALVULA DE MANGUERA MANIFOLD (ACCESORIO INSTALACION BOMBA CONTRA INCENDIO)</v>
          </cell>
          <cell r="C2931" t="str">
            <v>Un</v>
          </cell>
          <cell r="D2931">
            <v>2100000</v>
          </cell>
        </row>
        <row r="2932">
          <cell r="B2932" t="str">
            <v>VALVULA DE PURGA DE AIRE 1-1/2"</v>
          </cell>
          <cell r="C2932" t="str">
            <v>Un</v>
          </cell>
          <cell r="D2932">
            <v>24700</v>
          </cell>
        </row>
        <row r="2933">
          <cell r="B2933" t="str">
            <v>VALVULA DE PURGA DE AIRE 3/4"</v>
          </cell>
          <cell r="C2933" t="str">
            <v>Un</v>
          </cell>
          <cell r="D2933">
            <v>23700</v>
          </cell>
        </row>
        <row r="2934">
          <cell r="B2934" t="str">
            <v>VALVULA DE PURGA DE AIRE 4"</v>
          </cell>
          <cell r="C2934" t="str">
            <v>Un</v>
          </cell>
          <cell r="D2934">
            <v>224758</v>
          </cell>
        </row>
        <row r="2935">
          <cell r="B2935" t="str">
            <v>VALVULA DE VASTAGO ASCENDENTE UL/FM 2"</v>
          </cell>
          <cell r="C2935" t="str">
            <v>Un</v>
          </cell>
          <cell r="D2935">
            <v>420793</v>
          </cell>
        </row>
        <row r="2936">
          <cell r="B2936" t="str">
            <v>VALVULA DE VASTAGO ASCENDENTE UL/FM 4"</v>
          </cell>
          <cell r="C2936" t="str">
            <v>Un</v>
          </cell>
          <cell r="D2936">
            <v>596769</v>
          </cell>
        </row>
        <row r="2937">
          <cell r="B2937" t="str">
            <v>VALVULA ESFERICA 1/4" 200PSI</v>
          </cell>
          <cell r="C2937" t="str">
            <v>Un</v>
          </cell>
          <cell r="D2937">
            <v>14506</v>
          </cell>
        </row>
        <row r="2938">
          <cell r="B2938" t="str">
            <v>VALVULA ESFERICA 2" 250PSI</v>
          </cell>
          <cell r="C2938" t="str">
            <v>Un</v>
          </cell>
          <cell r="D2938">
            <v>145575</v>
          </cell>
        </row>
        <row r="2939">
          <cell r="B2939" t="str">
            <v>VALVULA EXPULSORA DE AIRE 1"</v>
          </cell>
          <cell r="C2939" t="str">
            <v>Un</v>
          </cell>
          <cell r="D2939">
            <v>467670</v>
          </cell>
        </row>
        <row r="2940">
          <cell r="B2940" t="str">
            <v>VALVULA EXPULSORA DE AIRE 1-1/4"</v>
          </cell>
          <cell r="C2940" t="str">
            <v>Un</v>
          </cell>
          <cell r="D2940">
            <v>701505</v>
          </cell>
        </row>
        <row r="2941">
          <cell r="B2941" t="str">
            <v>VALVULA MARIPOSA BRIDADA PAL 4"</v>
          </cell>
          <cell r="C2941" t="str">
            <v>Un</v>
          </cell>
          <cell r="D2941">
            <v>1108650</v>
          </cell>
        </row>
        <row r="2942">
          <cell r="B2942" t="str">
            <v>VALVULA MARIPOSA/DAMPER INDICAD 2"</v>
          </cell>
          <cell r="C2942" t="str">
            <v>Un</v>
          </cell>
          <cell r="D2942">
            <v>86255</v>
          </cell>
        </row>
        <row r="2943">
          <cell r="B2943" t="str">
            <v>VALVULA P.D 2"</v>
          </cell>
          <cell r="C2943" t="str">
            <v>Un</v>
          </cell>
          <cell r="D2943">
            <v>145575</v>
          </cell>
        </row>
        <row r="2944">
          <cell r="B2944" t="str">
            <v>VÁLVULA PARA ACCIONAR CON EL PIE PARA (2) AGUAS, FRÍA Y CALIENTE. ENCORE</v>
          </cell>
          <cell r="C2944" t="str">
            <v>Un</v>
          </cell>
          <cell r="D2944">
            <v>628196</v>
          </cell>
        </row>
        <row r="2945">
          <cell r="B2945" t="str">
            <v>VALVULA REGULACION METAL + ACOPLE LVM/LVP PLAST 1/2X1/2 CORONA</v>
          </cell>
          <cell r="C2945" t="str">
            <v>Un</v>
          </cell>
          <cell r="D2945">
            <v>29528</v>
          </cell>
        </row>
        <row r="2946">
          <cell r="B2946" t="str">
            <v>VALVULA DE PRUEBA Y DRENAJE 1"</v>
          </cell>
          <cell r="C2946" t="str">
            <v>Un</v>
          </cell>
          <cell r="D2946">
            <v>297500</v>
          </cell>
        </row>
        <row r="2947">
          <cell r="B2947" t="str">
            <v>VALVULA DE PIE CANASTILLA METALICA 3/4"</v>
          </cell>
          <cell r="C2947" t="str">
            <v>Un</v>
          </cell>
          <cell r="D2947">
            <v>47302.5</v>
          </cell>
        </row>
        <row r="2948">
          <cell r="B2948" t="str">
            <v>VALVULA DE PIE CANASTILLA METALICA 1"</v>
          </cell>
          <cell r="C2948" t="str">
            <v>Un</v>
          </cell>
          <cell r="D2948">
            <v>57772.119999999995</v>
          </cell>
        </row>
        <row r="2949">
          <cell r="B2949" t="str">
            <v>VALVULA DE PIE CANASTILLA METALICA 1-1/4"</v>
          </cell>
          <cell r="C2949" t="str">
            <v>Un</v>
          </cell>
          <cell r="D2949">
            <v>89054.84</v>
          </cell>
        </row>
        <row r="2950">
          <cell r="B2950" t="str">
            <v>VALVULA DE PIE CANASTILLA METALICA 1-1/2"</v>
          </cell>
          <cell r="C2950" t="str">
            <v>Un</v>
          </cell>
          <cell r="D2950">
            <v>108480.4</v>
          </cell>
        </row>
        <row r="2951">
          <cell r="B2951" t="str">
            <v>VALVULA DE PIE CANASTILLA METALICA 2"</v>
          </cell>
          <cell r="C2951" t="str">
            <v>Un</v>
          </cell>
          <cell r="D2951">
            <v>185299.66</v>
          </cell>
        </row>
        <row r="2952">
          <cell r="B2952" t="str">
            <v>VALVULA DE PIE CANASTILLA METALICA 2-1/2"</v>
          </cell>
          <cell r="C2952" t="str">
            <v>Un</v>
          </cell>
          <cell r="D2952">
            <v>214942.56</v>
          </cell>
        </row>
        <row r="2953">
          <cell r="B2953" t="str">
            <v>VALVULA DE PIE ALUMINIO 2"</v>
          </cell>
          <cell r="C2953" t="str">
            <v>Un</v>
          </cell>
          <cell r="D2953">
            <v>49951.439999999995</v>
          </cell>
        </row>
        <row r="2954">
          <cell r="B2954" t="str">
            <v>VALVULA DE PIE ALUMINIO 3"</v>
          </cell>
          <cell r="C2954" t="str">
            <v>Un</v>
          </cell>
          <cell r="D2954">
            <v>69629.279999999999</v>
          </cell>
        </row>
        <row r="2955">
          <cell r="B2955" t="str">
            <v>VALVULA DE PIE ALUMINIO 4"</v>
          </cell>
          <cell r="C2955" t="str">
            <v>Un</v>
          </cell>
          <cell r="D2955">
            <v>134717.51999999999</v>
          </cell>
        </row>
        <row r="2956">
          <cell r="B2956" t="str">
            <v>VALVULA DE PIE 3/4"</v>
          </cell>
          <cell r="C2956" t="str">
            <v>Un</v>
          </cell>
          <cell r="D2956">
            <v>26741.68</v>
          </cell>
        </row>
        <row r="2957">
          <cell r="B2957" t="str">
            <v>VALVULA DE PIE 1"</v>
          </cell>
          <cell r="C2957" t="str">
            <v>Un</v>
          </cell>
          <cell r="D2957">
            <v>32165.699999999997</v>
          </cell>
        </row>
        <row r="2958">
          <cell r="B2958" t="str">
            <v>VALVULA DE PIE 1-1/4"</v>
          </cell>
          <cell r="C2958" t="str">
            <v>Un</v>
          </cell>
          <cell r="D2958">
            <v>46924.079999999994</v>
          </cell>
        </row>
        <row r="2959">
          <cell r="B2959" t="str">
            <v>VALVULA DE PIE 1-1/2"</v>
          </cell>
          <cell r="C2959" t="str">
            <v>Un</v>
          </cell>
          <cell r="D2959">
            <v>67863.319999999992</v>
          </cell>
        </row>
        <row r="2960">
          <cell r="B2960" t="str">
            <v>VALVULA DE PIE 2"</v>
          </cell>
          <cell r="C2960" t="str">
            <v>Un</v>
          </cell>
          <cell r="D2960">
            <v>91073.08</v>
          </cell>
        </row>
        <row r="2961">
          <cell r="B2961" t="str">
            <v>VALVULA DE BOLA PCP TIPO PESADO EN PVC 1/2"</v>
          </cell>
          <cell r="C2961" t="str">
            <v>Un</v>
          </cell>
          <cell r="D2961">
            <v>11983.3</v>
          </cell>
        </row>
        <row r="2962">
          <cell r="B2962" t="str">
            <v>VALVULA DE BOLA PCP TIPO PESADO EN PVC 3/4"</v>
          </cell>
          <cell r="C2962" t="str">
            <v>Un</v>
          </cell>
          <cell r="D2962">
            <v>16145.92</v>
          </cell>
        </row>
        <row r="2963">
          <cell r="B2963" t="str">
            <v>VALVULA DE BOLA PCP TIPO PESADO EN PVC 1"</v>
          </cell>
          <cell r="C2963" t="str">
            <v>Un</v>
          </cell>
          <cell r="D2963">
            <v>22074.5</v>
          </cell>
        </row>
        <row r="2964">
          <cell r="B2964" t="str">
            <v>VALVULA DE BOLA PCP TIPO PESADO EN PVC 1-1/4"</v>
          </cell>
          <cell r="C2964" t="str">
            <v>Un</v>
          </cell>
          <cell r="D2964">
            <v>26993.96</v>
          </cell>
        </row>
        <row r="2965">
          <cell r="B2965" t="str">
            <v>VALVULA DE BOLA PCP TIPO PESADO EN PVC 1-1/2"</v>
          </cell>
          <cell r="C2965" t="str">
            <v>Un</v>
          </cell>
          <cell r="D2965">
            <v>38977.259999999995</v>
          </cell>
        </row>
        <row r="2966">
          <cell r="B2966" t="str">
            <v>VALVULA DE BOLA PCP TIPO PESADO EN PVC 1-1/2"</v>
          </cell>
          <cell r="C2966" t="str">
            <v>Un</v>
          </cell>
          <cell r="D2966">
            <v>38977.259999999995</v>
          </cell>
        </row>
        <row r="2967">
          <cell r="B2967" t="str">
            <v>VALVULA DE BOLA PCP TIPO PESADO EN PVC EXTREMO ROSCADO 2"</v>
          </cell>
          <cell r="C2967" t="str">
            <v>Un</v>
          </cell>
          <cell r="D2967">
            <v>123491.06</v>
          </cell>
        </row>
        <row r="2968">
          <cell r="B2968" t="str">
            <v>VARA CLAVO 3M</v>
          </cell>
          <cell r="C2968" t="str">
            <v>m</v>
          </cell>
          <cell r="D2968">
            <v>2798</v>
          </cell>
        </row>
        <row r="2969">
          <cell r="B2969" t="str">
            <v>VARA DE CLAVO</v>
          </cell>
          <cell r="C2969" t="str">
            <v>m</v>
          </cell>
          <cell r="D2969">
            <v>1500</v>
          </cell>
        </row>
        <row r="2970">
          <cell r="B2970" t="str">
            <v xml:space="preserve">VARA DE CLAVO </v>
          </cell>
          <cell r="C2970" t="str">
            <v>m</v>
          </cell>
          <cell r="D2970">
            <v>1500</v>
          </cell>
        </row>
        <row r="2971">
          <cell r="B2971" t="str">
            <v>Varilla de cobre de 2,40 mts x 5/8"</v>
          </cell>
          <cell r="C2971" t="str">
            <v xml:space="preserve">Un </v>
          </cell>
          <cell r="D2971">
            <v>119800</v>
          </cell>
        </row>
        <row r="2972">
          <cell r="B2972" t="str">
            <v>VASO DAPPEN VASO DAPPEN DE VIDRIO.</v>
          </cell>
          <cell r="C2972" t="str">
            <v>Un</v>
          </cell>
          <cell r="D2972">
            <v>80000</v>
          </cell>
        </row>
        <row r="2973">
          <cell r="B2973" t="str">
            <v>VENTANA DE PASO CON GUÍAS. DIMENSIONES: LARGO: 0.50. ALTO: 0.50. ANCHO: 0.17.</v>
          </cell>
          <cell r="C2973" t="str">
            <v>Un</v>
          </cell>
          <cell r="D2973">
            <v>754049</v>
          </cell>
        </row>
        <row r="2974">
          <cell r="B2974" t="str">
            <v>VENTANA DE PASO CON GUÍAS.DIMENSIONES: LARGO: 0.60. ALTO: 0.60. ANCHO: 0.17.</v>
          </cell>
          <cell r="C2974" t="str">
            <v>m</v>
          </cell>
          <cell r="D2974">
            <v>754049</v>
          </cell>
        </row>
        <row r="2975">
          <cell r="B2975" t="str">
            <v>VENTANA EN MADERA PLASTICA</v>
          </cell>
          <cell r="C2975" t="str">
            <v>m2</v>
          </cell>
          <cell r="D2975">
            <v>315000</v>
          </cell>
        </row>
        <row r="2976">
          <cell r="B2976" t="str">
            <v>VENTILADOR CENTRÍFUGO DE MEDIA PRESIÓN Y SIMPLE ASPIRACIÓN CON ENVOLVENTE Y RODETE EN CHAPA DE ACERO, TURBINA CON ÁLABES HACIA ADELANTE, CAUDAL MAX: 1652M3/H (972,33CFM), VELOCIDAD 2900RPM, ACABADO EN ANTICORROSIVO EN RESINA DE POLIESTER.</v>
          </cell>
          <cell r="C2976" t="str">
            <v>Un</v>
          </cell>
          <cell r="D2976">
            <v>6250000</v>
          </cell>
        </row>
        <row r="2977">
          <cell r="B2977" t="str">
            <v>VENTILADOR EXTRACTOR CENTRIFUGO DE 1100 RPM, SOLER PALAU.</v>
          </cell>
          <cell r="C2977" t="str">
            <v>Un</v>
          </cell>
          <cell r="D2977">
            <v>20568346</v>
          </cell>
        </row>
        <row r="2978">
          <cell r="B2978" t="str">
            <v>VIGA 18 X 8 CM X 5,90 M ORDINARIO</v>
          </cell>
          <cell r="C2978" t="str">
            <v>Un</v>
          </cell>
          <cell r="D2978">
            <v>166000</v>
          </cell>
        </row>
        <row r="2979">
          <cell r="B2979" t="str">
            <v>VIDRIO CRUDO TRANSPARENTE 4MM</v>
          </cell>
          <cell r="C2979" t="str">
            <v>m2</v>
          </cell>
          <cell r="D2979">
            <v>22411</v>
          </cell>
        </row>
        <row r="2980">
          <cell r="B2980" t="str">
            <v xml:space="preserve">VIDRIO DE SEGURIDAD </v>
          </cell>
          <cell r="C2980" t="str">
            <v>m2</v>
          </cell>
          <cell r="D2980">
            <v>205000</v>
          </cell>
        </row>
        <row r="2981">
          <cell r="B2981" t="str">
            <v>VIDRIO TEMPLADA 6 MM</v>
          </cell>
          <cell r="C2981" t="str">
            <v>M2</v>
          </cell>
          <cell r="D2981">
            <v>120000</v>
          </cell>
        </row>
        <row r="2982">
          <cell r="B2982" t="str">
            <v>VIDRIO TEMPLADO INCOLORO 6MM</v>
          </cell>
          <cell r="C2982" t="str">
            <v>m2</v>
          </cell>
          <cell r="D2982">
            <v>186300</v>
          </cell>
        </row>
        <row r="2983">
          <cell r="B2983" t="str">
            <v>VIDRIO TEMPLADO MONOLÍTICO COOL LITE ST 150 -10MM</v>
          </cell>
          <cell r="C2983" t="str">
            <v>M2</v>
          </cell>
          <cell r="D2983">
            <v>250000</v>
          </cell>
        </row>
        <row r="2984">
          <cell r="B2984" t="str">
            <v>VIGUETA BASE 4 CAL.26 (2,44M)</v>
          </cell>
          <cell r="C2984" t="str">
            <v>Un</v>
          </cell>
          <cell r="D2984">
            <v>2745</v>
          </cell>
        </row>
        <row r="2985">
          <cell r="B2985" t="str">
            <v>VINILO</v>
          </cell>
          <cell r="C2985" t="str">
            <v>Gal</v>
          </cell>
          <cell r="D2985">
            <v>51191.566500000001</v>
          </cell>
        </row>
        <row r="2986">
          <cell r="B2986" t="str">
            <v>VINILO ANTIBACTERIAL BAÑOS Y COCINAS</v>
          </cell>
          <cell r="C2986" t="str">
            <v>Gal</v>
          </cell>
          <cell r="D2986">
            <v>77710</v>
          </cell>
        </row>
        <row r="2987">
          <cell r="B2987" t="str">
            <v>VINILO TIPO 1</v>
          </cell>
          <cell r="C2987" t="str">
            <v>GLN</v>
          </cell>
          <cell r="D2987">
            <v>51191.566500000001</v>
          </cell>
        </row>
        <row r="2988">
          <cell r="B2988" t="str">
            <v>VINILO TIPO 1 ACRILTEX BLANCO</v>
          </cell>
          <cell r="C2988" t="str">
            <v>Gal</v>
          </cell>
          <cell r="D2988">
            <v>64653</v>
          </cell>
        </row>
        <row r="2989">
          <cell r="B2989" t="str">
            <v>VINILO TIPO 2 INTERVINIL BLANCO</v>
          </cell>
          <cell r="C2989" t="str">
            <v>Gal</v>
          </cell>
          <cell r="D2989">
            <v>38309</v>
          </cell>
        </row>
        <row r="2990">
          <cell r="B2990" t="str">
            <v>VINILO TIPO 3 PINTURAMA BLANCO</v>
          </cell>
          <cell r="C2990" t="str">
            <v>Gal</v>
          </cell>
          <cell r="D2990">
            <v>19649</v>
          </cell>
        </row>
        <row r="2991">
          <cell r="B2991" t="str">
            <v>VINILTEX ADVANCED BLANCO PURO</v>
          </cell>
          <cell r="C2991" t="str">
            <v>CÑ</v>
          </cell>
          <cell r="D2991">
            <v>247000</v>
          </cell>
        </row>
        <row r="2992">
          <cell r="B2992" t="str">
            <v>VINIPEL</v>
          </cell>
          <cell r="C2992" t="str">
            <v>M2</v>
          </cell>
          <cell r="D2992">
            <v>200</v>
          </cell>
        </row>
        <row r="2993">
          <cell r="B2993" t="str">
            <v>VISOR DE FLUJO</v>
          </cell>
          <cell r="C2993" t="str">
            <v>Un</v>
          </cell>
          <cell r="D2993">
            <v>265247</v>
          </cell>
        </row>
        <row r="2994">
          <cell r="B2994" t="str">
            <v>VITRINA DE MEDICAMENTOS VITRINA DOBLE EN CALIBRE 20, CON ACABADO EN PINTURA HORNEADA, CON DIMENSIONES DE: 0.78M X 0.36M X 1.50M, CON CHAPA Y ENTREPAÑOS EN VIDRIO.</v>
          </cell>
          <cell r="C2994" t="str">
            <v>Un</v>
          </cell>
          <cell r="D2994">
            <v>325000</v>
          </cell>
        </row>
        <row r="2995">
          <cell r="B2995" t="str">
            <v>WIN ALUMINIO</v>
          </cell>
          <cell r="C2995" t="str">
            <v>m</v>
          </cell>
          <cell r="D2995">
            <v>60372</v>
          </cell>
        </row>
        <row r="2996">
          <cell r="B2996" t="str">
            <v>YEE PVC SANITARIA 10"</v>
          </cell>
          <cell r="C2996" t="str">
            <v>Un</v>
          </cell>
          <cell r="D2996">
            <v>1085429</v>
          </cell>
        </row>
        <row r="2997">
          <cell r="B2997" t="str">
            <v>YEE PVC SANITARIA 2"</v>
          </cell>
          <cell r="C2997" t="str">
            <v>Un</v>
          </cell>
          <cell r="D2997">
            <v>8207</v>
          </cell>
        </row>
        <row r="2998">
          <cell r="B2998" t="str">
            <v>YEE PVC SANITARIA 3"</v>
          </cell>
          <cell r="C2998" t="str">
            <v>Un</v>
          </cell>
          <cell r="D2998">
            <v>16855</v>
          </cell>
        </row>
        <row r="2999">
          <cell r="B2999" t="str">
            <v>YEE PVC SANITARIA 4"</v>
          </cell>
          <cell r="C2999" t="str">
            <v>Un</v>
          </cell>
          <cell r="D2999">
            <v>29063</v>
          </cell>
        </row>
        <row r="3000">
          <cell r="B3000" t="str">
            <v>YEE PVC SANITARIA 6"</v>
          </cell>
          <cell r="C3000" t="str">
            <v>Un</v>
          </cell>
          <cell r="D3000">
            <v>138777</v>
          </cell>
        </row>
        <row r="3001">
          <cell r="B3001" t="str">
            <v>YEE PVC SANITARIA 8"</v>
          </cell>
          <cell r="C3001" t="str">
            <v>Un</v>
          </cell>
          <cell r="D3001">
            <v>380968</v>
          </cell>
        </row>
        <row r="3002">
          <cell r="B3002" t="str">
            <v>YEE PVC SANITARIA REDUCIDA 10"X4"</v>
          </cell>
          <cell r="C3002" t="str">
            <v>Un</v>
          </cell>
          <cell r="D3002">
            <v>589004</v>
          </cell>
        </row>
        <row r="3003">
          <cell r="B3003" t="str">
            <v>YEE PVC SANITARIA REDUCIDA 10"X6"</v>
          </cell>
          <cell r="C3003" t="str">
            <v>Un</v>
          </cell>
          <cell r="D3003">
            <v>763994</v>
          </cell>
        </row>
        <row r="3004">
          <cell r="B3004" t="str">
            <v>YEE PVC SANITARIA REDUCIDA 10"X8"</v>
          </cell>
          <cell r="C3004" t="str">
            <v>Un</v>
          </cell>
          <cell r="D3004">
            <v>904140</v>
          </cell>
        </row>
        <row r="3005">
          <cell r="B3005" t="str">
            <v>YEE PVC SANITARIA REDUCIDA 3"X2"</v>
          </cell>
          <cell r="C3005" t="str">
            <v>Un</v>
          </cell>
          <cell r="D3005">
            <v>15921</v>
          </cell>
        </row>
        <row r="3006">
          <cell r="B3006" t="str">
            <v>YEE PVC SANITARIA REDUCIDA 4"X2"</v>
          </cell>
          <cell r="C3006" t="str">
            <v>Un</v>
          </cell>
          <cell r="D3006">
            <v>24947</v>
          </cell>
        </row>
        <row r="3007">
          <cell r="B3007" t="str">
            <v>YEE PVC SANITARIA REDUCIDA 4"X3"</v>
          </cell>
          <cell r="C3007" t="str">
            <v>Un</v>
          </cell>
          <cell r="D3007">
            <v>24947</v>
          </cell>
        </row>
        <row r="3008">
          <cell r="B3008" t="str">
            <v>YEE PVC SANITARIA REDUCIDA 6"X4"</v>
          </cell>
          <cell r="C3008" t="str">
            <v>Un</v>
          </cell>
          <cell r="D3008">
            <v>132168</v>
          </cell>
        </row>
        <row r="3009">
          <cell r="B3009" t="str">
            <v>YEE PVC SANITARIA REDUCIDA 8"X4"</v>
          </cell>
          <cell r="C3009" t="str">
            <v>Un</v>
          </cell>
          <cell r="D3009">
            <v>295851</v>
          </cell>
        </row>
        <row r="3010">
          <cell r="B3010" t="str">
            <v>YEE PVC SANITARIA REDUCIDA 8"X6"</v>
          </cell>
          <cell r="C3010" t="str">
            <v>Un</v>
          </cell>
          <cell r="D3010">
            <v>287622</v>
          </cell>
        </row>
        <row r="3011">
          <cell r="B3011" t="str">
            <v>YESO</v>
          </cell>
          <cell r="C3011" t="str">
            <v>Bto</v>
          </cell>
          <cell r="D3011">
            <v>12807</v>
          </cell>
        </row>
        <row r="3012">
          <cell r="B3012" t="str">
            <v>MODULO PUERTA PLEGABLE EN MDF, INCLUYE RIEL Y RODACHINES 0,90 X 2,00</v>
          </cell>
          <cell r="C3012" t="str">
            <v>Un</v>
          </cell>
          <cell r="D3012">
            <v>80000</v>
          </cell>
        </row>
        <row r="3013">
          <cell r="B3013" t="str">
            <v>ZAFATES Ó FUENTES FULL SIZE 1/1 X 15 CM DE PROF. CAPACIDAD 19.5 LITROS. DIMENSIONES: LARGO: 53CM. ANCHO: 32.5CM PROFUNDIDAD: 15CM</v>
          </cell>
          <cell r="C3013" t="str">
            <v>Un</v>
          </cell>
          <cell r="D3013">
            <v>201345</v>
          </cell>
        </row>
        <row r="3014">
          <cell r="B3014" t="str">
            <v>GRAMOQUIN 40X40X8</v>
          </cell>
          <cell r="C3014" t="str">
            <v>Un</v>
          </cell>
          <cell r="D3014">
            <v>8200</v>
          </cell>
        </row>
        <row r="3015">
          <cell r="B3015" t="str">
            <v>ZOCALO CON CERRADURA 100 CM</v>
          </cell>
          <cell r="C3015" t="str">
            <v>Un</v>
          </cell>
          <cell r="D3015">
            <v>140000</v>
          </cell>
        </row>
      </sheetData>
      <sheetData sheetId="5" refreshError="1"/>
      <sheetData sheetId="6">
        <row r="2">
          <cell r="B2" t="str">
            <v>LISTADO DE TARIFAS MANO DE OBRA</v>
          </cell>
        </row>
        <row r="4">
          <cell r="B4" t="str">
            <v>INSUMO MANO DE OBRA</v>
          </cell>
          <cell r="C4" t="str">
            <v>UNIDAD</v>
          </cell>
          <cell r="D4" t="str">
            <v>VRUNIT</v>
          </cell>
        </row>
        <row r="6">
          <cell r="B6" t="str">
            <v>Cuadrilla Topografía: 2 Ayudantes +1 Ayudante avanzado</v>
          </cell>
          <cell r="C6" t="str">
            <v>dd</v>
          </cell>
          <cell r="D6">
            <v>247203.94725180004</v>
          </cell>
        </row>
        <row r="7">
          <cell r="B7" t="str">
            <v>MANO DE OBRA 2 AYUDANTES</v>
          </cell>
          <cell r="C7" t="str">
            <v>dd</v>
          </cell>
          <cell r="D7">
            <v>133485.75451200004</v>
          </cell>
        </row>
        <row r="8">
          <cell r="B8" t="str">
            <v>MANO DE OBRA 2 AYUDANTES CARGUE</v>
          </cell>
          <cell r="C8" t="str">
            <v>dd</v>
          </cell>
          <cell r="D8">
            <v>133485.75451200004</v>
          </cell>
        </row>
        <row r="9">
          <cell r="B9" t="str">
            <v>MANO DE OBRA AYUDANTE</v>
          </cell>
          <cell r="C9" t="str">
            <v>dd</v>
          </cell>
          <cell r="D9">
            <v>66742.877256000022</v>
          </cell>
        </row>
        <row r="10">
          <cell r="B10" t="str">
            <v>MANO DE OBRA CUADRILLA 1 OFICIAL + 1 AYUDANTE</v>
          </cell>
          <cell r="C10" t="str">
            <v>dd</v>
          </cell>
          <cell r="D10">
            <v>171900.17880400002</v>
          </cell>
        </row>
        <row r="11">
          <cell r="B11" t="str">
            <v>MANO DE OBRA CUADRILLA ACABADOS 1 OFICIAL + 1 AYUDANTE</v>
          </cell>
          <cell r="C11" t="str">
            <v>dd</v>
          </cell>
          <cell r="D11">
            <v>194247.20204852</v>
          </cell>
        </row>
        <row r="12">
          <cell r="B12" t="str">
            <v>MANO DE OBRA CUADRILLA CARPINTERIA C5 1 OFICIAL + 3 AYUDANTES</v>
          </cell>
          <cell r="C12" t="str">
            <v>dd</v>
          </cell>
          <cell r="D12">
            <v>351193.82331340009</v>
          </cell>
        </row>
        <row r="13">
          <cell r="B13" t="str">
            <v>MANO DE OBRA CUADRILLA CARPINTERIA CERT ALTURA C5 1 OFICIAL ADELANTADO + 3 AYUDANTES ADELANTADOS</v>
          </cell>
          <cell r="C13" t="str">
            <v>dd</v>
          </cell>
          <cell r="D13">
            <v>452839.94762499991</v>
          </cell>
        </row>
        <row r="14">
          <cell r="B14" t="str">
            <v>MANO DE OBRA CUADRILLA CERT ALTURA CB 1 OFICIAL ADELANTADO + 1 AYUDANTE ADELANTADO</v>
          </cell>
          <cell r="C14" t="str">
            <v>dd</v>
          </cell>
          <cell r="D14">
            <v>230825.46825999997</v>
          </cell>
        </row>
        <row r="15">
          <cell r="B15" t="str">
            <v>MANO DE OBRA CUADRILLA ELECTRICA C4 1 OFICIAL + 2 AYUDANTES ADELANTADOS</v>
          </cell>
          <cell r="C15" t="str">
            <v>dd</v>
          </cell>
          <cell r="D15">
            <v>305640.49889832002</v>
          </cell>
        </row>
        <row r="16">
          <cell r="B16" t="str">
            <v>MANO DE OBRA CUADRILLA OPERARIOS CB 1 OFICIAL ADELANTADO + 1 AYUDANTE</v>
          </cell>
          <cell r="C16" t="str">
            <v>dd</v>
          </cell>
          <cell r="D16">
            <v>216094.14589599997</v>
          </cell>
        </row>
        <row r="17">
          <cell r="B17" t="str">
            <v>MANO DE OBRA CUADRILLA PAVIMENTOS  CB 1 OFICIAL ADELANTADO + 1 AYUDANTE</v>
          </cell>
          <cell r="C17" t="str">
            <v>dd</v>
          </cell>
          <cell r="D17">
            <v>216094.14589599997</v>
          </cell>
        </row>
        <row r="18">
          <cell r="B18" t="str">
            <v>MANO DE OBRA CUADRILLA PLOMERIA C4 1 OFICIAL + 1 AYUDANTE</v>
          </cell>
          <cell r="C18" t="str">
            <v>dd</v>
          </cell>
          <cell r="D18">
            <v>195966.20383656005</v>
          </cell>
        </row>
        <row r="19">
          <cell r="B19" t="str">
            <v>MANO DE OBRA ESPECIALISTAS C5 1 AYUDANTE ADELANTADO + 1 TECNICO</v>
          </cell>
          <cell r="C19" t="str">
            <v>dd</v>
          </cell>
          <cell r="D19">
            <v>321919.35756100004</v>
          </cell>
        </row>
        <row r="20">
          <cell r="B20" t="str">
            <v>MANO DE OBRA INSTALACION C4 1 OFICIAL + 1 AYUDANTE</v>
          </cell>
          <cell r="C20" t="str">
            <v>dd</v>
          </cell>
          <cell r="D20">
            <v>195966.20383656005</v>
          </cell>
        </row>
        <row r="21">
          <cell r="B21" t="str">
            <v>MANO DE OBRA INSTALACION COCINA  C4 1 OFICIAL + 1 AYUDANTE</v>
          </cell>
          <cell r="C21" t="str">
            <v>dd</v>
          </cell>
          <cell r="D21">
            <v>195966.20383656005</v>
          </cell>
        </row>
        <row r="22">
          <cell r="B22" t="str">
            <v>MANO DE OBRA OPERARIO CB 1 OFICIAL</v>
          </cell>
          <cell r="C22" t="str">
            <v>dd</v>
          </cell>
          <cell r="D22">
            <v>105157.301548</v>
          </cell>
        </row>
        <row r="23">
          <cell r="B23" t="str">
            <v>MANO DE OBRA SOLDADOR C5 1 OFICIAL</v>
          </cell>
          <cell r="C23" t="str">
            <v>dd</v>
          </cell>
          <cell r="D23">
            <v>120930.8967802</v>
          </cell>
        </row>
        <row r="24">
          <cell r="B24" t="str">
            <v>MANO DE OBRA ORNAMENTACION C5 1 OFICIAL AVANZADO + 1 AYUDANTE</v>
          </cell>
          <cell r="C24" t="str">
            <v>dd</v>
          </cell>
          <cell r="D24">
            <v>248508.26778039997</v>
          </cell>
        </row>
        <row r="25">
          <cell r="B25" t="str">
            <v>MANO DE OBRA ESPECIALISTA INSTALACION EQUIPOS +TECNICO ADELANTADO</v>
          </cell>
          <cell r="C25" t="str">
            <v>dd</v>
          </cell>
          <cell r="D25">
            <v>689135.80031999992</v>
          </cell>
        </row>
        <row r="26">
          <cell r="B26" t="str">
            <v>COMISION (1 TOP + 2 CAD)</v>
          </cell>
          <cell r="C26" t="str">
            <v>dd</v>
          </cell>
          <cell r="D26">
            <v>470703.60618599993</v>
          </cell>
        </row>
        <row r="27">
          <cell r="B27" t="str">
            <v>DÍA CUADRILLA BASICA</v>
          </cell>
          <cell r="C27" t="str">
            <v>dd</v>
          </cell>
          <cell r="D27">
            <v>133485.75451200004</v>
          </cell>
        </row>
        <row r="28">
          <cell r="B28" t="str">
            <v>UN OFICIAL CUADRILLA 1 + DOS AYUDANTES</v>
          </cell>
          <cell r="C28" t="str">
            <v>dd</v>
          </cell>
          <cell r="D28">
            <v>130869</v>
          </cell>
        </row>
        <row r="29">
          <cell r="B29" t="str">
            <v>UN OFICIAL CUADRILLA 2 + UN AYUDANTE</v>
          </cell>
          <cell r="C29" t="str">
            <v>dd</v>
          </cell>
          <cell r="D29">
            <v>133248</v>
          </cell>
        </row>
        <row r="30">
          <cell r="B30" t="str">
            <v>UN OFICIAL CUADRILLA 3 + UN AYUDANTE</v>
          </cell>
          <cell r="C30" t="str">
            <v>dd</v>
          </cell>
          <cell r="D30">
            <v>134438</v>
          </cell>
        </row>
        <row r="31">
          <cell r="B31" t="str">
            <v>UN OFICIAL CUADRILLA 4 + UN AYUDANTE</v>
          </cell>
          <cell r="C31" t="str">
            <v>dd</v>
          </cell>
          <cell r="D31">
            <v>135628</v>
          </cell>
        </row>
        <row r="32">
          <cell r="B32" t="str">
            <v>UN OFICIAL CUADRILLA 5 + UN AYUDANTE</v>
          </cell>
          <cell r="C32" t="str">
            <v>dd</v>
          </cell>
          <cell r="D32">
            <v>136817</v>
          </cell>
        </row>
        <row r="33">
          <cell r="B33" t="str">
            <v>Ayudante Electrico</v>
          </cell>
          <cell r="C33" t="str">
            <v>dd</v>
          </cell>
          <cell r="D33">
            <v>57959.999999999971</v>
          </cell>
        </row>
        <row r="34">
          <cell r="B34" t="str">
            <v>Electricista</v>
          </cell>
          <cell r="C34" t="str">
            <v>dd</v>
          </cell>
          <cell r="D34">
            <v>75696.000000000044</v>
          </cell>
        </row>
        <row r="35">
          <cell r="B35" t="str">
            <v>Liniero</v>
          </cell>
          <cell r="C35" t="str">
            <v>dd</v>
          </cell>
          <cell r="D35">
            <v>107811.39600000001</v>
          </cell>
        </row>
        <row r="36">
          <cell r="B36" t="str">
            <v>Oficial Electricista</v>
          </cell>
          <cell r="C36" t="str">
            <v>dd</v>
          </cell>
          <cell r="D36">
            <v>95580.000000000262</v>
          </cell>
        </row>
        <row r="37">
          <cell r="B37" t="str">
            <v>Ingeniero Especialista</v>
          </cell>
          <cell r="C37" t="str">
            <v>dd</v>
          </cell>
          <cell r="D37">
            <v>285934.57199999999</v>
          </cell>
        </row>
        <row r="38">
          <cell r="B38" t="str">
            <v>Informe inspector RETIE red media tensión</v>
          </cell>
          <cell r="C38" t="str">
            <v>dd</v>
          </cell>
          <cell r="D38">
            <v>2806221.264</v>
          </cell>
        </row>
        <row r="39">
          <cell r="B39" t="str">
            <v>Informe inspector RETIE subestación</v>
          </cell>
          <cell r="C39" t="str">
            <v>dd</v>
          </cell>
          <cell r="D39">
            <v>2541380.2260000003</v>
          </cell>
        </row>
        <row r="40">
          <cell r="B40" t="str">
            <v>Informe Inspector RETIE instalaciones internas</v>
          </cell>
          <cell r="C40" t="str">
            <v>dd</v>
          </cell>
          <cell r="D40">
            <v>2224195.9739999999</v>
          </cell>
        </row>
        <row r="41">
          <cell r="B41" t="str">
            <v>Informe Inspector RETILAP</v>
          </cell>
          <cell r="C41" t="str">
            <v>dd</v>
          </cell>
          <cell r="D41">
            <v>1906230.48</v>
          </cell>
        </row>
        <row r="42">
          <cell r="B42" t="str">
            <v>Residentes plan de Manejo Ambiental</v>
          </cell>
          <cell r="C42" t="str">
            <v>dd</v>
          </cell>
          <cell r="D42">
            <v>511536.97505800001</v>
          </cell>
        </row>
        <row r="43">
          <cell r="B43" t="str">
            <v>VISITA TECNICA ENTIDAD AMBIENTAL</v>
          </cell>
          <cell r="C43" t="str">
            <v>dd</v>
          </cell>
          <cell r="D43">
            <v>370308.70799999998</v>
          </cell>
        </row>
        <row r="44">
          <cell r="B44" t="str">
            <v>TRAMITES Y PERMISOS ANTE LA EMPRESA DE ENERGÍA</v>
          </cell>
          <cell r="C44" t="str">
            <v>GLO</v>
          </cell>
          <cell r="D44">
            <v>3706212.048</v>
          </cell>
        </row>
        <row r="45">
          <cell r="B45" t="str">
            <v>TRAMITES Y PERMISOS ANTE LA EMPRESA DE ACUEDUCTO Y ALCANTARILLADO</v>
          </cell>
          <cell r="C45" t="str">
            <v>GLO</v>
          </cell>
          <cell r="D45">
            <v>1599202.3740000001</v>
          </cell>
        </row>
        <row r="46">
          <cell r="B46" t="str">
            <v>TECNICO EN EXPLOSIVOS</v>
          </cell>
          <cell r="C46" t="str">
            <v>dd</v>
          </cell>
          <cell r="D46">
            <v>428120.61600000004</v>
          </cell>
        </row>
        <row r="47">
          <cell r="B47" t="str">
            <v>SUB-CONTRATO INSTALACIÓN EQUIPOS</v>
          </cell>
          <cell r="C47" t="str">
            <v>%</v>
          </cell>
          <cell r="D47">
            <v>0.2</v>
          </cell>
        </row>
        <row r="48">
          <cell r="B48" t="str">
            <v>SUB-CONTRATO PINTURA</v>
          </cell>
          <cell r="C48" t="str">
            <v>%</v>
          </cell>
          <cell r="D48">
            <v>0.3</v>
          </cell>
        </row>
      </sheetData>
      <sheetData sheetId="7">
        <row r="2">
          <cell r="B2" t="str">
            <v>LISTADO DE TARIFAS TRANSPORTES</v>
          </cell>
        </row>
        <row r="4">
          <cell r="B4" t="str">
            <v>INSUMO TRANSPORTE</v>
          </cell>
          <cell r="C4" t="str">
            <v>UNIDAD</v>
          </cell>
          <cell r="D4" t="str">
            <v>VR. UNITARIO</v>
          </cell>
          <cell r="E4" t="str">
            <v>DIST/KM</v>
          </cell>
        </row>
        <row r="6">
          <cell r="B6" t="str">
            <v>CAMION FVR/LARGO TIPO CHEVROLET</v>
          </cell>
          <cell r="C6" t="str">
            <v>m3.km</v>
          </cell>
          <cell r="D6">
            <v>660</v>
          </cell>
          <cell r="E6">
            <v>80</v>
          </cell>
        </row>
        <row r="7">
          <cell r="B7" t="str">
            <v>CAMION TURBO FURGON 2.5TON/12M3</v>
          </cell>
          <cell r="C7" t="str">
            <v>m3.km</v>
          </cell>
          <cell r="D7">
            <v>440</v>
          </cell>
          <cell r="E7">
            <v>80</v>
          </cell>
        </row>
        <row r="8">
          <cell r="B8" t="str">
            <v>ESCOLTA MILITAR</v>
          </cell>
          <cell r="C8" t="str">
            <v>m3.km</v>
          </cell>
          <cell r="D8">
            <v>1500</v>
          </cell>
          <cell r="E8">
            <v>40</v>
          </cell>
        </row>
        <row r="9">
          <cell r="B9" t="str">
            <v>GRÚA EXTENSIÓN PARA POSTES</v>
          </cell>
          <cell r="C9" t="str">
            <v>hr</v>
          </cell>
          <cell r="D9">
            <v>37800</v>
          </cell>
          <cell r="E9">
            <v>60</v>
          </cell>
        </row>
        <row r="10">
          <cell r="B10" t="str">
            <v>TRANSPORTE MATERIAL</v>
          </cell>
          <cell r="C10" t="str">
            <v>vj</v>
          </cell>
          <cell r="D10">
            <v>132000</v>
          </cell>
          <cell r="E10">
            <v>40</v>
          </cell>
        </row>
        <row r="11">
          <cell r="B11" t="str">
            <v>TRANSPORTE CARPINTERÍA METALICA</v>
          </cell>
          <cell r="C11" t="str">
            <v>vj</v>
          </cell>
          <cell r="D11">
            <v>100000</v>
          </cell>
          <cell r="E11">
            <v>40</v>
          </cell>
        </row>
        <row r="12">
          <cell r="B12" t="str">
            <v>TRANSPORTE MATERIAL ELECTRICO</v>
          </cell>
          <cell r="C12" t="str">
            <v>vj</v>
          </cell>
          <cell r="D12">
            <v>154000</v>
          </cell>
          <cell r="E12">
            <v>40</v>
          </cell>
        </row>
        <row r="13">
          <cell r="B13" t="str">
            <v>TRANSPORTE MATERIAL A BODEGA</v>
          </cell>
          <cell r="C13" t="str">
            <v>vj</v>
          </cell>
          <cell r="D13">
            <v>100000</v>
          </cell>
          <cell r="E13">
            <v>20</v>
          </cell>
        </row>
        <row r="14">
          <cell r="B14" t="str">
            <v>TRANSPORTE DE BODEGA A OBRA</v>
          </cell>
          <cell r="C14" t="str">
            <v>vj</v>
          </cell>
          <cell r="D14">
            <v>200000</v>
          </cell>
          <cell r="E14">
            <v>20</v>
          </cell>
        </row>
        <row r="15">
          <cell r="B15" t="str">
            <v>VALE DE BOTADERO</v>
          </cell>
          <cell r="C15" t="str">
            <v>m3</v>
          </cell>
          <cell r="D15">
            <v>6500</v>
          </cell>
          <cell r="E15">
            <v>0</v>
          </cell>
        </row>
        <row r="16">
          <cell r="B16" t="str">
            <v>VOLQUETA (M3)</v>
          </cell>
          <cell r="C16" t="str">
            <v>hr</v>
          </cell>
          <cell r="D16">
            <v>56250</v>
          </cell>
          <cell r="E16">
            <v>35</v>
          </cell>
        </row>
        <row r="17">
          <cell r="B17" t="str">
            <v>VOLQUETA SENCILLA 6M - MATERIALES BITUMINOSOS</v>
          </cell>
          <cell r="C17" t="str">
            <v>m3.km</v>
          </cell>
          <cell r="D17">
            <v>830</v>
          </cell>
          <cell r="E17">
            <v>80</v>
          </cell>
        </row>
        <row r="18">
          <cell r="B18" t="str">
            <v>VOLQUETA SENCILLA 6M - MATERIALES PETREOS</v>
          </cell>
          <cell r="C18" t="str">
            <v>m3.km</v>
          </cell>
          <cell r="D18">
            <v>770</v>
          </cell>
          <cell r="E18">
            <v>80</v>
          </cell>
        </row>
        <row r="19">
          <cell r="B19" t="str">
            <v>VOLQUETA SENCILLA 6M - RETIRO DE SOBRANTES</v>
          </cell>
          <cell r="C19" t="str">
            <v>m3.km</v>
          </cell>
          <cell r="D19">
            <v>770</v>
          </cell>
          <cell r="E19">
            <v>40</v>
          </cell>
        </row>
      </sheetData>
      <sheetData sheetId="8">
        <row r="2">
          <cell r="B2" t="str">
            <v>LISTADO DE TARIFAS ALQUILER DE EQUIPOS</v>
          </cell>
        </row>
        <row r="4">
          <cell r="B4" t="str">
            <v>INSUMO EQUIPO / HERRAMIENTA</v>
          </cell>
          <cell r="C4" t="str">
            <v>UNIDAD</v>
          </cell>
          <cell r="D4" t="str">
            <v>VR. UNITARIO</v>
          </cell>
        </row>
        <row r="5">
          <cell r="B5" t="str">
            <v>ALICATES</v>
          </cell>
          <cell r="C5" t="str">
            <v>Un</v>
          </cell>
          <cell r="D5">
            <v>30188</v>
          </cell>
        </row>
        <row r="6">
          <cell r="B6" t="str">
            <v>ALLANADORA DE CONCRETO</v>
          </cell>
          <cell r="C6" t="str">
            <v>dd</v>
          </cell>
          <cell r="D6">
            <v>44000</v>
          </cell>
        </row>
        <row r="7">
          <cell r="B7" t="str">
            <v>ANDAMIO</v>
          </cell>
          <cell r="C7" t="str">
            <v>dd</v>
          </cell>
          <cell r="D7">
            <v>15200</v>
          </cell>
        </row>
        <row r="8">
          <cell r="B8" t="str">
            <v>ANDAMIO MULTIDIRECCIONAL 1,4 X 3,0 ALTURA 2M.</v>
          </cell>
          <cell r="C8" t="str">
            <v>dd</v>
          </cell>
          <cell r="D8">
            <v>11440</v>
          </cell>
        </row>
        <row r="9">
          <cell r="B9" t="str">
            <v>ANDAMIO PLOMERIA +SOPORTE Y BARANDA</v>
          </cell>
          <cell r="C9" t="str">
            <v>dd</v>
          </cell>
          <cell r="D9">
            <v>440</v>
          </cell>
        </row>
        <row r="10">
          <cell r="B10" t="str">
            <v>ANDAMIO SECCION</v>
          </cell>
          <cell r="C10" t="str">
            <v>sm</v>
          </cell>
          <cell r="D10">
            <v>9020</v>
          </cell>
        </row>
        <row r="11">
          <cell r="B11" t="str">
            <v>ANDAMIO TUBULAR</v>
          </cell>
          <cell r="C11" t="str">
            <v>dd</v>
          </cell>
          <cell r="D11">
            <v>1200</v>
          </cell>
        </row>
        <row r="12">
          <cell r="B12" t="str">
            <v>ANDAMIO TUBULAR 1,5 X 1,5 CON CRUCETA</v>
          </cell>
          <cell r="C12" t="str">
            <v>dd</v>
          </cell>
          <cell r="D12">
            <v>870</v>
          </cell>
        </row>
        <row r="13">
          <cell r="B13" t="str">
            <v>APISONADOR CANGURO</v>
          </cell>
          <cell r="C13" t="str">
            <v>dd</v>
          </cell>
          <cell r="D13">
            <v>95000</v>
          </cell>
        </row>
        <row r="14">
          <cell r="B14" t="str">
            <v>ATORNILLADOR</v>
          </cell>
          <cell r="C14" t="str">
            <v>Un</v>
          </cell>
          <cell r="D14">
            <v>21735</v>
          </cell>
        </row>
        <row r="15">
          <cell r="B15" t="str">
            <v>BAÑO CABINA SENCILLO FLUSHING + 2 ASEO SEMANAL - ALQUILER</v>
          </cell>
          <cell r="C15" t="str">
            <v>ms</v>
          </cell>
          <cell r="D15">
            <v>442363.68000000005</v>
          </cell>
        </row>
        <row r="16">
          <cell r="B16" t="str">
            <v>BENITIN</v>
          </cell>
          <cell r="C16" t="str">
            <v>dd</v>
          </cell>
          <cell r="D16">
            <v>71500</v>
          </cell>
        </row>
        <row r="17">
          <cell r="B17" t="str">
            <v>BOMBA DE INYECCION</v>
          </cell>
          <cell r="C17" t="str">
            <v>hr</v>
          </cell>
          <cell r="D17">
            <v>27500</v>
          </cell>
        </row>
        <row r="18">
          <cell r="B18" t="str">
            <v>BOMBA PARA CONCRETO</v>
          </cell>
          <cell r="C18" t="str">
            <v>m3</v>
          </cell>
          <cell r="D18">
            <v>36000</v>
          </cell>
        </row>
        <row r="19">
          <cell r="B19" t="str">
            <v>BOMBEO CONCRETO</v>
          </cell>
          <cell r="C19" t="str">
            <v>m3</v>
          </cell>
          <cell r="D19">
            <v>36000</v>
          </cell>
        </row>
        <row r="20">
          <cell r="B20" t="str">
            <v>BULLDOZER</v>
          </cell>
          <cell r="C20" t="str">
            <v>hr</v>
          </cell>
          <cell r="D20">
            <v>160000</v>
          </cell>
        </row>
        <row r="21">
          <cell r="B21" t="str">
            <v>CARGADOR BOBCAT</v>
          </cell>
          <cell r="C21" t="str">
            <v>hr</v>
          </cell>
          <cell r="D21">
            <v>81200</v>
          </cell>
        </row>
        <row r="22">
          <cell r="B22" t="str">
            <v>CASETA RECUPERACION DE POLVO</v>
          </cell>
          <cell r="C22" t="str">
            <v>dd</v>
          </cell>
          <cell r="D22">
            <v>55000</v>
          </cell>
        </row>
        <row r="23">
          <cell r="B23" t="str">
            <v>CERTIFICADOR</v>
          </cell>
          <cell r="C23" t="str">
            <v>dd</v>
          </cell>
          <cell r="D23">
            <v>50000</v>
          </cell>
        </row>
        <row r="24">
          <cell r="B24" t="str">
            <v>CILINDRO COMPACTADOR 3 Tn</v>
          </cell>
          <cell r="C24" t="str">
            <v>hr</v>
          </cell>
          <cell r="D24">
            <v>44000</v>
          </cell>
        </row>
        <row r="25">
          <cell r="B25" t="str">
            <v>CILINDRO GALION</v>
          </cell>
          <cell r="C25" t="str">
            <v>hr</v>
          </cell>
          <cell r="D25">
            <v>82500</v>
          </cell>
        </row>
        <row r="26">
          <cell r="B26" t="str">
            <v>COMPRESOR 2HP ALTA Y BAJA</v>
          </cell>
          <cell r="C26" t="str">
            <v>dd</v>
          </cell>
          <cell r="D26">
            <v>15000</v>
          </cell>
        </row>
        <row r="27">
          <cell r="B27" t="str">
            <v>COMPRESOR DE AIRE 5.4 CFM, PRESION 200 PSI CAPACIDAD 15 galones</v>
          </cell>
          <cell r="C27" t="str">
            <v>hr</v>
          </cell>
          <cell r="D27">
            <v>43000</v>
          </cell>
        </row>
        <row r="28">
          <cell r="B28" t="str">
            <v>CORTADORA</v>
          </cell>
          <cell r="C28" t="str">
            <v>dd</v>
          </cell>
          <cell r="D28">
            <v>31000</v>
          </cell>
        </row>
        <row r="29">
          <cell r="B29" t="str">
            <v>CORTADORA DE CONCRETO</v>
          </cell>
          <cell r="C29" t="str">
            <v>dd</v>
          </cell>
          <cell r="D29">
            <v>44000</v>
          </cell>
        </row>
        <row r="30">
          <cell r="B30" t="str">
            <v>DOBLADORA</v>
          </cell>
          <cell r="C30" t="str">
            <v>dd</v>
          </cell>
          <cell r="D30">
            <v>60000</v>
          </cell>
        </row>
        <row r="31">
          <cell r="B31" t="str">
            <v>EQUIPO DE CARPINTERIA</v>
          </cell>
          <cell r="C31" t="str">
            <v>dd</v>
          </cell>
          <cell r="D31">
            <v>77000</v>
          </cell>
        </row>
        <row r="32">
          <cell r="B32" t="str">
            <v>EQUIPO DE ORNAMENTACION</v>
          </cell>
          <cell r="C32" t="str">
            <v>dd</v>
          </cell>
          <cell r="D32">
            <v>88000</v>
          </cell>
        </row>
        <row r="33">
          <cell r="B33" t="str">
            <v>EQUIPO DE SOLDADURA</v>
          </cell>
          <cell r="C33" t="str">
            <v>dd</v>
          </cell>
          <cell r="D33">
            <v>88000</v>
          </cell>
        </row>
        <row r="34">
          <cell r="B34" t="str">
            <v>EQUIPO DE SOLDADURA BASICA</v>
          </cell>
          <cell r="C34" t="str">
            <v>dd</v>
          </cell>
          <cell r="D34">
            <v>36000</v>
          </cell>
        </row>
        <row r="35">
          <cell r="B35" t="str">
            <v>EQUIPO DE TOPOGRAFIA</v>
          </cell>
          <cell r="C35" t="str">
            <v>dd</v>
          </cell>
          <cell r="D35">
            <v>165000</v>
          </cell>
        </row>
        <row r="36">
          <cell r="B36" t="str">
            <v>EQUIPO DE TOPOGRAFIA BASICO</v>
          </cell>
          <cell r="C36" t="str">
            <v>dd</v>
          </cell>
          <cell r="D36">
            <v>60000</v>
          </cell>
        </row>
        <row r="37">
          <cell r="B37" t="str">
            <v>EQUIPO MANUAL DRY-WALL</v>
          </cell>
          <cell r="C37" t="str">
            <v>dd</v>
          </cell>
          <cell r="D37">
            <v>57200</v>
          </cell>
        </row>
        <row r="38">
          <cell r="B38" t="str">
            <v>EQUIPO-TALLER DE ORNAMENTACION</v>
          </cell>
          <cell r="C38" t="str">
            <v>dd</v>
          </cell>
          <cell r="D38">
            <v>360000</v>
          </cell>
        </row>
        <row r="39">
          <cell r="B39" t="str">
            <v>FINISHER</v>
          </cell>
          <cell r="C39" t="str">
            <v>hr</v>
          </cell>
          <cell r="D39">
            <v>385000</v>
          </cell>
        </row>
        <row r="40">
          <cell r="B40" t="str">
            <v>FORMALETA ENTREPISOS</v>
          </cell>
          <cell r="C40" t="str">
            <v>ms</v>
          </cell>
          <cell r="D40">
            <v>6400</v>
          </cell>
        </row>
        <row r="41">
          <cell r="B41" t="str">
            <v>FORMALETA METALICA</v>
          </cell>
          <cell r="C41" t="str">
            <v>ms</v>
          </cell>
          <cell r="D41">
            <v>16500</v>
          </cell>
        </row>
        <row r="42">
          <cell r="B42" t="str">
            <v>GRUA</v>
          </cell>
          <cell r="C42" t="str">
            <v>dd</v>
          </cell>
          <cell r="D42">
            <v>700000</v>
          </cell>
        </row>
        <row r="43">
          <cell r="B43" t="str">
            <v>HERRAMIENTA DE PONCHADO</v>
          </cell>
          <cell r="C43" t="str">
            <v>Un</v>
          </cell>
          <cell r="D43">
            <v>380000</v>
          </cell>
        </row>
        <row r="44">
          <cell r="B44" t="str">
            <v>HERRAMIENTA MENOR 3%</v>
          </cell>
          <cell r="C44" t="str">
            <v>glo</v>
          </cell>
          <cell r="D44">
            <v>0.03</v>
          </cell>
        </row>
        <row r="45">
          <cell r="B45" t="str">
            <v>HERRAMIENTA MENOR 5%</v>
          </cell>
          <cell r="C45" t="str">
            <v>glo</v>
          </cell>
          <cell r="D45">
            <v>0.05</v>
          </cell>
        </row>
        <row r="46">
          <cell r="B46" t="str">
            <v>HERRAMIENTA MENOR 7%</v>
          </cell>
          <cell r="C46" t="str">
            <v>glo</v>
          </cell>
          <cell r="D46">
            <v>7.0000000000000007E-2</v>
          </cell>
        </row>
        <row r="47">
          <cell r="B47" t="str">
            <v>HORNO DE CURADO</v>
          </cell>
          <cell r="C47" t="str">
            <v>dd</v>
          </cell>
          <cell r="D47">
            <v>120000</v>
          </cell>
        </row>
        <row r="48">
          <cell r="B48" t="str">
            <v>LLANA DENTADA 12X12MM 48CM PARA FORMATO GRANDE RUBI</v>
          </cell>
          <cell r="C48" t="str">
            <v>Un</v>
          </cell>
          <cell r="D48">
            <v>62590</v>
          </cell>
        </row>
        <row r="49">
          <cell r="B49" t="str">
            <v>MACETA</v>
          </cell>
          <cell r="C49" t="str">
            <v>Un</v>
          </cell>
          <cell r="D49">
            <v>28113</v>
          </cell>
        </row>
        <row r="50">
          <cell r="B50" t="str">
            <v>MAQUINA TERMOFUSION TUBERIA HIDRAULICA</v>
          </cell>
          <cell r="C50" t="str">
            <v>Un</v>
          </cell>
          <cell r="D50">
            <v>10581420</v>
          </cell>
        </row>
        <row r="51">
          <cell r="B51" t="str">
            <v>MARQUILLADORA</v>
          </cell>
          <cell r="C51" t="str">
            <v>Un</v>
          </cell>
          <cell r="D51">
            <v>1600000</v>
          </cell>
        </row>
        <row r="52">
          <cell r="B52" t="str">
            <v>MARTILLO DEMOLEDOR 60 LB</v>
          </cell>
          <cell r="C52" t="str">
            <v>hr</v>
          </cell>
          <cell r="D52">
            <v>12000</v>
          </cell>
        </row>
        <row r="53">
          <cell r="B53" t="str">
            <v>MEZCLADORA ELECT/GASOLINA 2BT</v>
          </cell>
          <cell r="C53" t="str">
            <v>dd</v>
          </cell>
          <cell r="D53">
            <v>58000</v>
          </cell>
        </row>
        <row r="54">
          <cell r="B54" t="str">
            <v>MINICARGADOR BOB CAT</v>
          </cell>
          <cell r="C54" t="str">
            <v>hr</v>
          </cell>
          <cell r="D54">
            <v>50000</v>
          </cell>
        </row>
        <row r="55">
          <cell r="B55" t="str">
            <v>MONTACARGA</v>
          </cell>
          <cell r="C55" t="str">
            <v>dd</v>
          </cell>
          <cell r="D55">
            <v>400000</v>
          </cell>
        </row>
        <row r="56">
          <cell r="B56" t="str">
            <v>MORDAZAS</v>
          </cell>
          <cell r="C56" t="str">
            <v>ms</v>
          </cell>
          <cell r="D56">
            <v>2090</v>
          </cell>
        </row>
        <row r="57">
          <cell r="B57" t="str">
            <v>MOTOBOMBA AUTOCEBANTE 2" A GASOLINA</v>
          </cell>
          <cell r="C57" t="str">
            <v>dd</v>
          </cell>
          <cell r="D57">
            <v>30000</v>
          </cell>
        </row>
        <row r="58">
          <cell r="B58" t="str">
            <v>MOTOBOMBA DE CONCRETO</v>
          </cell>
          <cell r="C58" t="str">
            <v>hr</v>
          </cell>
          <cell r="D58">
            <v>38500</v>
          </cell>
        </row>
        <row r="59">
          <cell r="B59" t="str">
            <v xml:space="preserve">MOTOSIERRA A GASOLINA 65.1CC </v>
          </cell>
          <cell r="C59" t="str">
            <v>dd</v>
          </cell>
          <cell r="D59">
            <v>24690</v>
          </cell>
        </row>
        <row r="60">
          <cell r="B60" t="str">
            <v>PALA</v>
          </cell>
          <cell r="C60" t="str">
            <v>Un</v>
          </cell>
          <cell r="D60">
            <v>35650</v>
          </cell>
        </row>
        <row r="61">
          <cell r="B61" t="str">
            <v>PARAL CORRIENTE 2.80 A 3.50 MTS</v>
          </cell>
          <cell r="C61" t="str">
            <v>dd</v>
          </cell>
          <cell r="D61">
            <v>161</v>
          </cell>
        </row>
        <row r="62">
          <cell r="B62" t="str">
            <v>PARAL LARGO DE 3.0 A 5.0 MTRS</v>
          </cell>
          <cell r="C62" t="str">
            <v>dd</v>
          </cell>
          <cell r="D62">
            <v>202</v>
          </cell>
        </row>
        <row r="63">
          <cell r="B63" t="str">
            <v>PARAL TELESCOPICO 2.2m</v>
          </cell>
          <cell r="C63" t="str">
            <v>ms</v>
          </cell>
          <cell r="D63">
            <v>1980</v>
          </cell>
        </row>
        <row r="64">
          <cell r="B64" t="str">
            <v>PICA</v>
          </cell>
          <cell r="C64" t="str">
            <v>Un</v>
          </cell>
          <cell r="D64">
            <v>35650</v>
          </cell>
        </row>
        <row r="65">
          <cell r="B65" t="str">
            <v>PILOTEADORA</v>
          </cell>
          <cell r="C65" t="str">
            <v>hr</v>
          </cell>
          <cell r="D65">
            <v>440000</v>
          </cell>
        </row>
        <row r="66">
          <cell r="B66" t="str">
            <v>PISTOLA</v>
          </cell>
          <cell r="C66" t="str">
            <v>Un</v>
          </cell>
          <cell r="D66">
            <v>10500</v>
          </cell>
        </row>
        <row r="67">
          <cell r="B67" t="str">
            <v>PISTOLA PULVERIZADORA</v>
          </cell>
          <cell r="C67" t="str">
            <v>dd</v>
          </cell>
          <cell r="D67">
            <v>38500</v>
          </cell>
        </row>
        <row r="68">
          <cell r="B68" t="str">
            <v>PLANCHON ORDINARIO 3m ALQ</v>
          </cell>
          <cell r="C68" t="str">
            <v>sm</v>
          </cell>
          <cell r="D68">
            <v>6600</v>
          </cell>
        </row>
        <row r="69">
          <cell r="B69" t="str">
            <v>PLUMA GRUA AGASOLINA</v>
          </cell>
          <cell r="C69" t="str">
            <v>dd</v>
          </cell>
          <cell r="D69">
            <v>35000</v>
          </cell>
        </row>
        <row r="70">
          <cell r="B70" t="str">
            <v>PRETALES</v>
          </cell>
          <cell r="C70" t="str">
            <v>Un</v>
          </cell>
          <cell r="D70">
            <v>12630</v>
          </cell>
        </row>
        <row r="71">
          <cell r="B71" t="str">
            <v>PULIDORA</v>
          </cell>
          <cell r="C71" t="str">
            <v>dd</v>
          </cell>
          <cell r="D71">
            <v>27500</v>
          </cell>
        </row>
        <row r="72">
          <cell r="B72" t="str">
            <v>PULIDORA MANUAL ELECTRICA</v>
          </cell>
          <cell r="C72" t="str">
            <v>hr</v>
          </cell>
          <cell r="D72">
            <v>2088</v>
          </cell>
        </row>
        <row r="73">
          <cell r="B73" t="str">
            <v>PUNTERO</v>
          </cell>
          <cell r="C73" t="str">
            <v>Un</v>
          </cell>
          <cell r="D73">
            <v>21735</v>
          </cell>
        </row>
        <row r="74">
          <cell r="B74" t="str">
            <v>QUEMADOR A GAS</v>
          </cell>
          <cell r="C74" t="str">
            <v>hr</v>
          </cell>
          <cell r="D74">
            <v>16500</v>
          </cell>
        </row>
        <row r="75">
          <cell r="B75" t="str">
            <v>RANURADORA</v>
          </cell>
          <cell r="C75" t="str">
            <v>dd</v>
          </cell>
          <cell r="D75">
            <v>330</v>
          </cell>
        </row>
        <row r="76">
          <cell r="B76" t="str">
            <v>RETROCARGADOR</v>
          </cell>
          <cell r="C76" t="str">
            <v>hr</v>
          </cell>
          <cell r="D76">
            <v>121096</v>
          </cell>
        </row>
        <row r="77">
          <cell r="B77" t="str">
            <v>RETROCARGADOR BOBCAT</v>
          </cell>
          <cell r="C77" t="str">
            <v>hr</v>
          </cell>
          <cell r="D77">
            <v>70000</v>
          </cell>
        </row>
        <row r="78">
          <cell r="B78" t="str">
            <v>RETROEXCAVADORA</v>
          </cell>
          <cell r="C78" t="str">
            <v>hr</v>
          </cell>
          <cell r="D78">
            <v>150000</v>
          </cell>
        </row>
        <row r="79">
          <cell r="B79" t="str">
            <v>RETROEXCAVADORA  90 HP</v>
          </cell>
          <cell r="C79" t="str">
            <v>hr</v>
          </cell>
          <cell r="D79">
            <v>90000</v>
          </cell>
        </row>
        <row r="80">
          <cell r="B80" t="str">
            <v>RETROGARGADOR</v>
          </cell>
          <cell r="C80" t="str">
            <v>hr</v>
          </cell>
          <cell r="D80">
            <v>90000</v>
          </cell>
        </row>
        <row r="81">
          <cell r="B81" t="str">
            <v>RODILLO DE PÚAS DE ACERO</v>
          </cell>
          <cell r="C81" t="str">
            <v>Un</v>
          </cell>
          <cell r="D81">
            <v>24200</v>
          </cell>
        </row>
        <row r="82">
          <cell r="B82" t="str">
            <v>RODILLO PIEL CARNERO 3 PULGADAS ATLAS</v>
          </cell>
          <cell r="C82" t="str">
            <v>Un</v>
          </cell>
          <cell r="D82">
            <v>9020</v>
          </cell>
        </row>
        <row r="83">
          <cell r="B83" t="str">
            <v>SEGUETA</v>
          </cell>
          <cell r="C83" t="str">
            <v>Un</v>
          </cell>
          <cell r="D83">
            <v>13900</v>
          </cell>
        </row>
        <row r="84">
          <cell r="B84" t="str">
            <v>SONDA</v>
          </cell>
          <cell r="C84" t="str">
            <v>Un</v>
          </cell>
          <cell r="D84">
            <v>56300</v>
          </cell>
        </row>
        <row r="85">
          <cell r="B85" t="str">
            <v>TALADRO</v>
          </cell>
          <cell r="C85" t="str">
            <v>hr</v>
          </cell>
          <cell r="D85">
            <v>6050</v>
          </cell>
        </row>
        <row r="86">
          <cell r="B86" t="str">
            <v>TALADRO</v>
          </cell>
          <cell r="C86" t="str">
            <v>Un</v>
          </cell>
          <cell r="D86">
            <v>1026375</v>
          </cell>
        </row>
        <row r="87">
          <cell r="B87" t="str">
            <v>TALADRO HILTI</v>
          </cell>
          <cell r="C87" t="str">
            <v>hr</v>
          </cell>
          <cell r="D87">
            <v>38500</v>
          </cell>
        </row>
        <row r="88">
          <cell r="B88" t="str">
            <v>TRONZADORA</v>
          </cell>
          <cell r="C88" t="str">
            <v>dd</v>
          </cell>
          <cell r="D88">
            <v>35000</v>
          </cell>
        </row>
        <row r="89">
          <cell r="B89" t="str">
            <v>VIBRADOR A GASOLINA</v>
          </cell>
          <cell r="C89" t="str">
            <v>dd</v>
          </cell>
          <cell r="D89">
            <v>33000</v>
          </cell>
        </row>
        <row r="90">
          <cell r="B90" t="str">
            <v>VIBRADOR DE CONCRETO A GASOLINA TIPO AGUJA</v>
          </cell>
          <cell r="C90" t="str">
            <v>dd</v>
          </cell>
          <cell r="D90">
            <v>33000</v>
          </cell>
        </row>
        <row r="91">
          <cell r="B91" t="str">
            <v xml:space="preserve">VIBROCOMPACTADOR 8 TON </v>
          </cell>
          <cell r="C91" t="str">
            <v>hr</v>
          </cell>
          <cell r="D91">
            <v>70000</v>
          </cell>
        </row>
        <row r="92">
          <cell r="B92" t="str">
            <v>VIBROCOMPACTADOR TIPO RANA</v>
          </cell>
          <cell r="C92" t="str">
            <v>dd</v>
          </cell>
          <cell r="D92">
            <v>60500</v>
          </cell>
        </row>
        <row r="93">
          <cell r="D93">
            <v>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s>
    <sheetDataSet>
      <sheetData sheetId="0" refreshError="1">
        <row r="2">
          <cell r="D2" t="str">
            <v>ESTUDIOS Y DISEÑOS ACCESOS A BARRIOS</v>
          </cell>
        </row>
        <row r="3">
          <cell r="D3" t="str">
            <v>GRUPO 2 BOGOTA D.C.</v>
          </cell>
        </row>
        <row r="6">
          <cell r="D6">
            <v>39917</v>
          </cell>
        </row>
        <row r="7">
          <cell r="D7" t="str">
            <v>DIN S.A.</v>
          </cell>
        </row>
        <row r="8">
          <cell r="D8">
            <v>0.1</v>
          </cell>
        </row>
        <row r="9">
          <cell r="D9">
            <v>0.05</v>
          </cell>
        </row>
        <row r="10">
          <cell r="D10">
            <v>0.05</v>
          </cell>
        </row>
        <row r="11">
          <cell r="D11">
            <v>0.16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sheetData sheetId="7" refreshError="1">
        <row r="8">
          <cell r="B8">
            <v>2.8888699999999998</v>
          </cell>
        </row>
        <row r="11">
          <cell r="B11">
            <v>2.25027</v>
          </cell>
        </row>
      </sheetData>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CIONES SOCIALES"/>
      <sheetName val="PERSONAL"/>
      <sheetName val="lisprecios"/>
      <sheetName val="PRESU"/>
    </sheetNames>
    <sheetDataSet>
      <sheetData sheetId="0"/>
      <sheetData sheetId="1"/>
      <sheetData sheetId="2"/>
      <sheetData sheetId="3"/>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Presupuesto"/>
      <sheetName val="\MANTENIMIENTO RUTA 1001_MARZO "/>
      <sheetName val="ANEXO IX"/>
      <sheetName val="CONT_ADI"/>
      <sheetName val="Formulario N° 4"/>
      <sheetName val="MATERIALES"/>
      <sheetName val="EQUIPO"/>
      <sheetName val="otros"/>
      <sheetName val="Datos"/>
      <sheetName val="Cuadrillas"/>
      <sheetName val="Jornal"/>
      <sheetName val="APUs"/>
      <sheetName val="INSUMOS"/>
      <sheetName val="PptoGral"/>
      <sheetName val="\I\MANTENIMIENTO RUTA 1001_MARZ"/>
      <sheetName val="\F\MANTENIMIENTO RUTA 1001_MARZ"/>
      <sheetName val="a__aaInformación"/>
      <sheetName val="a__aaInformación1"/>
      <sheetName val="a__aaInformación2"/>
      <sheetName val="\\SERVIDOR\Public2\MANTENIMIENT"/>
      <sheetName val="Concretos y morteros"/>
      <sheetName val="Datos iniciales "/>
      <sheetName val="Transporte"/>
      <sheetName val="\Users\USUARIO\Downloads\MANTEN"/>
      <sheetName val="INDICMICROEMP"/>
      <sheetName val="INDICE"/>
      <sheetName val="Fornato 6"/>
      <sheetName val="\G\I\MANTENIMIENTO RUTA 1001_MA"/>
      <sheetName val="\D\MANTENIMIENTO RUTA 1001_MARZ"/>
      <sheetName val="\G\D\MANTENIMIENTO RUTA 1001_MA"/>
      <sheetName val="#REF"/>
      <sheetName val="\I\I\MANTENIMIENTO RUTA 1001_MA"/>
      <sheetName val="\Users\Personal\Downloads\MANTE"/>
      <sheetName val="TOT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cios-básicos200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ANEXO_7"/>
      <sheetName val="ANEXO_4"/>
      <sheetName val="ANEXO_4_(2)"/>
      <sheetName val="ANEXO_4_(3)"/>
      <sheetName val="ANEXO_4_(4)"/>
      <sheetName val="ANEXO_5_"/>
      <sheetName val="ANEXO_2"/>
      <sheetName val="1_1"/>
      <sheetName val="2_1"/>
      <sheetName val="2_2"/>
      <sheetName val="2_3"/>
      <sheetName val="2_4"/>
      <sheetName val="2_5"/>
      <sheetName val="3_1"/>
      <sheetName val="3_2"/>
      <sheetName val="3_3"/>
      <sheetName val="3_4"/>
      <sheetName val="4_1"/>
      <sheetName val="4_2"/>
      <sheetName val="4_3"/>
      <sheetName val="4_4"/>
      <sheetName val="4_5"/>
      <sheetName val="4_6"/>
      <sheetName val="4_7"/>
      <sheetName val="4_8"/>
      <sheetName val="5_1"/>
      <sheetName val="5_2"/>
      <sheetName val="5_3"/>
      <sheetName val="6_1"/>
      <sheetName val="6_2"/>
      <sheetName val="7_1"/>
      <sheetName val="7_2"/>
      <sheetName val="8_1"/>
      <sheetName val="8_2"/>
      <sheetName val="8_3"/>
      <sheetName val="8_4"/>
      <sheetName val="8_5"/>
      <sheetName val="9_1"/>
      <sheetName val="10_1"/>
      <sheetName val="10_2"/>
      <sheetName val="11_1"/>
      <sheetName val="11_2"/>
      <sheetName val="11_3"/>
      <sheetName val="11_4"/>
      <sheetName val="11_5"/>
      <sheetName val="PALET_DEL_21_FEB_AL_5_MARZ"/>
      <sheetName val="ANEXO_71"/>
      <sheetName val="ANEXO_41"/>
      <sheetName val="ANEXO_4_(2)1"/>
      <sheetName val="ANEXO_4_(3)1"/>
      <sheetName val="ANEXO_4_(4)1"/>
      <sheetName val="ANEXO_5_1"/>
      <sheetName val="ANEXO_21"/>
      <sheetName val="1_11"/>
      <sheetName val="2_11"/>
      <sheetName val="2_21"/>
      <sheetName val="2_31"/>
      <sheetName val="2_41"/>
      <sheetName val="2_51"/>
      <sheetName val="3_11"/>
      <sheetName val="3_21"/>
      <sheetName val="3_31"/>
      <sheetName val="3_41"/>
      <sheetName val="4_11"/>
      <sheetName val="4_21"/>
      <sheetName val="4_31"/>
      <sheetName val="4_41"/>
      <sheetName val="4_51"/>
      <sheetName val="4_61"/>
      <sheetName val="4_71"/>
      <sheetName val="4_81"/>
      <sheetName val="5_11"/>
      <sheetName val="5_21"/>
      <sheetName val="5_31"/>
      <sheetName val="6_11"/>
      <sheetName val="6_21"/>
      <sheetName val="7_11"/>
      <sheetName val="7_21"/>
      <sheetName val="8_11"/>
      <sheetName val="8_21"/>
      <sheetName val="8_31"/>
      <sheetName val="8_41"/>
      <sheetName val="8_51"/>
      <sheetName val="9_11"/>
      <sheetName val="10_11"/>
      <sheetName val="10_21"/>
      <sheetName val="11_11"/>
      <sheetName val="11_21"/>
      <sheetName val="11_31"/>
      <sheetName val="11_41"/>
      <sheetName val="11_51"/>
      <sheetName val="PALET_DEL_21_FEB_AL_5_MARZ1"/>
      <sheetName val="ANEXO_72"/>
      <sheetName val="ANEXO_42"/>
      <sheetName val="ANEXO_4_(2)2"/>
      <sheetName val="ANEXO_4_(3)2"/>
      <sheetName val="ANEXO_4_(4)2"/>
      <sheetName val="ANEXO_5_2"/>
      <sheetName val="ANEXO_22"/>
      <sheetName val="1_12"/>
      <sheetName val="2_12"/>
      <sheetName val="2_22"/>
      <sheetName val="2_32"/>
      <sheetName val="2_42"/>
      <sheetName val="2_52"/>
      <sheetName val="3_12"/>
      <sheetName val="3_22"/>
      <sheetName val="3_32"/>
      <sheetName val="3_42"/>
      <sheetName val="4_12"/>
      <sheetName val="4_22"/>
      <sheetName val="4_32"/>
      <sheetName val="4_42"/>
      <sheetName val="4_52"/>
      <sheetName val="4_62"/>
      <sheetName val="4_72"/>
      <sheetName val="4_82"/>
      <sheetName val="5_12"/>
      <sheetName val="5_22"/>
      <sheetName val="5_32"/>
      <sheetName val="6_12"/>
      <sheetName val="6_22"/>
      <sheetName val="7_12"/>
      <sheetName val="7_22"/>
      <sheetName val="8_12"/>
      <sheetName val="8_22"/>
      <sheetName val="8_32"/>
      <sheetName val="8_42"/>
      <sheetName val="8_52"/>
      <sheetName val="9_12"/>
      <sheetName val="10_12"/>
      <sheetName val="10_22"/>
      <sheetName val="11_12"/>
      <sheetName val="11_22"/>
      <sheetName val="11_32"/>
      <sheetName val="11_42"/>
      <sheetName val="11_52"/>
      <sheetName val="PALET_DEL_21_FEB_AL_5_MARZ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L. MAT."/>
      <sheetName val="A.BAS."/>
      <sheetName val="CUAD."/>
      <sheetName val="APU"/>
      <sheetName val="AUI"/>
      <sheetName val="C.FIN."/>
      <sheetName val="P.INV"/>
      <sheetName val="P.S."/>
      <sheetName val="P.INV.ANTIC."/>
      <sheetName val="Hoja1"/>
    </sheetNames>
    <sheetDataSet>
      <sheetData sheetId="0"/>
      <sheetData sheetId="1"/>
      <sheetData sheetId="2"/>
      <sheetData sheetId="3"/>
      <sheetData sheetId="4"/>
      <sheetData sheetId="5"/>
      <sheetData sheetId="6"/>
      <sheetData sheetId="7"/>
      <sheetData sheetId="8">
        <row r="33">
          <cell r="C33">
            <v>0.77967625899280601</v>
          </cell>
        </row>
      </sheetData>
      <sheetData sheetId="9"/>
      <sheetData sheetId="10"/>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sheetName val="factor"/>
      <sheetName val="presupuesto"/>
      <sheetName val="factor (2)"/>
      <sheetName val="presupuesto (2)"/>
      <sheetName val="1"/>
      <sheetName val="2"/>
      <sheetName val="3"/>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CDItem"/>
      <sheetName val="Acc Ago-Sep.xls"/>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Materiales"/>
      <sheetName val="Cuadrillas"/>
      <sheetName val="Concretos y morteros"/>
      <sheetName val="Equipo"/>
      <sheetName val="Datos iniciales "/>
      <sheetName val="Transporte"/>
      <sheetName val="ANEXO 7"/>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INSUMOS"/>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ow r="2">
          <cell r="R2">
            <v>0</v>
          </cell>
        </row>
      </sheetData>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DE ENTRADA"/>
      <sheetName val="MANO DE OBRA"/>
      <sheetName val="MATERIALES"/>
      <sheetName val="APU BASICOS"/>
      <sheetName val="APU"/>
      <sheetName val="CANTIDADES Y PRECIOS"/>
    </sheetNames>
    <sheetDataSet>
      <sheetData sheetId="0"/>
      <sheetData sheetId="1"/>
      <sheetData sheetId="2" refreshError="1">
        <row r="10">
          <cell r="A10" t="str">
            <v>Jornal - dia</v>
          </cell>
        </row>
        <row r="11">
          <cell r="A11" t="str">
            <v>Ayudante</v>
          </cell>
        </row>
        <row r="12">
          <cell r="A12" t="str">
            <v>Oficial</v>
          </cell>
        </row>
      </sheetData>
      <sheetData sheetId="3"/>
      <sheetData sheetId="4"/>
      <sheetData sheetId="5"/>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s>
    <sheetDataSet>
      <sheetData sheetId="0"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acta_3"/>
      <sheetName val="acta_2"/>
      <sheetName val="acta_1"/>
      <sheetName val="modifica_(2)"/>
      <sheetName val="ANEXO_7"/>
      <sheetName val="3_1"/>
      <sheetName val="3_2"/>
      <sheetName val="5_1"/>
      <sheetName val="5_2"/>
      <sheetName val="5_3"/>
      <sheetName val="11_3"/>
      <sheetName val="11_2"/>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21">
          <cell r="D21">
            <v>76779</v>
          </cell>
        </row>
      </sheetData>
      <sheetData sheetId="13"/>
      <sheetData sheetId="14"/>
      <sheetData sheetId="15"/>
      <sheetData sheetId="16"/>
      <sheetData sheetId="17"/>
      <sheetData sheetId="18"/>
      <sheetData sheetId="19"/>
      <sheetData sheetId="20"/>
      <sheetData sheetId="21"/>
      <sheetData sheetId="22"/>
      <sheetData sheetId="23"/>
      <sheetData sheetId="24">
        <row r="21">
          <cell r="D21">
            <v>76779</v>
          </cell>
        </row>
      </sheetData>
      <sheetData sheetId="25"/>
      <sheetData sheetId="26"/>
      <sheetData sheetId="27"/>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RCUITOS CODENSA"/>
      <sheetName val="CIRCUITOS eec"/>
      <sheetName val="CIRCUITOS rc"/>
      <sheetName val="CIRCUITOS rn"/>
      <sheetName val="CIRCUITOS ro"/>
      <sheetName val="CIRCUITOS rs"/>
    </sheetNames>
    <sheetDataSet>
      <sheetData sheetId="0"/>
      <sheetData sheetId="1"/>
      <sheetData sheetId="2"/>
      <sheetData sheetId="3"/>
      <sheetData sheetId="4"/>
      <sheetData sheetId="5"/>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
      <sheetName val="A"/>
      <sheetName val="PD"/>
      <sheetName val="No ALC"/>
      <sheetName val="CTO CLASE F"/>
      <sheetName val="2500psi"/>
      <sheetName val="Mor 1-5"/>
      <sheetName val="Mor 1-4"/>
      <sheetName val="Mor 1-3"/>
      <sheetName val="plc elev"/>
      <sheetName val="fi"/>
      <sheetName val="1,1"/>
      <sheetName val="1,2"/>
      <sheetName val="1,3"/>
      <sheetName val="1,4"/>
      <sheetName val="1,5"/>
    </sheetNames>
    <sheetDataSet>
      <sheetData sheetId="0" refreshError="1">
        <row r="7">
          <cell r="F7">
            <v>180</v>
          </cell>
        </row>
        <row r="14">
          <cell r="B14">
            <v>17000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ivot table"/>
      <sheetName val="Summary"/>
      <sheetName val="Pivot table (2)"/>
      <sheetName val="Budget Book"/>
      <sheetName val="Cal forecast"/>
      <sheetName val="Items"/>
      <sheetName val="% aprobados"/>
      <sheetName val="M1-157"/>
      <sheetName val="M1-158"/>
      <sheetName val="M1-161"/>
      <sheetName val="M1-166"/>
      <sheetName val="M1-179"/>
      <sheetName val="M1-188 A"/>
      <sheetName val="M1-188 B"/>
      <sheetName val="M1-188 2009 C"/>
      <sheetName val="M1-188 2010 C"/>
      <sheetName val="M1-188 D"/>
      <sheetName val="M1-188 E"/>
      <sheetName val="M1-193"/>
      <sheetName val="M1-196"/>
      <sheetName val="M1-204"/>
      <sheetName val="M1-228 A"/>
      <sheetName val="M1-228 B"/>
      <sheetName val="M1-228 C"/>
      <sheetName val="M1-229-2009"/>
      <sheetName val="M1-229-2010"/>
      <sheetName val="M1-229-2011"/>
      <sheetName val="M1-234"/>
      <sheetName val="M1-244"/>
      <sheetName val="M1-251"/>
      <sheetName val="M1-252"/>
      <sheetName val="M1-256"/>
      <sheetName val="M1-257"/>
      <sheetName val="M1-259"/>
      <sheetName val="M1-260"/>
      <sheetName val="M1-261"/>
      <sheetName val="M1-262"/>
      <sheetName val="M1-263"/>
      <sheetName val="M1-264"/>
      <sheetName val="M1-266"/>
      <sheetName val="M1-267 A"/>
      <sheetName val="M1-267 B"/>
      <sheetName val="M1-267 C"/>
      <sheetName val="M1-267 D"/>
      <sheetName val="M1-267 E"/>
      <sheetName val="M1-267 F"/>
      <sheetName val="M1-267 G"/>
      <sheetName val="M1-268"/>
      <sheetName val="M1-270"/>
      <sheetName val="M1-272"/>
      <sheetName val="M1-273"/>
      <sheetName val="M1-274"/>
      <sheetName val="M1-275"/>
      <sheetName val="M1-276"/>
      <sheetName val="M1-277"/>
      <sheetName val="M1-279"/>
      <sheetName val="M1-283"/>
      <sheetName val="M1-289"/>
      <sheetName val="M1-290"/>
      <sheetName val="M1-291"/>
      <sheetName val="M1-293"/>
      <sheetName val="M1-294"/>
      <sheetName val="M1-308"/>
      <sheetName val="M1-313"/>
      <sheetName val="M1-314"/>
      <sheetName val="M1-315"/>
      <sheetName val="M1-316"/>
      <sheetName val="M1-317"/>
      <sheetName val="M1-318"/>
      <sheetName val="M1-319"/>
      <sheetName val="M1-320"/>
      <sheetName val="M1-322-2009"/>
      <sheetName val="M1-322-2010"/>
      <sheetName val="M1-322-2011"/>
      <sheetName val="M1-324"/>
      <sheetName val="M1-325"/>
      <sheetName val="M1-326"/>
      <sheetName val="REF - Listas"/>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ow r="4">
          <cell r="B4" t="str">
            <v>TBD</v>
          </cell>
          <cell r="F4" t="str">
            <v>Exploration works</v>
          </cell>
        </row>
        <row r="5">
          <cell r="B5" t="str">
            <v>Defining scope</v>
          </cell>
          <cell r="F5" t="str">
            <v>Mining operations</v>
          </cell>
        </row>
        <row r="6">
          <cell r="B6" t="str">
            <v>In progress</v>
          </cell>
          <cell r="F6" t="str">
            <v>Health, Safety, Environment &amp; Community (HSEC)</v>
          </cell>
        </row>
        <row r="7">
          <cell r="B7" t="str">
            <v>For Approval</v>
          </cell>
          <cell r="F7" t="str">
            <v>Other</v>
          </cell>
        </row>
        <row r="8">
          <cell r="B8" t="str">
            <v>Partially Approved</v>
          </cell>
        </row>
        <row r="9">
          <cell r="B9" t="str">
            <v>Approved</v>
          </cell>
        </row>
        <row r="10">
          <cell r="B10" t="str">
            <v>Voided</v>
          </cell>
        </row>
        <row r="11">
          <cell r="B11" t="str">
            <v>Completed</v>
          </cell>
        </row>
        <row r="14">
          <cell r="B14" t="str">
            <v>Capital projects</v>
          </cell>
        </row>
        <row r="15">
          <cell r="B15" t="str">
            <v>Project Responsible</v>
          </cell>
        </row>
        <row r="16">
          <cell r="B16" t="str">
            <v>Purchasing</v>
          </cell>
          <cell r="D16" t="str">
            <v>Admin &amp; Infrastructure</v>
          </cell>
        </row>
        <row r="17">
          <cell r="B17" t="str">
            <v>Legal</v>
          </cell>
          <cell r="D17" t="str">
            <v>Mining - Support</v>
          </cell>
        </row>
        <row r="18">
          <cell r="B18" t="str">
            <v>Peter Tilston</v>
          </cell>
          <cell r="D18" t="str">
            <v>Mining - Waste Removal</v>
          </cell>
        </row>
        <row r="19">
          <cell r="B19" t="str">
            <v>Edward Delilla</v>
          </cell>
          <cell r="D19" t="str">
            <v>Coal Handling</v>
          </cell>
        </row>
        <row r="20">
          <cell r="B20" t="str">
            <v>Harold McBride</v>
          </cell>
          <cell r="D20" t="str">
            <v>HO &amp; Marketing</v>
          </cell>
        </row>
        <row r="21">
          <cell r="B21" t="str">
            <v>Chris Phillips</v>
          </cell>
          <cell r="D21" t="str">
            <v>Mining - Coal Mining</v>
          </cell>
        </row>
        <row r="22">
          <cell r="B22" t="str">
            <v>Darren Bowden</v>
          </cell>
          <cell r="D22" t="str">
            <v>Rail &amp; Transport</v>
          </cell>
        </row>
        <row r="23">
          <cell r="B23" t="str">
            <v>Gary Nagle</v>
          </cell>
          <cell r="D23" t="str">
            <v>Fenoco: Access Fees</v>
          </cell>
        </row>
        <row r="24">
          <cell r="D24" t="str">
            <v>Port</v>
          </cell>
        </row>
        <row r="27">
          <cell r="D27" t="str">
            <v>Expansion</v>
          </cell>
        </row>
        <row r="28">
          <cell r="D28" t="str">
            <v>Stay in business</v>
          </cell>
        </row>
        <row r="32">
          <cell r="D32" t="str">
            <v>Other</v>
          </cell>
        </row>
        <row r="33">
          <cell r="D33" t="str">
            <v>Electrical Infrastructure</v>
          </cell>
        </row>
        <row r="34">
          <cell r="D34" t="str">
            <v>Purchase New Equip</v>
          </cell>
        </row>
        <row r="35">
          <cell r="D35" t="str">
            <v>Civil Infrastructure</v>
          </cell>
        </row>
        <row r="36">
          <cell r="D36" t="str">
            <v>Overhaul</v>
          </cell>
        </row>
        <row r="37">
          <cell r="D37" t="str">
            <v>Engineering Studies</v>
          </cell>
        </row>
        <row r="38">
          <cell r="D38" t="str">
            <v>Purchase Used Equip</v>
          </cell>
        </row>
      </sheetData>
      <sheetData sheetId="78"/>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F PVC"/>
      <sheetName val="Presupuesto 2003"/>
      <sheetName val="1r.Localiz. Estac"/>
      <sheetName val="Reforestación"/>
      <sheetName val="Empradización"/>
      <sheetName val="Dom 2&quot;"/>
      <sheetName val="Instal. 2&quot; PVC"/>
      <sheetName val="Instal. 3&quot;-4&quot; PVC"/>
      <sheetName val="ANÁLISIS Y PRECIOS (Final) "/>
      <sheetName val="B-Morteros"/>
      <sheetName val="B-Formaleta-columnas"/>
      <sheetName val="B-form-cajas"/>
      <sheetName val="B-form-muros"/>
      <sheetName val="B-form-recipiente"/>
      <sheetName val="B-form-losa aerea"/>
      <sheetName val="B-Formaleta-solado"/>
      <sheetName val="Ccto-solado-atraque"/>
      <sheetName val="B-Formaleta-cimiento"/>
      <sheetName val="5e.Ccto-cimiento"/>
      <sheetName val="Ccto-losa-piso"/>
      <sheetName val="Ccto-losa imperm-piso"/>
      <sheetName val="Ccto-losa imperm aérea"/>
      <sheetName val="Ccto-losa aérea"/>
      <sheetName val="Ccto-muros"/>
      <sheetName val="Ccto-muros imperm"/>
      <sheetName val="Ccto-caja-canal"/>
      <sheetName val="Ccto-columnas"/>
      <sheetName val="Ccto-recipiente"/>
      <sheetName val="6e.Columnas 0.12 x 0.15"/>
      <sheetName val="6e.Columnas 0.15 x 0.20"/>
      <sheetName val="6e.Columnas 0.20x 0.20 "/>
      <sheetName val="6e.Columnas 0.25x 0.25"/>
      <sheetName val="6e.Viga 0.15 x 0.25"/>
      <sheetName val="básico-ccto2000"/>
      <sheetName val="básico-ccto2400"/>
      <sheetName val="básico-ccto3000"/>
      <sheetName val="6e.Mampostería 0,10"/>
      <sheetName val="6e.Filos y dilataciones"/>
      <sheetName val="Pintura"/>
      <sheetName val="23e.Promical"/>
      <sheetName val="1r.Localiz.inicial-redes"/>
      <sheetName val="5r.Topografía instalación tub."/>
      <sheetName val="Desmonte y retiro"/>
      <sheetName val="Taponamiento drenes"/>
      <sheetName val="Descapote"/>
      <sheetName val="Exc. a  maquina"/>
      <sheetName val="Diques "/>
      <sheetName val="Campamento 30M2"/>
      <sheetName val="Adecuación enrrocado"/>
      <sheetName val="Piedra pegada"/>
      <sheetName val="Púas"/>
      <sheetName val="Exc. a mano"/>
      <sheetName val="Ref-60ksi"/>
      <sheetName val="Malla eslabonada"/>
      <sheetName val="Experiencias"/>
      <sheetName val="Anden-2400"/>
      <sheetName val="Relleno-sitio"/>
      <sheetName val="Relleno-seleccionado"/>
      <sheetName val="22e.Retiro 1000mts-manual"/>
      <sheetName val="Retiro 1000mts-maquina"/>
      <sheetName val="Cinta PVC O-22"/>
      <sheetName val="Gravilla-clasificada"/>
    </sheetNames>
    <sheetDataSet>
      <sheetData sheetId="0"/>
      <sheetData sheetId="1" refreshError="1">
        <row r="1">
          <cell r="J1">
            <v>2.1003416575999996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enturitas Valuation Summary"/>
      <sheetName val="Title"/>
      <sheetName val="Options"/>
      <sheetName val="Project Finance"/>
      <sheetName val="Equipment Leasing"/>
      <sheetName val="Parameters"/>
      <sheetName val="Pricing"/>
      <sheetName val="NPV Summary"/>
      <sheetName val="Cost Summ"/>
      <sheetName val="Sensitivities"/>
      <sheetName val="Economic  Graph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Royaltie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2007 Capex"/>
      <sheetName val="Paste In Schedule_CDJ"/>
      <sheetName val="Paste In Schedule_Cal"/>
      <sheetName val="Paste In Utilisation"/>
      <sheetName val="Paste In Fleet"/>
      <sheetName val="Paste in Roster"/>
      <sheetName val="Equip Data"/>
      <sheetName val="Not Used ------&gt;"/>
      <sheetName val="Update_Header_Footer"/>
    </sheetNames>
    <sheetDataSet>
      <sheetData sheetId="0" refreshError="1"/>
      <sheetData sheetId="1" refreshError="1"/>
      <sheetData sheetId="2" refreshError="1"/>
      <sheetData sheetId="3" refreshError="1"/>
      <sheetData sheetId="4" refreshError="1"/>
      <sheetData sheetId="5" refreshError="1">
        <row r="15">
          <cell r="K15">
            <v>0.1</v>
          </cell>
          <cell r="R15">
            <v>0.08</v>
          </cell>
        </row>
        <row r="16">
          <cell r="K16">
            <v>2.5000000000000001E-2</v>
          </cell>
        </row>
        <row r="17">
          <cell r="D17">
            <v>38353</v>
          </cell>
        </row>
        <row r="18">
          <cell r="K18">
            <v>11300</v>
          </cell>
          <cell r="R18">
            <v>0.55000000000000004</v>
          </cell>
        </row>
        <row r="19">
          <cell r="R19">
            <v>1800</v>
          </cell>
        </row>
        <row r="26">
          <cell r="O26">
            <v>4</v>
          </cell>
          <cell r="P26">
            <v>2</v>
          </cell>
          <cell r="Q26">
            <v>4</v>
          </cell>
          <cell r="R26">
            <v>5</v>
          </cell>
        </row>
        <row r="27">
          <cell r="O27">
            <v>7</v>
          </cell>
          <cell r="P27">
            <v>5</v>
          </cell>
          <cell r="Q27">
            <v>6</v>
          </cell>
          <cell r="R27">
            <v>7</v>
          </cell>
        </row>
        <row r="28">
          <cell r="O28">
            <v>2</v>
          </cell>
          <cell r="P28">
            <v>2</v>
          </cell>
          <cell r="Q28">
            <v>2</v>
          </cell>
          <cell r="R28">
            <v>3</v>
          </cell>
        </row>
        <row r="29">
          <cell r="O29">
            <v>12</v>
          </cell>
          <cell r="P29">
            <v>12</v>
          </cell>
          <cell r="Q29">
            <v>12</v>
          </cell>
          <cell r="R29">
            <v>8</v>
          </cell>
        </row>
        <row r="30">
          <cell r="O30" t="str">
            <v>4p7d</v>
          </cell>
          <cell r="P30" t="str">
            <v>2p5d2</v>
          </cell>
          <cell r="Q30" t="str">
            <v>4p6d</v>
          </cell>
          <cell r="R30" t="str">
            <v>5p7d</v>
          </cell>
        </row>
      </sheetData>
      <sheetData sheetId="6" refreshError="1"/>
      <sheetData sheetId="7" refreshError="1"/>
      <sheetData sheetId="8" refreshError="1"/>
      <sheetData sheetId="9" refreshError="1">
        <row r="10">
          <cell r="I10">
            <v>1</v>
          </cell>
        </row>
        <row r="12">
          <cell r="I12">
            <v>1</v>
          </cell>
        </row>
        <row r="13">
          <cell r="I13">
            <v>1</v>
          </cell>
        </row>
      </sheetData>
      <sheetData sheetId="10" refreshError="1"/>
      <sheetData sheetId="11" refreshError="1"/>
      <sheetData sheetId="12" refreshError="1">
        <row r="58">
          <cell r="H58">
            <v>0</v>
          </cell>
        </row>
        <row r="132">
          <cell r="H132">
            <v>0</v>
          </cell>
        </row>
      </sheetData>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row r="14">
          <cell r="B14">
            <v>110</v>
          </cell>
          <cell r="C14" t="str">
            <v>Front End Loader</v>
          </cell>
          <cell r="D14" t="str">
            <v>Caterpillar992G</v>
          </cell>
          <cell r="E14" t="str">
            <v>11.5 cu.m.</v>
          </cell>
          <cell r="F14">
            <v>0.75</v>
          </cell>
          <cell r="G14" t="str">
            <v>USA</v>
          </cell>
          <cell r="I14">
            <v>1681500</v>
          </cell>
          <cell r="J14">
            <v>1681500</v>
          </cell>
          <cell r="K14">
            <v>42500</v>
          </cell>
          <cell r="L14">
            <v>2</v>
          </cell>
          <cell r="M14">
            <v>5530.91</v>
          </cell>
          <cell r="Q14">
            <v>17.411240975383745</v>
          </cell>
          <cell r="S14">
            <v>30.401868770238533</v>
          </cell>
          <cell r="T14">
            <v>3.8002335962798166</v>
          </cell>
          <cell r="Y14">
            <v>107.46</v>
          </cell>
          <cell r="Z14">
            <v>59.103000000000002</v>
          </cell>
          <cell r="AA14">
            <v>0.1</v>
          </cell>
          <cell r="AB14">
            <v>5.9103000000000003</v>
          </cell>
          <cell r="AC14">
            <v>12.1653</v>
          </cell>
          <cell r="AD14">
            <v>6.2774999999999999</v>
          </cell>
          <cell r="AE14">
            <v>30.195</v>
          </cell>
          <cell r="AI14">
            <v>113.65109999999999</v>
          </cell>
          <cell r="AJ14">
            <v>19147</v>
          </cell>
          <cell r="AN14">
            <v>0.42</v>
          </cell>
        </row>
        <row r="15">
          <cell r="B15">
            <v>111</v>
          </cell>
          <cell r="C15" t="str">
            <v>Front End Loader</v>
          </cell>
          <cell r="D15" t="str">
            <v>Caterpillar994D</v>
          </cell>
          <cell r="E15" t="str">
            <v>18.0 cu.m.</v>
          </cell>
          <cell r="F15">
            <v>0.75</v>
          </cell>
          <cell r="G15" t="str">
            <v>USA</v>
          </cell>
          <cell r="I15">
            <v>3847500</v>
          </cell>
          <cell r="J15">
            <v>3847500</v>
          </cell>
          <cell r="K15">
            <v>45000</v>
          </cell>
          <cell r="L15">
            <v>2</v>
          </cell>
          <cell r="M15">
            <v>5530.91</v>
          </cell>
          <cell r="N15">
            <v>4200</v>
          </cell>
          <cell r="Q15">
            <v>39.839280197911968</v>
          </cell>
          <cell r="S15">
            <v>69.563598033596648</v>
          </cell>
          <cell r="T15">
            <v>8.695449754199581</v>
          </cell>
          <cell r="Y15">
            <v>167.94</v>
          </cell>
          <cell r="Z15">
            <v>92.367000000000004</v>
          </cell>
          <cell r="AA15">
            <v>0.1</v>
          </cell>
          <cell r="AB15">
            <v>9.2367000000000008</v>
          </cell>
          <cell r="AC15">
            <v>44.579587500000002</v>
          </cell>
          <cell r="AD15">
            <v>6.5175000000000001</v>
          </cell>
          <cell r="AE15">
            <v>47.61</v>
          </cell>
          <cell r="AI15">
            <v>200.3107875</v>
          </cell>
          <cell r="AJ15">
            <v>19147</v>
          </cell>
          <cell r="AN15">
            <v>0.48</v>
          </cell>
        </row>
        <row r="16">
          <cell r="B16">
            <v>118</v>
          </cell>
          <cell r="C16" t="str">
            <v>Front End Loader</v>
          </cell>
          <cell r="D16" t="str">
            <v>Caterpillar988G</v>
          </cell>
          <cell r="E16" t="str">
            <v>6.4 cu.m.</v>
          </cell>
          <cell r="F16">
            <v>0.75</v>
          </cell>
          <cell r="G16" t="str">
            <v>USA</v>
          </cell>
          <cell r="I16">
            <v>754500</v>
          </cell>
          <cell r="J16">
            <v>754500</v>
          </cell>
          <cell r="K16">
            <v>30000</v>
          </cell>
          <cell r="L16">
            <v>2</v>
          </cell>
          <cell r="M16">
            <v>5530.91</v>
          </cell>
          <cell r="Q16">
            <v>7.8125372084014515</v>
          </cell>
          <cell r="S16">
            <v>13.641516495477237</v>
          </cell>
          <cell r="T16">
            <v>1.7051895619346547</v>
          </cell>
          <cell r="Y16">
            <v>53.1</v>
          </cell>
          <cell r="Z16">
            <v>29.205000000000002</v>
          </cell>
          <cell r="AA16">
            <v>0.1</v>
          </cell>
          <cell r="AB16">
            <v>2.9205000000000005</v>
          </cell>
          <cell r="AC16">
            <v>4.8399749999999999</v>
          </cell>
          <cell r="AD16">
            <v>0</v>
          </cell>
          <cell r="AE16">
            <v>0</v>
          </cell>
          <cell r="AI16">
            <v>36.965475000000005</v>
          </cell>
          <cell r="AJ16">
            <v>19147</v>
          </cell>
          <cell r="AN16">
            <v>0.36</v>
          </cell>
        </row>
        <row r="17">
          <cell r="B17">
            <v>120</v>
          </cell>
          <cell r="C17" t="str">
            <v>Front End Loader</v>
          </cell>
          <cell r="D17" t="str">
            <v>Le TourneauL1850</v>
          </cell>
          <cell r="E17" t="str">
            <v>25.2 cu.m.</v>
          </cell>
          <cell r="F17">
            <v>0.79</v>
          </cell>
          <cell r="G17" t="str">
            <v>USA</v>
          </cell>
          <cell r="I17">
            <v>4521840</v>
          </cell>
          <cell r="J17">
            <v>4521840</v>
          </cell>
          <cell r="K17">
            <v>47000</v>
          </cell>
          <cell r="L17">
            <v>2</v>
          </cell>
          <cell r="M17">
            <v>5530.91</v>
          </cell>
          <cell r="Q17">
            <v>46.821793572482463</v>
          </cell>
          <cell r="S17">
            <v>81.755805102596142</v>
          </cell>
          <cell r="T17">
            <v>10.219475637824518</v>
          </cell>
          <cell r="Y17">
            <v>201.42</v>
          </cell>
          <cell r="Z17">
            <v>110.78100000000001</v>
          </cell>
          <cell r="AA17">
            <v>0.1</v>
          </cell>
          <cell r="AB17">
            <v>11.078100000000001</v>
          </cell>
          <cell r="AC17">
            <v>40.614525</v>
          </cell>
          <cell r="AD17">
            <v>0</v>
          </cell>
          <cell r="AE17">
            <v>100.515</v>
          </cell>
          <cell r="AI17">
            <v>262.98862500000001</v>
          </cell>
          <cell r="AJ17">
            <v>19147</v>
          </cell>
          <cell r="AN17">
            <v>0.5</v>
          </cell>
        </row>
        <row r="18">
          <cell r="B18">
            <v>202</v>
          </cell>
          <cell r="C18" t="str">
            <v>Hydraulic Excavator</v>
          </cell>
          <cell r="D18" t="str">
            <v>HitachiEX 2500</v>
          </cell>
          <cell r="E18" t="str">
            <v>238 t</v>
          </cell>
          <cell r="F18">
            <v>0.74</v>
          </cell>
          <cell r="G18" t="str">
            <v>Japan</v>
          </cell>
          <cell r="I18">
            <v>2479312.5</v>
          </cell>
          <cell r="J18">
            <v>2479312.5</v>
          </cell>
          <cell r="K18">
            <v>40000</v>
          </cell>
          <cell r="L18">
            <v>2</v>
          </cell>
          <cell r="M18">
            <v>5530.91</v>
          </cell>
          <cell r="Q18">
            <v>25.672261308820186</v>
          </cell>
          <cell r="S18">
            <v>44.82648424942731</v>
          </cell>
          <cell r="T18">
            <v>5.6033105311784137</v>
          </cell>
          <cell r="Y18">
            <v>174.6</v>
          </cell>
          <cell r="Z18">
            <v>96.03</v>
          </cell>
          <cell r="AA18">
            <v>0.12</v>
          </cell>
          <cell r="AB18">
            <v>11.5236</v>
          </cell>
          <cell r="AC18">
            <v>0</v>
          </cell>
          <cell r="AD18">
            <v>15.0375</v>
          </cell>
          <cell r="AE18">
            <v>67.875</v>
          </cell>
          <cell r="AI18">
            <v>190.46609999999998</v>
          </cell>
          <cell r="AJ18">
            <v>19147</v>
          </cell>
          <cell r="AN18">
            <v>0.9</v>
          </cell>
        </row>
        <row r="19">
          <cell r="B19">
            <v>204</v>
          </cell>
          <cell r="C19" t="str">
            <v>Hydraulic Excavator</v>
          </cell>
          <cell r="D19" t="str">
            <v>HitachiEX 5500</v>
          </cell>
          <cell r="E19" t="str">
            <v>515 t</v>
          </cell>
          <cell r="F19">
            <v>0.76</v>
          </cell>
          <cell r="G19" t="str">
            <v>Japan</v>
          </cell>
          <cell r="I19">
            <v>5587275</v>
          </cell>
          <cell r="J19">
            <v>5587275</v>
          </cell>
          <cell r="K19">
            <v>50000</v>
          </cell>
          <cell r="L19">
            <v>2</v>
          </cell>
          <cell r="M19">
            <v>5530.91</v>
          </cell>
          <cell r="Q19">
            <v>57.853934832433687</v>
          </cell>
          <cell r="S19">
            <v>101.01909089101071</v>
          </cell>
          <cell r="T19">
            <v>12.627386361376338</v>
          </cell>
          <cell r="Y19">
            <v>349.2</v>
          </cell>
          <cell r="Z19">
            <v>192.06</v>
          </cell>
          <cell r="AA19">
            <v>0.12</v>
          </cell>
          <cell r="AB19">
            <v>23.0472</v>
          </cell>
          <cell r="AC19">
            <v>0</v>
          </cell>
          <cell r="AD19">
            <v>37.005000000000003</v>
          </cell>
          <cell r="AE19">
            <v>130.5</v>
          </cell>
          <cell r="AI19">
            <v>382.61220000000003</v>
          </cell>
          <cell r="AJ19">
            <v>19147</v>
          </cell>
          <cell r="AN19">
            <v>1.2</v>
          </cell>
        </row>
        <row r="20">
          <cell r="B20">
            <v>207</v>
          </cell>
          <cell r="C20" t="str">
            <v>Hydraulic Excavator</v>
          </cell>
          <cell r="D20" t="str">
            <v>O&amp;KRH120-E</v>
          </cell>
          <cell r="E20" t="str">
            <v>250 t</v>
          </cell>
          <cell r="F20">
            <v>0.84</v>
          </cell>
          <cell r="G20" t="str">
            <v>Germany</v>
          </cell>
          <cell r="I20">
            <v>2500800</v>
          </cell>
          <cell r="J20">
            <v>2500800</v>
          </cell>
          <cell r="K20">
            <v>40000</v>
          </cell>
          <cell r="L20">
            <v>2</v>
          </cell>
          <cell r="M20">
            <v>5530.91</v>
          </cell>
          <cell r="N20">
            <v>4200</v>
          </cell>
          <cell r="Q20">
            <v>25.894755534486876</v>
          </cell>
          <cell r="S20">
            <v>45.21498270628161</v>
          </cell>
          <cell r="T20">
            <v>5.6518728382852013</v>
          </cell>
          <cell r="Y20">
            <v>171.72</v>
          </cell>
          <cell r="Z20">
            <v>94.446000000000012</v>
          </cell>
          <cell r="AA20">
            <v>0.12</v>
          </cell>
          <cell r="AB20">
            <v>11.333520000000002</v>
          </cell>
          <cell r="AC20">
            <v>0</v>
          </cell>
          <cell r="AD20">
            <v>10.2225</v>
          </cell>
          <cell r="AE20">
            <v>77.88</v>
          </cell>
          <cell r="AI20">
            <v>193.88202000000001</v>
          </cell>
          <cell r="AJ20">
            <v>19147</v>
          </cell>
          <cell r="AN20">
            <v>0.9</v>
          </cell>
        </row>
        <row r="21">
          <cell r="B21">
            <v>209</v>
          </cell>
          <cell r="C21" t="str">
            <v>Hydraulic Excavator</v>
          </cell>
          <cell r="D21" t="str">
            <v>O&amp;KRH170</v>
          </cell>
          <cell r="E21" t="str">
            <v>360 t</v>
          </cell>
          <cell r="F21">
            <v>0.86</v>
          </cell>
          <cell r="G21" t="str">
            <v>Germany</v>
          </cell>
          <cell r="I21">
            <v>3520125</v>
          </cell>
          <cell r="J21">
            <v>3520125</v>
          </cell>
          <cell r="K21">
            <v>45000</v>
          </cell>
          <cell r="L21">
            <v>2</v>
          </cell>
          <cell r="M21">
            <v>5530.91</v>
          </cell>
          <cell r="Q21">
            <v>36.449446707387892</v>
          </cell>
          <cell r="S21">
            <v>63.644590130737981</v>
          </cell>
          <cell r="T21">
            <v>7.9555737663422477</v>
          </cell>
          <cell r="Y21">
            <v>201.6</v>
          </cell>
          <cell r="Z21">
            <v>110.88000000000001</v>
          </cell>
          <cell r="AA21">
            <v>0.12</v>
          </cell>
          <cell r="AB21">
            <v>13.3056</v>
          </cell>
          <cell r="AC21">
            <v>0</v>
          </cell>
          <cell r="AD21">
            <v>10.8</v>
          </cell>
          <cell r="AE21">
            <v>81.412499999999994</v>
          </cell>
          <cell r="AI21">
            <v>216.3981</v>
          </cell>
          <cell r="AJ21">
            <v>19147</v>
          </cell>
          <cell r="AN21">
            <v>1.08</v>
          </cell>
        </row>
        <row r="22">
          <cell r="B22">
            <v>210</v>
          </cell>
          <cell r="C22" t="str">
            <v>Hydraulic Excavator</v>
          </cell>
          <cell r="D22" t="str">
            <v>O&amp;KRH200</v>
          </cell>
          <cell r="E22" t="str">
            <v>480 t</v>
          </cell>
          <cell r="F22">
            <v>0.87</v>
          </cell>
          <cell r="G22" t="str">
            <v>Germany</v>
          </cell>
          <cell r="I22">
            <v>5087062.5</v>
          </cell>
          <cell r="J22">
            <v>5087062.5</v>
          </cell>
          <cell r="K22">
            <v>50000</v>
          </cell>
          <cell r="L22">
            <v>2</v>
          </cell>
          <cell r="M22">
            <v>5530.91</v>
          </cell>
          <cell r="Q22">
            <v>52.674440109627177</v>
          </cell>
          <cell r="S22">
            <v>91.975145138865045</v>
          </cell>
          <cell r="T22">
            <v>11.496893142358131</v>
          </cell>
          <cell r="Y22">
            <v>286.52</v>
          </cell>
          <cell r="Z22">
            <v>157.58600000000001</v>
          </cell>
          <cell r="AA22">
            <v>0.12</v>
          </cell>
          <cell r="AB22">
            <v>18.910320000000002</v>
          </cell>
          <cell r="AC22">
            <v>0</v>
          </cell>
          <cell r="AD22">
            <v>15.615</v>
          </cell>
          <cell r="AE22">
            <v>123</v>
          </cell>
          <cell r="AI22">
            <v>315.11131999999998</v>
          </cell>
          <cell r="AJ22">
            <v>19147</v>
          </cell>
          <cell r="AN22">
            <v>1.2</v>
          </cell>
        </row>
        <row r="23">
          <cell r="B23">
            <v>211</v>
          </cell>
          <cell r="C23" t="str">
            <v>Hydraulic Excavator</v>
          </cell>
          <cell r="D23" t="str">
            <v>O&amp;KRH400</v>
          </cell>
          <cell r="E23" t="str">
            <v>800 t</v>
          </cell>
          <cell r="F23">
            <v>0.89</v>
          </cell>
          <cell r="G23" t="str">
            <v>Germany</v>
          </cell>
          <cell r="I23">
            <v>9792187.5</v>
          </cell>
          <cell r="J23">
            <v>9792187.5</v>
          </cell>
          <cell r="K23">
            <v>60000</v>
          </cell>
          <cell r="L23">
            <v>2</v>
          </cell>
          <cell r="M23">
            <v>5530.91</v>
          </cell>
          <cell r="Q23">
            <v>101.3940744803096</v>
          </cell>
          <cell r="S23">
            <v>177.0447810577283</v>
          </cell>
          <cell r="T23">
            <v>22.130597632216038</v>
          </cell>
          <cell r="Y23">
            <v>537.12</v>
          </cell>
          <cell r="Z23">
            <v>295.41600000000005</v>
          </cell>
          <cell r="AA23">
            <v>0.12</v>
          </cell>
          <cell r="AB23">
            <v>35.449920000000006</v>
          </cell>
          <cell r="AC23">
            <v>0</v>
          </cell>
          <cell r="AD23">
            <v>30.052499999999998</v>
          </cell>
          <cell r="AE23">
            <v>213</v>
          </cell>
          <cell r="AI23">
            <v>573.91842000000008</v>
          </cell>
          <cell r="AJ23">
            <v>19147</v>
          </cell>
          <cell r="AN23">
            <v>1.2</v>
          </cell>
        </row>
        <row r="24">
          <cell r="B24">
            <v>223</v>
          </cell>
          <cell r="C24" t="str">
            <v>Hydraulic Excavator</v>
          </cell>
          <cell r="D24" t="str">
            <v>Liebherr994 B</v>
          </cell>
          <cell r="E24" t="str">
            <v>296 t</v>
          </cell>
          <cell r="F24">
            <v>0.93</v>
          </cell>
          <cell r="G24" t="str">
            <v>Europe</v>
          </cell>
          <cell r="I24">
            <v>2804234.25</v>
          </cell>
          <cell r="J24">
            <v>2804234.25</v>
          </cell>
          <cell r="K24">
            <v>45000</v>
          </cell>
          <cell r="L24">
            <v>2</v>
          </cell>
          <cell r="M24">
            <v>5530.91</v>
          </cell>
          <cell r="Q24">
            <v>29.036692404504613</v>
          </cell>
          <cell r="S24">
            <v>50.701136883442331</v>
          </cell>
          <cell r="T24">
            <v>6.3376421104302905</v>
          </cell>
          <cell r="Y24">
            <v>204.96</v>
          </cell>
          <cell r="Z24">
            <v>112.72800000000001</v>
          </cell>
          <cell r="AA24">
            <v>0.12</v>
          </cell>
          <cell r="AB24">
            <v>13.52736</v>
          </cell>
          <cell r="AC24">
            <v>0</v>
          </cell>
          <cell r="AD24">
            <v>0</v>
          </cell>
          <cell r="AE24">
            <v>112.36499999999999</v>
          </cell>
          <cell r="AI24">
            <v>238.62036000000001</v>
          </cell>
          <cell r="AJ24">
            <v>19147</v>
          </cell>
          <cell r="AN24">
            <v>0.8</v>
          </cell>
        </row>
        <row r="25">
          <cell r="B25">
            <v>224</v>
          </cell>
          <cell r="C25" t="str">
            <v>Hydraulic Excavator</v>
          </cell>
          <cell r="D25" t="str">
            <v>Liebherr995</v>
          </cell>
          <cell r="E25" t="str">
            <v>390 t</v>
          </cell>
          <cell r="F25">
            <v>0.90400000000000003</v>
          </cell>
          <cell r="G25" t="str">
            <v>Europe</v>
          </cell>
          <cell r="I25">
            <v>4917230.25</v>
          </cell>
          <cell r="J25">
            <v>4917230.25</v>
          </cell>
          <cell r="K25">
            <v>45000</v>
          </cell>
          <cell r="L25">
            <v>2</v>
          </cell>
          <cell r="M25">
            <v>5530.91</v>
          </cell>
          <cell r="Q25">
            <v>50.915897005171885</v>
          </cell>
          <cell r="S25">
            <v>88.904542832915382</v>
          </cell>
          <cell r="T25">
            <v>11.113067854114425</v>
          </cell>
          <cell r="Y25">
            <v>302.39999999999998</v>
          </cell>
          <cell r="Z25">
            <v>166.32</v>
          </cell>
          <cell r="AA25">
            <v>0.15</v>
          </cell>
          <cell r="AB25">
            <v>24.947999999999997</v>
          </cell>
          <cell r="AC25">
            <v>0</v>
          </cell>
          <cell r="AD25">
            <v>0</v>
          </cell>
          <cell r="AE25">
            <v>191.625</v>
          </cell>
          <cell r="AI25">
            <v>382.89300000000003</v>
          </cell>
          <cell r="AJ25">
            <v>19147</v>
          </cell>
          <cell r="AN25">
            <v>0.9</v>
          </cell>
        </row>
        <row r="26">
          <cell r="B26">
            <v>225</v>
          </cell>
          <cell r="C26" t="str">
            <v>Hydraulic Excavator</v>
          </cell>
          <cell r="D26" t="str">
            <v>Liebherr996</v>
          </cell>
          <cell r="E26" t="str">
            <v>530 t</v>
          </cell>
          <cell r="F26">
            <v>0.91</v>
          </cell>
          <cell r="G26" t="str">
            <v>Europe</v>
          </cell>
          <cell r="I26">
            <v>5896669.5</v>
          </cell>
          <cell r="J26">
            <v>5896669.5</v>
          </cell>
          <cell r="K26">
            <v>50000</v>
          </cell>
          <cell r="L26">
            <v>2</v>
          </cell>
          <cell r="M26">
            <v>5530.91</v>
          </cell>
          <cell r="N26">
            <v>4200</v>
          </cell>
          <cell r="Q26">
            <v>61.05758764002119</v>
          </cell>
          <cell r="S26">
            <v>106.61300762442347</v>
          </cell>
          <cell r="T26">
            <v>13.326625953052936</v>
          </cell>
          <cell r="Y26">
            <v>436.8</v>
          </cell>
          <cell r="Z26">
            <v>240.24000000000004</v>
          </cell>
          <cell r="AA26">
            <v>0.15</v>
          </cell>
          <cell r="AB26">
            <v>36.036000000000001</v>
          </cell>
          <cell r="AC26">
            <v>0</v>
          </cell>
          <cell r="AD26">
            <v>20.475000000000001</v>
          </cell>
          <cell r="AE26">
            <v>270.375</v>
          </cell>
          <cell r="AI26">
            <v>567.12599999999998</v>
          </cell>
          <cell r="AJ26">
            <v>19147</v>
          </cell>
          <cell r="AN26">
            <v>1.1000000000000001</v>
          </cell>
        </row>
        <row r="27">
          <cell r="B27">
            <v>230</v>
          </cell>
          <cell r="C27" t="str">
            <v>Hydraulic Excavator</v>
          </cell>
          <cell r="D27" t="str">
            <v>HitachiEX 1200</v>
          </cell>
          <cell r="E27" t="str">
            <v>109 t</v>
          </cell>
          <cell r="F27">
            <v>0.8</v>
          </cell>
          <cell r="G27" t="str">
            <v>Japan</v>
          </cell>
          <cell r="I27">
            <v>881250</v>
          </cell>
          <cell r="J27">
            <v>881250</v>
          </cell>
          <cell r="K27">
            <v>30000</v>
          </cell>
          <cell r="L27">
            <v>2</v>
          </cell>
          <cell r="M27">
            <v>5530.91</v>
          </cell>
          <cell r="Q27">
            <v>9.1249813318804254</v>
          </cell>
          <cell r="S27">
            <v>15.933182785472916</v>
          </cell>
          <cell r="T27">
            <v>1.9916478481841144</v>
          </cell>
          <cell r="Y27">
            <v>90.34</v>
          </cell>
          <cell r="Z27">
            <v>49.687000000000005</v>
          </cell>
          <cell r="AA27">
            <v>0.12</v>
          </cell>
          <cell r="AB27">
            <v>5.96244</v>
          </cell>
          <cell r="AC27">
            <v>0</v>
          </cell>
          <cell r="AD27">
            <v>4.125</v>
          </cell>
          <cell r="AE27">
            <v>27.3</v>
          </cell>
          <cell r="AI27">
            <v>87.07444000000001</v>
          </cell>
          <cell r="AJ27">
            <v>19147</v>
          </cell>
          <cell r="AN27">
            <v>0.52</v>
          </cell>
        </row>
        <row r="28">
          <cell r="B28">
            <v>231</v>
          </cell>
          <cell r="C28" t="str">
            <v>Hydraulic Excavator</v>
          </cell>
          <cell r="D28" t="str">
            <v>HitachiEX 1900</v>
          </cell>
          <cell r="E28" t="str">
            <v>186 t</v>
          </cell>
          <cell r="F28">
            <v>0.74</v>
          </cell>
          <cell r="G28" t="str">
            <v>Japan</v>
          </cell>
          <cell r="I28">
            <v>1770937.5</v>
          </cell>
          <cell r="J28">
            <v>1770937.5</v>
          </cell>
          <cell r="K28">
            <v>35000</v>
          </cell>
          <cell r="L28">
            <v>2</v>
          </cell>
          <cell r="M28">
            <v>5530.91</v>
          </cell>
          <cell r="Q28">
            <v>18.337329506300133</v>
          </cell>
          <cell r="S28">
            <v>32.018917321019508</v>
          </cell>
          <cell r="T28">
            <v>4.0023646651274385</v>
          </cell>
          <cell r="Y28">
            <v>140.4</v>
          </cell>
          <cell r="Z28">
            <v>77.220000000000013</v>
          </cell>
          <cell r="AA28">
            <v>0.12</v>
          </cell>
          <cell r="AB28">
            <v>9.2664000000000009</v>
          </cell>
          <cell r="AC28">
            <v>0</v>
          </cell>
          <cell r="AD28">
            <v>11.25</v>
          </cell>
          <cell r="AE28">
            <v>52.8</v>
          </cell>
          <cell r="AI28">
            <v>150.53640000000001</v>
          </cell>
          <cell r="AJ28">
            <v>19147</v>
          </cell>
          <cell r="AN28">
            <v>0.72</v>
          </cell>
        </row>
        <row r="29">
          <cell r="B29">
            <v>232</v>
          </cell>
          <cell r="C29" t="str">
            <v>Hydraulic Excavator</v>
          </cell>
          <cell r="D29" t="str">
            <v>HitachiEX 3600</v>
          </cell>
          <cell r="E29" t="str">
            <v>348 t</v>
          </cell>
          <cell r="F29">
            <v>0.74</v>
          </cell>
          <cell r="G29" t="str">
            <v>Japan</v>
          </cell>
          <cell r="I29">
            <v>3754387.5</v>
          </cell>
          <cell r="J29">
            <v>3754387.5</v>
          </cell>
          <cell r="K29">
            <v>45000</v>
          </cell>
          <cell r="L29">
            <v>2</v>
          </cell>
          <cell r="M29">
            <v>5530.91</v>
          </cell>
          <cell r="Q29">
            <v>38.875138553356258</v>
          </cell>
          <cell r="S29">
            <v>67.880104720561363</v>
          </cell>
          <cell r="T29">
            <v>8.4850130900701703</v>
          </cell>
          <cell r="Y29">
            <v>252</v>
          </cell>
          <cell r="Z29">
            <v>138.60000000000002</v>
          </cell>
          <cell r="AA29">
            <v>0.12</v>
          </cell>
          <cell r="AB29">
            <v>16.632000000000001</v>
          </cell>
          <cell r="AC29">
            <v>0</v>
          </cell>
          <cell r="AD29">
            <v>21</v>
          </cell>
          <cell r="AE29">
            <v>97.95</v>
          </cell>
          <cell r="AI29">
            <v>274.18200000000002</v>
          </cell>
          <cell r="AJ29">
            <v>19147</v>
          </cell>
          <cell r="AN29">
            <v>1.08</v>
          </cell>
        </row>
        <row r="30">
          <cell r="B30">
            <v>300</v>
          </cell>
          <cell r="C30" t="str">
            <v>Truck - Rear Dump</v>
          </cell>
          <cell r="D30" t="str">
            <v>Caterpillar769D</v>
          </cell>
          <cell r="E30" t="str">
            <v>38.0 t</v>
          </cell>
          <cell r="F30">
            <v>0.75</v>
          </cell>
          <cell r="G30" t="str">
            <v>USA</v>
          </cell>
          <cell r="I30">
            <v>618690</v>
          </cell>
          <cell r="J30">
            <v>618690</v>
          </cell>
          <cell r="K30">
            <v>30000</v>
          </cell>
          <cell r="L30">
            <v>2</v>
          </cell>
          <cell r="M30">
            <v>5765.65</v>
          </cell>
          <cell r="Q30">
            <v>6.1454581773923387</v>
          </cell>
          <cell r="S30">
            <v>10.730620138232464</v>
          </cell>
          <cell r="T30">
            <v>1.341327517279058</v>
          </cell>
          <cell r="Y30">
            <v>35.840000000000003</v>
          </cell>
          <cell r="Z30">
            <v>19.712000000000003</v>
          </cell>
          <cell r="AA30">
            <v>0.1</v>
          </cell>
          <cell r="AB30">
            <v>1.9712000000000005</v>
          </cell>
          <cell r="AC30">
            <v>3.8969437500000002</v>
          </cell>
          <cell r="AD30">
            <v>0.63749999999999996</v>
          </cell>
          <cell r="AE30">
            <v>7.3425000000000002</v>
          </cell>
          <cell r="AI30">
            <v>33.560143750000002</v>
          </cell>
          <cell r="AJ30">
            <v>19147</v>
          </cell>
          <cell r="AN30">
            <v>0.24</v>
          </cell>
        </row>
        <row r="31">
          <cell r="B31">
            <v>301</v>
          </cell>
          <cell r="C31" t="str">
            <v>Truck - Rear Dump</v>
          </cell>
          <cell r="D31" t="str">
            <v>Caterpillar773D</v>
          </cell>
          <cell r="E31" t="str">
            <v>53.0 t</v>
          </cell>
          <cell r="F31">
            <v>0.75</v>
          </cell>
          <cell r="G31" t="str">
            <v>USA</v>
          </cell>
          <cell r="I31">
            <v>867675</v>
          </cell>
          <cell r="J31">
            <v>867675</v>
          </cell>
          <cell r="K31">
            <v>35000</v>
          </cell>
          <cell r="L31">
            <v>2</v>
          </cell>
          <cell r="M31">
            <v>5765.65</v>
          </cell>
          <cell r="Q31">
            <v>8.6186303707331557</v>
          </cell>
          <cell r="S31">
            <v>15.04904043776504</v>
          </cell>
          <cell r="T31">
            <v>1.88113005472063</v>
          </cell>
          <cell r="Y31">
            <v>48.02</v>
          </cell>
          <cell r="Z31">
            <v>26.411000000000005</v>
          </cell>
          <cell r="AA31">
            <v>0.1</v>
          </cell>
          <cell r="AB31">
            <v>2.6411000000000007</v>
          </cell>
          <cell r="AC31">
            <v>6.6291750000000009</v>
          </cell>
          <cell r="AD31">
            <v>1.125</v>
          </cell>
          <cell r="AE31">
            <v>17.625</v>
          </cell>
          <cell r="AI31">
            <v>54.431275000000007</v>
          </cell>
          <cell r="AJ31">
            <v>19147</v>
          </cell>
          <cell r="AN31">
            <v>0.3</v>
          </cell>
        </row>
        <row r="32">
          <cell r="B32">
            <v>302</v>
          </cell>
          <cell r="C32" t="str">
            <v>Truck - Rear Dump</v>
          </cell>
          <cell r="D32" t="str">
            <v>Caterpillar777D</v>
          </cell>
          <cell r="E32" t="str">
            <v>97.0 t</v>
          </cell>
          <cell r="F32">
            <v>0.75</v>
          </cell>
          <cell r="G32" t="str">
            <v>USA</v>
          </cell>
          <cell r="I32">
            <v>1140000</v>
          </cell>
          <cell r="J32">
            <v>1140000</v>
          </cell>
          <cell r="K32">
            <v>40000</v>
          </cell>
          <cell r="L32">
            <v>2</v>
          </cell>
          <cell r="M32">
            <v>5765.65</v>
          </cell>
          <cell r="Q32">
            <v>11.323639176691502</v>
          </cell>
          <cell r="S32">
            <v>19.772271990148553</v>
          </cell>
          <cell r="T32">
            <v>2.4715339987685692</v>
          </cell>
          <cell r="Y32">
            <v>69.2</v>
          </cell>
          <cell r="Z32">
            <v>38.06</v>
          </cell>
          <cell r="AA32">
            <v>0.1</v>
          </cell>
          <cell r="AB32">
            <v>3.8060000000000005</v>
          </cell>
          <cell r="AC32">
            <v>10.8037125</v>
          </cell>
          <cell r="AD32">
            <v>1.38</v>
          </cell>
          <cell r="AE32">
            <v>22.05</v>
          </cell>
          <cell r="AI32">
            <v>76.099712499999995</v>
          </cell>
          <cell r="AJ32">
            <v>19147</v>
          </cell>
          <cell r="AN32">
            <v>0.36</v>
          </cell>
        </row>
        <row r="33">
          <cell r="B33">
            <v>303</v>
          </cell>
          <cell r="C33" t="str">
            <v>Truck - Rear Dump</v>
          </cell>
          <cell r="D33" t="str">
            <v>Caterpillar785C</v>
          </cell>
          <cell r="E33" t="str">
            <v>154 t</v>
          </cell>
          <cell r="F33">
            <v>0.7</v>
          </cell>
          <cell r="G33" t="str">
            <v>USA</v>
          </cell>
          <cell r="I33">
            <v>1734660</v>
          </cell>
          <cell r="J33">
            <v>1734660</v>
          </cell>
          <cell r="K33">
            <v>45000</v>
          </cell>
          <cell r="L33">
            <v>2</v>
          </cell>
          <cell r="M33">
            <v>5765.65</v>
          </cell>
          <cell r="Q33">
            <v>17.230406959859366</v>
          </cell>
          <cell r="S33">
            <v>30.08611344774657</v>
          </cell>
          <cell r="T33">
            <v>3.7607641809683212</v>
          </cell>
          <cell r="Y33">
            <v>99.5</v>
          </cell>
          <cell r="Z33">
            <v>54.725000000000001</v>
          </cell>
          <cell r="AA33">
            <v>0.1</v>
          </cell>
          <cell r="AB33">
            <v>5.4725000000000001</v>
          </cell>
          <cell r="AC33">
            <v>18.1274625</v>
          </cell>
          <cell r="AD33">
            <v>1.56</v>
          </cell>
          <cell r="AE33">
            <v>22.454999999999998</v>
          </cell>
          <cell r="AI33">
            <v>102.3399625</v>
          </cell>
          <cell r="AJ33">
            <v>19147</v>
          </cell>
          <cell r="AN33">
            <v>0.4</v>
          </cell>
        </row>
        <row r="34">
          <cell r="B34">
            <v>304</v>
          </cell>
          <cell r="C34" t="str">
            <v>Truck - Rear Dump</v>
          </cell>
          <cell r="D34" t="str">
            <v>Caterpillar789C</v>
          </cell>
          <cell r="E34" t="str">
            <v>196 t</v>
          </cell>
          <cell r="F34">
            <v>0.7</v>
          </cell>
          <cell r="G34" t="str">
            <v>USA</v>
          </cell>
          <cell r="I34">
            <v>1930500</v>
          </cell>
          <cell r="J34">
            <v>1930500</v>
          </cell>
          <cell r="K34">
            <v>50000</v>
          </cell>
          <cell r="L34">
            <v>2</v>
          </cell>
          <cell r="M34">
            <v>5765.65</v>
          </cell>
          <cell r="Q34">
            <v>19.175688974213109</v>
          </cell>
          <cell r="S34">
            <v>33.482781646475246</v>
          </cell>
          <cell r="T34">
            <v>4.1853477058094057</v>
          </cell>
          <cell r="Y34">
            <v>124.16</v>
          </cell>
          <cell r="Z34">
            <v>68.287999999999997</v>
          </cell>
          <cell r="AA34">
            <v>0.1</v>
          </cell>
          <cell r="AB34">
            <v>6.8288000000000002</v>
          </cell>
          <cell r="AC34">
            <v>25.810312499999998</v>
          </cell>
          <cell r="AD34">
            <v>1.8825000000000001</v>
          </cell>
          <cell r="AE34">
            <v>39</v>
          </cell>
          <cell r="AI34">
            <v>141.80961249999999</v>
          </cell>
          <cell r="AJ34">
            <v>19147</v>
          </cell>
          <cell r="AN34">
            <v>0.4</v>
          </cell>
        </row>
        <row r="35">
          <cell r="B35">
            <v>305</v>
          </cell>
          <cell r="C35" t="str">
            <v>Truck - Rear Dump</v>
          </cell>
          <cell r="D35" t="str">
            <v>Caterpillar793C</v>
          </cell>
          <cell r="E35" t="str">
            <v>232 t</v>
          </cell>
          <cell r="F35">
            <v>0.77</v>
          </cell>
          <cell r="G35" t="str">
            <v>USA</v>
          </cell>
          <cell r="I35">
            <v>2490249.75</v>
          </cell>
          <cell r="J35">
            <v>2490249.75</v>
          </cell>
          <cell r="K35">
            <v>57500</v>
          </cell>
          <cell r="L35">
            <v>2</v>
          </cell>
          <cell r="M35">
            <v>5765.65</v>
          </cell>
          <cell r="N35">
            <v>4200</v>
          </cell>
          <cell r="Q35">
            <v>24.735692656882648</v>
          </cell>
          <cell r="S35">
            <v>43.191136298596</v>
          </cell>
          <cell r="T35">
            <v>5.3988920373245</v>
          </cell>
          <cell r="Y35">
            <v>145.44</v>
          </cell>
          <cell r="Z35">
            <v>79.992000000000004</v>
          </cell>
          <cell r="AA35">
            <v>0.1</v>
          </cell>
          <cell r="AB35">
            <v>7.999200000000001</v>
          </cell>
          <cell r="AC35">
            <v>31.825237500000004</v>
          </cell>
          <cell r="AD35">
            <v>1.6425000000000001</v>
          </cell>
          <cell r="AE35">
            <v>40.215000000000003</v>
          </cell>
          <cell r="AI35">
            <v>161.67393750000002</v>
          </cell>
          <cell r="AJ35">
            <v>19147</v>
          </cell>
          <cell r="AN35">
            <v>0.45</v>
          </cell>
        </row>
        <row r="36">
          <cell r="B36">
            <v>603</v>
          </cell>
          <cell r="C36" t="str">
            <v>Grader</v>
          </cell>
          <cell r="D36" t="str">
            <v>Caterpillar14H</v>
          </cell>
          <cell r="E36" t="str">
            <v>160 kW</v>
          </cell>
          <cell r="F36">
            <v>0.85</v>
          </cell>
          <cell r="G36" t="str">
            <v>USA</v>
          </cell>
          <cell r="I36">
            <v>517998.75</v>
          </cell>
          <cell r="J36">
            <v>517998.75</v>
          </cell>
          <cell r="K36">
            <v>25000</v>
          </cell>
          <cell r="L36">
            <v>2</v>
          </cell>
          <cell r="M36">
            <v>5826.6</v>
          </cell>
          <cell r="Q36">
            <v>5.0914672369661655</v>
          </cell>
          <cell r="S36">
            <v>8.8902404489753888</v>
          </cell>
          <cell r="T36">
            <v>1.1112800561219236</v>
          </cell>
          <cell r="Y36">
            <v>26.4</v>
          </cell>
          <cell r="Z36">
            <v>14.52</v>
          </cell>
          <cell r="AA36">
            <v>0.1</v>
          </cell>
          <cell r="AB36">
            <v>1.452</v>
          </cell>
          <cell r="AC36">
            <v>1.1963699999999999</v>
          </cell>
          <cell r="AD36">
            <v>2.7974999999999999</v>
          </cell>
          <cell r="AE36">
            <v>8.2424999999999997</v>
          </cell>
          <cell r="AI36">
            <v>28.208369999999999</v>
          </cell>
          <cell r="AJ36">
            <v>19147</v>
          </cell>
          <cell r="AN36">
            <v>0.18</v>
          </cell>
        </row>
        <row r="37">
          <cell r="B37">
            <v>604</v>
          </cell>
          <cell r="C37" t="str">
            <v>Grader</v>
          </cell>
          <cell r="D37" t="str">
            <v>Caterpillar16H</v>
          </cell>
          <cell r="E37" t="str">
            <v>205 kW</v>
          </cell>
          <cell r="F37">
            <v>0.78</v>
          </cell>
          <cell r="G37" t="str">
            <v>USA</v>
          </cell>
          <cell r="I37">
            <v>639900</v>
          </cell>
          <cell r="J37">
            <v>639900</v>
          </cell>
          <cell r="K37">
            <v>30000</v>
          </cell>
          <cell r="L37">
            <v>2</v>
          </cell>
          <cell r="M37">
            <v>5826.6</v>
          </cell>
          <cell r="Q37">
            <v>6.2896481602217182</v>
          </cell>
          <cell r="S37">
            <v>10.982391102873031</v>
          </cell>
          <cell r="T37">
            <v>1.3727988878591288</v>
          </cell>
          <cell r="Y37">
            <v>33.83</v>
          </cell>
          <cell r="Z37">
            <v>18.6065</v>
          </cell>
          <cell r="AA37">
            <v>0.1</v>
          </cell>
          <cell r="AB37">
            <v>1.8606500000000001</v>
          </cell>
          <cell r="AC37">
            <v>1.5762600000000002</v>
          </cell>
          <cell r="AD37">
            <v>3.5474999999999999</v>
          </cell>
          <cell r="AE37">
            <v>18.862500000000001</v>
          </cell>
          <cell r="AI37">
            <v>44.453410000000005</v>
          </cell>
          <cell r="AJ37">
            <v>19147</v>
          </cell>
          <cell r="AN37">
            <v>0.18</v>
          </cell>
        </row>
        <row r="38">
          <cell r="B38">
            <v>605</v>
          </cell>
          <cell r="C38" t="str">
            <v>Grader</v>
          </cell>
          <cell r="D38" t="str">
            <v>Caterpillar24H</v>
          </cell>
          <cell r="E38" t="str">
            <v>373 kW</v>
          </cell>
          <cell r="F38">
            <v>0.85</v>
          </cell>
          <cell r="G38" t="str">
            <v>USA</v>
          </cell>
          <cell r="I38">
            <v>1485750</v>
          </cell>
          <cell r="J38">
            <v>1485750</v>
          </cell>
          <cell r="K38">
            <v>45000</v>
          </cell>
          <cell r="L38">
            <v>2</v>
          </cell>
          <cell r="M38">
            <v>5826.6</v>
          </cell>
          <cell r="Q38">
            <v>14.60360174097424</v>
          </cell>
          <cell r="S38">
            <v>25.49943363196375</v>
          </cell>
          <cell r="T38">
            <v>3.1874292039954688</v>
          </cell>
          <cell r="Y38">
            <v>61.55</v>
          </cell>
          <cell r="Z38">
            <v>33.852499999999999</v>
          </cell>
          <cell r="AA38">
            <v>0.1</v>
          </cell>
          <cell r="AB38">
            <v>3.3852500000000001</v>
          </cell>
          <cell r="AC38">
            <v>4.4263800000000009</v>
          </cell>
          <cell r="AD38">
            <v>7.7925000000000004</v>
          </cell>
          <cell r="AE38">
            <v>30.824999999999999</v>
          </cell>
          <cell r="AI38">
            <v>80.281630000000007</v>
          </cell>
          <cell r="AJ38">
            <v>19147</v>
          </cell>
          <cell r="AN38">
            <v>0.24</v>
          </cell>
        </row>
        <row r="39">
          <cell r="B39">
            <v>701</v>
          </cell>
          <cell r="C39" t="str">
            <v>Dozer - Track</v>
          </cell>
          <cell r="D39" t="str">
            <v>CaterpillarD7R</v>
          </cell>
          <cell r="E39" t="str">
            <v>171 kW</v>
          </cell>
          <cell r="F39">
            <v>0.86</v>
          </cell>
          <cell r="G39" t="str">
            <v>USA</v>
          </cell>
          <cell r="I39">
            <v>509733</v>
          </cell>
          <cell r="J39">
            <v>509733</v>
          </cell>
          <cell r="K39">
            <v>22500</v>
          </cell>
          <cell r="L39">
            <v>2</v>
          </cell>
          <cell r="M39">
            <v>5887.1</v>
          </cell>
          <cell r="Q39">
            <v>4.9587336776332709</v>
          </cell>
          <cell r="S39">
            <v>8.6584736117952801</v>
          </cell>
          <cell r="T39">
            <v>1.0823092014744102</v>
          </cell>
          <cell r="Y39">
            <v>30.78</v>
          </cell>
          <cell r="Z39">
            <v>16.929000000000002</v>
          </cell>
          <cell r="AA39">
            <v>0.12</v>
          </cell>
          <cell r="AB39">
            <v>2.0314800000000002</v>
          </cell>
          <cell r="AC39">
            <v>0</v>
          </cell>
          <cell r="AD39">
            <v>3</v>
          </cell>
          <cell r="AE39">
            <v>13.125</v>
          </cell>
          <cell r="AI39">
            <v>35.085480000000004</v>
          </cell>
          <cell r="AJ39">
            <v>19147</v>
          </cell>
          <cell r="AN39">
            <v>0.3</v>
          </cell>
        </row>
        <row r="40">
          <cell r="B40">
            <v>702</v>
          </cell>
          <cell r="C40" t="str">
            <v>Dozer - Track</v>
          </cell>
          <cell r="D40" t="str">
            <v>CaterpillarD8R</v>
          </cell>
          <cell r="E40" t="str">
            <v>228 kW</v>
          </cell>
          <cell r="F40">
            <v>0.86</v>
          </cell>
          <cell r="G40" t="str">
            <v>USA</v>
          </cell>
          <cell r="I40">
            <v>677378.25</v>
          </cell>
          <cell r="J40">
            <v>677378.25</v>
          </cell>
          <cell r="K40">
            <v>25000</v>
          </cell>
          <cell r="L40">
            <v>2</v>
          </cell>
          <cell r="M40">
            <v>5887.1</v>
          </cell>
          <cell r="Q40">
            <v>6.5896034605789451</v>
          </cell>
          <cell r="S40">
            <v>11.50614479115354</v>
          </cell>
          <cell r="T40">
            <v>1.438268098894192</v>
          </cell>
          <cell r="Y40">
            <v>41.04</v>
          </cell>
          <cell r="Z40">
            <v>22.572000000000003</v>
          </cell>
          <cell r="AA40">
            <v>0.12</v>
          </cell>
          <cell r="AB40">
            <v>2.7086400000000004</v>
          </cell>
          <cell r="AC40">
            <v>0</v>
          </cell>
          <cell r="AD40">
            <v>3.8025000000000002</v>
          </cell>
          <cell r="AE40">
            <v>20.212499999999999</v>
          </cell>
          <cell r="AI40">
            <v>49.295640000000006</v>
          </cell>
          <cell r="AJ40">
            <v>19147</v>
          </cell>
          <cell r="AN40">
            <v>0.3</v>
          </cell>
        </row>
        <row r="41">
          <cell r="B41">
            <v>703</v>
          </cell>
          <cell r="C41" t="str">
            <v>Dozer - Track</v>
          </cell>
          <cell r="D41" t="str">
            <v>CaterpillarD9R</v>
          </cell>
          <cell r="E41" t="str">
            <v>302 kW</v>
          </cell>
          <cell r="F41">
            <v>0.86</v>
          </cell>
          <cell r="G41" t="str">
            <v>USA</v>
          </cell>
          <cell r="I41">
            <v>724953.75</v>
          </cell>
          <cell r="J41">
            <v>724953.75</v>
          </cell>
          <cell r="K41">
            <v>27500</v>
          </cell>
          <cell r="L41">
            <v>2</v>
          </cell>
          <cell r="M41">
            <v>5887.1</v>
          </cell>
          <cell r="Q41">
            <v>7.0524226896267868</v>
          </cell>
          <cell r="S41">
            <v>12.314276129163764</v>
          </cell>
          <cell r="T41">
            <v>1.5392845161454705</v>
          </cell>
          <cell r="Y41">
            <v>54.36</v>
          </cell>
          <cell r="Z41">
            <v>29.898000000000003</v>
          </cell>
          <cell r="AA41">
            <v>0.12</v>
          </cell>
          <cell r="AB41">
            <v>3.5877600000000003</v>
          </cell>
          <cell r="AC41">
            <v>0</v>
          </cell>
          <cell r="AD41">
            <v>5.0625</v>
          </cell>
          <cell r="AE41">
            <v>28.567499999999999</v>
          </cell>
          <cell r="AI41">
            <v>67.115759999999995</v>
          </cell>
          <cell r="AJ41">
            <v>19147</v>
          </cell>
          <cell r="AN41">
            <v>0.36</v>
          </cell>
        </row>
        <row r="42">
          <cell r="B42">
            <v>704</v>
          </cell>
          <cell r="C42" t="str">
            <v>Dozer - Track</v>
          </cell>
          <cell r="D42" t="str">
            <v>CaterpillarD10R</v>
          </cell>
          <cell r="E42" t="str">
            <v>425 kW</v>
          </cell>
          <cell r="F42">
            <v>0.86</v>
          </cell>
          <cell r="G42" t="str">
            <v>USA</v>
          </cell>
          <cell r="I42">
            <v>1046360.25</v>
          </cell>
          <cell r="J42">
            <v>1046360.25</v>
          </cell>
          <cell r="K42">
            <v>30000</v>
          </cell>
          <cell r="L42">
            <v>2</v>
          </cell>
          <cell r="M42">
            <v>5887.1</v>
          </cell>
          <cell r="Q42">
            <v>10.179097312930034</v>
          </cell>
          <cell r="S42">
            <v>17.773780808887228</v>
          </cell>
          <cell r="T42">
            <v>2.2217226011109035</v>
          </cell>
          <cell r="Y42">
            <v>76.5</v>
          </cell>
          <cell r="Z42">
            <v>42.075000000000003</v>
          </cell>
          <cell r="AA42">
            <v>0.12</v>
          </cell>
          <cell r="AB42">
            <v>5.0490000000000004</v>
          </cell>
          <cell r="AC42">
            <v>0</v>
          </cell>
          <cell r="AD42">
            <v>4.8600000000000003</v>
          </cell>
          <cell r="AE42">
            <v>60.15</v>
          </cell>
          <cell r="AI42">
            <v>112.134</v>
          </cell>
          <cell r="AJ42">
            <v>19147</v>
          </cell>
          <cell r="AN42">
            <v>0.36</v>
          </cell>
        </row>
        <row r="43">
          <cell r="B43">
            <v>705</v>
          </cell>
          <cell r="C43" t="str">
            <v>Dozer - Track</v>
          </cell>
          <cell r="D43" t="str">
            <v>CaterpillarD11R</v>
          </cell>
          <cell r="E43" t="str">
            <v>634 kW</v>
          </cell>
          <cell r="F43">
            <v>0.8</v>
          </cell>
          <cell r="G43" t="str">
            <v>USA</v>
          </cell>
          <cell r="I43">
            <v>1540700.25</v>
          </cell>
          <cell r="J43">
            <v>1540700.25</v>
          </cell>
          <cell r="K43">
            <v>32500</v>
          </cell>
          <cell r="L43">
            <v>2</v>
          </cell>
          <cell r="M43">
            <v>5887.1</v>
          </cell>
          <cell r="Q43">
            <v>14.98808634483739</v>
          </cell>
          <cell r="S43">
            <v>26.170784426967437</v>
          </cell>
          <cell r="T43">
            <v>3.2713480533709292</v>
          </cell>
          <cell r="Y43">
            <v>114.12</v>
          </cell>
          <cell r="Z43">
            <v>62.766000000000005</v>
          </cell>
          <cell r="AA43">
            <v>0.12</v>
          </cell>
          <cell r="AB43">
            <v>7.5319200000000004</v>
          </cell>
          <cell r="AC43">
            <v>0</v>
          </cell>
          <cell r="AD43">
            <v>11.5875</v>
          </cell>
          <cell r="AE43">
            <v>61.424999999999997</v>
          </cell>
          <cell r="AI43">
            <v>143.31042000000002</v>
          </cell>
          <cell r="AJ43">
            <v>19147</v>
          </cell>
          <cell r="AN43">
            <v>0.42</v>
          </cell>
        </row>
        <row r="44">
          <cell r="B44">
            <v>706</v>
          </cell>
          <cell r="C44" t="str">
            <v>Dozer - Track</v>
          </cell>
          <cell r="D44" t="str">
            <v>CaterpillarD11R CD</v>
          </cell>
          <cell r="E44" t="str">
            <v>634 kW</v>
          </cell>
          <cell r="F44">
            <v>0.86</v>
          </cell>
          <cell r="G44" t="str">
            <v>USA</v>
          </cell>
          <cell r="I44">
            <v>1397046</v>
          </cell>
          <cell r="J44">
            <v>1397046</v>
          </cell>
          <cell r="K44">
            <v>32500</v>
          </cell>
          <cell r="L44">
            <v>2</v>
          </cell>
          <cell r="M44">
            <v>5887.1</v>
          </cell>
          <cell r="Q44">
            <v>13.590603412772662</v>
          </cell>
          <cell r="S44">
            <v>23.730631380475952</v>
          </cell>
          <cell r="T44">
            <v>2.9663289225594944</v>
          </cell>
          <cell r="Y44">
            <v>114.12</v>
          </cell>
          <cell r="Z44">
            <v>62.766000000000005</v>
          </cell>
          <cell r="AA44">
            <v>0.12</v>
          </cell>
          <cell r="AB44">
            <v>7.5319200000000004</v>
          </cell>
          <cell r="AC44">
            <v>0</v>
          </cell>
          <cell r="AD44">
            <v>11.5875</v>
          </cell>
          <cell r="AE44">
            <v>42.674999999999997</v>
          </cell>
          <cell r="AI44">
            <v>124.56042000000001</v>
          </cell>
          <cell r="AJ44">
            <v>19147</v>
          </cell>
          <cell r="AN44">
            <v>0.42</v>
          </cell>
        </row>
        <row r="45">
          <cell r="B45">
            <v>800</v>
          </cell>
          <cell r="C45" t="str">
            <v>Dozer - Rubber Tyre</v>
          </cell>
          <cell r="D45" t="str">
            <v>Caterpillar824G</v>
          </cell>
          <cell r="E45" t="str">
            <v>235 kW</v>
          </cell>
          <cell r="F45">
            <v>0.9</v>
          </cell>
          <cell r="G45" t="str">
            <v>USA</v>
          </cell>
          <cell r="I45">
            <v>626982</v>
          </cell>
          <cell r="J45">
            <v>626982</v>
          </cell>
          <cell r="K45">
            <v>25000</v>
          </cell>
          <cell r="L45">
            <v>2</v>
          </cell>
          <cell r="M45">
            <v>5887.1</v>
          </cell>
          <cell r="Q45">
            <v>6.0993436930115585</v>
          </cell>
          <cell r="S45">
            <v>10.650099369808565</v>
          </cell>
          <cell r="T45">
            <v>1.3312624212260706</v>
          </cell>
          <cell r="Y45">
            <v>35.25</v>
          </cell>
          <cell r="Z45">
            <v>19.387500000000003</v>
          </cell>
          <cell r="AA45">
            <v>0.1</v>
          </cell>
          <cell r="AB45">
            <v>1.9387500000000004</v>
          </cell>
          <cell r="AC45">
            <v>2.8294874999999999</v>
          </cell>
          <cell r="AD45">
            <v>1.8075000000000001</v>
          </cell>
          <cell r="AE45">
            <v>13.875</v>
          </cell>
          <cell r="AI45">
            <v>39.838237500000005</v>
          </cell>
          <cell r="AJ45">
            <v>19147</v>
          </cell>
          <cell r="AN45">
            <v>0.3</v>
          </cell>
        </row>
        <row r="46">
          <cell r="B46">
            <v>801</v>
          </cell>
          <cell r="C46" t="str">
            <v>Dozer - Rubber Tyre</v>
          </cell>
          <cell r="D46" t="str">
            <v>Caterpillar834G</v>
          </cell>
          <cell r="E46" t="str">
            <v>358 kW</v>
          </cell>
          <cell r="F46">
            <v>0.9</v>
          </cell>
          <cell r="G46" t="str">
            <v>USA</v>
          </cell>
          <cell r="I46">
            <v>830940</v>
          </cell>
          <cell r="J46">
            <v>830940</v>
          </cell>
          <cell r="K46">
            <v>32500</v>
          </cell>
          <cell r="L46">
            <v>2</v>
          </cell>
          <cell r="M46">
            <v>5887.1</v>
          </cell>
          <cell r="Q46">
            <v>8.083467544955079</v>
          </cell>
          <cell r="S46">
            <v>14.114589526252313</v>
          </cell>
          <cell r="T46">
            <v>1.7643236907815392</v>
          </cell>
          <cell r="Y46">
            <v>53.7</v>
          </cell>
          <cell r="Z46">
            <v>29.535000000000004</v>
          </cell>
          <cell r="AA46">
            <v>0.1</v>
          </cell>
          <cell r="AB46">
            <v>2.9535000000000005</v>
          </cell>
          <cell r="AC46">
            <v>4.8399749999999999</v>
          </cell>
          <cell r="AD46">
            <v>0</v>
          </cell>
          <cell r="AE46">
            <v>0</v>
          </cell>
          <cell r="AI46">
            <v>37.328475000000005</v>
          </cell>
          <cell r="AJ46">
            <v>19147</v>
          </cell>
          <cell r="AN46">
            <v>0.3</v>
          </cell>
        </row>
        <row r="47">
          <cell r="B47">
            <v>802</v>
          </cell>
          <cell r="C47" t="str">
            <v>Dozer - Rubber Tyre</v>
          </cell>
          <cell r="D47" t="str">
            <v>Caterpillar844</v>
          </cell>
          <cell r="E47" t="str">
            <v>466 kW</v>
          </cell>
          <cell r="F47">
            <v>0.75</v>
          </cell>
          <cell r="G47" t="str">
            <v>USA</v>
          </cell>
          <cell r="I47">
            <v>1282500</v>
          </cell>
          <cell r="J47">
            <v>1282500</v>
          </cell>
          <cell r="K47">
            <v>32500</v>
          </cell>
          <cell r="L47">
            <v>2</v>
          </cell>
          <cell r="M47">
            <v>5887.1</v>
          </cell>
          <cell r="Q47">
            <v>12.476288452120361</v>
          </cell>
          <cell r="S47">
            <v>21.784919569907082</v>
          </cell>
          <cell r="T47">
            <v>2.7231149462383852</v>
          </cell>
          <cell r="Y47">
            <v>69.900000000000006</v>
          </cell>
          <cell r="Z47">
            <v>38.445000000000007</v>
          </cell>
          <cell r="AA47">
            <v>0.1</v>
          </cell>
          <cell r="AB47">
            <v>3.8445000000000009</v>
          </cell>
          <cell r="AC47">
            <v>9.0704250000000002</v>
          </cell>
          <cell r="AD47">
            <v>4.4400000000000004</v>
          </cell>
          <cell r="AE47">
            <v>27.824999999999999</v>
          </cell>
          <cell r="AI47">
            <v>83.624925000000005</v>
          </cell>
          <cell r="AJ47">
            <v>19147</v>
          </cell>
          <cell r="AN47">
            <v>0.33</v>
          </cell>
        </row>
        <row r="48">
          <cell r="B48">
            <v>803</v>
          </cell>
          <cell r="C48" t="str">
            <v>Dozer - Rubber Tyre</v>
          </cell>
          <cell r="D48" t="str">
            <v>Caterpillar854G</v>
          </cell>
          <cell r="E48" t="str">
            <v>597 kW</v>
          </cell>
          <cell r="F48">
            <v>0.9</v>
          </cell>
          <cell r="G48" t="str">
            <v>USA</v>
          </cell>
          <cell r="I48">
            <v>1473030</v>
          </cell>
          <cell r="J48">
            <v>1473030</v>
          </cell>
          <cell r="K48">
            <v>35000</v>
          </cell>
          <cell r="L48">
            <v>2</v>
          </cell>
          <cell r="M48">
            <v>5887.1</v>
          </cell>
          <cell r="Q48">
            <v>14.329783375147644</v>
          </cell>
          <cell r="S48">
            <v>25.021317796538192</v>
          </cell>
          <cell r="T48">
            <v>3.127664724567274</v>
          </cell>
          <cell r="Y48">
            <v>89.55</v>
          </cell>
          <cell r="Z48">
            <v>49.252500000000005</v>
          </cell>
          <cell r="AA48">
            <v>0.1</v>
          </cell>
          <cell r="AB48">
            <v>4.925250000000001</v>
          </cell>
          <cell r="AC48">
            <v>13.362300000000001</v>
          </cell>
          <cell r="AD48">
            <v>5.4074999999999998</v>
          </cell>
          <cell r="AE48">
            <v>37.65</v>
          </cell>
          <cell r="AI48">
            <v>110.59755000000001</v>
          </cell>
          <cell r="AJ48">
            <v>19147</v>
          </cell>
          <cell r="AN48">
            <v>0.36</v>
          </cell>
        </row>
        <row r="49">
          <cell r="B49">
            <v>1101</v>
          </cell>
          <cell r="C49" t="str">
            <v>Watercart</v>
          </cell>
          <cell r="D49" t="str">
            <v>Caterpillar773D</v>
          </cell>
          <cell r="E49" t="str">
            <v>45.0 kl</v>
          </cell>
          <cell r="F49">
            <v>0.75</v>
          </cell>
          <cell r="G49" t="str">
            <v>USA</v>
          </cell>
          <cell r="I49">
            <v>727462.5</v>
          </cell>
          <cell r="J49">
            <v>727462.5</v>
          </cell>
          <cell r="K49">
            <v>27500</v>
          </cell>
          <cell r="L49">
            <v>2</v>
          </cell>
          <cell r="M49">
            <v>4773.2</v>
          </cell>
          <cell r="Q49">
            <v>8.7283152763989946</v>
          </cell>
          <cell r="S49">
            <v>15.240561887203553</v>
          </cell>
          <cell r="T49">
            <v>1.9050702359004441</v>
          </cell>
          <cell r="Y49">
            <v>48.02</v>
          </cell>
          <cell r="Z49">
            <v>26.411000000000005</v>
          </cell>
          <cell r="AA49">
            <v>0.1</v>
          </cell>
          <cell r="AB49">
            <v>2.6411000000000007</v>
          </cell>
          <cell r="AC49">
            <v>6.6291750000000009</v>
          </cell>
          <cell r="AD49">
            <v>1.125</v>
          </cell>
          <cell r="AE49">
            <v>29.07</v>
          </cell>
          <cell r="AI49">
            <v>65.876275000000007</v>
          </cell>
          <cell r="AJ49">
            <v>19147</v>
          </cell>
          <cell r="AN49">
            <v>0.3</v>
          </cell>
        </row>
        <row r="50">
          <cell r="B50">
            <v>1102</v>
          </cell>
          <cell r="C50" t="str">
            <v>Watercart</v>
          </cell>
          <cell r="D50" t="str">
            <v>Caterpillar777D</v>
          </cell>
          <cell r="E50" t="str">
            <v>80.0 kl</v>
          </cell>
          <cell r="F50">
            <v>0.75</v>
          </cell>
          <cell r="G50" t="str">
            <v>USA</v>
          </cell>
          <cell r="I50">
            <v>1068750</v>
          </cell>
          <cell r="J50">
            <v>1068750</v>
          </cell>
          <cell r="K50">
            <v>30000</v>
          </cell>
          <cell r="L50">
            <v>2</v>
          </cell>
          <cell r="M50">
            <v>4773.2</v>
          </cell>
          <cell r="Q50">
            <v>12.823186008421638</v>
          </cell>
          <cell r="S50">
            <v>22.390639403335289</v>
          </cell>
          <cell r="T50">
            <v>2.7988299254169111</v>
          </cell>
          <cell r="Y50">
            <v>69.2</v>
          </cell>
          <cell r="Z50">
            <v>38.06</v>
          </cell>
          <cell r="AA50">
            <v>0.1</v>
          </cell>
          <cell r="AB50">
            <v>3.8060000000000005</v>
          </cell>
          <cell r="AC50">
            <v>10.8037125</v>
          </cell>
          <cell r="AD50">
            <v>1.5</v>
          </cell>
          <cell r="AE50">
            <v>37.935000000000002</v>
          </cell>
          <cell r="AI50">
            <v>92.104712500000005</v>
          </cell>
          <cell r="AJ50">
            <v>19147</v>
          </cell>
          <cell r="AN50">
            <v>0.36</v>
          </cell>
        </row>
        <row r="51">
          <cell r="B51">
            <v>1103</v>
          </cell>
          <cell r="C51" t="str">
            <v>Watercart</v>
          </cell>
          <cell r="D51" t="str">
            <v>Caterpillar785C</v>
          </cell>
          <cell r="E51" t="str">
            <v>120 kl</v>
          </cell>
          <cell r="F51">
            <v>0.7</v>
          </cell>
          <cell r="G51" t="str">
            <v>USA</v>
          </cell>
          <cell r="I51">
            <v>1734660</v>
          </cell>
          <cell r="J51">
            <v>1734660</v>
          </cell>
          <cell r="K51">
            <v>30000</v>
          </cell>
          <cell r="L51">
            <v>2</v>
          </cell>
          <cell r="M51">
            <v>4773.2</v>
          </cell>
          <cell r="Q51">
            <v>20.812975758005773</v>
          </cell>
          <cell r="S51">
            <v>36.341657588200789</v>
          </cell>
          <cell r="T51">
            <v>4.5427071985250986</v>
          </cell>
          <cell r="Y51">
            <v>99.5</v>
          </cell>
          <cell r="Z51">
            <v>54.725000000000001</v>
          </cell>
          <cell r="AA51">
            <v>0.1</v>
          </cell>
          <cell r="AB51">
            <v>5.4725000000000001</v>
          </cell>
          <cell r="AC51">
            <v>18.1274625</v>
          </cell>
          <cell r="AD51">
            <v>1.7250000000000001</v>
          </cell>
          <cell r="AE51">
            <v>39.75</v>
          </cell>
          <cell r="AI51">
            <v>119.79996250000001</v>
          </cell>
          <cell r="AJ51">
            <v>19147</v>
          </cell>
          <cell r="AN51">
            <v>0.4</v>
          </cell>
        </row>
        <row r="52">
          <cell r="B52">
            <v>1318</v>
          </cell>
          <cell r="C52" t="str">
            <v>Drill - Diesel</v>
          </cell>
          <cell r="D52" t="str">
            <v>DrillTechD40KS (LP)</v>
          </cell>
          <cell r="E52" t="str">
            <v>40000 lb</v>
          </cell>
          <cell r="F52">
            <v>0.91</v>
          </cell>
          <cell r="G52" t="str">
            <v>USA</v>
          </cell>
          <cell r="I52">
            <v>864531.75</v>
          </cell>
          <cell r="J52">
            <v>864531.75</v>
          </cell>
          <cell r="K52">
            <v>45000</v>
          </cell>
          <cell r="L52">
            <v>2</v>
          </cell>
          <cell r="M52">
            <v>5826.6</v>
          </cell>
          <cell r="Q52">
            <v>8.4975785760912075</v>
          </cell>
          <cell r="S52">
            <v>14.837671197610955</v>
          </cell>
          <cell r="T52">
            <v>1.8547088997013697</v>
          </cell>
          <cell r="Y52">
            <v>67.41</v>
          </cell>
          <cell r="Z52">
            <v>37.075499999999998</v>
          </cell>
          <cell r="AA52">
            <v>0.12</v>
          </cell>
          <cell r="AB52">
            <v>4.4490599999999993</v>
          </cell>
          <cell r="AC52">
            <v>0</v>
          </cell>
          <cell r="AD52">
            <v>0</v>
          </cell>
          <cell r="AE52">
            <v>26.25</v>
          </cell>
          <cell r="AI52">
            <v>67.774559999999994</v>
          </cell>
          <cell r="AJ52">
            <v>19147</v>
          </cell>
          <cell r="AN52">
            <v>0.8</v>
          </cell>
        </row>
        <row r="53">
          <cell r="B53">
            <v>1319</v>
          </cell>
          <cell r="C53" t="str">
            <v>Drill - Diesel</v>
          </cell>
          <cell r="D53" t="str">
            <v>DrillTechD55SP</v>
          </cell>
          <cell r="E53" t="str">
            <v>55000 lb</v>
          </cell>
          <cell r="F53">
            <v>1</v>
          </cell>
          <cell r="G53" t="str">
            <v>Australia</v>
          </cell>
          <cell r="I53">
            <v>1097180</v>
          </cell>
          <cell r="J53">
            <v>1097180</v>
          </cell>
          <cell r="K53">
            <v>45000</v>
          </cell>
          <cell r="L53">
            <v>2</v>
          </cell>
          <cell r="M53">
            <v>5826.6</v>
          </cell>
          <cell r="Q53">
            <v>10.784304060684583</v>
          </cell>
          <cell r="S53">
            <v>18.830535818487625</v>
          </cell>
          <cell r="T53">
            <v>2.3538169773109532</v>
          </cell>
          <cell r="Y53">
            <v>86.1</v>
          </cell>
          <cell r="Z53">
            <v>47.355000000000004</v>
          </cell>
          <cell r="AA53">
            <v>0.12</v>
          </cell>
          <cell r="AB53">
            <v>5.6825999999999999</v>
          </cell>
          <cell r="AC53">
            <v>0</v>
          </cell>
          <cell r="AD53">
            <v>0</v>
          </cell>
          <cell r="AE53">
            <v>0</v>
          </cell>
          <cell r="AI53">
            <v>53.037600000000005</v>
          </cell>
          <cell r="AJ53">
            <v>19147</v>
          </cell>
          <cell r="AN53">
            <v>0.8</v>
          </cell>
        </row>
        <row r="54">
          <cell r="B54">
            <v>1320</v>
          </cell>
          <cell r="C54" t="str">
            <v>Drill - Diesel</v>
          </cell>
          <cell r="D54" t="str">
            <v>DrillTechD60KS</v>
          </cell>
          <cell r="E54" t="str">
            <v>60000 lb</v>
          </cell>
          <cell r="F54">
            <v>0.93</v>
          </cell>
          <cell r="G54" t="str">
            <v>USA</v>
          </cell>
          <cell r="I54">
            <v>1097181</v>
          </cell>
          <cell r="J54">
            <v>1097181</v>
          </cell>
          <cell r="K54">
            <v>45000</v>
          </cell>
          <cell r="L54">
            <v>2</v>
          </cell>
          <cell r="M54">
            <v>5826.6</v>
          </cell>
          <cell r="Q54">
            <v>10.784313889795632</v>
          </cell>
          <cell r="S54">
            <v>18.830552981155389</v>
          </cell>
          <cell r="T54">
            <v>2.3538191226444241</v>
          </cell>
          <cell r="Y54">
            <v>98.7</v>
          </cell>
          <cell r="Z54">
            <v>54.285000000000004</v>
          </cell>
          <cell r="AA54">
            <v>0.12</v>
          </cell>
          <cell r="AB54">
            <v>6.5141999999999998</v>
          </cell>
          <cell r="AC54">
            <v>0</v>
          </cell>
          <cell r="AD54">
            <v>0</v>
          </cell>
          <cell r="AE54">
            <v>0</v>
          </cell>
          <cell r="AI54">
            <v>60.799200000000006</v>
          </cell>
          <cell r="AJ54">
            <v>19147</v>
          </cell>
          <cell r="AN54">
            <v>0.8</v>
          </cell>
        </row>
        <row r="55">
          <cell r="B55">
            <v>1321</v>
          </cell>
          <cell r="C55" t="str">
            <v>Drill - Diesel</v>
          </cell>
          <cell r="D55" t="str">
            <v>DrillTechD75KS</v>
          </cell>
          <cell r="E55" t="str">
            <v>75000 lb</v>
          </cell>
          <cell r="F55">
            <v>0.93</v>
          </cell>
          <cell r="G55" t="str">
            <v>USA</v>
          </cell>
          <cell r="I55">
            <v>1152136.5</v>
          </cell>
          <cell r="J55">
            <v>1152136.5</v>
          </cell>
          <cell r="K55">
            <v>45000</v>
          </cell>
          <cell r="L55">
            <v>2</v>
          </cell>
          <cell r="M55">
            <v>5826.6</v>
          </cell>
          <cell r="Q55">
            <v>11.32447760204608</v>
          </cell>
          <cell r="S55">
            <v>19.773735969519102</v>
          </cell>
          <cell r="T55">
            <v>2.4717169961898877</v>
          </cell>
          <cell r="Y55">
            <v>98.7</v>
          </cell>
          <cell r="Z55">
            <v>54.285000000000004</v>
          </cell>
          <cell r="AA55">
            <v>0.12</v>
          </cell>
          <cell r="AB55">
            <v>6.5141999999999998</v>
          </cell>
          <cell r="AC55">
            <v>1</v>
          </cell>
          <cell r="AD55">
            <v>0</v>
          </cell>
          <cell r="AE55">
            <v>31.5</v>
          </cell>
          <cell r="AI55">
            <v>93.299200000000013</v>
          </cell>
          <cell r="AJ55">
            <v>19147</v>
          </cell>
          <cell r="AN55">
            <v>1</v>
          </cell>
        </row>
        <row r="56">
          <cell r="B56">
            <v>247</v>
          </cell>
          <cell r="C56" t="str">
            <v>Hydraulic Excavator</v>
          </cell>
          <cell r="D56" t="str">
            <v>Caterpillar345CL</v>
          </cell>
          <cell r="E56" t="str">
            <v>44 t</v>
          </cell>
          <cell r="F56">
            <v>1</v>
          </cell>
          <cell r="G56" t="str">
            <v>USA</v>
          </cell>
          <cell r="H56">
            <v>1</v>
          </cell>
          <cell r="I56">
            <v>582937</v>
          </cell>
          <cell r="J56">
            <v>582937</v>
          </cell>
          <cell r="K56">
            <v>45000</v>
          </cell>
          <cell r="L56">
            <v>2</v>
          </cell>
          <cell r="M56">
            <v>5530.91</v>
          </cell>
          <cell r="Q56">
            <v>9.1249813318804254</v>
          </cell>
          <cell r="S56">
            <v>15.933182785472916</v>
          </cell>
          <cell r="T56">
            <v>1.9916478481841144</v>
          </cell>
          <cell r="Y56">
            <v>90.34</v>
          </cell>
          <cell r="Z56">
            <v>49.687000000000005</v>
          </cell>
          <cell r="AA56">
            <v>0.12</v>
          </cell>
          <cell r="AB56">
            <v>5.96244</v>
          </cell>
          <cell r="AC56">
            <v>0</v>
          </cell>
          <cell r="AD56">
            <v>4.125</v>
          </cell>
          <cell r="AE56">
            <v>27.3</v>
          </cell>
          <cell r="AI56">
            <v>87.07444000000001</v>
          </cell>
          <cell r="AJ56">
            <v>19147</v>
          </cell>
          <cell r="AN56">
            <v>0.52</v>
          </cell>
        </row>
      </sheetData>
      <sheetData sheetId="52" refreshError="1"/>
      <sheetData sheetId="53"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D"/>
      <sheetName val="CANTIDADES DE OBRA"/>
    </sheetNames>
    <sheetDataSet>
      <sheetData sheetId="0">
        <row r="1">
          <cell r="A1" t="str">
            <v>BASE DE DATOS TITULOS</v>
          </cell>
        </row>
        <row r="2">
          <cell r="A2" t="str">
            <v>LUGAR</v>
          </cell>
          <cell r="B2" t="str">
            <v xml:space="preserve"> DEPARTAMENTO DE CUNDINAMARCA</v>
          </cell>
        </row>
        <row r="3">
          <cell r="A3" t="str">
            <v>ENTIDAD</v>
          </cell>
          <cell r="B3" t="str">
            <v>SECRETARIA DE OBRAS PUBLICAS</v>
          </cell>
        </row>
        <row r="5">
          <cell r="A5" t="str">
            <v>OBRA</v>
          </cell>
          <cell r="B5" t="str">
            <v>AMPLIACION, MEJORAMIENTO, OBRAS DE ARTE Y PAVIMENTACION DE LA CARRETERA PUENTE VIRGINIA</v>
          </cell>
        </row>
        <row r="6">
          <cell r="A6" t="str">
            <v>MUNICIPIO</v>
          </cell>
          <cell r="B6" t="str">
            <v>ZIPAQUIRA</v>
          </cell>
        </row>
        <row r="7">
          <cell r="A7" t="str">
            <v>LOCALIDAD</v>
          </cell>
          <cell r="B7" t="str">
            <v>PUENTE VIRGINIA</v>
          </cell>
        </row>
        <row r="8">
          <cell r="A8" t="str">
            <v>OBJETO</v>
          </cell>
          <cell r="B8" t="str">
            <v>AMPLIACION, MEJORAMIENTO, OBRAS DE ARTE Y PAVIMENTACION</v>
          </cell>
        </row>
        <row r="9">
          <cell r="A9" t="str">
            <v>LIC. No</v>
          </cell>
          <cell r="B9" t="str">
            <v>SOP-15-96</v>
          </cell>
        </row>
        <row r="11">
          <cell r="A11" t="str">
            <v>BASE DE DATOS MATERIALES</v>
          </cell>
        </row>
        <row r="12">
          <cell r="A12" t="str">
            <v>CODIGO</v>
          </cell>
          <cell r="B12" t="str">
            <v>DESCRIPCION</v>
          </cell>
          <cell r="C12" t="str">
            <v>UN</v>
          </cell>
          <cell r="D12" t="str">
            <v>VALOR UNITARIO</v>
          </cell>
        </row>
        <row r="13">
          <cell r="A13" t="str">
            <v>M1000</v>
          </cell>
          <cell r="B13" t="str">
            <v>Concretos:</v>
          </cell>
        </row>
        <row r="14">
          <cell r="A14" t="str">
            <v>M1001</v>
          </cell>
          <cell r="B14" t="str">
            <v>Concreto 1500PSI</v>
          </cell>
          <cell r="C14" t="str">
            <v>M³</v>
          </cell>
          <cell r="D14">
            <v>87687.5</v>
          </cell>
        </row>
        <row r="15">
          <cell r="A15" t="str">
            <v>M1002</v>
          </cell>
          <cell r="B15" t="str">
            <v>Concreto 2000PSI</v>
          </cell>
          <cell r="C15" t="str">
            <v>M³</v>
          </cell>
          <cell r="D15">
            <v>92375</v>
          </cell>
        </row>
        <row r="16">
          <cell r="A16" t="str">
            <v>M1003</v>
          </cell>
          <cell r="B16" t="str">
            <v>Concreto 2500PSI</v>
          </cell>
          <cell r="C16" t="str">
            <v>M³</v>
          </cell>
          <cell r="D16">
            <v>94750</v>
          </cell>
        </row>
        <row r="17">
          <cell r="A17" t="str">
            <v>M1004</v>
          </cell>
          <cell r="B17" t="str">
            <v>Concreto 3000PSI</v>
          </cell>
          <cell r="C17" t="str">
            <v>M³</v>
          </cell>
          <cell r="D17">
            <v>100000</v>
          </cell>
        </row>
        <row r="18">
          <cell r="A18" t="str">
            <v>M1005</v>
          </cell>
          <cell r="B18" t="str">
            <v>Concreto 3500PSI</v>
          </cell>
          <cell r="C18" t="str">
            <v>M³</v>
          </cell>
          <cell r="D18">
            <v>105375</v>
          </cell>
        </row>
        <row r="19">
          <cell r="A19" t="str">
            <v>M1006</v>
          </cell>
          <cell r="B19" t="str">
            <v>Concreto 4000PSI</v>
          </cell>
          <cell r="C19" t="str">
            <v>M³</v>
          </cell>
          <cell r="D19">
            <v>108250</v>
          </cell>
        </row>
        <row r="20">
          <cell r="A20" t="str">
            <v>M1007</v>
          </cell>
          <cell r="B20" t="str">
            <v>Concreto 4500PSI</v>
          </cell>
          <cell r="C20" t="str">
            <v>M³</v>
          </cell>
          <cell r="D20">
            <v>112500</v>
          </cell>
        </row>
        <row r="21">
          <cell r="A21" t="str">
            <v>M1008</v>
          </cell>
          <cell r="B21" t="str">
            <v>Concreto 5000PSI</v>
          </cell>
          <cell r="C21" t="str">
            <v>M³</v>
          </cell>
          <cell r="D21">
            <v>116875</v>
          </cell>
        </row>
        <row r="22">
          <cell r="A22" t="str">
            <v>M1009</v>
          </cell>
          <cell r="B22" t="str">
            <v>Concreto 6000PSI</v>
          </cell>
          <cell r="C22" t="str">
            <v>M³</v>
          </cell>
          <cell r="D22">
            <v>129375</v>
          </cell>
        </row>
        <row r="23">
          <cell r="A23" t="str">
            <v>M1010</v>
          </cell>
          <cell r="B23" t="str">
            <v>Concreto clase F</v>
          </cell>
          <cell r="C23" t="str">
            <v>M³</v>
          </cell>
          <cell r="D23">
            <v>67860</v>
          </cell>
        </row>
        <row r="24">
          <cell r="A24" t="str">
            <v>M2000</v>
          </cell>
          <cell r="B24" t="str">
            <v>Maderas:</v>
          </cell>
        </row>
        <row r="25">
          <cell r="A25" t="str">
            <v>M2001</v>
          </cell>
          <cell r="B25" t="str">
            <v>Cerco ordinario: 3m</v>
          </cell>
          <cell r="C25" t="str">
            <v>ML</v>
          </cell>
          <cell r="D25">
            <v>1416.25</v>
          </cell>
        </row>
        <row r="26">
          <cell r="A26" t="str">
            <v>M2002</v>
          </cell>
          <cell r="B26" t="str">
            <v>Cerco ordinario: 4m</v>
          </cell>
          <cell r="C26" t="str">
            <v>ML</v>
          </cell>
          <cell r="D26">
            <v>1562.5</v>
          </cell>
        </row>
        <row r="27">
          <cell r="A27" t="str">
            <v>M2003</v>
          </cell>
          <cell r="B27" t="str">
            <v>Cerco ordinario: 6m</v>
          </cell>
          <cell r="C27" t="str">
            <v>ML</v>
          </cell>
          <cell r="D27">
            <v>2291.25</v>
          </cell>
        </row>
        <row r="28">
          <cell r="A28" t="str">
            <v>M2004</v>
          </cell>
          <cell r="B28" t="str">
            <v>Guardaescoba cedro 6 cm</v>
          </cell>
          <cell r="C28" t="str">
            <v>ML</v>
          </cell>
          <cell r="D28">
            <v>812.5</v>
          </cell>
        </row>
        <row r="29">
          <cell r="A29" t="str">
            <v>M2005</v>
          </cell>
          <cell r="B29" t="str">
            <v>Guardaescoba cedro 8 cm</v>
          </cell>
          <cell r="C29" t="str">
            <v>ML</v>
          </cell>
          <cell r="D29">
            <v>3750</v>
          </cell>
        </row>
        <row r="30">
          <cell r="A30" t="str">
            <v>M2006</v>
          </cell>
          <cell r="B30" t="str">
            <v>Guardaescoba guayacán</v>
          </cell>
          <cell r="C30" t="str">
            <v>ML</v>
          </cell>
          <cell r="D30">
            <v>5000</v>
          </cell>
        </row>
        <row r="31">
          <cell r="A31" t="str">
            <v>M2007</v>
          </cell>
          <cell r="B31" t="str">
            <v>Guardaescoba virola 6 cm</v>
          </cell>
          <cell r="C31" t="str">
            <v>ML</v>
          </cell>
          <cell r="D31">
            <v>1250</v>
          </cell>
        </row>
        <row r="32">
          <cell r="A32" t="str">
            <v>M2008</v>
          </cell>
          <cell r="B32" t="str">
            <v>Guardaescoba virola 8 cm</v>
          </cell>
          <cell r="C32" t="str">
            <v>ML</v>
          </cell>
          <cell r="D32">
            <v>2500</v>
          </cell>
        </row>
        <row r="33">
          <cell r="A33" t="str">
            <v>M2009</v>
          </cell>
          <cell r="B33" t="str">
            <v>Repisa-Ordinario 3m</v>
          </cell>
          <cell r="C33" t="str">
            <v>ML</v>
          </cell>
          <cell r="D33">
            <v>707.5</v>
          </cell>
        </row>
        <row r="34">
          <cell r="A34" t="str">
            <v>M2010</v>
          </cell>
          <cell r="B34" t="str">
            <v>Repisa-ordinaria 4m</v>
          </cell>
          <cell r="C34" t="str">
            <v>ML</v>
          </cell>
          <cell r="D34">
            <v>781.25</v>
          </cell>
        </row>
        <row r="35">
          <cell r="A35" t="str">
            <v>M2011</v>
          </cell>
          <cell r="B35" t="str">
            <v>Repisa-ordinaria 6m</v>
          </cell>
          <cell r="C35" t="str">
            <v>ML</v>
          </cell>
          <cell r="D35">
            <v>1145</v>
          </cell>
        </row>
        <row r="36">
          <cell r="A36" t="str">
            <v>M2012</v>
          </cell>
          <cell r="B36" t="str">
            <v>Planchon-ordinario 3m</v>
          </cell>
          <cell r="C36" t="str">
            <v>ML</v>
          </cell>
          <cell r="D36">
            <v>1332.5</v>
          </cell>
        </row>
        <row r="37">
          <cell r="A37" t="str">
            <v>M2013</v>
          </cell>
          <cell r="B37" t="str">
            <v>Planchon-ordinario 4m</v>
          </cell>
          <cell r="C37" t="str">
            <v>ML</v>
          </cell>
          <cell r="D37">
            <v>1562.5</v>
          </cell>
        </row>
        <row r="38">
          <cell r="A38" t="str">
            <v>M2014</v>
          </cell>
          <cell r="B38" t="str">
            <v>Planchon-ordinario 6m</v>
          </cell>
          <cell r="C38" t="str">
            <v>ML</v>
          </cell>
          <cell r="D38">
            <v>2261.25</v>
          </cell>
        </row>
        <row r="39">
          <cell r="A39" t="str">
            <v>M2015</v>
          </cell>
          <cell r="B39" t="str">
            <v xml:space="preserve">Listón de chapa </v>
          </cell>
          <cell r="C39" t="str">
            <v>ML</v>
          </cell>
          <cell r="D39">
            <v>462.5</v>
          </cell>
        </row>
        <row r="40">
          <cell r="A40" t="str">
            <v>M2016</v>
          </cell>
          <cell r="B40" t="str">
            <v>Listón de ordinario</v>
          </cell>
          <cell r="C40" t="str">
            <v>ML</v>
          </cell>
          <cell r="D40">
            <v>152</v>
          </cell>
        </row>
        <row r="41">
          <cell r="A41" t="str">
            <v>M2017</v>
          </cell>
          <cell r="B41" t="str">
            <v>Listón de Cedro Macho 5x2 cm</v>
          </cell>
          <cell r="C41" t="str">
            <v>ML</v>
          </cell>
          <cell r="D41">
            <v>1250</v>
          </cell>
        </row>
        <row r="42">
          <cell r="A42" t="str">
            <v>M2018</v>
          </cell>
          <cell r="B42" t="str">
            <v>Tabla burra ordinario 0,30</v>
          </cell>
          <cell r="C42" t="str">
            <v>ML</v>
          </cell>
          <cell r="D42">
            <v>1416.25</v>
          </cell>
        </row>
        <row r="43">
          <cell r="A43" t="str">
            <v>M2019</v>
          </cell>
          <cell r="B43" t="str">
            <v>Guadua 6m</v>
          </cell>
          <cell r="C43" t="str">
            <v>BT</v>
          </cell>
          <cell r="D43">
            <v>2500</v>
          </cell>
        </row>
        <row r="44">
          <cell r="A44" t="str">
            <v>M2020</v>
          </cell>
          <cell r="B44" t="str">
            <v>Durmiente - abarco 4m</v>
          </cell>
          <cell r="C44" t="str">
            <v>ML</v>
          </cell>
          <cell r="D44">
            <v>2600</v>
          </cell>
        </row>
        <row r="45">
          <cell r="A45" t="str">
            <v>M3000</v>
          </cell>
          <cell r="B45" t="str">
            <v>Cementos:</v>
          </cell>
        </row>
        <row r="46">
          <cell r="A46" t="str">
            <v>M3001</v>
          </cell>
          <cell r="B46" t="str">
            <v>Cemento gris</v>
          </cell>
          <cell r="C46" t="str">
            <v>KG</v>
          </cell>
          <cell r="D46">
            <v>250</v>
          </cell>
        </row>
        <row r="47">
          <cell r="A47" t="str">
            <v>M3002</v>
          </cell>
          <cell r="B47" t="str">
            <v>Cemento gris en deposito [por bulto]</v>
          </cell>
          <cell r="C47" t="str">
            <v>KG</v>
          </cell>
          <cell r="D47">
            <v>142.5</v>
          </cell>
        </row>
        <row r="48">
          <cell r="A48" t="str">
            <v>M3003</v>
          </cell>
          <cell r="B48" t="str">
            <v>Cemento gris PDR&lt;20 T</v>
          </cell>
          <cell r="C48" t="str">
            <v>KG</v>
          </cell>
          <cell r="D48">
            <v>137.5</v>
          </cell>
        </row>
        <row r="49">
          <cell r="A49" t="str">
            <v>M3004</v>
          </cell>
          <cell r="B49" t="str">
            <v>Cemento gris PDR&gt;20 T</v>
          </cell>
          <cell r="C49" t="str">
            <v>KG</v>
          </cell>
          <cell r="D49">
            <v>121.25</v>
          </cell>
        </row>
        <row r="50">
          <cell r="A50" t="str">
            <v>M3005</v>
          </cell>
          <cell r="B50" t="str">
            <v>Cemento blanco</v>
          </cell>
          <cell r="C50" t="str">
            <v>KG</v>
          </cell>
          <cell r="D50">
            <v>500</v>
          </cell>
        </row>
        <row r="51">
          <cell r="A51" t="str">
            <v>M4000</v>
          </cell>
          <cell r="B51" t="str">
            <v>Hierro y Aceros:</v>
          </cell>
        </row>
        <row r="52">
          <cell r="A52" t="str">
            <v>M4001</v>
          </cell>
          <cell r="B52" t="str">
            <v>Acero fig. diam.1/4" fy=37000PSI [laminados Andino]</v>
          </cell>
          <cell r="C52" t="str">
            <v>KG</v>
          </cell>
          <cell r="D52">
            <v>566</v>
          </cell>
        </row>
        <row r="53">
          <cell r="A53" t="str">
            <v>M4002</v>
          </cell>
          <cell r="B53" t="str">
            <v>Acero fig. diam.3/8" fy=37000PSI [laminados Andino]</v>
          </cell>
          <cell r="C53" t="str">
            <v>KG</v>
          </cell>
          <cell r="D53">
            <v>538.65</v>
          </cell>
        </row>
        <row r="54">
          <cell r="A54" t="str">
            <v>M4003</v>
          </cell>
          <cell r="B54" t="str">
            <v>Acero fig. diam.1" fy=60000PSI [laminados Andino]</v>
          </cell>
          <cell r="C54" t="str">
            <v>KG</v>
          </cell>
          <cell r="D54">
            <v>560.03</v>
          </cell>
        </row>
        <row r="55">
          <cell r="A55" t="str">
            <v>M4004</v>
          </cell>
          <cell r="B55" t="str">
            <v>Acero fig. diam.1/2" fy=60000PSI [laminados Andino]</v>
          </cell>
          <cell r="C55" t="str">
            <v>KG</v>
          </cell>
          <cell r="D55">
            <v>584.25</v>
          </cell>
        </row>
        <row r="56">
          <cell r="A56" t="str">
            <v>M4005</v>
          </cell>
          <cell r="B56" t="str">
            <v>Acero fig. diam.3/4" fy=60000PSI [laminados Andino]</v>
          </cell>
          <cell r="C56" t="str">
            <v>KG</v>
          </cell>
          <cell r="D56">
            <v>574.28</v>
          </cell>
        </row>
        <row r="57">
          <cell r="A57" t="str">
            <v>M4006</v>
          </cell>
          <cell r="B57" t="str">
            <v>Acero fig. diam.5/8" fy=60000PSI [laminados Andino]</v>
          </cell>
          <cell r="C57" t="str">
            <v>KG</v>
          </cell>
          <cell r="D57">
            <v>574.28</v>
          </cell>
        </row>
        <row r="58">
          <cell r="A58" t="str">
            <v>M4007</v>
          </cell>
          <cell r="B58" t="str">
            <v>Acero fig. diam.7/8" fy=60000PSI [laminados Andino]</v>
          </cell>
          <cell r="C58" t="str">
            <v>KG</v>
          </cell>
          <cell r="D58">
            <v>560.03</v>
          </cell>
        </row>
        <row r="59">
          <cell r="A59" t="str">
            <v>M4008</v>
          </cell>
          <cell r="B59" t="str">
            <v>Recto diam.1/2" fy=60000PSI</v>
          </cell>
          <cell r="C59" t="str">
            <v>ML</v>
          </cell>
          <cell r="D59">
            <v>538.65</v>
          </cell>
        </row>
        <row r="60">
          <cell r="A60" t="str">
            <v>M4009</v>
          </cell>
          <cell r="B60" t="str">
            <v>Recto diam.1/4" fy=37000PSI</v>
          </cell>
          <cell r="C60" t="str">
            <v>KG</v>
          </cell>
          <cell r="D60">
            <v>528.67999999999995</v>
          </cell>
        </row>
        <row r="61">
          <cell r="A61" t="str">
            <v>M4010</v>
          </cell>
          <cell r="B61" t="str">
            <v>Recto diam.3/8" fy=37000PSI</v>
          </cell>
          <cell r="C61" t="str">
            <v>KG</v>
          </cell>
          <cell r="D61">
            <v>507.3</v>
          </cell>
        </row>
        <row r="62">
          <cell r="A62" t="str">
            <v>M4011</v>
          </cell>
          <cell r="B62" t="str">
            <v>Hierro figurado diam.1/2" A-60</v>
          </cell>
          <cell r="C62" t="str">
            <v>KG</v>
          </cell>
          <cell r="D62">
            <v>562.88</v>
          </cell>
        </row>
        <row r="63">
          <cell r="A63" t="str">
            <v>M4012</v>
          </cell>
          <cell r="B63" t="str">
            <v>Hierro figurado diam.1/4" A-37</v>
          </cell>
          <cell r="C63" t="str">
            <v>KG</v>
          </cell>
          <cell r="D63">
            <v>532.95000000000005</v>
          </cell>
        </row>
        <row r="64">
          <cell r="A64" t="str">
            <v>M4013</v>
          </cell>
          <cell r="B64" t="str">
            <v>Hierro figurado diam.3/8" A-37</v>
          </cell>
          <cell r="C64" t="str">
            <v>KG</v>
          </cell>
          <cell r="D64">
            <v>507.3</v>
          </cell>
        </row>
        <row r="65">
          <cell r="A65" t="str">
            <v>M4014</v>
          </cell>
          <cell r="B65" t="str">
            <v>En chipa diam.1/4"</v>
          </cell>
          <cell r="C65" t="str">
            <v>KG</v>
          </cell>
          <cell r="D65">
            <v>621.01</v>
          </cell>
        </row>
        <row r="66">
          <cell r="A66" t="str">
            <v>M4015</v>
          </cell>
          <cell r="B66" t="str">
            <v>En chipa diam.3/8" y 1/2"</v>
          </cell>
          <cell r="C66" t="str">
            <v>KG</v>
          </cell>
          <cell r="D66">
            <v>595.79</v>
          </cell>
        </row>
        <row r="67">
          <cell r="A67" t="str">
            <v>M4016</v>
          </cell>
          <cell r="B67" t="str">
            <v>Red. corrugado diam.1"</v>
          </cell>
          <cell r="C67" t="str">
            <v>TON</v>
          </cell>
          <cell r="D67">
            <v>605910</v>
          </cell>
        </row>
        <row r="68">
          <cell r="A68" t="str">
            <v>M4017</v>
          </cell>
          <cell r="B68" t="str">
            <v>Red. corrugado diam.1/2"</v>
          </cell>
          <cell r="C68" t="str">
            <v>TON</v>
          </cell>
          <cell r="D68">
            <v>631845</v>
          </cell>
        </row>
        <row r="69">
          <cell r="A69" t="str">
            <v>M4018</v>
          </cell>
          <cell r="B69" t="str">
            <v>Red. corrugado 12mm</v>
          </cell>
          <cell r="C69" t="str">
            <v>TON</v>
          </cell>
          <cell r="D69">
            <v>631845</v>
          </cell>
        </row>
        <row r="70">
          <cell r="A70" t="str">
            <v>M4019</v>
          </cell>
          <cell r="B70" t="str">
            <v>Red. corrugado diam.3/4"</v>
          </cell>
          <cell r="C70" t="str">
            <v>TON</v>
          </cell>
          <cell r="D70">
            <v>619732.5</v>
          </cell>
        </row>
        <row r="71">
          <cell r="A71" t="str">
            <v>M4020</v>
          </cell>
          <cell r="B71" t="str">
            <v>Red. corrugado diam.3/8"</v>
          </cell>
          <cell r="C71" t="str">
            <v>TON</v>
          </cell>
          <cell r="D71">
            <v>631845</v>
          </cell>
        </row>
        <row r="72">
          <cell r="A72" t="str">
            <v>M4021</v>
          </cell>
          <cell r="B72" t="str">
            <v>Red. corrugado diam.5/8"</v>
          </cell>
          <cell r="C72" t="str">
            <v>TON</v>
          </cell>
          <cell r="D72">
            <v>619732.5</v>
          </cell>
        </row>
        <row r="73">
          <cell r="A73" t="str">
            <v>M4022</v>
          </cell>
          <cell r="B73" t="str">
            <v>Red. corrugado diam.7/8"</v>
          </cell>
          <cell r="C73" t="str">
            <v>TON</v>
          </cell>
          <cell r="D73">
            <v>605910</v>
          </cell>
        </row>
        <row r="74">
          <cell r="A74" t="str">
            <v>M4023</v>
          </cell>
          <cell r="B74" t="str">
            <v>Red. corrugado diam.1-1/4"</v>
          </cell>
          <cell r="C74" t="str">
            <v>TON</v>
          </cell>
          <cell r="D74">
            <v>648090</v>
          </cell>
        </row>
        <row r="75">
          <cell r="A75" t="str">
            <v>M4024</v>
          </cell>
          <cell r="B75" t="str">
            <v>Red. corrugado diam.1-1/8"</v>
          </cell>
          <cell r="C75" t="str">
            <v>TON</v>
          </cell>
          <cell r="D75">
            <v>648090</v>
          </cell>
        </row>
        <row r="76">
          <cell r="A76" t="str">
            <v>M4025</v>
          </cell>
          <cell r="B76" t="str">
            <v>Red. corrugado diam.1-3/8"</v>
          </cell>
          <cell r="C76" t="str">
            <v>TON</v>
          </cell>
          <cell r="D76">
            <v>648090</v>
          </cell>
        </row>
        <row r="77">
          <cell r="A77" t="str">
            <v>M4026</v>
          </cell>
          <cell r="B77" t="str">
            <v>Puntilla hasta 4"</v>
          </cell>
          <cell r="C77" t="str">
            <v>TON</v>
          </cell>
          <cell r="D77">
            <v>978637.5</v>
          </cell>
        </row>
        <row r="78">
          <cell r="A78" t="str">
            <v>M4027</v>
          </cell>
          <cell r="B78" t="str">
            <v>Puntilla C/cabeza 2"</v>
          </cell>
          <cell r="C78" t="str">
            <v>LB</v>
          </cell>
          <cell r="D78">
            <v>506</v>
          </cell>
        </row>
        <row r="79">
          <cell r="A79" t="str">
            <v>M4028</v>
          </cell>
          <cell r="B79" t="str">
            <v>Varilla 1 liso [CYRGO]</v>
          </cell>
          <cell r="C79" t="str">
            <v>UN</v>
          </cell>
          <cell r="D79">
            <v>14185.88</v>
          </cell>
        </row>
        <row r="80">
          <cell r="A80" t="str">
            <v>M4029</v>
          </cell>
          <cell r="B80" t="str">
            <v>Varilla 1x12m fy=60000PSI [CYRGO]</v>
          </cell>
          <cell r="C80" t="str">
            <v>ML</v>
          </cell>
          <cell r="D80">
            <v>2224.4299999999998</v>
          </cell>
        </row>
        <row r="81">
          <cell r="A81" t="str">
            <v>M4030</v>
          </cell>
          <cell r="B81" t="str">
            <v>Varilla 1x6m fy=60000PSI [CYRGO]</v>
          </cell>
          <cell r="C81" t="str">
            <v>UN</v>
          </cell>
          <cell r="D81">
            <v>2232.98</v>
          </cell>
        </row>
        <row r="82">
          <cell r="A82" t="str">
            <v>M4031</v>
          </cell>
          <cell r="B82" t="str">
            <v>Varilla 1/2x12m fy=60000PSI [CYRGO]</v>
          </cell>
          <cell r="C82" t="str">
            <v>ML</v>
          </cell>
          <cell r="D82">
            <v>591.38</v>
          </cell>
        </row>
        <row r="83">
          <cell r="A83" t="str">
            <v>M4032</v>
          </cell>
          <cell r="B83" t="str">
            <v>Varilla 1/2x6m liso [comercializadora de ladrillos]</v>
          </cell>
          <cell r="C83" t="str">
            <v>ML</v>
          </cell>
          <cell r="D83">
            <v>3500</v>
          </cell>
        </row>
        <row r="84">
          <cell r="A84" t="str">
            <v>M4033</v>
          </cell>
          <cell r="B84" t="str">
            <v>Varilla 1/2x6m fy=60000PSI [CYRGO]</v>
          </cell>
          <cell r="C84" t="str">
            <v>UN</v>
          </cell>
          <cell r="D84">
            <v>583.04999999999995</v>
          </cell>
        </row>
        <row r="85">
          <cell r="A85" t="str">
            <v>M4034</v>
          </cell>
          <cell r="B85" t="str">
            <v>Varilla 10,5mm liso [DIACO-al por mayor]</v>
          </cell>
          <cell r="C85" t="str">
            <v>KG</v>
          </cell>
          <cell r="D85">
            <v>611.04</v>
          </cell>
        </row>
        <row r="86">
          <cell r="A86" t="str">
            <v>M4035</v>
          </cell>
          <cell r="B86" t="str">
            <v>Varilla 12mm liso [DIACO-al por mayor]</v>
          </cell>
          <cell r="C86" t="str">
            <v>KG</v>
          </cell>
          <cell r="D86">
            <v>611.04</v>
          </cell>
        </row>
        <row r="87">
          <cell r="A87" t="str">
            <v>M4036</v>
          </cell>
          <cell r="B87" t="str">
            <v>Varilla 15mm [CYRGO]</v>
          </cell>
          <cell r="C87" t="str">
            <v>UN</v>
          </cell>
          <cell r="D87">
            <v>4423.2</v>
          </cell>
        </row>
        <row r="88">
          <cell r="A88" t="str">
            <v>M4037</v>
          </cell>
          <cell r="B88" t="str">
            <v>Varilla 3/4 liso [CYRGO]</v>
          </cell>
          <cell r="C88" t="str">
            <v>UN</v>
          </cell>
          <cell r="D88">
            <v>8086.88</v>
          </cell>
        </row>
        <row r="89">
          <cell r="A89" t="str">
            <v>M4038</v>
          </cell>
          <cell r="B89" t="str">
            <v>Varilla 3/4x6m [comercializadora de ladrillos]</v>
          </cell>
          <cell r="C89" t="str">
            <v>ML</v>
          </cell>
          <cell r="D89">
            <v>2500</v>
          </cell>
        </row>
        <row r="90">
          <cell r="A90" t="str">
            <v>M4039</v>
          </cell>
          <cell r="B90" t="str">
            <v>Varilla 3/4x12m fy=60000PSI [CYRGO]</v>
          </cell>
          <cell r="C90" t="str">
            <v>ML</v>
          </cell>
          <cell r="D90">
            <v>1292.48</v>
          </cell>
        </row>
        <row r="91">
          <cell r="A91" t="str">
            <v>M4040</v>
          </cell>
          <cell r="B91" t="str">
            <v>Varilla 3/8x6m [comercializadora de ladrillos]</v>
          </cell>
          <cell r="C91" t="str">
            <v>ML</v>
          </cell>
          <cell r="D91">
            <v>375</v>
          </cell>
        </row>
        <row r="92">
          <cell r="A92" t="str">
            <v>M4041</v>
          </cell>
          <cell r="B92" t="str">
            <v>Varilla 5/8x12m fy=60000PSI [CYRGO]</v>
          </cell>
          <cell r="C92" t="str">
            <v>ML</v>
          </cell>
          <cell r="D92">
            <v>907.01</v>
          </cell>
        </row>
        <row r="93">
          <cell r="A93" t="str">
            <v>M4042</v>
          </cell>
          <cell r="B93" t="str">
            <v>Varilla 5/8x6m fy=60000PSI [CYRGO]</v>
          </cell>
          <cell r="C93" t="str">
            <v>ML</v>
          </cell>
          <cell r="D93">
            <v>892.05</v>
          </cell>
        </row>
        <row r="94">
          <cell r="A94" t="str">
            <v>M4043</v>
          </cell>
          <cell r="B94" t="str">
            <v>Varilla 7/8 liso [CYRGO]</v>
          </cell>
          <cell r="C94" t="str">
            <v>UN</v>
          </cell>
          <cell r="D94">
            <v>10758.75</v>
          </cell>
        </row>
        <row r="95">
          <cell r="A95" t="str">
            <v>M4044</v>
          </cell>
          <cell r="B95" t="str">
            <v>Varilla 7/8x12m fy=60000PSI [CYRGO]</v>
          </cell>
          <cell r="C95" t="str">
            <v>ML</v>
          </cell>
          <cell r="D95">
            <v>1757.03</v>
          </cell>
        </row>
        <row r="96">
          <cell r="A96" t="str">
            <v>M4045</v>
          </cell>
          <cell r="B96" t="str">
            <v>Varilla 7/8x6m fy=60000PSI [CYRGO]</v>
          </cell>
          <cell r="C96" t="str">
            <v>ML</v>
          </cell>
          <cell r="D96">
            <v>1742.78</v>
          </cell>
        </row>
        <row r="97">
          <cell r="A97" t="str">
            <v>M4046</v>
          </cell>
          <cell r="B97" t="str">
            <v>Varilla corrugada de 1/2" [CYRGO]</v>
          </cell>
          <cell r="C97" t="str">
            <v>KG</v>
          </cell>
          <cell r="D97">
            <v>582.83000000000004</v>
          </cell>
        </row>
        <row r="98">
          <cell r="A98" t="str">
            <v>M4047</v>
          </cell>
          <cell r="B98" t="str">
            <v>Varilla corrugada de 3/8" [CYRGO]</v>
          </cell>
          <cell r="C98" t="str">
            <v>KG</v>
          </cell>
          <cell r="D98">
            <v>611.33000000000004</v>
          </cell>
        </row>
        <row r="99">
          <cell r="A99" t="str">
            <v>M4048</v>
          </cell>
          <cell r="B99" t="str">
            <v>Varilla corrugada 5/8" [CYRGO]</v>
          </cell>
          <cell r="C99" t="str">
            <v>KG</v>
          </cell>
          <cell r="D99">
            <v>598.5</v>
          </cell>
        </row>
        <row r="100">
          <cell r="A100" t="str">
            <v>M4049</v>
          </cell>
          <cell r="B100" t="str">
            <v>Varilla lisa 1/2" [CYRGO]</v>
          </cell>
          <cell r="C100" t="str">
            <v>KG</v>
          </cell>
          <cell r="D100">
            <v>602.78</v>
          </cell>
        </row>
        <row r="101">
          <cell r="A101" t="str">
            <v>M4050</v>
          </cell>
          <cell r="B101" t="str">
            <v>Alambre negro N°18</v>
          </cell>
          <cell r="C101" t="str">
            <v>KG</v>
          </cell>
          <cell r="D101">
            <v>830.77</v>
          </cell>
        </row>
        <row r="102">
          <cell r="A102" t="str">
            <v>M4051</v>
          </cell>
          <cell r="B102" t="str">
            <v>Puntilla sin cabeza 1/2"</v>
          </cell>
          <cell r="C102" t="str">
            <v>LB</v>
          </cell>
          <cell r="D102">
            <v>815.1</v>
          </cell>
        </row>
        <row r="103">
          <cell r="A103" t="str">
            <v>M5000</v>
          </cell>
          <cell r="B103" t="str">
            <v>Agregados pétreos:</v>
          </cell>
        </row>
        <row r="104">
          <cell r="A104" t="str">
            <v>M5001</v>
          </cell>
          <cell r="B104" t="str">
            <v>Arena lavada de río</v>
          </cell>
          <cell r="C104" t="str">
            <v>M³</v>
          </cell>
          <cell r="D104">
            <v>30000</v>
          </cell>
        </row>
        <row r="105">
          <cell r="A105" t="str">
            <v>M5002</v>
          </cell>
          <cell r="B105" t="str">
            <v>Gravilla de río</v>
          </cell>
          <cell r="C105" t="str">
            <v>M³</v>
          </cell>
          <cell r="D105">
            <v>40000</v>
          </cell>
        </row>
        <row r="106">
          <cell r="A106" t="str">
            <v>M5003</v>
          </cell>
          <cell r="B106" t="str">
            <v>Triturado de maquina</v>
          </cell>
          <cell r="C106" t="str">
            <v>M³</v>
          </cell>
          <cell r="D106">
            <v>37500</v>
          </cell>
        </row>
        <row r="107">
          <cell r="A107" t="str">
            <v>M5004</v>
          </cell>
          <cell r="B107" t="str">
            <v>Triturado de grueso</v>
          </cell>
          <cell r="C107" t="str">
            <v>M³</v>
          </cell>
          <cell r="D107">
            <v>19000</v>
          </cell>
        </row>
        <row r="108">
          <cell r="A108" t="str">
            <v>M5005</v>
          </cell>
          <cell r="B108" t="str">
            <v>Arena de peña</v>
          </cell>
          <cell r="C108" t="str">
            <v>M³</v>
          </cell>
          <cell r="D108">
            <v>13000</v>
          </cell>
        </row>
        <row r="109">
          <cell r="A109" t="str">
            <v>M5006</v>
          </cell>
          <cell r="B109" t="str">
            <v>Arena lavada para pañete</v>
          </cell>
          <cell r="C109" t="str">
            <v>LT</v>
          </cell>
          <cell r="D109">
            <v>13</v>
          </cell>
        </row>
        <row r="110">
          <cell r="A110" t="str">
            <v>M5007</v>
          </cell>
          <cell r="B110" t="str">
            <v>Recebo común</v>
          </cell>
          <cell r="C110" t="str">
            <v>M³</v>
          </cell>
          <cell r="D110">
            <v>13750</v>
          </cell>
        </row>
        <row r="111">
          <cell r="A111" t="str">
            <v>M5008</v>
          </cell>
          <cell r="B111" t="str">
            <v>Piedra</v>
          </cell>
          <cell r="C111" t="str">
            <v>M³</v>
          </cell>
          <cell r="D111">
            <v>6960</v>
          </cell>
        </row>
        <row r="112">
          <cell r="A112" t="str">
            <v>M5009</v>
          </cell>
          <cell r="B112" t="str">
            <v>Piedra rajón</v>
          </cell>
          <cell r="C112" t="str">
            <v>M³</v>
          </cell>
          <cell r="D112">
            <v>15000</v>
          </cell>
        </row>
        <row r="113">
          <cell r="A113" t="str">
            <v>M6000</v>
          </cell>
          <cell r="B113" t="str">
            <v>Desagües e instalaciones subterráneas</v>
          </cell>
        </row>
        <row r="114">
          <cell r="A114" t="str">
            <v>M6001</v>
          </cell>
          <cell r="B114" t="str">
            <v>Tubo de gres diam.4"</v>
          </cell>
          <cell r="C114" t="str">
            <v>UN</v>
          </cell>
          <cell r="D114">
            <v>2728.32</v>
          </cell>
        </row>
        <row r="115">
          <cell r="A115" t="str">
            <v>M6002</v>
          </cell>
          <cell r="B115" t="str">
            <v>Tubo de gres diam.6"</v>
          </cell>
          <cell r="C115" t="str">
            <v>UN</v>
          </cell>
          <cell r="D115">
            <v>4231.68</v>
          </cell>
        </row>
        <row r="116">
          <cell r="A116" t="str">
            <v>M6003</v>
          </cell>
          <cell r="B116" t="str">
            <v>Tubo de gres diam.8"</v>
          </cell>
          <cell r="C116" t="str">
            <v>UN</v>
          </cell>
          <cell r="D116">
            <v>10238.64</v>
          </cell>
        </row>
        <row r="117">
          <cell r="A117" t="str">
            <v>M6004</v>
          </cell>
          <cell r="B117" t="str">
            <v>Tubo de gres diam.10"</v>
          </cell>
          <cell r="C117" t="str">
            <v>UN</v>
          </cell>
          <cell r="D117">
            <v>14643.84</v>
          </cell>
        </row>
        <row r="118">
          <cell r="A118" t="str">
            <v>M6005</v>
          </cell>
          <cell r="B118" t="str">
            <v>Tubo de concreto diam.8"</v>
          </cell>
          <cell r="C118" t="str">
            <v>ML</v>
          </cell>
          <cell r="D118">
            <v>6380</v>
          </cell>
        </row>
        <row r="119">
          <cell r="A119" t="str">
            <v>M6006</v>
          </cell>
          <cell r="B119" t="str">
            <v>Tubo de concreto diam.10"</v>
          </cell>
          <cell r="C119" t="str">
            <v>ML</v>
          </cell>
          <cell r="D119">
            <v>9054.9599999999991</v>
          </cell>
        </row>
        <row r="120">
          <cell r="A120" t="str">
            <v>M6007</v>
          </cell>
          <cell r="B120" t="str">
            <v>Tubo de concreto diam.12"</v>
          </cell>
          <cell r="C120" t="str">
            <v>ML</v>
          </cell>
          <cell r="D120">
            <v>11225.32</v>
          </cell>
        </row>
        <row r="121">
          <cell r="A121" t="str">
            <v>M6008</v>
          </cell>
          <cell r="B121" t="str">
            <v>Tubo de concreto diam.24"</v>
          </cell>
          <cell r="C121" t="str">
            <v>ML</v>
          </cell>
          <cell r="D121">
            <v>55000</v>
          </cell>
        </row>
        <row r="122">
          <cell r="A122" t="str">
            <v>M6009</v>
          </cell>
          <cell r="B122" t="str">
            <v>Tubo de concreto diam.36"</v>
          </cell>
          <cell r="C122" t="str">
            <v>ML</v>
          </cell>
          <cell r="D122">
            <v>78000</v>
          </cell>
        </row>
        <row r="123">
          <cell r="A123" t="str">
            <v>M6010</v>
          </cell>
          <cell r="B123" t="str">
            <v>Drenaje de gres diam.4"</v>
          </cell>
          <cell r="C123" t="str">
            <v>ML</v>
          </cell>
          <cell r="D123">
            <v>4092.48</v>
          </cell>
        </row>
        <row r="124">
          <cell r="A124" t="str">
            <v>M6011</v>
          </cell>
          <cell r="B124" t="str">
            <v>Tubo drenaje PVC 100mm</v>
          </cell>
          <cell r="C124" t="str">
            <v>ML</v>
          </cell>
          <cell r="D124">
            <v>34073.75</v>
          </cell>
        </row>
        <row r="125">
          <cell r="A125" t="str">
            <v>M6012</v>
          </cell>
          <cell r="B125" t="str">
            <v>Ducto eléctrico PVC diam.3" [unión CONDUIT]</v>
          </cell>
          <cell r="C125" t="str">
            <v>ML</v>
          </cell>
          <cell r="D125">
            <v>3736.26</v>
          </cell>
        </row>
        <row r="126">
          <cell r="A126" t="str">
            <v>M6013</v>
          </cell>
          <cell r="B126" t="str">
            <v>Ducto eléctrico PVC diam.4" [unión CONDUIT]</v>
          </cell>
          <cell r="C126" t="str">
            <v>ML</v>
          </cell>
          <cell r="D126">
            <v>6120.27</v>
          </cell>
        </row>
        <row r="127">
          <cell r="A127" t="str">
            <v>M6014</v>
          </cell>
          <cell r="B127" t="str">
            <v>Ducto eléctrico eternit diam.4" [unión A.C cónica]</v>
          </cell>
          <cell r="C127" t="str">
            <v>ML</v>
          </cell>
          <cell r="D127">
            <v>4698</v>
          </cell>
        </row>
        <row r="128">
          <cell r="A128" t="str">
            <v>M6015</v>
          </cell>
          <cell r="B128" t="str">
            <v>Caja de inspección fibrit TR.PES</v>
          </cell>
          <cell r="C128" t="str">
            <v>UN</v>
          </cell>
          <cell r="D128">
            <v>90432.58</v>
          </cell>
        </row>
        <row r="129">
          <cell r="A129" t="str">
            <v>M6016</v>
          </cell>
          <cell r="B129" t="str">
            <v>Caja de inspección fibrit TR.LIV</v>
          </cell>
          <cell r="C129" t="str">
            <v>UN</v>
          </cell>
          <cell r="D129">
            <v>76959.899999999994</v>
          </cell>
        </row>
        <row r="130">
          <cell r="A130" t="str">
            <v>M6017</v>
          </cell>
          <cell r="B130" t="str">
            <v>Caja de inspección 100x100</v>
          </cell>
          <cell r="C130" t="str">
            <v>UN</v>
          </cell>
          <cell r="D130">
            <v>122201.22</v>
          </cell>
        </row>
        <row r="131">
          <cell r="A131" t="str">
            <v>M6018</v>
          </cell>
          <cell r="B131" t="str">
            <v>Caja de inspección 40x40</v>
          </cell>
          <cell r="C131" t="str">
            <v>UN</v>
          </cell>
          <cell r="D131">
            <v>38616.74</v>
          </cell>
        </row>
        <row r="132">
          <cell r="A132" t="str">
            <v>M6019</v>
          </cell>
          <cell r="B132" t="str">
            <v>Caja de inspección 50x50</v>
          </cell>
          <cell r="C132" t="str">
            <v>UN</v>
          </cell>
          <cell r="D132">
            <v>49161.31</v>
          </cell>
        </row>
        <row r="133">
          <cell r="A133" t="str">
            <v>M6020</v>
          </cell>
          <cell r="B133" t="str">
            <v>Caja de inspección 60x60</v>
          </cell>
          <cell r="C133" t="str">
            <v>UN</v>
          </cell>
          <cell r="D133">
            <v>60675.01</v>
          </cell>
        </row>
        <row r="134">
          <cell r="A134" t="str">
            <v>M6021</v>
          </cell>
          <cell r="B134" t="str">
            <v>Caja de inspección 80x80</v>
          </cell>
          <cell r="C134" t="str">
            <v>UN</v>
          </cell>
          <cell r="D134">
            <v>97001.02</v>
          </cell>
        </row>
        <row r="135">
          <cell r="A135" t="str">
            <v>M6022</v>
          </cell>
          <cell r="B135" t="str">
            <v>Accesorios de gres diam.4"</v>
          </cell>
          <cell r="C135" t="str">
            <v>UN</v>
          </cell>
          <cell r="D135">
            <v>7109.07</v>
          </cell>
        </row>
        <row r="136">
          <cell r="A136" t="str">
            <v>M6023</v>
          </cell>
          <cell r="B136" t="str">
            <v>Accesorio de gres diam.6"</v>
          </cell>
          <cell r="C136" t="str">
            <v>UN</v>
          </cell>
          <cell r="D136">
            <v>9995.85</v>
          </cell>
        </row>
        <row r="137">
          <cell r="A137" t="str">
            <v>M7000</v>
          </cell>
          <cell r="B137" t="str">
            <v>Ladrillos bloque cerámicos</v>
          </cell>
        </row>
        <row r="138">
          <cell r="A138" t="str">
            <v>M7001</v>
          </cell>
          <cell r="B138" t="str">
            <v>Ladrillo bloque 14x19x39</v>
          </cell>
          <cell r="C138" t="str">
            <v>UN</v>
          </cell>
          <cell r="D138">
            <v>476.25</v>
          </cell>
        </row>
        <row r="139">
          <cell r="A139" t="str">
            <v>M7002</v>
          </cell>
          <cell r="B139" t="str">
            <v>Ladrillo bloque medio</v>
          </cell>
          <cell r="C139" t="str">
            <v>UN</v>
          </cell>
          <cell r="D139">
            <v>245</v>
          </cell>
        </row>
        <row r="140">
          <cell r="A140" t="str">
            <v>M7003</v>
          </cell>
          <cell r="B140" t="str">
            <v>Ladrillo 10x10</v>
          </cell>
          <cell r="C140" t="str">
            <v>UN</v>
          </cell>
          <cell r="D140">
            <v>187.5</v>
          </cell>
        </row>
        <row r="141">
          <cell r="A141" t="str">
            <v>M7004</v>
          </cell>
          <cell r="B141" t="str">
            <v>Ladrillo 10x20</v>
          </cell>
          <cell r="C141" t="str">
            <v>UN</v>
          </cell>
          <cell r="D141">
            <v>200</v>
          </cell>
        </row>
        <row r="142">
          <cell r="A142" t="str">
            <v>M7005</v>
          </cell>
          <cell r="B142" t="str">
            <v>Ladrillo 12x24</v>
          </cell>
          <cell r="C142" t="str">
            <v>UN</v>
          </cell>
          <cell r="D142">
            <v>212.5</v>
          </cell>
        </row>
        <row r="143">
          <cell r="A143" t="str">
            <v>M7006</v>
          </cell>
          <cell r="B143" t="str">
            <v>Ladrillo bloque N° 5</v>
          </cell>
          <cell r="C143" t="str">
            <v>UN</v>
          </cell>
          <cell r="D143">
            <v>345</v>
          </cell>
        </row>
        <row r="144">
          <cell r="A144" t="str">
            <v>M7007</v>
          </cell>
          <cell r="B144" t="str">
            <v>Ladrillo cocido claro</v>
          </cell>
          <cell r="C144" t="str">
            <v>UN</v>
          </cell>
          <cell r="D144">
            <v>135.38</v>
          </cell>
        </row>
        <row r="145">
          <cell r="A145" t="str">
            <v>M7008</v>
          </cell>
          <cell r="B145" t="str">
            <v>Ladrillo cocido oscuro</v>
          </cell>
          <cell r="C145" t="str">
            <v>UN</v>
          </cell>
          <cell r="D145">
            <v>156.75</v>
          </cell>
        </row>
        <row r="146">
          <cell r="A146" t="str">
            <v>M7009</v>
          </cell>
          <cell r="B146" t="str">
            <v>Ladrillo tolete común</v>
          </cell>
          <cell r="C146" t="str">
            <v>UN</v>
          </cell>
          <cell r="D146">
            <v>325</v>
          </cell>
        </row>
        <row r="147">
          <cell r="A147" t="str">
            <v>M7010</v>
          </cell>
          <cell r="B147" t="str">
            <v>Tolete común 24,5x12 H' 6</v>
          </cell>
          <cell r="C147" t="str">
            <v>UN</v>
          </cell>
          <cell r="D147">
            <v>123.75</v>
          </cell>
        </row>
        <row r="148">
          <cell r="A148" t="str">
            <v>M7011</v>
          </cell>
          <cell r="B148" t="str">
            <v>Tolete común 6x12x24,5</v>
          </cell>
          <cell r="C148" t="str">
            <v>UN</v>
          </cell>
          <cell r="D148">
            <v>123.75</v>
          </cell>
        </row>
        <row r="149">
          <cell r="A149" t="str">
            <v>M8000</v>
          </cell>
          <cell r="B149" t="str">
            <v>Pisos varios:</v>
          </cell>
        </row>
        <row r="150">
          <cell r="A150" t="str">
            <v>M8001</v>
          </cell>
          <cell r="B150" t="str">
            <v>Baldosa grano plus BH 33x33</v>
          </cell>
          <cell r="C150" t="str">
            <v>M²</v>
          </cell>
          <cell r="D150">
            <v>7855</v>
          </cell>
        </row>
        <row r="151">
          <cell r="A151" t="str">
            <v>M8002</v>
          </cell>
          <cell r="B151" t="str">
            <v>Baldosa grano plus PCL 33x33</v>
          </cell>
          <cell r="C151" t="str">
            <v>M²</v>
          </cell>
          <cell r="D151">
            <v>12967.5</v>
          </cell>
        </row>
        <row r="152">
          <cell r="A152" t="str">
            <v>M8003</v>
          </cell>
          <cell r="B152" t="str">
            <v>Baldosa 1 33x33</v>
          </cell>
          <cell r="C152" t="str">
            <v>M²</v>
          </cell>
          <cell r="D152">
            <v>12183.75</v>
          </cell>
        </row>
        <row r="153">
          <cell r="A153" t="str">
            <v>M8004</v>
          </cell>
          <cell r="B153" t="str">
            <v>Baldosa 1-B 33x33</v>
          </cell>
          <cell r="C153" t="str">
            <v>M²</v>
          </cell>
          <cell r="D153">
            <v>11043.75</v>
          </cell>
        </row>
        <row r="154">
          <cell r="A154" t="str">
            <v>M8005</v>
          </cell>
          <cell r="B154" t="str">
            <v>Baldosa 1-N melato 33x33</v>
          </cell>
          <cell r="C154" t="str">
            <v>M²</v>
          </cell>
          <cell r="D154">
            <v>15461.25</v>
          </cell>
        </row>
        <row r="155">
          <cell r="A155" t="str">
            <v>M8006</v>
          </cell>
          <cell r="B155" t="str">
            <v>Baldosa 5 33x33</v>
          </cell>
          <cell r="C155" t="str">
            <v>M²</v>
          </cell>
          <cell r="D155">
            <v>12397.5</v>
          </cell>
        </row>
        <row r="156">
          <cell r="A156" t="str">
            <v>M8007</v>
          </cell>
          <cell r="B156" t="str">
            <v>Baldosa 5B 33x33</v>
          </cell>
          <cell r="C156" t="str">
            <v>M²</v>
          </cell>
          <cell r="D156">
            <v>11257.5</v>
          </cell>
        </row>
        <row r="157">
          <cell r="A157" t="str">
            <v>M8008</v>
          </cell>
          <cell r="B157" t="str">
            <v>Baldosa 5BH 33x33</v>
          </cell>
          <cell r="C157" t="str">
            <v>M²</v>
          </cell>
          <cell r="D157">
            <v>15390</v>
          </cell>
        </row>
        <row r="158">
          <cell r="A158" t="str">
            <v>M8009</v>
          </cell>
          <cell r="B158" t="str">
            <v>Baldosa 5 melato 33x33</v>
          </cell>
          <cell r="C158" t="str">
            <v>M²</v>
          </cell>
          <cell r="D158">
            <v>15746.25</v>
          </cell>
        </row>
        <row r="159">
          <cell r="A159" t="str">
            <v>M8010</v>
          </cell>
          <cell r="B159" t="str">
            <v>Baldosa 5 PCL 33x33</v>
          </cell>
          <cell r="C159" t="str">
            <v>M²</v>
          </cell>
          <cell r="D159">
            <v>18240</v>
          </cell>
        </row>
        <row r="160">
          <cell r="A160" t="str">
            <v>M8011</v>
          </cell>
          <cell r="B160" t="str">
            <v>Baldosa grano 1-V 33x33</v>
          </cell>
          <cell r="C160" t="str">
            <v>M²</v>
          </cell>
          <cell r="D160">
            <v>15105</v>
          </cell>
        </row>
        <row r="161">
          <cell r="A161" t="str">
            <v>M8012</v>
          </cell>
          <cell r="B161" t="str">
            <v>Vinisol comercial 2mm</v>
          </cell>
          <cell r="C161" t="str">
            <v>M²</v>
          </cell>
          <cell r="D161">
            <v>12112.5</v>
          </cell>
        </row>
        <row r="162">
          <cell r="A162" t="str">
            <v>M8013</v>
          </cell>
          <cell r="B162" t="str">
            <v>Vinisol residencial 1,6mm</v>
          </cell>
          <cell r="C162" t="str">
            <v>M²</v>
          </cell>
          <cell r="D162">
            <v>4950</v>
          </cell>
        </row>
        <row r="163">
          <cell r="A163" t="str">
            <v>M8014</v>
          </cell>
          <cell r="B163" t="str">
            <v>Vinisol trafico pesado 3mm</v>
          </cell>
          <cell r="C163" t="str">
            <v>M²</v>
          </cell>
          <cell r="D163">
            <v>9618.75</v>
          </cell>
        </row>
        <row r="164">
          <cell r="A164" t="str">
            <v>M8015</v>
          </cell>
          <cell r="B164" t="str">
            <v>Alfombra Mallorca</v>
          </cell>
          <cell r="C164" t="str">
            <v>M²</v>
          </cell>
          <cell r="D164">
            <v>11983.75</v>
          </cell>
        </row>
        <row r="165">
          <cell r="A165" t="str">
            <v>M8016</v>
          </cell>
          <cell r="B165" t="str">
            <v xml:space="preserve">G/Escoba vinisol 6,8cm </v>
          </cell>
          <cell r="C165" t="str">
            <v>ML</v>
          </cell>
          <cell r="D165">
            <v>636.25</v>
          </cell>
        </row>
        <row r="166">
          <cell r="A166" t="str">
            <v>M8017</v>
          </cell>
          <cell r="B166" t="str">
            <v>G/Virola 6cm</v>
          </cell>
          <cell r="C166" t="str">
            <v>ML</v>
          </cell>
          <cell r="D166">
            <v>1250</v>
          </cell>
        </row>
        <row r="167">
          <cell r="A167" t="str">
            <v>M8018</v>
          </cell>
          <cell r="B167" t="str">
            <v>G/Virola 8cm</v>
          </cell>
          <cell r="C167" t="str">
            <v>ML</v>
          </cell>
          <cell r="D167">
            <v>2500</v>
          </cell>
        </row>
        <row r="168">
          <cell r="A168" t="str">
            <v>M9000</v>
          </cell>
          <cell r="B168" t="str">
            <v>Materiales para cubierta:</v>
          </cell>
        </row>
        <row r="169">
          <cell r="A169" t="str">
            <v>M9001</v>
          </cell>
          <cell r="B169" t="str">
            <v>Teja eternit N°8</v>
          </cell>
          <cell r="C169" t="str">
            <v>UN</v>
          </cell>
          <cell r="D169">
            <v>13406</v>
          </cell>
        </row>
        <row r="170">
          <cell r="A170" t="str">
            <v>M9002</v>
          </cell>
          <cell r="B170" t="str">
            <v>Teja eternit N°6</v>
          </cell>
          <cell r="C170" t="str">
            <v>UN</v>
          </cell>
          <cell r="D170">
            <v>10332</v>
          </cell>
        </row>
        <row r="171">
          <cell r="A171" t="str">
            <v>M9003</v>
          </cell>
          <cell r="B171" t="str">
            <v>Teja eternit N°4</v>
          </cell>
          <cell r="C171" t="str">
            <v>UN</v>
          </cell>
          <cell r="D171">
            <v>6708</v>
          </cell>
        </row>
        <row r="172">
          <cell r="A172" t="str">
            <v>M9004</v>
          </cell>
          <cell r="B172" t="str">
            <v>Teja transparente N°4</v>
          </cell>
          <cell r="C172" t="str">
            <v>UN</v>
          </cell>
          <cell r="D172">
            <v>12064</v>
          </cell>
        </row>
        <row r="173">
          <cell r="A173" t="str">
            <v>M9005</v>
          </cell>
          <cell r="B173" t="str">
            <v>Teja transparente N°6</v>
          </cell>
          <cell r="C173" t="str">
            <v>UN</v>
          </cell>
          <cell r="D173">
            <v>18212</v>
          </cell>
        </row>
        <row r="174">
          <cell r="A174" t="str">
            <v>M9006</v>
          </cell>
          <cell r="B174" t="str">
            <v>Teja Española eternit 0,7</v>
          </cell>
          <cell r="C174" t="str">
            <v>UN</v>
          </cell>
          <cell r="D174">
            <v>6728</v>
          </cell>
        </row>
        <row r="175">
          <cell r="A175" t="str">
            <v>M9007</v>
          </cell>
          <cell r="B175" t="str">
            <v>Teja Española eternit 1,6</v>
          </cell>
          <cell r="C175" t="str">
            <v>UN</v>
          </cell>
          <cell r="D175">
            <v>17886</v>
          </cell>
        </row>
        <row r="176">
          <cell r="A176" t="str">
            <v>M9008</v>
          </cell>
          <cell r="B176" t="str">
            <v>Teja de barro roja eternit</v>
          </cell>
          <cell r="C176" t="str">
            <v>M²</v>
          </cell>
          <cell r="D176">
            <v>7615</v>
          </cell>
        </row>
        <row r="177">
          <cell r="A177" t="str">
            <v>M9009</v>
          </cell>
          <cell r="B177" t="str">
            <v>Teja de barro Moore [Bábara]</v>
          </cell>
          <cell r="C177" t="str">
            <v>M²</v>
          </cell>
          <cell r="D177">
            <v>7487.8</v>
          </cell>
        </row>
        <row r="178">
          <cell r="A178" t="str">
            <v>M9010</v>
          </cell>
          <cell r="B178" t="str">
            <v>Canaleta eternit 43x350</v>
          </cell>
          <cell r="C178" t="str">
            <v>UN</v>
          </cell>
          <cell r="D178">
            <v>26319</v>
          </cell>
        </row>
        <row r="179">
          <cell r="A179" t="str">
            <v>M9011</v>
          </cell>
          <cell r="B179" t="str">
            <v>Canaleta eternit 43x400</v>
          </cell>
          <cell r="C179" t="str">
            <v>UN</v>
          </cell>
          <cell r="D179">
            <v>31083</v>
          </cell>
        </row>
        <row r="180">
          <cell r="A180" t="str">
            <v>M9012</v>
          </cell>
          <cell r="B180" t="str">
            <v>Canaleta eternit 43x450</v>
          </cell>
          <cell r="C180" t="str">
            <v>UN</v>
          </cell>
          <cell r="D180">
            <v>32807</v>
          </cell>
        </row>
        <row r="181">
          <cell r="A181" t="str">
            <v>M9013</v>
          </cell>
          <cell r="B181" t="str">
            <v>Canaleta eternit 43x500</v>
          </cell>
          <cell r="C181" t="str">
            <v>UN</v>
          </cell>
          <cell r="D181">
            <v>35205</v>
          </cell>
        </row>
        <row r="182">
          <cell r="A182" t="str">
            <v>M9014</v>
          </cell>
          <cell r="B182" t="str">
            <v>Canaleta eternit 43x550</v>
          </cell>
          <cell r="C182" t="str">
            <v>UN</v>
          </cell>
          <cell r="D182">
            <v>38192</v>
          </cell>
        </row>
        <row r="183">
          <cell r="A183" t="str">
            <v>M9015</v>
          </cell>
          <cell r="B183" t="str">
            <v>Canaleta eternit 43x600</v>
          </cell>
          <cell r="C183" t="str">
            <v>UN</v>
          </cell>
          <cell r="D183">
            <v>41571</v>
          </cell>
        </row>
        <row r="184">
          <cell r="A184" t="str">
            <v>M9016</v>
          </cell>
          <cell r="B184" t="str">
            <v>Canaleta eternit 90x375</v>
          </cell>
          <cell r="C184" t="str">
            <v>UN</v>
          </cell>
          <cell r="D184">
            <v>32050</v>
          </cell>
        </row>
        <row r="185">
          <cell r="A185" t="str">
            <v>M9017</v>
          </cell>
          <cell r="B185" t="str">
            <v>Canaleta eternit 90x450</v>
          </cell>
          <cell r="C185" t="str">
            <v>UN</v>
          </cell>
          <cell r="D185">
            <v>39628</v>
          </cell>
        </row>
        <row r="186">
          <cell r="A186" t="str">
            <v>M9018</v>
          </cell>
          <cell r="B186" t="str">
            <v>Canaleta eternit 90x525</v>
          </cell>
          <cell r="C186" t="str">
            <v>UN</v>
          </cell>
          <cell r="D186">
            <v>49182</v>
          </cell>
        </row>
        <row r="187">
          <cell r="A187" t="str">
            <v>M9019</v>
          </cell>
          <cell r="B187" t="str">
            <v>Canaleta eternit 90x600</v>
          </cell>
          <cell r="C187" t="str">
            <v>UN</v>
          </cell>
          <cell r="D187">
            <v>52934</v>
          </cell>
        </row>
        <row r="188">
          <cell r="A188" t="str">
            <v>M9020</v>
          </cell>
          <cell r="B188" t="str">
            <v>Canaleta eternit 90x750</v>
          </cell>
          <cell r="C188" t="str">
            <v>UN</v>
          </cell>
          <cell r="D188">
            <v>66137</v>
          </cell>
        </row>
        <row r="189">
          <cell r="A189" t="str">
            <v>M9021</v>
          </cell>
          <cell r="B189" t="str">
            <v>Canaleta eternit 90x900</v>
          </cell>
          <cell r="C189" t="str">
            <v>UN</v>
          </cell>
          <cell r="D189">
            <v>83970</v>
          </cell>
        </row>
        <row r="190">
          <cell r="A190" t="str">
            <v>M9022</v>
          </cell>
          <cell r="B190" t="str">
            <v>Canaleta Acesco 90x4,5</v>
          </cell>
          <cell r="C190" t="str">
            <v>UN</v>
          </cell>
          <cell r="D190">
            <v>36077.160000000003</v>
          </cell>
        </row>
        <row r="191">
          <cell r="A191" t="str">
            <v>M9023</v>
          </cell>
          <cell r="B191" t="str">
            <v xml:space="preserve">Bajante latón 12x6 </v>
          </cell>
          <cell r="C191" t="str">
            <v>ML</v>
          </cell>
          <cell r="D191">
            <v>24128.93</v>
          </cell>
        </row>
        <row r="192">
          <cell r="A192" t="str">
            <v>M9024</v>
          </cell>
          <cell r="B192" t="str">
            <v>Bajante PVC 3"</v>
          </cell>
          <cell r="C192" t="str">
            <v>ML</v>
          </cell>
          <cell r="D192">
            <v>51422.91</v>
          </cell>
        </row>
        <row r="193">
          <cell r="A193" t="str">
            <v>M9025</v>
          </cell>
          <cell r="B193" t="str">
            <v>Afinado cubiertas planas</v>
          </cell>
          <cell r="C193" t="str">
            <v>M²</v>
          </cell>
          <cell r="D193">
            <v>16231</v>
          </cell>
        </row>
        <row r="194">
          <cell r="A194" t="str">
            <v>M9026</v>
          </cell>
          <cell r="B194" t="str">
            <v>Tornillo P/canaleta 90</v>
          </cell>
          <cell r="C194" t="str">
            <v>UN</v>
          </cell>
          <cell r="D194">
            <v>1144</v>
          </cell>
        </row>
        <row r="195">
          <cell r="A195" t="str">
            <v>M9027</v>
          </cell>
          <cell r="B195" t="str">
            <v>Tornillo P/canaleta 43 Met.</v>
          </cell>
          <cell r="C195" t="str">
            <v>UN</v>
          </cell>
          <cell r="D195">
            <v>273</v>
          </cell>
        </row>
        <row r="196">
          <cell r="A196" t="str">
            <v>M9028</v>
          </cell>
          <cell r="B196" t="str">
            <v>Gancho para teja eternit de 55mm</v>
          </cell>
          <cell r="C196" t="str">
            <v>UN</v>
          </cell>
          <cell r="D196">
            <v>140</v>
          </cell>
        </row>
        <row r="197">
          <cell r="A197" t="str">
            <v>M9029</v>
          </cell>
          <cell r="B197" t="str">
            <v>Caballete eternit PF/7 fijo</v>
          </cell>
          <cell r="C197" t="str">
            <v>UN</v>
          </cell>
          <cell r="D197">
            <v>7096</v>
          </cell>
        </row>
        <row r="198">
          <cell r="A198" t="str">
            <v>M9030</v>
          </cell>
          <cell r="B198" t="str">
            <v>Caballete teja Moore</v>
          </cell>
          <cell r="C198" t="str">
            <v>ML</v>
          </cell>
          <cell r="D198">
            <v>1624</v>
          </cell>
        </row>
        <row r="199">
          <cell r="A199" t="str">
            <v>M9031</v>
          </cell>
          <cell r="B199" t="str">
            <v>Canal PVC blanco</v>
          </cell>
          <cell r="C199" t="str">
            <v>ML</v>
          </cell>
          <cell r="D199">
            <v>12250</v>
          </cell>
        </row>
        <row r="200">
          <cell r="A200" t="str">
            <v>M9032</v>
          </cell>
          <cell r="B200" t="str">
            <v>Tapa externa</v>
          </cell>
          <cell r="C200" t="str">
            <v>UN</v>
          </cell>
          <cell r="D200">
            <v>1925</v>
          </cell>
        </row>
        <row r="201">
          <cell r="A201" t="str">
            <v>M9033</v>
          </cell>
          <cell r="B201" t="str">
            <v>Unión canal</v>
          </cell>
          <cell r="C201" t="str">
            <v>UN</v>
          </cell>
          <cell r="D201">
            <v>2175</v>
          </cell>
        </row>
        <row r="202">
          <cell r="A202" t="str">
            <v>M9034</v>
          </cell>
          <cell r="B202" t="str">
            <v>Soporte de canal</v>
          </cell>
          <cell r="C202" t="str">
            <v>UN</v>
          </cell>
          <cell r="D202">
            <v>875</v>
          </cell>
        </row>
        <row r="203">
          <cell r="A203" t="str">
            <v>M9035</v>
          </cell>
          <cell r="B203" t="str">
            <v>Canaleta 90</v>
          </cell>
          <cell r="C203" t="str">
            <v>M²</v>
          </cell>
          <cell r="D203">
            <v>47000</v>
          </cell>
        </row>
        <row r="204">
          <cell r="A204" t="str">
            <v>M9036</v>
          </cell>
          <cell r="B204" t="str">
            <v>Limpiador PVC</v>
          </cell>
          <cell r="C204" t="str">
            <v>UN</v>
          </cell>
          <cell r="D204">
            <v>6420</v>
          </cell>
        </row>
        <row r="205">
          <cell r="A205" t="str">
            <v>M9037</v>
          </cell>
          <cell r="B205" t="str">
            <v>Soldadura PVC</v>
          </cell>
          <cell r="C205" t="str">
            <v>UN</v>
          </cell>
          <cell r="D205">
            <v>1640</v>
          </cell>
        </row>
        <row r="206">
          <cell r="A206" t="str">
            <v>M10000</v>
          </cell>
          <cell r="B206" t="str">
            <v>Instalaciones eléctricas:</v>
          </cell>
        </row>
        <row r="207">
          <cell r="A207" t="str">
            <v>M10001</v>
          </cell>
          <cell r="B207" t="str">
            <v>Tubo conduit diam.1/2" PVC</v>
          </cell>
          <cell r="C207" t="str">
            <v>ML</v>
          </cell>
          <cell r="D207">
            <v>453.8</v>
          </cell>
        </row>
        <row r="208">
          <cell r="A208" t="str">
            <v>M10002</v>
          </cell>
          <cell r="B208" t="str">
            <v>Tubo conduit diam.1" PVC</v>
          </cell>
          <cell r="C208" t="str">
            <v>ML</v>
          </cell>
          <cell r="D208">
            <v>771.27</v>
          </cell>
        </row>
        <row r="209">
          <cell r="A209" t="str">
            <v>M10003</v>
          </cell>
          <cell r="B209" t="str">
            <v>Tubo conduit diam.2" PVC</v>
          </cell>
          <cell r="C209" t="str">
            <v>ML</v>
          </cell>
          <cell r="D209">
            <v>2341.27</v>
          </cell>
        </row>
        <row r="210">
          <cell r="A210" t="str">
            <v>M10004</v>
          </cell>
          <cell r="B210" t="str">
            <v>Alambre cobre THW N°10 AWG</v>
          </cell>
          <cell r="C210" t="str">
            <v>ML</v>
          </cell>
          <cell r="D210">
            <v>436.16</v>
          </cell>
        </row>
        <row r="211">
          <cell r="A211" t="str">
            <v>M10005</v>
          </cell>
          <cell r="B211" t="str">
            <v>Alambre cobre THW N°12 AWG</v>
          </cell>
          <cell r="C211" t="str">
            <v>ML</v>
          </cell>
          <cell r="D211">
            <v>278.39999999999998</v>
          </cell>
        </row>
        <row r="212">
          <cell r="A212" t="str">
            <v>M10006</v>
          </cell>
          <cell r="B212" t="str">
            <v>Alambre cobre THW N°14 AWG</v>
          </cell>
          <cell r="C212" t="str">
            <v>ML</v>
          </cell>
          <cell r="D212">
            <v>198.36</v>
          </cell>
        </row>
        <row r="213">
          <cell r="A213" t="str">
            <v>M10007</v>
          </cell>
          <cell r="B213" t="str">
            <v>Caja galvanizada tipo 5800</v>
          </cell>
          <cell r="C213" t="str">
            <v>UN</v>
          </cell>
          <cell r="D213">
            <v>360</v>
          </cell>
        </row>
        <row r="214">
          <cell r="A214" t="str">
            <v>M10008</v>
          </cell>
          <cell r="B214" t="str">
            <v>Caja octogonal</v>
          </cell>
          <cell r="C214" t="str">
            <v>UN</v>
          </cell>
          <cell r="D214">
            <v>384</v>
          </cell>
        </row>
        <row r="215">
          <cell r="A215" t="str">
            <v>M10009</v>
          </cell>
          <cell r="B215" t="str">
            <v>Toma corriente tipo AVE 15A/125V</v>
          </cell>
          <cell r="C215" t="str">
            <v>UN</v>
          </cell>
          <cell r="D215">
            <v>1324</v>
          </cell>
        </row>
        <row r="216">
          <cell r="A216" t="str">
            <v>M10010</v>
          </cell>
          <cell r="B216" t="str">
            <v>Alambre 2x22 para teléfono</v>
          </cell>
          <cell r="C216" t="str">
            <v>ML</v>
          </cell>
          <cell r="D216">
            <v>136.88</v>
          </cell>
        </row>
        <row r="217">
          <cell r="A217" t="str">
            <v>M10011</v>
          </cell>
          <cell r="B217" t="str">
            <v>Toma para teléfono</v>
          </cell>
          <cell r="C217" t="str">
            <v>UN</v>
          </cell>
          <cell r="D217">
            <v>1032.4000000000001</v>
          </cell>
        </row>
        <row r="218">
          <cell r="A218" t="str">
            <v>M10012</v>
          </cell>
          <cell r="B218" t="str">
            <v>Botón timbre</v>
          </cell>
          <cell r="C218" t="str">
            <v>UN</v>
          </cell>
          <cell r="D218">
            <v>1241.2</v>
          </cell>
        </row>
        <row r="219">
          <cell r="A219" t="str">
            <v>M10013</v>
          </cell>
          <cell r="B219" t="str">
            <v>Zumbador 110V</v>
          </cell>
          <cell r="C219" t="str">
            <v>UN</v>
          </cell>
          <cell r="D219">
            <v>2610</v>
          </cell>
        </row>
        <row r="220">
          <cell r="A220" t="str">
            <v>M10014</v>
          </cell>
          <cell r="B220" t="str">
            <v>Cordón T.V</v>
          </cell>
          <cell r="C220" t="str">
            <v>UN</v>
          </cell>
          <cell r="D220">
            <v>400</v>
          </cell>
        </row>
        <row r="221">
          <cell r="A221" t="str">
            <v>M10015</v>
          </cell>
          <cell r="B221" t="str">
            <v>Salida T.V C.N</v>
          </cell>
          <cell r="C221" t="str">
            <v>UN</v>
          </cell>
          <cell r="D221">
            <v>1863.15</v>
          </cell>
        </row>
        <row r="222">
          <cell r="A222" t="str">
            <v>M10016</v>
          </cell>
          <cell r="B222" t="str">
            <v>Tablero C/llave 12 circuitos</v>
          </cell>
          <cell r="C222" t="str">
            <v>UN</v>
          </cell>
          <cell r="D222">
            <v>61000</v>
          </cell>
        </row>
        <row r="223">
          <cell r="A223" t="str">
            <v>M10017</v>
          </cell>
          <cell r="B223" t="str">
            <v>Tablero C/llave 18 circuitos</v>
          </cell>
          <cell r="C223" t="str">
            <v>UN</v>
          </cell>
          <cell r="D223">
            <v>70580</v>
          </cell>
        </row>
        <row r="224">
          <cell r="A224" t="str">
            <v>M10018</v>
          </cell>
          <cell r="B224" t="str">
            <v>Tablero C/puerta 24 circuitos</v>
          </cell>
          <cell r="C224" t="str">
            <v>UN</v>
          </cell>
          <cell r="D224">
            <v>77490</v>
          </cell>
        </row>
        <row r="225">
          <cell r="A225" t="str">
            <v>M10019</v>
          </cell>
          <cell r="B225" t="str">
            <v>Tablero C/puerta 36 circuitos</v>
          </cell>
          <cell r="C225" t="str">
            <v>UN</v>
          </cell>
          <cell r="D225">
            <v>167527.20000000001</v>
          </cell>
        </row>
        <row r="226">
          <cell r="A226" t="str">
            <v>M10020</v>
          </cell>
          <cell r="B226" t="str">
            <v>Taco termom. unip. HQP 30A</v>
          </cell>
          <cell r="C226" t="str">
            <v>UN</v>
          </cell>
          <cell r="D226">
            <v>3132</v>
          </cell>
        </row>
        <row r="227">
          <cell r="A227" t="str">
            <v>M10021</v>
          </cell>
          <cell r="B227" t="str">
            <v>Cable teléfonos 2 pares</v>
          </cell>
          <cell r="C227" t="str">
            <v>ML</v>
          </cell>
          <cell r="D227">
            <v>237.5</v>
          </cell>
        </row>
        <row r="228">
          <cell r="A228" t="str">
            <v>M10022</v>
          </cell>
          <cell r="B228" t="str">
            <v>AD. terminal cond. 1/2"</v>
          </cell>
          <cell r="C228" t="str">
            <v>UN</v>
          </cell>
          <cell r="D228">
            <v>62.5</v>
          </cell>
        </row>
        <row r="229">
          <cell r="A229" t="str">
            <v>M10023</v>
          </cell>
          <cell r="B229" t="str">
            <v>Caja doble conduit</v>
          </cell>
          <cell r="C229" t="str">
            <v>UN</v>
          </cell>
          <cell r="D229">
            <v>717.5</v>
          </cell>
        </row>
        <row r="230">
          <cell r="A230" t="str">
            <v>M10024</v>
          </cell>
          <cell r="B230" t="str">
            <v>Tubo conduit gris 1/2"</v>
          </cell>
          <cell r="C230" t="str">
            <v>ML</v>
          </cell>
          <cell r="D230">
            <v>1407.9</v>
          </cell>
        </row>
        <row r="231">
          <cell r="A231" t="str">
            <v>M10025</v>
          </cell>
          <cell r="B231" t="str">
            <v>Caja de 60x60x10cm</v>
          </cell>
          <cell r="C231" t="str">
            <v>UN</v>
          </cell>
          <cell r="D231">
            <v>13750</v>
          </cell>
        </row>
        <row r="232">
          <cell r="A232" t="str">
            <v>M10026</v>
          </cell>
          <cell r="B232" t="str">
            <v>Unión conduit PVC 1/2"</v>
          </cell>
          <cell r="C232" t="str">
            <v>UN</v>
          </cell>
          <cell r="D232">
            <v>91.25</v>
          </cell>
        </row>
        <row r="233">
          <cell r="A233" t="str">
            <v>M10027</v>
          </cell>
          <cell r="B233" t="str">
            <v>AD. terminal conduit 1"</v>
          </cell>
          <cell r="C233" t="str">
            <v>UN</v>
          </cell>
          <cell r="D233">
            <v>197.5</v>
          </cell>
        </row>
        <row r="234">
          <cell r="A234" t="str">
            <v>M10028</v>
          </cell>
          <cell r="B234" t="str">
            <v>Roseta paflon</v>
          </cell>
          <cell r="C234" t="str">
            <v>UN</v>
          </cell>
          <cell r="D234">
            <v>555.75</v>
          </cell>
        </row>
        <row r="235">
          <cell r="A235" t="str">
            <v>M10029</v>
          </cell>
          <cell r="B235" t="str">
            <v>Interruptor sencillo</v>
          </cell>
          <cell r="C235" t="str">
            <v>UN</v>
          </cell>
          <cell r="D235">
            <v>2208.75</v>
          </cell>
        </row>
        <row r="236">
          <cell r="A236" t="str">
            <v>M10030</v>
          </cell>
          <cell r="B236" t="str">
            <v>Toma sencilla americana</v>
          </cell>
          <cell r="C236" t="str">
            <v>UN</v>
          </cell>
          <cell r="D236">
            <v>1945.12</v>
          </cell>
        </row>
        <row r="237">
          <cell r="A237" t="str">
            <v>M10031</v>
          </cell>
          <cell r="B237" t="str">
            <v>Caja sencilla conduit</v>
          </cell>
          <cell r="C237" t="str">
            <v>UN</v>
          </cell>
          <cell r="D237">
            <v>417.5</v>
          </cell>
        </row>
        <row r="238">
          <cell r="A238" t="str">
            <v>M11000</v>
          </cell>
          <cell r="B238" t="str">
            <v>Tuberia PVC sanitaria</v>
          </cell>
        </row>
        <row r="239">
          <cell r="A239" t="str">
            <v>M11001</v>
          </cell>
          <cell r="B239" t="str">
            <v>Tubo PVC A.LL. 1 1/2"</v>
          </cell>
          <cell r="C239" t="str">
            <v>ML</v>
          </cell>
          <cell r="D239">
            <v>1558.75</v>
          </cell>
        </row>
        <row r="240">
          <cell r="A240" t="str">
            <v>M11002</v>
          </cell>
          <cell r="B240" t="str">
            <v>Tubo PVC A.LL. 2"</v>
          </cell>
          <cell r="C240" t="str">
            <v>ML</v>
          </cell>
          <cell r="D240">
            <v>2300</v>
          </cell>
        </row>
        <row r="241">
          <cell r="A241" t="str">
            <v>M11003</v>
          </cell>
          <cell r="B241" t="str">
            <v>Tubo PVC A.LL. 3"</v>
          </cell>
          <cell r="C241" t="str">
            <v>ML</v>
          </cell>
          <cell r="D241">
            <v>4307.5</v>
          </cell>
        </row>
        <row r="242">
          <cell r="A242" t="str">
            <v>M11004</v>
          </cell>
          <cell r="B242" t="str">
            <v>Tubo PVC A.LL. 4"</v>
          </cell>
          <cell r="C242" t="str">
            <v>ML</v>
          </cell>
          <cell r="D242">
            <v>6327.5</v>
          </cell>
        </row>
        <row r="243">
          <cell r="A243" t="str">
            <v>M11005</v>
          </cell>
          <cell r="B243" t="str">
            <v>Codo PVC 45 3"</v>
          </cell>
          <cell r="C243" t="str">
            <v>UN</v>
          </cell>
          <cell r="D243">
            <v>1515</v>
          </cell>
        </row>
        <row r="244">
          <cell r="A244" t="str">
            <v>M11006</v>
          </cell>
          <cell r="B244" t="str">
            <v>Tubo 3/4" presión</v>
          </cell>
          <cell r="C244" t="str">
            <v>ML</v>
          </cell>
          <cell r="D244">
            <v>1175</v>
          </cell>
        </row>
        <row r="245">
          <cell r="A245" t="str">
            <v>M11007</v>
          </cell>
          <cell r="B245" t="str">
            <v>Codo PVC presión</v>
          </cell>
          <cell r="C245" t="str">
            <v>UN</v>
          </cell>
          <cell r="D245">
            <v>420</v>
          </cell>
        </row>
        <row r="246">
          <cell r="A246" t="str">
            <v>M11008</v>
          </cell>
          <cell r="B246" t="str">
            <v>Cheque red white</v>
          </cell>
          <cell r="C246" t="str">
            <v>UN</v>
          </cell>
          <cell r="D246">
            <v>34425</v>
          </cell>
        </row>
        <row r="247">
          <cell r="A247" t="str">
            <v>M11009</v>
          </cell>
          <cell r="B247" t="str">
            <v>Registro toya 3/4"</v>
          </cell>
          <cell r="C247" t="str">
            <v>UN</v>
          </cell>
          <cell r="D247">
            <v>8327</v>
          </cell>
        </row>
        <row r="248">
          <cell r="A248" t="str">
            <v>M11010</v>
          </cell>
          <cell r="B248" t="str">
            <v>Codo PVC 90 3"</v>
          </cell>
          <cell r="C248" t="str">
            <v>UN</v>
          </cell>
          <cell r="D248">
            <v>2666</v>
          </cell>
        </row>
        <row r="249">
          <cell r="A249" t="str">
            <v>M11011</v>
          </cell>
          <cell r="B249" t="str">
            <v>Codo 90 4"</v>
          </cell>
          <cell r="C249" t="str">
            <v>UN</v>
          </cell>
          <cell r="D249">
            <v>4825</v>
          </cell>
        </row>
        <row r="250">
          <cell r="A250" t="str">
            <v>M11012</v>
          </cell>
          <cell r="B250" t="str">
            <v>Codo 90 1/4 CxC 4"</v>
          </cell>
          <cell r="C250" t="str">
            <v>UN</v>
          </cell>
          <cell r="D250">
            <v>3215</v>
          </cell>
        </row>
        <row r="251">
          <cell r="A251" t="str">
            <v>M11013</v>
          </cell>
          <cell r="B251" t="str">
            <v>Tubo PVC 3" A.N.</v>
          </cell>
          <cell r="C251" t="str">
            <v>ML</v>
          </cell>
          <cell r="D251">
            <v>4307.5</v>
          </cell>
        </row>
        <row r="252">
          <cell r="A252" t="str">
            <v>M11014</v>
          </cell>
          <cell r="B252" t="str">
            <v>Tubo PVC 4" A.N.</v>
          </cell>
          <cell r="C252" t="str">
            <v>ML</v>
          </cell>
          <cell r="D252">
            <v>6327.5</v>
          </cell>
        </row>
        <row r="253">
          <cell r="A253" t="str">
            <v>M11015</v>
          </cell>
          <cell r="B253" t="str">
            <v>Tubo PVC 6" A.N.</v>
          </cell>
          <cell r="C253" t="str">
            <v>ML</v>
          </cell>
          <cell r="D253">
            <v>12695</v>
          </cell>
        </row>
        <row r="254">
          <cell r="A254" t="str">
            <v>M12000</v>
          </cell>
          <cell r="B254" t="str">
            <v>Ventaneria</v>
          </cell>
        </row>
        <row r="255">
          <cell r="A255" t="str">
            <v>M12001</v>
          </cell>
          <cell r="B255" t="str">
            <v>Vidrio plano 3mm  2,25x1,40</v>
          </cell>
          <cell r="C255" t="str">
            <v>M²</v>
          </cell>
          <cell r="D255">
            <v>5752.73</v>
          </cell>
        </row>
        <row r="256">
          <cell r="A256" t="str">
            <v>M12002</v>
          </cell>
          <cell r="B256" t="str">
            <v>Vidrio plano 4mm 2,25x1,60</v>
          </cell>
          <cell r="C256" t="str">
            <v>M²</v>
          </cell>
          <cell r="D256">
            <v>7545.38</v>
          </cell>
        </row>
        <row r="257">
          <cell r="A257" t="str">
            <v>M12003</v>
          </cell>
          <cell r="B257" t="str">
            <v>Vidrio plano 5mm 2,25x1,80</v>
          </cell>
          <cell r="C257" t="str">
            <v>M²</v>
          </cell>
          <cell r="D257">
            <v>9519</v>
          </cell>
        </row>
        <row r="258">
          <cell r="A258" t="str">
            <v>M12004</v>
          </cell>
          <cell r="B258" t="str">
            <v>Vidrio plano 6mm 2,25x1,80</v>
          </cell>
          <cell r="C258" t="str">
            <v>M²</v>
          </cell>
          <cell r="D258">
            <v>11523.98</v>
          </cell>
        </row>
        <row r="259">
          <cell r="A259" t="str">
            <v>M12005</v>
          </cell>
          <cell r="B259" t="str">
            <v>Vidrio esmerilado</v>
          </cell>
          <cell r="C259" t="str">
            <v>M²</v>
          </cell>
          <cell r="D259">
            <v>4250</v>
          </cell>
        </row>
        <row r="260">
          <cell r="A260" t="str">
            <v>M12006</v>
          </cell>
          <cell r="B260" t="str">
            <v>Ventana lámina</v>
          </cell>
          <cell r="C260" t="str">
            <v>M²</v>
          </cell>
          <cell r="D260">
            <v>21000</v>
          </cell>
        </row>
        <row r="261">
          <cell r="A261" t="str">
            <v>M13000</v>
          </cell>
          <cell r="B261" t="str">
            <v>Pinturas:</v>
          </cell>
        </row>
        <row r="262">
          <cell r="A262" t="str">
            <v>M13001</v>
          </cell>
          <cell r="B262" t="str">
            <v>Yeso corriente</v>
          </cell>
          <cell r="C262" t="str">
            <v>BULTO</v>
          </cell>
          <cell r="D262">
            <v>8125</v>
          </cell>
        </row>
        <row r="263">
          <cell r="A263" t="str">
            <v>M13002</v>
          </cell>
          <cell r="B263" t="str">
            <v>Caolín</v>
          </cell>
          <cell r="C263" t="str">
            <v>BULTO</v>
          </cell>
          <cell r="D263">
            <v>5125</v>
          </cell>
        </row>
        <row r="264">
          <cell r="A264" t="str">
            <v>M13003</v>
          </cell>
          <cell r="B264" t="str">
            <v>Viniltex</v>
          </cell>
          <cell r="C264" t="str">
            <v>GALON</v>
          </cell>
          <cell r="D264">
            <v>16550</v>
          </cell>
        </row>
        <row r="265">
          <cell r="A265" t="str">
            <v>M13004</v>
          </cell>
          <cell r="B265" t="str">
            <v>Laca transparente</v>
          </cell>
          <cell r="C265" t="str">
            <v>GALON</v>
          </cell>
          <cell r="D265">
            <v>17312.5</v>
          </cell>
        </row>
        <row r="266">
          <cell r="A266" t="str">
            <v>M13005</v>
          </cell>
          <cell r="B266" t="str">
            <v>Anticorrosivo gris</v>
          </cell>
          <cell r="C266" t="str">
            <v>GALON</v>
          </cell>
          <cell r="D266">
            <v>13250</v>
          </cell>
        </row>
        <row r="267">
          <cell r="A267" t="str">
            <v>M13006</v>
          </cell>
          <cell r="B267" t="str">
            <v>Pabmeril pliego 9x11</v>
          </cell>
          <cell r="C267" t="str">
            <v>UN</v>
          </cell>
          <cell r="D267">
            <v>718.12</v>
          </cell>
        </row>
        <row r="268">
          <cell r="A268" t="str">
            <v>M13007</v>
          </cell>
          <cell r="B268" t="str">
            <v>Acrilico Blanco y Colores</v>
          </cell>
          <cell r="C268" t="str">
            <v>GALON</v>
          </cell>
          <cell r="D268">
            <v>17162.5</v>
          </cell>
        </row>
        <row r="269">
          <cell r="A269" t="str">
            <v>M13008</v>
          </cell>
          <cell r="B269" t="str">
            <v>Acrilico Mate Suv</v>
          </cell>
          <cell r="C269" t="str">
            <v>GALON</v>
          </cell>
          <cell r="D269">
            <v>19375</v>
          </cell>
        </row>
        <row r="270">
          <cell r="A270" t="str">
            <v>M13009</v>
          </cell>
          <cell r="B270" t="str">
            <v>Acriltex</v>
          </cell>
          <cell r="C270" t="str">
            <v>GALON</v>
          </cell>
          <cell r="D270">
            <v>19475</v>
          </cell>
        </row>
        <row r="271">
          <cell r="A271" t="str">
            <v>M13010</v>
          </cell>
          <cell r="B271" t="str">
            <v>Anticorrosivo Gris</v>
          </cell>
          <cell r="C271" t="str">
            <v>GALON</v>
          </cell>
          <cell r="D271">
            <v>13250</v>
          </cell>
        </row>
        <row r="272">
          <cell r="A272" t="str">
            <v>M13011</v>
          </cell>
          <cell r="B272" t="str">
            <v>Anticorrosivo Rojo</v>
          </cell>
          <cell r="C272" t="str">
            <v>GALON</v>
          </cell>
          <cell r="D272">
            <v>13112.5</v>
          </cell>
        </row>
        <row r="273">
          <cell r="A273" t="str">
            <v>M13012</v>
          </cell>
          <cell r="B273" t="str">
            <v>Anticorrosivo Gris protección ICO</v>
          </cell>
          <cell r="C273" t="str">
            <v>GALON</v>
          </cell>
          <cell r="D273">
            <v>14850</v>
          </cell>
        </row>
        <row r="274">
          <cell r="A274" t="str">
            <v>M13013</v>
          </cell>
          <cell r="B274" t="str">
            <v>Anticorrosivo Rojo protección ICO</v>
          </cell>
          <cell r="C274" t="str">
            <v>GALON</v>
          </cell>
          <cell r="D274">
            <v>13100</v>
          </cell>
        </row>
        <row r="275">
          <cell r="A275" t="str">
            <v>M13014</v>
          </cell>
          <cell r="B275" t="str">
            <v>Barniz brillante Exterior</v>
          </cell>
          <cell r="C275" t="str">
            <v>GALON</v>
          </cell>
          <cell r="D275">
            <v>10775</v>
          </cell>
        </row>
        <row r="276">
          <cell r="A276" t="str">
            <v>M13015</v>
          </cell>
          <cell r="B276" t="str">
            <v>Barniz brillante Interior</v>
          </cell>
          <cell r="C276" t="str">
            <v>GALON</v>
          </cell>
          <cell r="D276">
            <v>14987.5</v>
          </cell>
        </row>
        <row r="277">
          <cell r="A277" t="str">
            <v>M13016</v>
          </cell>
          <cell r="B277" t="str">
            <v>Barniz Viltriflex</v>
          </cell>
          <cell r="C277" t="str">
            <v>GALON</v>
          </cell>
          <cell r="D277">
            <v>31172.5</v>
          </cell>
        </row>
        <row r="278">
          <cell r="A278" t="str">
            <v>M13017</v>
          </cell>
          <cell r="B278" t="str">
            <v>Base blanca 1490</v>
          </cell>
          <cell r="C278" t="str">
            <v>GALON</v>
          </cell>
          <cell r="D278">
            <v>31850</v>
          </cell>
        </row>
        <row r="279">
          <cell r="A279" t="str">
            <v>M13018</v>
          </cell>
          <cell r="B279" t="str">
            <v>Base blanca ultralac</v>
          </cell>
          <cell r="C279" t="str">
            <v>GALON</v>
          </cell>
          <cell r="D279">
            <v>13512.5</v>
          </cell>
        </row>
        <row r="280">
          <cell r="A280" t="str">
            <v>M13019</v>
          </cell>
          <cell r="B280" t="str">
            <v>Cal promical</v>
          </cell>
          <cell r="C280" t="str">
            <v>BULTO</v>
          </cell>
          <cell r="D280">
            <v>2500</v>
          </cell>
        </row>
        <row r="281">
          <cell r="A281" t="str">
            <v>M13020</v>
          </cell>
          <cell r="B281" t="str">
            <v xml:space="preserve">Caolín </v>
          </cell>
          <cell r="C281" t="str">
            <v>BULTO</v>
          </cell>
          <cell r="D281">
            <v>5125</v>
          </cell>
        </row>
        <row r="282">
          <cell r="A282" t="str">
            <v>M13021</v>
          </cell>
          <cell r="B282" t="str">
            <v>Esmalte corrugables</v>
          </cell>
          <cell r="C282" t="str">
            <v>GALON</v>
          </cell>
          <cell r="D282">
            <v>27672.5</v>
          </cell>
        </row>
        <row r="283">
          <cell r="A283" t="str">
            <v>M13022</v>
          </cell>
          <cell r="B283" t="str">
            <v>Esmalte domestico</v>
          </cell>
          <cell r="C283" t="str">
            <v>GALON</v>
          </cell>
          <cell r="D283">
            <v>19150</v>
          </cell>
        </row>
        <row r="284">
          <cell r="A284" t="str">
            <v>M13023</v>
          </cell>
          <cell r="B284" t="str">
            <v>Esmalte martillado</v>
          </cell>
          <cell r="C284" t="str">
            <v>GALON</v>
          </cell>
          <cell r="D284">
            <v>26225</v>
          </cell>
        </row>
        <row r="285">
          <cell r="A285" t="str">
            <v>M13024</v>
          </cell>
          <cell r="B285" t="str">
            <v>Esmalte super 15</v>
          </cell>
          <cell r="C285" t="str">
            <v>GALON</v>
          </cell>
          <cell r="D285">
            <v>21375</v>
          </cell>
        </row>
        <row r="286">
          <cell r="A286" t="str">
            <v>M13025</v>
          </cell>
          <cell r="B286" t="str">
            <v>Esmalte alto brillo</v>
          </cell>
          <cell r="C286" t="str">
            <v>GALON</v>
          </cell>
          <cell r="D286">
            <v>20875</v>
          </cell>
        </row>
        <row r="287">
          <cell r="A287" t="str">
            <v>M13026</v>
          </cell>
          <cell r="B287" t="str">
            <v>Estuco</v>
          </cell>
          <cell r="C287" t="str">
            <v>KG</v>
          </cell>
          <cell r="D287">
            <v>427.5</v>
          </cell>
        </row>
        <row r="288">
          <cell r="A288" t="str">
            <v>M13027</v>
          </cell>
          <cell r="B288" t="str">
            <v>Estucor</v>
          </cell>
          <cell r="C288" t="str">
            <v>KG</v>
          </cell>
          <cell r="D288">
            <v>430.35</v>
          </cell>
        </row>
        <row r="289">
          <cell r="A289" t="str">
            <v>M13028</v>
          </cell>
          <cell r="B289" t="str">
            <v>Laca Aerosol x 160Z</v>
          </cell>
          <cell r="C289" t="str">
            <v>UN</v>
          </cell>
          <cell r="D289">
            <v>3087.5</v>
          </cell>
        </row>
        <row r="290">
          <cell r="A290" t="str">
            <v>M13029</v>
          </cell>
          <cell r="B290" t="str">
            <v>Laca transparente mate PHLC</v>
          </cell>
          <cell r="C290" t="str">
            <v>GALON</v>
          </cell>
          <cell r="D290">
            <v>17625</v>
          </cell>
        </row>
        <row r="291">
          <cell r="A291" t="str">
            <v>M13030</v>
          </cell>
          <cell r="B291" t="str">
            <v>Pintucal</v>
          </cell>
          <cell r="C291" t="str">
            <v>KG</v>
          </cell>
          <cell r="D291">
            <v>394.73</v>
          </cell>
        </row>
        <row r="292">
          <cell r="A292" t="str">
            <v>M14000</v>
          </cell>
          <cell r="B292" t="str">
            <v>Enchapes y accesorios</v>
          </cell>
        </row>
        <row r="293">
          <cell r="A293" t="str">
            <v>M14001</v>
          </cell>
          <cell r="B293" t="str">
            <v>Cristanac especial</v>
          </cell>
          <cell r="C293" t="str">
            <v>M²</v>
          </cell>
          <cell r="D293">
            <v>23200.91</v>
          </cell>
        </row>
        <row r="294">
          <cell r="A294" t="str">
            <v>M14002</v>
          </cell>
          <cell r="B294" t="str">
            <v>Duchas Cristanac 1,2x0,9</v>
          </cell>
          <cell r="C294" t="str">
            <v>UN</v>
          </cell>
          <cell r="D294">
            <v>242747.91</v>
          </cell>
        </row>
        <row r="295">
          <cell r="A295" t="str">
            <v>M14003</v>
          </cell>
          <cell r="B295" t="str">
            <v>Gabinete baño principal</v>
          </cell>
          <cell r="C295" t="str">
            <v>UN</v>
          </cell>
          <cell r="D295">
            <v>86654</v>
          </cell>
        </row>
        <row r="296">
          <cell r="A296" t="str">
            <v>M14004</v>
          </cell>
          <cell r="B296" t="str">
            <v>Gabinete baño servicio</v>
          </cell>
          <cell r="C296" t="str">
            <v>UN</v>
          </cell>
          <cell r="D296">
            <v>46691</v>
          </cell>
        </row>
        <row r="297">
          <cell r="A297" t="str">
            <v>M14005</v>
          </cell>
          <cell r="B297" t="str">
            <v>Jaboneras porcelana acuario</v>
          </cell>
          <cell r="C297" t="str">
            <v>UN</v>
          </cell>
          <cell r="D297">
            <v>3963</v>
          </cell>
        </row>
        <row r="298">
          <cell r="A298" t="str">
            <v>M14006</v>
          </cell>
          <cell r="B298" t="str">
            <v>Juegos incrustar acuario</v>
          </cell>
          <cell r="C298" t="str">
            <v>UN</v>
          </cell>
          <cell r="D298" t="str">
            <v>19733.28</v>
          </cell>
        </row>
        <row r="299">
          <cell r="A299" t="str">
            <v>M14007</v>
          </cell>
          <cell r="B299" t="str">
            <v>Juegos incrustar royal</v>
          </cell>
          <cell r="C299" t="str">
            <v>UN</v>
          </cell>
          <cell r="D299" t="str">
            <v>24162.28</v>
          </cell>
        </row>
        <row r="300">
          <cell r="A300" t="str">
            <v>M14008</v>
          </cell>
          <cell r="B300" t="str">
            <v>Juegos incrustar stilo</v>
          </cell>
          <cell r="C300" t="str">
            <v>UN</v>
          </cell>
          <cell r="D300" t="str">
            <v>60221.15</v>
          </cell>
        </row>
        <row r="301">
          <cell r="A301" t="str">
            <v>M14009</v>
          </cell>
          <cell r="B301" t="str">
            <v>Lavaderos porcelana 11x11</v>
          </cell>
          <cell r="C301" t="str">
            <v>UN</v>
          </cell>
          <cell r="D301" t="str">
            <v>37249.76</v>
          </cell>
        </row>
        <row r="302">
          <cell r="A302" t="str">
            <v>M14010</v>
          </cell>
          <cell r="B302" t="str">
            <v>Lavaderos porcelana 20x20</v>
          </cell>
          <cell r="C302" t="str">
            <v>UN</v>
          </cell>
          <cell r="D302" t="str">
            <v>60856.28</v>
          </cell>
        </row>
        <row r="303">
          <cell r="A303" t="str">
            <v>M14011</v>
          </cell>
          <cell r="B303" t="str">
            <v>Mármol gris 30x15</v>
          </cell>
          <cell r="C303" t="str">
            <v>M²</v>
          </cell>
          <cell r="D303" t="str">
            <v>33245.36</v>
          </cell>
        </row>
        <row r="304">
          <cell r="A304" t="str">
            <v>M14012</v>
          </cell>
          <cell r="B304" t="str">
            <v>Mármol travertino peruano</v>
          </cell>
          <cell r="C304" t="str">
            <v>M²</v>
          </cell>
          <cell r="D304" t="str">
            <v>87270.49</v>
          </cell>
        </row>
        <row r="305">
          <cell r="A305" t="str">
            <v>M14013</v>
          </cell>
          <cell r="B305" t="str">
            <v>Marmol travertino 30x15</v>
          </cell>
          <cell r="C305" t="str">
            <v>M²</v>
          </cell>
          <cell r="D305">
            <v>34619.589999999997</v>
          </cell>
        </row>
        <row r="306">
          <cell r="A306" t="str">
            <v>M14014</v>
          </cell>
          <cell r="B306" t="str">
            <v>Papel de colgadura estilos</v>
          </cell>
          <cell r="C306" t="str">
            <v>M²</v>
          </cell>
          <cell r="D306">
            <v>4019.23</v>
          </cell>
        </row>
        <row r="307">
          <cell r="A307" t="str">
            <v>M14015</v>
          </cell>
          <cell r="B307" t="str">
            <v>Papel colgadura tipo 1</v>
          </cell>
          <cell r="C307" t="str">
            <v>M²</v>
          </cell>
          <cell r="D307">
            <v>4018.35</v>
          </cell>
        </row>
        <row r="308">
          <cell r="A308" t="str">
            <v>M14016</v>
          </cell>
          <cell r="B308" t="str">
            <v>Papelera porcelana acuario</v>
          </cell>
          <cell r="C308" t="str">
            <v>UN</v>
          </cell>
          <cell r="D308">
            <v>6299.72</v>
          </cell>
        </row>
        <row r="309">
          <cell r="A309" t="str">
            <v>M14017</v>
          </cell>
          <cell r="B309" t="str">
            <v>Piedra crema</v>
          </cell>
          <cell r="C309" t="str">
            <v>M²</v>
          </cell>
          <cell r="D309">
            <v>23492.93</v>
          </cell>
        </row>
        <row r="310">
          <cell r="A310" t="str">
            <v>M14018</v>
          </cell>
          <cell r="B310" t="str">
            <v>Pirlan ducha porc. 11x11</v>
          </cell>
          <cell r="C310" t="str">
            <v>ML</v>
          </cell>
          <cell r="D310">
            <v>2816.68</v>
          </cell>
        </row>
        <row r="311">
          <cell r="A311" t="str">
            <v>M14019</v>
          </cell>
          <cell r="B311" t="str">
            <v>Pirlan ducha porc. 20x20</v>
          </cell>
          <cell r="C311" t="str">
            <v>ML</v>
          </cell>
          <cell r="D311">
            <v>11013.45</v>
          </cell>
        </row>
        <row r="312">
          <cell r="A312" t="str">
            <v>M14020</v>
          </cell>
          <cell r="B312" t="str">
            <v>Porcelana esfumado base 20x20</v>
          </cell>
          <cell r="C312" t="str">
            <v>M²</v>
          </cell>
          <cell r="D312">
            <v>10357.200000000001</v>
          </cell>
        </row>
        <row r="313">
          <cell r="A313" t="str">
            <v>M14021</v>
          </cell>
          <cell r="B313" t="str">
            <v>Porcelana estancia dunas 11x11</v>
          </cell>
          <cell r="C313" t="str">
            <v>M²</v>
          </cell>
          <cell r="D313">
            <v>7150.91</v>
          </cell>
        </row>
        <row r="314">
          <cell r="A314" t="str">
            <v>M14022</v>
          </cell>
          <cell r="B314" t="str">
            <v>Rejillas plásticas sosco 3x2</v>
          </cell>
          <cell r="C314" t="str">
            <v>UN</v>
          </cell>
          <cell r="D314">
            <v>822.44</v>
          </cell>
        </row>
        <row r="315">
          <cell r="A315" t="str">
            <v>M14023</v>
          </cell>
          <cell r="B315" t="str">
            <v>Rejilla sifón 20x20</v>
          </cell>
          <cell r="C315" t="str">
            <v>UN</v>
          </cell>
          <cell r="D315">
            <v>8715.08</v>
          </cell>
        </row>
        <row r="316">
          <cell r="A316" t="str">
            <v>M14024</v>
          </cell>
          <cell r="B316" t="str">
            <v>Rejilla sifón 4,5x3,5</v>
          </cell>
          <cell r="C316" t="str">
            <v>UN</v>
          </cell>
          <cell r="D316">
            <v>5052.96</v>
          </cell>
        </row>
        <row r="317">
          <cell r="A317" t="str">
            <v>M14025</v>
          </cell>
          <cell r="B317" t="str">
            <v>Rejillas sosco 3x2</v>
          </cell>
          <cell r="C317" t="str">
            <v>UN</v>
          </cell>
          <cell r="D317">
            <v>1424.5</v>
          </cell>
        </row>
        <row r="318">
          <cell r="A318" t="str">
            <v>M14026</v>
          </cell>
          <cell r="B318" t="str">
            <v>Rejillas vent. 20x20</v>
          </cell>
          <cell r="C318" t="str">
            <v>UN</v>
          </cell>
          <cell r="D318">
            <v>3070</v>
          </cell>
        </row>
        <row r="319">
          <cell r="A319" t="str">
            <v>M14027</v>
          </cell>
          <cell r="B319" t="str">
            <v>Remate bocel aluminio</v>
          </cell>
          <cell r="C319" t="str">
            <v>ML</v>
          </cell>
          <cell r="D319">
            <v>640.5</v>
          </cell>
        </row>
        <row r="320">
          <cell r="A320" t="str">
            <v>M14028</v>
          </cell>
          <cell r="B320" t="str">
            <v>Remate bocel porc. 0,11</v>
          </cell>
          <cell r="C320" t="str">
            <v>ML</v>
          </cell>
          <cell r="D320">
            <v>1605.03</v>
          </cell>
        </row>
        <row r="321">
          <cell r="A321" t="str">
            <v>M14029</v>
          </cell>
          <cell r="B321" t="str">
            <v>Tapas registro 20x20</v>
          </cell>
          <cell r="C321" t="str">
            <v>UN</v>
          </cell>
          <cell r="D321">
            <v>9825.2000000000007</v>
          </cell>
        </row>
        <row r="322">
          <cell r="A322" t="str">
            <v>M14030</v>
          </cell>
          <cell r="B322" t="str">
            <v>Tapas registro 6x6</v>
          </cell>
          <cell r="C322" t="str">
            <v>UN</v>
          </cell>
          <cell r="D322">
            <v>4657.3999999999996</v>
          </cell>
        </row>
        <row r="323">
          <cell r="A323" t="str">
            <v>M14031</v>
          </cell>
          <cell r="B323" t="str">
            <v>Válvula lavadero 2"</v>
          </cell>
          <cell r="C323" t="str">
            <v>UN</v>
          </cell>
          <cell r="D323">
            <v>2204</v>
          </cell>
        </row>
        <row r="324">
          <cell r="A324" t="str">
            <v>M14032</v>
          </cell>
          <cell r="B324" t="str">
            <v>Sanitario nova blanco</v>
          </cell>
          <cell r="C324" t="str">
            <v>UN</v>
          </cell>
          <cell r="D324">
            <v>87780</v>
          </cell>
        </row>
        <row r="325">
          <cell r="A325" t="str">
            <v>M14033</v>
          </cell>
          <cell r="B325" t="str">
            <v>Lavamanos NOVA</v>
          </cell>
          <cell r="C325" t="str">
            <v>UN</v>
          </cell>
          <cell r="D325">
            <v>77612.5</v>
          </cell>
        </row>
        <row r="326">
          <cell r="A326" t="str">
            <v>M14034</v>
          </cell>
          <cell r="B326" t="str">
            <v>Orinal mediano</v>
          </cell>
          <cell r="C326" t="str">
            <v>UN</v>
          </cell>
          <cell r="D326">
            <v>61692.5</v>
          </cell>
        </row>
        <row r="327">
          <cell r="A327" t="str">
            <v>M15000</v>
          </cell>
          <cell r="B327" t="str">
            <v>Luminarias y lámparas:</v>
          </cell>
        </row>
        <row r="328">
          <cell r="A328" t="str">
            <v>M15001</v>
          </cell>
          <cell r="B328" t="str">
            <v>Roseta bakelita AVE</v>
          </cell>
          <cell r="C328" t="str">
            <v>UN</v>
          </cell>
          <cell r="D328">
            <v>591.6</v>
          </cell>
        </row>
        <row r="329">
          <cell r="A329" t="str">
            <v>M15002</v>
          </cell>
          <cell r="B329" t="str">
            <v>Roseta porcelana</v>
          </cell>
          <cell r="C329" t="str">
            <v>UN</v>
          </cell>
          <cell r="D329">
            <v>610.5</v>
          </cell>
        </row>
        <row r="330">
          <cell r="A330" t="str">
            <v>M15003</v>
          </cell>
          <cell r="B330" t="str">
            <v>Lámpara FLCTE 4x20 X-20K</v>
          </cell>
          <cell r="C330" t="str">
            <v>UN</v>
          </cell>
          <cell r="D330">
            <v>58877.87</v>
          </cell>
        </row>
        <row r="331">
          <cell r="A331" t="str">
            <v>M15004</v>
          </cell>
          <cell r="B331" t="str">
            <v>Lámpara FLCTE 4x20 X-70P</v>
          </cell>
          <cell r="C331" t="str">
            <v>UN</v>
          </cell>
          <cell r="D331">
            <v>76871.490000000005</v>
          </cell>
        </row>
        <row r="332">
          <cell r="A332" t="str">
            <v>M15005</v>
          </cell>
          <cell r="B332" t="str">
            <v>Lámpara SLIM 2x48 X-13K</v>
          </cell>
          <cell r="C332" t="str">
            <v>UN</v>
          </cell>
          <cell r="D332">
            <v>66735.839999999997</v>
          </cell>
        </row>
        <row r="333">
          <cell r="A333" t="str">
            <v>M15006</v>
          </cell>
          <cell r="B333" t="str">
            <v>Lámpara SLIM 2x48 X-20KM</v>
          </cell>
          <cell r="C333" t="str">
            <v>UN</v>
          </cell>
          <cell r="D333">
            <v>73568.86</v>
          </cell>
        </row>
        <row r="334">
          <cell r="A334" t="str">
            <v>M15007</v>
          </cell>
          <cell r="B334" t="str">
            <v>Farol para poste 125W</v>
          </cell>
          <cell r="C334" t="str">
            <v>UN</v>
          </cell>
          <cell r="D334">
            <v>177658.55</v>
          </cell>
        </row>
        <row r="335">
          <cell r="A335" t="str">
            <v>M15008</v>
          </cell>
          <cell r="B335" t="str">
            <v>Lámpara FLCTE 2x20 X-13K</v>
          </cell>
          <cell r="C335" t="str">
            <v>UN</v>
          </cell>
          <cell r="D335">
            <v>33823.46</v>
          </cell>
        </row>
        <row r="336">
          <cell r="A336" t="str">
            <v>M18000</v>
          </cell>
          <cell r="B336" t="str">
            <v>Puertas:</v>
          </cell>
        </row>
        <row r="337">
          <cell r="A337" t="str">
            <v>M18001</v>
          </cell>
          <cell r="B337" t="str">
            <v>Puerta doble moldura cedro 1,20x2,00</v>
          </cell>
          <cell r="C337" t="str">
            <v>UN</v>
          </cell>
          <cell r="D337">
            <v>429000</v>
          </cell>
        </row>
        <row r="338">
          <cell r="A338" t="str">
            <v>M18002</v>
          </cell>
          <cell r="B338" t="str">
            <v>Puerta doble moldura FLORM 1,20x2,00</v>
          </cell>
          <cell r="C338" t="str">
            <v>UN</v>
          </cell>
          <cell r="D338">
            <v>482625</v>
          </cell>
        </row>
        <row r="339">
          <cell r="A339" t="str">
            <v>M18003</v>
          </cell>
          <cell r="B339" t="str">
            <v>Puerta sensilla flor morado 0,80x2,00</v>
          </cell>
          <cell r="C339" t="str">
            <v>UN</v>
          </cell>
          <cell r="D339">
            <v>150000</v>
          </cell>
        </row>
        <row r="340">
          <cell r="A340" t="str">
            <v>M18004</v>
          </cell>
          <cell r="B340" t="str">
            <v>Puerta sensilla moldura cedro 0,80x2,00</v>
          </cell>
          <cell r="C340" t="str">
            <v>UN</v>
          </cell>
          <cell r="D340">
            <v>308343.75</v>
          </cell>
        </row>
        <row r="341">
          <cell r="A341" t="str">
            <v>M18005</v>
          </cell>
          <cell r="B341" t="str">
            <v>Puerta metálica</v>
          </cell>
          <cell r="C341" t="str">
            <v>M²</v>
          </cell>
          <cell r="D341">
            <v>54964.93</v>
          </cell>
        </row>
        <row r="342">
          <cell r="A342" t="str">
            <v>M19000</v>
          </cell>
          <cell r="B342" t="str">
            <v>Varios:</v>
          </cell>
        </row>
        <row r="343">
          <cell r="A343" t="str">
            <v>M19001</v>
          </cell>
          <cell r="B343" t="str">
            <v>Tornillo P/MAD. 1x6"</v>
          </cell>
          <cell r="C343" t="str">
            <v>UN</v>
          </cell>
          <cell r="D343">
            <v>11.51</v>
          </cell>
        </row>
        <row r="344">
          <cell r="A344" t="str">
            <v>M19002</v>
          </cell>
          <cell r="B344" t="str">
            <v>Perfil galvan. pag 230 18</v>
          </cell>
          <cell r="C344" t="str">
            <v>ML</v>
          </cell>
          <cell r="D344">
            <v>3003.9</v>
          </cell>
        </row>
        <row r="345">
          <cell r="A345" t="str">
            <v>M19003</v>
          </cell>
          <cell r="B345" t="str">
            <v>Cubierta arquitectónica</v>
          </cell>
          <cell r="C345" t="str">
            <v>UN</v>
          </cell>
          <cell r="D345">
            <v>15012.37</v>
          </cell>
        </row>
        <row r="346">
          <cell r="A346" t="str">
            <v>M19004</v>
          </cell>
          <cell r="B346" t="str">
            <v>Bisagra común 3"</v>
          </cell>
          <cell r="C346" t="str">
            <v>UN</v>
          </cell>
          <cell r="D346">
            <v>313.5</v>
          </cell>
        </row>
        <row r="347">
          <cell r="A347" t="str">
            <v>M19005</v>
          </cell>
          <cell r="B347" t="str">
            <v>P/candado simple 3"</v>
          </cell>
          <cell r="C347" t="str">
            <v>UN</v>
          </cell>
          <cell r="D347">
            <v>788.02</v>
          </cell>
        </row>
        <row r="348">
          <cell r="A348" t="str">
            <v>M19006</v>
          </cell>
          <cell r="B348" t="str">
            <v>T. chapa-ordinario 0,30</v>
          </cell>
          <cell r="C348" t="str">
            <v>ML</v>
          </cell>
          <cell r="D348">
            <v>1082.5</v>
          </cell>
        </row>
        <row r="349">
          <cell r="A349" t="str">
            <v>M19007</v>
          </cell>
          <cell r="B349" t="str">
            <v>Vara de clavo</v>
          </cell>
          <cell r="C349" t="str">
            <v>ML</v>
          </cell>
          <cell r="D349">
            <v>1416.25</v>
          </cell>
        </row>
        <row r="350">
          <cell r="A350" t="str">
            <v>M19008</v>
          </cell>
          <cell r="B350" t="str">
            <v>Tiras alistado 3x3x3</v>
          </cell>
          <cell r="C350" t="str">
            <v>ML</v>
          </cell>
          <cell r="D350">
            <v>208.32</v>
          </cell>
        </row>
        <row r="351">
          <cell r="A351" t="str">
            <v>M19009</v>
          </cell>
          <cell r="B351" t="str">
            <v>Pegante boxer [750ml]</v>
          </cell>
          <cell r="C351" t="str">
            <v>UN</v>
          </cell>
          <cell r="D351">
            <v>3333.75</v>
          </cell>
        </row>
        <row r="352">
          <cell r="A352" t="str">
            <v>M19010</v>
          </cell>
          <cell r="B352" t="str">
            <v>Señales y otros</v>
          </cell>
          <cell r="C352" t="str">
            <v>GLB</v>
          </cell>
          <cell r="D352">
            <v>1</v>
          </cell>
        </row>
        <row r="353">
          <cell r="A353" t="str">
            <v>M19011</v>
          </cell>
          <cell r="B353" t="str">
            <v>Explosivos</v>
          </cell>
          <cell r="C353" t="str">
            <v>KG</v>
          </cell>
          <cell r="D353">
            <v>10000</v>
          </cell>
        </row>
        <row r="354">
          <cell r="A354" t="str">
            <v>M19012</v>
          </cell>
          <cell r="B354" t="str">
            <v>Agua de carrotanque</v>
          </cell>
          <cell r="C354" t="str">
            <v>LT</v>
          </cell>
          <cell r="D354">
            <v>4.5</v>
          </cell>
        </row>
        <row r="355">
          <cell r="A355" t="str">
            <v>M19013</v>
          </cell>
          <cell r="B355" t="str">
            <v>Malla gavión</v>
          </cell>
          <cell r="C355" t="str">
            <v>ML</v>
          </cell>
          <cell r="D355">
            <v>2000</v>
          </cell>
        </row>
        <row r="356">
          <cell r="A356" t="str">
            <v>M19014</v>
          </cell>
          <cell r="B356" t="str">
            <v>Geotextil</v>
          </cell>
          <cell r="C356" t="str">
            <v>M²</v>
          </cell>
          <cell r="D356">
            <v>6000</v>
          </cell>
        </row>
        <row r="357">
          <cell r="A357" t="str">
            <v>M20000</v>
          </cell>
          <cell r="B357" t="str">
            <v>Mampostería:</v>
          </cell>
        </row>
        <row r="358">
          <cell r="A358" t="str">
            <v>M20001</v>
          </cell>
          <cell r="B358" t="str">
            <v>Mortero para pega 1:3/lt</v>
          </cell>
          <cell r="C358" t="str">
            <v>LT</v>
          </cell>
          <cell r="D358">
            <v>83.14</v>
          </cell>
        </row>
        <row r="359">
          <cell r="A359" t="str">
            <v>M20002</v>
          </cell>
          <cell r="B359" t="str">
            <v>Mortero 1:4</v>
          </cell>
          <cell r="C359" t="str">
            <v>M³</v>
          </cell>
          <cell r="D359">
            <v>76915</v>
          </cell>
        </row>
        <row r="360">
          <cell r="A360" t="str">
            <v>M21000</v>
          </cell>
          <cell r="B360" t="str">
            <v>Enchapes para muros:</v>
          </cell>
        </row>
        <row r="361">
          <cell r="A361" t="str">
            <v>M21001</v>
          </cell>
          <cell r="B361" t="str">
            <v>Porcelana DUNAS 11x11</v>
          </cell>
          <cell r="C361" t="str">
            <v>M²</v>
          </cell>
          <cell r="D361">
            <v>8478.75</v>
          </cell>
        </row>
        <row r="362">
          <cell r="A362" t="str">
            <v>M21002</v>
          </cell>
          <cell r="B362" t="str">
            <v>Porcelana estancia GRABA 11x11</v>
          </cell>
          <cell r="C362" t="str">
            <v>M²</v>
          </cell>
          <cell r="D362">
            <v>7267.5</v>
          </cell>
        </row>
        <row r="363">
          <cell r="A363" t="str">
            <v>M21003</v>
          </cell>
          <cell r="B363" t="str">
            <v>Porcelana estancia PLANO 11x11</v>
          </cell>
          <cell r="C363" t="str">
            <v>M²</v>
          </cell>
          <cell r="D363">
            <v>7267.5</v>
          </cell>
        </row>
        <row r="364">
          <cell r="A364" t="str">
            <v>M22000</v>
          </cell>
          <cell r="B364" t="str">
            <v>Estructura Metálica:</v>
          </cell>
        </row>
        <row r="365">
          <cell r="A365" t="str">
            <v>M22001</v>
          </cell>
          <cell r="B365" t="str">
            <v>Cerchas</v>
          </cell>
          <cell r="C365" t="str">
            <v>UN</v>
          </cell>
          <cell r="D365">
            <v>1250000</v>
          </cell>
        </row>
        <row r="366">
          <cell r="A366" t="str">
            <v>M22002</v>
          </cell>
          <cell r="B366" t="str">
            <v>Rejillas piso 0,3</v>
          </cell>
          <cell r="C366" t="str">
            <v>ML</v>
          </cell>
          <cell r="D366">
            <v>16023</v>
          </cell>
        </row>
        <row r="367">
          <cell r="A367" t="str">
            <v>M23000</v>
          </cell>
          <cell r="B367" t="str">
            <v>Pavimento Asfáltico</v>
          </cell>
        </row>
        <row r="368">
          <cell r="A368" t="str">
            <v>M23001</v>
          </cell>
          <cell r="B368" t="str">
            <v>Sub-base</v>
          </cell>
          <cell r="C368" t="str">
            <v>M³</v>
          </cell>
          <cell r="D368">
            <v>6496</v>
          </cell>
        </row>
        <row r="369">
          <cell r="A369" t="str">
            <v>M23002</v>
          </cell>
          <cell r="B369" t="str">
            <v>Base 7cm 1150-IV (obra)</v>
          </cell>
          <cell r="C369" t="str">
            <v>M²</v>
          </cell>
          <cell r="D369">
            <v>8980</v>
          </cell>
        </row>
        <row r="370">
          <cell r="A370" t="str">
            <v>M23003</v>
          </cell>
          <cell r="B370" t="str">
            <v>Base 7cm 1350 (obra)</v>
          </cell>
          <cell r="C370" t="str">
            <v>M²</v>
          </cell>
          <cell r="D370">
            <v>8313.64</v>
          </cell>
        </row>
        <row r="371">
          <cell r="A371" t="str">
            <v>M23004</v>
          </cell>
          <cell r="B371" t="str">
            <v>Base asfáltica (obra)</v>
          </cell>
          <cell r="C371" t="str">
            <v>M³</v>
          </cell>
          <cell r="D371">
            <v>118794.38</v>
          </cell>
        </row>
        <row r="372">
          <cell r="A372" t="str">
            <v>M23005</v>
          </cell>
          <cell r="B372" t="str">
            <v>Base asfáltica (planta)</v>
          </cell>
          <cell r="C372" t="str">
            <v>M³</v>
          </cell>
          <cell r="D372">
            <v>65461.52</v>
          </cell>
        </row>
        <row r="373">
          <cell r="A373" t="str">
            <v>M23006</v>
          </cell>
          <cell r="B373" t="str">
            <v>Rodadura 2,5cm (obra)</v>
          </cell>
          <cell r="C373" t="str">
            <v>M²</v>
          </cell>
          <cell r="D373">
            <v>3237.86</v>
          </cell>
        </row>
        <row r="374">
          <cell r="A374" t="str">
            <v>M23007</v>
          </cell>
          <cell r="B374" t="str">
            <v>Rodadura 5cm (obra)</v>
          </cell>
          <cell r="C374" t="str">
            <v>M²</v>
          </cell>
          <cell r="D374">
            <v>4224.46</v>
          </cell>
        </row>
        <row r="375">
          <cell r="A375" t="str">
            <v>M23008</v>
          </cell>
          <cell r="B375" t="str">
            <v>Rodadura asfáltica (obra)</v>
          </cell>
          <cell r="C375" t="str">
            <v>M³</v>
          </cell>
          <cell r="D375">
            <v>143658.9</v>
          </cell>
        </row>
        <row r="376">
          <cell r="A376" t="str">
            <v>M23009</v>
          </cell>
          <cell r="B376" t="str">
            <v>Rodadura asfáltica (planta)</v>
          </cell>
          <cell r="C376" t="str">
            <v>M³</v>
          </cell>
          <cell r="D376">
            <v>84669.49</v>
          </cell>
        </row>
        <row r="377">
          <cell r="A377" t="str">
            <v>M23010</v>
          </cell>
          <cell r="B377" t="str">
            <v>Imprimación</v>
          </cell>
          <cell r="C377" t="str">
            <v>M²</v>
          </cell>
          <cell r="D377">
            <v>324.8</v>
          </cell>
        </row>
        <row r="378">
          <cell r="A378" t="str">
            <v>M23011</v>
          </cell>
          <cell r="B378" t="str">
            <v>Concreto asfáltico</v>
          </cell>
          <cell r="C378" t="str">
            <v>M³</v>
          </cell>
          <cell r="D378">
            <v>32583.119999999999</v>
          </cell>
        </row>
        <row r="380">
          <cell r="A380" t="str">
            <v>BASE DE DATOS MAQUINARIA Y EQUIPOS</v>
          </cell>
        </row>
        <row r="381">
          <cell r="A381" t="str">
            <v>CODIGO</v>
          </cell>
          <cell r="B381" t="str">
            <v>DESCRIPCION</v>
          </cell>
          <cell r="C381" t="str">
            <v>TIPO</v>
          </cell>
          <cell r="D381" t="str">
            <v>MARCA</v>
          </cell>
          <cell r="E381" t="str">
            <v>MODELO</v>
          </cell>
          <cell r="F381" t="str">
            <v>CAPACIDAD</v>
          </cell>
          <cell r="G381" t="str">
            <v>UN</v>
          </cell>
          <cell r="H381" t="str">
            <v>PRECIO UNITARIO</v>
          </cell>
        </row>
        <row r="382">
          <cell r="A382" t="str">
            <v>E1000</v>
          </cell>
          <cell r="B382" t="str">
            <v>Maquinaria pesada [alquiler]:</v>
          </cell>
        </row>
        <row r="383">
          <cell r="A383" t="str">
            <v>E1001</v>
          </cell>
          <cell r="B383" t="str">
            <v>Vehículos pesados</v>
          </cell>
          <cell r="C383" t="str">
            <v>Volqueta pesada (35ton)</v>
          </cell>
          <cell r="D383" t="str">
            <v>Caterpillar</v>
          </cell>
          <cell r="E383" t="str">
            <v>769B (99F)</v>
          </cell>
          <cell r="F383" t="str">
            <v>35TON</v>
          </cell>
          <cell r="G383" t="str">
            <v>DIA</v>
          </cell>
          <cell r="H383">
            <v>33600</v>
          </cell>
        </row>
        <row r="384">
          <cell r="A384" t="str">
            <v>E1002</v>
          </cell>
          <cell r="B384" t="str">
            <v>Cargadores</v>
          </cell>
          <cell r="C384" t="str">
            <v>Cargador frontal sobre orugas (0,76m³)</v>
          </cell>
          <cell r="D384" t="str">
            <v>Case</v>
          </cell>
          <cell r="E384" t="str">
            <v>450B (PS)</v>
          </cell>
          <cell r="F384" t="str">
            <v>0,76M³</v>
          </cell>
          <cell r="G384" t="str">
            <v>DIA</v>
          </cell>
          <cell r="H384">
            <v>110323.5</v>
          </cell>
        </row>
        <row r="385">
          <cell r="A385" t="str">
            <v>E1003</v>
          </cell>
          <cell r="B385" t="str">
            <v>Compactadores</v>
          </cell>
          <cell r="C385" t="str">
            <v>Vibrocompactador eléctrico</v>
          </cell>
          <cell r="D385" t="str">
            <v>*</v>
          </cell>
          <cell r="E385" t="str">
            <v>*</v>
          </cell>
          <cell r="F385" t="str">
            <v>*</v>
          </cell>
          <cell r="G385" t="str">
            <v>DIA</v>
          </cell>
          <cell r="H385">
            <v>14000</v>
          </cell>
        </row>
        <row r="386">
          <cell r="A386" t="str">
            <v>E1004</v>
          </cell>
          <cell r="B386" t="str">
            <v>Retroexcavadoras hidráulicas</v>
          </cell>
          <cell r="C386" t="str">
            <v>Retroexcavadora sobre llantas (112HP)</v>
          </cell>
          <cell r="D386" t="str">
            <v>JCB</v>
          </cell>
          <cell r="E386" t="str">
            <v>807C</v>
          </cell>
          <cell r="F386" t="str">
            <v>0,57M³</v>
          </cell>
          <cell r="G386" t="str">
            <v>DIA</v>
          </cell>
          <cell r="H386">
            <v>128800</v>
          </cell>
        </row>
        <row r="387">
          <cell r="A387" t="str">
            <v>E1005</v>
          </cell>
          <cell r="B387" t="str">
            <v>Retroexcavadoras hidráulicas</v>
          </cell>
          <cell r="C387" t="str">
            <v>Retroexcavadora sobre orugas (185 HP)</v>
          </cell>
          <cell r="D387" t="str">
            <v>American</v>
          </cell>
          <cell r="E387" t="str">
            <v>25A</v>
          </cell>
          <cell r="F387" t="str">
            <v>1,05M³</v>
          </cell>
          <cell r="G387" t="str">
            <v>DIA</v>
          </cell>
          <cell r="H387">
            <v>212800</v>
          </cell>
        </row>
        <row r="388">
          <cell r="A388" t="str">
            <v>E1006</v>
          </cell>
          <cell r="B388" t="str">
            <v>Tractores</v>
          </cell>
          <cell r="C388" t="str">
            <v>Tractor sobre orugas</v>
          </cell>
          <cell r="D388" t="str">
            <v>Caterpillar</v>
          </cell>
          <cell r="E388" t="str">
            <v>D 4E 27X (DD)</v>
          </cell>
          <cell r="F388" t="str">
            <v>*</v>
          </cell>
          <cell r="G388" t="str">
            <v>DIA</v>
          </cell>
          <cell r="H388">
            <v>235200</v>
          </cell>
        </row>
        <row r="389">
          <cell r="A389" t="str">
            <v>E1007</v>
          </cell>
          <cell r="B389" t="str">
            <v>Vehículos pesados</v>
          </cell>
          <cell r="C389" t="str">
            <v>Volqueta (3,8 m³)</v>
          </cell>
          <cell r="D389" t="str">
            <v>Chevrolet</v>
          </cell>
          <cell r="E389" t="str">
            <v>C-70 149/189</v>
          </cell>
          <cell r="F389" t="str">
            <v>3,8M³</v>
          </cell>
          <cell r="G389" t="str">
            <v>DIA</v>
          </cell>
          <cell r="H389">
            <v>75600</v>
          </cell>
        </row>
        <row r="390">
          <cell r="A390" t="str">
            <v>E1008</v>
          </cell>
          <cell r="B390" t="str">
            <v>Motoniveladoras</v>
          </cell>
          <cell r="C390" t="str">
            <v>Motoniveladora (125HP)</v>
          </cell>
          <cell r="D390" t="str">
            <v>Caterpillar</v>
          </cell>
          <cell r="E390" t="str">
            <v>12 serie F (89H) PS</v>
          </cell>
          <cell r="F390" t="str">
            <v>*</v>
          </cell>
          <cell r="G390" t="str">
            <v>DIA</v>
          </cell>
          <cell r="H390">
            <v>179200</v>
          </cell>
        </row>
        <row r="391">
          <cell r="A391" t="str">
            <v>E1009</v>
          </cell>
          <cell r="B391" t="str">
            <v>Cilindros vibratorios lisos</v>
          </cell>
          <cell r="C391" t="str">
            <v>Cilindro vibratorio liso de arrastre</v>
          </cell>
          <cell r="D391" t="str">
            <v>Bomag</v>
          </cell>
          <cell r="E391" t="str">
            <v>BW 4</v>
          </cell>
          <cell r="F391" t="str">
            <v>*</v>
          </cell>
          <cell r="G391" t="str">
            <v>DIA</v>
          </cell>
          <cell r="H391">
            <v>140000</v>
          </cell>
        </row>
        <row r="392">
          <cell r="A392" t="str">
            <v>E1010</v>
          </cell>
          <cell r="B392" t="str">
            <v>Irrigador</v>
          </cell>
          <cell r="C392" t="str">
            <v>Carrotanque</v>
          </cell>
          <cell r="D392" t="str">
            <v>*</v>
          </cell>
          <cell r="E392" t="str">
            <v>*</v>
          </cell>
          <cell r="F392" t="str">
            <v>1000GAL</v>
          </cell>
          <cell r="G392" t="str">
            <v>DIA</v>
          </cell>
          <cell r="H392">
            <v>78400</v>
          </cell>
        </row>
        <row r="393">
          <cell r="A393" t="str">
            <v>E1011</v>
          </cell>
          <cell r="B393" t="str">
            <v>Terminadoras de asfalto</v>
          </cell>
          <cell r="C393" t="str">
            <v>Finisher, sobre orugas</v>
          </cell>
          <cell r="D393" t="str">
            <v>Baber Greene</v>
          </cell>
          <cell r="E393" t="str">
            <v>SB 111</v>
          </cell>
          <cell r="F393" t="str">
            <v>*</v>
          </cell>
          <cell r="G393" t="str">
            <v>DIA</v>
          </cell>
          <cell r="H393">
            <v>184800</v>
          </cell>
        </row>
        <row r="394">
          <cell r="A394" t="str">
            <v>E1012</v>
          </cell>
          <cell r="B394" t="str">
            <v>Cilindradores en tandem</v>
          </cell>
          <cell r="C394" t="str">
            <v>Cilindro estático</v>
          </cell>
          <cell r="D394" t="str">
            <v>Bomag</v>
          </cell>
          <cell r="E394" t="str">
            <v>S 812A</v>
          </cell>
          <cell r="F394" t="str">
            <v>*</v>
          </cell>
          <cell r="G394" t="str">
            <v>DIA</v>
          </cell>
          <cell r="H394">
            <v>140000</v>
          </cell>
        </row>
        <row r="395">
          <cell r="A395" t="str">
            <v>E1013</v>
          </cell>
          <cell r="B395" t="str">
            <v>Tractores</v>
          </cell>
          <cell r="C395" t="str">
            <v>Buldozer (220HP), sobre orugas</v>
          </cell>
          <cell r="D395" t="str">
            <v>Komatsu</v>
          </cell>
          <cell r="E395" t="str">
            <v>D 85A-18</v>
          </cell>
          <cell r="F395" t="str">
            <v>*</v>
          </cell>
          <cell r="G395" t="str">
            <v>DIA</v>
          </cell>
          <cell r="H395">
            <v>133000</v>
          </cell>
        </row>
        <row r="396">
          <cell r="A396" t="str">
            <v>E1014</v>
          </cell>
          <cell r="B396" t="str">
            <v>Irrigador de asfalto</v>
          </cell>
          <cell r="C396" t="str">
            <v>Irrigador de asfalto (1000gal)</v>
          </cell>
          <cell r="D396" t="str">
            <v>Rosco</v>
          </cell>
          <cell r="E396" t="str">
            <v>RES</v>
          </cell>
          <cell r="F396" t="str">
            <v>1000GAL</v>
          </cell>
          <cell r="G396" t="str">
            <v>DIA</v>
          </cell>
          <cell r="H396">
            <v>112000</v>
          </cell>
        </row>
        <row r="397">
          <cell r="A397" t="str">
            <v>E1015</v>
          </cell>
          <cell r="B397" t="str">
            <v>Vibradores para concreto</v>
          </cell>
          <cell r="C397" t="str">
            <v>Compresor vibrador</v>
          </cell>
          <cell r="D397" t="str">
            <v>Bosch</v>
          </cell>
          <cell r="E397" t="str">
            <v>1331 eje flexible 14'</v>
          </cell>
          <cell r="F397" t="str">
            <v>*</v>
          </cell>
          <cell r="G397" t="str">
            <v>DIA</v>
          </cell>
          <cell r="H397">
            <v>75600</v>
          </cell>
        </row>
        <row r="398">
          <cell r="A398" t="str">
            <v>E1016</v>
          </cell>
          <cell r="B398" t="str">
            <v>Perforadoras</v>
          </cell>
          <cell r="C398" t="str">
            <v>Perforador (rompe pavimentos)</v>
          </cell>
          <cell r="D398" t="str">
            <v>Ingersoll-Rand</v>
          </cell>
          <cell r="E398" t="str">
            <v>*</v>
          </cell>
          <cell r="F398" t="str">
            <v>*</v>
          </cell>
          <cell r="G398" t="str">
            <v>DIA</v>
          </cell>
          <cell r="H398">
            <v>128800</v>
          </cell>
        </row>
        <row r="399">
          <cell r="A399" t="str">
            <v>E1017</v>
          </cell>
          <cell r="B399" t="str">
            <v>Cargadores</v>
          </cell>
          <cell r="C399" t="str">
            <v>Cargador sobre llanata</v>
          </cell>
          <cell r="D399" t="str">
            <v>Allis Chalmers</v>
          </cell>
          <cell r="E399" t="str">
            <v>840B</v>
          </cell>
          <cell r="F399" t="str">
            <v>0,95M³</v>
          </cell>
          <cell r="G399" t="str">
            <v>DIA</v>
          </cell>
          <cell r="H399">
            <v>134400</v>
          </cell>
        </row>
        <row r="400">
          <cell r="A400" t="str">
            <v>E1018</v>
          </cell>
          <cell r="B400" t="str">
            <v>Mezcladoras de concreto</v>
          </cell>
          <cell r="C400" t="str">
            <v>Mezcladora genérica</v>
          </cell>
          <cell r="D400" t="str">
            <v>Proyecol</v>
          </cell>
          <cell r="E400" t="str">
            <v>6E Motor eléctrico</v>
          </cell>
          <cell r="F400" t="str">
            <v>0,17M³</v>
          </cell>
          <cell r="G400" t="str">
            <v>DIA</v>
          </cell>
          <cell r="H400">
            <v>10500</v>
          </cell>
        </row>
        <row r="401">
          <cell r="A401" t="str">
            <v>E1019</v>
          </cell>
          <cell r="B401" t="str">
            <v>Vehículos livianos</v>
          </cell>
          <cell r="C401" t="str">
            <v>Campero</v>
          </cell>
          <cell r="D401" t="str">
            <v>Nissan</v>
          </cell>
          <cell r="E401" t="str">
            <v>Patrol 4x4</v>
          </cell>
          <cell r="F401" t="str">
            <v>*</v>
          </cell>
          <cell r="G401" t="str">
            <v>DIA</v>
          </cell>
          <cell r="H401">
            <v>23333.33</v>
          </cell>
        </row>
        <row r="402">
          <cell r="A402" t="str">
            <v>E1020</v>
          </cell>
          <cell r="B402" t="str">
            <v>Vibradores</v>
          </cell>
          <cell r="C402" t="str">
            <v>Rana vibratoria</v>
          </cell>
          <cell r="D402" t="str">
            <v>*</v>
          </cell>
          <cell r="E402" t="str">
            <v>*</v>
          </cell>
          <cell r="F402" t="str">
            <v>*</v>
          </cell>
          <cell r="G402" t="str">
            <v>DIA</v>
          </cell>
          <cell r="H402">
            <v>15400</v>
          </cell>
        </row>
        <row r="403">
          <cell r="A403" t="str">
            <v>E1021</v>
          </cell>
          <cell r="B403" t="str">
            <v>Motobombas</v>
          </cell>
          <cell r="C403" t="str">
            <v>Motobomba genérica</v>
          </cell>
          <cell r="D403" t="str">
            <v>Genérica</v>
          </cell>
          <cell r="E403" t="str">
            <v>Sumergible</v>
          </cell>
          <cell r="F403" t="str">
            <v>*</v>
          </cell>
          <cell r="G403" t="str">
            <v>DIA</v>
          </cell>
          <cell r="H403">
            <v>11463</v>
          </cell>
        </row>
        <row r="404">
          <cell r="A404" t="str">
            <v>E2000</v>
          </cell>
          <cell r="B404" t="str">
            <v>Equipo [alquiler]:</v>
          </cell>
        </row>
        <row r="405">
          <cell r="A405" t="str">
            <v>E2001</v>
          </cell>
          <cell r="B405" t="str">
            <v>Vibradores</v>
          </cell>
          <cell r="C405" t="str">
            <v>Vibrador electrico</v>
          </cell>
          <cell r="D405" t="str">
            <v>*</v>
          </cell>
          <cell r="E405" t="str">
            <v>*</v>
          </cell>
          <cell r="F405" t="str">
            <v>*</v>
          </cell>
          <cell r="G405" t="str">
            <v>DIA</v>
          </cell>
          <cell r="H405">
            <v>10687.5</v>
          </cell>
        </row>
        <row r="406">
          <cell r="A406" t="str">
            <v>E2002</v>
          </cell>
          <cell r="B406" t="str">
            <v>Compresores de aire portátiles</v>
          </cell>
          <cell r="C406" t="str">
            <v>Compresor de 2 martillos (vibradores)</v>
          </cell>
          <cell r="D406" t="str">
            <v>*</v>
          </cell>
          <cell r="E406" t="str">
            <v>*</v>
          </cell>
          <cell r="F406" t="str">
            <v>*</v>
          </cell>
          <cell r="G406" t="str">
            <v>DIA</v>
          </cell>
          <cell r="H406">
            <v>1236000</v>
          </cell>
        </row>
        <row r="407">
          <cell r="A407" t="str">
            <v>E2003</v>
          </cell>
          <cell r="B407" t="str">
            <v xml:space="preserve">Cortadora de ladrillo </v>
          </cell>
          <cell r="C407" t="str">
            <v>*</v>
          </cell>
          <cell r="D407" t="str">
            <v>*</v>
          </cell>
          <cell r="E407" t="str">
            <v>*</v>
          </cell>
          <cell r="F407" t="str">
            <v>*</v>
          </cell>
          <cell r="G407" t="str">
            <v>DIA</v>
          </cell>
          <cell r="H407">
            <v>13750</v>
          </cell>
        </row>
        <row r="408">
          <cell r="A408" t="str">
            <v>E2004</v>
          </cell>
          <cell r="B408" t="str">
            <v>Escalera transporte vertical</v>
          </cell>
          <cell r="C408" t="str">
            <v>*</v>
          </cell>
          <cell r="D408" t="str">
            <v>*</v>
          </cell>
          <cell r="E408" t="str">
            <v>*</v>
          </cell>
          <cell r="F408" t="str">
            <v>*</v>
          </cell>
          <cell r="G408" t="str">
            <v>DIA</v>
          </cell>
          <cell r="H408">
            <v>415.62</v>
          </cell>
        </row>
        <row r="409">
          <cell r="A409" t="str">
            <v>E2005</v>
          </cell>
          <cell r="B409" t="str">
            <v xml:space="preserve">Paral corriente </v>
          </cell>
          <cell r="C409" t="str">
            <v>*</v>
          </cell>
          <cell r="D409" t="str">
            <v>*</v>
          </cell>
          <cell r="E409" t="str">
            <v>*</v>
          </cell>
          <cell r="F409" t="str">
            <v>*</v>
          </cell>
          <cell r="G409" t="str">
            <v>DIA</v>
          </cell>
          <cell r="H409">
            <v>50</v>
          </cell>
        </row>
        <row r="410">
          <cell r="A410" t="str">
            <v>E2006</v>
          </cell>
          <cell r="B410" t="str">
            <v>Torres grúas</v>
          </cell>
          <cell r="C410" t="str">
            <v>Grua H50 1200KG</v>
          </cell>
          <cell r="D410" t="str">
            <v>*</v>
          </cell>
          <cell r="E410" t="str">
            <v>*</v>
          </cell>
          <cell r="F410" t="str">
            <v>*</v>
          </cell>
          <cell r="G410" t="str">
            <v>DIA</v>
          </cell>
          <cell r="H410">
            <v>800000</v>
          </cell>
        </row>
        <row r="411">
          <cell r="A411" t="str">
            <v>E2007</v>
          </cell>
          <cell r="B411" t="str">
            <v>Equipo de soldadura</v>
          </cell>
          <cell r="C411" t="str">
            <v>*</v>
          </cell>
          <cell r="D411" t="str">
            <v>*</v>
          </cell>
          <cell r="E411" t="str">
            <v>*</v>
          </cell>
          <cell r="F411" t="str">
            <v>*</v>
          </cell>
          <cell r="G411" t="str">
            <v>DIA</v>
          </cell>
          <cell r="H411">
            <v>50000</v>
          </cell>
        </row>
        <row r="412">
          <cell r="A412" t="str">
            <v>E2008</v>
          </cell>
          <cell r="B412" t="str">
            <v>Equipo de topografía</v>
          </cell>
          <cell r="C412" t="str">
            <v>*</v>
          </cell>
          <cell r="D412" t="str">
            <v>*</v>
          </cell>
          <cell r="E412" t="str">
            <v>*</v>
          </cell>
          <cell r="F412" t="str">
            <v>*</v>
          </cell>
          <cell r="G412" t="str">
            <v>DIA</v>
          </cell>
          <cell r="H412">
            <v>7000</v>
          </cell>
        </row>
        <row r="413">
          <cell r="A413" t="str">
            <v>E2009</v>
          </cell>
          <cell r="B413" t="str">
            <v>Andamio colgante</v>
          </cell>
          <cell r="C413" t="str">
            <v>*</v>
          </cell>
          <cell r="D413" t="str">
            <v>*</v>
          </cell>
          <cell r="E413" t="str">
            <v>*</v>
          </cell>
          <cell r="F413" t="str">
            <v>*</v>
          </cell>
          <cell r="G413" t="str">
            <v>DIA</v>
          </cell>
          <cell r="H413">
            <v>750</v>
          </cell>
        </row>
        <row r="414">
          <cell r="A414" t="str">
            <v>E2010</v>
          </cell>
          <cell r="B414" t="str">
            <v>Andamio metalico tubular</v>
          </cell>
          <cell r="C414" t="str">
            <v>*</v>
          </cell>
          <cell r="D414" t="str">
            <v>*</v>
          </cell>
          <cell r="E414" t="str">
            <v>*</v>
          </cell>
          <cell r="F414" t="str">
            <v>*</v>
          </cell>
          <cell r="G414" t="str">
            <v>DIA</v>
          </cell>
          <cell r="H414">
            <v>200</v>
          </cell>
        </row>
        <row r="415">
          <cell r="A415" t="str">
            <v>E2011</v>
          </cell>
          <cell r="B415" t="str">
            <v>Andamio sección</v>
          </cell>
          <cell r="C415" t="str">
            <v>*</v>
          </cell>
          <cell r="D415" t="str">
            <v>*</v>
          </cell>
          <cell r="E415" t="str">
            <v>*</v>
          </cell>
          <cell r="F415" t="str">
            <v>*</v>
          </cell>
          <cell r="G415" t="str">
            <v>DIA</v>
          </cell>
          <cell r="H415">
            <v>158.33000000000001</v>
          </cell>
        </row>
        <row r="416">
          <cell r="A416" t="str">
            <v>E2012</v>
          </cell>
          <cell r="B416" t="str">
            <v>Camilla en madera 0,70x1,40</v>
          </cell>
          <cell r="C416" t="str">
            <v>*</v>
          </cell>
          <cell r="D416" t="str">
            <v>*</v>
          </cell>
          <cell r="E416" t="str">
            <v>*</v>
          </cell>
          <cell r="F416" t="str">
            <v>*</v>
          </cell>
          <cell r="G416" t="str">
            <v>DIA</v>
          </cell>
          <cell r="H416">
            <v>49.87</v>
          </cell>
        </row>
        <row r="417">
          <cell r="A417" t="str">
            <v>E2013</v>
          </cell>
          <cell r="B417" t="str">
            <v>Camilla en madera para formaleta</v>
          </cell>
          <cell r="C417" t="str">
            <v>*</v>
          </cell>
          <cell r="D417" t="str">
            <v>*</v>
          </cell>
          <cell r="E417" t="str">
            <v>*</v>
          </cell>
          <cell r="F417" t="str">
            <v>*</v>
          </cell>
          <cell r="G417" t="str">
            <v>DIA</v>
          </cell>
          <cell r="H417">
            <v>58.12</v>
          </cell>
        </row>
        <row r="418">
          <cell r="A418" t="str">
            <v>E2014</v>
          </cell>
          <cell r="B418" t="str">
            <v>Formaleta para columnas 30x30</v>
          </cell>
          <cell r="C418" t="str">
            <v>*</v>
          </cell>
          <cell r="D418" t="str">
            <v>*</v>
          </cell>
          <cell r="E418" t="str">
            <v>*</v>
          </cell>
          <cell r="F418" t="str">
            <v>*</v>
          </cell>
          <cell r="G418" t="str">
            <v>DIA</v>
          </cell>
          <cell r="H418">
            <v>25.83</v>
          </cell>
        </row>
        <row r="419">
          <cell r="A419" t="str">
            <v>E2015</v>
          </cell>
          <cell r="B419" t="str">
            <v>Formaleta para columnas 50x50</v>
          </cell>
          <cell r="C419" t="str">
            <v>*</v>
          </cell>
          <cell r="D419" t="str">
            <v>*</v>
          </cell>
          <cell r="E419" t="str">
            <v>*</v>
          </cell>
          <cell r="F419" t="str">
            <v>*</v>
          </cell>
          <cell r="G419" t="str">
            <v>DIA</v>
          </cell>
          <cell r="H419">
            <v>812.5</v>
          </cell>
        </row>
        <row r="420">
          <cell r="A420" t="str">
            <v>E2016</v>
          </cell>
          <cell r="B420" t="str">
            <v>Formaleta entrepisos &lt;200 m²</v>
          </cell>
          <cell r="C420" t="str">
            <v>*</v>
          </cell>
          <cell r="D420" t="str">
            <v>*</v>
          </cell>
          <cell r="E420" t="str">
            <v>*</v>
          </cell>
          <cell r="F420" t="str">
            <v>*</v>
          </cell>
          <cell r="G420" t="str">
            <v>DIA</v>
          </cell>
          <cell r="H420">
            <v>96.45</v>
          </cell>
        </row>
        <row r="421">
          <cell r="A421" t="str">
            <v>E2017</v>
          </cell>
          <cell r="B421" t="str">
            <v>Formaleta de entrepisos &lt;500 m²</v>
          </cell>
          <cell r="C421" t="str">
            <v>*</v>
          </cell>
          <cell r="D421" t="str">
            <v>*</v>
          </cell>
          <cell r="E421" t="str">
            <v>*</v>
          </cell>
          <cell r="F421" t="str">
            <v>*</v>
          </cell>
          <cell r="G421" t="str">
            <v>DIA</v>
          </cell>
          <cell r="H421">
            <v>103.12</v>
          </cell>
        </row>
        <row r="422">
          <cell r="A422" t="str">
            <v>E2018</v>
          </cell>
          <cell r="B422" t="str">
            <v>Formaleta [camilla+parales+cerchas+crucetas]</v>
          </cell>
          <cell r="C422" t="str">
            <v>*</v>
          </cell>
          <cell r="D422" t="str">
            <v>*</v>
          </cell>
          <cell r="E422" t="str">
            <v>*</v>
          </cell>
          <cell r="F422" t="str">
            <v>*</v>
          </cell>
          <cell r="G422" t="str">
            <v>DIA</v>
          </cell>
          <cell r="H422">
            <v>2778.75</v>
          </cell>
        </row>
        <row r="424">
          <cell r="A424" t="str">
            <v>BASE DE DATOS MANO DE OBRA</v>
          </cell>
        </row>
        <row r="425">
          <cell r="A425" t="str">
            <v>CODIGO</v>
          </cell>
          <cell r="B425" t="str">
            <v>DESCRIPCION</v>
          </cell>
          <cell r="C425" t="str">
            <v>UN</v>
          </cell>
          <cell r="D425" t="str">
            <v>VALOR UNITARIO</v>
          </cell>
        </row>
        <row r="426">
          <cell r="A426" t="str">
            <v>C1000</v>
          </cell>
          <cell r="B426" t="str">
            <v>Ingeniero director</v>
          </cell>
          <cell r="C426" t="str">
            <v>MES</v>
          </cell>
          <cell r="D426">
            <v>1450000</v>
          </cell>
        </row>
        <row r="427">
          <cell r="A427" t="str">
            <v>C1001</v>
          </cell>
          <cell r="B427" t="str">
            <v>Ingeniero residente</v>
          </cell>
          <cell r="C427" t="str">
            <v>MES</v>
          </cell>
          <cell r="D427">
            <v>928000</v>
          </cell>
        </row>
        <row r="428">
          <cell r="A428" t="str">
            <v>C1002</v>
          </cell>
          <cell r="B428" t="str">
            <v>Ingeniero de producción</v>
          </cell>
          <cell r="C428" t="str">
            <v>MES</v>
          </cell>
          <cell r="D428">
            <v>754000</v>
          </cell>
        </row>
        <row r="429">
          <cell r="A429" t="str">
            <v>C1003</v>
          </cell>
          <cell r="B429" t="str">
            <v>Topógrafo</v>
          </cell>
          <cell r="C429" t="str">
            <v>MES</v>
          </cell>
          <cell r="D429">
            <v>464000</v>
          </cell>
        </row>
        <row r="430">
          <cell r="A430" t="str">
            <v>C1004</v>
          </cell>
          <cell r="B430" t="str">
            <v>Cadenero I</v>
          </cell>
          <cell r="C430" t="str">
            <v>MES</v>
          </cell>
          <cell r="D430">
            <v>232000</v>
          </cell>
        </row>
        <row r="431">
          <cell r="A431" t="str">
            <v>C1005</v>
          </cell>
          <cell r="B431" t="str">
            <v>Cadenero II</v>
          </cell>
          <cell r="C431" t="str">
            <v>MES</v>
          </cell>
          <cell r="D431">
            <v>191400</v>
          </cell>
        </row>
        <row r="432">
          <cell r="A432" t="str">
            <v>C1006</v>
          </cell>
          <cell r="B432" t="str">
            <v>Estaquero</v>
          </cell>
          <cell r="C432" t="str">
            <v>MES</v>
          </cell>
          <cell r="D432">
            <v>145000</v>
          </cell>
        </row>
        <row r="433">
          <cell r="A433" t="str">
            <v>C1007</v>
          </cell>
          <cell r="B433" t="str">
            <v>Topógrafo inspector</v>
          </cell>
          <cell r="C433" t="str">
            <v>MES</v>
          </cell>
          <cell r="D433">
            <v>522000</v>
          </cell>
        </row>
        <row r="434">
          <cell r="A434" t="str">
            <v>C1008</v>
          </cell>
          <cell r="B434" t="str">
            <v>Almacenista</v>
          </cell>
          <cell r="C434" t="str">
            <v>MES</v>
          </cell>
          <cell r="D434">
            <v>220000</v>
          </cell>
        </row>
        <row r="435">
          <cell r="A435" t="str">
            <v>C1009</v>
          </cell>
          <cell r="B435" t="str">
            <v>Asistente administración</v>
          </cell>
          <cell r="C435" t="str">
            <v>MES</v>
          </cell>
          <cell r="D435">
            <v>290000</v>
          </cell>
        </row>
        <row r="436">
          <cell r="A436" t="str">
            <v>C1010</v>
          </cell>
          <cell r="B436" t="str">
            <v>Celador</v>
          </cell>
          <cell r="C436" t="str">
            <v>MES</v>
          </cell>
          <cell r="D436">
            <v>150000</v>
          </cell>
        </row>
        <row r="437">
          <cell r="A437" t="str">
            <v>C1011</v>
          </cell>
          <cell r="B437" t="str">
            <v>Inspector de equipos</v>
          </cell>
          <cell r="C437" t="str">
            <v>MES</v>
          </cell>
          <cell r="D437">
            <v>348000</v>
          </cell>
        </row>
        <row r="438">
          <cell r="A438" t="str">
            <v>C1012</v>
          </cell>
          <cell r="B438" t="str">
            <v>Maestro</v>
          </cell>
          <cell r="C438" t="str">
            <v>MES</v>
          </cell>
          <cell r="D438">
            <v>462850</v>
          </cell>
        </row>
        <row r="439">
          <cell r="A439" t="str">
            <v>C1013</v>
          </cell>
          <cell r="B439" t="str">
            <v>Oficial</v>
          </cell>
          <cell r="C439" t="str">
            <v>JORNAL</v>
          </cell>
          <cell r="D439">
            <v>8120</v>
          </cell>
        </row>
        <row r="440">
          <cell r="A440" t="str">
            <v>C1014</v>
          </cell>
          <cell r="B440" t="str">
            <v>Obrero</v>
          </cell>
          <cell r="C440" t="str">
            <v>JORNAL</v>
          </cell>
          <cell r="D440">
            <v>5800</v>
          </cell>
        </row>
        <row r="441">
          <cell r="A441" t="str">
            <v>C1015</v>
          </cell>
          <cell r="B441" t="str">
            <v>Conductor</v>
          </cell>
          <cell r="C441" t="str">
            <v>MES</v>
          </cell>
          <cell r="D441">
            <v>232000</v>
          </cell>
        </row>
        <row r="443">
          <cell r="A443" t="str">
            <v>BASE DE DATOS TRANSPORTE</v>
          </cell>
        </row>
        <row r="444">
          <cell r="A444" t="str">
            <v>CODIGO</v>
          </cell>
          <cell r="B444" t="str">
            <v>MATERIAL</v>
          </cell>
          <cell r="C444" t="str">
            <v>UN</v>
          </cell>
          <cell r="D444" t="str">
            <v>PRECIO UNITARIO</v>
          </cell>
        </row>
        <row r="445">
          <cell r="A445" t="str">
            <v>T1000</v>
          </cell>
          <cell r="B445" t="str">
            <v>Materiales</v>
          </cell>
        </row>
        <row r="446">
          <cell r="A446" t="str">
            <v>T1001</v>
          </cell>
          <cell r="B446" t="str">
            <v>Base</v>
          </cell>
          <cell r="C446" t="str">
            <v>KM</v>
          </cell>
          <cell r="D446">
            <v>145000</v>
          </cell>
        </row>
        <row r="447">
          <cell r="A447" t="str">
            <v>T1002</v>
          </cell>
          <cell r="B447" t="str">
            <v>Sub-base</v>
          </cell>
          <cell r="C447" t="str">
            <v>KM</v>
          </cell>
          <cell r="D447">
            <v>166000</v>
          </cell>
        </row>
      </sheetData>
      <sheetData sheetId="1">
        <row r="9">
          <cell r="D9" t="str">
            <v>2.4.b</v>
          </cell>
          <cell r="E9" t="str">
            <v>EXCAVACION DEL MATERIAL COMUN DE CORTES, CANALES Y PRESTAMOS</v>
          </cell>
          <cell r="F9" t="str">
            <v>M³</v>
          </cell>
          <cell r="G9">
            <v>78000</v>
          </cell>
        </row>
        <row r="10">
          <cell r="D10" t="str">
            <v>2.4.a.1</v>
          </cell>
          <cell r="E10" t="str">
            <v>EXCAVACION EN ROCA DE CORTES, CANALES Y PRESTAMOS SIN USO DE EXPLOSIVOS</v>
          </cell>
          <cell r="F10" t="str">
            <v>M³</v>
          </cell>
          <cell r="G10">
            <v>11700</v>
          </cell>
        </row>
        <row r="11">
          <cell r="D11" t="str">
            <v>2.4.a.2</v>
          </cell>
          <cell r="E11" t="str">
            <v>EXCAVACION EN ROCA DE CORTES, CANALES Y PRESTAMOS CON USO DE EXPLOSIVOS</v>
          </cell>
          <cell r="F11" t="str">
            <v>M³</v>
          </cell>
          <cell r="G11">
            <v>3900</v>
          </cell>
        </row>
        <row r="12">
          <cell r="D12" t="str">
            <v>2.5</v>
          </cell>
          <cell r="E12" t="str">
            <v>SOBREACARREOS DE EXCAVACION (DESPUES DE 100 MTS)</v>
          </cell>
          <cell r="F12" t="str">
            <v>M³ - KM</v>
          </cell>
          <cell r="G12">
            <v>142500</v>
          </cell>
        </row>
        <row r="13">
          <cell r="D13">
            <v>4</v>
          </cell>
          <cell r="E13" t="str">
            <v>CONFORMACION DE LA CALZADA EXISTENTE</v>
          </cell>
          <cell r="F13" t="str">
            <v>KM</v>
          </cell>
          <cell r="G13">
            <v>12</v>
          </cell>
        </row>
        <row r="14">
          <cell r="D14" t="str">
            <v>10.P</v>
          </cell>
          <cell r="E14" t="str">
            <v>SUB-BASE GRANULAR COMPACTA: INCLUYE EXPLOTACION, CARGUE, TRANSPORTE Y PROCESO</v>
          </cell>
          <cell r="F14" t="str">
            <v>M³</v>
          </cell>
          <cell r="G14">
            <v>14640</v>
          </cell>
        </row>
        <row r="15">
          <cell r="D15" t="str">
            <v>12.P</v>
          </cell>
          <cell r="E15" t="str">
            <v>BASE GRANULAR COMPACTA: INCLUYE EXPLOTACION, CARGUE, TRANSPORTE Y PROCESO</v>
          </cell>
          <cell r="F15" t="str">
            <v>M³</v>
          </cell>
          <cell r="G15">
            <v>9900</v>
          </cell>
        </row>
        <row r="16">
          <cell r="D16" t="str">
            <v>20.P</v>
          </cell>
          <cell r="E16" t="str">
            <v>IMPRIMACION CON EMULSION ASFALTICA CRL</v>
          </cell>
          <cell r="F16" t="str">
            <v>M²</v>
          </cell>
          <cell r="G16">
            <v>7150</v>
          </cell>
        </row>
        <row r="17">
          <cell r="D17" t="str">
            <v>33.1.b</v>
          </cell>
          <cell r="E17" t="str">
            <v>RODADURA B-1150 ESPESOR 5CM COMPACTOS, INCLUYE IMPRIMACION</v>
          </cell>
          <cell r="F17" t="str">
            <v>M²</v>
          </cell>
          <cell r="G17">
            <v>71500</v>
          </cell>
        </row>
        <row r="18">
          <cell r="D18" t="str">
            <v>43.P</v>
          </cell>
          <cell r="E18" t="str">
            <v>CUNETAS REVESTIDAS EN CONCRETO</v>
          </cell>
          <cell r="F18" t="str">
            <v>M³</v>
          </cell>
          <cell r="G18">
            <v>674</v>
          </cell>
        </row>
        <row r="19">
          <cell r="D19" t="str">
            <v>32.7.1</v>
          </cell>
          <cell r="E19" t="str">
            <v>CONCRETO CICLOPEO CLASE 6 PARA BASES</v>
          </cell>
          <cell r="F19" t="str">
            <v>M³</v>
          </cell>
          <cell r="G19">
            <v>60</v>
          </cell>
        </row>
        <row r="20">
          <cell r="D20" t="str">
            <v>32.7.2</v>
          </cell>
          <cell r="E20" t="str">
            <v>CONCRETO CICLOPEO CLASE 6 PARA ELEVACIONES</v>
          </cell>
          <cell r="F20" t="str">
            <v>M³</v>
          </cell>
          <cell r="G20">
            <v>100</v>
          </cell>
        </row>
        <row r="21">
          <cell r="D21" t="str">
            <v>41.1</v>
          </cell>
          <cell r="E21" t="str">
            <v>TUBERIA DE CONCRETO D=24"</v>
          </cell>
          <cell r="F21" t="str">
            <v>ML</v>
          </cell>
          <cell r="G21">
            <v>140</v>
          </cell>
        </row>
        <row r="22">
          <cell r="D22" t="str">
            <v>40.3</v>
          </cell>
          <cell r="E22" t="str">
            <v>TUBERIA DE CONCRETO REFORZADO D=36"</v>
          </cell>
          <cell r="F22" t="str">
            <v>ML</v>
          </cell>
          <cell r="G22">
            <v>28</v>
          </cell>
        </row>
        <row r="23">
          <cell r="D23" t="str">
            <v>32.6</v>
          </cell>
          <cell r="E23" t="str">
            <v>CONCRETO CLASE F PARA SOLADOS</v>
          </cell>
          <cell r="F23" t="str">
            <v>M³</v>
          </cell>
          <cell r="G23">
            <v>50</v>
          </cell>
        </row>
        <row r="24">
          <cell r="D24" t="str">
            <v>30.2.a</v>
          </cell>
          <cell r="E24" t="str">
            <v>EXCAVACIONES SECAS EN MATERIAL COMUN</v>
          </cell>
          <cell r="F24" t="str">
            <v>M³</v>
          </cell>
          <cell r="G24">
            <v>650</v>
          </cell>
        </row>
        <row r="25">
          <cell r="D25" t="str">
            <v>20.0.a</v>
          </cell>
          <cell r="E25" t="str">
            <v>EXCAVACIONES SECAS EN ROCA</v>
          </cell>
          <cell r="F25" t="str">
            <v>M³</v>
          </cell>
          <cell r="G25">
            <v>30</v>
          </cell>
        </row>
        <row r="26">
          <cell r="D26" t="str">
            <v>30.2.b.1</v>
          </cell>
          <cell r="E26" t="str">
            <v>EXCAVACIONES BAJO AGUA EN MATERIAL COMUN</v>
          </cell>
          <cell r="F26" t="str">
            <v>M³</v>
          </cell>
          <cell r="G26">
            <v>80</v>
          </cell>
        </row>
        <row r="27">
          <cell r="D27" t="str">
            <v>30.2.b.2</v>
          </cell>
          <cell r="E27" t="str">
            <v>EXCAVACIONES BAJO AGUA EN ROCA</v>
          </cell>
          <cell r="F27" t="str">
            <v>M³</v>
          </cell>
          <cell r="G27">
            <v>5</v>
          </cell>
        </row>
        <row r="28">
          <cell r="D28" t="str">
            <v>32.4.1</v>
          </cell>
          <cell r="E28" t="str">
            <v>CONCRETO PARA BOXCULVERT 3000 PSI</v>
          </cell>
          <cell r="F28" t="str">
            <v>M³</v>
          </cell>
          <cell r="G28">
            <v>15</v>
          </cell>
        </row>
        <row r="29">
          <cell r="D29" t="str">
            <v>32.4.2</v>
          </cell>
          <cell r="E29" t="str">
            <v>CONCRETO PARA PLACA Y VIGA 3000 PSI</v>
          </cell>
          <cell r="F29" t="str">
            <v>M³</v>
          </cell>
          <cell r="G29">
            <v>25</v>
          </cell>
        </row>
        <row r="30">
          <cell r="D30" t="str">
            <v>33.1</v>
          </cell>
          <cell r="E30" t="str">
            <v>HIERRO DE REFUERZO POR 60</v>
          </cell>
          <cell r="F30" t="str">
            <v>KG</v>
          </cell>
          <cell r="G30">
            <v>2450</v>
          </cell>
        </row>
        <row r="31">
          <cell r="D31" t="str">
            <v>33.2</v>
          </cell>
          <cell r="E31" t="str">
            <v>HIERRO DE REFUERZO A-37</v>
          </cell>
          <cell r="F31" t="str">
            <v>KG</v>
          </cell>
          <cell r="G31">
            <v>300</v>
          </cell>
        </row>
        <row r="32">
          <cell r="D32" t="str">
            <v>3.2.15</v>
          </cell>
          <cell r="E32" t="str">
            <v>FILTRO GEOTEXTIL</v>
          </cell>
          <cell r="F32" t="str">
            <v>M³</v>
          </cell>
          <cell r="G32">
            <v>480</v>
          </cell>
        </row>
        <row r="33">
          <cell r="D33">
            <v>50</v>
          </cell>
          <cell r="E33" t="str">
            <v>GAVIONES</v>
          </cell>
          <cell r="F33" t="str">
            <v>M³</v>
          </cell>
          <cell r="G33">
            <v>300</v>
          </cell>
        </row>
      </sheetData>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UMPLIMIENTO"/>
      <sheetName val="RECURSOS"/>
    </sheetNames>
    <sheetDataSet>
      <sheetData sheetId="0"/>
      <sheetData sheetId="1" refreshError="1">
        <row r="2">
          <cell r="A2" t="str">
            <v>REGIONAL CUNDINAMARCA</v>
          </cell>
        </row>
      </sheetData>
      <sheetData sheetId="2"/>
      <sheetData sheetId="3" refreshError="1">
        <row r="9">
          <cell r="E9" t="str">
            <v>EDGAR EDUARDO HERNANDEZ Q.</v>
          </cell>
        </row>
      </sheetData>
      <sheetData sheetId="4"/>
      <sheetData sheetId="5"/>
      <sheetData sheetId="6" refreshError="1">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PVC BOC 4&quot; "/>
      <sheetName val="PTE IMP Y ESMALT"/>
      <sheetName val="REJILLA"/>
      <sheetName val="CTO BOCA 300 PSI"/>
      <sheetName val="PRECIOS"/>
      <sheetName val="LOCALIZACION"/>
      <sheetName val="CTO CICLOP "/>
      <sheetName val="AC 3 D 8&quot;"/>
      <sheetName val="AC 1 D 2"/>
      <sheetName val="AC 5 D 8"/>
      <sheetName val="ADAPTADOR 4&quot;"/>
      <sheetName val="VAL CORT 4"/>
      <sheetName val="UN ION 4&quot;"/>
      <sheetName val="SUMINISTRO TUB 4"/>
      <sheetName val="INSTALACION TUB 4&quot;"/>
      <sheetName val="INST TUB 3&quot;"/>
      <sheetName val="INST TUB 2 1,2 - 2&quot;"/>
      <sheetName val="INST TUB 1 1,2&quot; - 1 1,4&quot;"/>
      <sheetName val="INST TUB 1&quot; - 3,4&quot;"/>
      <sheetName val="INST TUB 1,2&quot;"/>
    </sheetNames>
    <sheetDataSet>
      <sheetData sheetId="0" refreshError="1">
        <row r="5">
          <cell r="G5" t="str">
            <v>45x45cm</v>
          </cell>
        </row>
        <row r="10">
          <cell r="G10" t="str">
            <v>45x45cm</v>
          </cell>
        </row>
      </sheetData>
      <sheetData sheetId="1" refreshError="1"/>
      <sheetData sheetId="2" refreshError="1"/>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FF-01"/>
      <sheetName val="COSTOS"/>
      <sheetName val="UNI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up_Cancha"/>
      <sheetName val="Soporte de cantidades"/>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row r="67">
          <cell r="F67">
            <v>0.13</v>
          </cell>
        </row>
      </sheetData>
      <sheetData sheetId="1"/>
      <sheetData sheetId="2"/>
      <sheetData sheetId="3">
        <row r="26">
          <cell r="A26" t="str">
            <v>W09</v>
          </cell>
        </row>
      </sheetData>
      <sheetData sheetId="4">
        <row r="52">
          <cell r="I52">
            <v>34304</v>
          </cell>
        </row>
      </sheetData>
      <sheetData sheetId="5">
        <row r="48">
          <cell r="I48">
            <v>24149</v>
          </cell>
        </row>
      </sheetData>
      <sheetData sheetId="6"/>
      <sheetData sheetId="7">
        <row r="53">
          <cell r="I53">
            <v>57912</v>
          </cell>
        </row>
      </sheetData>
      <sheetData sheetId="8">
        <row r="53">
          <cell r="I53">
            <v>558640.9</v>
          </cell>
        </row>
      </sheetData>
      <sheetData sheetId="9">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E001</v>
          </cell>
        </row>
        <row r="155">
          <cell r="A155" t="str">
            <v>E001A</v>
          </cell>
        </row>
        <row r="156">
          <cell r="A156" t="str">
            <v>E01</v>
          </cell>
        </row>
        <row r="157">
          <cell r="A157" t="str">
            <v>E01A</v>
          </cell>
        </row>
        <row r="158">
          <cell r="A158" t="str">
            <v>E17</v>
          </cell>
        </row>
        <row r="159">
          <cell r="A159" t="str">
            <v>E25</v>
          </cell>
        </row>
        <row r="160">
          <cell r="A160" t="str">
            <v>E09</v>
          </cell>
        </row>
        <row r="161">
          <cell r="A161" t="str">
            <v>E21</v>
          </cell>
        </row>
        <row r="162">
          <cell r="A162" t="str">
            <v>E28</v>
          </cell>
        </row>
        <row r="163">
          <cell r="A163" t="str">
            <v>E26</v>
          </cell>
        </row>
        <row r="164">
          <cell r="A164" t="str">
            <v>E02</v>
          </cell>
        </row>
        <row r="165">
          <cell r="A165" t="str">
            <v>E02A</v>
          </cell>
        </row>
        <row r="166">
          <cell r="A166" t="str">
            <v>E02B</v>
          </cell>
        </row>
        <row r="167">
          <cell r="A167" t="str">
            <v>E54</v>
          </cell>
        </row>
        <row r="168">
          <cell r="A168" t="str">
            <v>E55</v>
          </cell>
        </row>
        <row r="169">
          <cell r="A169" t="str">
            <v>E52</v>
          </cell>
        </row>
        <row r="170">
          <cell r="A170" t="str">
            <v>E53</v>
          </cell>
        </row>
        <row r="171">
          <cell r="A171" t="str">
            <v>E48</v>
          </cell>
        </row>
        <row r="172">
          <cell r="A172" t="str">
            <v>E50</v>
          </cell>
        </row>
        <row r="173">
          <cell r="A173" t="str">
            <v>E49</v>
          </cell>
        </row>
        <row r="174">
          <cell r="A174" t="str">
            <v>E51</v>
          </cell>
        </row>
        <row r="175">
          <cell r="A175" t="str">
            <v>E44</v>
          </cell>
        </row>
        <row r="176">
          <cell r="A176" t="str">
            <v>E46</v>
          </cell>
        </row>
        <row r="177">
          <cell r="A177" t="str">
            <v>E45</v>
          </cell>
        </row>
        <row r="178">
          <cell r="A178" t="str">
            <v>E47</v>
          </cell>
        </row>
        <row r="179">
          <cell r="A179" t="str">
            <v>E42</v>
          </cell>
        </row>
        <row r="180">
          <cell r="A180" t="str">
            <v>E43</v>
          </cell>
        </row>
        <row r="181">
          <cell r="A181" t="str">
            <v>E40</v>
          </cell>
        </row>
        <row r="182">
          <cell r="A182" t="str">
            <v>E41</v>
          </cell>
        </row>
        <row r="183">
          <cell r="A183" t="str">
            <v>E36</v>
          </cell>
        </row>
        <row r="184">
          <cell r="A184" t="str">
            <v>E38</v>
          </cell>
        </row>
        <row r="185">
          <cell r="A185" t="str">
            <v>E39</v>
          </cell>
        </row>
        <row r="186">
          <cell r="A186" t="str">
            <v>E37</v>
          </cell>
        </row>
        <row r="187">
          <cell r="A187" t="str">
            <v>E32</v>
          </cell>
        </row>
        <row r="188">
          <cell r="A188" t="str">
            <v>E34</v>
          </cell>
        </row>
        <row r="189">
          <cell r="A189" t="str">
            <v>E33</v>
          </cell>
        </row>
        <row r="190">
          <cell r="A190" t="str">
            <v>E35</v>
          </cell>
        </row>
        <row r="191">
          <cell r="A191" t="str">
            <v>E03</v>
          </cell>
        </row>
        <row r="192">
          <cell r="A192" t="str">
            <v>E23</v>
          </cell>
        </row>
        <row r="193">
          <cell r="A193" t="str">
            <v>E22</v>
          </cell>
        </row>
        <row r="194">
          <cell r="A194" t="str">
            <v>E04</v>
          </cell>
        </row>
        <row r="195">
          <cell r="A195" t="str">
            <v>E05</v>
          </cell>
        </row>
        <row r="196">
          <cell r="A196" t="str">
            <v>E24</v>
          </cell>
        </row>
        <row r="197">
          <cell r="A197" t="str">
            <v>E68</v>
          </cell>
        </row>
        <row r="198">
          <cell r="A198" t="str">
            <v>E69</v>
          </cell>
        </row>
        <row r="199">
          <cell r="A199" t="str">
            <v>E70</v>
          </cell>
        </row>
        <row r="200">
          <cell r="A200" t="str">
            <v>E71</v>
          </cell>
        </row>
        <row r="201">
          <cell r="A201" t="str">
            <v>E06</v>
          </cell>
        </row>
        <row r="202">
          <cell r="A202" t="str">
            <v>E06B</v>
          </cell>
        </row>
        <row r="203">
          <cell r="A203" t="str">
            <v>E06A</v>
          </cell>
        </row>
        <row r="204">
          <cell r="A204" t="str">
            <v>E06C</v>
          </cell>
        </row>
        <row r="205">
          <cell r="A205" t="str">
            <v>E07C</v>
          </cell>
        </row>
        <row r="206">
          <cell r="A206" t="str">
            <v>E07</v>
          </cell>
        </row>
        <row r="207">
          <cell r="A207" t="str">
            <v>E08</v>
          </cell>
        </row>
        <row r="208">
          <cell r="A208" t="str">
            <v>E31</v>
          </cell>
        </row>
        <row r="209">
          <cell r="A209" t="str">
            <v>E30</v>
          </cell>
        </row>
        <row r="210">
          <cell r="A210" t="str">
            <v>E10</v>
          </cell>
        </row>
        <row r="211">
          <cell r="A211" t="str">
            <v>E29</v>
          </cell>
        </row>
        <row r="212">
          <cell r="A212" t="str">
            <v>E11</v>
          </cell>
        </row>
        <row r="213">
          <cell r="A213" t="str">
            <v>E60</v>
          </cell>
        </row>
        <row r="214">
          <cell r="A214" t="str">
            <v>E61</v>
          </cell>
        </row>
        <row r="215">
          <cell r="A215" t="str">
            <v>E58</v>
          </cell>
        </row>
        <row r="216">
          <cell r="A216" t="str">
            <v>E59</v>
          </cell>
        </row>
        <row r="217">
          <cell r="A217" t="str">
            <v>E56</v>
          </cell>
        </row>
        <row r="218">
          <cell r="A218" t="str">
            <v>E57</v>
          </cell>
        </row>
        <row r="219">
          <cell r="A219" t="str">
            <v>E66</v>
          </cell>
        </row>
        <row r="220">
          <cell r="A220" t="str">
            <v>E67</v>
          </cell>
        </row>
        <row r="221">
          <cell r="A221" t="str">
            <v>E67A</v>
          </cell>
        </row>
        <row r="222">
          <cell r="A222" t="str">
            <v>E67B</v>
          </cell>
        </row>
        <row r="223">
          <cell r="A223" t="str">
            <v>E64</v>
          </cell>
        </row>
        <row r="224">
          <cell r="A224" t="str">
            <v>E65</v>
          </cell>
        </row>
        <row r="225">
          <cell r="A225" t="str">
            <v>E62</v>
          </cell>
        </row>
        <row r="226">
          <cell r="A226" t="str">
            <v>E63</v>
          </cell>
        </row>
        <row r="227">
          <cell r="A227" t="str">
            <v>E13</v>
          </cell>
        </row>
        <row r="228">
          <cell r="A228" t="str">
            <v>E12</v>
          </cell>
        </row>
        <row r="229">
          <cell r="A229" t="str">
            <v>E14</v>
          </cell>
        </row>
        <row r="230">
          <cell r="A230" t="str">
            <v>E15</v>
          </cell>
        </row>
        <row r="231">
          <cell r="A231" t="str">
            <v>E16</v>
          </cell>
        </row>
        <row r="232">
          <cell r="A232" t="str">
            <v>E18</v>
          </cell>
        </row>
        <row r="233">
          <cell r="A233" t="str">
            <v>E19</v>
          </cell>
        </row>
        <row r="234">
          <cell r="A234" t="str">
            <v>E27</v>
          </cell>
        </row>
        <row r="235">
          <cell r="A235" t="str">
            <v>E20</v>
          </cell>
        </row>
        <row r="236">
          <cell r="A236" t="str">
            <v>E72</v>
          </cell>
        </row>
        <row r="237">
          <cell r="A237" t="str">
            <v>E76</v>
          </cell>
        </row>
        <row r="238">
          <cell r="A238" t="str">
            <v>E77</v>
          </cell>
        </row>
        <row r="239">
          <cell r="A239" t="str">
            <v>E78</v>
          </cell>
        </row>
        <row r="240">
          <cell r="A240" t="str">
            <v>F</v>
          </cell>
        </row>
        <row r="241">
          <cell r="A241" t="str">
            <v>F09</v>
          </cell>
        </row>
        <row r="242">
          <cell r="A242" t="str">
            <v>F02</v>
          </cell>
        </row>
        <row r="243">
          <cell r="A243" t="str">
            <v>F01</v>
          </cell>
        </row>
        <row r="244">
          <cell r="A244" t="str">
            <v>F03</v>
          </cell>
        </row>
        <row r="245">
          <cell r="A245" t="str">
            <v>F07</v>
          </cell>
        </row>
        <row r="246">
          <cell r="A246" t="str">
            <v>F11</v>
          </cell>
        </row>
        <row r="247">
          <cell r="A247" t="str">
            <v>F08</v>
          </cell>
        </row>
        <row r="248">
          <cell r="A248" t="str">
            <v>F05</v>
          </cell>
        </row>
        <row r="249">
          <cell r="A249" t="str">
            <v>F04</v>
          </cell>
        </row>
        <row r="250">
          <cell r="A250" t="str">
            <v>F06</v>
          </cell>
        </row>
        <row r="251">
          <cell r="A251" t="str">
            <v>F10</v>
          </cell>
        </row>
        <row r="252">
          <cell r="A252" t="str">
            <v>F12</v>
          </cell>
        </row>
        <row r="253">
          <cell r="A253" t="str">
            <v>F13</v>
          </cell>
        </row>
        <row r="254">
          <cell r="A254" t="str">
            <v>F14</v>
          </cell>
        </row>
        <row r="255">
          <cell r="A255" t="str">
            <v>F15</v>
          </cell>
        </row>
        <row r="256">
          <cell r="A256" t="str">
            <v>G</v>
          </cell>
        </row>
        <row r="257">
          <cell r="A257" t="str">
            <v>G1</v>
          </cell>
        </row>
        <row r="258">
          <cell r="A258" t="str">
            <v>G2</v>
          </cell>
        </row>
        <row r="259">
          <cell r="A259" t="str">
            <v>G3</v>
          </cell>
        </row>
        <row r="260">
          <cell r="A260" t="str">
            <v>G4</v>
          </cell>
        </row>
        <row r="261">
          <cell r="A261" t="str">
            <v>H</v>
          </cell>
        </row>
        <row r="262">
          <cell r="A262" t="str">
            <v>H11</v>
          </cell>
        </row>
        <row r="263">
          <cell r="A263" t="str">
            <v>H08</v>
          </cell>
        </row>
        <row r="264">
          <cell r="A264" t="str">
            <v>H01</v>
          </cell>
        </row>
        <row r="265">
          <cell r="A265" t="str">
            <v>H02</v>
          </cell>
        </row>
        <row r="266">
          <cell r="A266" t="str">
            <v>H12</v>
          </cell>
        </row>
        <row r="267">
          <cell r="A267" t="str">
            <v>H12A</v>
          </cell>
        </row>
        <row r="268">
          <cell r="A268" t="str">
            <v>H03</v>
          </cell>
        </row>
        <row r="269">
          <cell r="A269" t="str">
            <v>H04</v>
          </cell>
        </row>
        <row r="270">
          <cell r="A270" t="str">
            <v>H13</v>
          </cell>
        </row>
        <row r="271">
          <cell r="A271" t="str">
            <v>H09</v>
          </cell>
        </row>
        <row r="272">
          <cell r="A272" t="str">
            <v>H10</v>
          </cell>
        </row>
        <row r="273">
          <cell r="A273" t="str">
            <v>H15</v>
          </cell>
        </row>
        <row r="274">
          <cell r="A274" t="str">
            <v>H16</v>
          </cell>
        </row>
        <row r="275">
          <cell r="A275" t="str">
            <v>H05</v>
          </cell>
        </row>
        <row r="276">
          <cell r="A276" t="str">
            <v>H06</v>
          </cell>
        </row>
        <row r="277">
          <cell r="A277" t="str">
            <v>H07</v>
          </cell>
        </row>
        <row r="278">
          <cell r="A278" t="str">
            <v>H14</v>
          </cell>
        </row>
        <row r="279">
          <cell r="A279" t="str">
            <v>H17</v>
          </cell>
        </row>
        <row r="280">
          <cell r="A280" t="str">
            <v>H18</v>
          </cell>
        </row>
        <row r="281">
          <cell r="A281" t="str">
            <v>H19</v>
          </cell>
        </row>
        <row r="282">
          <cell r="A282" t="str">
            <v>H20</v>
          </cell>
        </row>
        <row r="283">
          <cell r="A283" t="str">
            <v>H21</v>
          </cell>
        </row>
        <row r="284">
          <cell r="A284" t="str">
            <v>I</v>
          </cell>
        </row>
        <row r="286">
          <cell r="A286" t="str">
            <v>J</v>
          </cell>
        </row>
        <row r="287">
          <cell r="A287" t="str">
            <v>J02</v>
          </cell>
        </row>
        <row r="288">
          <cell r="A288" t="str">
            <v>J06</v>
          </cell>
        </row>
        <row r="289">
          <cell r="A289" t="str">
            <v>J12</v>
          </cell>
        </row>
        <row r="290">
          <cell r="A290" t="str">
            <v>J01</v>
          </cell>
        </row>
        <row r="291">
          <cell r="A291" t="str">
            <v>J08</v>
          </cell>
        </row>
        <row r="292">
          <cell r="A292" t="str">
            <v>J07</v>
          </cell>
        </row>
        <row r="293">
          <cell r="A293" t="str">
            <v>J07A</v>
          </cell>
        </row>
        <row r="294">
          <cell r="A294" t="str">
            <v>J05</v>
          </cell>
        </row>
        <row r="295">
          <cell r="A295" t="str">
            <v>J11</v>
          </cell>
        </row>
        <row r="296">
          <cell r="A296" t="str">
            <v xml:space="preserve">  </v>
          </cell>
        </row>
        <row r="297">
          <cell r="A297" t="str">
            <v>J10</v>
          </cell>
        </row>
        <row r="298">
          <cell r="A298" t="str">
            <v>J04</v>
          </cell>
        </row>
        <row r="299">
          <cell r="A299" t="str">
            <v>J09</v>
          </cell>
        </row>
        <row r="300">
          <cell r="A300" t="str">
            <v>J15</v>
          </cell>
        </row>
        <row r="301">
          <cell r="A301" t="str">
            <v>J20</v>
          </cell>
        </row>
        <row r="302">
          <cell r="A302" t="str">
            <v>K</v>
          </cell>
        </row>
        <row r="303">
          <cell r="A303" t="str">
            <v>K10</v>
          </cell>
        </row>
        <row r="304">
          <cell r="A304" t="str">
            <v>K11</v>
          </cell>
        </row>
        <row r="305">
          <cell r="A305" t="str">
            <v>K13</v>
          </cell>
        </row>
        <row r="306">
          <cell r="A306" t="str">
            <v>K14</v>
          </cell>
        </row>
        <row r="307">
          <cell r="A307" t="str">
            <v>K06</v>
          </cell>
        </row>
        <row r="308">
          <cell r="A308" t="str">
            <v>K07</v>
          </cell>
        </row>
        <row r="309">
          <cell r="A309" t="str">
            <v>K17</v>
          </cell>
        </row>
        <row r="310">
          <cell r="A310" t="str">
            <v>K18</v>
          </cell>
        </row>
        <row r="311">
          <cell r="A311" t="str">
            <v>K08</v>
          </cell>
        </row>
        <row r="312">
          <cell r="A312" t="str">
            <v>K19</v>
          </cell>
        </row>
        <row r="313">
          <cell r="A313" t="str">
            <v>K09</v>
          </cell>
        </row>
        <row r="314">
          <cell r="A314" t="str">
            <v>K12</v>
          </cell>
        </row>
        <row r="315">
          <cell r="A315" t="str">
            <v>K16</v>
          </cell>
        </row>
        <row r="316">
          <cell r="A316" t="str">
            <v>K02</v>
          </cell>
        </row>
        <row r="317">
          <cell r="A317" t="str">
            <v>K15</v>
          </cell>
        </row>
        <row r="318">
          <cell r="A318" t="str">
            <v>K01</v>
          </cell>
        </row>
        <row r="319">
          <cell r="A319" t="str">
            <v>K03</v>
          </cell>
        </row>
        <row r="320">
          <cell r="A320" t="str">
            <v>K04</v>
          </cell>
        </row>
        <row r="321">
          <cell r="A321" t="str">
            <v>K05</v>
          </cell>
        </row>
        <row r="322">
          <cell r="A322" t="str">
            <v>K20</v>
          </cell>
        </row>
        <row r="323">
          <cell r="A323" t="str">
            <v>K21</v>
          </cell>
        </row>
        <row r="324">
          <cell r="A324" t="str">
            <v>K22</v>
          </cell>
        </row>
        <row r="325">
          <cell r="A325" t="str">
            <v>K23</v>
          </cell>
        </row>
        <row r="326">
          <cell r="A326" t="str">
            <v>L</v>
          </cell>
        </row>
        <row r="327">
          <cell r="A327" t="str">
            <v>L12</v>
          </cell>
        </row>
        <row r="328">
          <cell r="A328" t="str">
            <v>L02</v>
          </cell>
        </row>
        <row r="329">
          <cell r="A329" t="str">
            <v>L01</v>
          </cell>
        </row>
        <row r="330">
          <cell r="A330" t="str">
            <v>L11</v>
          </cell>
        </row>
        <row r="331">
          <cell r="A331" t="str">
            <v>L03</v>
          </cell>
        </row>
        <row r="332">
          <cell r="A332" t="str">
            <v>L04</v>
          </cell>
        </row>
        <row r="333">
          <cell r="A333" t="str">
            <v>L05</v>
          </cell>
        </row>
        <row r="334">
          <cell r="A334" t="str">
            <v>L06</v>
          </cell>
        </row>
        <row r="335">
          <cell r="A335" t="str">
            <v>L07</v>
          </cell>
        </row>
        <row r="336">
          <cell r="A336" t="str">
            <v>L08</v>
          </cell>
        </row>
        <row r="337">
          <cell r="A337" t="str">
            <v>L09</v>
          </cell>
        </row>
        <row r="338">
          <cell r="A338" t="str">
            <v>L10</v>
          </cell>
        </row>
        <row r="339">
          <cell r="A339" t="str">
            <v>L13</v>
          </cell>
        </row>
        <row r="340">
          <cell r="A340" t="str">
            <v>L14</v>
          </cell>
        </row>
        <row r="341">
          <cell r="A341" t="str">
            <v>L15</v>
          </cell>
        </row>
        <row r="342">
          <cell r="A342" t="str">
            <v>L16</v>
          </cell>
        </row>
        <row r="343">
          <cell r="A343" t="str">
            <v>L17</v>
          </cell>
        </row>
        <row r="344">
          <cell r="A344" t="str">
            <v>L18</v>
          </cell>
        </row>
        <row r="345">
          <cell r="A345" t="str">
            <v>L19</v>
          </cell>
        </row>
        <row r="346">
          <cell r="A346" t="str">
            <v>L20</v>
          </cell>
        </row>
        <row r="347">
          <cell r="A347" t="str">
            <v>L21</v>
          </cell>
        </row>
        <row r="348">
          <cell r="A348" t="str">
            <v>L22</v>
          </cell>
        </row>
        <row r="349">
          <cell r="A349" t="str">
            <v>L23</v>
          </cell>
        </row>
        <row r="350">
          <cell r="A350" t="str">
            <v>L24</v>
          </cell>
        </row>
        <row r="351">
          <cell r="A351" t="str">
            <v>L25</v>
          </cell>
        </row>
        <row r="352">
          <cell r="A352" t="str">
            <v>L26</v>
          </cell>
        </row>
        <row r="353">
          <cell r="A353" t="str">
            <v>L27</v>
          </cell>
        </row>
        <row r="354">
          <cell r="A354" t="str">
            <v>M</v>
          </cell>
        </row>
        <row r="355">
          <cell r="A355" t="str">
            <v>M01</v>
          </cell>
        </row>
        <row r="356">
          <cell r="A356" t="str">
            <v>M02</v>
          </cell>
        </row>
        <row r="359">
          <cell r="A359" t="str">
            <v>O</v>
          </cell>
        </row>
        <row r="360">
          <cell r="A360" t="str">
            <v>O36</v>
          </cell>
        </row>
        <row r="361">
          <cell r="A361" t="str">
            <v>O12</v>
          </cell>
        </row>
        <row r="362">
          <cell r="A362" t="str">
            <v>O32</v>
          </cell>
        </row>
        <row r="363">
          <cell r="A363" t="str">
            <v>O39</v>
          </cell>
        </row>
        <row r="364">
          <cell r="A364" t="str">
            <v>O28</v>
          </cell>
        </row>
        <row r="365">
          <cell r="A365" t="str">
            <v>O01</v>
          </cell>
        </row>
        <row r="366">
          <cell r="A366" t="str">
            <v>O33</v>
          </cell>
        </row>
        <row r="367">
          <cell r="A367" t="str">
            <v>O24</v>
          </cell>
        </row>
        <row r="368">
          <cell r="A368" t="str">
            <v>O02</v>
          </cell>
        </row>
        <row r="369">
          <cell r="A369" t="str">
            <v>O03</v>
          </cell>
        </row>
        <row r="370">
          <cell r="A370" t="str">
            <v>O22</v>
          </cell>
        </row>
        <row r="371">
          <cell r="A371" t="str">
            <v>O06</v>
          </cell>
        </row>
        <row r="372">
          <cell r="A372" t="str">
            <v>O27</v>
          </cell>
        </row>
        <row r="373">
          <cell r="A373" t="str">
            <v>O26</v>
          </cell>
        </row>
        <row r="374">
          <cell r="A374" t="str">
            <v>O07</v>
          </cell>
        </row>
        <row r="375">
          <cell r="A375" t="str">
            <v>O08</v>
          </cell>
        </row>
        <row r="376">
          <cell r="A376" t="str">
            <v>O08A</v>
          </cell>
        </row>
        <row r="377">
          <cell r="A377" t="str">
            <v>O09</v>
          </cell>
        </row>
        <row r="378">
          <cell r="A378" t="str">
            <v>O37</v>
          </cell>
        </row>
        <row r="379">
          <cell r="A379" t="str">
            <v>O10</v>
          </cell>
        </row>
        <row r="380">
          <cell r="A380" t="str">
            <v>O11</v>
          </cell>
        </row>
        <row r="381">
          <cell r="A381" t="str">
            <v>O38</v>
          </cell>
        </row>
        <row r="382">
          <cell r="A382" t="str">
            <v>O29</v>
          </cell>
        </row>
        <row r="383">
          <cell r="A383" t="str">
            <v>O05</v>
          </cell>
        </row>
        <row r="384">
          <cell r="A384" t="str">
            <v>O31</v>
          </cell>
        </row>
        <row r="385">
          <cell r="A385" t="str">
            <v>O13</v>
          </cell>
        </row>
        <row r="386">
          <cell r="A386" t="str">
            <v>O14</v>
          </cell>
        </row>
        <row r="387">
          <cell r="A387" t="str">
            <v>O15</v>
          </cell>
        </row>
        <row r="388">
          <cell r="A388" t="str">
            <v>O04</v>
          </cell>
        </row>
        <row r="389">
          <cell r="A389" t="str">
            <v>O16</v>
          </cell>
        </row>
        <row r="390">
          <cell r="A390" t="str">
            <v>O17</v>
          </cell>
        </row>
        <row r="391">
          <cell r="A391" t="str">
            <v>O30</v>
          </cell>
        </row>
        <row r="392">
          <cell r="A392" t="str">
            <v>O35</v>
          </cell>
        </row>
        <row r="393">
          <cell r="A393" t="str">
            <v>O25</v>
          </cell>
        </row>
        <row r="394">
          <cell r="A394" t="str">
            <v>O18</v>
          </cell>
        </row>
        <row r="395">
          <cell r="A395" t="str">
            <v>O34</v>
          </cell>
        </row>
        <row r="396">
          <cell r="A396" t="str">
            <v>O19</v>
          </cell>
        </row>
        <row r="397">
          <cell r="A397" t="str">
            <v>O20</v>
          </cell>
        </row>
        <row r="398">
          <cell r="A398" t="str">
            <v>O20A</v>
          </cell>
        </row>
        <row r="399">
          <cell r="A399" t="str">
            <v>O21</v>
          </cell>
        </row>
        <row r="400">
          <cell r="A400" t="str">
            <v>O23</v>
          </cell>
        </row>
        <row r="401">
          <cell r="A401" t="str">
            <v>O40</v>
          </cell>
        </row>
        <row r="402">
          <cell r="A402" t="str">
            <v>O41</v>
          </cell>
        </row>
        <row r="403">
          <cell r="A403" t="str">
            <v>O42</v>
          </cell>
        </row>
        <row r="404">
          <cell r="A404" t="str">
            <v>O43</v>
          </cell>
        </row>
        <row r="405">
          <cell r="A405" t="str">
            <v>O44</v>
          </cell>
        </row>
        <row r="406">
          <cell r="A406" t="str">
            <v>O45</v>
          </cell>
        </row>
        <row r="407">
          <cell r="A407" t="str">
            <v>O46</v>
          </cell>
        </row>
        <row r="408">
          <cell r="A408" t="str">
            <v>O47</v>
          </cell>
        </row>
        <row r="409">
          <cell r="A409" t="str">
            <v>O48</v>
          </cell>
        </row>
        <row r="410">
          <cell r="A410" t="str">
            <v>O49</v>
          </cell>
        </row>
        <row r="411">
          <cell r="A411" t="str">
            <v>O50</v>
          </cell>
        </row>
        <row r="412">
          <cell r="A412">
            <v>0</v>
          </cell>
        </row>
        <row r="413">
          <cell r="A413">
            <v>0</v>
          </cell>
        </row>
        <row r="414">
          <cell r="A414" t="str">
            <v>P</v>
          </cell>
        </row>
        <row r="415">
          <cell r="A415" t="str">
            <v>P12</v>
          </cell>
        </row>
        <row r="416">
          <cell r="A416" t="str">
            <v>P11</v>
          </cell>
        </row>
        <row r="417">
          <cell r="A417" t="str">
            <v>P09</v>
          </cell>
        </row>
        <row r="418">
          <cell r="A418" t="str">
            <v>P01</v>
          </cell>
        </row>
        <row r="419">
          <cell r="A419" t="str">
            <v>P16</v>
          </cell>
        </row>
        <row r="420">
          <cell r="A420" t="str">
            <v>P17</v>
          </cell>
        </row>
        <row r="421">
          <cell r="A421" t="str">
            <v>P15</v>
          </cell>
        </row>
        <row r="422">
          <cell r="A422" t="str">
            <v>P02</v>
          </cell>
        </row>
        <row r="423">
          <cell r="A423" t="str">
            <v>P04</v>
          </cell>
        </row>
        <row r="424">
          <cell r="A424" t="str">
            <v>P03</v>
          </cell>
        </row>
        <row r="425">
          <cell r="A425" t="str">
            <v>P10</v>
          </cell>
        </row>
        <row r="426">
          <cell r="A426" t="str">
            <v>P05</v>
          </cell>
        </row>
        <row r="427">
          <cell r="A427" t="str">
            <v>P07</v>
          </cell>
        </row>
        <row r="428">
          <cell r="A428" t="str">
            <v>P13</v>
          </cell>
        </row>
        <row r="429">
          <cell r="A429" t="str">
            <v>P14</v>
          </cell>
        </row>
        <row r="430">
          <cell r="A430" t="str">
            <v>P06</v>
          </cell>
        </row>
        <row r="431">
          <cell r="A431" t="str">
            <v>P08</v>
          </cell>
        </row>
        <row r="432">
          <cell r="A432" t="str">
            <v>P18</v>
          </cell>
        </row>
        <row r="433">
          <cell r="A433" t="str">
            <v>P19</v>
          </cell>
        </row>
        <row r="434">
          <cell r="A434" t="str">
            <v>P20</v>
          </cell>
        </row>
        <row r="435">
          <cell r="A435" t="str">
            <v>P21</v>
          </cell>
        </row>
        <row r="436">
          <cell r="A436" t="str">
            <v>Q</v>
          </cell>
        </row>
        <row r="437">
          <cell r="A437" t="str">
            <v>Q06</v>
          </cell>
        </row>
        <row r="438">
          <cell r="A438" t="str">
            <v>Q02</v>
          </cell>
        </row>
        <row r="439">
          <cell r="A439" t="str">
            <v>Q03</v>
          </cell>
        </row>
        <row r="440">
          <cell r="A440" t="str">
            <v>Q05</v>
          </cell>
        </row>
        <row r="441">
          <cell r="A441" t="str">
            <v>Q01</v>
          </cell>
        </row>
        <row r="442">
          <cell r="A442" t="str">
            <v>Q04</v>
          </cell>
        </row>
        <row r="443">
          <cell r="A443" t="str">
            <v>Q07</v>
          </cell>
        </row>
        <row r="444">
          <cell r="A444" t="str">
            <v>Q08</v>
          </cell>
        </row>
        <row r="445">
          <cell r="A445" t="str">
            <v>Q09</v>
          </cell>
        </row>
        <row r="446">
          <cell r="A446" t="str">
            <v>Q10</v>
          </cell>
        </row>
        <row r="447">
          <cell r="A447" t="str">
            <v>R</v>
          </cell>
        </row>
        <row r="448">
          <cell r="A448" t="str">
            <v>R02</v>
          </cell>
        </row>
        <row r="449">
          <cell r="A449" t="str">
            <v>R01</v>
          </cell>
        </row>
        <row r="450">
          <cell r="A450" t="str">
            <v>R03</v>
          </cell>
        </row>
        <row r="451">
          <cell r="A451" t="str">
            <v>R04</v>
          </cell>
        </row>
        <row r="452">
          <cell r="A452" t="str">
            <v>R05</v>
          </cell>
        </row>
        <row r="453">
          <cell r="A453" t="str">
            <v>R06</v>
          </cell>
        </row>
        <row r="454">
          <cell r="A454" t="str">
            <v>R07</v>
          </cell>
        </row>
        <row r="455">
          <cell r="A455" t="str">
            <v>S</v>
          </cell>
        </row>
        <row r="456">
          <cell r="A456" t="str">
            <v>S108</v>
          </cell>
        </row>
        <row r="457">
          <cell r="A457" t="str">
            <v>S122</v>
          </cell>
        </row>
        <row r="458">
          <cell r="A458" t="str">
            <v>S169</v>
          </cell>
        </row>
        <row r="459">
          <cell r="A459" t="str">
            <v>S170</v>
          </cell>
        </row>
        <row r="460">
          <cell r="A460" t="str">
            <v>S90</v>
          </cell>
        </row>
        <row r="461">
          <cell r="A461" t="str">
            <v>S163</v>
          </cell>
        </row>
        <row r="462">
          <cell r="A462" t="str">
            <v>S91</v>
          </cell>
        </row>
        <row r="463">
          <cell r="A463" t="str">
            <v>S89</v>
          </cell>
        </row>
        <row r="464">
          <cell r="A464" t="str">
            <v>S235</v>
          </cell>
        </row>
        <row r="465">
          <cell r="A465" t="str">
            <v>S92</v>
          </cell>
        </row>
        <row r="466">
          <cell r="A466" t="str">
            <v>S177</v>
          </cell>
        </row>
        <row r="467">
          <cell r="A467" t="str">
            <v>S93</v>
          </cell>
        </row>
        <row r="468">
          <cell r="A468" t="str">
            <v>S178</v>
          </cell>
        </row>
        <row r="469">
          <cell r="A469" t="str">
            <v>S179</v>
          </cell>
        </row>
        <row r="470">
          <cell r="A470" t="str">
            <v>S01</v>
          </cell>
        </row>
        <row r="471">
          <cell r="A471" t="str">
            <v>S01A</v>
          </cell>
        </row>
        <row r="472">
          <cell r="A472" t="str">
            <v>S02</v>
          </cell>
        </row>
        <row r="473">
          <cell r="A473" t="str">
            <v>S130</v>
          </cell>
        </row>
        <row r="474">
          <cell r="A474" t="str">
            <v>S133</v>
          </cell>
        </row>
        <row r="475">
          <cell r="A475" t="str">
            <v>S98</v>
          </cell>
        </row>
        <row r="476">
          <cell r="A476" t="str">
            <v>S99</v>
          </cell>
        </row>
        <row r="477">
          <cell r="A477" t="str">
            <v>S136</v>
          </cell>
        </row>
        <row r="478">
          <cell r="A478" t="str">
            <v>S117</v>
          </cell>
        </row>
        <row r="479">
          <cell r="A479" t="str">
            <v>S116</v>
          </cell>
        </row>
        <row r="480">
          <cell r="A480" t="str">
            <v>S04</v>
          </cell>
        </row>
        <row r="481">
          <cell r="A481" t="str">
            <v>S115</v>
          </cell>
        </row>
        <row r="482">
          <cell r="A482" t="str">
            <v>S03</v>
          </cell>
        </row>
        <row r="483">
          <cell r="A483" t="str">
            <v>S05</v>
          </cell>
        </row>
        <row r="484">
          <cell r="A484" t="str">
            <v>S145</v>
          </cell>
        </row>
        <row r="485">
          <cell r="A485" t="str">
            <v>S06</v>
          </cell>
        </row>
        <row r="486">
          <cell r="A486" t="str">
            <v>S146</v>
          </cell>
        </row>
        <row r="487">
          <cell r="A487" t="str">
            <v>S10</v>
          </cell>
        </row>
        <row r="488">
          <cell r="A488" t="str">
            <v>S196</v>
          </cell>
        </row>
        <row r="489">
          <cell r="A489" t="str">
            <v>S113</v>
          </cell>
        </row>
        <row r="490">
          <cell r="A490" t="str">
            <v>S11</v>
          </cell>
        </row>
        <row r="491">
          <cell r="A491" t="str">
            <v>S188</v>
          </cell>
        </row>
        <row r="492">
          <cell r="A492" t="str">
            <v>S87</v>
          </cell>
        </row>
        <row r="493">
          <cell r="A493" t="str">
            <v>S88</v>
          </cell>
        </row>
        <row r="494">
          <cell r="A494" t="str">
            <v>S152</v>
          </cell>
        </row>
        <row r="495">
          <cell r="A495" t="str">
            <v>S151</v>
          </cell>
        </row>
        <row r="496">
          <cell r="A496" t="str">
            <v>S149</v>
          </cell>
        </row>
        <row r="497">
          <cell r="A497" t="str">
            <v>S239</v>
          </cell>
        </row>
        <row r="498">
          <cell r="A498" t="str">
            <v>S153</v>
          </cell>
        </row>
        <row r="499">
          <cell r="A499" t="str">
            <v>S234</v>
          </cell>
        </row>
        <row r="500">
          <cell r="A500" t="str">
            <v>S150</v>
          </cell>
        </row>
        <row r="501">
          <cell r="A501" t="str">
            <v>S217</v>
          </cell>
        </row>
        <row r="502">
          <cell r="A502" t="str">
            <v>S94</v>
          </cell>
        </row>
        <row r="503">
          <cell r="A503" t="str">
            <v>S37</v>
          </cell>
        </row>
        <row r="504">
          <cell r="A504" t="str">
            <v>S100</v>
          </cell>
        </row>
        <row r="505">
          <cell r="A505" t="str">
            <v>S101</v>
          </cell>
        </row>
        <row r="506">
          <cell r="A506" t="str">
            <v>S135</v>
          </cell>
        </row>
        <row r="507">
          <cell r="A507" t="str">
            <v>S233</v>
          </cell>
        </row>
        <row r="508">
          <cell r="A508" t="str">
            <v>S12</v>
          </cell>
        </row>
        <row r="509">
          <cell r="A509" t="str">
            <v>S13</v>
          </cell>
        </row>
        <row r="510">
          <cell r="A510" t="str">
            <v>S14</v>
          </cell>
        </row>
        <row r="511">
          <cell r="A511" t="str">
            <v>S123</v>
          </cell>
        </row>
        <row r="512">
          <cell r="A512" t="str">
            <v>S15</v>
          </cell>
        </row>
        <row r="513">
          <cell r="A513" t="str">
            <v>S138</v>
          </cell>
        </row>
        <row r="514">
          <cell r="A514" t="str">
            <v>S139</v>
          </cell>
        </row>
        <row r="515">
          <cell r="A515" t="str">
            <v>S140</v>
          </cell>
        </row>
        <row r="516">
          <cell r="A516" t="str">
            <v>S173</v>
          </cell>
        </row>
        <row r="517">
          <cell r="A517" t="str">
            <v>S16</v>
          </cell>
        </row>
        <row r="518">
          <cell r="A518" t="str">
            <v>S17</v>
          </cell>
        </row>
        <row r="519">
          <cell r="A519" t="str">
            <v>S18</v>
          </cell>
        </row>
        <row r="520">
          <cell r="A520" t="str">
            <v>S08</v>
          </cell>
        </row>
        <row r="521">
          <cell r="A521" t="str">
            <v>S19</v>
          </cell>
        </row>
        <row r="522">
          <cell r="A522" t="str">
            <v>S219</v>
          </cell>
        </row>
        <row r="523">
          <cell r="A523" t="str">
            <v>S111</v>
          </cell>
        </row>
        <row r="524">
          <cell r="A524" t="str">
            <v>S165</v>
          </cell>
        </row>
        <row r="525">
          <cell r="A525" t="str">
            <v>S213</v>
          </cell>
        </row>
        <row r="526">
          <cell r="A526" t="str">
            <v>S211</v>
          </cell>
        </row>
        <row r="527">
          <cell r="A527" t="str">
            <v>S212</v>
          </cell>
        </row>
        <row r="528">
          <cell r="A528" t="str">
            <v>S210</v>
          </cell>
        </row>
        <row r="529">
          <cell r="A529" t="str">
            <v>S207</v>
          </cell>
        </row>
        <row r="530">
          <cell r="A530" t="str">
            <v>S208</v>
          </cell>
        </row>
        <row r="531">
          <cell r="A531" t="str">
            <v>S209</v>
          </cell>
        </row>
        <row r="532">
          <cell r="A532" t="str">
            <v>S206</v>
          </cell>
        </row>
        <row r="533">
          <cell r="A533" t="str">
            <v>S203</v>
          </cell>
        </row>
        <row r="534">
          <cell r="A534" t="str">
            <v>S204</v>
          </cell>
        </row>
        <row r="535">
          <cell r="A535" t="str">
            <v>S205</v>
          </cell>
        </row>
        <row r="536">
          <cell r="A536" t="str">
            <v>S202</v>
          </cell>
        </row>
        <row r="537">
          <cell r="A537" t="str">
            <v>S200</v>
          </cell>
        </row>
        <row r="538">
          <cell r="A538" t="str">
            <v>S201</v>
          </cell>
        </row>
        <row r="539">
          <cell r="A539" t="str">
            <v>S156</v>
          </cell>
        </row>
        <row r="540">
          <cell r="A540" t="str">
            <v>S21</v>
          </cell>
        </row>
        <row r="541">
          <cell r="A541" t="str">
            <v>S155</v>
          </cell>
        </row>
        <row r="542">
          <cell r="A542" t="str">
            <v>S124</v>
          </cell>
        </row>
        <row r="543">
          <cell r="A543" t="str">
            <v>S186</v>
          </cell>
        </row>
        <row r="544">
          <cell r="A544" t="str">
            <v>S187</v>
          </cell>
        </row>
        <row r="545">
          <cell r="A545" t="str">
            <v>S106</v>
          </cell>
        </row>
        <row r="546">
          <cell r="A546" t="str">
            <v>S179</v>
          </cell>
        </row>
        <row r="547">
          <cell r="A547" t="str">
            <v>S180</v>
          </cell>
        </row>
        <row r="548">
          <cell r="A548" t="str">
            <v>S22</v>
          </cell>
        </row>
        <row r="549">
          <cell r="A549" t="str">
            <v>S195</v>
          </cell>
        </row>
        <row r="550">
          <cell r="A550" t="str">
            <v>S218</v>
          </cell>
        </row>
        <row r="551">
          <cell r="A551" t="str">
            <v>S23</v>
          </cell>
        </row>
        <row r="552">
          <cell r="A552" t="str">
            <v>S157</v>
          </cell>
        </row>
        <row r="553">
          <cell r="A553" t="str">
            <v>S112</v>
          </cell>
        </row>
        <row r="554">
          <cell r="A554" t="str">
            <v>S24</v>
          </cell>
        </row>
        <row r="555">
          <cell r="A555" t="str">
            <v>S25</v>
          </cell>
        </row>
        <row r="556">
          <cell r="A556" t="str">
            <v>S27</v>
          </cell>
        </row>
        <row r="557">
          <cell r="A557" t="str">
            <v>S118</v>
          </cell>
        </row>
        <row r="558">
          <cell r="A558" t="str">
            <v>S26</v>
          </cell>
        </row>
        <row r="559">
          <cell r="A559" t="str">
            <v>S28</v>
          </cell>
        </row>
        <row r="560">
          <cell r="A560" t="str">
            <v>S142</v>
          </cell>
        </row>
        <row r="561">
          <cell r="A561" t="str">
            <v>S143</v>
          </cell>
        </row>
        <row r="562">
          <cell r="A562" t="str">
            <v>S29</v>
          </cell>
        </row>
        <row r="563">
          <cell r="A563" t="str">
            <v>S144</v>
          </cell>
        </row>
        <row r="564">
          <cell r="A564" t="str">
            <v>S30</v>
          </cell>
        </row>
        <row r="565">
          <cell r="A565" t="str">
            <v>S109</v>
          </cell>
        </row>
        <row r="566">
          <cell r="A566" t="str">
            <v>S220</v>
          </cell>
        </row>
        <row r="567">
          <cell r="A567" t="str">
            <v>S31</v>
          </cell>
        </row>
        <row r="568">
          <cell r="A568" t="str">
            <v>S243</v>
          </cell>
        </row>
        <row r="569">
          <cell r="A569" t="str">
            <v>S32</v>
          </cell>
        </row>
        <row r="570">
          <cell r="A570" t="str">
            <v>S33</v>
          </cell>
        </row>
        <row r="571">
          <cell r="A571" t="str">
            <v>S102</v>
          </cell>
        </row>
        <row r="572">
          <cell r="A572" t="str">
            <v>S110</v>
          </cell>
        </row>
        <row r="573">
          <cell r="A573" t="str">
            <v>S232</v>
          </cell>
        </row>
        <row r="574">
          <cell r="A574" t="str">
            <v>S231</v>
          </cell>
        </row>
        <row r="575">
          <cell r="A575" t="str">
            <v>S34</v>
          </cell>
        </row>
        <row r="576">
          <cell r="A576" t="str">
            <v>S125</v>
          </cell>
        </row>
        <row r="577">
          <cell r="A577" t="str">
            <v>S126</v>
          </cell>
        </row>
        <row r="578">
          <cell r="A578" t="str">
            <v>S65</v>
          </cell>
        </row>
        <row r="579">
          <cell r="A579" t="str">
            <v>S35</v>
          </cell>
        </row>
        <row r="580">
          <cell r="A580" t="str">
            <v>S167</v>
          </cell>
        </row>
        <row r="581">
          <cell r="A581" t="str">
            <v>S36</v>
          </cell>
        </row>
        <row r="582">
          <cell r="A582" t="str">
            <v>S221</v>
          </cell>
        </row>
        <row r="583">
          <cell r="A583" t="str">
            <v>S222</v>
          </cell>
        </row>
        <row r="584">
          <cell r="A584" t="str">
            <v>S222A</v>
          </cell>
        </row>
        <row r="585">
          <cell r="A585" t="str">
            <v>S224</v>
          </cell>
        </row>
        <row r="586">
          <cell r="A586" t="str">
            <v>S105</v>
          </cell>
        </row>
        <row r="587">
          <cell r="A587" t="str">
            <v>S107</v>
          </cell>
        </row>
        <row r="588">
          <cell r="A588" t="str">
            <v>S60</v>
          </cell>
        </row>
        <row r="589">
          <cell r="A589" t="str">
            <v>S225</v>
          </cell>
        </row>
        <row r="590">
          <cell r="A590" t="str">
            <v>S226</v>
          </cell>
        </row>
        <row r="591">
          <cell r="A591" t="str">
            <v>S131</v>
          </cell>
        </row>
        <row r="592">
          <cell r="A592" t="str">
            <v>S134</v>
          </cell>
        </row>
        <row r="593">
          <cell r="A593" t="str">
            <v>S181</v>
          </cell>
        </row>
        <row r="594">
          <cell r="A594" t="str">
            <v>S182</v>
          </cell>
        </row>
        <row r="595">
          <cell r="A595" t="str">
            <v>S172</v>
          </cell>
        </row>
        <row r="596">
          <cell r="A596" t="str">
            <v>S38</v>
          </cell>
        </row>
        <row r="597">
          <cell r="A597" t="str">
            <v>S183</v>
          </cell>
        </row>
        <row r="598">
          <cell r="A598" t="str">
            <v>S39</v>
          </cell>
        </row>
        <row r="599">
          <cell r="A599" t="str">
            <v>S159</v>
          </cell>
        </row>
        <row r="600">
          <cell r="A600" t="str">
            <v>S07</v>
          </cell>
        </row>
        <row r="601">
          <cell r="A601" t="str">
            <v>S40</v>
          </cell>
        </row>
        <row r="602">
          <cell r="A602" t="str">
            <v>S158</v>
          </cell>
        </row>
        <row r="603">
          <cell r="A603" t="str">
            <v>S129</v>
          </cell>
        </row>
        <row r="604">
          <cell r="A604" t="str">
            <v>S166</v>
          </cell>
        </row>
        <row r="605">
          <cell r="A605" t="str">
            <v>S103</v>
          </cell>
        </row>
        <row r="606">
          <cell r="A606" t="str">
            <v>S104</v>
          </cell>
        </row>
        <row r="607">
          <cell r="A607" t="str">
            <v>S160</v>
          </cell>
        </row>
        <row r="608">
          <cell r="A608" t="str">
            <v>S160A</v>
          </cell>
        </row>
        <row r="609">
          <cell r="A609" t="str">
            <v>S46</v>
          </cell>
        </row>
        <row r="610">
          <cell r="A610" t="str">
            <v>S47</v>
          </cell>
        </row>
        <row r="611">
          <cell r="A611" t="str">
            <v>S48</v>
          </cell>
        </row>
        <row r="612">
          <cell r="A612" t="str">
            <v>S48A</v>
          </cell>
        </row>
        <row r="613">
          <cell r="A613" t="str">
            <v>S48B</v>
          </cell>
        </row>
        <row r="614">
          <cell r="A614" t="str">
            <v>S214</v>
          </cell>
        </row>
        <row r="615">
          <cell r="A615" t="str">
            <v>S114</v>
          </cell>
        </row>
        <row r="616">
          <cell r="A616" t="str">
            <v>S41</v>
          </cell>
        </row>
        <row r="617">
          <cell r="A617" t="str">
            <v>S120</v>
          </cell>
        </row>
        <row r="618">
          <cell r="A618" t="str">
            <v>S171</v>
          </cell>
        </row>
        <row r="619">
          <cell r="A619" t="str">
            <v>S09</v>
          </cell>
        </row>
        <row r="620">
          <cell r="A620" t="str">
            <v>S09A</v>
          </cell>
        </row>
        <row r="621">
          <cell r="A621" t="str">
            <v>S09B</v>
          </cell>
        </row>
        <row r="622">
          <cell r="A622" t="str">
            <v>S09C</v>
          </cell>
        </row>
        <row r="623">
          <cell r="A623" t="str">
            <v>S132</v>
          </cell>
        </row>
        <row r="624">
          <cell r="A624" t="str">
            <v>S242</v>
          </cell>
        </row>
        <row r="625">
          <cell r="A625" t="str">
            <v>S241</v>
          </cell>
        </row>
        <row r="626">
          <cell r="A626" t="str">
            <v>S42</v>
          </cell>
        </row>
        <row r="627">
          <cell r="A627" t="str">
            <v>S43</v>
          </cell>
        </row>
        <row r="628">
          <cell r="A628" t="str">
            <v>S44</v>
          </cell>
        </row>
        <row r="629">
          <cell r="A629" t="str">
            <v>S56</v>
          </cell>
        </row>
        <row r="630">
          <cell r="A630" t="str">
            <v>S71</v>
          </cell>
        </row>
        <row r="631">
          <cell r="A631" t="str">
            <v>S71A</v>
          </cell>
        </row>
        <row r="632">
          <cell r="A632" t="str">
            <v>S71B</v>
          </cell>
        </row>
        <row r="633">
          <cell r="A633" t="str">
            <v>S71C</v>
          </cell>
        </row>
        <row r="634">
          <cell r="A634" t="str">
            <v>S72</v>
          </cell>
        </row>
        <row r="635">
          <cell r="A635" t="str">
            <v>S45</v>
          </cell>
        </row>
        <row r="636">
          <cell r="A636" t="str">
            <v>S121</v>
          </cell>
        </row>
        <row r="637">
          <cell r="A637" t="str">
            <v>S228</v>
          </cell>
        </row>
        <row r="638">
          <cell r="A638" t="str">
            <v>S229</v>
          </cell>
        </row>
        <row r="639">
          <cell r="A639" t="str">
            <v>S230</v>
          </cell>
        </row>
        <row r="640">
          <cell r="A640" t="str">
            <v>S20</v>
          </cell>
        </row>
        <row r="641">
          <cell r="A641" t="str">
            <v>S227</v>
          </cell>
        </row>
        <row r="642">
          <cell r="A642" t="str">
            <v>S50</v>
          </cell>
        </row>
        <row r="643">
          <cell r="A643" t="str">
            <v>S162</v>
          </cell>
        </row>
        <row r="644">
          <cell r="A644" t="str">
            <v>S51</v>
          </cell>
        </row>
        <row r="645">
          <cell r="A645" t="str">
            <v>S49</v>
          </cell>
        </row>
        <row r="646">
          <cell r="A646" t="str">
            <v>S52</v>
          </cell>
        </row>
        <row r="647">
          <cell r="A647" t="str">
            <v>S53</v>
          </cell>
        </row>
        <row r="648">
          <cell r="A648" t="str">
            <v>S54</v>
          </cell>
        </row>
        <row r="649">
          <cell r="A649" t="str">
            <v>S154</v>
          </cell>
        </row>
        <row r="650">
          <cell r="A650" t="str">
            <v>S55</v>
          </cell>
        </row>
        <row r="651">
          <cell r="A651" t="str">
            <v>S59</v>
          </cell>
        </row>
        <row r="652">
          <cell r="A652" t="str">
            <v>S58</v>
          </cell>
        </row>
        <row r="653">
          <cell r="A653" t="str">
            <v>S96</v>
          </cell>
        </row>
        <row r="654">
          <cell r="A654" t="str">
            <v>S97</v>
          </cell>
        </row>
        <row r="655">
          <cell r="A655" t="str">
            <v>S57</v>
          </cell>
        </row>
        <row r="656">
          <cell r="A656" t="str">
            <v>S62</v>
          </cell>
        </row>
        <row r="657">
          <cell r="A657" t="str">
            <v>S63</v>
          </cell>
        </row>
        <row r="658">
          <cell r="A658" t="str">
            <v>S61</v>
          </cell>
        </row>
        <row r="659">
          <cell r="A659" t="str">
            <v>S164</v>
          </cell>
        </row>
        <row r="660">
          <cell r="A660" t="str">
            <v>S168</v>
          </cell>
        </row>
        <row r="661">
          <cell r="A661" t="str">
            <v>S199</v>
          </cell>
        </row>
        <row r="662">
          <cell r="A662" t="str">
            <v>S197</v>
          </cell>
        </row>
        <row r="663">
          <cell r="A663" t="str">
            <v>S198</v>
          </cell>
        </row>
        <row r="664">
          <cell r="A664" t="str">
            <v>S75</v>
          </cell>
        </row>
        <row r="665">
          <cell r="A665" t="str">
            <v>S141</v>
          </cell>
        </row>
        <row r="666">
          <cell r="A666" t="str">
            <v>S161</v>
          </cell>
        </row>
        <row r="667">
          <cell r="A667" t="str">
            <v>S66</v>
          </cell>
        </row>
        <row r="668">
          <cell r="A668" t="str">
            <v>S67</v>
          </cell>
        </row>
        <row r="669">
          <cell r="A669" t="str">
            <v>S68</v>
          </cell>
        </row>
        <row r="670">
          <cell r="A670" t="str">
            <v>S69</v>
          </cell>
        </row>
        <row r="671">
          <cell r="A671" t="str">
            <v>S215</v>
          </cell>
        </row>
        <row r="672">
          <cell r="A672" t="str">
            <v>S240</v>
          </cell>
        </row>
        <row r="673">
          <cell r="A673" t="str">
            <v>S127</v>
          </cell>
        </row>
        <row r="674">
          <cell r="A674" t="str">
            <v>S128</v>
          </cell>
        </row>
        <row r="675">
          <cell r="A675" t="str">
            <v>S64</v>
          </cell>
        </row>
        <row r="676">
          <cell r="A676" t="str">
            <v>S64A</v>
          </cell>
        </row>
        <row r="677">
          <cell r="A677" t="str">
            <v>S64B</v>
          </cell>
        </row>
        <row r="678">
          <cell r="A678" t="str">
            <v>S64C</v>
          </cell>
        </row>
        <row r="679">
          <cell r="A679" t="str">
            <v>S64D</v>
          </cell>
        </row>
        <row r="680">
          <cell r="A680" t="str">
            <v>S64E</v>
          </cell>
        </row>
        <row r="681">
          <cell r="A681" t="str">
            <v>S64F</v>
          </cell>
        </row>
        <row r="682">
          <cell r="A682" t="str">
            <v>S64G</v>
          </cell>
        </row>
        <row r="683">
          <cell r="A683" t="str">
            <v>S70</v>
          </cell>
        </row>
        <row r="684">
          <cell r="A684" t="str">
            <v>S73</v>
          </cell>
        </row>
        <row r="685">
          <cell r="A685" t="str">
            <v>S74</v>
          </cell>
        </row>
        <row r="686">
          <cell r="A686" t="str">
            <v>S95</v>
          </cell>
        </row>
        <row r="687">
          <cell r="A687" t="str">
            <v>S95A</v>
          </cell>
        </row>
        <row r="688">
          <cell r="A688" t="str">
            <v>S184</v>
          </cell>
        </row>
        <row r="689">
          <cell r="A689" t="str">
            <v>S185</v>
          </cell>
        </row>
        <row r="690">
          <cell r="A690" t="str">
            <v>S238</v>
          </cell>
        </row>
        <row r="691">
          <cell r="A691" t="str">
            <v>S77</v>
          </cell>
        </row>
        <row r="692">
          <cell r="A692" t="str">
            <v>S119</v>
          </cell>
        </row>
        <row r="693">
          <cell r="A693" t="str">
            <v>S76</v>
          </cell>
        </row>
        <row r="694">
          <cell r="A694" t="str">
            <v>S80</v>
          </cell>
        </row>
        <row r="695">
          <cell r="A695" t="str">
            <v>S78</v>
          </cell>
        </row>
        <row r="696">
          <cell r="A696" t="str">
            <v>S147</v>
          </cell>
        </row>
        <row r="697">
          <cell r="A697" t="str">
            <v>S79</v>
          </cell>
        </row>
        <row r="698">
          <cell r="A698" t="str">
            <v>S148</v>
          </cell>
        </row>
        <row r="699">
          <cell r="A699" t="str">
            <v>S194</v>
          </cell>
        </row>
        <row r="700">
          <cell r="A700" t="str">
            <v>S216</v>
          </cell>
        </row>
        <row r="701">
          <cell r="A701" t="str">
            <v>S236</v>
          </cell>
        </row>
        <row r="702">
          <cell r="A702" t="str">
            <v>S81</v>
          </cell>
        </row>
        <row r="703">
          <cell r="A703" t="str">
            <v>S82</v>
          </cell>
        </row>
        <row r="704">
          <cell r="A704" t="str">
            <v>S190</v>
          </cell>
        </row>
        <row r="705">
          <cell r="A705" t="str">
            <v>S191</v>
          </cell>
        </row>
        <row r="706">
          <cell r="A706" t="str">
            <v>S237</v>
          </cell>
        </row>
        <row r="707">
          <cell r="A707" t="str">
            <v>S192</v>
          </cell>
        </row>
        <row r="708">
          <cell r="A708" t="str">
            <v>S189</v>
          </cell>
        </row>
        <row r="709">
          <cell r="A709" t="str">
            <v>S223</v>
          </cell>
        </row>
        <row r="710">
          <cell r="A710" t="str">
            <v>S83</v>
          </cell>
        </row>
        <row r="711">
          <cell r="A711" t="str">
            <v>S176</v>
          </cell>
        </row>
        <row r="712">
          <cell r="A712" t="str">
            <v>S175</v>
          </cell>
        </row>
        <row r="713">
          <cell r="A713" t="str">
            <v>S174</v>
          </cell>
        </row>
        <row r="714">
          <cell r="A714" t="str">
            <v>S193</v>
          </cell>
        </row>
        <row r="715">
          <cell r="A715" t="str">
            <v>S84</v>
          </cell>
        </row>
        <row r="716">
          <cell r="A716" t="str">
            <v>S85</v>
          </cell>
        </row>
        <row r="717">
          <cell r="A717" t="str">
            <v>S86</v>
          </cell>
        </row>
        <row r="718">
          <cell r="A718" t="str">
            <v>S137</v>
          </cell>
        </row>
        <row r="719">
          <cell r="A719" t="str">
            <v>S244</v>
          </cell>
        </row>
        <row r="720">
          <cell r="A720" t="str">
            <v>S245</v>
          </cell>
        </row>
        <row r="721">
          <cell r="A721" t="str">
            <v>S246</v>
          </cell>
        </row>
        <row r="722">
          <cell r="A722" t="str">
            <v>S247</v>
          </cell>
        </row>
        <row r="723">
          <cell r="A723" t="str">
            <v>S248</v>
          </cell>
        </row>
        <row r="724">
          <cell r="A724" t="str">
            <v>T</v>
          </cell>
        </row>
        <row r="725">
          <cell r="A725" t="str">
            <v>T13</v>
          </cell>
        </row>
        <row r="726">
          <cell r="A726" t="str">
            <v>T14</v>
          </cell>
        </row>
        <row r="727">
          <cell r="A727" t="str">
            <v>T15</v>
          </cell>
        </row>
        <row r="728">
          <cell r="A728" t="str">
            <v>T02</v>
          </cell>
        </row>
        <row r="729">
          <cell r="A729" t="str">
            <v>T03</v>
          </cell>
        </row>
        <row r="730">
          <cell r="A730" t="str">
            <v>T12</v>
          </cell>
        </row>
        <row r="731">
          <cell r="A731" t="str">
            <v>T01</v>
          </cell>
        </row>
        <row r="732">
          <cell r="A732" t="str">
            <v>T05</v>
          </cell>
        </row>
        <row r="733">
          <cell r="A733" t="str">
            <v>T09</v>
          </cell>
        </row>
        <row r="734">
          <cell r="A734" t="str">
            <v>T10</v>
          </cell>
        </row>
        <row r="735">
          <cell r="A735" t="str">
            <v>T11</v>
          </cell>
        </row>
        <row r="736">
          <cell r="A736" t="str">
            <v>T06</v>
          </cell>
        </row>
        <row r="737">
          <cell r="A737" t="str">
            <v>T08</v>
          </cell>
        </row>
        <row r="738">
          <cell r="A738" t="str">
            <v>T16</v>
          </cell>
        </row>
        <row r="739">
          <cell r="A739" t="str">
            <v>T07</v>
          </cell>
        </row>
        <row r="740">
          <cell r="A740" t="str">
            <v>T04</v>
          </cell>
        </row>
        <row r="741">
          <cell r="A741" t="str">
            <v>T17</v>
          </cell>
        </row>
        <row r="742">
          <cell r="A742" t="str">
            <v>T18</v>
          </cell>
        </row>
        <row r="743">
          <cell r="A743" t="str">
            <v>T19</v>
          </cell>
        </row>
        <row r="744">
          <cell r="A744" t="str">
            <v>T20</v>
          </cell>
        </row>
        <row r="745">
          <cell r="A745" t="str">
            <v>T21</v>
          </cell>
        </row>
        <row r="746">
          <cell r="A746" t="str">
            <v>W</v>
          </cell>
        </row>
        <row r="747">
          <cell r="A747" t="str">
            <v>W13</v>
          </cell>
        </row>
        <row r="748">
          <cell r="A748" t="str">
            <v>W21</v>
          </cell>
        </row>
        <row r="749">
          <cell r="A749" t="str">
            <v>W22</v>
          </cell>
        </row>
        <row r="750">
          <cell r="A750" t="str">
            <v>W01</v>
          </cell>
        </row>
        <row r="751">
          <cell r="A751" t="str">
            <v>W02</v>
          </cell>
        </row>
        <row r="752">
          <cell r="A752" t="str">
            <v>W04</v>
          </cell>
        </row>
        <row r="753">
          <cell r="A753" t="str">
            <v>W34</v>
          </cell>
        </row>
        <row r="754">
          <cell r="A754" t="str">
            <v>W33</v>
          </cell>
        </row>
        <row r="755">
          <cell r="A755" t="str">
            <v>W32</v>
          </cell>
        </row>
        <row r="756">
          <cell r="A756" t="str">
            <v>W31</v>
          </cell>
        </row>
        <row r="757">
          <cell r="A757" t="str">
            <v>W36</v>
          </cell>
        </row>
        <row r="758">
          <cell r="A758" t="str">
            <v>W35</v>
          </cell>
        </row>
        <row r="759">
          <cell r="A759" t="str">
            <v>W20</v>
          </cell>
        </row>
        <row r="760">
          <cell r="A760" t="str">
            <v>W05</v>
          </cell>
        </row>
        <row r="761">
          <cell r="A761" t="str">
            <v>W25</v>
          </cell>
        </row>
        <row r="762">
          <cell r="A762" t="str">
            <v>W23</v>
          </cell>
        </row>
        <row r="763">
          <cell r="A763" t="str">
            <v>W26</v>
          </cell>
        </row>
        <row r="764">
          <cell r="A764" t="str">
            <v>W24</v>
          </cell>
        </row>
        <row r="765">
          <cell r="A765" t="str">
            <v>W29</v>
          </cell>
        </row>
        <row r="766">
          <cell r="A766" t="str">
            <v>W27</v>
          </cell>
        </row>
        <row r="767">
          <cell r="A767" t="str">
            <v>W30</v>
          </cell>
        </row>
        <row r="768">
          <cell r="A768" t="str">
            <v>W28</v>
          </cell>
        </row>
        <row r="769">
          <cell r="A769" t="str">
            <v>W12</v>
          </cell>
        </row>
        <row r="770">
          <cell r="A770" t="str">
            <v>W06</v>
          </cell>
        </row>
        <row r="771">
          <cell r="A771" t="str">
            <v>W09</v>
          </cell>
        </row>
        <row r="772">
          <cell r="A772" t="str">
            <v>W17</v>
          </cell>
        </row>
        <row r="773">
          <cell r="A773" t="str">
            <v>W16</v>
          </cell>
        </row>
        <row r="774">
          <cell r="A774" t="str">
            <v>W18</v>
          </cell>
        </row>
        <row r="775">
          <cell r="A775" t="str">
            <v>W19</v>
          </cell>
        </row>
        <row r="776">
          <cell r="A776" t="str">
            <v>W37</v>
          </cell>
        </row>
        <row r="777">
          <cell r="A777" t="str">
            <v>W38</v>
          </cell>
        </row>
        <row r="778">
          <cell r="A778" t="str">
            <v>W39</v>
          </cell>
        </row>
        <row r="779">
          <cell r="A779" t="str">
            <v>W40</v>
          </cell>
        </row>
        <row r="780">
          <cell r="A780" t="str">
            <v>W41</v>
          </cell>
        </row>
        <row r="781">
          <cell r="A781" t="str">
            <v>X</v>
          </cell>
        </row>
        <row r="782">
          <cell r="A782" t="str">
            <v>X17</v>
          </cell>
        </row>
        <row r="783">
          <cell r="A783" t="str">
            <v>X01</v>
          </cell>
        </row>
        <row r="784">
          <cell r="A784" t="str">
            <v>X04</v>
          </cell>
        </row>
        <row r="785">
          <cell r="A785" t="str">
            <v>X03</v>
          </cell>
        </row>
        <row r="786">
          <cell r="A786" t="str">
            <v>X02</v>
          </cell>
        </row>
        <row r="787">
          <cell r="A787" t="str">
            <v>X05</v>
          </cell>
        </row>
        <row r="788">
          <cell r="A788" t="str">
            <v>X06</v>
          </cell>
        </row>
        <row r="789">
          <cell r="A789" t="str">
            <v>X15</v>
          </cell>
        </row>
        <row r="790">
          <cell r="A790" t="str">
            <v>X12</v>
          </cell>
        </row>
        <row r="791">
          <cell r="A791" t="str">
            <v>X11</v>
          </cell>
        </row>
        <row r="792">
          <cell r="A792" t="str">
            <v>X22</v>
          </cell>
        </row>
        <row r="793">
          <cell r="A793" t="str">
            <v>X07</v>
          </cell>
        </row>
        <row r="794">
          <cell r="A794" t="str">
            <v>X23</v>
          </cell>
        </row>
        <row r="795">
          <cell r="A795" t="str">
            <v>X24</v>
          </cell>
        </row>
        <row r="796">
          <cell r="A796" t="str">
            <v>X25</v>
          </cell>
        </row>
        <row r="797">
          <cell r="A797" t="str">
            <v>X14</v>
          </cell>
        </row>
        <row r="798">
          <cell r="A798" t="str">
            <v>X08</v>
          </cell>
        </row>
        <row r="799">
          <cell r="A799" t="str">
            <v>X09</v>
          </cell>
        </row>
        <row r="800">
          <cell r="A800" t="str">
            <v>X16</v>
          </cell>
        </row>
        <row r="801">
          <cell r="A801" t="str">
            <v>X21</v>
          </cell>
        </row>
        <row r="802">
          <cell r="A802" t="str">
            <v>X20</v>
          </cell>
        </row>
        <row r="803">
          <cell r="A803" t="str">
            <v>X10</v>
          </cell>
        </row>
        <row r="804">
          <cell r="A804" t="str">
            <v>X18</v>
          </cell>
        </row>
        <row r="805">
          <cell r="A805" t="str">
            <v>X19</v>
          </cell>
        </row>
        <row r="806">
          <cell r="A806" t="str">
            <v>X13</v>
          </cell>
        </row>
        <row r="807">
          <cell r="A807" t="str">
            <v>X27</v>
          </cell>
        </row>
        <row r="808">
          <cell r="A808" t="str">
            <v>X28</v>
          </cell>
        </row>
        <row r="809">
          <cell r="A809" t="str">
            <v>X29</v>
          </cell>
        </row>
        <row r="810">
          <cell r="A810" t="str">
            <v>X30</v>
          </cell>
        </row>
        <row r="813">
          <cell r="A813" t="str">
            <v>Y</v>
          </cell>
        </row>
        <row r="814">
          <cell r="A814" t="str">
            <v>Y19</v>
          </cell>
        </row>
        <row r="815">
          <cell r="A815" t="str">
            <v>Y18</v>
          </cell>
        </row>
        <row r="816">
          <cell r="A816" t="str">
            <v>Y01</v>
          </cell>
        </row>
        <row r="817">
          <cell r="A817" t="str">
            <v>Y02</v>
          </cell>
        </row>
        <row r="818">
          <cell r="A818" t="str">
            <v>Y04</v>
          </cell>
        </row>
        <row r="819">
          <cell r="A819" t="str">
            <v>Y05</v>
          </cell>
        </row>
        <row r="820">
          <cell r="A820" t="str">
            <v>Y37</v>
          </cell>
        </row>
        <row r="821">
          <cell r="A821" t="str">
            <v>Y37A</v>
          </cell>
        </row>
        <row r="822">
          <cell r="A822" t="str">
            <v>Y37B</v>
          </cell>
        </row>
        <row r="823">
          <cell r="A823" t="str">
            <v>Y37C</v>
          </cell>
        </row>
        <row r="824">
          <cell r="A824" t="str">
            <v>Y15</v>
          </cell>
        </row>
        <row r="825">
          <cell r="A825" t="str">
            <v>Y06</v>
          </cell>
        </row>
        <row r="826">
          <cell r="A826" t="str">
            <v>Y07</v>
          </cell>
        </row>
        <row r="827">
          <cell r="A827" t="str">
            <v>Y10</v>
          </cell>
        </row>
        <row r="828">
          <cell r="A828" t="str">
            <v>Y08</v>
          </cell>
        </row>
        <row r="829">
          <cell r="A829" t="str">
            <v>Y14</v>
          </cell>
        </row>
        <row r="830">
          <cell r="A830" t="str">
            <v>Y35</v>
          </cell>
        </row>
        <row r="831">
          <cell r="A831" t="str">
            <v>Y36</v>
          </cell>
        </row>
        <row r="832">
          <cell r="A832" t="str">
            <v>Y03</v>
          </cell>
        </row>
        <row r="833">
          <cell r="A833" t="str">
            <v>Y03A</v>
          </cell>
        </row>
        <row r="834">
          <cell r="A834" t="str">
            <v>Y17</v>
          </cell>
        </row>
        <row r="835">
          <cell r="A835" t="str">
            <v>Y17B</v>
          </cell>
        </row>
        <row r="836">
          <cell r="A836" t="str">
            <v>Y17C</v>
          </cell>
        </row>
        <row r="837">
          <cell r="A837" t="str">
            <v>Y16</v>
          </cell>
        </row>
        <row r="838">
          <cell r="A838" t="str">
            <v>Y11</v>
          </cell>
        </row>
        <row r="839">
          <cell r="A839" t="str">
            <v>Y39</v>
          </cell>
        </row>
        <row r="840">
          <cell r="A840" t="str">
            <v>Y38</v>
          </cell>
        </row>
        <row r="841">
          <cell r="A841" t="str">
            <v>Y41</v>
          </cell>
        </row>
        <row r="842">
          <cell r="A842" t="str">
            <v>Y09</v>
          </cell>
        </row>
        <row r="843">
          <cell r="A843" t="str">
            <v>Y40</v>
          </cell>
        </row>
        <row r="844">
          <cell r="A844" t="str">
            <v>Y30</v>
          </cell>
        </row>
        <row r="845">
          <cell r="A845" t="str">
            <v>Y28</v>
          </cell>
        </row>
        <row r="846">
          <cell r="A846" t="str">
            <v>Y26</v>
          </cell>
        </row>
        <row r="847">
          <cell r="A847" t="str">
            <v>Y29</v>
          </cell>
        </row>
        <row r="848">
          <cell r="A848" t="str">
            <v>Y27</v>
          </cell>
        </row>
        <row r="850">
          <cell r="A850" t="str">
            <v>Y21</v>
          </cell>
        </row>
        <row r="851">
          <cell r="A851" t="str">
            <v>Y12</v>
          </cell>
        </row>
        <row r="852">
          <cell r="A852" t="str">
            <v>Y25</v>
          </cell>
        </row>
        <row r="853">
          <cell r="A853" t="str">
            <v>Y23</v>
          </cell>
        </row>
        <row r="854">
          <cell r="A854" t="str">
            <v>Y20</v>
          </cell>
        </row>
        <row r="855">
          <cell r="A855" t="str">
            <v>Y13</v>
          </cell>
        </row>
        <row r="856">
          <cell r="A856" t="str">
            <v>Y24</v>
          </cell>
        </row>
        <row r="857">
          <cell r="A857" t="str">
            <v>Y22</v>
          </cell>
        </row>
        <row r="858">
          <cell r="A858" t="str">
            <v>Y34</v>
          </cell>
        </row>
        <row r="859">
          <cell r="A859" t="str">
            <v>Y33</v>
          </cell>
        </row>
        <row r="860">
          <cell r="A860" t="str">
            <v>Y31</v>
          </cell>
        </row>
        <row r="861">
          <cell r="A861" t="str">
            <v>Y32</v>
          </cell>
        </row>
        <row r="862">
          <cell r="A862" t="str">
            <v>Y42</v>
          </cell>
        </row>
        <row r="863">
          <cell r="A863" t="str">
            <v>Y43</v>
          </cell>
        </row>
        <row r="864">
          <cell r="A864" t="str">
            <v>Y44</v>
          </cell>
        </row>
        <row r="865">
          <cell r="A865" t="str">
            <v>Y45</v>
          </cell>
        </row>
        <row r="866">
          <cell r="A866" t="str">
            <v>Y46</v>
          </cell>
        </row>
        <row r="867">
          <cell r="A867" t="str">
            <v>Z</v>
          </cell>
        </row>
        <row r="868">
          <cell r="A868" t="str">
            <v>Z02</v>
          </cell>
        </row>
        <row r="869">
          <cell r="A869" t="str">
            <v>Z03</v>
          </cell>
        </row>
        <row r="870">
          <cell r="A870" t="str">
            <v>Z06</v>
          </cell>
        </row>
        <row r="871">
          <cell r="A871" t="str">
            <v>Z05</v>
          </cell>
        </row>
        <row r="872">
          <cell r="A872" t="str">
            <v>Z04</v>
          </cell>
        </row>
        <row r="873">
          <cell r="A873" t="str">
            <v>Z01</v>
          </cell>
        </row>
        <row r="874">
          <cell r="A874" t="str">
            <v>Z07</v>
          </cell>
        </row>
        <row r="875">
          <cell r="A875" t="str">
            <v>Z08</v>
          </cell>
        </row>
        <row r="876">
          <cell r="A876" t="str">
            <v>Z09</v>
          </cell>
        </row>
        <row r="877">
          <cell r="A877" t="str">
            <v>Z10</v>
          </cell>
        </row>
        <row r="878">
          <cell r="A878" t="str">
            <v>Z11</v>
          </cell>
        </row>
        <row r="879">
          <cell r="A879" t="str">
            <v>AA</v>
          </cell>
        </row>
        <row r="880">
          <cell r="A880" t="str">
            <v>AA01</v>
          </cell>
        </row>
        <row r="881">
          <cell r="A881" t="str">
            <v>AA27</v>
          </cell>
        </row>
        <row r="882">
          <cell r="A882" t="str">
            <v>AA03</v>
          </cell>
        </row>
        <row r="883">
          <cell r="A883" t="str">
            <v>AA12</v>
          </cell>
        </row>
        <row r="884">
          <cell r="A884" t="str">
            <v>AA04</v>
          </cell>
        </row>
        <row r="885">
          <cell r="A885" t="str">
            <v>AA31</v>
          </cell>
        </row>
        <row r="886">
          <cell r="A886" t="str">
            <v>AA13</v>
          </cell>
        </row>
        <row r="887">
          <cell r="A887" t="str">
            <v>AA14</v>
          </cell>
        </row>
        <row r="888">
          <cell r="A888" t="str">
            <v>AA22</v>
          </cell>
        </row>
        <row r="889">
          <cell r="A889" t="str">
            <v>AA23</v>
          </cell>
        </row>
        <row r="890">
          <cell r="A890" t="str">
            <v>AA32</v>
          </cell>
        </row>
        <row r="891">
          <cell r="A891" t="str">
            <v>AA33</v>
          </cell>
        </row>
        <row r="892">
          <cell r="A892" t="str">
            <v>AA11</v>
          </cell>
        </row>
        <row r="893">
          <cell r="A893" t="str">
            <v>AA08</v>
          </cell>
        </row>
        <row r="894">
          <cell r="A894" t="str">
            <v>AA20</v>
          </cell>
        </row>
        <row r="895">
          <cell r="A895" t="str">
            <v>AA15</v>
          </cell>
        </row>
        <row r="896">
          <cell r="A896" t="str">
            <v>AA24</v>
          </cell>
        </row>
        <row r="897">
          <cell r="A897" t="str">
            <v>AA29</v>
          </cell>
        </row>
        <row r="898">
          <cell r="A898" t="str">
            <v>AA30</v>
          </cell>
        </row>
        <row r="899">
          <cell r="A899" t="str">
            <v>AA17</v>
          </cell>
        </row>
        <row r="900">
          <cell r="A900" t="str">
            <v>AA21</v>
          </cell>
        </row>
        <row r="901">
          <cell r="A901" t="str">
            <v>AA18</v>
          </cell>
        </row>
        <row r="902">
          <cell r="A902" t="str">
            <v>AA19</v>
          </cell>
        </row>
        <row r="903">
          <cell r="A903" t="str">
            <v>AA02</v>
          </cell>
        </row>
        <row r="904">
          <cell r="A904" t="str">
            <v>AA10</v>
          </cell>
        </row>
        <row r="905">
          <cell r="A905" t="str">
            <v>AA16</v>
          </cell>
        </row>
        <row r="906">
          <cell r="A906" t="str">
            <v>AA06</v>
          </cell>
        </row>
        <row r="907">
          <cell r="A907" t="str">
            <v>AA25</v>
          </cell>
        </row>
        <row r="908">
          <cell r="A908" t="str">
            <v>AA07</v>
          </cell>
        </row>
        <row r="909">
          <cell r="A909" t="str">
            <v>AA09</v>
          </cell>
        </row>
        <row r="910">
          <cell r="A910" t="str">
            <v>AA28</v>
          </cell>
        </row>
        <row r="911">
          <cell r="A911" t="str">
            <v>AA05</v>
          </cell>
        </row>
        <row r="912">
          <cell r="A912" t="str">
            <v>AA26</v>
          </cell>
        </row>
        <row r="913">
          <cell r="A913" t="str">
            <v>RR27</v>
          </cell>
        </row>
        <row r="914">
          <cell r="A914" t="str">
            <v>AA34</v>
          </cell>
        </row>
        <row r="915">
          <cell r="A915" t="str">
            <v>AA35</v>
          </cell>
        </row>
        <row r="916">
          <cell r="A916" t="str">
            <v>AA36</v>
          </cell>
        </row>
        <row r="917">
          <cell r="A917" t="str">
            <v>AA37</v>
          </cell>
        </row>
        <row r="918">
          <cell r="A918" t="str">
            <v>BB</v>
          </cell>
        </row>
        <row r="919">
          <cell r="A919" t="str">
            <v>BB01</v>
          </cell>
        </row>
        <row r="920">
          <cell r="A920" t="str">
            <v>BB03</v>
          </cell>
        </row>
        <row r="921">
          <cell r="A921" t="str">
            <v>BB04</v>
          </cell>
        </row>
        <row r="922">
          <cell r="A922" t="str">
            <v>BB05</v>
          </cell>
        </row>
        <row r="923">
          <cell r="A923" t="str">
            <v>BB669</v>
          </cell>
        </row>
        <row r="924">
          <cell r="A924" t="str">
            <v>BB08</v>
          </cell>
        </row>
        <row r="925">
          <cell r="A925" t="str">
            <v>BB667</v>
          </cell>
        </row>
        <row r="926">
          <cell r="A926" t="str">
            <v>BB11</v>
          </cell>
        </row>
        <row r="927">
          <cell r="A927" t="str">
            <v>BB770</v>
          </cell>
        </row>
        <row r="928">
          <cell r="A928" t="str">
            <v>BB17</v>
          </cell>
        </row>
        <row r="929">
          <cell r="A929" t="str">
            <v>BB675</v>
          </cell>
        </row>
        <row r="930">
          <cell r="A930" t="str">
            <v>BB671</v>
          </cell>
        </row>
        <row r="931">
          <cell r="A931" t="str">
            <v>BB677</v>
          </cell>
        </row>
        <row r="932">
          <cell r="A932" t="str">
            <v>BB679</v>
          </cell>
        </row>
        <row r="933">
          <cell r="A933" t="str">
            <v>BB681</v>
          </cell>
        </row>
        <row r="934">
          <cell r="A934" t="str">
            <v>BB673</v>
          </cell>
        </row>
        <row r="935">
          <cell r="A935" t="str">
            <v>BB687</v>
          </cell>
        </row>
        <row r="936">
          <cell r="A936" t="str">
            <v>BB683</v>
          </cell>
        </row>
        <row r="937">
          <cell r="A937" t="str">
            <v>BB689</v>
          </cell>
        </row>
        <row r="938">
          <cell r="A938" t="str">
            <v>BB691</v>
          </cell>
        </row>
        <row r="939">
          <cell r="A939" t="str">
            <v>BB693</v>
          </cell>
        </row>
        <row r="940">
          <cell r="A940" t="str">
            <v>BB685</v>
          </cell>
        </row>
        <row r="941">
          <cell r="A941" t="str">
            <v>BB695</v>
          </cell>
        </row>
        <row r="942">
          <cell r="A942" t="str">
            <v>BB674</v>
          </cell>
        </row>
        <row r="943">
          <cell r="A943" t="str">
            <v>BB670</v>
          </cell>
        </row>
        <row r="944">
          <cell r="A944" t="str">
            <v>BB676</v>
          </cell>
        </row>
        <row r="945">
          <cell r="A945" t="str">
            <v>BB678</v>
          </cell>
        </row>
        <row r="946">
          <cell r="A946" t="str">
            <v>BB680</v>
          </cell>
        </row>
        <row r="947">
          <cell r="A947" t="str">
            <v>BB672</v>
          </cell>
        </row>
        <row r="948">
          <cell r="A948" t="str">
            <v>BB686</v>
          </cell>
        </row>
        <row r="949">
          <cell r="A949" t="str">
            <v>BB682</v>
          </cell>
        </row>
        <row r="950">
          <cell r="A950" t="str">
            <v>BB688</v>
          </cell>
        </row>
        <row r="951">
          <cell r="A951" t="str">
            <v>BB690</v>
          </cell>
        </row>
        <row r="952">
          <cell r="A952" t="str">
            <v>BB692</v>
          </cell>
        </row>
        <row r="953">
          <cell r="A953" t="str">
            <v>BB684</v>
          </cell>
        </row>
        <row r="954">
          <cell r="A954" t="str">
            <v>BB694</v>
          </cell>
        </row>
        <row r="955">
          <cell r="A955" t="str">
            <v>BB29</v>
          </cell>
        </row>
        <row r="956">
          <cell r="A956" t="str">
            <v>BB31</v>
          </cell>
        </row>
        <row r="957">
          <cell r="A957" t="str">
            <v>BB32</v>
          </cell>
        </row>
        <row r="958">
          <cell r="A958" t="str">
            <v>BB43</v>
          </cell>
        </row>
        <row r="959">
          <cell r="A959" t="str">
            <v>BB47</v>
          </cell>
        </row>
        <row r="960">
          <cell r="A960" t="str">
            <v>BB48</v>
          </cell>
        </row>
        <row r="961">
          <cell r="A961" t="str">
            <v>BB664</v>
          </cell>
        </row>
        <row r="962">
          <cell r="A962" t="str">
            <v>BB51</v>
          </cell>
        </row>
        <row r="963">
          <cell r="A963" t="str">
            <v>BB52</v>
          </cell>
        </row>
        <row r="964">
          <cell r="A964" t="str">
            <v>BB813</v>
          </cell>
        </row>
        <row r="965">
          <cell r="A965" t="str">
            <v>BB811</v>
          </cell>
        </row>
        <row r="966">
          <cell r="A966" t="str">
            <v>BB62</v>
          </cell>
        </row>
        <row r="967">
          <cell r="A967" t="str">
            <v>BB64</v>
          </cell>
        </row>
        <row r="968">
          <cell r="A968" t="str">
            <v>BB810</v>
          </cell>
        </row>
        <row r="969">
          <cell r="A969" t="str">
            <v>BB808</v>
          </cell>
        </row>
        <row r="970">
          <cell r="A970" t="str">
            <v>BB809</v>
          </cell>
        </row>
        <row r="971">
          <cell r="A971" t="str">
            <v>BB806</v>
          </cell>
        </row>
        <row r="972">
          <cell r="A972" t="str">
            <v>BB807</v>
          </cell>
        </row>
        <row r="973">
          <cell r="A973" t="str">
            <v>BB70</v>
          </cell>
        </row>
        <row r="974">
          <cell r="A974" t="str">
            <v>BB696</v>
          </cell>
        </row>
        <row r="975">
          <cell r="A975" t="str">
            <v>BB697</v>
          </cell>
        </row>
        <row r="976">
          <cell r="A976" t="str">
            <v>BB698</v>
          </cell>
        </row>
        <row r="977">
          <cell r="A977" t="str">
            <v>BB699</v>
          </cell>
        </row>
        <row r="978">
          <cell r="A978" t="str">
            <v>BB700</v>
          </cell>
        </row>
        <row r="979">
          <cell r="A979" t="str">
            <v>BB701</v>
          </cell>
        </row>
        <row r="980">
          <cell r="A980" t="str">
            <v>BB74</v>
          </cell>
        </row>
        <row r="981">
          <cell r="A981" t="str">
            <v>BB75</v>
          </cell>
        </row>
        <row r="982">
          <cell r="A982" t="str">
            <v>BB88</v>
          </cell>
        </row>
        <row r="983">
          <cell r="A983" t="str">
            <v>BB656</v>
          </cell>
        </row>
        <row r="984">
          <cell r="A984" t="str">
            <v>BB92</v>
          </cell>
        </row>
        <row r="985">
          <cell r="A985" t="str">
            <v>BB94</v>
          </cell>
        </row>
        <row r="986">
          <cell r="A986" t="str">
            <v>BB97</v>
          </cell>
        </row>
        <row r="987">
          <cell r="A987" t="str">
            <v>BB832</v>
          </cell>
        </row>
        <row r="988">
          <cell r="A988" t="str">
            <v>BB833</v>
          </cell>
        </row>
        <row r="989">
          <cell r="A989" t="str">
            <v>BB831</v>
          </cell>
        </row>
        <row r="990">
          <cell r="A990" t="str">
            <v>BB819</v>
          </cell>
        </row>
        <row r="991">
          <cell r="A991" t="str">
            <v>BB114</v>
          </cell>
        </row>
        <row r="992">
          <cell r="A992" t="str">
            <v>BB117</v>
          </cell>
        </row>
        <row r="993">
          <cell r="A993" t="str">
            <v>BB126</v>
          </cell>
        </row>
        <row r="994">
          <cell r="A994" t="str">
            <v>BB126A</v>
          </cell>
        </row>
        <row r="995">
          <cell r="A995" t="str">
            <v>BB128</v>
          </cell>
        </row>
        <row r="996">
          <cell r="A996" t="str">
            <v>BB157</v>
          </cell>
        </row>
        <row r="997">
          <cell r="A997" t="str">
            <v>BB158</v>
          </cell>
        </row>
        <row r="998">
          <cell r="A998" t="str">
            <v>BB159</v>
          </cell>
        </row>
        <row r="999">
          <cell r="A999" t="str">
            <v>BB160</v>
          </cell>
        </row>
        <row r="1000">
          <cell r="A1000" t="str">
            <v>BB161</v>
          </cell>
        </row>
        <row r="1001">
          <cell r="A1001" t="str">
            <v>BB162</v>
          </cell>
        </row>
        <row r="1002">
          <cell r="A1002" t="str">
            <v>BB163</v>
          </cell>
        </row>
        <row r="1003">
          <cell r="A1003" t="str">
            <v>BB164</v>
          </cell>
        </row>
        <row r="1004">
          <cell r="A1004" t="str">
            <v>BB169</v>
          </cell>
        </row>
        <row r="1005">
          <cell r="A1005" t="str">
            <v>BB170</v>
          </cell>
        </row>
        <row r="1006">
          <cell r="A1006" t="str">
            <v>BB178</v>
          </cell>
        </row>
        <row r="1007">
          <cell r="A1007" t="str">
            <v>BB179</v>
          </cell>
        </row>
        <row r="1008">
          <cell r="A1008" t="str">
            <v>BB182</v>
          </cell>
        </row>
        <row r="1009">
          <cell r="A1009" t="str">
            <v>BB183</v>
          </cell>
        </row>
        <row r="1010">
          <cell r="A1010" t="str">
            <v>BB186</v>
          </cell>
        </row>
        <row r="1011">
          <cell r="A1011" t="str">
            <v>BB187</v>
          </cell>
        </row>
        <row r="1012">
          <cell r="A1012" t="str">
            <v>BB188</v>
          </cell>
        </row>
        <row r="1013">
          <cell r="A1013" t="str">
            <v>BB190</v>
          </cell>
        </row>
        <row r="1014">
          <cell r="A1014" t="str">
            <v>BB191</v>
          </cell>
        </row>
        <row r="1015">
          <cell r="A1015" t="str">
            <v>BB198</v>
          </cell>
        </row>
        <row r="1016">
          <cell r="A1016" t="str">
            <v>BB651</v>
          </cell>
        </row>
        <row r="1017">
          <cell r="A1017" t="str">
            <v>BB211</v>
          </cell>
        </row>
        <row r="1018">
          <cell r="A1018" t="str">
            <v>BB220</v>
          </cell>
        </row>
        <row r="1019">
          <cell r="A1019" t="str">
            <v>BB226</v>
          </cell>
        </row>
        <row r="1020">
          <cell r="A1020" t="str">
            <v>BB227</v>
          </cell>
        </row>
        <row r="1021">
          <cell r="A1021" t="str">
            <v>BB228</v>
          </cell>
        </row>
        <row r="1022">
          <cell r="A1022" t="str">
            <v>BB229</v>
          </cell>
        </row>
        <row r="1023">
          <cell r="A1023" t="str">
            <v>BB659</v>
          </cell>
        </row>
        <row r="1024">
          <cell r="A1024" t="str">
            <v>BB233</v>
          </cell>
        </row>
        <row r="1025">
          <cell r="A1025" t="str">
            <v>BB234</v>
          </cell>
        </row>
        <row r="1026">
          <cell r="A1026" t="str">
            <v>BB794</v>
          </cell>
        </row>
        <row r="1027">
          <cell r="A1027" t="str">
            <v>BB796</v>
          </cell>
        </row>
        <row r="1028">
          <cell r="A1028" t="str">
            <v>BB776</v>
          </cell>
        </row>
        <row r="1029">
          <cell r="A1029" t="str">
            <v>BB784</v>
          </cell>
        </row>
        <row r="1030">
          <cell r="A1030" t="str">
            <v>BB780</v>
          </cell>
        </row>
        <row r="1031">
          <cell r="A1031" t="str">
            <v>BB788</v>
          </cell>
        </row>
        <row r="1032">
          <cell r="A1032" t="str">
            <v>BB792</v>
          </cell>
        </row>
        <row r="1033">
          <cell r="A1033" t="str">
            <v>BB774</v>
          </cell>
        </row>
        <row r="1034">
          <cell r="A1034" t="str">
            <v>BB782</v>
          </cell>
        </row>
        <row r="1035">
          <cell r="A1035" t="str">
            <v>BB778</v>
          </cell>
        </row>
        <row r="1036">
          <cell r="A1036" t="str">
            <v>BB786</v>
          </cell>
        </row>
        <row r="1037">
          <cell r="A1037" t="str">
            <v>BB790</v>
          </cell>
        </row>
        <row r="1038">
          <cell r="A1038" t="str">
            <v>BB339</v>
          </cell>
        </row>
        <row r="1039">
          <cell r="A1039" t="str">
            <v>BB244</v>
          </cell>
        </row>
        <row r="1040">
          <cell r="A1040" t="str">
            <v>BB245</v>
          </cell>
        </row>
        <row r="1041">
          <cell r="A1041" t="str">
            <v>BB663</v>
          </cell>
        </row>
        <row r="1042">
          <cell r="A1042" t="str">
            <v>BB662</v>
          </cell>
        </row>
        <row r="1043">
          <cell r="A1043" t="str">
            <v>BB256</v>
          </cell>
        </row>
        <row r="1044">
          <cell r="A1044" t="str">
            <v>BB261</v>
          </cell>
        </row>
        <row r="1045">
          <cell r="A1045" t="str">
            <v>BB263</v>
          </cell>
        </row>
        <row r="1046">
          <cell r="A1046" t="str">
            <v>BB719</v>
          </cell>
        </row>
        <row r="1047">
          <cell r="A1047" t="str">
            <v>BB720</v>
          </cell>
        </row>
        <row r="1048">
          <cell r="A1048" t="str">
            <v>BB721</v>
          </cell>
        </row>
        <row r="1049">
          <cell r="A1049" t="str">
            <v>BB722</v>
          </cell>
        </row>
        <row r="1050">
          <cell r="A1050" t="str">
            <v>BB723</v>
          </cell>
        </row>
        <row r="1051">
          <cell r="A1051" t="str">
            <v>BB724</v>
          </cell>
        </row>
        <row r="1052">
          <cell r="A1052" t="str">
            <v>BB264</v>
          </cell>
        </row>
        <row r="1053">
          <cell r="A1053" t="str">
            <v>BB265</v>
          </cell>
        </row>
        <row r="1054">
          <cell r="A1054" t="str">
            <v>BB268</v>
          </cell>
        </row>
        <row r="1055">
          <cell r="A1055" t="str">
            <v>BB294</v>
          </cell>
        </row>
        <row r="1056">
          <cell r="A1056" t="str">
            <v>BB296</v>
          </cell>
        </row>
        <row r="1057">
          <cell r="A1057" t="str">
            <v>BB297</v>
          </cell>
        </row>
        <row r="1058">
          <cell r="A1058" t="str">
            <v>BB713</v>
          </cell>
        </row>
        <row r="1059">
          <cell r="A1059" t="str">
            <v>BB714</v>
          </cell>
        </row>
        <row r="1060">
          <cell r="A1060" t="str">
            <v>BB715</v>
          </cell>
        </row>
        <row r="1061">
          <cell r="A1061" t="str">
            <v>BB716</v>
          </cell>
        </row>
        <row r="1062">
          <cell r="A1062" t="str">
            <v>BB717</v>
          </cell>
        </row>
        <row r="1063">
          <cell r="A1063" t="str">
            <v>BB718</v>
          </cell>
        </row>
        <row r="1064">
          <cell r="A1064" t="str">
            <v>BB293</v>
          </cell>
        </row>
        <row r="1065">
          <cell r="A1065" t="str">
            <v>BB298</v>
          </cell>
        </row>
        <row r="1066">
          <cell r="A1066" t="str">
            <v>BB302</v>
          </cell>
        </row>
        <row r="1067">
          <cell r="A1067" t="str">
            <v>BB798</v>
          </cell>
        </row>
        <row r="1068">
          <cell r="A1068" t="str">
            <v>BB308</v>
          </cell>
        </row>
        <row r="1069">
          <cell r="A1069" t="str">
            <v>BB312</v>
          </cell>
        </row>
        <row r="1070">
          <cell r="A1070" t="str">
            <v>BB313</v>
          </cell>
        </row>
        <row r="1071">
          <cell r="A1071" t="str">
            <v>BB315</v>
          </cell>
        </row>
        <row r="1072">
          <cell r="A1072" t="str">
            <v>BB712</v>
          </cell>
        </row>
        <row r="1073">
          <cell r="A1073" t="str">
            <v>BB321</v>
          </cell>
        </row>
        <row r="1074">
          <cell r="A1074" t="str">
            <v>BB323</v>
          </cell>
        </row>
        <row r="1075">
          <cell r="A1075" t="str">
            <v>BB328</v>
          </cell>
        </row>
        <row r="1076">
          <cell r="A1076" t="str">
            <v>BB329</v>
          </cell>
        </row>
        <row r="1077">
          <cell r="A1077" t="str">
            <v>BB815</v>
          </cell>
        </row>
        <row r="1078">
          <cell r="A1078" t="str">
            <v>BB814</v>
          </cell>
        </row>
        <row r="1079">
          <cell r="A1079" t="str">
            <v>BB334</v>
          </cell>
        </row>
        <row r="1080">
          <cell r="A1080" t="str">
            <v>BB337</v>
          </cell>
        </row>
        <row r="1081">
          <cell r="A1081" t="str">
            <v>BB665</v>
          </cell>
        </row>
        <row r="1082">
          <cell r="A1082" t="str">
            <v>BB340</v>
          </cell>
        </row>
        <row r="1083">
          <cell r="A1083" t="str">
            <v>BB341</v>
          </cell>
        </row>
        <row r="1084">
          <cell r="A1084" t="str">
            <v>BB344</v>
          </cell>
        </row>
        <row r="1085">
          <cell r="A1085" t="str">
            <v>BB345</v>
          </cell>
        </row>
        <row r="1086">
          <cell r="A1086" t="str">
            <v>BB741</v>
          </cell>
        </row>
        <row r="1087">
          <cell r="A1087" t="str">
            <v>BB744</v>
          </cell>
        </row>
        <row r="1088">
          <cell r="A1088" t="str">
            <v>BB745</v>
          </cell>
        </row>
        <row r="1089">
          <cell r="A1089" t="str">
            <v>BB746</v>
          </cell>
        </row>
        <row r="1090">
          <cell r="A1090" t="str">
            <v>BB747</v>
          </cell>
        </row>
        <row r="1091">
          <cell r="A1091" t="str">
            <v>BB750</v>
          </cell>
        </row>
        <row r="1092">
          <cell r="A1092" t="str">
            <v>BB751</v>
          </cell>
        </row>
        <row r="1093">
          <cell r="A1093" t="str">
            <v>BB752</v>
          </cell>
        </row>
        <row r="1094">
          <cell r="A1094" t="str">
            <v>BB753</v>
          </cell>
        </row>
        <row r="1095">
          <cell r="A1095" t="str">
            <v>BB754</v>
          </cell>
        </row>
        <row r="1096">
          <cell r="A1096" t="str">
            <v>BB758</v>
          </cell>
        </row>
        <row r="1097">
          <cell r="A1097" t="str">
            <v>BB759</v>
          </cell>
        </row>
        <row r="1098">
          <cell r="A1098" t="str">
            <v>BB760</v>
          </cell>
        </row>
        <row r="1099">
          <cell r="A1099" t="str">
            <v>BB761</v>
          </cell>
        </row>
        <row r="1100">
          <cell r="A1100" t="str">
            <v>BB762</v>
          </cell>
        </row>
        <row r="1101">
          <cell r="A1101" t="str">
            <v>BB353</v>
          </cell>
        </row>
        <row r="1102">
          <cell r="A1102" t="str">
            <v>BB354</v>
          </cell>
        </row>
        <row r="1103">
          <cell r="A1103" t="str">
            <v>BB355</v>
          </cell>
        </row>
        <row r="1104">
          <cell r="A1104" t="str">
            <v>BB358</v>
          </cell>
        </row>
        <row r="1105">
          <cell r="A1105" t="str">
            <v>BB359</v>
          </cell>
        </row>
        <row r="1106">
          <cell r="A1106" t="str">
            <v>BB360</v>
          </cell>
        </row>
        <row r="1107">
          <cell r="A1107" t="str">
            <v>BB361</v>
          </cell>
        </row>
        <row r="1108">
          <cell r="A1108" t="str">
            <v>BB364</v>
          </cell>
        </row>
        <row r="1109">
          <cell r="A1109" t="str">
            <v>BB365</v>
          </cell>
        </row>
        <row r="1110">
          <cell r="A1110" t="str">
            <v>BB366</v>
          </cell>
        </row>
        <row r="1111">
          <cell r="A1111" t="str">
            <v>BB367</v>
          </cell>
        </row>
        <row r="1112">
          <cell r="A1112" t="str">
            <v>BB368</v>
          </cell>
        </row>
        <row r="1113">
          <cell r="A1113" t="str">
            <v>BB372</v>
          </cell>
        </row>
        <row r="1114">
          <cell r="A1114" t="str">
            <v>BB373</v>
          </cell>
        </row>
        <row r="1115">
          <cell r="A1115" t="str">
            <v>BB374</v>
          </cell>
        </row>
        <row r="1116">
          <cell r="A1116" t="str">
            <v>BB375</v>
          </cell>
        </row>
        <row r="1117">
          <cell r="A1117" t="str">
            <v>BB376</v>
          </cell>
        </row>
        <row r="1118">
          <cell r="A1118" t="str">
            <v>BB399</v>
          </cell>
        </row>
        <row r="1119">
          <cell r="A1119" t="str">
            <v>BB378</v>
          </cell>
        </row>
        <row r="1120">
          <cell r="A1120" t="str">
            <v>BB379</v>
          </cell>
        </row>
        <row r="1121">
          <cell r="A1121" t="str">
            <v>BB380</v>
          </cell>
        </row>
        <row r="1122">
          <cell r="A1122" t="str">
            <v>BB381</v>
          </cell>
        </row>
        <row r="1123">
          <cell r="A1123" t="str">
            <v>BB382</v>
          </cell>
        </row>
        <row r="1124">
          <cell r="A1124" t="str">
            <v>BB383</v>
          </cell>
        </row>
        <row r="1125">
          <cell r="A1125" t="str">
            <v>BB384</v>
          </cell>
        </row>
        <row r="1126">
          <cell r="A1126" t="str">
            <v>BB385</v>
          </cell>
        </row>
        <row r="1127">
          <cell r="A1127" t="str">
            <v>BB386</v>
          </cell>
        </row>
        <row r="1128">
          <cell r="A1128" t="str">
            <v>BB390</v>
          </cell>
        </row>
        <row r="1129">
          <cell r="A1129" t="str">
            <v>BB393</v>
          </cell>
        </row>
        <row r="1130">
          <cell r="A1130" t="str">
            <v>BB394</v>
          </cell>
        </row>
        <row r="1131">
          <cell r="A1131" t="str">
            <v>BB395</v>
          </cell>
        </row>
        <row r="1132">
          <cell r="A1132" t="str">
            <v>BB396</v>
          </cell>
        </row>
        <row r="1133">
          <cell r="A1133" t="str">
            <v>BB764</v>
          </cell>
        </row>
        <row r="1134">
          <cell r="A1134" t="str">
            <v>BB401</v>
          </cell>
        </row>
        <row r="1135">
          <cell r="A1135" t="str">
            <v>BB407</v>
          </cell>
        </row>
        <row r="1136">
          <cell r="A1136" t="str">
            <v>BB402</v>
          </cell>
        </row>
        <row r="1137">
          <cell r="A1137" t="str">
            <v>BB403</v>
          </cell>
        </row>
        <row r="1138">
          <cell r="A1138" t="str">
            <v>BB404</v>
          </cell>
        </row>
        <row r="1139">
          <cell r="A1139" t="str">
            <v>BB405</v>
          </cell>
        </row>
        <row r="1140">
          <cell r="A1140" t="str">
            <v>BB406</v>
          </cell>
        </row>
        <row r="1141">
          <cell r="A1141" t="str">
            <v>BB767</v>
          </cell>
        </row>
        <row r="1142">
          <cell r="A1142" t="str">
            <v>BB768</v>
          </cell>
        </row>
        <row r="1143">
          <cell r="A1143" t="str">
            <v>BB765</v>
          </cell>
        </row>
        <row r="1144">
          <cell r="A1144" t="str">
            <v>BB766</v>
          </cell>
        </row>
        <row r="1145">
          <cell r="A1145" t="str">
            <v>BB429</v>
          </cell>
        </row>
        <row r="1146">
          <cell r="A1146" t="str">
            <v>BB430</v>
          </cell>
        </row>
        <row r="1147">
          <cell r="A1147" t="str">
            <v>BB431</v>
          </cell>
        </row>
        <row r="1148">
          <cell r="A1148" t="str">
            <v>BB432</v>
          </cell>
        </row>
        <row r="1149">
          <cell r="A1149" t="str">
            <v>BB802</v>
          </cell>
        </row>
        <row r="1150">
          <cell r="A1150" t="str">
            <v>BB800</v>
          </cell>
        </row>
        <row r="1151">
          <cell r="A1151" t="str">
            <v>BB801</v>
          </cell>
        </row>
        <row r="1152">
          <cell r="A1152" t="str">
            <v>BB803</v>
          </cell>
        </row>
        <row r="1153">
          <cell r="A1153" t="str">
            <v>BB817</v>
          </cell>
        </row>
        <row r="1154">
          <cell r="A1154" t="str">
            <v>BB818</v>
          </cell>
        </row>
        <row r="1155">
          <cell r="A1155" t="str">
            <v>BB804</v>
          </cell>
        </row>
        <row r="1156">
          <cell r="A1156" t="str">
            <v>BB805</v>
          </cell>
        </row>
        <row r="1157">
          <cell r="A1157" t="str">
            <v>BB805A</v>
          </cell>
        </row>
        <row r="1158">
          <cell r="A1158" t="str">
            <v>BB704</v>
          </cell>
        </row>
        <row r="1159">
          <cell r="A1159" t="str">
            <v>BB705</v>
          </cell>
        </row>
        <row r="1160">
          <cell r="A1160" t="str">
            <v>BB706</v>
          </cell>
        </row>
        <row r="1161">
          <cell r="A1161" t="str">
            <v>BB707</v>
          </cell>
        </row>
        <row r="1162">
          <cell r="A1162" t="str">
            <v>BB708</v>
          </cell>
        </row>
        <row r="1163">
          <cell r="A1163" t="str">
            <v>BB709</v>
          </cell>
        </row>
        <row r="1164">
          <cell r="A1164" t="str">
            <v>BB443</v>
          </cell>
        </row>
        <row r="1165">
          <cell r="A1165" t="str">
            <v>BB711</v>
          </cell>
        </row>
        <row r="1166">
          <cell r="A1166" t="str">
            <v>BB452</v>
          </cell>
        </row>
        <row r="1167">
          <cell r="A1167" t="str">
            <v>BB453</v>
          </cell>
        </row>
        <row r="1168">
          <cell r="A1168" t="str">
            <v>BB455</v>
          </cell>
        </row>
        <row r="1169">
          <cell r="A1169" t="str">
            <v>BB459</v>
          </cell>
        </row>
        <row r="1170">
          <cell r="A1170" t="str">
            <v>BB461</v>
          </cell>
        </row>
        <row r="1171">
          <cell r="A1171" t="str">
            <v>BB462</v>
          </cell>
        </row>
        <row r="1172">
          <cell r="A1172" t="str">
            <v>BB710</v>
          </cell>
        </row>
        <row r="1173">
          <cell r="A1173" t="str">
            <v>BB465</v>
          </cell>
        </row>
        <row r="1174">
          <cell r="A1174" t="str">
            <v>BB468</v>
          </cell>
        </row>
        <row r="1175">
          <cell r="A1175" t="str">
            <v>BB480</v>
          </cell>
        </row>
        <row r="1176">
          <cell r="A1176" t="str">
            <v>BB812</v>
          </cell>
        </row>
        <row r="1177">
          <cell r="A1177" t="str">
            <v>BB485</v>
          </cell>
        </row>
        <row r="1178">
          <cell r="A1178" t="str">
            <v>BB487</v>
          </cell>
        </row>
        <row r="1179">
          <cell r="A1179" t="str">
            <v>BB486</v>
          </cell>
        </row>
        <row r="1180">
          <cell r="A1180" t="str">
            <v>BB488</v>
          </cell>
        </row>
        <row r="1181">
          <cell r="A1181" t="str">
            <v>BB489</v>
          </cell>
        </row>
        <row r="1182">
          <cell r="A1182" t="str">
            <v>BB490</v>
          </cell>
        </row>
        <row r="1183">
          <cell r="A1183" t="str">
            <v>BB491</v>
          </cell>
        </row>
        <row r="1184">
          <cell r="A1184" t="str">
            <v>BB493</v>
          </cell>
        </row>
        <row r="1185">
          <cell r="A1185" t="str">
            <v>BB494</v>
          </cell>
        </row>
        <row r="1186">
          <cell r="A1186" t="str">
            <v>BB492</v>
          </cell>
        </row>
        <row r="1187">
          <cell r="A1187" t="str">
            <v>BB650</v>
          </cell>
        </row>
        <row r="1188">
          <cell r="A1188" t="str">
            <v>BB827</v>
          </cell>
        </row>
        <row r="1189">
          <cell r="A1189" t="str">
            <v>BB822</v>
          </cell>
        </row>
        <row r="1190">
          <cell r="A1190" t="str">
            <v>BB820</v>
          </cell>
        </row>
        <row r="1191">
          <cell r="A1191" t="str">
            <v>BB821</v>
          </cell>
        </row>
        <row r="1192">
          <cell r="A1192" t="str">
            <v>BB518</v>
          </cell>
        </row>
        <row r="1193">
          <cell r="A1193" t="str">
            <v>BB523</v>
          </cell>
        </row>
        <row r="1194">
          <cell r="A1194" t="str">
            <v>BB533</v>
          </cell>
        </row>
        <row r="1195">
          <cell r="A1195" t="str">
            <v>BB737</v>
          </cell>
        </row>
        <row r="1196">
          <cell r="A1196" t="str">
            <v>BB825</v>
          </cell>
        </row>
        <row r="1197">
          <cell r="A1197" t="str">
            <v>BB826</v>
          </cell>
        </row>
        <row r="1198">
          <cell r="A1198" t="str">
            <v>BB823</v>
          </cell>
        </row>
        <row r="1199">
          <cell r="A1199" t="str">
            <v>BB824</v>
          </cell>
        </row>
        <row r="1200">
          <cell r="A1200" t="str">
            <v>BB738</v>
          </cell>
        </row>
        <row r="1201">
          <cell r="A1201" t="str">
            <v>BB537</v>
          </cell>
        </row>
        <row r="1202">
          <cell r="A1202" t="str">
            <v>BB540</v>
          </cell>
        </row>
        <row r="1203">
          <cell r="A1203" t="str">
            <v>BB541</v>
          </cell>
        </row>
        <row r="1204">
          <cell r="A1204" t="str">
            <v>BB542</v>
          </cell>
        </row>
        <row r="1205">
          <cell r="A1205" t="str">
            <v>BB543</v>
          </cell>
        </row>
        <row r="1206">
          <cell r="A1206" t="str">
            <v>BB544</v>
          </cell>
        </row>
        <row r="1207">
          <cell r="A1207" t="str">
            <v>BB546</v>
          </cell>
        </row>
        <row r="1208">
          <cell r="A1208" t="str">
            <v>BB547</v>
          </cell>
        </row>
        <row r="1209">
          <cell r="A1209" t="str">
            <v>BB548</v>
          </cell>
        </row>
        <row r="1210">
          <cell r="A1210" t="str">
            <v>BB549</v>
          </cell>
        </row>
        <row r="1211">
          <cell r="A1211" t="str">
            <v>BB550</v>
          </cell>
        </row>
        <row r="1212">
          <cell r="A1212" t="str">
            <v>BB551</v>
          </cell>
        </row>
        <row r="1213">
          <cell r="A1213" t="str">
            <v>BB552</v>
          </cell>
        </row>
        <row r="1214">
          <cell r="A1214" t="str">
            <v>BB553</v>
          </cell>
        </row>
        <row r="1215">
          <cell r="A1215" t="str">
            <v>BB740</v>
          </cell>
        </row>
        <row r="1216">
          <cell r="A1216" t="str">
            <v>BB739</v>
          </cell>
        </row>
        <row r="1217">
          <cell r="A1217" t="str">
            <v>BB554</v>
          </cell>
        </row>
        <row r="1218">
          <cell r="A1218" t="str">
            <v>BB556</v>
          </cell>
        </row>
        <row r="1219">
          <cell r="A1219" t="str">
            <v>BB731</v>
          </cell>
        </row>
        <row r="1220">
          <cell r="A1220" t="str">
            <v>BB732</v>
          </cell>
        </row>
        <row r="1221">
          <cell r="A1221" t="str">
            <v>BB733</v>
          </cell>
        </row>
        <row r="1222">
          <cell r="A1222" t="str">
            <v>BB734</v>
          </cell>
        </row>
        <row r="1223">
          <cell r="A1223" t="str">
            <v>BB735</v>
          </cell>
        </row>
        <row r="1224">
          <cell r="A1224" t="str">
            <v>BB736</v>
          </cell>
        </row>
        <row r="1225">
          <cell r="A1225" t="str">
            <v>BB725</v>
          </cell>
        </row>
        <row r="1226">
          <cell r="A1226" t="str">
            <v>BB726</v>
          </cell>
        </row>
        <row r="1227">
          <cell r="A1227" t="str">
            <v>BB727</v>
          </cell>
        </row>
        <row r="1228">
          <cell r="A1228" t="str">
            <v>BB728</v>
          </cell>
        </row>
        <row r="1229">
          <cell r="A1229" t="str">
            <v>BB729</v>
          </cell>
        </row>
        <row r="1230">
          <cell r="A1230" t="str">
            <v>BB730</v>
          </cell>
        </row>
        <row r="1231">
          <cell r="A1231" t="str">
            <v>BB666</v>
          </cell>
        </row>
        <row r="1232">
          <cell r="A1232" t="str">
            <v>BB816</v>
          </cell>
        </row>
        <row r="1233">
          <cell r="A1233" t="str">
            <v>BB657</v>
          </cell>
        </row>
        <row r="1234">
          <cell r="A1234" t="str">
            <v>BB654</v>
          </cell>
        </row>
        <row r="1235">
          <cell r="A1235" t="str">
            <v>BB652</v>
          </cell>
        </row>
        <row r="1236">
          <cell r="A1236" t="str">
            <v>BB660</v>
          </cell>
        </row>
        <row r="1237">
          <cell r="A1237" t="str">
            <v>BB567</v>
          </cell>
        </row>
        <row r="1238">
          <cell r="A1238" t="str">
            <v>BB568</v>
          </cell>
        </row>
        <row r="1239">
          <cell r="A1239" t="str">
            <v>BB570</v>
          </cell>
        </row>
        <row r="1240">
          <cell r="A1240" t="str">
            <v>BB571</v>
          </cell>
        </row>
        <row r="1241">
          <cell r="A1241" t="str">
            <v>BB775</v>
          </cell>
        </row>
        <row r="1242">
          <cell r="A1242" t="str">
            <v>BB783</v>
          </cell>
        </row>
        <row r="1243">
          <cell r="A1243" t="str">
            <v>BB779</v>
          </cell>
        </row>
        <row r="1244">
          <cell r="A1244" t="str">
            <v>BB787</v>
          </cell>
        </row>
        <row r="1245">
          <cell r="A1245" t="str">
            <v>BB791</v>
          </cell>
        </row>
        <row r="1246">
          <cell r="A1246" t="str">
            <v>BB773</v>
          </cell>
        </row>
        <row r="1247">
          <cell r="A1247" t="str">
            <v>BB781</v>
          </cell>
        </row>
        <row r="1248">
          <cell r="A1248" t="str">
            <v>BB777</v>
          </cell>
        </row>
        <row r="1249">
          <cell r="A1249" t="str">
            <v>BB785</v>
          </cell>
        </row>
        <row r="1250">
          <cell r="A1250" t="str">
            <v>BB789</v>
          </cell>
        </row>
        <row r="1251">
          <cell r="A1251" t="str">
            <v>BB793</v>
          </cell>
        </row>
        <row r="1252">
          <cell r="A1252" t="str">
            <v>BB795</v>
          </cell>
        </row>
        <row r="1253">
          <cell r="A1253" t="str">
            <v>BB580</v>
          </cell>
        </row>
        <row r="1254">
          <cell r="A1254" t="str">
            <v>BB581</v>
          </cell>
        </row>
        <row r="1255">
          <cell r="A1255" t="str">
            <v>BB582</v>
          </cell>
        </row>
        <row r="1256">
          <cell r="A1256" t="str">
            <v>BB583</v>
          </cell>
        </row>
        <row r="1257">
          <cell r="A1257" t="str">
            <v>BB584</v>
          </cell>
        </row>
        <row r="1258">
          <cell r="A1258" t="str">
            <v>BB587</v>
          </cell>
        </row>
        <row r="1259">
          <cell r="A1259" t="str">
            <v>BB586</v>
          </cell>
        </row>
        <row r="1260">
          <cell r="A1260" t="str">
            <v>BB588</v>
          </cell>
        </row>
        <row r="1261">
          <cell r="A1261" t="str">
            <v>BB589</v>
          </cell>
        </row>
        <row r="1262">
          <cell r="A1262" t="str">
            <v>BB590</v>
          </cell>
        </row>
        <row r="1263">
          <cell r="A1263" t="str">
            <v>BB591</v>
          </cell>
        </row>
        <row r="1264">
          <cell r="A1264" t="str">
            <v>BB592</v>
          </cell>
        </row>
        <row r="1265">
          <cell r="A1265" t="str">
            <v>BB596</v>
          </cell>
        </row>
        <row r="1266">
          <cell r="A1266" t="str">
            <v>BB597</v>
          </cell>
        </row>
        <row r="1267">
          <cell r="A1267" t="str">
            <v>BB598</v>
          </cell>
        </row>
        <row r="1268">
          <cell r="A1268" t="str">
            <v>BB599</v>
          </cell>
        </row>
        <row r="1269">
          <cell r="A1269" t="str">
            <v>BB600</v>
          </cell>
        </row>
        <row r="1270">
          <cell r="A1270" t="str">
            <v>BB601</v>
          </cell>
        </row>
        <row r="1271">
          <cell r="A1271" t="str">
            <v>BB603</v>
          </cell>
        </row>
        <row r="1272">
          <cell r="A1272" t="str">
            <v>BB605</v>
          </cell>
        </row>
        <row r="1273">
          <cell r="A1273" t="str">
            <v>BB606</v>
          </cell>
        </row>
        <row r="1274">
          <cell r="A1274" t="str">
            <v>BB607</v>
          </cell>
        </row>
        <row r="1275">
          <cell r="A1275" t="str">
            <v>BB608</v>
          </cell>
        </row>
        <row r="1276">
          <cell r="A1276" t="str">
            <v>BB609</v>
          </cell>
        </row>
        <row r="1277">
          <cell r="A1277" t="str">
            <v>BB610</v>
          </cell>
        </row>
        <row r="1278">
          <cell r="A1278" t="str">
            <v>BB611</v>
          </cell>
        </row>
        <row r="1279">
          <cell r="A1279" t="str">
            <v>BB613</v>
          </cell>
        </row>
        <row r="1280">
          <cell r="A1280" t="str">
            <v>BB614</v>
          </cell>
        </row>
        <row r="1281">
          <cell r="A1281" t="str">
            <v>BB615</v>
          </cell>
        </row>
        <row r="1282">
          <cell r="A1282" t="str">
            <v>BB616</v>
          </cell>
        </row>
        <row r="1283">
          <cell r="A1283" t="str">
            <v>BB629</v>
          </cell>
        </row>
        <row r="1284">
          <cell r="A1284" t="str">
            <v>BB630</v>
          </cell>
        </row>
        <row r="1285">
          <cell r="A1285" t="str">
            <v>BB626</v>
          </cell>
        </row>
        <row r="1286">
          <cell r="A1286" t="str">
            <v>BB627</v>
          </cell>
        </row>
        <row r="1287">
          <cell r="A1287" t="str">
            <v>BB703</v>
          </cell>
        </row>
        <row r="1288">
          <cell r="A1288" t="str">
            <v>BB635</v>
          </cell>
        </row>
        <row r="1289">
          <cell r="A1289" t="str">
            <v>BB661</v>
          </cell>
        </row>
        <row r="1290">
          <cell r="A1290" t="str">
            <v>BB658</v>
          </cell>
        </row>
        <row r="1291">
          <cell r="A1291" t="str">
            <v>BB655</v>
          </cell>
        </row>
        <row r="1292">
          <cell r="A1292" t="str">
            <v>BB653</v>
          </cell>
        </row>
        <row r="1293">
          <cell r="A1293" t="str">
            <v>BB640</v>
          </cell>
        </row>
        <row r="1294">
          <cell r="A1294" t="str">
            <v>BB641</v>
          </cell>
        </row>
        <row r="1295">
          <cell r="A1295" t="str">
            <v>BB799</v>
          </cell>
        </row>
        <row r="1296">
          <cell r="A1296" t="str">
            <v>BB797</v>
          </cell>
        </row>
        <row r="1297">
          <cell r="A1297" t="str">
            <v>BB647</v>
          </cell>
        </row>
        <row r="1298">
          <cell r="A1298" t="str">
            <v>BB648</v>
          </cell>
        </row>
        <row r="1299">
          <cell r="A1299" t="str">
            <v>BB02</v>
          </cell>
        </row>
        <row r="1300">
          <cell r="A1300" t="str">
            <v>BB06</v>
          </cell>
        </row>
        <row r="1301">
          <cell r="A1301" t="str">
            <v>BB07</v>
          </cell>
        </row>
        <row r="1302">
          <cell r="A1302" t="str">
            <v>BB09</v>
          </cell>
        </row>
        <row r="1303">
          <cell r="A1303" t="str">
            <v>BB10</v>
          </cell>
        </row>
        <row r="1304">
          <cell r="A1304" t="str">
            <v>BB100</v>
          </cell>
        </row>
        <row r="1305">
          <cell r="A1305" t="str">
            <v>BB101</v>
          </cell>
        </row>
        <row r="1306">
          <cell r="A1306" t="str">
            <v>BB102</v>
          </cell>
        </row>
        <row r="1307">
          <cell r="A1307" t="str">
            <v>BB103</v>
          </cell>
        </row>
        <row r="1308">
          <cell r="A1308" t="str">
            <v>BB104</v>
          </cell>
        </row>
        <row r="1309">
          <cell r="A1309" t="str">
            <v>BB105</v>
          </cell>
        </row>
        <row r="1310">
          <cell r="A1310" t="str">
            <v>BB106</v>
          </cell>
        </row>
        <row r="1311">
          <cell r="A1311" t="str">
            <v>BB107</v>
          </cell>
        </row>
        <row r="1312">
          <cell r="A1312" t="str">
            <v>BB108</v>
          </cell>
        </row>
        <row r="1313">
          <cell r="A1313" t="str">
            <v>BB109</v>
          </cell>
        </row>
        <row r="1314">
          <cell r="A1314" t="str">
            <v>BB110</v>
          </cell>
        </row>
        <row r="1315">
          <cell r="A1315" t="str">
            <v>BB111</v>
          </cell>
        </row>
        <row r="1316">
          <cell r="A1316" t="str">
            <v>BB112</v>
          </cell>
        </row>
        <row r="1317">
          <cell r="A1317" t="str">
            <v>BB113</v>
          </cell>
        </row>
        <row r="1318">
          <cell r="A1318" t="str">
            <v>BB115</v>
          </cell>
        </row>
        <row r="1319">
          <cell r="A1319" t="str">
            <v>BB116</v>
          </cell>
        </row>
        <row r="1320">
          <cell r="A1320" t="str">
            <v>BB118</v>
          </cell>
        </row>
        <row r="1321">
          <cell r="A1321" t="str">
            <v>BB119</v>
          </cell>
        </row>
        <row r="1322">
          <cell r="A1322" t="str">
            <v>BB12</v>
          </cell>
        </row>
        <row r="1323">
          <cell r="A1323" t="str">
            <v>BB120</v>
          </cell>
        </row>
        <row r="1324">
          <cell r="A1324" t="str">
            <v>BB121</v>
          </cell>
        </row>
        <row r="1325">
          <cell r="A1325" t="str">
            <v>BB122</v>
          </cell>
        </row>
        <row r="1326">
          <cell r="A1326" t="str">
            <v>BB123</v>
          </cell>
        </row>
        <row r="1327">
          <cell r="A1327" t="str">
            <v>BB124</v>
          </cell>
        </row>
        <row r="1328">
          <cell r="A1328" t="str">
            <v>BB125</v>
          </cell>
        </row>
        <row r="1329">
          <cell r="A1329" t="str">
            <v>BB127</v>
          </cell>
        </row>
        <row r="1330">
          <cell r="A1330" t="str">
            <v>BB129</v>
          </cell>
        </row>
        <row r="1331">
          <cell r="A1331" t="str">
            <v>BB13</v>
          </cell>
        </row>
        <row r="1332">
          <cell r="A1332" t="str">
            <v>BB130</v>
          </cell>
        </row>
        <row r="1333">
          <cell r="A1333" t="str">
            <v>BB131</v>
          </cell>
        </row>
        <row r="1334">
          <cell r="A1334" t="str">
            <v>BB132</v>
          </cell>
        </row>
        <row r="1335">
          <cell r="A1335" t="str">
            <v>BB133</v>
          </cell>
        </row>
        <row r="1336">
          <cell r="A1336" t="str">
            <v>BB134</v>
          </cell>
        </row>
        <row r="1337">
          <cell r="A1337" t="str">
            <v>BB135</v>
          </cell>
        </row>
        <row r="1338">
          <cell r="A1338" t="str">
            <v>BB136</v>
          </cell>
        </row>
        <row r="1339">
          <cell r="A1339" t="str">
            <v>BB137</v>
          </cell>
        </row>
        <row r="1340">
          <cell r="A1340" t="str">
            <v>BB138</v>
          </cell>
        </row>
        <row r="1341">
          <cell r="A1341" t="str">
            <v>BB139</v>
          </cell>
        </row>
        <row r="1342">
          <cell r="A1342" t="str">
            <v>BB14</v>
          </cell>
        </row>
        <row r="1343">
          <cell r="A1343" t="str">
            <v>BB140</v>
          </cell>
        </row>
        <row r="1344">
          <cell r="A1344" t="str">
            <v>BB141</v>
          </cell>
        </row>
        <row r="1345">
          <cell r="A1345" t="str">
            <v>BB142</v>
          </cell>
        </row>
        <row r="1346">
          <cell r="A1346" t="str">
            <v>BB143</v>
          </cell>
        </row>
        <row r="1347">
          <cell r="A1347" t="str">
            <v>BB144</v>
          </cell>
        </row>
        <row r="1348">
          <cell r="A1348" t="str">
            <v>BB145</v>
          </cell>
        </row>
        <row r="1349">
          <cell r="A1349" t="str">
            <v>BB146</v>
          </cell>
        </row>
        <row r="1350">
          <cell r="A1350" t="str">
            <v>BB147</v>
          </cell>
        </row>
        <row r="1351">
          <cell r="A1351" t="str">
            <v>BB148</v>
          </cell>
        </row>
        <row r="1352">
          <cell r="A1352" t="str">
            <v>BB149</v>
          </cell>
        </row>
        <row r="1353">
          <cell r="A1353" t="str">
            <v>BB15</v>
          </cell>
        </row>
        <row r="1354">
          <cell r="A1354" t="str">
            <v>BB150</v>
          </cell>
        </row>
        <row r="1355">
          <cell r="A1355" t="str">
            <v>BB151</v>
          </cell>
        </row>
        <row r="1356">
          <cell r="A1356" t="str">
            <v>BB152</v>
          </cell>
        </row>
        <row r="1357">
          <cell r="A1357" t="str">
            <v>BB153</v>
          </cell>
        </row>
        <row r="1358">
          <cell r="A1358" t="str">
            <v>BB154</v>
          </cell>
        </row>
        <row r="1359">
          <cell r="A1359" t="str">
            <v>BB155</v>
          </cell>
        </row>
        <row r="1360">
          <cell r="A1360" t="str">
            <v>BB156</v>
          </cell>
        </row>
        <row r="1361">
          <cell r="A1361" t="str">
            <v>BB16</v>
          </cell>
        </row>
        <row r="1362">
          <cell r="A1362" t="str">
            <v>BB165</v>
          </cell>
        </row>
        <row r="1363">
          <cell r="A1363" t="str">
            <v>BB166</v>
          </cell>
        </row>
        <row r="1364">
          <cell r="A1364" t="str">
            <v>BB167</v>
          </cell>
        </row>
        <row r="1365">
          <cell r="A1365" t="str">
            <v>BB168</v>
          </cell>
        </row>
        <row r="1366">
          <cell r="A1366" t="str">
            <v>BB171</v>
          </cell>
        </row>
        <row r="1367">
          <cell r="A1367" t="str">
            <v>BB172</v>
          </cell>
        </row>
        <row r="1368">
          <cell r="A1368" t="str">
            <v>BB173</v>
          </cell>
        </row>
        <row r="1369">
          <cell r="A1369" t="str">
            <v>BB174</v>
          </cell>
        </row>
        <row r="1370">
          <cell r="A1370" t="str">
            <v>BB175</v>
          </cell>
        </row>
        <row r="1371">
          <cell r="A1371" t="str">
            <v>BB176</v>
          </cell>
        </row>
        <row r="1372">
          <cell r="A1372" t="str">
            <v>BB177</v>
          </cell>
        </row>
        <row r="1373">
          <cell r="A1373" t="str">
            <v>BB18</v>
          </cell>
        </row>
        <row r="1374">
          <cell r="A1374" t="str">
            <v>BB180</v>
          </cell>
        </row>
        <row r="1375">
          <cell r="A1375" t="str">
            <v>BB181</v>
          </cell>
        </row>
        <row r="1376">
          <cell r="A1376" t="str">
            <v>BB184</v>
          </cell>
        </row>
        <row r="1377">
          <cell r="A1377" t="str">
            <v>BB185</v>
          </cell>
        </row>
        <row r="1378">
          <cell r="A1378" t="str">
            <v>BB189</v>
          </cell>
        </row>
        <row r="1379">
          <cell r="A1379" t="str">
            <v>BB19</v>
          </cell>
        </row>
        <row r="1380">
          <cell r="A1380" t="str">
            <v>BB192</v>
          </cell>
        </row>
        <row r="1381">
          <cell r="A1381" t="str">
            <v>BB193</v>
          </cell>
        </row>
        <row r="1382">
          <cell r="A1382" t="str">
            <v>BB194</v>
          </cell>
        </row>
        <row r="1383">
          <cell r="A1383" t="str">
            <v>BB195</v>
          </cell>
        </row>
        <row r="1384">
          <cell r="A1384" t="str">
            <v>BB196</v>
          </cell>
        </row>
        <row r="1385">
          <cell r="A1385" t="str">
            <v>BB197</v>
          </cell>
        </row>
        <row r="1386">
          <cell r="A1386" t="str">
            <v>BB199</v>
          </cell>
        </row>
        <row r="1387">
          <cell r="A1387" t="str">
            <v>BB20</v>
          </cell>
        </row>
        <row r="1388">
          <cell r="A1388" t="str">
            <v>BB200</v>
          </cell>
        </row>
        <row r="1389">
          <cell r="A1389" t="str">
            <v>BB201</v>
          </cell>
        </row>
        <row r="1390">
          <cell r="A1390" t="str">
            <v>BB202</v>
          </cell>
        </row>
        <row r="1391">
          <cell r="A1391" t="str">
            <v>BB203</v>
          </cell>
        </row>
        <row r="1392">
          <cell r="A1392" t="str">
            <v>BB204</v>
          </cell>
        </row>
        <row r="1393">
          <cell r="A1393" t="str">
            <v>BB205</v>
          </cell>
        </row>
        <row r="1394">
          <cell r="A1394" t="str">
            <v>BB206</v>
          </cell>
        </row>
        <row r="1395">
          <cell r="A1395" t="str">
            <v>BB207</v>
          </cell>
        </row>
        <row r="1396">
          <cell r="A1396" t="str">
            <v>BB208</v>
          </cell>
        </row>
        <row r="1397">
          <cell r="A1397" t="str">
            <v>BB209</v>
          </cell>
        </row>
        <row r="1398">
          <cell r="A1398" t="str">
            <v>BB21</v>
          </cell>
        </row>
        <row r="1399">
          <cell r="A1399" t="str">
            <v>BB210</v>
          </cell>
        </row>
        <row r="1400">
          <cell r="A1400" t="str">
            <v>BB212</v>
          </cell>
        </row>
        <row r="1401">
          <cell r="A1401" t="str">
            <v>BB213</v>
          </cell>
        </row>
        <row r="1402">
          <cell r="A1402" t="str">
            <v>BB214</v>
          </cell>
        </row>
        <row r="1403">
          <cell r="A1403" t="str">
            <v>BB215</v>
          </cell>
        </row>
        <row r="1404">
          <cell r="A1404" t="str">
            <v>BB216</v>
          </cell>
        </row>
        <row r="1405">
          <cell r="A1405" t="str">
            <v>BB217</v>
          </cell>
        </row>
        <row r="1406">
          <cell r="A1406" t="str">
            <v>BB218</v>
          </cell>
        </row>
        <row r="1407">
          <cell r="A1407" t="str">
            <v>BB219</v>
          </cell>
        </row>
        <row r="1408">
          <cell r="A1408" t="str">
            <v>BB22</v>
          </cell>
        </row>
        <row r="1409">
          <cell r="A1409" t="str">
            <v>BB221</v>
          </cell>
        </row>
        <row r="1410">
          <cell r="A1410" t="str">
            <v>BB222</v>
          </cell>
        </row>
        <row r="1411">
          <cell r="A1411" t="str">
            <v>BB223</v>
          </cell>
        </row>
        <row r="1412">
          <cell r="A1412" t="str">
            <v>BB224</v>
          </cell>
        </row>
        <row r="1413">
          <cell r="A1413" t="str">
            <v>BB225</v>
          </cell>
        </row>
        <row r="1414">
          <cell r="A1414" t="str">
            <v>BB23</v>
          </cell>
        </row>
        <row r="1415">
          <cell r="A1415" t="str">
            <v>BB230</v>
          </cell>
        </row>
        <row r="1416">
          <cell r="A1416" t="str">
            <v>BB231</v>
          </cell>
        </row>
        <row r="1417">
          <cell r="A1417" t="str">
            <v>BB232</v>
          </cell>
        </row>
        <row r="1418">
          <cell r="A1418" t="str">
            <v>BB235</v>
          </cell>
        </row>
        <row r="1419">
          <cell r="A1419" t="str">
            <v>BB236</v>
          </cell>
        </row>
        <row r="1420">
          <cell r="A1420" t="str">
            <v>BB237</v>
          </cell>
        </row>
        <row r="1421">
          <cell r="A1421" t="str">
            <v>BB238</v>
          </cell>
        </row>
        <row r="1422">
          <cell r="A1422" t="str">
            <v>BB239</v>
          </cell>
        </row>
        <row r="1423">
          <cell r="A1423" t="str">
            <v>BB24</v>
          </cell>
        </row>
        <row r="1424">
          <cell r="A1424" t="str">
            <v>BB240</v>
          </cell>
        </row>
        <row r="1425">
          <cell r="A1425" t="str">
            <v>BB241</v>
          </cell>
        </row>
        <row r="1426">
          <cell r="A1426" t="str">
            <v>BB242</v>
          </cell>
        </row>
        <row r="1427">
          <cell r="A1427" t="str">
            <v>BB243</v>
          </cell>
        </row>
        <row r="1428">
          <cell r="A1428" t="str">
            <v>BB246</v>
          </cell>
        </row>
        <row r="1429">
          <cell r="A1429" t="str">
            <v>BB247</v>
          </cell>
        </row>
        <row r="1430">
          <cell r="A1430" t="str">
            <v>BB248</v>
          </cell>
        </row>
        <row r="1431">
          <cell r="A1431" t="str">
            <v>BB249</v>
          </cell>
        </row>
        <row r="1432">
          <cell r="A1432" t="str">
            <v>BB25</v>
          </cell>
        </row>
        <row r="1433">
          <cell r="A1433" t="str">
            <v>BB250</v>
          </cell>
        </row>
        <row r="1434">
          <cell r="A1434" t="str">
            <v>BB251</v>
          </cell>
        </row>
        <row r="1435">
          <cell r="A1435" t="str">
            <v>BB252</v>
          </cell>
        </row>
        <row r="1436">
          <cell r="A1436" t="str">
            <v>BB253</v>
          </cell>
        </row>
        <row r="1437">
          <cell r="A1437" t="str">
            <v>BB254</v>
          </cell>
        </row>
        <row r="1438">
          <cell r="A1438" t="str">
            <v>BB255</v>
          </cell>
        </row>
        <row r="1439">
          <cell r="A1439" t="str">
            <v>BB257</v>
          </cell>
        </row>
        <row r="1440">
          <cell r="A1440" t="str">
            <v>BB258</v>
          </cell>
        </row>
        <row r="1441">
          <cell r="A1441" t="str">
            <v>BB259</v>
          </cell>
        </row>
        <row r="1442">
          <cell r="A1442" t="str">
            <v>BB26</v>
          </cell>
        </row>
        <row r="1443">
          <cell r="A1443" t="str">
            <v>BB260</v>
          </cell>
        </row>
        <row r="1444">
          <cell r="A1444" t="str">
            <v>BB262</v>
          </cell>
        </row>
        <row r="1445">
          <cell r="A1445" t="str">
            <v>BB266</v>
          </cell>
        </row>
        <row r="1446">
          <cell r="A1446" t="str">
            <v>BB267</v>
          </cell>
        </row>
        <row r="1447">
          <cell r="A1447" t="str">
            <v>BB269</v>
          </cell>
        </row>
        <row r="1448">
          <cell r="A1448" t="str">
            <v>BB27</v>
          </cell>
        </row>
        <row r="1449">
          <cell r="A1449" t="str">
            <v>BB270</v>
          </cell>
        </row>
        <row r="1450">
          <cell r="A1450" t="str">
            <v>BB271</v>
          </cell>
        </row>
        <row r="1451">
          <cell r="A1451" t="str">
            <v>BB272</v>
          </cell>
        </row>
        <row r="1452">
          <cell r="A1452" t="str">
            <v>BB273</v>
          </cell>
        </row>
        <row r="1453">
          <cell r="A1453" t="str">
            <v>BB274</v>
          </cell>
        </row>
        <row r="1454">
          <cell r="A1454" t="str">
            <v>BB275</v>
          </cell>
        </row>
        <row r="1455">
          <cell r="A1455" t="str">
            <v>BB276</v>
          </cell>
        </row>
        <row r="1456">
          <cell r="A1456" t="str">
            <v>BB277</v>
          </cell>
        </row>
        <row r="1457">
          <cell r="A1457" t="str">
            <v>BB278</v>
          </cell>
        </row>
        <row r="1458">
          <cell r="A1458" t="str">
            <v>BB279</v>
          </cell>
        </row>
        <row r="1459">
          <cell r="A1459" t="str">
            <v>BB28</v>
          </cell>
        </row>
        <row r="1460">
          <cell r="A1460" t="str">
            <v>BB280</v>
          </cell>
        </row>
        <row r="1461">
          <cell r="A1461" t="str">
            <v>BB281</v>
          </cell>
        </row>
        <row r="1462">
          <cell r="A1462" t="str">
            <v>BB282</v>
          </cell>
        </row>
        <row r="1463">
          <cell r="A1463" t="str">
            <v>BB283</v>
          </cell>
        </row>
        <row r="1464">
          <cell r="A1464" t="str">
            <v>BB284</v>
          </cell>
        </row>
        <row r="1465">
          <cell r="A1465" t="str">
            <v>BB285</v>
          </cell>
        </row>
        <row r="1466">
          <cell r="A1466" t="str">
            <v>BB286</v>
          </cell>
        </row>
        <row r="1467">
          <cell r="A1467" t="str">
            <v>BB287</v>
          </cell>
        </row>
        <row r="1468">
          <cell r="A1468" t="str">
            <v>BB288</v>
          </cell>
        </row>
        <row r="1469">
          <cell r="A1469" t="str">
            <v>BB289</v>
          </cell>
        </row>
        <row r="1470">
          <cell r="A1470" t="str">
            <v>BB290</v>
          </cell>
        </row>
        <row r="1471">
          <cell r="A1471" t="str">
            <v>BB291</v>
          </cell>
        </row>
        <row r="1472">
          <cell r="A1472" t="str">
            <v>BB292</v>
          </cell>
        </row>
        <row r="1473">
          <cell r="A1473" t="str">
            <v>BB295</v>
          </cell>
        </row>
        <row r="1474">
          <cell r="A1474" t="str">
            <v>BB299</v>
          </cell>
        </row>
        <row r="1475">
          <cell r="A1475" t="str">
            <v>BB30</v>
          </cell>
        </row>
        <row r="1476">
          <cell r="A1476" t="str">
            <v>BB300</v>
          </cell>
        </row>
        <row r="1477">
          <cell r="A1477" t="str">
            <v>BB301</v>
          </cell>
        </row>
        <row r="1478">
          <cell r="A1478" t="str">
            <v>BB303</v>
          </cell>
        </row>
        <row r="1479">
          <cell r="A1479" t="str">
            <v>BB304</v>
          </cell>
        </row>
        <row r="1480">
          <cell r="A1480" t="str">
            <v>BB305</v>
          </cell>
        </row>
        <row r="1481">
          <cell r="A1481" t="str">
            <v>BB306</v>
          </cell>
        </row>
        <row r="1482">
          <cell r="A1482" t="str">
            <v>BB307</v>
          </cell>
        </row>
        <row r="1483">
          <cell r="A1483" t="str">
            <v>BB309</v>
          </cell>
        </row>
        <row r="1484">
          <cell r="A1484" t="str">
            <v>BB310</v>
          </cell>
        </row>
        <row r="1485">
          <cell r="A1485" t="str">
            <v>BB311</v>
          </cell>
        </row>
        <row r="1486">
          <cell r="A1486" t="str">
            <v>BB314</v>
          </cell>
        </row>
        <row r="1487">
          <cell r="A1487" t="str">
            <v>BB316</v>
          </cell>
        </row>
        <row r="1488">
          <cell r="A1488" t="str">
            <v>BB317</v>
          </cell>
        </row>
        <row r="1489">
          <cell r="A1489" t="str">
            <v>BB318</v>
          </cell>
        </row>
        <row r="1490">
          <cell r="A1490" t="str">
            <v>BB319</v>
          </cell>
        </row>
        <row r="1491">
          <cell r="A1491" t="str">
            <v>BB320</v>
          </cell>
        </row>
        <row r="1492">
          <cell r="A1492" t="str">
            <v>BB322</v>
          </cell>
        </row>
        <row r="1493">
          <cell r="A1493" t="str">
            <v>BB324</v>
          </cell>
        </row>
        <row r="1494">
          <cell r="A1494" t="str">
            <v>BB325</v>
          </cell>
        </row>
        <row r="1495">
          <cell r="A1495" t="str">
            <v>BB326</v>
          </cell>
        </row>
        <row r="1496">
          <cell r="A1496" t="str">
            <v>BB327</v>
          </cell>
        </row>
        <row r="1497">
          <cell r="A1497" t="str">
            <v>BB33</v>
          </cell>
        </row>
        <row r="1498">
          <cell r="A1498" t="str">
            <v>BB330</v>
          </cell>
        </row>
        <row r="1499">
          <cell r="A1499" t="str">
            <v>BB331</v>
          </cell>
        </row>
        <row r="1500">
          <cell r="A1500" t="str">
            <v>BB332</v>
          </cell>
        </row>
        <row r="1501">
          <cell r="A1501" t="str">
            <v>BB333</v>
          </cell>
        </row>
        <row r="1502">
          <cell r="A1502" t="str">
            <v>BB335</v>
          </cell>
        </row>
        <row r="1503">
          <cell r="A1503" t="str">
            <v>BB336</v>
          </cell>
        </row>
        <row r="1504">
          <cell r="A1504" t="str">
            <v>BB338</v>
          </cell>
        </row>
        <row r="1505">
          <cell r="A1505" t="str">
            <v>BB34</v>
          </cell>
        </row>
        <row r="1506">
          <cell r="A1506" t="str">
            <v>BB342</v>
          </cell>
        </row>
        <row r="1507">
          <cell r="A1507" t="str">
            <v>BB343</v>
          </cell>
        </row>
        <row r="1508">
          <cell r="A1508" t="str">
            <v>BB346</v>
          </cell>
        </row>
        <row r="1509">
          <cell r="A1509" t="str">
            <v>BB347</v>
          </cell>
        </row>
        <row r="1510">
          <cell r="A1510" t="str">
            <v>BB348</v>
          </cell>
        </row>
        <row r="1511">
          <cell r="A1511" t="str">
            <v>BB349</v>
          </cell>
        </row>
        <row r="1512">
          <cell r="A1512" t="str">
            <v>BB35</v>
          </cell>
        </row>
        <row r="1513">
          <cell r="A1513" t="str">
            <v>BB350</v>
          </cell>
        </row>
        <row r="1514">
          <cell r="A1514" t="str">
            <v>BB351</v>
          </cell>
        </row>
        <row r="1515">
          <cell r="A1515" t="str">
            <v>BB352</v>
          </cell>
        </row>
        <row r="1516">
          <cell r="A1516" t="str">
            <v>BB356</v>
          </cell>
        </row>
        <row r="1517">
          <cell r="A1517" t="str">
            <v>BB357</v>
          </cell>
        </row>
        <row r="1518">
          <cell r="A1518" t="str">
            <v>BB36</v>
          </cell>
        </row>
        <row r="1519">
          <cell r="A1519" t="str">
            <v>BB362</v>
          </cell>
        </row>
        <row r="1520">
          <cell r="A1520" t="str">
            <v>BB363</v>
          </cell>
        </row>
        <row r="1521">
          <cell r="A1521" t="str">
            <v>BB369</v>
          </cell>
        </row>
        <row r="1522">
          <cell r="A1522" t="str">
            <v>BB37</v>
          </cell>
        </row>
        <row r="1523">
          <cell r="A1523" t="str">
            <v>BB370</v>
          </cell>
        </row>
        <row r="1524">
          <cell r="A1524" t="str">
            <v>BB371</v>
          </cell>
        </row>
        <row r="1525">
          <cell r="A1525" t="str">
            <v>BB377</v>
          </cell>
        </row>
        <row r="1526">
          <cell r="A1526" t="str">
            <v>BB38</v>
          </cell>
        </row>
        <row r="1527">
          <cell r="A1527" t="str">
            <v>BB387</v>
          </cell>
        </row>
        <row r="1528">
          <cell r="A1528" t="str">
            <v>BB388</v>
          </cell>
        </row>
        <row r="1529">
          <cell r="A1529" t="str">
            <v>BB389</v>
          </cell>
        </row>
        <row r="1530">
          <cell r="A1530" t="str">
            <v>BB39</v>
          </cell>
        </row>
        <row r="1531">
          <cell r="A1531" t="str">
            <v>BB391</v>
          </cell>
        </row>
        <row r="1532">
          <cell r="A1532" t="str">
            <v>BB392</v>
          </cell>
        </row>
        <row r="1533">
          <cell r="A1533" t="str">
            <v>BB397</v>
          </cell>
        </row>
        <row r="1534">
          <cell r="A1534" t="str">
            <v>BB398</v>
          </cell>
        </row>
        <row r="1535">
          <cell r="A1535" t="str">
            <v>BB399</v>
          </cell>
        </row>
        <row r="1536">
          <cell r="A1536" t="str">
            <v>BB40</v>
          </cell>
        </row>
        <row r="1537">
          <cell r="A1537" t="str">
            <v>BB400</v>
          </cell>
        </row>
        <row r="1538">
          <cell r="A1538" t="str">
            <v>BB408</v>
          </cell>
        </row>
        <row r="1539">
          <cell r="A1539" t="str">
            <v>BB409</v>
          </cell>
        </row>
        <row r="1540">
          <cell r="A1540" t="str">
            <v>BB41</v>
          </cell>
        </row>
        <row r="1541">
          <cell r="A1541" t="str">
            <v>BB410</v>
          </cell>
        </row>
        <row r="1542">
          <cell r="A1542" t="str">
            <v>BB411</v>
          </cell>
        </row>
        <row r="1543">
          <cell r="A1543" t="str">
            <v>BB412</v>
          </cell>
        </row>
        <row r="1544">
          <cell r="A1544" t="str">
            <v>BB413</v>
          </cell>
        </row>
        <row r="1545">
          <cell r="A1545" t="str">
            <v>BB414</v>
          </cell>
        </row>
        <row r="1546">
          <cell r="A1546" t="str">
            <v>BB415</v>
          </cell>
        </row>
        <row r="1547">
          <cell r="A1547" t="str">
            <v>BB416</v>
          </cell>
        </row>
        <row r="1548">
          <cell r="A1548" t="str">
            <v>BB417</v>
          </cell>
        </row>
        <row r="1549">
          <cell r="A1549" t="str">
            <v>BB418</v>
          </cell>
        </row>
        <row r="1550">
          <cell r="A1550" t="str">
            <v>BB419</v>
          </cell>
        </row>
        <row r="1551">
          <cell r="A1551" t="str">
            <v>BB42</v>
          </cell>
        </row>
        <row r="1552">
          <cell r="A1552" t="str">
            <v>BB420</v>
          </cell>
        </row>
        <row r="1553">
          <cell r="A1553" t="str">
            <v>BB421</v>
          </cell>
        </row>
        <row r="1554">
          <cell r="A1554" t="str">
            <v>BB422</v>
          </cell>
        </row>
        <row r="1555">
          <cell r="A1555" t="str">
            <v>BB423</v>
          </cell>
        </row>
        <row r="1556">
          <cell r="A1556" t="str">
            <v>BB424</v>
          </cell>
        </row>
        <row r="1557">
          <cell r="A1557" t="str">
            <v>BB425</v>
          </cell>
        </row>
        <row r="1558">
          <cell r="A1558" t="str">
            <v>BB426</v>
          </cell>
        </row>
        <row r="1559">
          <cell r="A1559" t="str">
            <v>BB427</v>
          </cell>
        </row>
        <row r="1560">
          <cell r="A1560" t="str">
            <v>BB428</v>
          </cell>
        </row>
        <row r="1561">
          <cell r="A1561" t="str">
            <v>BB433</v>
          </cell>
        </row>
        <row r="1562">
          <cell r="A1562" t="str">
            <v>BB434</v>
          </cell>
        </row>
        <row r="1563">
          <cell r="A1563" t="str">
            <v>BB435</v>
          </cell>
        </row>
        <row r="1564">
          <cell r="A1564" t="str">
            <v>BB436</v>
          </cell>
        </row>
        <row r="1565">
          <cell r="A1565" t="str">
            <v>BB437</v>
          </cell>
        </row>
        <row r="1566">
          <cell r="A1566" t="str">
            <v>BB438</v>
          </cell>
        </row>
        <row r="1567">
          <cell r="A1567" t="str">
            <v>BB439</v>
          </cell>
        </row>
        <row r="1568">
          <cell r="A1568" t="str">
            <v>BB44</v>
          </cell>
        </row>
        <row r="1569">
          <cell r="A1569" t="str">
            <v>BB440</v>
          </cell>
        </row>
        <row r="1570">
          <cell r="A1570" t="str">
            <v>BB441</v>
          </cell>
        </row>
        <row r="1571">
          <cell r="A1571" t="str">
            <v>BB442</v>
          </cell>
        </row>
        <row r="1572">
          <cell r="A1572" t="str">
            <v>BB444</v>
          </cell>
        </row>
        <row r="1573">
          <cell r="A1573" t="str">
            <v>BB445</v>
          </cell>
        </row>
        <row r="1574">
          <cell r="A1574" t="str">
            <v>BB446</v>
          </cell>
        </row>
        <row r="1575">
          <cell r="A1575" t="str">
            <v>BB447</v>
          </cell>
        </row>
        <row r="1576">
          <cell r="A1576" t="str">
            <v>BB448</v>
          </cell>
        </row>
        <row r="1577">
          <cell r="A1577" t="str">
            <v>BB449</v>
          </cell>
        </row>
        <row r="1578">
          <cell r="A1578" t="str">
            <v>BB45</v>
          </cell>
        </row>
        <row r="1579">
          <cell r="A1579" t="str">
            <v>BB450</v>
          </cell>
        </row>
        <row r="1580">
          <cell r="A1580" t="str">
            <v>BB451</v>
          </cell>
        </row>
        <row r="1581">
          <cell r="A1581" t="str">
            <v>BB454</v>
          </cell>
        </row>
        <row r="1582">
          <cell r="A1582" t="str">
            <v>BB456</v>
          </cell>
        </row>
        <row r="1583">
          <cell r="A1583" t="str">
            <v>BB457</v>
          </cell>
        </row>
        <row r="1584">
          <cell r="A1584" t="str">
            <v>BB458</v>
          </cell>
        </row>
        <row r="1585">
          <cell r="A1585" t="str">
            <v>BB46</v>
          </cell>
        </row>
        <row r="1586">
          <cell r="A1586" t="str">
            <v>BB460</v>
          </cell>
        </row>
        <row r="1587">
          <cell r="A1587" t="str">
            <v>BB463</v>
          </cell>
        </row>
        <row r="1588">
          <cell r="A1588" t="str">
            <v>BB464</v>
          </cell>
        </row>
        <row r="1589">
          <cell r="A1589" t="str">
            <v>BB466</v>
          </cell>
        </row>
        <row r="1590">
          <cell r="A1590" t="str">
            <v>BB467</v>
          </cell>
        </row>
        <row r="1591">
          <cell r="A1591" t="str">
            <v>BB469</v>
          </cell>
        </row>
        <row r="1592">
          <cell r="A1592" t="str">
            <v>BB470</v>
          </cell>
        </row>
        <row r="1593">
          <cell r="A1593" t="str">
            <v>BB471</v>
          </cell>
        </row>
        <row r="1594">
          <cell r="A1594" t="str">
            <v>BB472</v>
          </cell>
        </row>
        <row r="1595">
          <cell r="A1595" t="str">
            <v>BB473</v>
          </cell>
        </row>
        <row r="1596">
          <cell r="A1596" t="str">
            <v>BB474</v>
          </cell>
        </row>
        <row r="1597">
          <cell r="A1597" t="str">
            <v>BB475</v>
          </cell>
        </row>
        <row r="1598">
          <cell r="A1598" t="str">
            <v>BB476</v>
          </cell>
        </row>
        <row r="1599">
          <cell r="A1599" t="str">
            <v>BB477</v>
          </cell>
        </row>
        <row r="1600">
          <cell r="A1600" t="str">
            <v>BB478</v>
          </cell>
        </row>
        <row r="1601">
          <cell r="A1601" t="str">
            <v>BB479</v>
          </cell>
        </row>
        <row r="1602">
          <cell r="A1602" t="str">
            <v>BB481</v>
          </cell>
        </row>
        <row r="1603">
          <cell r="A1603" t="str">
            <v>BB482</v>
          </cell>
        </row>
        <row r="1604">
          <cell r="A1604" t="str">
            <v>BB483</v>
          </cell>
        </row>
        <row r="1605">
          <cell r="A1605" t="str">
            <v>BB484</v>
          </cell>
        </row>
        <row r="1606">
          <cell r="A1606" t="str">
            <v>BB49</v>
          </cell>
        </row>
        <row r="1607">
          <cell r="A1607" t="str">
            <v>BB495</v>
          </cell>
        </row>
        <row r="1608">
          <cell r="A1608" t="str">
            <v>BB496</v>
          </cell>
        </row>
        <row r="1609">
          <cell r="A1609" t="str">
            <v>BB497</v>
          </cell>
        </row>
        <row r="1610">
          <cell r="A1610" t="str">
            <v>BB498</v>
          </cell>
        </row>
        <row r="1611">
          <cell r="A1611" t="str">
            <v>BB499</v>
          </cell>
        </row>
        <row r="1612">
          <cell r="A1612" t="str">
            <v>BB50</v>
          </cell>
        </row>
        <row r="1613">
          <cell r="A1613" t="str">
            <v>BB500</v>
          </cell>
        </row>
        <row r="1614">
          <cell r="A1614" t="str">
            <v>BB501</v>
          </cell>
        </row>
        <row r="1615">
          <cell r="A1615" t="str">
            <v>BB502</v>
          </cell>
        </row>
        <row r="1616">
          <cell r="A1616" t="str">
            <v>BB503</v>
          </cell>
        </row>
        <row r="1617">
          <cell r="A1617" t="str">
            <v>BB504</v>
          </cell>
        </row>
        <row r="1618">
          <cell r="A1618" t="str">
            <v>BB505</v>
          </cell>
        </row>
        <row r="1619">
          <cell r="A1619" t="str">
            <v>BB506</v>
          </cell>
        </row>
        <row r="1620">
          <cell r="A1620" t="str">
            <v>BB507</v>
          </cell>
        </row>
        <row r="1621">
          <cell r="A1621" t="str">
            <v>BB508</v>
          </cell>
        </row>
        <row r="1622">
          <cell r="A1622" t="str">
            <v>BB509</v>
          </cell>
        </row>
        <row r="1623">
          <cell r="A1623" t="str">
            <v>BB510</v>
          </cell>
        </row>
        <row r="1624">
          <cell r="A1624" t="str">
            <v>BB511</v>
          </cell>
        </row>
        <row r="1625">
          <cell r="A1625" t="str">
            <v>BB512</v>
          </cell>
        </row>
        <row r="1626">
          <cell r="A1626" t="str">
            <v>BB513</v>
          </cell>
        </row>
        <row r="1627">
          <cell r="A1627" t="str">
            <v>BB514</v>
          </cell>
        </row>
        <row r="1628">
          <cell r="A1628" t="str">
            <v>BB515</v>
          </cell>
        </row>
        <row r="1629">
          <cell r="A1629" t="str">
            <v>BB516</v>
          </cell>
        </row>
        <row r="1630">
          <cell r="A1630" t="str">
            <v>BB517</v>
          </cell>
        </row>
        <row r="1631">
          <cell r="A1631" t="str">
            <v>BB519</v>
          </cell>
        </row>
        <row r="1632">
          <cell r="A1632" t="str">
            <v>BB520</v>
          </cell>
        </row>
        <row r="1633">
          <cell r="A1633" t="str">
            <v>BB521</v>
          </cell>
        </row>
        <row r="1634">
          <cell r="A1634" t="str">
            <v>BB522</v>
          </cell>
        </row>
        <row r="1635">
          <cell r="A1635" t="str">
            <v>BB524</v>
          </cell>
        </row>
        <row r="1636">
          <cell r="A1636" t="str">
            <v>BB525</v>
          </cell>
        </row>
        <row r="1637">
          <cell r="A1637" t="str">
            <v>BB526</v>
          </cell>
        </row>
        <row r="1638">
          <cell r="A1638" t="str">
            <v>BB527</v>
          </cell>
        </row>
        <row r="1639">
          <cell r="A1639" t="str">
            <v>BB528</v>
          </cell>
        </row>
        <row r="1640">
          <cell r="A1640" t="str">
            <v>BB529</v>
          </cell>
        </row>
        <row r="1641">
          <cell r="A1641" t="str">
            <v>BB53</v>
          </cell>
        </row>
        <row r="1642">
          <cell r="A1642" t="str">
            <v>BB530</v>
          </cell>
        </row>
        <row r="1643">
          <cell r="A1643" t="str">
            <v>BB531</v>
          </cell>
        </row>
        <row r="1644">
          <cell r="A1644" t="str">
            <v>BB532</v>
          </cell>
        </row>
        <row r="1645">
          <cell r="A1645" t="str">
            <v>BB534</v>
          </cell>
        </row>
        <row r="1646">
          <cell r="A1646" t="str">
            <v>BB535</v>
          </cell>
        </row>
        <row r="1647">
          <cell r="A1647" t="str">
            <v>BB536</v>
          </cell>
        </row>
        <row r="1648">
          <cell r="A1648" t="str">
            <v>BB538</v>
          </cell>
        </row>
        <row r="1649">
          <cell r="A1649" t="str">
            <v>BB539</v>
          </cell>
        </row>
        <row r="1650">
          <cell r="A1650" t="str">
            <v>BB54</v>
          </cell>
        </row>
        <row r="1651">
          <cell r="A1651" t="str">
            <v>BB545</v>
          </cell>
        </row>
        <row r="1652">
          <cell r="A1652" t="str">
            <v>BB55</v>
          </cell>
        </row>
        <row r="1653">
          <cell r="A1653" t="str">
            <v>BB555</v>
          </cell>
        </row>
        <row r="1654">
          <cell r="A1654" t="str">
            <v>BB557</v>
          </cell>
        </row>
        <row r="1655">
          <cell r="A1655" t="str">
            <v>BB558</v>
          </cell>
        </row>
        <row r="1656">
          <cell r="A1656" t="str">
            <v>BB559</v>
          </cell>
        </row>
        <row r="1657">
          <cell r="A1657" t="str">
            <v>BB56</v>
          </cell>
        </row>
        <row r="1658">
          <cell r="A1658" t="str">
            <v>BB560</v>
          </cell>
        </row>
        <row r="1659">
          <cell r="A1659" t="str">
            <v>BB561</v>
          </cell>
        </row>
        <row r="1660">
          <cell r="A1660" t="str">
            <v>BB562</v>
          </cell>
        </row>
        <row r="1661">
          <cell r="A1661" t="str">
            <v>BB563</v>
          </cell>
        </row>
        <row r="1662">
          <cell r="A1662" t="str">
            <v>BB564</v>
          </cell>
        </row>
        <row r="1663">
          <cell r="A1663" t="str">
            <v>BB565</v>
          </cell>
        </row>
        <row r="1664">
          <cell r="A1664" t="str">
            <v>BB566</v>
          </cell>
        </row>
        <row r="1665">
          <cell r="A1665" t="str">
            <v>BB569</v>
          </cell>
        </row>
        <row r="1666">
          <cell r="A1666" t="str">
            <v>BB57</v>
          </cell>
        </row>
        <row r="1667">
          <cell r="A1667" t="str">
            <v>BB572</v>
          </cell>
        </row>
        <row r="1668">
          <cell r="A1668" t="str">
            <v>BB573</v>
          </cell>
        </row>
        <row r="1669">
          <cell r="A1669" t="str">
            <v>BB574</v>
          </cell>
        </row>
        <row r="1670">
          <cell r="A1670" t="str">
            <v>BB575</v>
          </cell>
        </row>
        <row r="1671">
          <cell r="A1671" t="str">
            <v>BB576</v>
          </cell>
        </row>
        <row r="1672">
          <cell r="A1672" t="str">
            <v>BB577</v>
          </cell>
        </row>
        <row r="1673">
          <cell r="A1673" t="str">
            <v>BB578</v>
          </cell>
        </row>
        <row r="1674">
          <cell r="A1674" t="str">
            <v>BB579</v>
          </cell>
        </row>
        <row r="1675">
          <cell r="A1675" t="str">
            <v>BB58</v>
          </cell>
        </row>
        <row r="1676">
          <cell r="A1676" t="str">
            <v>BB585</v>
          </cell>
        </row>
        <row r="1677">
          <cell r="A1677" t="str">
            <v>BB59</v>
          </cell>
        </row>
        <row r="1678">
          <cell r="A1678" t="str">
            <v>BB593</v>
          </cell>
        </row>
        <row r="1679">
          <cell r="A1679" t="str">
            <v>BB594</v>
          </cell>
        </row>
        <row r="1680">
          <cell r="A1680" t="str">
            <v>BB595</v>
          </cell>
        </row>
        <row r="1681">
          <cell r="A1681" t="str">
            <v>BB60</v>
          </cell>
        </row>
        <row r="1682">
          <cell r="A1682" t="str">
            <v>BB602</v>
          </cell>
        </row>
        <row r="1683">
          <cell r="A1683" t="str">
            <v>BB604</v>
          </cell>
        </row>
        <row r="1684">
          <cell r="A1684" t="str">
            <v>BB61</v>
          </cell>
        </row>
        <row r="1685">
          <cell r="A1685" t="str">
            <v>BB612</v>
          </cell>
        </row>
        <row r="1686">
          <cell r="A1686" t="str">
            <v>BB617</v>
          </cell>
        </row>
        <row r="1687">
          <cell r="A1687" t="str">
            <v>BB618</v>
          </cell>
        </row>
        <row r="1688">
          <cell r="A1688" t="str">
            <v>BB619</v>
          </cell>
        </row>
        <row r="1689">
          <cell r="A1689" t="str">
            <v>BB620</v>
          </cell>
        </row>
        <row r="1690">
          <cell r="A1690" t="str">
            <v>BB621</v>
          </cell>
        </row>
        <row r="1691">
          <cell r="A1691" t="str">
            <v>BB622</v>
          </cell>
        </row>
        <row r="1692">
          <cell r="A1692" t="str">
            <v>BB623</v>
          </cell>
        </row>
        <row r="1693">
          <cell r="A1693" t="str">
            <v>BB624</v>
          </cell>
        </row>
        <row r="1694">
          <cell r="A1694" t="str">
            <v>BB625</v>
          </cell>
        </row>
        <row r="1695">
          <cell r="A1695" t="str">
            <v>BB628</v>
          </cell>
        </row>
        <row r="1696">
          <cell r="A1696" t="str">
            <v>BB63</v>
          </cell>
        </row>
        <row r="1697">
          <cell r="A1697" t="str">
            <v>BB631</v>
          </cell>
        </row>
        <row r="1698">
          <cell r="A1698" t="str">
            <v>BB632</v>
          </cell>
        </row>
        <row r="1699">
          <cell r="A1699" t="str">
            <v>BB633</v>
          </cell>
        </row>
        <row r="1700">
          <cell r="A1700" t="str">
            <v>BB634</v>
          </cell>
        </row>
        <row r="1701">
          <cell r="A1701" t="str">
            <v>BB636</v>
          </cell>
        </row>
        <row r="1702">
          <cell r="A1702" t="str">
            <v>BB637</v>
          </cell>
        </row>
        <row r="1703">
          <cell r="A1703" t="str">
            <v>BB638</v>
          </cell>
        </row>
        <row r="1704">
          <cell r="A1704" t="str">
            <v>BB639</v>
          </cell>
        </row>
        <row r="1705">
          <cell r="A1705" t="str">
            <v>BB642</v>
          </cell>
        </row>
        <row r="1706">
          <cell r="A1706" t="str">
            <v>BB643</v>
          </cell>
        </row>
        <row r="1707">
          <cell r="A1707" t="str">
            <v>BB644</v>
          </cell>
        </row>
        <row r="1708">
          <cell r="A1708" t="str">
            <v>BB645</v>
          </cell>
        </row>
        <row r="1709">
          <cell r="A1709" t="str">
            <v>BB646</v>
          </cell>
        </row>
        <row r="1710">
          <cell r="A1710" t="str">
            <v>BB648</v>
          </cell>
        </row>
        <row r="1711">
          <cell r="A1711" t="str">
            <v>BB649</v>
          </cell>
        </row>
        <row r="1712">
          <cell r="A1712" t="str">
            <v>BB65</v>
          </cell>
        </row>
        <row r="1713">
          <cell r="A1713" t="str">
            <v>BB66</v>
          </cell>
        </row>
        <row r="1714">
          <cell r="A1714" t="str">
            <v>BB668</v>
          </cell>
        </row>
        <row r="1715">
          <cell r="A1715" t="str">
            <v>BB67</v>
          </cell>
        </row>
        <row r="1716">
          <cell r="A1716" t="str">
            <v>BB68</v>
          </cell>
        </row>
        <row r="1717">
          <cell r="A1717" t="str">
            <v>BB69</v>
          </cell>
        </row>
        <row r="1718">
          <cell r="A1718" t="str">
            <v>BB702</v>
          </cell>
        </row>
        <row r="1719">
          <cell r="A1719" t="str">
            <v>BB71</v>
          </cell>
        </row>
        <row r="1720">
          <cell r="A1720" t="str">
            <v>BB72</v>
          </cell>
        </row>
        <row r="1721">
          <cell r="A1721" t="str">
            <v>BB73</v>
          </cell>
        </row>
        <row r="1722">
          <cell r="A1722" t="str">
            <v>BB742</v>
          </cell>
        </row>
        <row r="1723">
          <cell r="A1723" t="str">
            <v>BB743</v>
          </cell>
        </row>
        <row r="1724">
          <cell r="A1724" t="str">
            <v>BB748</v>
          </cell>
        </row>
        <row r="1725">
          <cell r="A1725" t="str">
            <v>BB749</v>
          </cell>
        </row>
        <row r="1726">
          <cell r="A1726" t="str">
            <v>BB755</v>
          </cell>
        </row>
        <row r="1727">
          <cell r="A1727" t="str">
            <v>BB756</v>
          </cell>
        </row>
        <row r="1728">
          <cell r="A1728" t="str">
            <v>BB757</v>
          </cell>
        </row>
        <row r="1729">
          <cell r="A1729" t="str">
            <v>BB76</v>
          </cell>
        </row>
        <row r="1730">
          <cell r="A1730" t="str">
            <v>BB763</v>
          </cell>
        </row>
        <row r="1731">
          <cell r="A1731" t="str">
            <v>BB769</v>
          </cell>
        </row>
        <row r="1732">
          <cell r="A1732" t="str">
            <v>BB77</v>
          </cell>
        </row>
        <row r="1733">
          <cell r="A1733" t="str">
            <v>BB771</v>
          </cell>
        </row>
        <row r="1734">
          <cell r="A1734" t="str">
            <v>BB772</v>
          </cell>
        </row>
        <row r="1735">
          <cell r="A1735" t="str">
            <v>BB78</v>
          </cell>
        </row>
        <row r="1736">
          <cell r="A1736" t="str">
            <v>BB79</v>
          </cell>
        </row>
        <row r="1737">
          <cell r="A1737" t="str">
            <v>BB80</v>
          </cell>
        </row>
        <row r="1738">
          <cell r="A1738" t="str">
            <v>BB805</v>
          </cell>
        </row>
        <row r="1739">
          <cell r="A1739" t="str">
            <v>BB81</v>
          </cell>
        </row>
        <row r="1740">
          <cell r="A1740" t="str">
            <v>BB82</v>
          </cell>
        </row>
        <row r="1741">
          <cell r="A1741" t="str">
            <v>BB828</v>
          </cell>
        </row>
        <row r="1742">
          <cell r="A1742" t="str">
            <v>BB829</v>
          </cell>
        </row>
        <row r="1743">
          <cell r="A1743" t="str">
            <v>BB83</v>
          </cell>
        </row>
        <row r="1744">
          <cell r="A1744" t="str">
            <v>BB830</v>
          </cell>
        </row>
        <row r="1745">
          <cell r="A1745" t="str">
            <v>BB834</v>
          </cell>
        </row>
        <row r="1746">
          <cell r="A1746" t="str">
            <v>BB835</v>
          </cell>
        </row>
        <row r="1747">
          <cell r="A1747" t="str">
            <v>BB836</v>
          </cell>
        </row>
        <row r="1748">
          <cell r="A1748" t="str">
            <v>BB837</v>
          </cell>
        </row>
        <row r="1749">
          <cell r="A1749" t="str">
            <v>BB838</v>
          </cell>
        </row>
        <row r="1750">
          <cell r="A1750" t="str">
            <v>BB839</v>
          </cell>
        </row>
        <row r="1751">
          <cell r="A1751" t="str">
            <v>BB84</v>
          </cell>
        </row>
        <row r="1752">
          <cell r="A1752" t="str">
            <v>BB840</v>
          </cell>
        </row>
        <row r="1753">
          <cell r="A1753" t="str">
            <v>BB841</v>
          </cell>
        </row>
        <row r="1754">
          <cell r="A1754" t="str">
            <v>BB842</v>
          </cell>
        </row>
        <row r="1755">
          <cell r="A1755" t="str">
            <v>BB843</v>
          </cell>
        </row>
        <row r="1756">
          <cell r="A1756" t="str">
            <v>BB844</v>
          </cell>
        </row>
        <row r="1757">
          <cell r="A1757" t="str">
            <v>BB845</v>
          </cell>
        </row>
        <row r="1758">
          <cell r="A1758" t="str">
            <v>BB846</v>
          </cell>
        </row>
        <row r="1759">
          <cell r="A1759" t="str">
            <v>BB85</v>
          </cell>
        </row>
        <row r="1760">
          <cell r="A1760" t="str">
            <v>BB86</v>
          </cell>
        </row>
        <row r="1761">
          <cell r="A1761" t="str">
            <v>BB87</v>
          </cell>
        </row>
        <row r="1762">
          <cell r="A1762" t="str">
            <v>BB89</v>
          </cell>
        </row>
        <row r="1763">
          <cell r="A1763" t="str">
            <v>BB90</v>
          </cell>
        </row>
        <row r="1764">
          <cell r="A1764" t="str">
            <v>BB91</v>
          </cell>
        </row>
        <row r="1765">
          <cell r="A1765" t="str">
            <v>BB93</v>
          </cell>
        </row>
        <row r="1766">
          <cell r="A1766" t="str">
            <v>BB95</v>
          </cell>
        </row>
        <row r="1767">
          <cell r="A1767" t="str">
            <v>BB96</v>
          </cell>
        </row>
        <row r="1768">
          <cell r="A1768" t="str">
            <v>BB98</v>
          </cell>
        </row>
        <row r="1769">
          <cell r="A1769" t="str">
            <v>BB99</v>
          </cell>
        </row>
      </sheetData>
      <sheetData sheetId="10">
        <row r="1">
          <cell r="A1" t="str">
            <v xml:space="preserve">Codigo </v>
          </cell>
        </row>
      </sheetData>
      <sheetData sheetId="11">
        <row r="35">
          <cell r="A35" t="str">
            <v>MO-01</v>
          </cell>
          <cell r="B35" t="str">
            <v>CUADRILLA AB  ALBAÑIL (1 OFICIAL + 1 AYUDANTE)</v>
          </cell>
        </row>
        <row r="36">
          <cell r="A36" t="str">
            <v>MO-02</v>
          </cell>
          <cell r="B36" t="str">
            <v>CUADRILLA AA (2 Ayudantes)</v>
          </cell>
        </row>
        <row r="37">
          <cell r="A37" t="str">
            <v>MO-03</v>
          </cell>
          <cell r="B37" t="str">
            <v xml:space="preserve">CUADRILLA A (1 Ayudante) de Excavación </v>
          </cell>
        </row>
        <row r="38">
          <cell r="A38" t="str">
            <v>MO-04</v>
          </cell>
          <cell r="B38" t="str">
            <v>CUADRILLA  CC (1 Ofcial de Pintura+ 1 Ayudante)</v>
          </cell>
        </row>
        <row r="39">
          <cell r="A39" t="str">
            <v>MO-05</v>
          </cell>
          <cell r="B39" t="str">
            <v>MANO DE OBRA DD (Carpinteria)</v>
          </cell>
        </row>
        <row r="40">
          <cell r="A40" t="str">
            <v>MO-06</v>
          </cell>
          <cell r="B40" t="str">
            <v>CUADRILLA PLOMERIA (1 Ayudante+1 Oficial)</v>
          </cell>
        </row>
        <row r="41">
          <cell r="A41" t="str">
            <v>MO-07</v>
          </cell>
          <cell r="B41" t="str">
            <v>CUADRILLA G ELECTRICO (1 OFICIAL + 1 AYUDANTE)</v>
          </cell>
        </row>
        <row r="42">
          <cell r="A42" t="str">
            <v>MO-08</v>
          </cell>
          <cell r="B42" t="str">
            <v>CUADRILLA EM ( 1 OFICIAL+ 2 AYUDANTES) ESTRUCTURA METALICA</v>
          </cell>
        </row>
        <row r="43">
          <cell r="A43" t="str">
            <v>MO-09</v>
          </cell>
        </row>
      </sheetData>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 Port Expansion"/>
      <sheetName val="M&amp;N"/>
      <sheetName val="Phase 2 - RAPISCOL"/>
      <sheetName val="PSM05-053"/>
      <sheetName val="PSM04-049"/>
      <sheetName val="PSM05-054"/>
      <sheetName val="PSM05-055"/>
      <sheetName val="Tiburon recv 12-9-05"/>
      <sheetName val="PSM05-057"/>
      <sheetName val="PSM05-060"/>
      <sheetName val="PSM05-062"/>
      <sheetName val="PSM05-063"/>
      <sheetName val="PSM05-064"/>
      <sheetName val="PSM05-071"/>
      <sheetName val="PSM05-072"/>
      <sheetName val="PSM05-076"/>
      <sheetName val="PSM05-078"/>
      <sheetName val="PSM05-081"/>
      <sheetName val="PSM05-083"/>
      <sheetName val="PSM05-088"/>
      <sheetName val="PSM05-090"/>
      <sheetName val="PSM05-091"/>
      <sheetName val="PSM05-095"/>
      <sheetName val="PSM06-097"/>
      <sheetName val="PSM06-099"/>
      <sheetName val="PSM06-100"/>
      <sheetName val="PSM06-103"/>
      <sheetName val="PSM06-104"/>
    </sheetNames>
    <sheetDataSet>
      <sheetData sheetId="0"/>
      <sheetData sheetId="1" refreshError="1"/>
      <sheetData sheetId="2" refreshError="1"/>
      <sheetData sheetId="3" refreshError="1"/>
      <sheetData sheetId="4" refreshError="1"/>
      <sheetData sheetId="5" refreshError="1"/>
      <sheetData sheetId="6" refreshError="1">
        <row r="289">
          <cell r="C289">
            <v>2340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1"/>
      <sheetName val="P1"/>
      <sheetName val="P2"/>
      <sheetName val="P3"/>
      <sheetName val="P4"/>
      <sheetName val="P5"/>
      <sheetName val="PRES"/>
      <sheetName val="Modelo"/>
      <sheetName val="Datos"/>
      <sheetName val="MAT"/>
      <sheetName val="HER"/>
      <sheetName val="TRANS"/>
      <sheetName val="MO"/>
      <sheetName val="UNDS"/>
    </sheetNames>
    <sheetDataSet>
      <sheetData sheetId="0"/>
      <sheetData sheetId="1"/>
      <sheetData sheetId="2"/>
      <sheetData sheetId="3"/>
      <sheetData sheetId="4"/>
      <sheetData sheetId="5"/>
      <sheetData sheetId="6">
        <row r="1">
          <cell r="A1" t="str">
            <v>CODIGO</v>
          </cell>
          <cell r="B1" t="str">
            <v>ITEM</v>
          </cell>
          <cell r="C1" t="str">
            <v>UNIDAD</v>
          </cell>
          <cell r="D1" t="str">
            <v>CANTIDAD</v>
          </cell>
          <cell r="E1" t="str">
            <v>VR. UNITARIO</v>
          </cell>
        </row>
        <row r="2">
          <cell r="A2">
            <v>1</v>
          </cell>
          <cell r="B2" t="str">
            <v>PRELIMINARES</v>
          </cell>
          <cell r="C2">
            <v>0</v>
          </cell>
          <cell r="D2">
            <v>0</v>
          </cell>
          <cell r="E2">
            <v>0</v>
          </cell>
        </row>
        <row r="3">
          <cell r="A3" t="str">
            <v>1.1</v>
          </cell>
          <cell r="B3" t="str">
            <v>OBRAS PRELIMINARES</v>
          </cell>
          <cell r="C3" t="str">
            <v>ML</v>
          </cell>
          <cell r="D3">
            <v>145.16</v>
          </cell>
        </row>
        <row r="4">
          <cell r="A4" t="str">
            <v>1.1.1</v>
          </cell>
          <cell r="B4" t="str">
            <v>DESCAPOTE A MAQUINA Emax=0.20m (Incluye descapote. nivelación de terreno. trasiego. cargue. retiro y disposición de sobrantes a sitio autorizado y todo lo requerido para la correcta ejecución y recibo a satisfacción)</v>
          </cell>
          <cell r="C4" t="str">
            <v>M2</v>
          </cell>
          <cell r="D4">
            <v>1001.4</v>
          </cell>
        </row>
        <row r="5">
          <cell r="A5" t="str">
            <v>1.1.2</v>
          </cell>
          <cell r="B5" t="str">
            <v>LOCALIZACIÓN Y REPLANTEO MANUAL (Incluye localización planimétrica de obras arquitectónicas, estructurales, de redes y acabados, nivelación de puntos de referencia, instalación de estacas y todo lo requerido para la correcta ejecución y recibo a satisfacción)</v>
          </cell>
          <cell r="C5" t="str">
            <v>M2</v>
          </cell>
          <cell r="D5">
            <v>1001.4</v>
          </cell>
        </row>
        <row r="6">
          <cell r="A6" t="str">
            <v>1.1.3</v>
          </cell>
          <cell r="B6" t="str">
            <v>CERRAMIENTO PROVISIONAL EN LONA VERDE H=2,00 M (Incluye suministro, transporte e instalación de varas de clavo, lona verde, elementos fijación y todo lo requerido para la correcta ejecución y recibo a satisfacción)</v>
          </cell>
          <cell r="C6" t="str">
            <v>ML</v>
          </cell>
          <cell r="D6">
            <v>100</v>
          </cell>
          <cell r="E6">
            <v>0</v>
          </cell>
        </row>
        <row r="7">
          <cell r="A7" t="str">
            <v>1.1.4</v>
          </cell>
          <cell r="B7" t="str">
            <v>DEMOLICION CONSTRUCCION EXISTENTE (Incluye demoliciónde muros, placas, estructuras y demás elementos requeridos para inicio de la consutrucción)</v>
          </cell>
          <cell r="C7" t="str">
            <v>M2</v>
          </cell>
          <cell r="D7">
            <v>674.42</v>
          </cell>
        </row>
        <row r="8">
          <cell r="A8" t="str">
            <v>1.1.5</v>
          </cell>
          <cell r="B8" t="str">
            <v>TALA DE ARBOLES DE GRAN PORTE (Incluye trámite de permisos ante entidad ambiental, tala, reitro de sobrantes a centro de acopio y demás elementos requeridos para inicio de la consutrucción)</v>
          </cell>
          <cell r="C8" t="str">
            <v>UN</v>
          </cell>
          <cell r="D8">
            <v>674.42</v>
          </cell>
        </row>
        <row r="9">
          <cell r="A9">
            <v>2</v>
          </cell>
          <cell r="B9" t="str">
            <v>CIMENTACIÓN</v>
          </cell>
          <cell r="C9" t="str">
            <v>M3</v>
          </cell>
          <cell r="D9">
            <v>175.1</v>
          </cell>
        </row>
        <row r="10">
          <cell r="A10" t="str">
            <v>2.1</v>
          </cell>
          <cell r="B10" t="str">
            <v>EXCAVACIONES, RELLENOS Y REEMPLAZOS</v>
          </cell>
          <cell r="C10" t="str">
            <v>M3</v>
          </cell>
          <cell r="D10">
            <v>228.39</v>
          </cell>
        </row>
        <row r="11">
          <cell r="A11" t="str">
            <v>2.1.1</v>
          </cell>
          <cell r="B11" t="str">
            <v>EXCAVACIÓN MANUAL EN MATERIAL COMÚN 0m-2m (Incluye excavación, trasiego, herramientas y todo lo necesario para su correcta ejecución. No incluye cargue, retiro y disposición de escombros a sitio autorizado)</v>
          </cell>
          <cell r="C11" t="str">
            <v>M3</v>
          </cell>
          <cell r="D11">
            <v>167</v>
          </cell>
        </row>
        <row r="12">
          <cell r="A12" t="str">
            <v>2.1.2</v>
          </cell>
          <cell r="B12" t="str">
            <v>BASE RECEBO COMPACTADO B200 (Incluye suministro, transporte, cargue, trasiego, instalación, compactación 95% Próctor modificado y todo lo requerido para la correcta ejecución y recibo a satisfacción)</v>
          </cell>
          <cell r="C12" t="str">
            <v>M3</v>
          </cell>
          <cell r="D12">
            <v>197.69</v>
          </cell>
        </row>
        <row r="13">
          <cell r="A13" t="str">
            <v>2.1.3</v>
          </cell>
          <cell r="B13" t="str">
            <v>RETIRO DE ESCOMBROS (Incluye cargue, retiro, transporte y disposición final de escombros a sitio autorizado por la autoridad ambiental y/o autoridad territorial)</v>
          </cell>
          <cell r="C13" t="str">
            <v>M3</v>
          </cell>
          <cell r="D13">
            <v>208.75</v>
          </cell>
        </row>
        <row r="14">
          <cell r="A14" t="str">
            <v>2.1.4</v>
          </cell>
          <cell r="B14" t="str">
            <v>EXCAVACIÓN MECANICA EN MATERIAL COMÚN (Incluye excavación, trasiego, herramientas y todo lo necesario para su correcta ejecución. No incluye cargue, retiro y disposición de escombros a sitio autorizado)</v>
          </cell>
          <cell r="C14" t="str">
            <v>M3</v>
          </cell>
          <cell r="D14">
            <v>167</v>
          </cell>
        </row>
        <row r="15">
          <cell r="A15" t="str">
            <v>2.2</v>
          </cell>
          <cell r="B15" t="str">
            <v>CONCRETOS DE CIMENTACIÓN</v>
          </cell>
          <cell r="C15" t="str">
            <v>M3</v>
          </cell>
        </row>
        <row r="16">
          <cell r="A16" t="str">
            <v>2.2.1</v>
          </cell>
          <cell r="B16" t="str">
            <v>CONCRETO POBRE DE LIMPIEZA PARA SOLADOS 2000 PSI E=0,05m (Incluye suministro y transporte de concreto 2000 PSI, instalación y todo lo requerido para la correcta ejecución y recibo a satisfacción)</v>
          </cell>
          <cell r="C16" t="str">
            <v>M2</v>
          </cell>
          <cell r="D16">
            <v>60.61</v>
          </cell>
          <cell r="E16">
            <v>0</v>
          </cell>
        </row>
        <row r="17">
          <cell r="A17" t="str">
            <v>2.2.2</v>
          </cell>
          <cell r="B17" t="str">
            <v>VIGAS DE CIMENTACIÓN EN CONCRETO 3000 PSI (incluye suministro y transporte de concreto 3000 PSI, formaleta instalación y todo lo requerido para su correcta ejecución y recibo a satisfacción)</v>
          </cell>
          <cell r="C17" t="str">
            <v>M3</v>
          </cell>
          <cell r="D17">
            <v>44.06</v>
          </cell>
        </row>
        <row r="18">
          <cell r="A18" t="str">
            <v>2.2.3</v>
          </cell>
          <cell r="B18" t="str">
            <v>ZAPATAS EN CONCRETO 3000 PSI  (incluye suministro y transporte de concreto 3000 PSI, formaleta instalación y todo lo requerido para su correcta ejecución y recibo a satisfacción)</v>
          </cell>
          <cell r="C18" t="str">
            <v>M3</v>
          </cell>
          <cell r="D18">
            <v>26.85</v>
          </cell>
        </row>
        <row r="19">
          <cell r="A19" t="str">
            <v>2.2.4</v>
          </cell>
          <cell r="B19" t="str">
            <v>PLACAS DE CONTRAPISO E=0,10M EN CONCRETO DE 3000 PSI (incluye suministro y transporte de concreto 3000 PSI, formaleta instalación y todo lo requerido para su correcta ejecución y recibo a satisfacción)</v>
          </cell>
          <cell r="C19" t="str">
            <v>M2</v>
          </cell>
          <cell r="D19">
            <v>494.22</v>
          </cell>
        </row>
        <row r="20">
          <cell r="A20" t="str">
            <v>2.2.5</v>
          </cell>
          <cell r="B20" t="str">
            <v>CONCRETO CICLÓPEO (Incluye suministro y transporte de concreto 3000 PSI 60%, rajón 40%, instalación, y todo lo requerido para la correcta ejecución y recibo a satisfacción)</v>
          </cell>
          <cell r="C20" t="str">
            <v>M3</v>
          </cell>
          <cell r="D20">
            <v>15.63</v>
          </cell>
        </row>
        <row r="21">
          <cell r="A21">
            <v>3</v>
          </cell>
          <cell r="B21" t="str">
            <v>DESAGÜES E INSTALACIONES SUBTERRÁNEAS</v>
          </cell>
          <cell r="C21" t="str">
            <v>ML</v>
          </cell>
          <cell r="D21">
            <v>99.14</v>
          </cell>
        </row>
        <row r="22">
          <cell r="A22" t="str">
            <v>3.1</v>
          </cell>
          <cell r="B22" t="str">
            <v>RED GENERAL AGUAS LLUVIAS</v>
          </cell>
          <cell r="C22" t="str">
            <v>ML</v>
          </cell>
          <cell r="D22">
            <v>185.4</v>
          </cell>
        </row>
        <row r="23">
          <cell r="A23" t="str">
            <v>3.1.1</v>
          </cell>
          <cell r="B23" t="str">
            <v>TUBERÍA ALCANTARILLADO 10" PVC CORRUGADO (Incluye suministro, transporte e instalación de tubería y todo lo demás requerido para su correcta ejecución y funcionamiento)</v>
          </cell>
          <cell r="C23" t="str">
            <v>ML</v>
          </cell>
          <cell r="D23">
            <v>3.5</v>
          </cell>
        </row>
        <row r="24">
          <cell r="A24" t="str">
            <v>3.1.2</v>
          </cell>
          <cell r="B24" t="str">
            <v>TUBERÍA ALCANTARILLADO 8" PVC CORRUGADO (Incluye suministro, transporte e instalación de tubería y todo lo demás requerido para su correcta ejecución y funcionamiento)</v>
          </cell>
          <cell r="C24" t="str">
            <v>ML</v>
          </cell>
          <cell r="D24">
            <v>44</v>
          </cell>
        </row>
        <row r="25">
          <cell r="A25" t="str">
            <v>3.1.3</v>
          </cell>
          <cell r="B25" t="str">
            <v>TUBERÍAS EN PVCS 6" (Incluye suministro, transporte e instalación de tubería y todo lo demás requerido para su correcta ejecución y funcionamiento)</v>
          </cell>
          <cell r="C25" t="str">
            <v>ML</v>
          </cell>
          <cell r="D25">
            <v>124</v>
          </cell>
        </row>
        <row r="26">
          <cell r="A26" t="str">
            <v>3.1.4</v>
          </cell>
          <cell r="B26" t="str">
            <v>TUBERÍAS EN PVCS 4" (Incluye suministro, transporte e instalación de tubería y todo lo demás requerido para su correcta ejecución y funcionamiento)</v>
          </cell>
          <cell r="C26" t="str">
            <v>ML</v>
          </cell>
          <cell r="D26">
            <v>18</v>
          </cell>
        </row>
        <row r="27">
          <cell r="A27" t="str">
            <v>3.1.5</v>
          </cell>
          <cell r="B27" t="str">
            <v>ACCESORIOS PVCS 6" (Incluye suministro, transporte e instalación de accesorios y todo lo demás requerido para su correcta ejecución y funcionamiento)</v>
          </cell>
          <cell r="C27" t="str">
            <v>UN</v>
          </cell>
          <cell r="D27">
            <v>68</v>
          </cell>
        </row>
        <row r="28">
          <cell r="A28" t="str">
            <v>3.1.6</v>
          </cell>
          <cell r="B28" t="str">
            <v>ACCESORIOS PVCS 4" (Incluye suministro, transporte e instalación de accesorios y todo lo demás requerido para su correcta ejecución y funcionamiento)</v>
          </cell>
          <cell r="C28" t="str">
            <v>UN</v>
          </cell>
          <cell r="D28">
            <v>22</v>
          </cell>
          <cell r="E28">
            <v>0</v>
          </cell>
        </row>
        <row r="29">
          <cell r="A29" t="str">
            <v>3.1.7</v>
          </cell>
          <cell r="B29" t="str">
            <v>ABRAZADERAS Y SOPORTES 6" (Incluye suministro, transporte e instalación de accesorios y todo lo demás requerido para su correcta ejecución y funcionamiento)</v>
          </cell>
          <cell r="C29" t="str">
            <v>UN</v>
          </cell>
          <cell r="D29">
            <v>10</v>
          </cell>
        </row>
        <row r="30">
          <cell r="A30" t="str">
            <v>3.1.8</v>
          </cell>
          <cell r="B30" t="str">
            <v>ABRAZADERAS Y SOPORTES 4" (Incluye suministro, transporte e instalación de accesorios y todo lo demás requerido para su correcta ejecución y funcionamiento)</v>
          </cell>
          <cell r="C30" t="str">
            <v>UN</v>
          </cell>
          <cell r="D30">
            <v>44</v>
          </cell>
        </row>
        <row r="31">
          <cell r="A31" t="str">
            <v>3.1.9</v>
          </cell>
          <cell r="B31" t="str">
            <v>TRAGANTES DE 4" (Incluye suministro, transporte e instalación de accesorios y todo lo demás requerido para su correcta ejecución y funcionamiento)</v>
          </cell>
          <cell r="C31" t="str">
            <v>UN</v>
          </cell>
          <cell r="D31">
            <v>9</v>
          </cell>
        </row>
        <row r="32">
          <cell r="A32" t="str">
            <v>3.1.10</v>
          </cell>
          <cell r="B32" t="str">
            <v>TRAGANTES DE 6" (Incluye suministro, transporte e instalación de accesorios y todo lo demás requerido para su correcta ejecución y funcionamiento)</v>
          </cell>
          <cell r="C32" t="str">
            <v>UN</v>
          </cell>
          <cell r="D32">
            <v>2</v>
          </cell>
        </row>
        <row r="33">
          <cell r="A33" t="str">
            <v>3.2</v>
          </cell>
          <cell r="B33" t="str">
            <v>RED AGUAS NEGRAS</v>
          </cell>
          <cell r="C33" t="str">
            <v>JG</v>
          </cell>
          <cell r="D33">
            <v>1</v>
          </cell>
        </row>
        <row r="34">
          <cell r="A34" t="str">
            <v>3.2.1</v>
          </cell>
          <cell r="B34" t="str">
            <v>TUBERÍA ALCANTARILLADO 6" PVC CORRUGADO (Incluye suministro, transporte e instalación de tubería y todo lo demás requerido para su correcta ejecución y funcionamiento)</v>
          </cell>
          <cell r="C34" t="str">
            <v>ML</v>
          </cell>
          <cell r="D34">
            <v>40</v>
          </cell>
        </row>
        <row r="35">
          <cell r="A35" t="str">
            <v>3.2.2</v>
          </cell>
          <cell r="B35" t="str">
            <v>TUBERÍA PVCS 4" (Incluye suministro, transporte e instalación de tubería y todo lo demás requerido para su correcta ejecución y funcionamiento)</v>
          </cell>
          <cell r="C35" t="str">
            <v>ML</v>
          </cell>
          <cell r="D35">
            <v>82</v>
          </cell>
        </row>
        <row r="36">
          <cell r="A36" t="str">
            <v>3.2.3</v>
          </cell>
          <cell r="B36" t="str">
            <v>TUBERÍA PVCS 3" (Incluye suministro, transporte e instalación de tubería y todo lo demás requerido para su correcta ejecución y funcionamiento)</v>
          </cell>
          <cell r="C36" t="str">
            <v>ML</v>
          </cell>
          <cell r="D36">
            <v>8</v>
          </cell>
        </row>
        <row r="37">
          <cell r="A37" t="str">
            <v>3.2.4</v>
          </cell>
          <cell r="B37" t="str">
            <v>TUBERÍA PVCS 2" (Incluye suministro, transporte e instalación de tubería y todo lo demás requerido para su correcta ejecución y funcionamiento)</v>
          </cell>
          <cell r="C37" t="str">
            <v>ML</v>
          </cell>
          <cell r="D37">
            <v>20</v>
          </cell>
        </row>
        <row r="38">
          <cell r="A38" t="str">
            <v>3.2.5</v>
          </cell>
          <cell r="B38" t="str">
            <v>ACCESORIOS PVCS 4" (Incluye suministro, transporte e instalación de accesorios y todo lo demás requerido para su correcta ejecución y funcionamiento)</v>
          </cell>
          <cell r="C38" t="str">
            <v>UN</v>
          </cell>
          <cell r="D38">
            <v>52</v>
          </cell>
        </row>
        <row r="39">
          <cell r="A39" t="str">
            <v>3.2.6</v>
          </cell>
          <cell r="B39" t="str">
            <v>ACCESORIOS PVCS 3" (Incluye suministro, transporte e instalación de accesorios y todo lo demás requerido para su correcta ejecución y funcionamiento)</v>
          </cell>
          <cell r="C39" t="str">
            <v>UN</v>
          </cell>
          <cell r="D39">
            <v>12</v>
          </cell>
        </row>
        <row r="40">
          <cell r="A40" t="str">
            <v>3.2.7</v>
          </cell>
          <cell r="B40" t="str">
            <v>ACCESORIOS PVCS  2" (Incluye suministro, transporte e instalación de accesorios y todo lo demás requerido para su correcta ejecución y funcionamiento)</v>
          </cell>
          <cell r="C40" t="str">
            <v>UN</v>
          </cell>
          <cell r="D40">
            <v>30</v>
          </cell>
        </row>
        <row r="41">
          <cell r="A41" t="str">
            <v>3.3</v>
          </cell>
          <cell r="B41" t="str">
            <v>CONSTRUCCIONES EN MAMPOSTERÍA</v>
          </cell>
          <cell r="C41">
            <v>0</v>
          </cell>
          <cell r="D41">
            <v>0</v>
          </cell>
          <cell r="E41">
            <v>0</v>
          </cell>
        </row>
        <row r="42">
          <cell r="A42" t="str">
            <v>3.3.1</v>
          </cell>
          <cell r="B42" t="str">
            <v>CAJA DE INSPECCION 0.60 X 0.60 HMAX=0.60m (Incluye excavación, relleno en recebo B200, suministro, transporte e instalación de ladrillo, MCI 1:3, acero, alambre, tapa en concreto reforzado, y todo lo demás requerido para su correcta ejecución y funcionamiento)</v>
          </cell>
          <cell r="C42" t="str">
            <v>UN</v>
          </cell>
          <cell r="D42">
            <v>11</v>
          </cell>
        </row>
        <row r="43">
          <cell r="A43" t="str">
            <v>3.3.2</v>
          </cell>
          <cell r="B43" t="str">
            <v>CAJA DE INSPECCION 0.50 X 0.50 HMAX=0.50m (Incluye excavación, relleno en recebo B200, suministro, transporte e instalación de ladrillo, MCI 1:3, acero, alambre, tapa en concreto reforzado, y todo lo demás requerido para su correcta ejecución y funcionamiento)</v>
          </cell>
          <cell r="C43" t="str">
            <v>UN</v>
          </cell>
          <cell r="D43">
            <v>34</v>
          </cell>
        </row>
        <row r="44">
          <cell r="A44" t="str">
            <v>3.3.3</v>
          </cell>
          <cell r="B44" t="str">
            <v>CAJA DE INSPECCION 1.00 X 1.00 HMAX=1.00m (Incluye excavación, relleno en recebo B200, suministro, transporte e instalación de ladrillo, MCI 1:3, acero, alambre, tapa en concreto reforzado, y todo lo demás requerido para su correcta ejecución y funcionamiento)</v>
          </cell>
          <cell r="C44" t="str">
            <v>UN</v>
          </cell>
          <cell r="D44">
            <v>12</v>
          </cell>
        </row>
        <row r="45">
          <cell r="A45" t="str">
            <v>3.4</v>
          </cell>
          <cell r="B45" t="str">
            <v>MOVIMIENTO DE TIERRAS</v>
          </cell>
          <cell r="C45">
            <v>0</v>
          </cell>
          <cell r="D45">
            <v>0</v>
          </cell>
          <cell r="E45">
            <v>0</v>
          </cell>
        </row>
        <row r="46">
          <cell r="A46" t="str">
            <v>3.4.1</v>
          </cell>
          <cell r="B46" t="str">
            <v>EXCAVACIÓN MANUAL EN MATERIAL COMÚN (Incluye excavación, trasiego, herramientas y todo lo necesario para su correcta ejecución. No incluye cargue, retiro y disposición de escombros a sitio autorizado)</v>
          </cell>
          <cell r="C46" t="str">
            <v>M3</v>
          </cell>
          <cell r="D46">
            <v>68</v>
          </cell>
          <cell r="E46">
            <v>0</v>
          </cell>
        </row>
        <row r="47">
          <cell r="A47" t="str">
            <v>3.4.2</v>
          </cell>
          <cell r="B47" t="str">
            <v>COLCHON DE GRAVILLA 1/2" (Incluye suministro, cargue, trasiego, instalación de gravilla 1/2" y todo lo requerido para la correcta ejecución)</v>
          </cell>
          <cell r="C47" t="str">
            <v>M3</v>
          </cell>
          <cell r="D47">
            <v>9</v>
          </cell>
        </row>
        <row r="48">
          <cell r="A48" t="str">
            <v>3.4.3</v>
          </cell>
          <cell r="B48" t="str">
            <v>BASE RECEBO COMPACTADO B200 (Incluye suministro, cargue, trasiego, instalación, compactación 95% proctor modificado y todo lo requerido para la correcta ejecución)</v>
          </cell>
          <cell r="C48" t="str">
            <v>M3</v>
          </cell>
          <cell r="D48">
            <v>54.400000000000006</v>
          </cell>
        </row>
        <row r="49">
          <cell r="A49" t="str">
            <v>3.4.4</v>
          </cell>
          <cell r="B49" t="str">
            <v>RETIRO DE ESCOMBROS (Incluye cargue, retiro, transporte y disposicion final de escombros a sitio autorizado por la autoridad ambiental y/o autoridad territorial)</v>
          </cell>
          <cell r="C49" t="str">
            <v>M3</v>
          </cell>
          <cell r="D49">
            <v>85</v>
          </cell>
        </row>
        <row r="50">
          <cell r="A50" t="str">
            <v>3.4.5</v>
          </cell>
          <cell r="B50" t="str">
            <v>GEOTEXTIL NT 1600 (Incluye suministro, transporte e instalación de geotextil y todo lo demás requerido para su correcta ejecución y funcionamiento)</v>
          </cell>
          <cell r="C50" t="str">
            <v>M2</v>
          </cell>
          <cell r="D50">
            <v>27</v>
          </cell>
          <cell r="E50">
            <v>0</v>
          </cell>
        </row>
        <row r="51">
          <cell r="A51" t="str">
            <v>3.5</v>
          </cell>
          <cell r="B51" t="str">
            <v>TANQUE DE ALMACENAMIENTO</v>
          </cell>
          <cell r="C51" t="str">
            <v>ML</v>
          </cell>
          <cell r="D51">
            <v>180</v>
          </cell>
        </row>
        <row r="52">
          <cell r="A52" t="str">
            <v>3.5.1</v>
          </cell>
          <cell r="B52" t="str">
            <v>CONCRETO PARA TANQUES IMPERMEABILIZADO 4000PSI (incluye concreto, formaleta, aditivos, y todo lo necesario para su correcta construcción, instalación y funcionamiento)</v>
          </cell>
          <cell r="C52" t="str">
            <v>M3</v>
          </cell>
          <cell r="D52">
            <v>29</v>
          </cell>
        </row>
        <row r="53">
          <cell r="A53" t="str">
            <v>3.5.2</v>
          </cell>
          <cell r="B53" t="str">
            <v>ACERO DE REFUERZO 37000 PSI - 60000 PSI (Incluye suministro, alambre negro, figuración, amarre, instalación, y todo lo requerido para la correcta ejecución y recibo a satisfacción)</v>
          </cell>
          <cell r="C53" t="str">
            <v>KG</v>
          </cell>
          <cell r="D53">
            <v>288</v>
          </cell>
        </row>
        <row r="54">
          <cell r="A54" t="str">
            <v>3.5.3</v>
          </cell>
          <cell r="B54" t="str">
            <v>MALLAS ELECTROSOLDADAS (Incluye suministro, alambre negro, figuración, amarre, instalación, y todo lo requerido para la correcta ejecución y recibo a satisfacción)</v>
          </cell>
          <cell r="C54" t="str">
            <v>KG</v>
          </cell>
          <cell r="D54">
            <v>0</v>
          </cell>
          <cell r="E54">
            <v>0</v>
          </cell>
        </row>
        <row r="55">
          <cell r="A55" t="str">
            <v>3.5.4</v>
          </cell>
          <cell r="B55" t="str">
            <v>TAPA EN LAMINA DE ALFAJOR CON MARCO, CONTRAMARCO Y AGARRES 90x90cm SEGÚN DISEÑO (Incluye suministro, instalación, y todo lo necesario para su correcta construcción, instalación y funcionamiento)</v>
          </cell>
          <cell r="C55" t="str">
            <v>UN</v>
          </cell>
          <cell r="D55">
            <v>2</v>
          </cell>
        </row>
        <row r="56">
          <cell r="A56" t="str">
            <v>3.5.5</v>
          </cell>
          <cell r="B56" t="str">
            <v>ESCALERA DE GATO DE ACUERDO A PLANOS (Incluye suministro, instalación, y todo lo necesario para su correcta construcción, instalación y funcionamiento)</v>
          </cell>
          <cell r="C56" t="str">
            <v>UN</v>
          </cell>
          <cell r="D56">
            <v>2</v>
          </cell>
        </row>
        <row r="57">
          <cell r="A57" t="str">
            <v>3.5.6</v>
          </cell>
          <cell r="B57" t="str">
            <v>PASAMUROS PARA NIPLE DE AIREACIÓN EN HIERRO GALVANIZADO DE 3" (Incluye suministro, instalación, y todo lo necesario para su correcta construcción, instalación y funcionamiento)</v>
          </cell>
          <cell r="C57" t="str">
            <v>UN</v>
          </cell>
          <cell r="D57">
            <v>1</v>
          </cell>
          <cell r="E57">
            <v>0</v>
          </cell>
        </row>
        <row r="58">
          <cell r="A58" t="str">
            <v>4</v>
          </cell>
          <cell r="B58" t="str">
            <v>ESTRUCTURAS EN CONCRETO Y METÁLICAS</v>
          </cell>
          <cell r="C58" t="str">
            <v>ML</v>
          </cell>
          <cell r="D58">
            <v>56</v>
          </cell>
        </row>
        <row r="59">
          <cell r="A59" t="str">
            <v>4.1</v>
          </cell>
          <cell r="B59" t="str">
            <v>ELEMENTOS VERTICALES</v>
          </cell>
          <cell r="C59" t="str">
            <v>ML</v>
          </cell>
          <cell r="D59">
            <v>77</v>
          </cell>
        </row>
        <row r="60">
          <cell r="A60" t="str">
            <v>4.1.1</v>
          </cell>
          <cell r="B60" t="str">
            <v>COLUMNAS Y COLUMNETAS EN CONCRETO 4000 PSI ACABADO A LA VISTA (incluye suministro concreto 4000 PSI, formaleta istalacion y todo lo requerido para su correcta ejecucion y funcionamiento)</v>
          </cell>
          <cell r="C60" t="str">
            <v>M3</v>
          </cell>
          <cell r="D60">
            <v>39.86</v>
          </cell>
          <cell r="E60">
            <v>0</v>
          </cell>
        </row>
        <row r="61">
          <cell r="A61" t="str">
            <v>4.1.2</v>
          </cell>
          <cell r="B61" t="str">
            <v>PANTALLAS EN CONCRETO 3000 PSI ACABADO A LA VISTA (incluye suministro concreto 4000 PSI, formaleta istalacion y todo lo requerido para su correcta ejecucion y funcionamiento)</v>
          </cell>
          <cell r="C61" t="str">
            <v>M3</v>
          </cell>
          <cell r="D61">
            <v>6</v>
          </cell>
        </row>
        <row r="62">
          <cell r="A62" t="str">
            <v>4.2</v>
          </cell>
          <cell r="B62" t="str">
            <v>ELEMENTOS HORIZONTALES</v>
          </cell>
          <cell r="C62" t="str">
            <v>M2</v>
          </cell>
          <cell r="D62">
            <v>432.99</v>
          </cell>
        </row>
        <row r="63">
          <cell r="A63" t="str">
            <v>4.2.1</v>
          </cell>
          <cell r="B63" t="str">
            <v>VIGAS Y VIGUETAS AEREAS EN CONCRETO 4000 PSI ACABADO A LA VISTA (incluye suministro concreto 4000 PSI, formaleta istalacion y todo lo requerido para su correcta ejecucion y funcionamiento)</v>
          </cell>
          <cell r="C63" t="str">
            <v>M3</v>
          </cell>
          <cell r="D63">
            <v>5.1100000000000003</v>
          </cell>
        </row>
        <row r="64">
          <cell r="A64" t="str">
            <v>4.3</v>
          </cell>
          <cell r="B64" t="str">
            <v>PLACAS Y LOSAS DE ENTREPISO</v>
          </cell>
          <cell r="C64" t="str">
            <v>ML</v>
          </cell>
          <cell r="D64">
            <v>36.75</v>
          </cell>
        </row>
        <row r="65">
          <cell r="A65" t="str">
            <v>4.3.1</v>
          </cell>
          <cell r="B65" t="str">
            <v>LOSA AEREA 2° PISO (E=0,12m) CUANTIA CONCRETO 0,19 M3/m2 (Incluye suministro y transporte concreto 4000 PSI, formaleta istalacion y todo lo requerido para su correcta ejecucion y funcionamiento)</v>
          </cell>
          <cell r="C65" t="str">
            <v>M2</v>
          </cell>
          <cell r="D65">
            <v>331.05</v>
          </cell>
        </row>
        <row r="66">
          <cell r="A66" t="str">
            <v>4.3.2</v>
          </cell>
          <cell r="B66" t="str">
            <v>LOSA AEREA 3° PISO (E=0,12m) CUANTIA CONCRETO 0,20 M3/m2 (Incluye suministro y transporte concreto 4000 PSI, formaleta istalacion y todo lo requerido para su correcta ejecucion y funcionamiento)</v>
          </cell>
          <cell r="C66" t="str">
            <v>M2</v>
          </cell>
          <cell r="D66">
            <v>434.36</v>
          </cell>
          <cell r="E66">
            <v>0</v>
          </cell>
        </row>
        <row r="67">
          <cell r="A67" t="str">
            <v>4.3.3</v>
          </cell>
          <cell r="B67" t="str">
            <v>LOSA AEREA DE CUBIERTA (E=0,12m) CUANTIA CONCRETO 0,18 M3/m2 (Incluye suministro y transporte concreto 4000 PSI, formaleta istalacion y todo lo requerido para su correcta ejecucion y funcionamiento)</v>
          </cell>
          <cell r="C67" t="str">
            <v>M2</v>
          </cell>
          <cell r="D67">
            <v>299.92</v>
          </cell>
          <cell r="E67">
            <v>394142.61</v>
          </cell>
        </row>
        <row r="68">
          <cell r="A68" t="str">
            <v>4.3.4</v>
          </cell>
          <cell r="B68" t="str">
            <v>LOSA AEREA 2° PISO (E=0,12m) CUANTIA CONCRETO 0,08 M3/m2 LAMINA COLABORANTE 3" (Incluye suministro y transporte concreto 3000 PSI, formaleta istalacion y todo lo requerido para su correcta ejecucion y funcionamiento)</v>
          </cell>
          <cell r="C68" t="str">
            <v>M2</v>
          </cell>
          <cell r="D68">
            <v>5</v>
          </cell>
          <cell r="E68">
            <v>394142.61</v>
          </cell>
        </row>
        <row r="69">
          <cell r="A69" t="str">
            <v>4.4</v>
          </cell>
          <cell r="B69" t="str">
            <v>CONSTRUCCIONES VARIAS EN CONCRETO</v>
          </cell>
          <cell r="C69" t="str">
            <v>UN</v>
          </cell>
          <cell r="D69">
            <v>15</v>
          </cell>
          <cell r="E69">
            <v>953988.91999999993</v>
          </cell>
        </row>
        <row r="70">
          <cell r="A70" t="str">
            <v>4.4.1</v>
          </cell>
          <cell r="B70" t="str">
            <v>ESCALERAS y/o GRADERÍAS EN CONCRETO 4000 PSI ACABADO A LA VISTA (incluye suministro concreto 4000 PSI, formaleta instalación y todo lo requerido para su correcta ejecución y funcionamiento)</v>
          </cell>
          <cell r="C70" t="str">
            <v>M3</v>
          </cell>
          <cell r="D70">
            <v>5.73</v>
          </cell>
          <cell r="E70">
            <v>233524.82</v>
          </cell>
        </row>
        <row r="71">
          <cell r="A71" t="str">
            <v>4.4.2</v>
          </cell>
          <cell r="B71" t="str">
            <v>RAMPAS AEREAS EN CONCRETO CON VIGAS DESCOLGADAS 4000 PSI ACABADO A LA VISTA (Incluye suministro concreto 4000 PSI, formaleta, instalación, y todo lo requerido para la correcta ejecución y recibo a satisfacción)</v>
          </cell>
          <cell r="C71" t="str">
            <v>M3</v>
          </cell>
          <cell r="D71">
            <v>4</v>
          </cell>
          <cell r="E71">
            <v>47620.480000000003</v>
          </cell>
        </row>
        <row r="72">
          <cell r="A72" t="str">
            <v>4.5</v>
          </cell>
          <cell r="B72" t="str">
            <v>ACEROS DE REFUERZO</v>
          </cell>
          <cell r="C72" t="str">
            <v>UN</v>
          </cell>
          <cell r="D72">
            <v>1</v>
          </cell>
          <cell r="E72">
            <v>53320.480000000003</v>
          </cell>
        </row>
        <row r="73">
          <cell r="A73" t="str">
            <v>4.5.1</v>
          </cell>
          <cell r="B73" t="str">
            <v>ACERO DE REFUERZOS 37000 PSI - 60000 PSI (incluye suministro, alambre negro, figuración, amarre, instalación y todo lo requerido para la correcta ejecución y funcionamiento)</v>
          </cell>
          <cell r="C73" t="str">
            <v>KG</v>
          </cell>
          <cell r="D73">
            <v>31693.41</v>
          </cell>
          <cell r="E73">
            <v>621399</v>
          </cell>
        </row>
        <row r="74">
          <cell r="A74" t="str">
            <v>4.5.2</v>
          </cell>
          <cell r="B74" t="str">
            <v>MALLAS ELECTROSOLDADAS (Incluye suministro, alambre negro, figuración, amarre, instalación, y todo lo requerido para la correcta ejecución y funcionamiento)</v>
          </cell>
          <cell r="C74" t="str">
            <v>KG</v>
          </cell>
          <cell r="D74">
            <v>1428.61</v>
          </cell>
          <cell r="E74">
            <v>171399</v>
          </cell>
        </row>
        <row r="75">
          <cell r="A75" t="str">
            <v>5</v>
          </cell>
          <cell r="B75" t="str">
            <v>MAMPOSTERIA</v>
          </cell>
        </row>
        <row r="76">
          <cell r="A76" t="str">
            <v>5.1</v>
          </cell>
          <cell r="B76" t="str">
            <v>MAMPOSTERIA EN MURO DE ARCILLA</v>
          </cell>
        </row>
        <row r="77">
          <cell r="A77" t="str">
            <v>5.1.1</v>
          </cell>
          <cell r="B77" t="str">
            <v>MUROS DIVISORIOS EN BLOQUE #4 E=0.12m (Incluye bloque #4, MC 1:3 e=2cm, andamios, formaleta, instalación, y todo lo requerido para la correcta ejecución y recibo a satisfacción)</v>
          </cell>
          <cell r="C77" t="str">
            <v>M2</v>
          </cell>
          <cell r="D77">
            <v>831.4</v>
          </cell>
        </row>
        <row r="78">
          <cell r="A78" t="str">
            <v>5.1.2</v>
          </cell>
          <cell r="B78" t="str">
            <v>MUROS DIVISORIOS EN BLOQUE #5 E=0.15m (Incluye bloque #5, MC 1:3 e=2cm, andamios, formaleta, instalación, y todo lo requerido para la correcta ejecución y recibo a satisfacción)</v>
          </cell>
          <cell r="C78" t="str">
            <v>M2</v>
          </cell>
          <cell r="D78">
            <v>648.25</v>
          </cell>
        </row>
        <row r="79">
          <cell r="A79" t="str">
            <v>5.1.3</v>
          </cell>
          <cell r="B79" t="str">
            <v>MUROS FACHADA EN BLOQUE CONCRETO 20x20x40 E=0.20m (Incluye bloque, MCI 1:3 e=2cm, andamios, formaleta, instalación, y todo lo requerido para la correcta ejecución y recibo a satisfacción)</v>
          </cell>
          <cell r="C79" t="str">
            <v>M2</v>
          </cell>
        </row>
        <row r="80">
          <cell r="A80" t="str">
            <v>5.2</v>
          </cell>
          <cell r="B80" t="str">
            <v>VARIOS EN MAMPOSTERIA</v>
          </cell>
        </row>
        <row r="81">
          <cell r="A81" t="str">
            <v>5.2.1</v>
          </cell>
          <cell r="B81" t="str">
            <v>MURO EN SUPERBOARD DE DOBLE CARA 0,15 m ESPESOR 14 MM (Incluye suministro, transporte e instalación de estructura, equipo para trabajos en altura, materiales y accesorios de fijación, laminas, masilla, vinilo y todo lo demás necesario para su correcta ejecución y funcionamiento)</v>
          </cell>
          <cell r="C81" t="str">
            <v>M2</v>
          </cell>
          <cell r="D81">
            <v>870.6</v>
          </cell>
        </row>
        <row r="82">
          <cell r="A82" t="str">
            <v>5.2.2</v>
          </cell>
          <cell r="B82" t="str">
            <v>MURO EN SUPERBOARD UNA CARA 0,15 m ESPESOR 14 MM (Incluye suministro, transporte e instalación de estructura, equipo para trabajos en altura, materiales y accesorios de fijación, laminas, masilla, vinilo y todo lo demás necesario para su correcta ejecución y funcionamiento)</v>
          </cell>
          <cell r="C82" t="str">
            <v>M2</v>
          </cell>
          <cell r="D82">
            <v>12.72</v>
          </cell>
        </row>
        <row r="83">
          <cell r="A83" t="str">
            <v>5.3</v>
          </cell>
          <cell r="B83" t="str">
            <v>ELEMENTOS ESTRUCTURALES Y NO ESTRUCTURALES</v>
          </cell>
        </row>
        <row r="84">
          <cell r="A84" t="str">
            <v>5.3.1</v>
          </cell>
          <cell r="B84" t="str">
            <v>GROUTING - CONCRETO FLUIDO 15LT/ML (Incluye concreto de inyección grouting 2500PSI, andamios, formaleta, instalación, y todo lo requerido para la correcta ejecución y recibo a satisfacción)</v>
          </cell>
          <cell r="C84" t="str">
            <v>ML</v>
          </cell>
        </row>
        <row r="85">
          <cell r="A85" t="str">
            <v>5.3.2</v>
          </cell>
          <cell r="B85" t="str">
            <v>REGATAS EN PARED (Incluye regata sobre mampostería ancho máximo 0.15m, trasiego y retiro de sobrantes, llenado, resanes sobre mampostería y todos lo demás requerido para la correcta ejecución y recibo a satisfacción)</v>
          </cell>
          <cell r="C85" t="str">
            <v>ML</v>
          </cell>
        </row>
        <row r="86">
          <cell r="A86" t="str">
            <v>5.3.3</v>
          </cell>
          <cell r="B86" t="str">
            <v>VIGUETAS Y COLUMNETAS EN CONCRETO 3000 PSI 0.022-0.030 M3/ML (incluye suministro concreto 3000 PSI, formaleta instalación y todo lo requerido para su correcta ejecución y funcionamiento)</v>
          </cell>
          <cell r="C86" t="str">
            <v>ML</v>
          </cell>
        </row>
        <row r="87">
          <cell r="A87" t="str">
            <v>5.4</v>
          </cell>
          <cell r="B87" t="str">
            <v>REFUERZOS DE MAMPOSTERÍA</v>
          </cell>
        </row>
        <row r="88">
          <cell r="A88" t="str">
            <v>5.4.1</v>
          </cell>
          <cell r="B88" t="str">
            <v>GRAFILES DE ACERO (Incluye suministro, alambre negro, figuración, amarre, instalación, y todo lo requerido para la correcta ejecución y recibo a satisfacción)</v>
          </cell>
          <cell r="C88" t="str">
            <v>KG</v>
          </cell>
        </row>
        <row r="89">
          <cell r="A89" t="str">
            <v>5.4.2</v>
          </cell>
          <cell r="B89" t="str">
            <v>ANCLAJES VARILLA 1/2" L=0.15m (Incluye perforación, puente de adherencia, instalación, y todo lo requerido para la correcta ejecución y recibo a satisfacción, no incluye refuerzo)</v>
          </cell>
          <cell r="C89" t="str">
            <v>KG</v>
          </cell>
        </row>
        <row r="90">
          <cell r="A90">
            <v>6</v>
          </cell>
          <cell r="B90" t="str">
            <v>PREFABRICADOS</v>
          </cell>
        </row>
        <row r="91">
          <cell r="A91" t="str">
            <v>6.1</v>
          </cell>
          <cell r="B91" t="str">
            <v>ELEMENTOS PREFABICADOS EN CONCRETO</v>
          </cell>
        </row>
        <row r="92">
          <cell r="A92" t="str">
            <v>6.1.1</v>
          </cell>
          <cell r="B92" t="str">
            <v>MESONES A=0.60m E=0.10m PARA LAVAMANOS EN CONCRETO 3000 PSI REFORZADO CON ACABADO EN GRANITO PULIDO (Incluye suministro, transporte e instalación de meson en concreto reforzado 3000 PSI, formaleta, anclajes, llenado, fundida, pulida de granito, dilataciones en bronce y todo lo demás necesario para su correcta ejecución y funcionamiento)</v>
          </cell>
          <cell r="C92" t="str">
            <v>ML</v>
          </cell>
          <cell r="D92">
            <v>21.24</v>
          </cell>
        </row>
        <row r="93">
          <cell r="A93" t="str">
            <v>6.1.2</v>
          </cell>
          <cell r="B93" t="str">
            <v>MESONES A=0.60m E=0.15m PARA COCINA EN CONCRETO 3000 PSI REFORZADO CON ACABADO EN GRANITO PULIDO (Incluye suministro, transporte e instalación de meson en concreto reforzado 3000 PSI, formaleta, anclajes, llenado, fundida, pulida de granito, dilataciones en bronce y todo lo demás necesario para su correcta ejecución y funcionamiento)</v>
          </cell>
          <cell r="C93" t="str">
            <v>ML</v>
          </cell>
          <cell r="D93">
            <v>9.4</v>
          </cell>
        </row>
        <row r="94">
          <cell r="A94" t="str">
            <v>6.1.3</v>
          </cell>
          <cell r="B94" t="str">
            <v>BORDILLO PARA POSETA CUARTO DE ASEO H=0,20m E=0,12 (Incluye suministro, transporte e instalación de meson en concreto reforzado 3000 PSI, formaleta, anclajes, llenado, fundida, win aluminio, enchape y todo lo demás necesario para su correcta ejecución y funcionamiento)</v>
          </cell>
          <cell r="C94" t="str">
            <v>ML</v>
          </cell>
          <cell r="D94">
            <v>1.8</v>
          </cell>
        </row>
        <row r="95">
          <cell r="A95" t="str">
            <v>6.1.4</v>
          </cell>
          <cell r="B95" t="str">
            <v>CARCAMO CON REJILLA SECCION DE 0,20m (Incluye suministro, transporte e instalación de meson en concreto reforzado 3000 PSI, formaleta, anclajes, llenado, fundida, pulida de granito, dilataciones en bronce y todo lo demás necesario para su correcta ejecución y funcionamiento)</v>
          </cell>
          <cell r="C95" t="str">
            <v>ML</v>
          </cell>
          <cell r="D95">
            <v>6.6</v>
          </cell>
        </row>
        <row r="96">
          <cell r="A96" t="str">
            <v>6.1.5</v>
          </cell>
          <cell r="B96" t="str">
            <v>DINTEL EN CONCRETO 0.12x0.09M (Incluye suministro, transporte e instalación de concreto reforzado 3000 PSI, formaleta, anclajes y todo lo demás necesario para su correcta ejecución y funcionamiento)</v>
          </cell>
          <cell r="C96" t="str">
            <v>ML</v>
          </cell>
          <cell r="D96">
            <v>6.6</v>
          </cell>
        </row>
        <row r="98">
          <cell r="A98">
            <v>7</v>
          </cell>
          <cell r="B98" t="str">
            <v>INSTALACIÓN HIDROSANITARIA Y DE GAS</v>
          </cell>
        </row>
        <row r="99">
          <cell r="A99" t="str">
            <v>7.1</v>
          </cell>
          <cell r="B99" t="str">
            <v>RED GENERAL AGUA  POTABLE</v>
          </cell>
        </row>
        <row r="100">
          <cell r="A100" t="str">
            <v>7.1.1</v>
          </cell>
          <cell r="B100" t="str">
            <v>TUBERIA PVC P RDE 9 ø1/2" (Incluye suministro, transporte e instalación de tubería y todo lo demás requerido para su correcta ejecución y funcionamiento)</v>
          </cell>
          <cell r="C100" t="str">
            <v>ML</v>
          </cell>
          <cell r="D100">
            <v>48</v>
          </cell>
        </row>
        <row r="101">
          <cell r="A101" t="str">
            <v>7.1.2</v>
          </cell>
          <cell r="B101" t="str">
            <v>TUBERIA PVC P RDE 11 ø3/4" (Incluye suministro, transporte e instalación de tubería y todo lo demás requerido para su correcta ejecución y funcionamiento)</v>
          </cell>
          <cell r="C101" t="str">
            <v>ML</v>
          </cell>
          <cell r="D101">
            <v>52</v>
          </cell>
        </row>
        <row r="102">
          <cell r="A102" t="str">
            <v>7.1.3</v>
          </cell>
          <cell r="B102" t="str">
            <v>TUBERIA PVC P RDE 13,5 ø1" (Incluye suministro, transporte e instalación de tubería y todo lo demás requerido para su correcta ejecución y funcionamiento)</v>
          </cell>
          <cell r="C102" t="str">
            <v>ML</v>
          </cell>
          <cell r="D102">
            <v>39</v>
          </cell>
        </row>
        <row r="103">
          <cell r="A103" t="str">
            <v>7.1.4</v>
          </cell>
          <cell r="B103" t="str">
            <v>TUBERIA PVC P RDE 21 ø1 1/4" (Incluye suministro, transporte e instalación de tubería y todo lo demás requerido para su correcta ejecución y funcionamiento)</v>
          </cell>
          <cell r="C103" t="str">
            <v>ML</v>
          </cell>
          <cell r="D103">
            <v>71</v>
          </cell>
        </row>
        <row r="104">
          <cell r="A104" t="str">
            <v>7.1.5</v>
          </cell>
          <cell r="B104" t="str">
            <v>TUBERIA PVC P RDE 21 ø1 1/2" (Incluye suministro, transporte e instalación de tubería y todo lo demás requerido para su correcta ejecución y funcionamiento)</v>
          </cell>
          <cell r="C104" t="str">
            <v>ML</v>
          </cell>
          <cell r="D104">
            <v>34</v>
          </cell>
        </row>
        <row r="105">
          <cell r="A105" t="str">
            <v>7.1.6</v>
          </cell>
          <cell r="B105" t="str">
            <v>TUBERIA PVC P RDE 21 ø 2" (Incluye suministro, transporte e instalación de tubería y todo lo demás requerido para su correcta ejecución y funcionamiento)</v>
          </cell>
          <cell r="C105" t="str">
            <v>ML</v>
          </cell>
          <cell r="D105">
            <v>26</v>
          </cell>
        </row>
        <row r="106">
          <cell r="A106" t="str">
            <v>7.1.7</v>
          </cell>
          <cell r="B106" t="str">
            <v>ACCESORIOS PVCP - 1/2 " (Incluye suministro, transporte e instalación de accesorios y todo lo demás requerido para su correcta ejecución y funcionamiento)</v>
          </cell>
          <cell r="C106" t="str">
            <v>UN</v>
          </cell>
          <cell r="D106">
            <v>38</v>
          </cell>
        </row>
        <row r="107">
          <cell r="A107" t="str">
            <v>7.1.8</v>
          </cell>
          <cell r="B107" t="str">
            <v>ACCESORIO PVCP - 3/4 " (Incluye suministro, transporte e instalación de accesorios y todo lo demás requerido para su correcta ejecución y funcionamiento)</v>
          </cell>
          <cell r="C107" t="str">
            <v>UN</v>
          </cell>
          <cell r="D107">
            <v>128</v>
          </cell>
        </row>
        <row r="108">
          <cell r="A108" t="str">
            <v>7.1.9</v>
          </cell>
          <cell r="B108" t="str">
            <v>ACCESORIO PVCP - 1 " (Incluye suministro, transporte e instalación de accesorios y todo lo demás requerido para su correcta ejecución y funcionamiento)</v>
          </cell>
          <cell r="C108" t="str">
            <v>UN</v>
          </cell>
          <cell r="D108">
            <v>68</v>
          </cell>
        </row>
        <row r="109">
          <cell r="A109" t="str">
            <v>7.1.10</v>
          </cell>
          <cell r="B109" t="str">
            <v>ACCESORIOS PVCP - 1, 1/4" (Incluye suministro, transporte e instalación de accesorios y todo lo demás requerido para su correcta ejecución y funcionamiento)</v>
          </cell>
          <cell r="C109" t="str">
            <v>UN</v>
          </cell>
          <cell r="D109">
            <v>95</v>
          </cell>
        </row>
        <row r="110">
          <cell r="A110" t="str">
            <v>7.1.11</v>
          </cell>
          <cell r="B110" t="str">
            <v>ACCESORIOS PVCP - 1, 1/2" (Incluye suministro, transporte e instalación de accesorios y todo lo demás requerido para su correcta ejecución y funcionamiento)</v>
          </cell>
          <cell r="C110" t="str">
            <v>UN</v>
          </cell>
          <cell r="D110">
            <v>36</v>
          </cell>
        </row>
        <row r="111">
          <cell r="A111" t="str">
            <v>7.1.12</v>
          </cell>
          <cell r="B111" t="str">
            <v>ACCESORIOS PVCP - 2" (Incluye suministro, transporte e instalación de accesorios y todo lo demás requerido para su correcta ejecución y funcionamiento)</v>
          </cell>
          <cell r="C111" t="str">
            <v>UN</v>
          </cell>
          <cell r="D111">
            <v>32</v>
          </cell>
        </row>
        <row r="112">
          <cell r="A112" t="str">
            <v>7.1.13</v>
          </cell>
          <cell r="B112" t="str">
            <v>REGISTROS P/D  1 " (Incluye suministro, transporte e instalación de accesorios y todo lo demás requerido para su correcta ejecución y funcionamiento)</v>
          </cell>
          <cell r="C112" t="str">
            <v>UN</v>
          </cell>
          <cell r="D112">
            <v>4</v>
          </cell>
        </row>
        <row r="113">
          <cell r="A113" t="str">
            <v>7.1.14</v>
          </cell>
          <cell r="B113" t="str">
            <v>REGISTROS P/D  3/4 " (Incluye suministro, transporte e instalación de accesorios y todo lo demás requerido para su correcta ejecución y funcionamiento)</v>
          </cell>
          <cell r="C113" t="str">
            <v>UN</v>
          </cell>
          <cell r="D113">
            <v>4</v>
          </cell>
        </row>
        <row r="114">
          <cell r="A114" t="str">
            <v>7.1.15</v>
          </cell>
          <cell r="B114" t="str">
            <v>REGISTROS P/D  1/2 " (Incluye suministro, transporte e instalación de accesorios y todo lo demás requerido para su correcta ejecución y funcionamiento)</v>
          </cell>
          <cell r="C114" t="str">
            <v>UN</v>
          </cell>
          <cell r="D114">
            <v>2</v>
          </cell>
        </row>
        <row r="115">
          <cell r="A115" t="str">
            <v>7.1.16</v>
          </cell>
          <cell r="B115" t="str">
            <v>REGISTROS P/D  1¼"(Incluye suministro, transporte e instalación de accesorios y todo lo demás requerido para su correcta ejecución y funcionamiento)</v>
          </cell>
          <cell r="C115" t="str">
            <v>UN</v>
          </cell>
          <cell r="D115">
            <v>6</v>
          </cell>
        </row>
        <row r="116">
          <cell r="A116" t="str">
            <v>7.2</v>
          </cell>
          <cell r="B116" t="str">
            <v xml:space="preserve">PUNTOS HIDRAULICOS </v>
          </cell>
        </row>
        <row r="117">
          <cell r="A117" t="str">
            <v>7.2.1</v>
          </cell>
          <cell r="B117" t="str">
            <v>PUNTO DE AGUA FRIA 1/2" (Incluye suministro, transporte, instalación de tuberias, registros, accesorios, llenos y todo lo requerido para la correcta ejecución y funcionamiento)</v>
          </cell>
          <cell r="C117" t="str">
            <v>UN</v>
          </cell>
          <cell r="D117">
            <v>25</v>
          </cell>
        </row>
        <row r="118">
          <cell r="A118" t="str">
            <v>7.2.2</v>
          </cell>
          <cell r="B118" t="str">
            <v>PUNTO DE AGUA FRIA 1" (Incluye suministro, transporte, instalación de tuberias, registros, accesorios, llenos y todo lo requerido para la correcta ejecución y funcionamiento)</v>
          </cell>
          <cell r="C118" t="str">
            <v>UN</v>
          </cell>
          <cell r="D118">
            <v>3</v>
          </cell>
        </row>
        <row r="119">
          <cell r="A119" t="str">
            <v>7.2.3</v>
          </cell>
          <cell r="B119" t="str">
            <v>PUNTO DE AGUA FRIA FLUXOMETRO 1¼" (Incluye suministro, transporte, instalación de tuberias, registros, accesorios, llenos y todo lo requerido para la correcta ejecución y funcionamiento)</v>
          </cell>
          <cell r="C119" t="str">
            <v>UN</v>
          </cell>
          <cell r="D119">
            <v>18</v>
          </cell>
        </row>
        <row r="120">
          <cell r="A120" t="str">
            <v>7.2.4</v>
          </cell>
          <cell r="B120" t="str">
            <v>LLAVES DE MANGUERA  1/2" (Incluye suministro, transporte, instalación de tuberias, registros, accesorios, llenos y todo lo requerido para la correcta ejecución y funcionamiento)</v>
          </cell>
          <cell r="C120" t="str">
            <v>UN</v>
          </cell>
          <cell r="D120">
            <v>3</v>
          </cell>
        </row>
        <row r="121">
          <cell r="A121" t="str">
            <v>7.3</v>
          </cell>
          <cell r="B121" t="str">
            <v>SALIDAS SANITARIAS</v>
          </cell>
        </row>
        <row r="122">
          <cell r="A122" t="str">
            <v>7.3.1</v>
          </cell>
          <cell r="B122" t="str">
            <v>SALIDA SANITARIA PVCS 4" (Incluye suministro, transporte, instalación de tuberias, registros, accesorios, llenos y todo lo requerido para la correcta ejecución y funcionamiento)</v>
          </cell>
          <cell r="C122" t="str">
            <v>UN</v>
          </cell>
          <cell r="D122">
            <v>21</v>
          </cell>
        </row>
        <row r="123">
          <cell r="A123" t="str">
            <v>7.3.2</v>
          </cell>
          <cell r="B123" t="str">
            <v>SALIDA SANITARIA PVCS 2" (Incluye suministro, transporte, instalación de tuberias, registros, accesorios, llenos y todo lo requerido para la correcta ejecución y funcionamiento)</v>
          </cell>
          <cell r="C123" t="str">
            <v>UN</v>
          </cell>
          <cell r="D123">
            <v>25</v>
          </cell>
        </row>
        <row r="124">
          <cell r="A124" t="str">
            <v>7.3.3</v>
          </cell>
          <cell r="B124" t="str">
            <v>SIFONES DE ASEO 3" (Incluye suministro, transporte, accesorio, llenos y todo lo requerido para la correcta ejecución y funcionamiento)</v>
          </cell>
          <cell r="C124" t="str">
            <v>UN</v>
          </cell>
          <cell r="D124">
            <v>11</v>
          </cell>
        </row>
        <row r="125">
          <cell r="A125" t="str">
            <v>7.3.4</v>
          </cell>
          <cell r="B125" t="str">
            <v>TAPÓN DE INSPECCIÓN 4" EN PISO (Incluye suministro, transporte, accesorio, llenos y todo lo requerido para la correcta ejecución y funcionamiento)</v>
          </cell>
          <cell r="C125" t="str">
            <v>UN</v>
          </cell>
          <cell r="D125">
            <v>6</v>
          </cell>
        </row>
        <row r="126">
          <cell r="A126" t="str">
            <v>7.3.5</v>
          </cell>
          <cell r="B126" t="str">
            <v>TAPÓN DE INSPECCIÓN 6" EN PISO (Incluye suministro, transporte, accesorio, llenos y todo lo requerido para la correcta ejecución y funcionamiento)</v>
          </cell>
          <cell r="C126" t="str">
            <v>UN</v>
          </cell>
          <cell r="D126">
            <v>8</v>
          </cell>
        </row>
        <row r="127">
          <cell r="A127" t="str">
            <v>7.4</v>
          </cell>
          <cell r="B127" t="str">
            <v xml:space="preserve">VENTILACIONES Y REVENTILACIONES </v>
          </cell>
        </row>
        <row r="128">
          <cell r="A128" t="str">
            <v>7.4.1</v>
          </cell>
          <cell r="B128" t="str">
            <v>TUBERÍAS EN PVCL - 2" (Incluye suministro, transporte e instalación de tubería y todo lo demás requerido para su correcta ejecución y funcionamiento)</v>
          </cell>
          <cell r="C128" t="str">
            <v>ML</v>
          </cell>
          <cell r="D128">
            <v>41</v>
          </cell>
        </row>
        <row r="129">
          <cell r="A129" t="str">
            <v>7.5</v>
          </cell>
          <cell r="B129" t="str">
            <v>CONEXIÓN A TANQUES DE ALMACENAMIENTO Y ACOMETIDAS</v>
          </cell>
        </row>
        <row r="130">
          <cell r="A130" t="str">
            <v>7.5.1</v>
          </cell>
          <cell r="B130" t="str">
            <v>UNION UNIVERSAL 1" (Incluye suministro, transporte e instalación de accesorio y todo lo demás requerido para su correcta ejecución y funcionamiento)</v>
          </cell>
          <cell r="C130" t="str">
            <v>UN</v>
          </cell>
          <cell r="D130">
            <v>6</v>
          </cell>
        </row>
        <row r="131">
          <cell r="A131" t="str">
            <v>7.5.2</v>
          </cell>
          <cell r="B131" t="str">
            <v>UNION UNIVERSAL 2" (Incluye suministro, transporte e instalación de accesorio y todo lo demás requerido para su correcta ejecución y funcionamiento)</v>
          </cell>
          <cell r="C131" t="str">
            <v>UN</v>
          </cell>
          <cell r="D131">
            <v>6</v>
          </cell>
        </row>
        <row r="132">
          <cell r="A132" t="str">
            <v>7.5.3</v>
          </cell>
          <cell r="B132" t="str">
            <v>FLOTADOR MECÁNICO 2" (Incluye suministro, transporte e instalación de accesorio y todo lo demás requerido para su correcta ejecución y funcionamiento)</v>
          </cell>
          <cell r="C132" t="str">
            <v>UN</v>
          </cell>
          <cell r="D132">
            <v>2</v>
          </cell>
        </row>
        <row r="133">
          <cell r="A133" t="str">
            <v>7.5.4</v>
          </cell>
          <cell r="B133" t="str">
            <v>SUMINISTRO E INSTALACIÓN TANQUES DE RESERVA DE 1000 LTS (Incluye suministro, transporte e instalación de tanque y todo lo demás requerido para su correcta ejecución y funcionamiento)</v>
          </cell>
          <cell r="C133" t="str">
            <v>UN</v>
          </cell>
          <cell r="D133">
            <v>6</v>
          </cell>
        </row>
        <row r="134">
          <cell r="A134" t="str">
            <v>7.5.5</v>
          </cell>
          <cell r="B134" t="str">
            <v>REGISTROS P/D 1" (Incluye suministro, transporte e instalación de accesorios y todo lo demás requerido para su correcta ejecución y funcionamiento)</v>
          </cell>
          <cell r="C134" t="str">
            <v>UN</v>
          </cell>
          <cell r="D134">
            <v>10</v>
          </cell>
        </row>
        <row r="135">
          <cell r="A135" t="str">
            <v>7.5.6</v>
          </cell>
          <cell r="B135" t="str">
            <v>REGISTROS P/D 2" (Incluye suministro, transporte e instalación de accesorio y todo lo demás requerido para su correcta ejecución y funcionamiento)</v>
          </cell>
          <cell r="C135" t="str">
            <v>UN</v>
          </cell>
          <cell r="D135">
            <v>7</v>
          </cell>
        </row>
        <row r="136">
          <cell r="A136" t="str">
            <v>7.5.7</v>
          </cell>
          <cell r="B136" t="str">
            <v>REGISTROS P/D  2½ " (Incluye suministro, transporte e instalación de accesorio y todo lo demás requerido para su correcta ejecución y funcionamiento)</v>
          </cell>
          <cell r="C136" t="str">
            <v>UN</v>
          </cell>
          <cell r="D136">
            <v>3</v>
          </cell>
        </row>
        <row r="137">
          <cell r="A137" t="str">
            <v>7.5.8</v>
          </cell>
          <cell r="B137" t="str">
            <v>CHEQUE 2" (Incluye suministro, transporte e instalación de accesorio y todo lo demás requerido para su correcta ejecución y funcionamiento)</v>
          </cell>
          <cell r="C137" t="str">
            <v>UN</v>
          </cell>
          <cell r="D137">
            <v>4</v>
          </cell>
        </row>
        <row r="138">
          <cell r="A138" t="str">
            <v>7.5.9</v>
          </cell>
          <cell r="B138" t="str">
            <v>TUBERIA PVC P RDE 13,5 ø1" (Incluye suministro, transporte e instalación de tubería y todo lo demás requerido para su correcta ejecución y funcionamiento)</v>
          </cell>
          <cell r="C138" t="str">
            <v>ML</v>
          </cell>
          <cell r="D138">
            <v>34</v>
          </cell>
        </row>
        <row r="139">
          <cell r="A139" t="str">
            <v>7.5.10</v>
          </cell>
          <cell r="B139" t="str">
            <v>TUBERIA PVC P RDE 21 ø 2" (Incluye suministro, transporte e instalación de tubería y todo lo demás requerido para su correcta ejecución y funcionamiento)</v>
          </cell>
          <cell r="C139" t="str">
            <v>ML</v>
          </cell>
          <cell r="D139">
            <v>26</v>
          </cell>
        </row>
        <row r="140">
          <cell r="A140" t="str">
            <v>7.5.11</v>
          </cell>
          <cell r="B140" t="str">
            <v>ACCESORIOS PVCP - 1" (Incluye suministro, transporte e instalación de accesorios y todo lo demás requerido para su correcta ejecución y funcionamiento)</v>
          </cell>
          <cell r="C140" t="str">
            <v>UN</v>
          </cell>
          <cell r="D140">
            <v>24</v>
          </cell>
        </row>
        <row r="141">
          <cell r="A141" t="str">
            <v>7.5.12</v>
          </cell>
          <cell r="B141" t="str">
            <v>ACCESORIOS PVCP - 2" (Incluye suministro, transporte e instalación de accesorios y todo lo demás requerido para su correcta ejecución y funcionamiento)</v>
          </cell>
          <cell r="C141" t="str">
            <v>UN</v>
          </cell>
          <cell r="D141">
            <v>28</v>
          </cell>
        </row>
        <row r="142">
          <cell r="A142" t="str">
            <v>7.6</v>
          </cell>
          <cell r="B142" t="str">
            <v>CUARTO DE BOMBAS RED DE PROTECCION CONTRA INCENDIO</v>
          </cell>
        </row>
        <row r="143">
          <cell r="A143" t="str">
            <v>7.6.1</v>
          </cell>
          <cell r="B143" t="str">
            <v>CHEQUE HIDRO 2" (Incluye suministro, transporte e instalación de accesorios y todo lo demás requerido para su correcta ejecución y funcionamiento)</v>
          </cell>
          <cell r="C143" t="str">
            <v>UN</v>
          </cell>
          <cell r="D143">
            <v>1</v>
          </cell>
        </row>
        <row r="144">
          <cell r="A144" t="str">
            <v>7.6.2</v>
          </cell>
          <cell r="B144" t="str">
            <v>CHEQUE HIDRO 4" (Incluye suministro, transporte e instalación de accesorios y todo lo demás requerido para su correcta ejecución y funcionamiento)</v>
          </cell>
          <cell r="C144" t="str">
            <v>UN</v>
          </cell>
          <cell r="D144">
            <v>2</v>
          </cell>
        </row>
        <row r="145">
          <cell r="A145" t="str">
            <v>7.6.3</v>
          </cell>
          <cell r="B145" t="str">
            <v>CHEQUE CORTINA 4" (Incluye suministro, transporte e instalación de accesorios y todo lo demás requerido para su correcta ejecución y funcionamiento)</v>
          </cell>
          <cell r="C145" t="str">
            <v>UN</v>
          </cell>
          <cell r="D145">
            <v>1</v>
          </cell>
        </row>
        <row r="146">
          <cell r="A146" t="str">
            <v>7.6.4</v>
          </cell>
          <cell r="B146" t="str">
            <v>BRIDAS RANURADAS ACERO AL CARBON (Incluye suministro, transporte e instalación de accesorios y todo lo demás requerido para su correcta ejecución y funcionamiento)</v>
          </cell>
          <cell r="C146" t="str">
            <v>UN</v>
          </cell>
          <cell r="D146">
            <v>4</v>
          </cell>
        </row>
        <row r="147">
          <cell r="A147" t="str">
            <v>7.6.5</v>
          </cell>
          <cell r="B147" t="str">
            <v>VALVULA P/D 1/4" (Incluye suministro, transporte e instalación de accesorios y todo lo demás requerido para su correcta ejecución y funcionamiento)</v>
          </cell>
          <cell r="C147" t="str">
            <v>UN</v>
          </cell>
          <cell r="D147">
            <v>2</v>
          </cell>
        </row>
        <row r="148">
          <cell r="A148" t="str">
            <v>7.6.6</v>
          </cell>
          <cell r="B148" t="str">
            <v>VALVULA P/D 2" (Incluye suministro, transporte e instalación de accesorios y todo lo demás requerido para su correcta ejecución y funcionamiento)</v>
          </cell>
          <cell r="C148" t="str">
            <v>UN</v>
          </cell>
          <cell r="D148">
            <v>2</v>
          </cell>
        </row>
        <row r="149">
          <cell r="A149" t="str">
            <v>7.6.7</v>
          </cell>
          <cell r="B149" t="str">
            <v>VALVULA DE VASTAGO ASCENDENTE 4" (Incluye suministro, transporte e instalación de accesorios y todo lo demás requerido para su correcta ejecución y funcionamiento)</v>
          </cell>
          <cell r="C149" t="str">
            <v>UN</v>
          </cell>
          <cell r="D149">
            <v>1</v>
          </cell>
        </row>
        <row r="150">
          <cell r="A150" t="str">
            <v>7.6.8</v>
          </cell>
          <cell r="B150" t="str">
            <v>VALVULA MARIPOSA 4" (Incluye suministro, transporte e instalación de accesorios y todo lo demás requerido para su correcta ejecución y funcionamiento)</v>
          </cell>
          <cell r="C150" t="str">
            <v>UN</v>
          </cell>
          <cell r="D150">
            <v>2</v>
          </cell>
        </row>
        <row r="151">
          <cell r="A151" t="str">
            <v>7.6.9</v>
          </cell>
          <cell r="B151" t="str">
            <v>MANOMETROS  GLICERINA RANGO HASTA 200 PSI  1" (Incluye suministro, transporte e instalación de accesorios y todo lo demás requerido para su correcta ejecución y funcionamiento)</v>
          </cell>
          <cell r="C151" t="str">
            <v>UN</v>
          </cell>
          <cell r="D151">
            <v>2</v>
          </cell>
        </row>
        <row r="152">
          <cell r="A152" t="str">
            <v>7.6.10</v>
          </cell>
          <cell r="B152" t="str">
            <v>ACCESORIOS ACERO AL CARBON  1/4" (Incluye suministro, transporte e instalación de accesorios y todo lo demás requerido para su correcta ejecución y funcionamiento)</v>
          </cell>
          <cell r="C152" t="str">
            <v>UN</v>
          </cell>
          <cell r="D152">
            <v>6</v>
          </cell>
        </row>
        <row r="153">
          <cell r="A153" t="str">
            <v>7.6.11</v>
          </cell>
          <cell r="B153" t="str">
            <v>TUBERIA ACERO AL CARBON AC SCH40  2" (Incluye suministro, transporte e instalación de tubería y todo lo demás requerido para su correcta ejecución y funcionamiento)</v>
          </cell>
          <cell r="C153" t="str">
            <v>ML</v>
          </cell>
          <cell r="D153">
            <v>4.9000000000000004</v>
          </cell>
        </row>
        <row r="154">
          <cell r="A154" t="str">
            <v>7.6.12</v>
          </cell>
          <cell r="B154" t="str">
            <v>TUBERIA ACERO AL CARBON AC SCH40  4" (Incluye suministro, transporte e instalación de tubería y todo lo demás requerido para su correcta ejecución y funcionamiento)</v>
          </cell>
          <cell r="C154" t="str">
            <v>ML</v>
          </cell>
          <cell r="D154">
            <v>20.2</v>
          </cell>
        </row>
        <row r="155">
          <cell r="A155" t="str">
            <v>7.6.13</v>
          </cell>
          <cell r="B155" t="str">
            <v>ACCESORIOS Y COUPLING ACERO AL CARBON  2" (Incluye suministro, transporte e instalación de accesorios y todo lo demás requerido para su correcta ejecución y funcionamiento)</v>
          </cell>
          <cell r="C155" t="str">
            <v>UN</v>
          </cell>
          <cell r="D155">
            <v>6</v>
          </cell>
        </row>
        <row r="156">
          <cell r="A156" t="str">
            <v>7.6.14</v>
          </cell>
          <cell r="B156" t="str">
            <v>ACCESORIOS Y COPLING ACERO AL CARBON  4" (Incluye suministro, transporte e instalación de accesorios y todo lo demás requerido para su correcta ejecución y funcionamiento)</v>
          </cell>
          <cell r="C156" t="str">
            <v>UN</v>
          </cell>
          <cell r="D156">
            <v>18</v>
          </cell>
        </row>
        <row r="157">
          <cell r="A157" t="str">
            <v>7.6.15</v>
          </cell>
          <cell r="B157" t="str">
            <v>JUNTA DE EXPANSION BORRACHA 2" (Incluye suministro, transporte e instalación de accesorios y todo lo demás requerido para su correcta ejecución y funcionamiento)</v>
          </cell>
          <cell r="C157" t="str">
            <v>UN</v>
          </cell>
          <cell r="D157">
            <v>1</v>
          </cell>
        </row>
        <row r="158">
          <cell r="A158" t="str">
            <v>7.6.16</v>
          </cell>
          <cell r="B158" t="str">
            <v>JUNTA DE EXPANSION BORRACHA 4" (Incluye suministro, transporte e instalación de accesorios y todo lo demás requerido para su correcta ejecución y funcionamiento)</v>
          </cell>
          <cell r="C158" t="str">
            <v>UN</v>
          </cell>
          <cell r="D158">
            <v>1</v>
          </cell>
        </row>
        <row r="159">
          <cell r="A159" t="str">
            <v>7.6.17</v>
          </cell>
          <cell r="B159" t="str">
            <v>COPA CONCENTRICA  4"x2" (Incluye suministro, transporte e instalación de accesorios y todo lo demás requerido para su correcta ejecución y funcionamiento)</v>
          </cell>
          <cell r="C159" t="str">
            <v>UN</v>
          </cell>
          <cell r="D159">
            <v>1</v>
          </cell>
        </row>
        <row r="160">
          <cell r="A160" t="str">
            <v>7.6.18</v>
          </cell>
          <cell r="B160" t="str">
            <v>COPA EXCENTRICA  2"x4" (Incluye suministro, transporte e instalación de accesorios y todo lo demás requerido para su correcta ejecución y funcionamiento)</v>
          </cell>
          <cell r="C160" t="str">
            <v>UN</v>
          </cell>
          <cell r="D160">
            <v>1</v>
          </cell>
        </row>
        <row r="161">
          <cell r="A161" t="str">
            <v>7.6.19</v>
          </cell>
          <cell r="B161" t="str">
            <v>BOMBA JOCKEY 5HP (Incluye suministro, transporte e instalación de equipos y todo lo demás requerido para su correcta ejecución y funcionamiento)</v>
          </cell>
          <cell r="C161" t="str">
            <v>UN</v>
          </cell>
          <cell r="D161">
            <v>1</v>
          </cell>
          <cell r="E161">
            <v>7200000</v>
          </cell>
        </row>
        <row r="162">
          <cell r="A162" t="str">
            <v>7.6.20</v>
          </cell>
          <cell r="B162" t="str">
            <v>BOMBA LIDER 42HP (Incluye suministro, transporte e instalación de equipos y todo lo demás requerido para su correcta ejecución y funcionamiento)</v>
          </cell>
          <cell r="C162" t="str">
            <v>UN</v>
          </cell>
          <cell r="D162">
            <v>1</v>
          </cell>
          <cell r="E162">
            <v>37500000</v>
          </cell>
        </row>
        <row r="163">
          <cell r="A163" t="str">
            <v>7.6.21</v>
          </cell>
          <cell r="B163" t="str">
            <v>BOMBA SUMERGIBLE 1HP (Incluye suministro, transporte e instalación de equipos y todo lo demás requerido para su correcta ejecución y funcionamiento)</v>
          </cell>
          <cell r="C163" t="str">
            <v>UN</v>
          </cell>
          <cell r="D163">
            <v>1</v>
          </cell>
          <cell r="E163">
            <v>1500000</v>
          </cell>
        </row>
        <row r="164">
          <cell r="A164" t="str">
            <v>7.7</v>
          </cell>
          <cell r="B164" t="str">
            <v>RED DE PROTECCION CONTRA INCENDIO</v>
          </cell>
        </row>
        <row r="165">
          <cell r="A165" t="str">
            <v>7.7.1</v>
          </cell>
          <cell r="B165" t="str">
            <v>TUBERIA ACERO AL CARBON SCH40  1"  (Incluye suministro, transporte e instalación de tubería y todo lo demás requerido para su correcta ejecución y funcionamiento)</v>
          </cell>
          <cell r="C165" t="str">
            <v>ML</v>
          </cell>
          <cell r="D165">
            <v>174.69</v>
          </cell>
        </row>
        <row r="166">
          <cell r="A166" t="str">
            <v>7.7.2</v>
          </cell>
          <cell r="B166" t="str">
            <v>TUBERIA ACERO AL CARBON SCH40  1,1/4"  (Incluye suministro, transporte e instalación de tubería y todo lo demás requerido para su correcta ejecución y funcionamiento)</v>
          </cell>
          <cell r="C166" t="str">
            <v>ML</v>
          </cell>
          <cell r="D166">
            <v>15.489999999999998</v>
          </cell>
        </row>
        <row r="167">
          <cell r="A167" t="str">
            <v>7.7.3</v>
          </cell>
          <cell r="B167" t="str">
            <v>TUBERIA ACERO AL CARBON SCH40  1,1/2"  (Incluye suministro, transporte e instalación de tubería y todo lo demás requerido para su correcta ejecución y funcionamiento)</v>
          </cell>
          <cell r="C167" t="str">
            <v>ML</v>
          </cell>
          <cell r="D167">
            <v>54.919999999999995</v>
          </cell>
        </row>
        <row r="168">
          <cell r="A168" t="str">
            <v>7.7.4</v>
          </cell>
          <cell r="B168" t="str">
            <v>TUBERIA ACERO AL CARBON AC SCH40  2" (Incluye suministro, transporte e instalación de tubería y todo lo demás requerido para su correcta ejecución y funcionamiento)</v>
          </cell>
          <cell r="C168" t="str">
            <v>ML</v>
          </cell>
          <cell r="D168">
            <v>61.44</v>
          </cell>
        </row>
        <row r="169">
          <cell r="A169" t="str">
            <v>7.7.5</v>
          </cell>
          <cell r="B169" t="str">
            <v>TUBERIA ACERO AL CARBON SCH40   2,1/2"  (Incluye suministro, transporte e instalación de tubería y todo lo demás requerido para su correcta ejecución y funcionamiento)</v>
          </cell>
          <cell r="C169" t="str">
            <v>ML</v>
          </cell>
          <cell r="D169">
            <v>24.3</v>
          </cell>
        </row>
        <row r="170">
          <cell r="A170" t="str">
            <v>7.7.6</v>
          </cell>
          <cell r="B170" t="str">
            <v>TUBERIA ACERO AL CARBON SCH40   3"  (Incluye suministro, transporte e instalación de tubería y todo lo demás requerido para su correcta ejecución y funcionamiento)</v>
          </cell>
          <cell r="C170" t="str">
            <v>ML</v>
          </cell>
          <cell r="D170">
            <v>77.039999999999992</v>
          </cell>
        </row>
        <row r="171">
          <cell r="A171" t="str">
            <v>7.7.7</v>
          </cell>
          <cell r="B171" t="str">
            <v>TUBERIA ACERO AL CARBON SCH40 4"  (Incluye suministro, transporte e instalación de tubería y todo lo demás requerido para su correcta ejecución y funcionamiento)</v>
          </cell>
          <cell r="C171" t="str">
            <v>ML</v>
          </cell>
          <cell r="D171">
            <v>64.98</v>
          </cell>
        </row>
        <row r="172">
          <cell r="A172" t="str">
            <v>7.7.8</v>
          </cell>
          <cell r="B172" t="str">
            <v>ACCESORIOS ACERO AL CARBON  1" (Incluye suministro, transporte e instalación de accesorios y todo lo demás requerido para su correcta ejecución y funcionamiento)</v>
          </cell>
          <cell r="C172" t="str">
            <v>UN</v>
          </cell>
          <cell r="D172">
            <v>259</v>
          </cell>
        </row>
        <row r="173">
          <cell r="A173" t="str">
            <v>7.7.9</v>
          </cell>
          <cell r="B173" t="str">
            <v>ACCESORIOS Y COUPLING ACERO AL CARBON  1 1/4" (Incluye suministro, transporte e instalación de accesorios y todo lo demás requerido para su correcta ejecución y funcionamiento)</v>
          </cell>
          <cell r="C173" t="str">
            <v>UN</v>
          </cell>
          <cell r="D173">
            <v>32</v>
          </cell>
        </row>
        <row r="174">
          <cell r="A174" t="str">
            <v>7.7.10</v>
          </cell>
          <cell r="B174" t="str">
            <v>ACCESORIOS Y COUPLING ACERO AL CARBON  1 1/2" (Incluye suministro, transporte e instalación de accesorios y todo lo demás requerido para su correcta ejecución y funcionamiento)</v>
          </cell>
          <cell r="C174" t="str">
            <v>UN</v>
          </cell>
          <cell r="D174">
            <v>80</v>
          </cell>
        </row>
        <row r="175">
          <cell r="A175" t="str">
            <v>7.7.11</v>
          </cell>
          <cell r="B175" t="str">
            <v>ACCESORIOS Y COUPLING ACERO AL CARBON  2" (Incluye suministro, transporte e instalación de accesorios y todo lo demás requerido para su correcta ejecución y funcionamiento)</v>
          </cell>
          <cell r="C175" t="str">
            <v>UN</v>
          </cell>
          <cell r="D175">
            <v>101</v>
          </cell>
        </row>
        <row r="176">
          <cell r="A176" t="str">
            <v>7.7.12</v>
          </cell>
          <cell r="B176" t="str">
            <v>ACCESORIOS Y COUPLING ACERO AL CARBON  2 1/2" (Incluye suministro, transporte e instalación de accesorios y todo lo demás requerido para su correcta ejecución y funcionamiento)</v>
          </cell>
          <cell r="C176" t="str">
            <v>UN</v>
          </cell>
          <cell r="D176">
            <v>53</v>
          </cell>
        </row>
        <row r="177">
          <cell r="A177" t="str">
            <v>7.7.13</v>
          </cell>
          <cell r="B177" t="str">
            <v>ACCESORIOS Y COUPLING ACERO AL CARBON  3" (Incluye suministro, transporte e instalación de accesorios y todo lo demás requerido para su correcta ejecución y funcionamiento)</v>
          </cell>
          <cell r="C177" t="str">
            <v>UN</v>
          </cell>
          <cell r="D177">
            <v>84</v>
          </cell>
        </row>
        <row r="178">
          <cell r="A178" t="str">
            <v>7.7.14</v>
          </cell>
          <cell r="B178" t="str">
            <v>ACCESORIOS Y COUPLING ACERO AL CARBON  4" (Incluye suministro, transporte e instalación de accesorios y todo lo demás requerido para su correcta ejecución y funcionamiento)</v>
          </cell>
          <cell r="C178" t="str">
            <v>UN</v>
          </cell>
          <cell r="D178">
            <v>24</v>
          </cell>
        </row>
        <row r="179">
          <cell r="A179" t="str">
            <v>7.7.15</v>
          </cell>
          <cell r="B179" t="str">
            <v>TUBERIA PVC-C900 4" (Incluye suministro, transporte e instalación de tubería y todo lo demás requerido para su correcta ejecución y funcionamiento)</v>
          </cell>
          <cell r="C179" t="str">
            <v>ML</v>
          </cell>
          <cell r="D179">
            <v>1.8</v>
          </cell>
        </row>
        <row r="180">
          <cell r="A180" t="str">
            <v>7.7.16</v>
          </cell>
          <cell r="B180" t="str">
            <v>ACCESORIOS PVC-C900 4" (Incluye suministro, transporte e instalación de accesorios y todo lo demás requerido para su correcta ejecución y funcionamiento)</v>
          </cell>
          <cell r="C180" t="str">
            <v>UN</v>
          </cell>
          <cell r="D180">
            <v>4</v>
          </cell>
        </row>
        <row r="181">
          <cell r="A181" t="str">
            <v>7.7.17</v>
          </cell>
          <cell r="B181" t="str">
            <v>DADOS EN CONCRETO 2500 PSI 0.20-0.25m3/un (Incluye suministro y transporte concreto 2500 PSI, formaleta instalacion y todo lo requerido para su correcta ejecucion y funcionamiento)</v>
          </cell>
          <cell r="C181" t="str">
            <v>UN</v>
          </cell>
          <cell r="D181">
            <v>2</v>
          </cell>
        </row>
        <row r="182">
          <cell r="A182" t="str">
            <v>7.7.18</v>
          </cell>
          <cell r="B182" t="str">
            <v>GABINETE CONTRA INCENDIO TIPO lll, INCLUYE ACCESORIOS. (Incluye suministro, transporte e instalación de equipos y todo lo demás requerido para su correcta ejecución y funcionamiento)</v>
          </cell>
          <cell r="C182" t="str">
            <v>UN</v>
          </cell>
          <cell r="D182">
            <v>3</v>
          </cell>
        </row>
        <row r="183">
          <cell r="A183" t="str">
            <v>7.7.19</v>
          </cell>
          <cell r="B183" t="str">
            <v>ROCIADORES STANDARD COLGANTES DE 5.6K 1/2" (Incluye suministro, transporte e instalación de accesorios y todo lo demás requerido para su correcta ejecución y funcionamiento)</v>
          </cell>
          <cell r="C183" t="str">
            <v>UN</v>
          </cell>
          <cell r="D183">
            <v>138</v>
          </cell>
        </row>
        <row r="184">
          <cell r="A184" t="str">
            <v>7.7.20</v>
          </cell>
          <cell r="B184" t="str">
            <v>ESCUDOS (Incluye suministro, transporte e instalación de accesorios y todo lo demás requerido para su correcta ejecución y funcionamiento)</v>
          </cell>
          <cell r="C184" t="str">
            <v>UN</v>
          </cell>
          <cell r="D184">
            <v>138</v>
          </cell>
        </row>
        <row r="185">
          <cell r="A185" t="str">
            <v>7.7.22</v>
          </cell>
          <cell r="B185" t="str">
            <v>ESTACION DE CONTROL, PRUEBA Y DRENAJE  3" (Incluye suministro, transporte e instalación de equipos y todo lo demás requerido para su correcta ejecución y funcionamiento)</v>
          </cell>
          <cell r="C185" t="str">
            <v>UN</v>
          </cell>
          <cell r="D185">
            <v>2</v>
          </cell>
        </row>
        <row r="186">
          <cell r="A186" t="str">
            <v>7.7.23</v>
          </cell>
          <cell r="B186" t="str">
            <v>ABRAZADERAS Y SOPORTES DE 1" A 2" (Incluye suministro, transporte e instalación de accesorios y todo lo demás requerido para su correcta ejecución y funcionamiento)</v>
          </cell>
          <cell r="C186" t="str">
            <v>UN</v>
          </cell>
          <cell r="D186">
            <v>117</v>
          </cell>
        </row>
        <row r="187">
          <cell r="A187" t="str">
            <v>7.7.24</v>
          </cell>
          <cell r="B187" t="str">
            <v>ABRAZADERAS Y SOPORTES DE 2 1/2" A 4" (Incluye suministro, transporte e instalación de accesorios y todo lo demás requerido para su correcta ejecución y funcionamiento)</v>
          </cell>
          <cell r="C187" t="str">
            <v>UN</v>
          </cell>
          <cell r="D187">
            <v>67</v>
          </cell>
        </row>
        <row r="188">
          <cell r="A188" t="str">
            <v>7.7.25</v>
          </cell>
          <cell r="B188" t="str">
            <v>SIAMESA 4"x2 1/2"x2 1/2" (Incluye suministro, transporte e instalación de equipos y todo lo demás requerido para su correcta ejecución y funcionamiento)</v>
          </cell>
          <cell r="C188" t="str">
            <v>UN</v>
          </cell>
          <cell r="D188">
            <v>1</v>
          </cell>
        </row>
        <row r="189">
          <cell r="A189" t="str">
            <v>7.7.26</v>
          </cell>
          <cell r="B189" t="str">
            <v>CHEQUE HIDRO 4" (Incluye suministro, transporte e instalación de accesorios y todo lo demás requerido para su correcta ejecución y funcionamiento)</v>
          </cell>
          <cell r="C189" t="str">
            <v>UN</v>
          </cell>
          <cell r="D189">
            <v>1</v>
          </cell>
        </row>
        <row r="190">
          <cell r="A190" t="str">
            <v>7.8</v>
          </cell>
          <cell r="B190" t="str">
            <v>CUARTO DE BOMBAS AGUA POTABLE</v>
          </cell>
        </row>
        <row r="191">
          <cell r="A191" t="str">
            <v>7.8.1</v>
          </cell>
          <cell r="B191" t="str">
            <v>BOMBA CENTRIFUGA 4HP (Incluye suministro, transporte e instalación de equipos y todo lo demás requerido para su correcta ejecución y funcionamiento)</v>
          </cell>
          <cell r="C191" t="str">
            <v>UN</v>
          </cell>
          <cell r="D191">
            <v>2</v>
          </cell>
          <cell r="E191">
            <v>3322125.7692551324</v>
          </cell>
        </row>
        <row r="192">
          <cell r="A192" t="str">
            <v>7.8.2</v>
          </cell>
          <cell r="B192" t="str">
            <v>TANQUE HIDROACUMULADOR (Incluye suministro, transporte e instalación de equipos y todo lo demás requerido para su correcta ejecución y funcionamiento)</v>
          </cell>
          <cell r="C192" t="str">
            <v>UN</v>
          </cell>
          <cell r="D192">
            <v>2</v>
          </cell>
          <cell r="E192">
            <v>2648125.7692551324</v>
          </cell>
        </row>
        <row r="193">
          <cell r="A193" t="str">
            <v>7.8.3</v>
          </cell>
          <cell r="B193" t="str">
            <v>TABLERO DE CONTROL (Incluye suministro, transporte e instalación de equipos y todo lo demás requerido para su correcta ejecución y funcionamiento)</v>
          </cell>
          <cell r="C193" t="str">
            <v>UN</v>
          </cell>
          <cell r="D193">
            <v>1</v>
          </cell>
          <cell r="E193">
            <v>1929525.7692551322</v>
          </cell>
        </row>
        <row r="194">
          <cell r="A194" t="str">
            <v>7.8.4</v>
          </cell>
          <cell r="B194" t="str">
            <v>BRIDAS RANURADAS ACERO AL CARBON 6" (Incluye suministro, transporte e instalación de accesorios y todo lo demás requerido para su correcta ejecución y funcionamiento)</v>
          </cell>
          <cell r="C194" t="str">
            <v>UN</v>
          </cell>
          <cell r="D194">
            <v>4</v>
          </cell>
        </row>
        <row r="195">
          <cell r="A195" t="str">
            <v>7.8.5</v>
          </cell>
          <cell r="B195" t="str">
            <v>REGISTROS P/D  2" (Incluye suministro, transporte e instalación de accesorios y todo lo demás requerido para su correcta ejecución y funcionamiento)</v>
          </cell>
          <cell r="C195" t="str">
            <v>UN</v>
          </cell>
          <cell r="D195">
            <v>7</v>
          </cell>
        </row>
        <row r="196">
          <cell r="A196" t="str">
            <v>7.8.6</v>
          </cell>
          <cell r="B196" t="str">
            <v>CHEQUE 2" (Incluye suministro, transporte e instalación de accesorios y todo lo demás requerido para su correcta ejecución y funcionamiento)</v>
          </cell>
          <cell r="C196" t="str">
            <v>UN</v>
          </cell>
          <cell r="D196">
            <v>1</v>
          </cell>
        </row>
        <row r="197">
          <cell r="A197" t="str">
            <v>7.8.7</v>
          </cell>
          <cell r="B197" t="str">
            <v>TUBERIA AG  2" (Incluye suministro, transporte e instalación de tubería y todo lo demás requerido para su correcta ejecución y funcionamiento)</v>
          </cell>
          <cell r="C197" t="str">
            <v>ML</v>
          </cell>
          <cell r="D197">
            <v>16</v>
          </cell>
        </row>
        <row r="198">
          <cell r="A198" t="str">
            <v>7.8.8</v>
          </cell>
          <cell r="B198" t="str">
            <v>TUBERIA AG  2 1/2" (Incluye suministro, transporte e instalación de tubería y todo lo demás requerido para su correcta ejecución y funcionamiento)</v>
          </cell>
          <cell r="C198" t="str">
            <v>ML</v>
          </cell>
          <cell r="D198">
            <v>10</v>
          </cell>
        </row>
        <row r="199">
          <cell r="A199" t="str">
            <v>7.8.9</v>
          </cell>
          <cell r="B199" t="str">
            <v>ACCESORIOS AG 2" (Incluye suministro, transporte e instalación de accesorios y todo lo demás requerido para su correcta ejecución y funcionamiento)</v>
          </cell>
          <cell r="C199" t="str">
            <v>UN</v>
          </cell>
          <cell r="D199">
            <v>20</v>
          </cell>
        </row>
        <row r="200">
          <cell r="A200" t="str">
            <v>7.8.10</v>
          </cell>
          <cell r="B200" t="str">
            <v>ACCESORIOS AG  2 1/2" (Incluye suministro, transporte e instalación de accesorios y todo lo demás requerido para su correcta ejecución y funcionamiento)</v>
          </cell>
          <cell r="C200" t="str">
            <v>UN</v>
          </cell>
          <cell r="D200">
            <v>12</v>
          </cell>
        </row>
        <row r="201">
          <cell r="A201" t="str">
            <v>8</v>
          </cell>
          <cell r="B201" t="str">
            <v>INSTALACIONES ELECTICAS</v>
          </cell>
        </row>
        <row r="202">
          <cell r="A202" t="str">
            <v>9</v>
          </cell>
          <cell r="B202" t="str">
            <v>PAÑETES</v>
          </cell>
        </row>
        <row r="203">
          <cell r="A203" t="str">
            <v>9.1</v>
          </cell>
          <cell r="B203" t="str">
            <v>SOBRE MUROS</v>
          </cell>
        </row>
        <row r="204">
          <cell r="A204" t="str">
            <v>9.1.1</v>
          </cell>
          <cell r="B204" t="str">
            <v>PAÑETES IMPERMEABILIZADOS INTEGRALMENTE 1:3 E=0.02m (Incluye mortero en cemento impermeabilizado 1:3, con sika 1, incluye dilataciones, ranuras y filetes, y todo lo requerido para la correcta ejecución y recibo a satisfacción)</v>
          </cell>
          <cell r="C204" t="str">
            <v>M2</v>
          </cell>
          <cell r="D204">
            <v>498.84</v>
          </cell>
        </row>
        <row r="205">
          <cell r="A205" t="str">
            <v>9.1.2</v>
          </cell>
          <cell r="B205" t="str">
            <v>PAÑETES LISOS INTERIORES PARA MUROS 1:4 E=0.02m (Incluye mortero en cemento 1:4, incluye dilataciones, ranuras y filetes, y todo lo requerido para la correcta ejecución y recibo a satisfacción)</v>
          </cell>
          <cell r="C205" t="str">
            <v>M2</v>
          </cell>
          <cell r="D205">
            <v>829.47</v>
          </cell>
        </row>
        <row r="206">
          <cell r="A206" t="str">
            <v>9.1.3</v>
          </cell>
          <cell r="B206" t="str">
            <v>PAÑETES LISOS EXTERIORES PARA MUROS 1:4 E=0.02m (Incluye mortero en cemento 1:4, incluye dilataciones, ranuras y filetes, y todo lo requerido para la correcta ejecución y recibo a satisfacción)</v>
          </cell>
          <cell r="C206" t="str">
            <v>M2</v>
          </cell>
          <cell r="D206">
            <v>640</v>
          </cell>
        </row>
        <row r="207">
          <cell r="A207" t="str">
            <v>10</v>
          </cell>
          <cell r="B207" t="str">
            <v>PISOS</v>
          </cell>
        </row>
        <row r="208">
          <cell r="A208" t="str">
            <v>10.1</v>
          </cell>
          <cell r="B208" t="str">
            <v>BASES Y AFINADOS</v>
          </cell>
        </row>
        <row r="209">
          <cell r="A209" t="str">
            <v>10.1.1</v>
          </cell>
          <cell r="B209" t="str">
            <v xml:space="preserve">ALISTADOS DE PISOS MORTERO ENDURECIDO 1:3 E= 2cm (Incluye mortero en cemento 1:3, incluye dilataciones, ranuras y filetes, y todo lo requerido para la correcta ejecución y recibo a satisfacción) </v>
          </cell>
          <cell r="C209" t="str">
            <v>M2</v>
          </cell>
          <cell r="D209">
            <v>1452.25</v>
          </cell>
        </row>
        <row r="210">
          <cell r="A210" t="str">
            <v>10.1.2</v>
          </cell>
          <cell r="B210" t="str">
            <v xml:space="preserve"> ADITIVO CONCRETO ENDURECIDO SIKA FLOOR 3 QUARTZ TOP PARA PLACAS DE CONTRAPISO (Incluye suministro, dosificación y curado, y todo lo requerido para la correcta ejecución y recibo a satisfacción)</v>
          </cell>
          <cell r="C210" t="str">
            <v>M2</v>
          </cell>
        </row>
        <row r="211">
          <cell r="A211" t="str">
            <v>10.2</v>
          </cell>
          <cell r="B211" t="str">
            <v>ACABADOS PISOS</v>
          </cell>
        </row>
        <row r="212">
          <cell r="A212" t="str">
            <v>10.2.1</v>
          </cell>
          <cell r="B212" t="str">
            <v>EN CERÁMICA</v>
          </cell>
          <cell r="C212" t="str">
            <v>M2</v>
          </cell>
          <cell r="D212">
            <v>715.11</v>
          </cell>
        </row>
        <row r="213">
          <cell r="A213" t="str">
            <v>10.2.1.1</v>
          </cell>
          <cell r="B213" t="str">
            <v>PISO EN PORCELANATO NUEVO BOSS REC BEIGE DE 60*60 O SIMILAR (Incluye suministro porcelanato, cortes, pegante, modulación, nivelación, boquilla, y todo lo requerido para la correcta ejecución y recibo a satisfacción)</v>
          </cell>
          <cell r="C213" t="str">
            <v>M2</v>
          </cell>
          <cell r="D213">
            <v>715.11</v>
          </cell>
        </row>
        <row r="214">
          <cell r="A214" t="str">
            <v>10.2.1.2</v>
          </cell>
          <cell r="B214" t="str">
            <v xml:space="preserve">DUROPISO CORONA REF:576312001 CORONA O SIMILIAR (Incluye suministro duropiso, cortes, pegante, modulación, nivelación, boquilla, y todo lo requerido para la correcta ejecución y recibo a satisfacción)                                                                            </v>
          </cell>
          <cell r="C214" t="str">
            <v>M2</v>
          </cell>
          <cell r="D214">
            <v>187.17</v>
          </cell>
        </row>
        <row r="215">
          <cell r="A215" t="str">
            <v>10.2.1.3</v>
          </cell>
          <cell r="B215" t="str">
            <v>PISO ESTELAR MICROBAN BLANCO ANTIBACTERIAL O SIMILAR (Incluye suministro porcelanato, cortes, pegante, modulación, nivelación, boquilla, y todo lo requerido para la correcta ejecución y recibo a satisfacción)</v>
          </cell>
        </row>
        <row r="216">
          <cell r="A216" t="str">
            <v>10.2.2</v>
          </cell>
          <cell r="B216" t="str">
            <v>EXTERIORES</v>
          </cell>
          <cell r="C216" t="str">
            <v>M2</v>
          </cell>
          <cell r="D216">
            <v>92.28</v>
          </cell>
        </row>
        <row r="217">
          <cell r="A217" t="str">
            <v>10.2.2.1</v>
          </cell>
          <cell r="B217" t="str">
            <v>PISO EN DECK DE MADERA TEKA WPC, INCLUYE ESTRUCTURA EN ACERO DE 2Cm X 2Cm (Incluye suministro, transporte e instalación de piso en madera compuesta, accesorios de aislamiento y fijación y todo lo demas necesario para su correcta ejecución y funcionamiento)</v>
          </cell>
          <cell r="C217" t="str">
            <v>M2</v>
          </cell>
          <cell r="D217">
            <v>92.28</v>
          </cell>
        </row>
        <row r="218">
          <cell r="A218" t="str">
            <v>10.2.3</v>
          </cell>
          <cell r="B218" t="str">
            <v>GUARDA ESCOBA EN PORCELANATO</v>
          </cell>
          <cell r="C218" t="str">
            <v>ML</v>
          </cell>
          <cell r="D218">
            <v>405.53</v>
          </cell>
        </row>
        <row r="219">
          <cell r="A219" t="str">
            <v>10.2.3.1</v>
          </cell>
          <cell r="B219" t="str">
            <v>GUARDAESCOBA EN PORCELANATO NUEVO BOSS REC BEIGE DE 60*60  h=8 cm similar (Incluye suministro porcelanato, cortes, pegante, modulación, nivelación, boquilla, y todo lo requerido para la correcta ejecución y recibo a satisfacción)</v>
          </cell>
          <cell r="C219" t="str">
            <v>ML</v>
          </cell>
          <cell r="D219">
            <v>405.53</v>
          </cell>
        </row>
        <row r="220">
          <cell r="A220" t="str">
            <v>10.2.3.2</v>
          </cell>
          <cell r="B220" t="str">
            <v>GUARDAESCOBA EN DUROPISO  h=8 cm similar (Incluye suministro porcelanato, cortes, pegante, modulación, nivelación, boquilla, y todo lo requerido para la correcta ejecución y recibo a satisfacción)</v>
          </cell>
          <cell r="C220" t="str">
            <v>ML</v>
          </cell>
          <cell r="D220">
            <v>57.24</v>
          </cell>
        </row>
        <row r="221">
          <cell r="A221" t="str">
            <v>10.2.3.3</v>
          </cell>
          <cell r="B221" t="str">
            <v>MEDIACAÑA 0.10 EN GRANITO PULIDO (Incluye granito, cemento, marmolina, destronque, pulida, y todo lo requerido para la correcta ejecución y recibo a satisfacción)</v>
          </cell>
          <cell r="C221" t="str">
            <v>ML</v>
          </cell>
        </row>
        <row r="222">
          <cell r="A222" t="str">
            <v>10.2.4</v>
          </cell>
          <cell r="B222" t="str">
            <v>ESCALERAS</v>
          </cell>
          <cell r="C222" t="str">
            <v>ML</v>
          </cell>
          <cell r="D222">
            <v>40.799999999999997</v>
          </cell>
        </row>
        <row r="223">
          <cell r="A223" t="str">
            <v>10.2.4.1</v>
          </cell>
          <cell r="B223" t="str">
            <v>HUELLA EN GRANITO PULIDO e=2cm, JUNTA PERDIDA A=0.40m L=1.20m (Incluye suministro, transporte e instalación de huellas en granito pulido, mortero de pega 1:4, pulida de granito, dilataciones en bronce y todo lo demás necesario para su correcta ejecución y funcionamiento)</v>
          </cell>
          <cell r="C223" t="str">
            <v>ML</v>
          </cell>
          <cell r="D223">
            <v>40.799999999999997</v>
          </cell>
        </row>
        <row r="224">
          <cell r="A224" t="str">
            <v>10.2.4.2</v>
          </cell>
          <cell r="B224" t="str">
            <v>DESCANZO EN GRANITO PULIDO e=2cm, JUNTA PERDIDA, A=1.20m L=1.20m (Incluye suministro, transporte e instalación de huellas en granito pulido, mortero de pega 1:4, pulida de granito, dilataciones en bronce y todo lo demás necesario para su correcta ejecución y funcionamiento)</v>
          </cell>
          <cell r="C224" t="str">
            <v>UN</v>
          </cell>
          <cell r="D224">
            <v>4.8</v>
          </cell>
        </row>
        <row r="225">
          <cell r="A225" t="str">
            <v>10.2.4.3</v>
          </cell>
          <cell r="B225" t="str">
            <v>CONTRAHUELLA EN GRANITO PULIDO e=2cm, JUNTA PERDIDA, A=0.17m (Incluye suministro, transporte e instalación de huellas en granito pulido, mortero de pega 1:4, pulida de granito, dilataciones en bronce y todo lo demás necesario para su correcta ejecución y funcionamiento)</v>
          </cell>
          <cell r="C225" t="str">
            <v>ML</v>
          </cell>
          <cell r="D225">
            <v>48</v>
          </cell>
        </row>
        <row r="226">
          <cell r="A226" t="str">
            <v>11</v>
          </cell>
          <cell r="B226" t="str">
            <v>CUBIERTAS E IMPEMEABILIZACIONES</v>
          </cell>
        </row>
        <row r="227">
          <cell r="A227" t="str">
            <v>11.1</v>
          </cell>
          <cell r="B227" t="str">
            <v>IMPERMEABILIZACIONES Y AISLAMIENTOS</v>
          </cell>
          <cell r="C227" t="str">
            <v>M2</v>
          </cell>
          <cell r="D227">
            <v>299.92</v>
          </cell>
        </row>
        <row r="228">
          <cell r="A228" t="str">
            <v>11.1.1</v>
          </cell>
          <cell r="B228" t="str">
            <v xml:space="preserve">AFINADO EN MORTERO DE PENDIENTE MORTERO IMPERMEABILIZADO 1:3 E= 4cm (Incluye mortero en cemento impermeabilizado 1:3, con sika 1, incluye dilataciones, ranuras y filetes, y todo lo requerido para la correcta ejecución y recibo a satisfacción) </v>
          </cell>
          <cell r="C228" t="str">
            <v>M2</v>
          </cell>
          <cell r="D228">
            <v>299.92</v>
          </cell>
        </row>
        <row r="229">
          <cell r="A229" t="str">
            <v>11.2</v>
          </cell>
          <cell r="B229" t="str">
            <v>CUBIERTA VERDE</v>
          </cell>
          <cell r="C229" t="str">
            <v>M2</v>
          </cell>
          <cell r="D229">
            <v>67.83</v>
          </cell>
        </row>
        <row r="230">
          <cell r="A230" t="str">
            <v>11.2.1</v>
          </cell>
          <cell r="B230" t="str">
            <v>SISTEMA SIKA PARA CUBIERTAS VERDES (incluye Geotextil Sika PP1800 ó 2500, Sikaplan®-15 GR, Lámina Sika®Drenaje T20 Garden, Geotextil Sika PP1800 ó 2500 y todo lo requerido para la correcta ejecución y recibo a satisfacción)</v>
          </cell>
          <cell r="C230" t="str">
            <v>M2</v>
          </cell>
          <cell r="D230">
            <v>67.83</v>
          </cell>
        </row>
        <row r="231">
          <cell r="A231" t="str">
            <v>11.3</v>
          </cell>
          <cell r="B231" t="str">
            <v>OTROS</v>
          </cell>
          <cell r="C231" t="str">
            <v>M2</v>
          </cell>
          <cell r="D231">
            <v>18.829999999999998</v>
          </cell>
        </row>
        <row r="232">
          <cell r="A232" t="str">
            <v>11.3.1</v>
          </cell>
          <cell r="B232" t="str">
            <v>FACHADA EN WOOD PARKER, TABLAS DE 16 CM Y ESTRUCTURA DE ACERO 2Cm X 2Cm (Incluye suministro, transporte e instalación de fachada en madera laminada, accesorios de aislamiento, fijación, equipo de altura y todo lo demas necesario para su correcta ejecución y funcionamiento)</v>
          </cell>
          <cell r="C232" t="str">
            <v>M2</v>
          </cell>
          <cell r="D232">
            <v>18.829999999999998</v>
          </cell>
        </row>
        <row r="233">
          <cell r="A233" t="str">
            <v>11.4</v>
          </cell>
          <cell r="B233" t="str">
            <v>IMPERMEABILIZACIONES</v>
          </cell>
        </row>
        <row r="234">
          <cell r="A234" t="str">
            <v>11.4.1</v>
          </cell>
          <cell r="B234" t="str">
            <v>IMPERMEABILIZACION CON MANTO ASFALTICO CON FOIL DE ALUMINIO MANTO METAL FL-100 FIBERGLASS O SIMILAR (Incluye suministro, transporte e instalación de manto, pintura bituminosa, accesorios, equipo para trabajo en altura y todo lo demás necesario para su correcta ejecución y funcionamiento)</v>
          </cell>
          <cell r="C234" t="str">
            <v>M2</v>
          </cell>
        </row>
        <row r="235">
          <cell r="A235" t="str">
            <v>11.5</v>
          </cell>
          <cell r="B235" t="str">
            <v>CUBIERTAS PLASTICAS EN PVC</v>
          </cell>
          <cell r="C235" t="str">
            <v>UN</v>
          </cell>
        </row>
        <row r="236">
          <cell r="A236" t="str">
            <v>11.5.1</v>
          </cell>
          <cell r="B236" t="str">
            <v>CUBIERTA EN PVC TRASLUCIDA REF: AJOTA ONDULADA AJOVER O SIMILAR (Incluye suministro, transporte e instalación de manto, pintura bituminosa, accesorios, equipo para trabajo en altura y todo lo demás necesario para su correcta ejecución y funcionamiento)</v>
          </cell>
          <cell r="C236" t="str">
            <v>M2</v>
          </cell>
        </row>
        <row r="237">
          <cell r="A237" t="str">
            <v>11.6</v>
          </cell>
          <cell r="B237" t="str">
            <v>ACCESORIOS Y OTROS</v>
          </cell>
        </row>
        <row r="238">
          <cell r="A238" t="str">
            <v>11.6.1</v>
          </cell>
          <cell r="B238" t="str">
            <v>FLASHING EN LAMINA GALVANIZADA CAL 20 DESARROLLO 0.40m (Incluye suministro, transporte e instalación de flashing, equipo para trabajo en altura, anticorrosivo, esmalte y todos los accesorios de fijación y todo lo demás requerido para su correcta ejecución y funcionamiento)</v>
          </cell>
          <cell r="C238" t="str">
            <v>M2</v>
          </cell>
        </row>
        <row r="239">
          <cell r="A239" t="str">
            <v>12</v>
          </cell>
          <cell r="B239" t="str">
            <v>CARPINTERÍA METÁLICA</v>
          </cell>
          <cell r="C239" t="str">
            <v>UN</v>
          </cell>
        </row>
        <row r="240">
          <cell r="A240" t="str">
            <v>12.1</v>
          </cell>
          <cell r="B240" t="str">
            <v>PUERTAS EN ALUMINIO</v>
          </cell>
          <cell r="C240" t="str">
            <v>UN</v>
          </cell>
        </row>
        <row r="241">
          <cell r="A241" t="str">
            <v>12.1.1</v>
          </cell>
          <cell r="B241" t="str">
            <v>PA-01 PUERTA METÁLICA CON MARCO EN ALUMINIO CALIBRE 16,  MONTANTE EN REJILLA, PANEL EN LÁMINA, CERRADURA SCHLAGE O SIMILAR.. Dimensiones 1,00 x 2,65 (Incluye suministro, accesorios de fijación e instalación, y todo lo requerido para la correcta ejecución y recibo a satisfacción)</v>
          </cell>
          <cell r="C241" t="str">
            <v>UN</v>
          </cell>
        </row>
        <row r="242">
          <cell r="A242" t="str">
            <v>12.1.2</v>
          </cell>
          <cell r="B242" t="str">
            <v>PA-03 PUERTA METÁLICA CON MARCO EN ALUMINIO CALIBRE 16,  MONTANTE EN REJILLA, PANEL EN LÁMINA, CERRADURA SCHLAGE O SIMILAR.Dimensiones 0,90 x 2,65 (Incluye suministro, accesorios de fijación e instalación, y todo lo requerido para la correcta ejecución y recibo a satisfacción)</v>
          </cell>
          <cell r="C242" t="str">
            <v>UN</v>
          </cell>
        </row>
        <row r="243">
          <cell r="A243" t="str">
            <v>12.1.3</v>
          </cell>
          <cell r="B243" t="str">
            <v>PA-02 PUERTA METÁLICA CON MARCO EN ALUMINIO CALIBRE 16, , MANIJA CERRADURA SCHLAGE  O SIMILAR Y VIDRIO CRISTAL DE 5MM CON PANTALLA DE SEGURIDAD DE 4 MICRAS. Dimensiones 0,80 x 2,65 (Incluye suministro, accesorios de fijación e instalación, y todo lo requerido para la correcta ejecución y recibo a satisfacción)</v>
          </cell>
          <cell r="C243" t="str">
            <v>UN</v>
          </cell>
        </row>
        <row r="244">
          <cell r="A244" t="str">
            <v>12.2</v>
          </cell>
          <cell r="B244" t="str">
            <v>VENTANERIA EN ALUMINIO</v>
          </cell>
          <cell r="C244" t="str">
            <v>UN</v>
          </cell>
        </row>
        <row r="245">
          <cell r="A245" t="str">
            <v>12.2.1</v>
          </cell>
          <cell r="B245" t="str">
            <v>V1- VENTANAS EN ALUMINIO NATURAL ANODIZADO CALIBRE 16 CON VIDRIO CRUDO DE 4 mm INCLUYE ALFAJIA Y BATIENTE 1,35 X 2,33 m (Incluye suministro, accesorios de fijación e instalación, y todo lo requerido para la correcta ejecución y recibo a satisfacción)</v>
          </cell>
          <cell r="C245" t="str">
            <v>UN</v>
          </cell>
        </row>
        <row r="246">
          <cell r="A246" t="str">
            <v>12.2.2</v>
          </cell>
          <cell r="B246" t="str">
            <v>V2/9- VENTANAS EN ALUMINIO NATURAL ANODIZADO CALIBRE 16 CON VIDRIO CRUDO DE 4 mm INCLUYE REJILLA Y ALFAJIA 4,44 X 0,80 m (Incluye suministro, accesorios de fijación e instalación, y todo lo requerido para la correcta ejecución y recibo a satisfacción)</v>
          </cell>
          <cell r="C246" t="str">
            <v>UN</v>
          </cell>
        </row>
        <row r="247">
          <cell r="A247" t="str">
            <v>12.2.3</v>
          </cell>
          <cell r="B247" t="str">
            <v>V3- VENTANAS EN ALUMINIO NATURAL ANODIZADO CALIBRE 16 CON VIDRIO CRUDO DE 4 mm INCLUYE DOS VENTANAS CORREDERAS Y ALFAJIA 1,90 X 1,75 m (Incluye suministro, accesorios de fijación e instalación, y todo lo requerido para la correcta ejecución y recibo a satisfacción)</v>
          </cell>
          <cell r="C247" t="str">
            <v>UN</v>
          </cell>
        </row>
        <row r="248">
          <cell r="A248" t="str">
            <v>12.2.4</v>
          </cell>
          <cell r="B248" t="str">
            <v>V4/11- VENTANAS EN ALUMINIO NATURAL ANODIZADO CALIBRE 16 CON VIDRIO CRUDO DE 4 mm INCLUYE DOS VENTANAS CORREDERAS Y ALFAJIA 4,75 X 1,75 m (Incluye suministro, accesorios de fijación e instalación, y todo lo requerido para la correcta ejecución y recibo a satisfacción)</v>
          </cell>
          <cell r="C248" t="str">
            <v>UN</v>
          </cell>
        </row>
        <row r="249">
          <cell r="A249" t="str">
            <v>12.2.5</v>
          </cell>
          <cell r="B249" t="str">
            <v>V5/12- VENTANAS EN ALUMINIO NATURAL ANODIZADO CALIBRE 16 CON VIDRIO CRUDO DE 4 mm INCLUYE REJILLA, 1,00 X 0,40 m (Incluye suministro, accesorios de fijación e instalación, y todo lo requerido para la correcta ejecución y recibo a satisfacción)</v>
          </cell>
          <cell r="C249" t="str">
            <v>UN</v>
          </cell>
        </row>
        <row r="250">
          <cell r="A250" t="str">
            <v>12.2.6</v>
          </cell>
          <cell r="B250" t="str">
            <v>V6- VENTANAS EN ALUMINIO NATURAL ANODIZADO CALIBRE 16 CON VIDRIO CRUDO DE 4 mm INCLUYE VENTANA CORREDERA Y ALFAJIA 2,60 X 1,75 m (Incluye suministro, accesorios de fijación e instalación, y todo lo requerido para la correcta ejecución y recibo a satisfacción)</v>
          </cell>
          <cell r="C250" t="str">
            <v>UN</v>
          </cell>
        </row>
        <row r="251">
          <cell r="A251" t="str">
            <v>12.2.7</v>
          </cell>
          <cell r="B251" t="str">
            <v>V7- VENTANAS EN ALUMINIO NATURAL ANODIZADO CALIBRE 16 CON VIDRIO CRUDO DE 4 mm INCLUYE VENTANA CORREDERA Y ALFAJIA 3,55 X 1,75 m (Incluye suministro, accesorios de fijación e instalación, y todo lo requerido para la correcta ejecución y recibo a satisfacción)</v>
          </cell>
          <cell r="C251" t="str">
            <v>UN</v>
          </cell>
        </row>
        <row r="252">
          <cell r="A252" t="str">
            <v>12.2.8</v>
          </cell>
          <cell r="B252" t="str">
            <v>V8- VENTANAS EN ALUMINIO NATURAL ANODIZADO CALIBRE 16 CON VIDRIO CRUDO DE 4 mm INCLUYE REJILLA Y ALFAJIA 0,90 X 0,40 m (Incluye suministro, accesorios de fijación e instalación, y todo lo requerido para la correcta ejecución y recibo a satisfacción)</v>
          </cell>
          <cell r="C252" t="str">
            <v>UN</v>
          </cell>
        </row>
        <row r="253">
          <cell r="A253" t="str">
            <v>12.2.9</v>
          </cell>
          <cell r="B253" t="str">
            <v>V10- VENTANAS EN ALUMINIO NATURAL ANODIZADO CALIBRE 16 CON VIDRIO CRUDO DE 4 mm INCLUYE REJILLA, ALFAJIA Y VENTANA CORREDERA 2,56 X 1,75 m (Incluye suministro, accesorios de fijación e instalación, y todo lo requerido para la correcta ejecución y recibo a satisfacción)</v>
          </cell>
          <cell r="C253" t="str">
            <v>UN</v>
          </cell>
        </row>
        <row r="254">
          <cell r="A254" t="str">
            <v>12.2.10</v>
          </cell>
          <cell r="B254" t="str">
            <v>V13A- VENTANAS EN ALUMINIO NATURAL ANODIZADO CALIBRE 16 CON VIDRIO CRUDO DE 4 mm INCLUYE, ALFAJIA 0,72 X 2,33 m (Incluye suministro, accesorios de fijación e instalación, y todo lo requerido para la correcta ejecución y recibo a satisfacción)</v>
          </cell>
          <cell r="C254" t="str">
            <v>UN</v>
          </cell>
        </row>
        <row r="255">
          <cell r="A255" t="str">
            <v>12.2.11</v>
          </cell>
          <cell r="B255" t="str">
            <v>V13B- VENTANAS EN ALUMINIO NATURAL ANODIZADO CALIBRE 16 CON VIDRIO CRUDO DE 4 mm INCLUYE, ALFAJIA Y VENTANA CORREDERA 3,00 X 2,33 m (Incluye suministro, accesorios de fijación e instalación, y todo lo requerido para la correcta ejecución y recibo a satisfacción)</v>
          </cell>
          <cell r="C255" t="str">
            <v>UN</v>
          </cell>
        </row>
        <row r="256">
          <cell r="A256" t="str">
            <v>12.2.12</v>
          </cell>
          <cell r="B256" t="str">
            <v>V13C- VENTANAS EN ALUMINIO NATURAL ANODIZADO CALIBRE 16 CON VIDRIO CRUDO DE 4 mm INCLUYE, ALFAJIA Y VENTANA CORREDERA 1,87 X 1,75 m (Incluye suministro, accesorios de fijación e instalación, y todo lo requerido para la correcta ejecución y recibo a satisfacción)</v>
          </cell>
          <cell r="C256" t="str">
            <v>UN</v>
          </cell>
        </row>
        <row r="257">
          <cell r="A257" t="str">
            <v>12.2.13</v>
          </cell>
          <cell r="B257" t="str">
            <v>V14A- VENTANAS EN ALUMINIO NATURAL ANODIZADO CALIBRE 16 CON VIDRIO CRUDO DE 4 mm INCLUYE REJILLA, 1,24 X 0,40 m (Incluye suministro, accesorios de fijación e instalación, y todo lo requerido para la correcta ejecución y recibo a satisfacción)</v>
          </cell>
          <cell r="C257" t="str">
            <v>UN</v>
          </cell>
        </row>
        <row r="258">
          <cell r="A258" t="str">
            <v>12.2.14</v>
          </cell>
          <cell r="B258" t="str">
            <v>V14B- VENTANAS EN ALUMINIO NATURAL ANODIZADO CALIBRE 16 CON VIDRIO CRUDO DE 4 mm INCLUYE REJILLA, 1,78 X 0,40 m (Incluye suministro, accesorios de fijación e instalación, y todo lo requerido para la correcta ejecución y recibo a satisfacción)</v>
          </cell>
          <cell r="C258" t="str">
            <v>UN</v>
          </cell>
        </row>
        <row r="259">
          <cell r="A259" t="str">
            <v>12.2.15</v>
          </cell>
          <cell r="B259" t="str">
            <v>V17- VENTANAS EN ALUMINIO NATURAL ANODIZADO CALIBRE 16 CON VIDRIO CRUDO DE 4 mm INCLUYE REJILLA Y ALFAJIA 3,05 X 0,40 m (Incluye suministro, accesorios de fijación e instalación, y todo lo requerido para la correcta ejecución y recibo a satisfacción)</v>
          </cell>
          <cell r="C259" t="str">
            <v>UN</v>
          </cell>
        </row>
        <row r="260">
          <cell r="A260" t="str">
            <v>12.2.16</v>
          </cell>
          <cell r="B260" t="str">
            <v>DV1- DIVISION EN ALUMINIO NATURAL ANODIZADO CALIBRE 16 CON VIDRIO CRUDO DE 4 mm INCLUYE DOS REJILLAS  1,07 X 2,70 m (Incluye suministro, accesorios de fijación e instalación, y todo lo requerido para la correcta ejecución y recibo a satisfacción)</v>
          </cell>
          <cell r="C260" t="str">
            <v>UN</v>
          </cell>
        </row>
        <row r="261">
          <cell r="A261" t="str">
            <v>12.2.17</v>
          </cell>
          <cell r="B261" t="str">
            <v>DV2- DIVISION EN ALUMINIO NATURAL ANODIZADO CALIBRE 16 CON VIDRIO CRUDO DE 4 mm INCLUYE DOS REJILLAS 0,77 X 2,70 m (Incluye suministro, accesorios de fijación e instalación, y todo lo requerido para la correcta ejecución y recibo a satisfacción)</v>
          </cell>
          <cell r="C261" t="str">
            <v>UN</v>
          </cell>
        </row>
        <row r="262">
          <cell r="A262" t="str">
            <v>12.2.18</v>
          </cell>
          <cell r="B262" t="str">
            <v>DV3- DIVISION EN ALUMINIO NATURAL ANODIZADO CALIBRE 16 CON VIDRIO CRUDO DE 4 mm INCLUYE DOS REJILLAS 2,54 X 2,70 m (Incluye suministro, accesorios de fijación e instalación, y todo lo requerido para la correcta ejecución y recibo a satisfacción)</v>
          </cell>
          <cell r="C262" t="str">
            <v>UN</v>
          </cell>
        </row>
        <row r="263">
          <cell r="A263" t="str">
            <v>12.2.19</v>
          </cell>
          <cell r="B263" t="str">
            <v>DV4- DIVISION EN ALUMINIO NATURAL ANODIZADO CALIBRE 16 CON VIDRIO CRUDO DE 4 mm INCLUYE DOS REJILLAS 1,67 X 2,70 m (Incluye suministro, accesorios de fijación e instalación, y todo lo requerido para la correcta ejecución y recibo a satisfacción)</v>
          </cell>
          <cell r="C263" t="str">
            <v>UN</v>
          </cell>
        </row>
        <row r="264">
          <cell r="A264" t="str">
            <v>12.2.20</v>
          </cell>
          <cell r="B264" t="str">
            <v>DV5- DIVISION EN ALUMINIO NATURAL ANODIZADO CALIBRE 16 CON VIDRIO CRUDO DE 4 mm INCLUYE DOS REJILLAS 1,42 X 2,70 m (Incluye suministro, accesorios de fijación e instalación, y todo lo requerido para la correcta ejecución y recibo a satisfacción)</v>
          </cell>
          <cell r="C264" t="str">
            <v>UN</v>
          </cell>
        </row>
        <row r="265">
          <cell r="A265" t="str">
            <v>12.2.21</v>
          </cell>
          <cell r="B265" t="str">
            <v>DV6- DIVISION EN ALUMINIO NATURAL ANODIZADO CALIBRE 16 CON VIDRIO CRUDO DE 4 mm INCLUYE DOS REJILLAS 2,58 X 2,70 m (Incluye suministro, accesorios de fijación e instalación, y todo lo requerido para la correcta ejecución y recibo a satisfacción)</v>
          </cell>
          <cell r="C265" t="str">
            <v>UN</v>
          </cell>
        </row>
        <row r="266">
          <cell r="A266" t="str">
            <v>12.2.22</v>
          </cell>
          <cell r="B266" t="str">
            <v>DV7- DIVISION EN ALUMINIO NATURAL ANODIZADO CALIBRE 16 CON VIDRIO CRUDO DE 4 mm INCLUYE DOS REJILLAS 3,20 X 2,70 m (Incluye suministro, accesorios de fijación e instalación, y todo lo requerido para la correcta ejecución y recibo a satisfacción)</v>
          </cell>
          <cell r="C266" t="str">
            <v>UN</v>
          </cell>
        </row>
        <row r="267">
          <cell r="A267" t="str">
            <v>12.2.23</v>
          </cell>
          <cell r="B267" t="str">
            <v>DV8- DIVISION EN ALUMINIO NATURAL ANODIZADO CALIBRE 16 CON VIDRIO CRUDO DE 4 mm INCLUYE DOS REJILLAS 1,42 X 2,70 m (Incluye suministro, accesorios de fijación e instalación, y todo lo requerido para la correcta ejecución y recibo a satisfacción)</v>
          </cell>
          <cell r="C267" t="str">
            <v>UN</v>
          </cell>
        </row>
        <row r="268">
          <cell r="A268" t="str">
            <v>12.2.24</v>
          </cell>
          <cell r="B268" t="str">
            <v>DV9- DIVISION EN ALUMINIO NATURAL ANODIZADO CALIBRE 16 CON VIDRIO CRUDO DE 4 mm INCLUYE DOS REJILLAS 1,95 X 2,70 m (Incluye suministro, accesorios de fijación e instalación, y todo lo requerido para la correcta ejecución y recibo a satisfacción)</v>
          </cell>
          <cell r="C268" t="str">
            <v>UN</v>
          </cell>
        </row>
        <row r="269">
          <cell r="A269" t="str">
            <v>12.2.25</v>
          </cell>
          <cell r="B269" t="str">
            <v>DV10- DIVISION EN ALUMINIO NATURAL ANODIZADO CALIBRE 16 CON VIDRIO CRUDO DE 4 mm INCLUYE DOS REJILLAS 0,30 X 2,70 m (Incluye suministro, accesorios de fijación e instalación, y todo lo requerido para la correcta ejecución y recibo a satisfacción)</v>
          </cell>
          <cell r="C269" t="str">
            <v>UN</v>
          </cell>
        </row>
        <row r="270">
          <cell r="A270" t="str">
            <v>12.2.26</v>
          </cell>
          <cell r="B270" t="str">
            <v>DV11/12- DIVISION EN ALUMINIO NATURAL ANODIZADO CALIBRE 16 CON VIDRIO CRUDO DE 4 mm INCLUYE DOS REJILLAS 2,08 X 2,70 m (Incluye suministro, accesorios de fijación e instalación, y todo lo requerido para la correcta ejecución y recibo a satisfacción)</v>
          </cell>
          <cell r="C270" t="str">
            <v>UN</v>
          </cell>
        </row>
        <row r="271">
          <cell r="A271" t="str">
            <v>12.2.27</v>
          </cell>
          <cell r="B271" t="str">
            <v>DV13- DIVISION EN ALUMINIO NATURAL ANODIZADO CALIBRE 16 CON VIDRIO CRUDO DE 4 mm INCLUYE DOS REJILLAS 0,89 X 2,60 m (Incluye suministro, accesorios de fijación e instalación, y todo lo requerido para la correcta ejecución y recibo a satisfacción)</v>
          </cell>
          <cell r="C271" t="str">
            <v>UN</v>
          </cell>
        </row>
        <row r="272">
          <cell r="A272" t="str">
            <v>12.2.28</v>
          </cell>
          <cell r="B272" t="str">
            <v>DV14- DIVISION EN ALUMINIO NATURAL ANODIZADO CALIBRE 16 CON VIDRIO CRUDO DE 4 mm INCLUYE DOS REJILLAS 1,90 X 2,60 m (Incluye suministro, accesorios de fijación e instalación, y todo lo requerido para la correcta ejecución y recibo a satisfacción)</v>
          </cell>
          <cell r="C272" t="str">
            <v>UN</v>
          </cell>
        </row>
        <row r="273">
          <cell r="A273" t="str">
            <v>12.2.29</v>
          </cell>
          <cell r="B273" t="str">
            <v>DV15- DIVISION EN ALUMINIO NATURAL ANODIZADO CALIBRE 16 CON VIDRIO CRUDO DE 4 mm INCLUYE DOS REJILLAS 1,84 X 2,70 m (Incluye suministro, accesorios de fijación e instalación, y todo lo requerido para la correcta ejecución y recibo a satisfacción)</v>
          </cell>
          <cell r="C273" t="str">
            <v>UN</v>
          </cell>
        </row>
        <row r="274">
          <cell r="A274" t="str">
            <v>12.2.30</v>
          </cell>
          <cell r="B274" t="str">
            <v>DV16- DIVISION EN ALUMINIO NATURAL ANODIZADO CALIBRE 16 CON VIDRIO CRUDO DE 4 mm INCLUYE DOS REJILLAS 0,82 X 2,70 m (Incluye suministro, accesorios de fijación e instalación, y todo lo requerido para la correcta ejecución y recibo a satisfacción)</v>
          </cell>
          <cell r="C274" t="str">
            <v>UN</v>
          </cell>
        </row>
        <row r="275">
          <cell r="A275" t="str">
            <v>12.3</v>
          </cell>
          <cell r="B275" t="str">
            <v>PUERTAS EN LAMINA</v>
          </cell>
          <cell r="C275" t="str">
            <v>UN</v>
          </cell>
        </row>
        <row r="276">
          <cell r="A276" t="str">
            <v>12.3.1</v>
          </cell>
          <cell r="B276" t="str">
            <v>PL-01 Puerta con travesaño, peinazo y zócalo en tubulares metálico. Con celosía metálica pintada con anticorrosivo y esmalte tipo intemperie manija de pomo con cerradura sencilla. 1,35 x 2,15 mt (Incluye suministro, accesorios de fijación e instalación, y todo lo requerido para la correcta ejecución y recibo a satisfacción)</v>
          </cell>
          <cell r="C276" t="str">
            <v>UN</v>
          </cell>
        </row>
        <row r="277">
          <cell r="A277" t="str">
            <v>12.3.2</v>
          </cell>
          <cell r="B277" t="str">
            <v>PL-02 Puerta con travesaño, peinazo y zócalo en tubulares metálico. Con celosía metálica pintada con anticorrosivo y esmalte tipo intemperie manija de pomo con cerradura sencilla. 0,70 x 2,55 mt (Incluye suministro, accesorios de fijación e instalación, y todo lo requerido para la correcta ejecución y recibo a satisfacción)</v>
          </cell>
          <cell r="C277" t="str">
            <v>UN</v>
          </cell>
        </row>
        <row r="278">
          <cell r="A278" t="str">
            <v>12.4</v>
          </cell>
          <cell r="B278" t="str">
            <v>VENTANA REJILLA METALICA</v>
          </cell>
          <cell r="C278" t="str">
            <v>M2</v>
          </cell>
        </row>
        <row r="279">
          <cell r="A279" t="str">
            <v>12.4.1</v>
          </cell>
          <cell r="B279" t="str">
            <v>VR-01 Ventana rejilla en marco de lámina cal.18 y celosía metálica, con pintura anticorrosiva y esmalte tipo intemperie. 2,00 X 7,05 MTS (Incluye suministro, accesorios de fijación e instalación, y todo lo requerido para la correcta ejecución y recibo a satisfacción)</v>
          </cell>
          <cell r="C279" t="str">
            <v>UN</v>
          </cell>
        </row>
        <row r="280">
          <cell r="A280" t="str">
            <v>12.4.2</v>
          </cell>
          <cell r="B280" t="str">
            <v>VR-02 Ventana rejilla en marco de lámina cal.18 y celosía metálica, con pintura anticorrosiva y esmalte tipo intemperie. 2,00 X 6,17 MTS (Incluye suministro, accesorios de fijación e instalación, y todo lo requerido para la correcta ejecución y recibo a satisfacción)</v>
          </cell>
          <cell r="C280" t="str">
            <v>UN</v>
          </cell>
        </row>
        <row r="281">
          <cell r="A281" t="str">
            <v>12.4.3</v>
          </cell>
          <cell r="B281" t="str">
            <v>VR-03 Ventana rejilla en marco de lámina cal.18 y celosía metálica, con pintura anticorrosiva y esmalte tipo intemperie. 2,00 X 4,40 MTS (Incluye suministro, accesorios de fijación e instalación, y todo lo requerido para la correcta ejecución y recibo a satisfacción)</v>
          </cell>
          <cell r="C281" t="str">
            <v>UN</v>
          </cell>
        </row>
        <row r="282">
          <cell r="A282" t="str">
            <v>12.4.4</v>
          </cell>
          <cell r="B282" t="str">
            <v>VR-04 Ventana rejilla en marco de lámina cal.18 y celosía metálica, con pintura anticorrosiva y esmalte tipo intemperie. 2,00 X 4,75 MTS (Incluye suministro, accesorios de fijación e instalación, y todo lo requerido para la correcta ejecución y recibo a satisfacción)</v>
          </cell>
          <cell r="C282" t="str">
            <v>UN</v>
          </cell>
        </row>
        <row r="283">
          <cell r="A283" t="str">
            <v>12.5</v>
          </cell>
          <cell r="B283" t="str">
            <v>OTROS</v>
          </cell>
        </row>
        <row r="284">
          <cell r="A284" t="str">
            <v>12.5.1</v>
          </cell>
          <cell r="B284" t="str">
            <v>ESCALERA DE GATO EN TUBO ESTRUCTUAL REDONDO GALVANIZADO ESP 3,0MM 1" Y 1 1/2" (Incluye suministro de tubería, perfiles, platinas, pernos, soldadura, fabricación, transporte, montaje, pintura anticorrosiva y esmalte, anclajes, soldaduras, pernos y demás elementos necesarios para garantizar su adecuado comportamiento)</v>
          </cell>
          <cell r="C284" t="str">
            <v>ML</v>
          </cell>
        </row>
        <row r="285">
          <cell r="A285" t="str">
            <v>12.5.2</v>
          </cell>
          <cell r="B285" t="str">
            <v>MARQUESINA EN ALUMINIO CALIBRE 16 Y LÁMINA DE POLICARBONATO ALVEOLAR DE 6MM (Incluye suministro, accesorios de fijación e instalación, y todo lo requerido para la correcta ejecución y recibo a satisfacción)</v>
          </cell>
          <cell r="C285" t="str">
            <v>M2</v>
          </cell>
        </row>
        <row r="286">
          <cell r="A286" t="str">
            <v>12.5.3</v>
          </cell>
          <cell r="B286" t="str">
            <v>CELOSÍA EN ALUMINIO CALIBRE  16 1.30 M X 1.20 M (Incluye suministro, accesorios de fijación e instalación, y todo lo requerido para la correcta ejecución y recibo a satisfacción)</v>
          </cell>
          <cell r="C286" t="str">
            <v>UN</v>
          </cell>
          <cell r="D286">
            <v>196.7</v>
          </cell>
        </row>
        <row r="287">
          <cell r="A287" t="str">
            <v>12.5.4</v>
          </cell>
          <cell r="B287" t="str">
            <v>VT-01 VENTANILLA DE SEGURIDAD ANCLADA, CON NAVE DE ALUMINIO Y VIDRIO DE 10 MM CON PANTALLA DE SEGURIDAD DE 4 MICRAS SOBRE MESON DE GRANITO. 1,54 X 1,54 MT (Incluye suministro, accesorios de fijación e instalación, y todo lo requerido para la correcta ejecución y recibo a satisfacción)</v>
          </cell>
          <cell r="C287" t="str">
            <v>UN</v>
          </cell>
        </row>
        <row r="288">
          <cell r="A288" t="str">
            <v>12.5.5</v>
          </cell>
          <cell r="B288" t="str">
            <v>VT-02 VENTANILLA DE SEGURIDAD ANCLADA, CON NAVE DE ALUMINIO Y VIDRIO DE 10 MM CON PANTALLA DE SEGURIDAD DE 4 MICRAS SOBRE MESÓN DE GRANITO. 1,09 X 1,54 MT (Incluye suministro, accesorios de fijación e instalación, y todo lo requerido para la correcta ejecución y recibo a satisfacción)</v>
          </cell>
          <cell r="C288" t="str">
            <v>UN</v>
          </cell>
        </row>
        <row r="289">
          <cell r="A289" t="str">
            <v>12.5.6</v>
          </cell>
          <cell r="B289" t="str">
            <v>FACHADA EN PIEL DE VIDRIO DE CRISTAL LAMINADO DE 8 MM Y PANTALLA DE SEGURIDAD DE 44 MICRAS, PERFILERÍA DE ALUMINIO SEGÚN ESPECIFICACIÓN DE ESPECIALISTA. FIJACIÓN CON HERRAJE EN ACERO INOXIDABLE SEGÚN DETALLE. (Incluye suministro, accesorios de fijación e instalación, y todo lo requerido para la correcta ejecución y recibo a satisfacción)</v>
          </cell>
          <cell r="C289" t="str">
            <v>M2</v>
          </cell>
          <cell r="D289">
            <v>20</v>
          </cell>
        </row>
        <row r="290">
          <cell r="A290" t="str">
            <v>12.5.7</v>
          </cell>
          <cell r="B290" t="str">
            <v>FACHADAS EN FUNDERMAX O SIMILAR DIMENSIONES 0,4 X 0,8 M  (Incluye suministro, trnasporte, accesorios de fijación e instalación en acero, modulacion según especialista ytodo lo requerido para la correcta ejecución y recibo a satisfacción)</v>
          </cell>
          <cell r="C290" t="str">
            <v>M2</v>
          </cell>
          <cell r="D290">
            <v>4</v>
          </cell>
          <cell r="E290">
            <v>232000</v>
          </cell>
        </row>
        <row r="291">
          <cell r="A291" t="str">
            <v>12.5.8</v>
          </cell>
          <cell r="B291" t="str">
            <v>BARANDAS Y PASAMANOS ACERO INOXIDABLE DE  1 ½" (Incluye suministro, tubería y perfilería de acuerdo a planos, accesorios de fijación e instalación, y todo lo requerido para la correcta ejecución y recibo a satisfacción)</v>
          </cell>
          <cell r="C291" t="str">
            <v>ML</v>
          </cell>
          <cell r="D291">
            <v>18</v>
          </cell>
        </row>
        <row r="292">
          <cell r="A292" t="str">
            <v>13</v>
          </cell>
          <cell r="B292" t="str">
            <v>CARPINTERIA MADERA</v>
          </cell>
          <cell r="C292" t="str">
            <v>UN</v>
          </cell>
          <cell r="D292">
            <v>2</v>
          </cell>
        </row>
        <row r="293">
          <cell r="A293" t="str">
            <v>14</v>
          </cell>
          <cell r="B293" t="str">
            <v>ENCHAPES</v>
          </cell>
          <cell r="C293" t="str">
            <v>UN</v>
          </cell>
          <cell r="D293">
            <v>1</v>
          </cell>
        </row>
        <row r="294">
          <cell r="A294" t="str">
            <v>14.1</v>
          </cell>
          <cell r="B294" t="str">
            <v>ENCHAPES SOBRE MUROS</v>
          </cell>
        </row>
        <row r="295">
          <cell r="A295" t="str">
            <v>14.1.1</v>
          </cell>
          <cell r="B295" t="str">
            <v>CERÁMICA NUEVA VALENCIA BLANCO 20X30 COLOR BLANCO REF:128612900 CORONA O SIMILAR (Incluye suministro, cortes, pegante, modulación, nivelación, boquilla, incluye dilataciones, ranuras y filetes, y todo lo requerido para la correcta ejecución y recibo a satisfacción)</v>
          </cell>
          <cell r="C295" t="str">
            <v>M2</v>
          </cell>
          <cell r="D295">
            <v>196.7</v>
          </cell>
        </row>
        <row r="296">
          <cell r="A296" t="str">
            <v>16</v>
          </cell>
          <cell r="B296" t="str">
            <v>APARATOS SANITARIOS Y ACCESORIOS</v>
          </cell>
          <cell r="C296" t="str">
            <v>UN</v>
          </cell>
          <cell r="D296">
            <v>7</v>
          </cell>
        </row>
        <row r="297">
          <cell r="A297" t="str">
            <v>16.1</v>
          </cell>
          <cell r="B297" t="str">
            <v xml:space="preserve">APARATOS SANITARIOS </v>
          </cell>
        </row>
        <row r="298">
          <cell r="A298" t="str">
            <v>16.1.1</v>
          </cell>
          <cell r="B298" t="str">
            <v>SANITARIO ADRIATICO ANTIBACTERIAL. Ref. 101318A00 O CORONA O SIMILAR (Incluye suministro, transporte e instalación de aparato, materiales y accesorios de fijación y todo lo demás necesario para su correcta ejecución y funcionamiento)</v>
          </cell>
          <cell r="C298" t="str">
            <v>UN</v>
          </cell>
          <cell r="D298">
            <v>20</v>
          </cell>
        </row>
        <row r="299">
          <cell r="A299" t="str">
            <v>16.1.2</v>
          </cell>
          <cell r="B299" t="str">
            <v>ORINAL GOTTA Ref. 04310a001. CORONA O SIMILAR  (Incluye suministro, transporte e instalación de aparato, materiales y accesorios de fijación y todo lo demás necesario para su correcta ejecución y funcionamiento)</v>
          </cell>
          <cell r="C299" t="str">
            <v>UN</v>
          </cell>
          <cell r="D299">
            <v>4</v>
          </cell>
        </row>
        <row r="300">
          <cell r="A300" t="str">
            <v>16.1.3</v>
          </cell>
          <cell r="B300" t="str">
            <v>LAVAMANOS DE INCRUSTAR SAN LORENZO Ref 01900A001 CORONA O SIMILAR (Incluye Grifería lavamanos de mesa tipo push Ref 947120001 corona o similar)</v>
          </cell>
          <cell r="C300" t="str">
            <v>UN</v>
          </cell>
          <cell r="D300">
            <v>18</v>
          </cell>
        </row>
        <row r="301">
          <cell r="A301" t="str">
            <v>16.1.4</v>
          </cell>
          <cell r="B301" t="str">
            <v>LAVAMANOS DE COLGAR LAVAMANOS FREE ANTIBACTERIAL Ref 00389A001 CORONA O SIMILAR (Incluye Grifería lavamanos de mesa tipo push Ref 947120001 corona o similar)</v>
          </cell>
          <cell r="C301" t="str">
            <v>UN</v>
          </cell>
          <cell r="D301">
            <v>2</v>
          </cell>
        </row>
        <row r="302">
          <cell r="A302" t="str">
            <v>16.1.5</v>
          </cell>
          <cell r="B302" t="str">
            <v>LAVAPLATOS DOBLE DE EMPOTRAR EN ACERO INOXIDABLE (Incluye suministro, transporte e instalación de aparato, materiales y accesorios de fijación y todo lo demás necesario para su correcta ejecución y funcionamiento)</v>
          </cell>
          <cell r="C302" t="str">
            <v>UN</v>
          </cell>
          <cell r="D302">
            <v>1</v>
          </cell>
        </row>
        <row r="303">
          <cell r="A303" t="str">
            <v>16.2</v>
          </cell>
          <cell r="B303" t="str">
            <v>ACCESORIOS DE BAÑO</v>
          </cell>
          <cell r="C303" t="str">
            <v>M2</v>
          </cell>
          <cell r="D303">
            <v>721.76</v>
          </cell>
        </row>
        <row r="304">
          <cell r="A304" t="str">
            <v>16.2.1</v>
          </cell>
          <cell r="B304" t="str">
            <v>SECADOR DE MANOS ELECTRONICO ref.7060300001 CORONA O SIMILAR (Incluye suministro, transporte e instalación de aparato, materiales y accesorios de fijación y todo lo demás necesario para su correcta ejecución y funcionamiento)</v>
          </cell>
          <cell r="C304" t="str">
            <v>UN</v>
          </cell>
          <cell r="D304">
            <v>7</v>
          </cell>
        </row>
        <row r="305">
          <cell r="A305" t="str">
            <v>16.2.2</v>
          </cell>
          <cell r="B305" t="str">
            <v>DISPENSADOR DE PAPEL REF 83400 FAMILIA O SIMILAR (Incluye suministro, transporte e instalación de aparato, materiales y accesorios de fijación y todo lo demás necesario para su correcta ejecución y funcionamiento)</v>
          </cell>
          <cell r="C305" t="str">
            <v>UN</v>
          </cell>
          <cell r="D305">
            <v>7</v>
          </cell>
          <cell r="E305">
            <v>1670000</v>
          </cell>
        </row>
        <row r="306">
          <cell r="A306" t="str">
            <v>16.2.3</v>
          </cell>
          <cell r="B306" t="str">
            <v>LLAVE MANGUERA (Incluye suministro, transporte e instalación de aparato, materiales y accesorios de fijación y todo lo demás necesario para su correcta ejecución y funcionamiento)</v>
          </cell>
          <cell r="C306" t="str">
            <v>UN</v>
          </cell>
          <cell r="D306">
            <v>18</v>
          </cell>
          <cell r="E306">
            <v>262000</v>
          </cell>
        </row>
        <row r="307">
          <cell r="A307" t="str">
            <v>16.2.4</v>
          </cell>
          <cell r="B307" t="str">
            <v>BARRAS DE APOYO DISCAPACITADOS (Incluye suministro, transporte e instalación de aparato, materiales y accesorios de fijación y todo lo demás necesario para su correcta ejecución y funcionamiento)</v>
          </cell>
          <cell r="C307" t="str">
            <v>UN</v>
          </cell>
        </row>
        <row r="308">
          <cell r="A308" t="str">
            <v>16.2.5</v>
          </cell>
          <cell r="B308" t="str">
            <v>CONJUNTO DUCHA-REGISTRO SENCILLA (Incluye suministro, transporte e instalación de aparato, materiales y accesorios de fijación y todo lo demás necesario para su correcta ejecución y funcionamiento)</v>
          </cell>
          <cell r="C308" t="str">
            <v>UN</v>
          </cell>
        </row>
        <row r="309">
          <cell r="A309" t="str">
            <v>16.2.6</v>
          </cell>
          <cell r="B309" t="str">
            <v>REJILLA CON SOSCO 3" (Incluye suministro, transporte e instalación de aparato, materiales y accesorios de fijación y todo lo demás necesario para su correcta ejecución y funcionamiento)</v>
          </cell>
          <cell r="C309" t="str">
            <v>UN</v>
          </cell>
          <cell r="D309">
            <v>640</v>
          </cell>
        </row>
        <row r="310">
          <cell r="A310" t="str">
            <v>16.2.7</v>
          </cell>
          <cell r="B310" t="str">
            <v>TAPA REGISTRO PVC 20X20 (Incluye suministro, transporte e instalación de aparato, materiales y accesorios de fijación y todo lo demás necesario para su correcta ejecución y funcionamiento)</v>
          </cell>
          <cell r="C310" t="str">
            <v>UN</v>
          </cell>
          <cell r="D310">
            <v>829.47</v>
          </cell>
        </row>
        <row r="311">
          <cell r="A311" t="str">
            <v>16.2.8</v>
          </cell>
          <cell r="B311" t="str">
            <v>VÁLVULA POZUELO LAVADERO (Incluye suministro, transporte e instalación de aparato, materiales y accesorios de fijación y todo lo demás necesario para su correcta ejecución y funcionamiento)</v>
          </cell>
          <cell r="C311" t="str">
            <v>UN</v>
          </cell>
          <cell r="D311">
            <v>498.84</v>
          </cell>
        </row>
        <row r="312">
          <cell r="A312" t="str">
            <v>18.1.4</v>
          </cell>
          <cell r="B312" t="str">
            <v>ESTUCO (Incluye suministro e instalación de estuco, dilataciones, ranuras y filetes, y todo lo requerido para la correcta ejecución y recibo a satisfacción)</v>
          </cell>
          <cell r="C312" t="str">
            <v>M2</v>
          </cell>
        </row>
        <row r="313">
          <cell r="A313" t="str">
            <v>16.3</v>
          </cell>
          <cell r="B313" t="str">
            <v>GRIFERIAS</v>
          </cell>
          <cell r="C313" t="str">
            <v>ML</v>
          </cell>
          <cell r="D313">
            <v>38</v>
          </cell>
        </row>
        <row r="314">
          <cell r="A314" t="str">
            <v>16.3.1</v>
          </cell>
          <cell r="B314" t="str">
            <v>GRIFERIA MONOCONTROL KORAL Ref: KR1100001 GRIVAL O SIMILAR (Incluye suministro, transporte e instalación de la griferia, materiales y accesorios de fijación y todo lo demás necesario para su correcta ejecución y funcionamiento)</v>
          </cell>
          <cell r="C314" t="str">
            <v>UN</v>
          </cell>
        </row>
        <row r="315">
          <cell r="A315" t="str">
            <v>16.3.2</v>
          </cell>
          <cell r="B315" t="str">
            <v>FLUXOMETRO SANITARIO EXPUESTO DE PALANCA SLOAN (Incluye suministro, transporte e instalación de la griferia, materiales y accesorios de fijación y todo lo demás necesario para su correcta ejecución y funcionamiento)</v>
          </cell>
          <cell r="C315" t="str">
            <v>UN</v>
          </cell>
        </row>
        <row r="316">
          <cell r="A316" t="str">
            <v>16.3.3</v>
          </cell>
          <cell r="B316" t="str">
            <v>FLUXOMETRO ORINAL EXPUESTO DE PALANCA SLOAN (Incluye suministro, transporte e instalación de la griferia, materiales y accesorios de fijación y todo lo demás necesario para su correcta ejecución y funcionamiento)</v>
          </cell>
          <cell r="C316" t="str">
            <v>UN</v>
          </cell>
        </row>
        <row r="317">
          <cell r="A317" t="str">
            <v>17</v>
          </cell>
          <cell r="B317" t="str">
            <v>CIELO RASOS Y DIVISONES</v>
          </cell>
        </row>
        <row r="318">
          <cell r="A318" t="str">
            <v>17.1</v>
          </cell>
          <cell r="B318" t="str">
            <v>CIELOS RASOS</v>
          </cell>
          <cell r="C318" t="str">
            <v>M2</v>
          </cell>
          <cell r="D318">
            <v>5.04</v>
          </cell>
        </row>
        <row r="319">
          <cell r="A319" t="str">
            <v>17.1.1</v>
          </cell>
          <cell r="B319" t="str">
            <v>CIELOS RASOS EN DRY WALL LAMINA YESO 1/2" (Incluye suministro, transporte e instalación de estructura, equipo para trabajos en altura, materiales y accesorios de fijación, laminas, masilla, vinilo y todo lo demás necesario para su correcta ejecución y funcionamiento)</v>
          </cell>
          <cell r="C319" t="str">
            <v>M2</v>
          </cell>
          <cell r="D319">
            <v>721.76</v>
          </cell>
        </row>
        <row r="320">
          <cell r="A320" t="str">
            <v>17.2</v>
          </cell>
          <cell r="B320" t="str">
            <v>DIVISIONES Y OTROS</v>
          </cell>
        </row>
        <row r="321">
          <cell r="A321" t="str">
            <v>17.2.1</v>
          </cell>
          <cell r="B321" t="str">
            <v>DIVISIONES ORINALES EN ACERO INOXIDABLE AISI SAE 304 ELABORADA EN LÁMINAS CONFORMANDO PANELES DE TIPO SANDUCHE CON ESTRUCTURA INTERIOR EN POLÍMERO INYECTADO DE ALTA DENSIDAD Y TUBERÍA CUADRADA DE 1" GALVANIZADA. LOS PANELES SON TOTALMENTE LISOS EN ACABADO SATINADO EXTERNO # 4 Y POSEE HERRAJES ELABORADOS EN ACERO INOXIDABLE TIPO AISI SAE 304. REF: SOCODA CANTILIEVER O SIMILAR (incluye suministro de 1 divison de orinal 0.96X0.56. Accesorios de fijación e instalación, y todo lo requerido para la correcta ejecución y recibo a satisfacción)</v>
          </cell>
          <cell r="C321" t="str">
            <v>UN</v>
          </cell>
          <cell r="D321">
            <v>18</v>
          </cell>
          <cell r="E321">
            <v>1670000</v>
          </cell>
        </row>
        <row r="322">
          <cell r="A322" t="str">
            <v>17.2.2</v>
          </cell>
          <cell r="B322" t="str">
            <v>DIVISIONES SANITARIAS EN ACERO INOXIDABLE AISI SAE 304 ELABORADA EN LÁMINAS CONFORMANDO PANELES DE TIPO SANDUCHE CON ESTRUCTURA INTERIOR EN POLÍMERO INYECTADO DE ALTA DENSIDAD Y TUBERÍA CUADRADA DE 1" GALVANIZADA. LOS PANELES SON TOTALMENTE LISOS EN ACABADO SATINADO EXTERNO # 4 REF: SOCODA CANTILIEVER O SIMILAR (incluye suministro de Puerta, Paral, Tabique y  C extrema. Accesorios de fijación e instalación, y todo lo requerido para la correcta ejecución y recibo a satisfacción)</v>
          </cell>
          <cell r="C322" t="str">
            <v>UN</v>
          </cell>
          <cell r="D322">
            <v>18</v>
          </cell>
          <cell r="E322">
            <v>262000</v>
          </cell>
        </row>
        <row r="323">
          <cell r="A323">
            <v>18</v>
          </cell>
          <cell r="B323" t="str">
            <v>PINTURA</v>
          </cell>
          <cell r="C323" t="str">
            <v>M2</v>
          </cell>
          <cell r="D323">
            <v>50.12</v>
          </cell>
        </row>
        <row r="324">
          <cell r="A324" t="str">
            <v>18.1</v>
          </cell>
          <cell r="B324" t="str">
            <v>SOBRE MAMPOSTERÍA</v>
          </cell>
          <cell r="C324" t="str">
            <v>ML</v>
          </cell>
          <cell r="D324">
            <v>17.920000000000002</v>
          </cell>
        </row>
        <row r="325">
          <cell r="A325" t="str">
            <v>18.1.1</v>
          </cell>
          <cell r="B325" t="str">
            <v>PINTURA A BASE DE AGUA PARA EXTERIORES TIPO 1 COLOR BLANCO (3 MANOS) KORASA O SIMILAR (Incluye suministro, accesorios, equipo para trabajo en alturas, dilataciones, ranuras y filetes, y todo lo requerido para la correcta ejecución y recibo a satisfacción)</v>
          </cell>
          <cell r="C325" t="str">
            <v>M2</v>
          </cell>
          <cell r="D325">
            <v>640</v>
          </cell>
        </row>
        <row r="326">
          <cell r="A326" t="str">
            <v>18.1.2</v>
          </cell>
          <cell r="B326" t="str">
            <v>PINTURA VINÍLICA TIPO 1 DE COLOR BLANCO PARA INTERIOR COLOR BLANCO (2 MANOS) VINITEX O SIMILAR (Incluye suministro, accesorios, dilataciones, ranuras y filetes, y todo lo requerido para la correcta ejecución y recibo a satisfacción)</v>
          </cell>
          <cell r="C326" t="str">
            <v>M2</v>
          </cell>
          <cell r="D326">
            <v>829.47</v>
          </cell>
        </row>
        <row r="327">
          <cell r="A327" t="str">
            <v>18.1.3</v>
          </cell>
          <cell r="B327" t="str">
            <v>PINTURA VINÍLICA ANTIBACTERIAL TIPO 1 DE COLOR BLANCO (2 MANOS) PINTUCO O SIMILAR (Incluye suministro, accesorios, equipo para trabajo en alturas, dilataciones, ranuras y filetes, y todo lo requerido para la correcta ejecución y recibo a satisfacción)</v>
          </cell>
          <cell r="C327" t="str">
            <v>M2</v>
          </cell>
          <cell r="D327">
            <v>498.84</v>
          </cell>
        </row>
        <row r="328">
          <cell r="A328" t="str">
            <v>18.1.4</v>
          </cell>
          <cell r="B328" t="str">
            <v>ESTUCO (Incluye suministro e instalación de estuco, dilataciones, ranuras y filetes, y todo lo requerido para la correcta ejecución y recibo a satisfacción)</v>
          </cell>
          <cell r="C328" t="str">
            <v>M2</v>
          </cell>
        </row>
        <row r="329">
          <cell r="A329" t="str">
            <v>18.1.5</v>
          </cell>
          <cell r="B329" t="str">
            <v>ANGULO ESQUINERO EN PVC 90° (Incluye suministro, adhesivos e instalación, y todo lo requerido para la correcta ejecución y recibo a satisfacción)</v>
          </cell>
          <cell r="C329" t="str">
            <v>ML</v>
          </cell>
          <cell r="D329">
            <v>38</v>
          </cell>
        </row>
        <row r="330">
          <cell r="A330" t="str">
            <v>18.1.6</v>
          </cell>
          <cell r="B330" t="str">
            <v>WIN ALUMINIO BLANCO (Incluye suministro, cortes, pegante, modulación, nivelación, boquilla, incluye dilataciones, ranuras y filetes, y todo lo requerido para la correcta ejecución y recibo a satisfacción)</v>
          </cell>
          <cell r="C330" t="str">
            <v>ML</v>
          </cell>
        </row>
        <row r="331">
          <cell r="A331" t="str">
            <v>18.1.7</v>
          </cell>
          <cell r="B331" t="str">
            <v>GRANIPLAST ESGRAFIADO REF: PINTUCO O SIMILAR (Incluye suministro, accesorios, equipo para trabajo en alturas, dilataciones, ranuras y filetes, y todo lo requerido para la correcta ejecución y recibo a satisfacción)</v>
          </cell>
          <cell r="C331" t="str">
            <v>M2</v>
          </cell>
        </row>
        <row r="332">
          <cell r="A332" t="str">
            <v>19</v>
          </cell>
          <cell r="B332" t="str">
            <v>CERRADURAS Y VIDRIOS</v>
          </cell>
        </row>
        <row r="333">
          <cell r="A333" t="str">
            <v>19.1</v>
          </cell>
          <cell r="B333" t="str">
            <v>VIDRIOS Y ESPEJOS</v>
          </cell>
        </row>
        <row r="334">
          <cell r="A334" t="str">
            <v>19.1.1</v>
          </cell>
          <cell r="B334" t="str">
            <v>ESPEJOS BISELADOS DE 4 MM (Incluye suministro, transporte e instalación de espejo, accesorios de fijación y todo lo demás necesario para correcta ejecución y funcionamiento)</v>
          </cell>
          <cell r="C334" t="str">
            <v>M2</v>
          </cell>
          <cell r="D334">
            <v>5.04</v>
          </cell>
        </row>
        <row r="335">
          <cell r="A335" t="str">
            <v>19.2</v>
          </cell>
          <cell r="B335" t="str">
            <v>PUERTAS EN VIDRIO TEMPLADO</v>
          </cell>
        </row>
        <row r="336">
          <cell r="A336" t="str">
            <v>20</v>
          </cell>
          <cell r="B336" t="str">
            <v>OBRAS EXTERIORES</v>
          </cell>
        </row>
        <row r="337">
          <cell r="A337" t="str">
            <v>20.1</v>
          </cell>
          <cell r="B337" t="str">
            <v>ZONAS DURAS Y ELEMENTOS FUNDIDOS EN SITIO</v>
          </cell>
        </row>
        <row r="338">
          <cell r="A338" t="str">
            <v>20.1.1</v>
          </cell>
          <cell r="B338" t="str">
            <v>ADOQUÍN RECTANGULAR CONCRETO 6*10*20 DECOBLOCK O SIMILAR (Incluye suministro, transporte e instalación de adoquín, base en arena 5cm, emboquillado y todo lo requerido para la correcta ejecución y recibo a satisfacción)</v>
          </cell>
          <cell r="C338" t="str">
            <v>M2</v>
          </cell>
          <cell r="D338">
            <v>42.41</v>
          </cell>
        </row>
        <row r="339">
          <cell r="A339" t="str">
            <v>20.1.2</v>
          </cell>
          <cell r="B339" t="str">
            <v>ADOQUÍN RECTANGULAR ARCILLA 6*10*20 DECOBLOCK O SIMILAR (Incluye suministro, transporte e instalación de adoquín, base en arena 5cm, emboquillado y todo lo requerido para la correcta ejecución y recibo a satisfacción)</v>
          </cell>
          <cell r="C339" t="str">
            <v>M2</v>
          </cell>
          <cell r="D339">
            <v>50.12</v>
          </cell>
        </row>
        <row r="340">
          <cell r="A340" t="str">
            <v>20.1.3</v>
          </cell>
          <cell r="B340" t="str">
            <v>BORDILLO DE 8 X15 CM FUNDIDO EN CONCRETO CORRIENTE 2500 PSI (Incluye suministro, transporte e instalación de concreto 2500PSI, refuerzo, MC 1:3 y todo lo requerido para la correcta ejecución y recibo a satisfacción)</v>
          </cell>
          <cell r="C340" t="str">
            <v>ML</v>
          </cell>
          <cell r="D340">
            <v>17.920000000000002</v>
          </cell>
        </row>
        <row r="341">
          <cell r="A341" t="str">
            <v>20.1.4</v>
          </cell>
          <cell r="B341" t="str">
            <v>JARDINERA PERIMETRAL EN CONCRETO FUNDIDA EN SITIO DE H=40cm Y E=10cm (Incluye suministro, transporte e instalación de concreto 2500PSI, refuerzo, MC 1:3 y todo lo requerido para la correcta ejecución y recibo a satisfacción)</v>
          </cell>
          <cell r="C341" t="str">
            <v>ML</v>
          </cell>
          <cell r="D341">
            <v>10.61</v>
          </cell>
        </row>
        <row r="342">
          <cell r="A342" t="str">
            <v>20.2</v>
          </cell>
          <cell r="B342" t="str">
            <v>ZONAS VERDES</v>
          </cell>
        </row>
        <row r="343">
          <cell r="A343" t="str">
            <v>20.2.1</v>
          </cell>
          <cell r="B343" t="str">
            <v>EMPRADIZACIÓN EN GRAMA KIKUYO (Incluye suministro, transporte e instalación de cesped tipo kikuyo, tierra negra e=15cm, estacas y todo lo requerido para la correcta ejecución y recibo a satisfacción)</v>
          </cell>
          <cell r="C343" t="str">
            <v>M2</v>
          </cell>
          <cell r="D343">
            <v>21.67</v>
          </cell>
        </row>
      </sheetData>
      <sheetData sheetId="7">
        <row r="2">
          <cell r="P2" t="str">
            <v>Se refiere este ítem al suministro e instalación de barandas en acero inoxidable, según localización indicada en los planos arquitectónicos y de detalle. Incluye suministro, instalación, y todo lo requerido para la correcta ejecución y recibo a satisfacción.</v>
          </cell>
        </row>
        <row r="7">
          <cell r="J7">
            <v>0</v>
          </cell>
        </row>
        <row r="8">
          <cell r="J8">
            <v>0</v>
          </cell>
        </row>
        <row r="9">
          <cell r="J9">
            <v>0</v>
          </cell>
        </row>
        <row r="10">
          <cell r="J10">
            <v>0</v>
          </cell>
        </row>
        <row r="13">
          <cell r="H13">
            <v>1</v>
          </cell>
          <cell r="J13">
            <v>0.8</v>
          </cell>
        </row>
        <row r="14">
          <cell r="H14">
            <v>0</v>
          </cell>
          <cell r="J14">
            <v>2.3819999999999997</v>
          </cell>
        </row>
        <row r="15">
          <cell r="H15">
            <v>1</v>
          </cell>
          <cell r="J15">
            <v>7.0000000000000001E-3</v>
          </cell>
        </row>
        <row r="16">
          <cell r="H16">
            <v>0.8</v>
          </cell>
          <cell r="J16">
            <v>8.4000000000000005E-2</v>
          </cell>
        </row>
        <row r="17">
          <cell r="H17">
            <v>0.05</v>
          </cell>
          <cell r="J17">
            <v>1.0999999999999999E-2</v>
          </cell>
        </row>
        <row r="18">
          <cell r="H18" t="str">
            <v/>
          </cell>
          <cell r="J18">
            <v>0.12</v>
          </cell>
        </row>
        <row r="19">
          <cell r="H19" t="str">
            <v/>
          </cell>
          <cell r="J19">
            <v>1.5</v>
          </cell>
        </row>
        <row r="20">
          <cell r="H20" t="str">
            <v/>
          </cell>
          <cell r="J20">
            <v>0</v>
          </cell>
        </row>
        <row r="21">
          <cell r="H21" t="str">
            <v/>
          </cell>
          <cell r="J21">
            <v>0</v>
          </cell>
        </row>
        <row r="22">
          <cell r="H22" t="str">
            <v/>
          </cell>
          <cell r="J22">
            <v>0</v>
          </cell>
        </row>
        <row r="23">
          <cell r="H23" t="str">
            <v/>
          </cell>
          <cell r="J23">
            <v>0</v>
          </cell>
        </row>
        <row r="24">
          <cell r="H24" t="str">
            <v/>
          </cell>
          <cell r="J24">
            <v>0</v>
          </cell>
        </row>
        <row r="25">
          <cell r="H25" t="str">
            <v/>
          </cell>
          <cell r="J25">
            <v>0</v>
          </cell>
        </row>
        <row r="26">
          <cell r="H26" t="str">
            <v/>
          </cell>
          <cell r="J26">
            <v>0</v>
          </cell>
        </row>
        <row r="27">
          <cell r="H27" t="str">
            <v/>
          </cell>
          <cell r="J27">
            <v>0</v>
          </cell>
        </row>
        <row r="30">
          <cell r="J30">
            <v>2.2000000000000002E-2</v>
          </cell>
        </row>
        <row r="31">
          <cell r="J31">
            <v>0</v>
          </cell>
        </row>
        <row r="32">
          <cell r="J32">
            <v>0</v>
          </cell>
        </row>
        <row r="33">
          <cell r="J33">
            <v>0</v>
          </cell>
        </row>
        <row r="36">
          <cell r="J36">
            <v>0.08</v>
          </cell>
        </row>
        <row r="37">
          <cell r="J37">
            <v>0</v>
          </cell>
        </row>
        <row r="38">
          <cell r="J38">
            <v>0</v>
          </cell>
        </row>
        <row r="39">
          <cell r="J39">
            <v>0</v>
          </cell>
        </row>
        <row r="40">
          <cell r="J40">
            <v>0</v>
          </cell>
        </row>
        <row r="42">
          <cell r="O42" t="str">
            <v>SI</v>
          </cell>
        </row>
        <row r="44">
          <cell r="O44" t="str">
            <v>SI</v>
          </cell>
        </row>
      </sheetData>
      <sheetData sheetId="8"/>
      <sheetData sheetId="9"/>
      <sheetData sheetId="10"/>
      <sheetData sheetId="11"/>
      <sheetData sheetId="12"/>
      <sheetData sheetId="13">
        <row r="1">
          <cell r="A1" t="str">
            <v>M2</v>
          </cell>
          <cell r="B1" t="str">
            <v>Metro Cuadrado</v>
          </cell>
        </row>
        <row r="2">
          <cell r="A2" t="str">
            <v>HA</v>
          </cell>
          <cell r="B2" t="str">
            <v>Hectarea</v>
          </cell>
        </row>
        <row r="3">
          <cell r="A3" t="str">
            <v>FA</v>
          </cell>
          <cell r="B3" t="str">
            <v>Fanegada</v>
          </cell>
        </row>
        <row r="4">
          <cell r="A4" t="str">
            <v>M3</v>
          </cell>
          <cell r="B4" t="str">
            <v>Metro Cúbico</v>
          </cell>
        </row>
        <row r="5">
          <cell r="A5" t="str">
            <v>ML</v>
          </cell>
          <cell r="B5" t="str">
            <v>Metro Lineal</v>
          </cell>
        </row>
        <row r="6">
          <cell r="A6" t="str">
            <v>M</v>
          </cell>
          <cell r="B6" t="str">
            <v>Metro Lineal</v>
          </cell>
        </row>
        <row r="7">
          <cell r="A7" t="str">
            <v>KG</v>
          </cell>
          <cell r="B7" t="str">
            <v>Kilogramo</v>
          </cell>
        </row>
        <row r="8">
          <cell r="A8" t="str">
            <v>TN</v>
          </cell>
          <cell r="B8" t="str">
            <v>Tonelada</v>
          </cell>
        </row>
        <row r="9">
          <cell r="A9" t="str">
            <v>UN</v>
          </cell>
          <cell r="B9" t="str">
            <v>Unidad</v>
          </cell>
        </row>
        <row r="10">
          <cell r="A10" t="str">
            <v>GL</v>
          </cell>
          <cell r="B10" t="str">
            <v>Global</v>
          </cell>
        </row>
        <row r="11">
          <cell r="A11" t="str">
            <v>JG</v>
          </cell>
          <cell r="B11" t="str">
            <v>Juego</v>
          </cell>
        </row>
      </sheetData>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ITEMS"/>
      <sheetName val="precios-básicos2002"/>
      <sheetName val="UNITARIO"/>
      <sheetName val="Hoja3"/>
      <sheetName val="RESUMEN"/>
      <sheetName val="lecho rio"/>
    </sheetNames>
    <sheetDataSet>
      <sheetData sheetId="0" refreshError="1">
        <row r="9">
          <cell r="A9" t="str">
            <v>Zipaquirá - Ubaté, Briceño - Chocontá, Briceño - "T" de Nemocón, Sisga - Brisas, Chocontá - Guateque</v>
          </cell>
        </row>
        <row r="14">
          <cell r="B14">
            <v>1.1000000000000001</v>
          </cell>
        </row>
        <row r="16">
          <cell r="B16">
            <v>0.18</v>
          </cell>
        </row>
      </sheetData>
      <sheetData sheetId="1" refreshError="1">
        <row r="6">
          <cell r="B6">
            <v>200.1</v>
          </cell>
        </row>
        <row r="7">
          <cell r="B7">
            <v>200.2</v>
          </cell>
        </row>
        <row r="8">
          <cell r="B8">
            <v>201.1</v>
          </cell>
        </row>
        <row r="9">
          <cell r="B9">
            <v>201.2</v>
          </cell>
        </row>
        <row r="10">
          <cell r="B10">
            <v>201.3</v>
          </cell>
        </row>
        <row r="11">
          <cell r="B11">
            <v>201.4</v>
          </cell>
        </row>
        <row r="12">
          <cell r="B12">
            <v>201.5</v>
          </cell>
        </row>
        <row r="13">
          <cell r="B13">
            <v>201.6</v>
          </cell>
        </row>
        <row r="14">
          <cell r="B14" t="str">
            <v xml:space="preserve">201.6P </v>
          </cell>
        </row>
        <row r="15">
          <cell r="B15" t="str">
            <v xml:space="preserve">201.7 </v>
          </cell>
        </row>
        <row r="16">
          <cell r="B16">
            <v>201.8</v>
          </cell>
        </row>
        <row r="17">
          <cell r="B17">
            <v>201.9</v>
          </cell>
        </row>
        <row r="18">
          <cell r="B18">
            <v>201.1</v>
          </cell>
        </row>
        <row r="19">
          <cell r="B19">
            <v>201.11</v>
          </cell>
        </row>
        <row r="20">
          <cell r="B20">
            <v>201.12</v>
          </cell>
        </row>
        <row r="21">
          <cell r="B21">
            <v>201.13</v>
          </cell>
        </row>
        <row r="22">
          <cell r="B22">
            <v>201.14</v>
          </cell>
        </row>
        <row r="23">
          <cell r="B23">
            <v>201.15</v>
          </cell>
        </row>
        <row r="24">
          <cell r="B24">
            <v>210.1</v>
          </cell>
        </row>
        <row r="25">
          <cell r="B25">
            <v>210.2</v>
          </cell>
        </row>
        <row r="26">
          <cell r="B26">
            <v>210.3</v>
          </cell>
        </row>
        <row r="27">
          <cell r="B27">
            <v>211</v>
          </cell>
        </row>
        <row r="28">
          <cell r="B28">
            <v>220</v>
          </cell>
        </row>
        <row r="29">
          <cell r="B29">
            <v>221.1</v>
          </cell>
        </row>
        <row r="30">
          <cell r="B30">
            <v>221.2</v>
          </cell>
        </row>
        <row r="31">
          <cell r="B31">
            <v>230.1</v>
          </cell>
        </row>
        <row r="32">
          <cell r="B32">
            <v>230.2</v>
          </cell>
        </row>
        <row r="33">
          <cell r="B33">
            <v>310</v>
          </cell>
        </row>
        <row r="34">
          <cell r="B34">
            <v>311</v>
          </cell>
        </row>
        <row r="35">
          <cell r="B35">
            <v>320.10000000000002</v>
          </cell>
        </row>
        <row r="36">
          <cell r="B36">
            <v>320.2</v>
          </cell>
        </row>
        <row r="37">
          <cell r="B37" t="str">
            <v>320.3</v>
          </cell>
        </row>
        <row r="38">
          <cell r="B38">
            <v>320.39999999999998</v>
          </cell>
        </row>
        <row r="39">
          <cell r="B39" t="str">
            <v>330.1</v>
          </cell>
        </row>
        <row r="40">
          <cell r="B40">
            <v>330.2</v>
          </cell>
        </row>
        <row r="41">
          <cell r="B41">
            <v>340.1</v>
          </cell>
        </row>
        <row r="42">
          <cell r="B42">
            <v>340.2</v>
          </cell>
        </row>
        <row r="43">
          <cell r="B43">
            <v>340.3</v>
          </cell>
        </row>
        <row r="44">
          <cell r="B44">
            <v>341.1</v>
          </cell>
        </row>
        <row r="45">
          <cell r="B45">
            <v>341.2</v>
          </cell>
        </row>
        <row r="46">
          <cell r="B46">
            <v>410</v>
          </cell>
        </row>
        <row r="47">
          <cell r="B47">
            <v>411.1</v>
          </cell>
        </row>
        <row r="48">
          <cell r="B48">
            <v>411.2</v>
          </cell>
        </row>
        <row r="49">
          <cell r="B49">
            <v>411.3</v>
          </cell>
        </row>
        <row r="50">
          <cell r="B50">
            <v>413</v>
          </cell>
        </row>
        <row r="51">
          <cell r="B51">
            <v>420</v>
          </cell>
        </row>
        <row r="52">
          <cell r="B52">
            <v>421</v>
          </cell>
        </row>
        <row r="53">
          <cell r="B53">
            <v>430</v>
          </cell>
        </row>
        <row r="54">
          <cell r="B54">
            <v>431</v>
          </cell>
        </row>
        <row r="55">
          <cell r="B55">
            <v>432</v>
          </cell>
        </row>
        <row r="56">
          <cell r="B56">
            <v>433</v>
          </cell>
        </row>
        <row r="57">
          <cell r="B57">
            <v>440.1</v>
          </cell>
        </row>
        <row r="58">
          <cell r="B58">
            <v>440.2</v>
          </cell>
        </row>
        <row r="59">
          <cell r="B59">
            <v>440.3</v>
          </cell>
        </row>
        <row r="60">
          <cell r="B60">
            <v>440.4</v>
          </cell>
        </row>
        <row r="61">
          <cell r="B61">
            <v>441.1</v>
          </cell>
        </row>
        <row r="62">
          <cell r="B62">
            <v>441.2</v>
          </cell>
        </row>
        <row r="63">
          <cell r="B63">
            <v>441.3</v>
          </cell>
        </row>
        <row r="64">
          <cell r="B64">
            <v>441.4</v>
          </cell>
        </row>
        <row r="65">
          <cell r="B65">
            <v>450.1</v>
          </cell>
        </row>
        <row r="66">
          <cell r="B66">
            <v>450.2</v>
          </cell>
        </row>
        <row r="67">
          <cell r="B67">
            <v>450.3</v>
          </cell>
        </row>
        <row r="68">
          <cell r="B68">
            <v>450.4</v>
          </cell>
        </row>
        <row r="69">
          <cell r="B69" t="str">
            <v>450.6P</v>
          </cell>
        </row>
        <row r="70">
          <cell r="B70" t="str">
            <v xml:space="preserve">450.7 </v>
          </cell>
        </row>
        <row r="71">
          <cell r="B71">
            <v>451.1</v>
          </cell>
        </row>
        <row r="72">
          <cell r="B72">
            <v>451.2</v>
          </cell>
        </row>
        <row r="73">
          <cell r="B73">
            <v>451.3</v>
          </cell>
        </row>
        <row r="74">
          <cell r="B74">
            <v>460</v>
          </cell>
        </row>
        <row r="75">
          <cell r="B75">
            <v>461</v>
          </cell>
        </row>
        <row r="76">
          <cell r="B76" t="str">
            <v xml:space="preserve">461.P </v>
          </cell>
        </row>
        <row r="77">
          <cell r="B77">
            <v>462.1</v>
          </cell>
        </row>
        <row r="78">
          <cell r="B78">
            <v>462.2</v>
          </cell>
        </row>
        <row r="79">
          <cell r="B79">
            <v>462.3</v>
          </cell>
        </row>
        <row r="80">
          <cell r="B80">
            <v>462.4</v>
          </cell>
        </row>
        <row r="81">
          <cell r="B81">
            <v>500</v>
          </cell>
        </row>
        <row r="82">
          <cell r="B82">
            <v>510</v>
          </cell>
        </row>
        <row r="83">
          <cell r="B83">
            <v>600.1</v>
          </cell>
        </row>
        <row r="84">
          <cell r="B84">
            <v>600.20000000000005</v>
          </cell>
        </row>
        <row r="85">
          <cell r="B85">
            <v>600.29999999999995</v>
          </cell>
        </row>
        <row r="86">
          <cell r="B86">
            <v>600.4</v>
          </cell>
        </row>
        <row r="87">
          <cell r="B87">
            <v>600.5</v>
          </cell>
        </row>
        <row r="88">
          <cell r="B88" t="str">
            <v>610.1</v>
          </cell>
        </row>
        <row r="89">
          <cell r="B89">
            <v>610.20000000000005</v>
          </cell>
        </row>
        <row r="90">
          <cell r="B90" t="str">
            <v xml:space="preserve">45.4P </v>
          </cell>
        </row>
        <row r="91">
          <cell r="B91" t="str">
            <v xml:space="preserve">45,5P </v>
          </cell>
        </row>
        <row r="92">
          <cell r="B92">
            <v>620.1</v>
          </cell>
        </row>
        <row r="93">
          <cell r="B93">
            <v>620.20000000000005</v>
          </cell>
        </row>
        <row r="94">
          <cell r="B94">
            <v>620.29999999999995</v>
          </cell>
        </row>
        <row r="95">
          <cell r="B95">
            <v>621.1</v>
          </cell>
        </row>
        <row r="96">
          <cell r="B96">
            <v>621.20000000000005</v>
          </cell>
        </row>
        <row r="97">
          <cell r="B97">
            <v>621.29999999999995</v>
          </cell>
        </row>
        <row r="98">
          <cell r="B98">
            <v>621.4</v>
          </cell>
        </row>
        <row r="99">
          <cell r="B99">
            <v>621.5</v>
          </cell>
        </row>
        <row r="100">
          <cell r="B100">
            <v>621.6</v>
          </cell>
        </row>
        <row r="101">
          <cell r="B101">
            <v>622.1</v>
          </cell>
        </row>
        <row r="102">
          <cell r="B102">
            <v>622.20000000000005</v>
          </cell>
        </row>
        <row r="103">
          <cell r="B103">
            <v>622.29999999999995</v>
          </cell>
        </row>
        <row r="104">
          <cell r="B104">
            <v>622.4</v>
          </cell>
        </row>
        <row r="105">
          <cell r="B105">
            <v>622.5</v>
          </cell>
        </row>
        <row r="106">
          <cell r="B106">
            <v>630.1</v>
          </cell>
        </row>
        <row r="107">
          <cell r="B107" t="str">
            <v>630.1P</v>
          </cell>
        </row>
        <row r="108">
          <cell r="B108">
            <v>630.20000000000005</v>
          </cell>
        </row>
        <row r="109">
          <cell r="B109" t="str">
            <v xml:space="preserve">630.3 </v>
          </cell>
        </row>
        <row r="110">
          <cell r="B110">
            <v>630.4</v>
          </cell>
        </row>
        <row r="111">
          <cell r="B111" t="str">
            <v xml:space="preserve">630,4P </v>
          </cell>
        </row>
        <row r="112">
          <cell r="B112">
            <v>630.5</v>
          </cell>
        </row>
        <row r="113">
          <cell r="B113" t="str">
            <v>630.6</v>
          </cell>
        </row>
        <row r="114">
          <cell r="B114" t="str">
            <v>630.7</v>
          </cell>
        </row>
        <row r="115">
          <cell r="B115">
            <v>632</v>
          </cell>
        </row>
        <row r="116">
          <cell r="B116" t="str">
            <v>632.A</v>
          </cell>
        </row>
        <row r="117">
          <cell r="B117" t="str">
            <v xml:space="preserve">640.1 </v>
          </cell>
        </row>
        <row r="118">
          <cell r="B118">
            <v>640.20000000000005</v>
          </cell>
        </row>
        <row r="119">
          <cell r="B119">
            <v>640.29999999999995</v>
          </cell>
        </row>
        <row r="120">
          <cell r="B120" t="str">
            <v xml:space="preserve">640.5 </v>
          </cell>
        </row>
        <row r="121">
          <cell r="B121">
            <v>641</v>
          </cell>
        </row>
        <row r="122">
          <cell r="B122">
            <v>642.1</v>
          </cell>
        </row>
        <row r="123">
          <cell r="B123">
            <v>642.20000000000005</v>
          </cell>
        </row>
        <row r="124">
          <cell r="B124">
            <v>650.1</v>
          </cell>
        </row>
        <row r="125">
          <cell r="B125">
            <v>650.20000000000005</v>
          </cell>
        </row>
        <row r="126">
          <cell r="B126">
            <v>650.29999999999995</v>
          </cell>
        </row>
        <row r="127">
          <cell r="B127">
            <v>650.4</v>
          </cell>
        </row>
        <row r="128">
          <cell r="B128">
            <v>660.1</v>
          </cell>
        </row>
        <row r="129">
          <cell r="B129">
            <v>660.2</v>
          </cell>
        </row>
        <row r="130">
          <cell r="B130">
            <v>660.3</v>
          </cell>
        </row>
        <row r="131">
          <cell r="B131">
            <v>661</v>
          </cell>
        </row>
        <row r="132">
          <cell r="B132">
            <v>662.1</v>
          </cell>
        </row>
        <row r="133">
          <cell r="B133">
            <v>662.2</v>
          </cell>
        </row>
        <row r="134">
          <cell r="B134">
            <v>670.1</v>
          </cell>
        </row>
        <row r="135">
          <cell r="B135">
            <v>670.2</v>
          </cell>
        </row>
        <row r="136">
          <cell r="B136">
            <v>671</v>
          </cell>
        </row>
        <row r="137">
          <cell r="B137">
            <v>672</v>
          </cell>
        </row>
        <row r="138">
          <cell r="B138">
            <v>673</v>
          </cell>
        </row>
        <row r="139">
          <cell r="B139" t="str">
            <v>674.P</v>
          </cell>
        </row>
        <row r="140">
          <cell r="B140" t="str">
            <v>674.P</v>
          </cell>
        </row>
        <row r="141">
          <cell r="B141" t="str">
            <v>674.P</v>
          </cell>
        </row>
        <row r="142">
          <cell r="B142" t="str">
            <v xml:space="preserve">675.P </v>
          </cell>
        </row>
        <row r="143">
          <cell r="B143">
            <v>680.1</v>
          </cell>
        </row>
        <row r="144">
          <cell r="B144">
            <v>680.2</v>
          </cell>
        </row>
        <row r="145">
          <cell r="B145">
            <v>680.3</v>
          </cell>
        </row>
        <row r="146">
          <cell r="B146">
            <v>681.1</v>
          </cell>
        </row>
        <row r="147">
          <cell r="B147">
            <v>682</v>
          </cell>
        </row>
        <row r="148">
          <cell r="B148" t="str">
            <v>683,P</v>
          </cell>
        </row>
        <row r="149">
          <cell r="B149">
            <v>700.1</v>
          </cell>
        </row>
        <row r="150">
          <cell r="B150">
            <v>700.2</v>
          </cell>
        </row>
        <row r="151">
          <cell r="B151">
            <v>701</v>
          </cell>
        </row>
        <row r="152">
          <cell r="B152">
            <v>710.1</v>
          </cell>
        </row>
        <row r="153">
          <cell r="B153">
            <v>710.2</v>
          </cell>
        </row>
        <row r="154">
          <cell r="B154">
            <v>710.3</v>
          </cell>
        </row>
        <row r="155">
          <cell r="B155">
            <v>710.4</v>
          </cell>
        </row>
        <row r="156">
          <cell r="B156">
            <v>710.5</v>
          </cell>
        </row>
        <row r="157">
          <cell r="B157" t="str">
            <v>710.6P</v>
          </cell>
        </row>
        <row r="158">
          <cell r="B158">
            <v>720</v>
          </cell>
        </row>
        <row r="159">
          <cell r="B159">
            <v>730.1</v>
          </cell>
        </row>
        <row r="160">
          <cell r="B160">
            <v>730.2</v>
          </cell>
        </row>
        <row r="161">
          <cell r="B161">
            <v>730.3</v>
          </cell>
        </row>
        <row r="162">
          <cell r="B162" t="str">
            <v>731,P</v>
          </cell>
        </row>
        <row r="163">
          <cell r="B163">
            <v>740</v>
          </cell>
        </row>
        <row r="164">
          <cell r="B164">
            <v>741</v>
          </cell>
        </row>
        <row r="165">
          <cell r="B165" t="str">
            <v>750.P</v>
          </cell>
        </row>
        <row r="166">
          <cell r="B166">
            <v>800.1</v>
          </cell>
        </row>
        <row r="167">
          <cell r="B167">
            <v>800.2</v>
          </cell>
        </row>
        <row r="168">
          <cell r="B168">
            <v>800.3</v>
          </cell>
        </row>
        <row r="169">
          <cell r="B169">
            <v>800.4</v>
          </cell>
        </row>
        <row r="170">
          <cell r="B170">
            <v>810.1</v>
          </cell>
        </row>
        <row r="171">
          <cell r="B171">
            <v>810.2</v>
          </cell>
        </row>
        <row r="172">
          <cell r="B172">
            <v>820.1</v>
          </cell>
        </row>
        <row r="173">
          <cell r="B173">
            <v>820.2</v>
          </cell>
        </row>
        <row r="174">
          <cell r="B174">
            <v>900.1</v>
          </cell>
        </row>
        <row r="175">
          <cell r="B175">
            <v>900.2</v>
          </cell>
        </row>
        <row r="176">
          <cell r="B176">
            <v>900.3</v>
          </cell>
        </row>
      </sheetData>
      <sheetData sheetId="2" refreshError="1">
        <row r="12">
          <cell r="C12" t="str">
            <v>Andamio tubular</v>
          </cell>
        </row>
        <row r="13">
          <cell r="C13" t="str">
            <v>Buldozer Tipo D-4 o equivalente</v>
          </cell>
        </row>
        <row r="14">
          <cell r="C14" t="str">
            <v>Buldozer Tipo D-6 o equivalente</v>
          </cell>
        </row>
        <row r="15">
          <cell r="C15" t="str">
            <v>Buldozer Tipo D-7 o equivalente</v>
          </cell>
        </row>
        <row r="16">
          <cell r="C16" t="str">
            <v>Camabaja</v>
          </cell>
        </row>
        <row r="17">
          <cell r="C17" t="str">
            <v>Camioneta tipo 300</v>
          </cell>
        </row>
        <row r="18">
          <cell r="C18" t="str">
            <v>Campero</v>
          </cell>
        </row>
        <row r="19">
          <cell r="C19" t="str">
            <v>Cargador tipo CAT 910 o equivalente</v>
          </cell>
        </row>
        <row r="20">
          <cell r="C20" t="str">
            <v>Cargador tipo CAT 920 o equivalente</v>
          </cell>
        </row>
        <row r="21">
          <cell r="C21" t="str">
            <v>Cargador tipo CAT 930 o equivalente</v>
          </cell>
        </row>
        <row r="22">
          <cell r="C22" t="str">
            <v>Cargador tipo CAT 950 o equivalente</v>
          </cell>
        </row>
        <row r="23">
          <cell r="C23" t="str">
            <v>Carrotanque de agua (1000 galones)</v>
          </cell>
        </row>
        <row r="24">
          <cell r="C24" t="str">
            <v>Compactador vibratorio autopropulsado Tipo Dyn-CA-15</v>
          </cell>
        </row>
        <row r="25">
          <cell r="C25" t="str">
            <v>Cilindro compactador tipo triciclo</v>
          </cell>
        </row>
        <row r="26">
          <cell r="C26" t="str">
            <v>Compactador manual vibratorio (rana)</v>
          </cell>
        </row>
        <row r="27">
          <cell r="C27" t="str">
            <v>Compresor (125 pies3) con martillos</v>
          </cell>
        </row>
        <row r="28">
          <cell r="C28" t="str">
            <v>Camión doble troque</v>
          </cell>
        </row>
        <row r="29">
          <cell r="C29" t="str">
            <v>Equipo de sand blasting (chorro de arena)</v>
          </cell>
        </row>
        <row r="30">
          <cell r="C30" t="str">
            <v>Equipo de oxycorte (acetileno)</v>
          </cell>
        </row>
        <row r="31">
          <cell r="C31" t="str">
            <v>Equipo de perforación</v>
          </cell>
        </row>
        <row r="32">
          <cell r="C32" t="str">
            <v>Equipo de topografía (tránsito y nivel)</v>
          </cell>
        </row>
        <row r="33">
          <cell r="C33" t="str">
            <v>Equipo para pintura</v>
          </cell>
        </row>
        <row r="34">
          <cell r="C34" t="str">
            <v>Escoba mecánica (Barredora)</v>
          </cell>
        </row>
        <row r="35">
          <cell r="C35" t="str">
            <v>Esparcidor de gravilla</v>
          </cell>
        </row>
        <row r="36">
          <cell r="C36" t="str">
            <v>Fresadora para pavimento</v>
          </cell>
        </row>
        <row r="37">
          <cell r="C37" t="str">
            <v>Guadaña mecánica</v>
          </cell>
        </row>
        <row r="38">
          <cell r="C38" t="str">
            <v>Irrigador de asfalto (1000 galones)</v>
          </cell>
        </row>
        <row r="39">
          <cell r="C39" t="str">
            <v>Mezcladora de concreto (1 bulto)</v>
          </cell>
        </row>
        <row r="40">
          <cell r="C40" t="str">
            <v>Motobomba de 3"</v>
          </cell>
        </row>
        <row r="41">
          <cell r="C41" t="str">
            <v>Motobomba de 4"</v>
          </cell>
        </row>
        <row r="42">
          <cell r="C42" t="str">
            <v>Motoniveladora Tipo CAT 120 o equivalente</v>
          </cell>
        </row>
        <row r="43">
          <cell r="C43" t="str">
            <v>Retroexcavadora sobre llanta Tipo JD 410 o equivalente</v>
          </cell>
        </row>
        <row r="44">
          <cell r="C44" t="str">
            <v>Retroexcavadora sobre oruga Tipo JD 690 o equivalente</v>
          </cell>
        </row>
        <row r="45">
          <cell r="C45" t="str">
            <v>Terminadora de asfalto (Finisher)</v>
          </cell>
        </row>
        <row r="46">
          <cell r="C46" t="str">
            <v>Trituradora</v>
          </cell>
        </row>
        <row r="47">
          <cell r="C47" t="str">
            <v>Vehículo delineador</v>
          </cell>
        </row>
        <row r="48">
          <cell r="C48" t="str">
            <v>Vibrador de concreto</v>
          </cell>
        </row>
        <row r="49">
          <cell r="C49" t="str">
            <v>Volqueta de 6 m3</v>
          </cell>
        </row>
        <row r="50">
          <cell r="C50" t="str">
            <v>Motosierra</v>
          </cell>
        </row>
        <row r="51">
          <cell r="C51" t="str">
            <v>Compactador neumático</v>
          </cell>
        </row>
        <row r="52">
          <cell r="C52" t="str">
            <v>Pavimentadora deslizante (para conctreto hidraúlico))</v>
          </cell>
        </row>
        <row r="53">
          <cell r="C53" t="str">
            <v>Cortadora (para pavimento)</v>
          </cell>
        </row>
        <row r="54">
          <cell r="C54" t="str">
            <v>Herramienta menor ( 5% de mano de obra )</v>
          </cell>
        </row>
        <row r="55">
          <cell r="C55" t="str">
            <v>Herramienta menor ( 10% de mano de obra )</v>
          </cell>
        </row>
        <row r="56">
          <cell r="C56" t="str">
            <v>Herramienta menor ( 15% de mano de obra )</v>
          </cell>
        </row>
        <row r="131">
          <cell r="C131" t="str">
            <v>Maestro</v>
          </cell>
          <cell r="D131" t="str">
            <v>DÍA</v>
          </cell>
          <cell r="E131">
            <v>28000</v>
          </cell>
        </row>
        <row r="132">
          <cell r="C132" t="str">
            <v>Mampostero</v>
          </cell>
          <cell r="D132" t="str">
            <v>DÍA</v>
          </cell>
          <cell r="E132">
            <v>25000</v>
          </cell>
        </row>
        <row r="133">
          <cell r="C133" t="str">
            <v>Obrero</v>
          </cell>
          <cell r="D133" t="str">
            <v>DÍA</v>
          </cell>
          <cell r="E133">
            <v>11000</v>
          </cell>
        </row>
        <row r="134">
          <cell r="C134" t="str">
            <v>Oficial</v>
          </cell>
          <cell r="D134" t="str">
            <v>DÍA</v>
          </cell>
          <cell r="E134">
            <v>19000</v>
          </cell>
        </row>
        <row r="135">
          <cell r="C135" t="str">
            <v>Pintor</v>
          </cell>
          <cell r="D135" t="str">
            <v>DÍA</v>
          </cell>
          <cell r="E135">
            <v>21000</v>
          </cell>
        </row>
        <row r="136">
          <cell r="C136" t="str">
            <v>Ayudante</v>
          </cell>
          <cell r="D136" t="str">
            <v>DÍA</v>
          </cell>
          <cell r="E136">
            <v>11000</v>
          </cell>
        </row>
        <row r="137">
          <cell r="C137" t="str">
            <v>Inspector</v>
          </cell>
          <cell r="D137" t="str">
            <v>DÍA</v>
          </cell>
          <cell r="E137">
            <v>35000</v>
          </cell>
        </row>
        <row r="138">
          <cell r="C138" t="str">
            <v>Ingeniero</v>
          </cell>
          <cell r="D138" t="str">
            <v>MES</v>
          </cell>
          <cell r="E138">
            <v>3300000</v>
          </cell>
        </row>
        <row r="139">
          <cell r="C139" t="str">
            <v>Topógrafo</v>
          </cell>
          <cell r="D139" t="str">
            <v>DÍA</v>
          </cell>
          <cell r="E139">
            <v>45000</v>
          </cell>
        </row>
        <row r="140">
          <cell r="C140" t="str">
            <v>Cadenero</v>
          </cell>
          <cell r="D140" t="str">
            <v>DÍA</v>
          </cell>
          <cell r="E140">
            <v>40000</v>
          </cell>
        </row>
      </sheetData>
      <sheetData sheetId="3" refreshError="1"/>
      <sheetData sheetId="4" refreshError="1"/>
      <sheetData sheetId="5" refreshError="1"/>
      <sheetData sheetId="6"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luation Summary"/>
      <sheetName val="Options"/>
      <sheetName val="Rail Capex Depreciation"/>
      <sheetName val="Title"/>
      <sheetName val="Parameters"/>
      <sheetName val="NPV Summary"/>
      <sheetName val="NPV Summary 100% Carboandes"/>
      <sheetName val="NPV Summary only Carboandes"/>
      <sheetName val="Cost Summ"/>
      <sheetName val="Economic  Graphs"/>
      <sheetName val="Sensitivitie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Schedule_LJ"/>
      <sheetName val="Paste In Schedule_LJ2"/>
      <sheetName val="Paste In Utilisation"/>
      <sheetName val="Paste In Fleet"/>
      <sheetName val="Paste in Roster"/>
      <sheetName val="Equip Data"/>
      <sheetName val="Not Used ------&gt;"/>
      <sheetName val="Update_Header_Footer"/>
    </sheetNames>
    <sheetDataSet>
      <sheetData sheetId="0"/>
      <sheetData sheetId="1"/>
      <sheetData sheetId="2"/>
      <sheetData sheetId="3"/>
      <sheetData sheetId="4" refreshError="1">
        <row r="18">
          <cell r="R18">
            <v>0.35</v>
          </cell>
        </row>
        <row r="31">
          <cell r="I31">
            <v>10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enturitas Valuation Summary"/>
      <sheetName val="Title"/>
      <sheetName val="Options"/>
      <sheetName val="Project Finance"/>
      <sheetName val="Equipment Leasing"/>
      <sheetName val="Parameters"/>
      <sheetName val="Pricing"/>
      <sheetName val="NPV Summary"/>
      <sheetName val="Cost Summ"/>
      <sheetName val="Sensitivities"/>
      <sheetName val="Economic  Graph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Royaltie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2007 Capex"/>
      <sheetName val="Paste In Schedule_CDJ"/>
      <sheetName val="Paste In Schedule_Cal"/>
      <sheetName val="Paste In Utilisation"/>
      <sheetName val="Paste In Fleet"/>
      <sheetName val="Paste in Roster"/>
      <sheetName val="Equip Data"/>
      <sheetName val="Not Used ------&gt;"/>
      <sheetName val="Update_Header_Footer"/>
    </sheetNames>
    <sheetDataSet>
      <sheetData sheetId="0" refreshError="1"/>
      <sheetData sheetId="1"/>
      <sheetData sheetId="2" refreshError="1"/>
      <sheetData sheetId="3" refreshError="1"/>
      <sheetData sheetId="4" refreshError="1"/>
      <sheetData sheetId="5" refreshError="1">
        <row r="31">
          <cell r="I31">
            <v>5</v>
          </cell>
          <cell r="J31">
            <v>0.2</v>
          </cell>
        </row>
        <row r="33">
          <cell r="I33">
            <v>20</v>
          </cell>
          <cell r="J33">
            <v>0.05</v>
          </cell>
        </row>
        <row r="34">
          <cell r="I34">
            <v>20</v>
          </cell>
          <cell r="J34">
            <v>0.05</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BITDA Summary"/>
      <sheetName val="Cover"/>
      <sheetName val="Summary for IG"/>
      <sheetName val="Summary page"/>
      <sheetName val="Index"/>
      <sheetName val="Title"/>
      <sheetName val="NPV Summary"/>
      <sheetName val="Price"/>
      <sheetName val="Cost Summ"/>
      <sheetName val="Tax workings"/>
      <sheetName val="Sensitivities"/>
      <sheetName val="Tax summary"/>
      <sheetName val="Economic  Graphs"/>
      <sheetName val="Quantity Graphs"/>
      <sheetName val="Deprec"/>
      <sheetName val="Coal Stocks &amp; Wkg Cap"/>
      <sheetName val="Total Cap"/>
      <sheetName val="Other Cap GIAG"/>
      <sheetName val="Other Cap JG"/>
      <sheetName val="mine capital"/>
      <sheetName val="Propuerto op costs"/>
      <sheetName val="Propuerto capex"/>
      <sheetName val="Updated CAPEX"/>
      <sheetName val="Repl Cap"/>
      <sheetName val="Repl Cap - Contractor"/>
      <sheetName val="Init Cap"/>
      <sheetName val="Init Cap - Contractor"/>
      <sheetName val="Init"/>
      <sheetName val="Repl"/>
      <sheetName val="Total Op Costs"/>
      <sheetName val="Other Op Costs"/>
      <sheetName val="Royalties"/>
      <sheetName val="Other Op Costs-Security"/>
      <sheetName val="Rail Opex"/>
      <sheetName val="Blasting"/>
      <sheetName val="Contractors"/>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Power Consump"/>
      <sheetName val="Fuel Cons"/>
      <sheetName val="Equip Annual Hours"/>
      <sheetName val="Fleet Cost Hrs"/>
      <sheetName val="Fleet Op Hrs"/>
      <sheetName val="Roster"/>
      <sheetName val="Utilisation"/>
      <sheetName val="Fleet"/>
      <sheetName val="Combined Schedule Summary"/>
      <sheetName val="Waste Sched"/>
      <sheetName val="Coal Sched"/>
      <sheetName val="Waste Sched GIAG"/>
      <sheetName val="Coal Sched GIAG"/>
      <sheetName val="Waste Sched Update"/>
      <sheetName val="Coal Sched Update"/>
      <sheetName val="Paste In Utilisation"/>
      <sheetName val="Paste in Roster"/>
      <sheetName val="Paste In Fleet"/>
      <sheetName val="Paste In Utilisation GIAG"/>
      <sheetName val="Paste in Roster GIAG"/>
      <sheetName val="Paste In Fleet GIAG"/>
      <sheetName val="Paste In Utilisation Update"/>
      <sheetName val="Paste in Roster Update"/>
      <sheetName val="Paste In Fleet Update"/>
      <sheetName val="Equip Data"/>
      <sheetName val="Depr Custom duties - Prodeco"/>
      <sheetName val="Cashflow"/>
      <sheetName val="Summary"/>
      <sheetName val="PV -JV"/>
      <sheetName val="Not Used ------&gt;"/>
      <sheetName val="Nom IS&amp;BS"/>
      <sheetName val="Update_Header_Footer"/>
    </sheetNames>
    <sheetDataSet>
      <sheetData sheetId="0" refreshError="1"/>
      <sheetData sheetId="1" refreshError="1"/>
      <sheetData sheetId="2" refreshError="1"/>
      <sheetData sheetId="3" refreshError="1"/>
      <sheetData sheetId="4" refreshError="1">
        <row r="57">
          <cell r="L57">
            <v>12</v>
          </cell>
        </row>
        <row r="66">
          <cell r="T66">
            <v>10</v>
          </cell>
          <cell r="U66">
            <v>0.1</v>
          </cell>
        </row>
      </sheetData>
      <sheetData sheetId="5" refreshError="1">
        <row r="28">
          <cell r="L28" t="str">
            <v xml:space="preserve">PRODECO/CDJ RAIL ACCESS - OPTION 1 </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APU_PART1"/>
      <sheetName val="A__P__U_1"/>
      <sheetName val="Analisis_de_Precios_Unitarios_1"/>
      <sheetName val="APU_PART"/>
      <sheetName val="A__P__U_"/>
      <sheetName val="Analisis_de_Precios_Unitarios_A"/>
      <sheetName val="ESTADO RED"/>
      <sheetName val="CARRETERAS"/>
      <sheetName val="GENERALIDADES "/>
      <sheetName val="A_ P_ U_"/>
      <sheetName val="INDICE"/>
      <sheetName val="FLUJOS"/>
      <sheetName val="TOTCAPIT"/>
      <sheetName val="JORNABAS"/>
      <sheetName val="MATERIALES"/>
      <sheetName val="TOTCUADEQ"/>
      <sheetName val="TOTCUADMO"/>
      <sheetName val="Anexo No. 5"/>
      <sheetName val="Puntajes"/>
      <sheetName val="5094-2003"/>
      <sheetName val="FINANCIERA"/>
      <sheetName val="DATOS"/>
      <sheetName val="PREACTA"/>
      <sheetName val="ESTADO VÍA-CRIT.TECNICO"/>
      <sheetName val="BASE"/>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c1\E\AMV-3005-2005\ADMON GRU"/>
      <sheetName val="Salarios"/>
      <sheetName val="Trans y Herra"/>
      <sheetName val="AMO"/>
      <sheetName val="Lp"/>
    </sheetNames>
    <sheetDataSet>
      <sheetData sheetId="0"/>
      <sheetData sheetId="1"/>
      <sheetData sheetId="2"/>
      <sheetData sheetId="3"/>
      <sheetData sheetId="4"/>
      <sheetData sheetId="5" refreshError="1"/>
      <sheetData sheetId="6" refreshError="1"/>
      <sheetData sheetId="7" refreshError="1"/>
      <sheetData sheetId="8" refreshError="1"/>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refreshError="1"/>
      <sheetData sheetId="107" refreshError="1"/>
      <sheetData sheetId="108" refreshError="1"/>
      <sheetData sheetId="109" refreshError="1"/>
      <sheetData sheetId="110"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SOCIAL"/>
      <sheetName val="FORMATO TECNICO"/>
      <sheetName val="ACTIVIDADES INTERVENCION"/>
      <sheetName val="ANEXO POSEEDORES"/>
      <sheetName val="FORMATO SOCIAL (2)"/>
      <sheetName val="FORMATO TECNICO (2)"/>
    </sheetNames>
    <sheetDataSet>
      <sheetData sheetId="0"/>
      <sheetData sheetId="1"/>
      <sheetData sheetId="2" refreshError="1">
        <row r="26">
          <cell r="BR26">
            <v>0</v>
          </cell>
        </row>
        <row r="36">
          <cell r="AE36">
            <v>0</v>
          </cell>
        </row>
        <row r="82">
          <cell r="BR82">
            <v>0</v>
          </cell>
        </row>
        <row r="84">
          <cell r="AE84">
            <v>0</v>
          </cell>
        </row>
        <row r="119">
          <cell r="AE119">
            <v>0</v>
          </cell>
          <cell r="BR119">
            <v>0</v>
          </cell>
        </row>
        <row r="139">
          <cell r="AE139">
            <v>0</v>
          </cell>
        </row>
        <row r="143">
          <cell r="BR143">
            <v>0</v>
          </cell>
        </row>
      </sheetData>
      <sheetData sheetId="3"/>
      <sheetData sheetId="4"/>
      <sheetData sheetId="5"/>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NITARIO"/>
      <sheetName val="presupuesto"/>
      <sheetName val="presupuesto (2)"/>
      <sheetName val="lista de precio"/>
      <sheetName val="ANL BASICO"/>
    </sheetNames>
    <sheetDataSet>
      <sheetData sheetId="0" refreshError="1"/>
      <sheetData sheetId="1" refreshError="1"/>
      <sheetData sheetId="2" refreshError="1"/>
      <sheetData sheetId="3">
        <row r="11">
          <cell r="B11">
            <v>420</v>
          </cell>
        </row>
      </sheetData>
      <sheetData sheetId="4"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rt1"/>
      <sheetName val=" Summary Page"/>
      <sheetName val="Log"/>
      <sheetName val="Drivers"/>
      <sheetName val="Inputs_28kt"/>
      <sheetName val="Inputs_28upID"/>
      <sheetName val="Inputs_32t"/>
      <sheetName val="Inputs_37kt"/>
      <sheetName val="Inputs-SUMMARY"/>
      <sheetName val="Toggles"/>
      <sheetName val="Workings"/>
      <sheetName val="Output"/>
      <sheetName val="DBOutput"/>
      <sheetName val="Core"/>
      <sheetName val="Core_real"/>
      <sheetName val="Tax"/>
      <sheetName val="Royalties"/>
      <sheetName val="Financin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3">
          <cell r="H3">
            <v>1</v>
          </cell>
          <cell r="I3">
            <v>1</v>
          </cell>
          <cell r="J3">
            <v>2</v>
          </cell>
          <cell r="K3">
            <v>3</v>
          </cell>
          <cell r="L3">
            <v>4</v>
          </cell>
          <cell r="M3">
            <v>5</v>
          </cell>
          <cell r="N3">
            <v>6</v>
          </cell>
          <cell r="O3">
            <v>7</v>
          </cell>
          <cell r="P3">
            <v>8</v>
          </cell>
          <cell r="Q3">
            <v>9</v>
          </cell>
          <cell r="R3">
            <v>10</v>
          </cell>
          <cell r="S3">
            <v>11</v>
          </cell>
          <cell r="T3">
            <v>12</v>
          </cell>
          <cell r="U3">
            <v>13</v>
          </cell>
          <cell r="V3">
            <v>14</v>
          </cell>
          <cell r="W3">
            <v>15</v>
          </cell>
          <cell r="X3">
            <v>16</v>
          </cell>
          <cell r="Y3">
            <v>17</v>
          </cell>
          <cell r="Z3">
            <v>18</v>
          </cell>
          <cell r="AA3">
            <v>19</v>
          </cell>
          <cell r="AB3">
            <v>20</v>
          </cell>
          <cell r="AC3">
            <v>21</v>
          </cell>
          <cell r="AD3">
            <v>22</v>
          </cell>
          <cell r="AE3">
            <v>23</v>
          </cell>
          <cell r="AF3">
            <v>24</v>
          </cell>
          <cell r="AG3">
            <v>25</v>
          </cell>
          <cell r="AH3">
            <v>26</v>
          </cell>
          <cell r="AI3">
            <v>27</v>
          </cell>
          <cell r="AJ3">
            <v>28</v>
          </cell>
          <cell r="AK3">
            <v>29</v>
          </cell>
          <cell r="AL3">
            <v>30</v>
          </cell>
          <cell r="AM3">
            <v>31</v>
          </cell>
          <cell r="AN3">
            <v>32</v>
          </cell>
          <cell r="AO3">
            <v>33</v>
          </cell>
          <cell r="AP3">
            <v>34</v>
          </cell>
          <cell r="AQ3">
            <v>35</v>
          </cell>
          <cell r="AR3">
            <v>36</v>
          </cell>
          <cell r="AS3">
            <v>37</v>
          </cell>
          <cell r="AT3">
            <v>38</v>
          </cell>
          <cell r="AU3">
            <v>39</v>
          </cell>
          <cell r="AV3">
            <v>40</v>
          </cell>
          <cell r="AW3">
            <v>41</v>
          </cell>
          <cell r="AX3">
            <v>42</v>
          </cell>
          <cell r="AY3">
            <v>43</v>
          </cell>
          <cell r="AZ3">
            <v>44</v>
          </cell>
          <cell r="BA3">
            <v>45</v>
          </cell>
          <cell r="BB3">
            <v>46</v>
          </cell>
          <cell r="BC3">
            <v>47</v>
          </cell>
          <cell r="BD3">
            <v>48</v>
          </cell>
          <cell r="BE3">
            <v>49</v>
          </cell>
          <cell r="BF3">
            <v>50</v>
          </cell>
          <cell r="BG3">
            <v>51</v>
          </cell>
          <cell r="BH3">
            <v>52</v>
          </cell>
          <cell r="BI3">
            <v>53</v>
          </cell>
          <cell r="BJ3">
            <v>54</v>
          </cell>
          <cell r="BK3">
            <v>55</v>
          </cell>
          <cell r="BL3">
            <v>56</v>
          </cell>
          <cell r="BM3">
            <v>57</v>
          </cell>
          <cell r="BN3">
            <v>58</v>
          </cell>
          <cell r="BO3">
            <v>59</v>
          </cell>
          <cell r="BP3">
            <v>60</v>
          </cell>
          <cell r="BQ3">
            <v>61</v>
          </cell>
          <cell r="BR3">
            <v>62</v>
          </cell>
        </row>
        <row r="266">
          <cell r="H266">
            <v>1</v>
          </cell>
          <cell r="I266">
            <v>1</v>
          </cell>
          <cell r="J266">
            <v>1</v>
          </cell>
          <cell r="K266">
            <v>1</v>
          </cell>
          <cell r="L266">
            <v>1</v>
          </cell>
          <cell r="M266">
            <v>1</v>
          </cell>
          <cell r="N266">
            <v>1</v>
          </cell>
          <cell r="O266">
            <v>1</v>
          </cell>
          <cell r="P266">
            <v>1</v>
          </cell>
          <cell r="Q266">
            <v>1</v>
          </cell>
          <cell r="R266">
            <v>1</v>
          </cell>
          <cell r="S266">
            <v>1</v>
          </cell>
          <cell r="T266">
            <v>1</v>
          </cell>
          <cell r="U266">
            <v>1</v>
          </cell>
          <cell r="V266">
            <v>1</v>
          </cell>
          <cell r="W266">
            <v>1</v>
          </cell>
          <cell r="X266">
            <v>1</v>
          </cell>
          <cell r="Y266">
            <v>1</v>
          </cell>
          <cell r="Z266">
            <v>1</v>
          </cell>
          <cell r="AA266">
            <v>1</v>
          </cell>
          <cell r="AB266">
            <v>1</v>
          </cell>
          <cell r="AC266">
            <v>1</v>
          </cell>
          <cell r="AD266">
            <v>1</v>
          </cell>
          <cell r="AE266">
            <v>1</v>
          </cell>
          <cell r="AF266">
            <v>1</v>
          </cell>
          <cell r="AG266">
            <v>1</v>
          </cell>
          <cell r="AH266">
            <v>1</v>
          </cell>
          <cell r="AI266">
            <v>1</v>
          </cell>
          <cell r="AJ266">
            <v>1</v>
          </cell>
          <cell r="AK266">
            <v>1</v>
          </cell>
          <cell r="AL266">
            <v>1</v>
          </cell>
          <cell r="AM266">
            <v>1</v>
          </cell>
          <cell r="AN266">
            <v>1</v>
          </cell>
          <cell r="AO266">
            <v>1</v>
          </cell>
          <cell r="AP266">
            <v>1</v>
          </cell>
          <cell r="AQ266">
            <v>1</v>
          </cell>
          <cell r="AR266">
            <v>1</v>
          </cell>
          <cell r="AS266">
            <v>1</v>
          </cell>
          <cell r="AT266">
            <v>1</v>
          </cell>
          <cell r="AU266">
            <v>1</v>
          </cell>
          <cell r="AV266">
            <v>1</v>
          </cell>
          <cell r="AW266">
            <v>1</v>
          </cell>
          <cell r="AX266">
            <v>1</v>
          </cell>
          <cell r="AY266">
            <v>1</v>
          </cell>
          <cell r="AZ266">
            <v>1</v>
          </cell>
          <cell r="BA266">
            <v>1</v>
          </cell>
          <cell r="BB266">
            <v>1</v>
          </cell>
          <cell r="BC266">
            <v>1</v>
          </cell>
          <cell r="BD266">
            <v>1</v>
          </cell>
          <cell r="BE266">
            <v>1</v>
          </cell>
          <cell r="BF266">
            <v>1</v>
          </cell>
          <cell r="BG266">
            <v>1</v>
          </cell>
          <cell r="BH266">
            <v>1</v>
          </cell>
          <cell r="BI266">
            <v>1</v>
          </cell>
          <cell r="BJ266">
            <v>1</v>
          </cell>
          <cell r="BK266">
            <v>1</v>
          </cell>
          <cell r="BL266">
            <v>1</v>
          </cell>
          <cell r="BM266">
            <v>1</v>
          </cell>
          <cell r="BN266">
            <v>1</v>
          </cell>
          <cell r="BO266">
            <v>1</v>
          </cell>
          <cell r="BP266">
            <v>1</v>
          </cell>
          <cell r="BQ266">
            <v>1</v>
          </cell>
          <cell r="BR266">
            <v>1</v>
          </cell>
        </row>
        <row r="279">
          <cell r="L279">
            <v>0</v>
          </cell>
          <cell r="M279">
            <v>0</v>
          </cell>
          <cell r="N279">
            <v>0</v>
          </cell>
          <cell r="O279">
            <v>0</v>
          </cell>
          <cell r="P279">
            <v>0</v>
          </cell>
          <cell r="Q279">
            <v>0</v>
          </cell>
          <cell r="R279">
            <v>0</v>
          </cell>
          <cell r="S279">
            <v>0</v>
          </cell>
          <cell r="T279">
            <v>0</v>
          </cell>
          <cell r="U279">
            <v>0</v>
          </cell>
          <cell r="V279">
            <v>0</v>
          </cell>
          <cell r="W279">
            <v>0</v>
          </cell>
          <cell r="X279">
            <v>0</v>
          </cell>
          <cell r="Y279">
            <v>0</v>
          </cell>
          <cell r="Z279">
            <v>0</v>
          </cell>
          <cell r="AA279">
            <v>0</v>
          </cell>
          <cell r="AB279">
            <v>0</v>
          </cell>
          <cell r="AC279">
            <v>0</v>
          </cell>
          <cell r="AD279">
            <v>0</v>
          </cell>
          <cell r="AE279">
            <v>0</v>
          </cell>
          <cell r="AF279">
            <v>0</v>
          </cell>
          <cell r="AG279">
            <v>0</v>
          </cell>
          <cell r="AH279">
            <v>0</v>
          </cell>
          <cell r="AI279">
            <v>0</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R279">
            <v>0</v>
          </cell>
        </row>
        <row r="464">
          <cell r="H464">
            <v>8.2600000000000007E-2</v>
          </cell>
          <cell r="I464">
            <v>7.0211197026236405E-2</v>
          </cell>
          <cell r="J464">
            <v>7.7699999899087602E-2</v>
          </cell>
          <cell r="K464">
            <v>7.8425000111062501E-2</v>
          </cell>
          <cell r="L464">
            <v>7.8424999980129209E-2</v>
          </cell>
          <cell r="M464">
            <v>7.842499994123911E-2</v>
          </cell>
          <cell r="N464">
            <v>0.08</v>
          </cell>
          <cell r="O464">
            <v>0.08</v>
          </cell>
          <cell r="P464">
            <v>0.08</v>
          </cell>
          <cell r="Q464">
            <v>0.08</v>
          </cell>
          <cell r="R464">
            <v>0.08</v>
          </cell>
          <cell r="S464">
            <v>0.08</v>
          </cell>
          <cell r="T464">
            <v>0.08</v>
          </cell>
          <cell r="U464">
            <v>0.08</v>
          </cell>
          <cell r="V464">
            <v>0.08</v>
          </cell>
          <cell r="W464">
            <v>0.08</v>
          </cell>
          <cell r="X464">
            <v>0.08</v>
          </cell>
          <cell r="Y464">
            <v>0.08</v>
          </cell>
          <cell r="Z464">
            <v>0.08</v>
          </cell>
          <cell r="AA464">
            <v>0.08</v>
          </cell>
          <cell r="AB464">
            <v>0.08</v>
          </cell>
          <cell r="AC464">
            <v>0.08</v>
          </cell>
          <cell r="AD464">
            <v>0.08</v>
          </cell>
          <cell r="AE464">
            <v>0.08</v>
          </cell>
          <cell r="AF464">
            <v>0.08</v>
          </cell>
          <cell r="AG464">
            <v>0.08</v>
          </cell>
          <cell r="AH464">
            <v>0.08</v>
          </cell>
          <cell r="AI464">
            <v>0.08</v>
          </cell>
          <cell r="AJ464">
            <v>0.08</v>
          </cell>
          <cell r="AK464">
            <v>0.08</v>
          </cell>
          <cell r="AL464">
            <v>0.08</v>
          </cell>
          <cell r="AM464">
            <v>0.08</v>
          </cell>
          <cell r="AN464">
            <v>0.08</v>
          </cell>
          <cell r="AO464">
            <v>0.08</v>
          </cell>
          <cell r="AP464">
            <v>0.08</v>
          </cell>
          <cell r="AQ464">
            <v>0.08</v>
          </cell>
          <cell r="AR464">
            <v>0.08</v>
          </cell>
          <cell r="AS464">
            <v>0.08</v>
          </cell>
          <cell r="AT464">
            <v>0.08</v>
          </cell>
          <cell r="AU464">
            <v>0.08</v>
          </cell>
          <cell r="AV464">
            <v>0.08</v>
          </cell>
          <cell r="AW464">
            <v>0.08</v>
          </cell>
          <cell r="AX464">
            <v>0.08</v>
          </cell>
          <cell r="AY464">
            <v>0.08</v>
          </cell>
          <cell r="AZ464">
            <v>0.08</v>
          </cell>
          <cell r="BA464">
            <v>0.08</v>
          </cell>
          <cell r="BB464">
            <v>0.08</v>
          </cell>
          <cell r="BC464">
            <v>0.08</v>
          </cell>
          <cell r="BD464">
            <v>0.08</v>
          </cell>
          <cell r="BE464">
            <v>0.08</v>
          </cell>
          <cell r="BF464">
            <v>0.08</v>
          </cell>
          <cell r="BG464">
            <v>0.08</v>
          </cell>
          <cell r="BH464">
            <v>0.08</v>
          </cell>
          <cell r="BI464">
            <v>0.08</v>
          </cell>
          <cell r="BJ464">
            <v>0.08</v>
          </cell>
          <cell r="BK464">
            <v>0.08</v>
          </cell>
          <cell r="BL464">
            <v>0.08</v>
          </cell>
          <cell r="BM464">
            <v>0.08</v>
          </cell>
          <cell r="BN464">
            <v>0.08</v>
          </cell>
          <cell r="BO464">
            <v>0.08</v>
          </cell>
          <cell r="BP464">
            <v>0.08</v>
          </cell>
          <cell r="BQ464">
            <v>0.08</v>
          </cell>
          <cell r="BR464">
            <v>0.08</v>
          </cell>
        </row>
        <row r="466">
          <cell r="H466">
            <v>0.38500000000000001</v>
          </cell>
          <cell r="I466">
            <v>0.38500000000000001</v>
          </cell>
          <cell r="J466">
            <v>0.38500000000000001</v>
          </cell>
          <cell r="K466">
            <v>0.38500000000000001</v>
          </cell>
          <cell r="L466">
            <v>0.35</v>
          </cell>
          <cell r="M466">
            <v>0.35</v>
          </cell>
          <cell r="N466">
            <v>0.35</v>
          </cell>
          <cell r="O466">
            <v>0.35</v>
          </cell>
          <cell r="P466">
            <v>0.35</v>
          </cell>
          <cell r="Q466">
            <v>0.35</v>
          </cell>
          <cell r="R466">
            <v>0.35</v>
          </cell>
          <cell r="S466">
            <v>0.35</v>
          </cell>
          <cell r="T466">
            <v>0.35</v>
          </cell>
          <cell r="U466">
            <v>0.35</v>
          </cell>
          <cell r="V466">
            <v>0.35</v>
          </cell>
          <cell r="W466">
            <v>0.35</v>
          </cell>
          <cell r="X466">
            <v>0.35</v>
          </cell>
          <cell r="Y466">
            <v>0.35</v>
          </cell>
          <cell r="Z466">
            <v>0.35</v>
          </cell>
          <cell r="AA466">
            <v>0.35</v>
          </cell>
          <cell r="AB466">
            <v>0.35</v>
          </cell>
          <cell r="AC466">
            <v>0.35</v>
          </cell>
          <cell r="AD466">
            <v>0.35</v>
          </cell>
          <cell r="AE466">
            <v>0.35</v>
          </cell>
          <cell r="AF466">
            <v>0.35</v>
          </cell>
          <cell r="AG466">
            <v>0.35</v>
          </cell>
          <cell r="AH466">
            <v>0.35</v>
          </cell>
          <cell r="AI466">
            <v>0.35</v>
          </cell>
          <cell r="AJ466">
            <v>0.35</v>
          </cell>
          <cell r="AK466">
            <v>0.35</v>
          </cell>
          <cell r="AL466">
            <v>0.35</v>
          </cell>
          <cell r="AM466">
            <v>0.35</v>
          </cell>
          <cell r="AN466">
            <v>0.35</v>
          </cell>
          <cell r="AO466">
            <v>0.35</v>
          </cell>
          <cell r="AP466">
            <v>0.35</v>
          </cell>
          <cell r="AQ466">
            <v>0.35</v>
          </cell>
          <cell r="AR466">
            <v>0.35</v>
          </cell>
          <cell r="AS466">
            <v>0.35</v>
          </cell>
          <cell r="AT466">
            <v>0.35</v>
          </cell>
          <cell r="AU466">
            <v>0.35</v>
          </cell>
          <cell r="AV466">
            <v>0.35</v>
          </cell>
          <cell r="AW466">
            <v>0.35</v>
          </cell>
          <cell r="AX466">
            <v>0.35</v>
          </cell>
          <cell r="AY466">
            <v>0.35</v>
          </cell>
          <cell r="AZ466">
            <v>0.35</v>
          </cell>
          <cell r="BA466">
            <v>0.35</v>
          </cell>
          <cell r="BB466">
            <v>0.35</v>
          </cell>
          <cell r="BC466">
            <v>0.35</v>
          </cell>
          <cell r="BD466">
            <v>0.35</v>
          </cell>
          <cell r="BE466">
            <v>0.35</v>
          </cell>
          <cell r="BF466">
            <v>0.35</v>
          </cell>
          <cell r="BG466">
            <v>0.35</v>
          </cell>
          <cell r="BH466">
            <v>0.35</v>
          </cell>
          <cell r="BI466">
            <v>0.35</v>
          </cell>
          <cell r="BJ466">
            <v>0.35</v>
          </cell>
          <cell r="BK466">
            <v>0.35</v>
          </cell>
          <cell r="BL466">
            <v>0.35</v>
          </cell>
          <cell r="BM466">
            <v>0.35</v>
          </cell>
          <cell r="BN466">
            <v>0.35</v>
          </cell>
          <cell r="BO466">
            <v>0.35</v>
          </cell>
          <cell r="BP466">
            <v>0.35</v>
          </cell>
          <cell r="BQ466">
            <v>0.35</v>
          </cell>
          <cell r="BR466">
            <v>0.35</v>
          </cell>
        </row>
      </sheetData>
      <sheetData sheetId="9" refreshError="1"/>
      <sheetData sheetId="10" refreshError="1">
        <row r="8">
          <cell r="H8">
            <v>1.0189999999999999</v>
          </cell>
          <cell r="I8">
            <v>1</v>
          </cell>
          <cell r="J8">
            <v>1.0249999999999999</v>
          </cell>
          <cell r="K8">
            <v>1.0506249999999999</v>
          </cell>
          <cell r="L8">
            <v>1.0768906249999999</v>
          </cell>
          <cell r="M8">
            <v>1.1038128906249998</v>
          </cell>
          <cell r="N8">
            <v>1.1314082128906247</v>
          </cell>
          <cell r="O8">
            <v>1.1596934182128902</v>
          </cell>
          <cell r="P8">
            <v>1.1886857536682123</v>
          </cell>
          <cell r="Q8">
            <v>1.2184028975099175</v>
          </cell>
          <cell r="R8">
            <v>1.2488629699476652</v>
          </cell>
          <cell r="S8">
            <v>1.2800845441963566</v>
          </cell>
          <cell r="T8">
            <v>1.3120866578012655</v>
          </cell>
          <cell r="U8">
            <v>1.3448888242462971</v>
          </cell>
          <cell r="V8">
            <v>1.3785110448524545</v>
          </cell>
          <cell r="W8">
            <v>1.4129738209737657</v>
          </cell>
          <cell r="X8">
            <v>1.4482981664981096</v>
          </cell>
          <cell r="Y8">
            <v>1.4845056206605622</v>
          </cell>
          <cell r="Z8">
            <v>1.5216182611770761</v>
          </cell>
          <cell r="AA8">
            <v>1.5596587177065029</v>
          </cell>
          <cell r="AB8">
            <v>1.5986501856491653</v>
          </cell>
          <cell r="AC8">
            <v>1.6386164402903942</v>
          </cell>
          <cell r="AD8">
            <v>1.6795818512976539</v>
          </cell>
          <cell r="AE8">
            <v>1.721571397580095</v>
          </cell>
          <cell r="AF8">
            <v>1.7646106825195973</v>
          </cell>
          <cell r="AG8">
            <v>1.8087259495825871</v>
          </cell>
          <cell r="AH8">
            <v>1.8539440983221516</v>
          </cell>
          <cell r="AI8">
            <v>1.9002927007802053</v>
          </cell>
          <cell r="AJ8">
            <v>1.9478000182997102</v>
          </cell>
          <cell r="AK8">
            <v>1.9964950187572028</v>
          </cell>
          <cell r="AL8">
            <v>2.0464073942261325</v>
          </cell>
          <cell r="AM8">
            <v>2.0464073942261325</v>
          </cell>
          <cell r="AN8">
            <v>2.0464073942261325</v>
          </cell>
          <cell r="AO8">
            <v>2.0464073942261325</v>
          </cell>
          <cell r="AP8">
            <v>2.0464073942261325</v>
          </cell>
          <cell r="AQ8">
            <v>2.0464073942261325</v>
          </cell>
          <cell r="AR8">
            <v>2.0464073942261325</v>
          </cell>
          <cell r="AS8">
            <v>2.0464073942261325</v>
          </cell>
          <cell r="AT8">
            <v>2.0464073942261325</v>
          </cell>
          <cell r="AU8">
            <v>2.0464073942261325</v>
          </cell>
          <cell r="AV8">
            <v>2.0464073942261325</v>
          </cell>
          <cell r="AW8">
            <v>2.0464073942261325</v>
          </cell>
          <cell r="AX8">
            <v>2.0464073942261325</v>
          </cell>
          <cell r="AY8">
            <v>2.0464073942261325</v>
          </cell>
          <cell r="AZ8">
            <v>2.0464073942261325</v>
          </cell>
          <cell r="BA8">
            <v>2.0464073942261325</v>
          </cell>
          <cell r="BB8">
            <v>2.0464073942261325</v>
          </cell>
          <cell r="BC8">
            <v>2.0464073942261325</v>
          </cell>
          <cell r="BD8">
            <v>2.0464073942261325</v>
          </cell>
          <cell r="BE8">
            <v>2.0464073942261325</v>
          </cell>
          <cell r="BF8">
            <v>2.0464073942261325</v>
          </cell>
          <cell r="BG8">
            <v>2.0464073942261325</v>
          </cell>
          <cell r="BH8">
            <v>2.0464073942261325</v>
          </cell>
          <cell r="BI8">
            <v>2.0464073942261325</v>
          </cell>
          <cell r="BJ8">
            <v>2.0464073942261325</v>
          </cell>
          <cell r="BK8">
            <v>2.0464073942261325</v>
          </cell>
          <cell r="BL8">
            <v>2.0464073942261325</v>
          </cell>
          <cell r="BM8">
            <v>2.0464073942261325</v>
          </cell>
          <cell r="BN8">
            <v>2.0464073942261325</v>
          </cell>
          <cell r="BO8">
            <v>2.0464073942261325</v>
          </cell>
          <cell r="BP8">
            <v>2.0464073942261325</v>
          </cell>
          <cell r="BQ8">
            <v>2.0464073942261325</v>
          </cell>
          <cell r="BR8">
            <v>2.0464073942261325</v>
          </cell>
        </row>
        <row r="299">
          <cell r="H299">
            <v>0.97799999999999998</v>
          </cell>
          <cell r="I299">
            <v>10.586175000000001</v>
          </cell>
          <cell r="J299">
            <v>2.2945351621093746</v>
          </cell>
          <cell r="K299">
            <v>0.56323233958544916</v>
          </cell>
          <cell r="L299">
            <v>5.174012543515623</v>
          </cell>
          <cell r="M299">
            <v>6.4781730204488372</v>
          </cell>
          <cell r="N299">
            <v>5.7668306546156041</v>
          </cell>
          <cell r="O299">
            <v>8.0815986640953259</v>
          </cell>
          <cell r="P299">
            <v>14.200878096211088</v>
          </cell>
          <cell r="Q299">
            <v>13.411840410243737</v>
          </cell>
          <cell r="R299">
            <v>15.707658864755569</v>
          </cell>
          <cell r="S299">
            <v>9.6425615866079184</v>
          </cell>
          <cell r="T299">
            <v>9.343671591781769</v>
          </cell>
          <cell r="U299">
            <v>9.9972695052330032</v>
          </cell>
          <cell r="V299">
            <v>8.7397093640836641</v>
          </cell>
          <cell r="W299">
            <v>9.1751470254400047</v>
          </cell>
          <cell r="X299">
            <v>9.1034961668128354</v>
          </cell>
          <cell r="Y299">
            <v>9.06904416860759</v>
          </cell>
          <cell r="Z299">
            <v>9.5341641078242159</v>
          </cell>
          <cell r="AA299">
            <v>7.6841087512955486</v>
          </cell>
          <cell r="AB299">
            <v>10.307367692344945</v>
          </cell>
          <cell r="AC299">
            <v>17.190244796607878</v>
          </cell>
          <cell r="AD299">
            <v>27.201885126603621</v>
          </cell>
          <cell r="AE299">
            <v>11.853327577933403</v>
          </cell>
          <cell r="AF299">
            <v>10.363704868778445</v>
          </cell>
          <cell r="AG299">
            <v>6.0755676203879174</v>
          </cell>
          <cell r="AH299">
            <v>5.9737886385631649</v>
          </cell>
          <cell r="AI299">
            <v>0.39100721907353875</v>
          </cell>
          <cell r="AJ299">
            <v>0.68763680735039334</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row>
      </sheetData>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RMAS y DATOS"/>
      <sheetName val="DATOS INICIALES"/>
      <sheetName val="DATOS DE ENTRADA"/>
      <sheetName val="FORMATO"/>
    </sheetNames>
    <sheetDataSet>
      <sheetData sheetId="0" refreshError="1">
        <row r="1">
          <cell r="A1" t="str">
            <v>ACUAL S.A.</v>
          </cell>
          <cell r="C1" t="str">
            <v>411 76 81</v>
          </cell>
          <cell r="D1" t="str">
            <v>411 76 81</v>
          </cell>
          <cell r="E1" t="str">
            <v>Carrera 80 39-157, oficina 801 Ed. Centro Ejecut.</v>
          </cell>
          <cell r="F1" t="str">
            <v>Medellín</v>
          </cell>
          <cell r="M1" t="str">
            <v>SI</v>
          </cell>
          <cell r="N1">
            <v>0</v>
          </cell>
        </row>
        <row r="2">
          <cell r="A2" t="str">
            <v>ADYCOR S.A.</v>
          </cell>
          <cell r="C2" t="str">
            <v>260 62 39</v>
          </cell>
          <cell r="D2" t="str">
            <v>260 62 49</v>
          </cell>
          <cell r="E2" t="str">
            <v>Carrera 67 B  51 A-66, oficina 203</v>
          </cell>
          <cell r="F2" t="str">
            <v>Medellín</v>
          </cell>
          <cell r="M2" t="str">
            <v>NO</v>
          </cell>
          <cell r="N2">
            <v>1</v>
          </cell>
        </row>
        <row r="3">
          <cell r="A3" t="str">
            <v>ALEJANDRO DIAZGRANADOS</v>
          </cell>
          <cell r="C3" t="str">
            <v>311 82 75</v>
          </cell>
          <cell r="E3" t="str">
            <v>Carrera 34  7 63</v>
          </cell>
          <cell r="F3" t="str">
            <v>Medellín</v>
          </cell>
          <cell r="N3">
            <v>2</v>
          </cell>
        </row>
        <row r="4">
          <cell r="A4" t="str">
            <v>ANDINA DE CONSTRUCCIONES LTDA.</v>
          </cell>
          <cell r="C4" t="str">
            <v>288 32 88</v>
          </cell>
          <cell r="E4" t="str">
            <v>Calle 57 Sur  43 A - 191</v>
          </cell>
          <cell r="F4" t="str">
            <v>Sabaneta</v>
          </cell>
          <cell r="N4">
            <v>3</v>
          </cell>
        </row>
        <row r="5">
          <cell r="A5" t="str">
            <v>ARIEL AGUIRRE OCAMPO</v>
          </cell>
          <cell r="C5">
            <v>3137753</v>
          </cell>
          <cell r="E5" t="str">
            <v>Carrera 48  12 Sur - 70, oficina 303</v>
          </cell>
          <cell r="F5" t="str">
            <v>Medellín</v>
          </cell>
          <cell r="N5">
            <v>4</v>
          </cell>
        </row>
        <row r="6">
          <cell r="A6" t="str">
            <v>CANALYCÓN S.A.</v>
          </cell>
          <cell r="C6" t="str">
            <v>269 08 22</v>
          </cell>
          <cell r="E6" t="str">
            <v>Carrera 22  47 - 150</v>
          </cell>
          <cell r="F6" t="str">
            <v>Medellín</v>
          </cell>
          <cell r="N6">
            <v>5</v>
          </cell>
        </row>
        <row r="7">
          <cell r="A7" t="str">
            <v>CONASFALTOS S.A.</v>
          </cell>
          <cell r="C7" t="str">
            <v xml:space="preserve">274 35 10 </v>
          </cell>
          <cell r="E7" t="str">
            <v>Diagonal 51  15 A -161</v>
          </cell>
          <cell r="F7" t="str">
            <v>Medellín</v>
          </cell>
        </row>
        <row r="8">
          <cell r="A8" t="str">
            <v>CONCIMEL LTDA.</v>
          </cell>
          <cell r="C8" t="str">
            <v>264 97 94</v>
          </cell>
          <cell r="E8" t="str">
            <v>Calle 49 A  80 - 11, oficina 201</v>
          </cell>
          <cell r="F8" t="str">
            <v>Medellín</v>
          </cell>
        </row>
        <row r="9">
          <cell r="A9" t="str">
            <v>CONCONCRETO S.A.</v>
          </cell>
          <cell r="C9" t="str">
            <v>373 80 80</v>
          </cell>
          <cell r="E9" t="str">
            <v xml:space="preserve">Carrera 42  75 - 125 </v>
          </cell>
          <cell r="F9" t="str">
            <v>Medellín</v>
          </cell>
        </row>
        <row r="10">
          <cell r="A10" t="str">
            <v>CONCORPE S.A.</v>
          </cell>
          <cell r="C10" t="str">
            <v>263 07 23</v>
          </cell>
          <cell r="E10" t="str">
            <v>Diagonal 50  73 - 89</v>
          </cell>
          <cell r="F10" t="str">
            <v>Medellín</v>
          </cell>
        </row>
        <row r="11">
          <cell r="A11" t="str">
            <v>CONGIR LTDA.</v>
          </cell>
          <cell r="C11" t="str">
            <v>288 58 80</v>
          </cell>
          <cell r="E11" t="str">
            <v>Carrera 48  57 Sur - 30 Sabaneta</v>
          </cell>
          <cell r="F11" t="str">
            <v>Sabaneta</v>
          </cell>
        </row>
        <row r="12">
          <cell r="A12" t="str">
            <v>CONINSA S.A.</v>
          </cell>
          <cell r="C12" t="str">
            <v>512 15 13</v>
          </cell>
          <cell r="E12" t="str">
            <v>Calle 55  45 - 55</v>
          </cell>
          <cell r="F12" t="str">
            <v>Medellín</v>
          </cell>
        </row>
        <row r="13">
          <cell r="A13" t="str">
            <v>CONSTRUCIVILES LTDA.</v>
          </cell>
          <cell r="C13" t="str">
            <v>279 27 95</v>
          </cell>
          <cell r="E13" t="str">
            <v>Calle 80 Sur  60 - 16, oficina 202 La Estrella</v>
          </cell>
          <cell r="F13" t="str">
            <v>La Estrella</v>
          </cell>
        </row>
        <row r="14">
          <cell r="A14" t="str">
            <v>CONSTRUCTORA ALTAIR LTDA.</v>
          </cell>
          <cell r="E14" t="str">
            <v>Calle 61A  55A-50</v>
          </cell>
          <cell r="F14" t="str">
            <v>Medellín</v>
          </cell>
        </row>
        <row r="15">
          <cell r="A15" t="str">
            <v>CONSTRUIMOS Y ASOCIAMOS LTDA.</v>
          </cell>
          <cell r="C15" t="str">
            <v>250 55 79</v>
          </cell>
          <cell r="E15" t="str">
            <v>Carrera 81  32 - 146, local 138</v>
          </cell>
          <cell r="F15" t="str">
            <v>Medellín</v>
          </cell>
        </row>
        <row r="16">
          <cell r="A16" t="str">
            <v>CONSA LTDA.</v>
          </cell>
          <cell r="C16" t="str">
            <v>288 61 88</v>
          </cell>
          <cell r="E16" t="str">
            <v>Carrera 45  75 B Sur - 70 Sabaneta</v>
          </cell>
          <cell r="F16" t="str">
            <v>Sabaneta</v>
          </cell>
        </row>
        <row r="17">
          <cell r="A17" t="str">
            <v>DUQUE PÉREZ Y CÍA.</v>
          </cell>
          <cell r="C17" t="str">
            <v>311 78 72</v>
          </cell>
          <cell r="E17" t="str">
            <v>Carrera 43 A  14 - 109, oficina 411</v>
          </cell>
          <cell r="F17" t="str">
            <v>Medellín</v>
          </cell>
        </row>
        <row r="18">
          <cell r="A18" t="str">
            <v>ENGICO LTDA.</v>
          </cell>
          <cell r="C18" t="str">
            <v>331 47 52</v>
          </cell>
          <cell r="E18" t="str">
            <v>Carrera 50  26 Sur - 70  Envigado</v>
          </cell>
          <cell r="F18" t="str">
            <v>Envigado</v>
          </cell>
        </row>
        <row r="19">
          <cell r="A19" t="str">
            <v>EXCARVAR S.A.</v>
          </cell>
          <cell r="C19" t="str">
            <v>288 40 25</v>
          </cell>
          <cell r="E19" t="str">
            <v>Carrera 43 A  62 Sur - 37 Sabaneta</v>
          </cell>
          <cell r="F19" t="str">
            <v>Sabaneta</v>
          </cell>
        </row>
        <row r="20">
          <cell r="A20" t="str">
            <v>EXPLANEACIÓN DEL SUR</v>
          </cell>
          <cell r="C20" t="str">
            <v>252 57 26</v>
          </cell>
          <cell r="E20" t="str">
            <v>Carrera 91 44 C - 43</v>
          </cell>
          <cell r="F20" t="str">
            <v>Medellín</v>
          </cell>
        </row>
        <row r="21">
          <cell r="A21" t="str">
            <v>FERROSTAAL DE COLOMBIA LTDA.</v>
          </cell>
          <cell r="C21" t="str">
            <v>celular 932579283</v>
          </cell>
          <cell r="E21" t="str">
            <v>Avenida El Dorado 97-03</v>
          </cell>
          <cell r="F21" t="str">
            <v>Santafé de Bogotá, D.C.</v>
          </cell>
        </row>
        <row r="22">
          <cell r="A22" t="str">
            <v>GISAICO LTDA.</v>
          </cell>
          <cell r="C22" t="str">
            <v>276 18 18</v>
          </cell>
          <cell r="E22" t="str">
            <v>Carrera 42 D  45 B Sur - 176</v>
          </cell>
          <cell r="F22" t="str">
            <v>Medellín</v>
          </cell>
        </row>
        <row r="23">
          <cell r="A23" t="str">
            <v>HERNÁN PINEDA</v>
          </cell>
          <cell r="C23" t="str">
            <v>511 90 78</v>
          </cell>
          <cell r="E23" t="str">
            <v>Carrera 49  50-22</v>
          </cell>
          <cell r="F23" t="str">
            <v>Medellín</v>
          </cell>
        </row>
        <row r="24">
          <cell r="A24" t="str">
            <v xml:space="preserve">I.C.S.A. </v>
          </cell>
          <cell r="C24" t="str">
            <v>252 04 25</v>
          </cell>
          <cell r="E24" t="str">
            <v>Calle 44  90 A - 49</v>
          </cell>
          <cell r="F24" t="str">
            <v>Medellín</v>
          </cell>
        </row>
        <row r="25">
          <cell r="A25" t="str">
            <v>INCIPAL LTDA.</v>
          </cell>
          <cell r="C25" t="str">
            <v>313 48 45</v>
          </cell>
          <cell r="E25" t="str">
            <v>Calle 24 Sur  40 - 47, oficina 309</v>
          </cell>
          <cell r="F25" t="str">
            <v>Medellín</v>
          </cell>
        </row>
        <row r="26">
          <cell r="A26" t="str">
            <v>INCIVILES LTDA.</v>
          </cell>
          <cell r="C26" t="str">
            <v>250 10 81</v>
          </cell>
          <cell r="E26" t="str">
            <v>Calle 32 F  75 C - 61</v>
          </cell>
          <cell r="F26" t="str">
            <v>Medellín</v>
          </cell>
        </row>
        <row r="27">
          <cell r="A27" t="str">
            <v>INCOLTES</v>
          </cell>
          <cell r="C27" t="str">
            <v>412 04 30</v>
          </cell>
          <cell r="E27" t="str">
            <v>Carrera 73  40 - 39</v>
          </cell>
          <cell r="F27" t="str">
            <v>Medellín</v>
          </cell>
        </row>
        <row r="28">
          <cell r="A28" t="str">
            <v>INCOL S.A.</v>
          </cell>
          <cell r="C28" t="str">
            <v>250 71 88</v>
          </cell>
          <cell r="E28" t="str">
            <v>Carrera 83 C  33 B - 6</v>
          </cell>
          <cell r="F28" t="str">
            <v>Medellín</v>
          </cell>
        </row>
        <row r="29">
          <cell r="A29" t="str">
            <v>INGENIERÍA SANITARIA</v>
          </cell>
          <cell r="C29" t="str">
            <v>230 2048</v>
          </cell>
          <cell r="E29" t="str">
            <v>Calle 49 B   63 - 21, oficina 1101, Edificio Camacol</v>
          </cell>
          <cell r="F29" t="str">
            <v>Medellín</v>
          </cell>
        </row>
        <row r="30">
          <cell r="A30" t="str">
            <v>INGENIERÍA Y CONTRATOS LTDA.</v>
          </cell>
          <cell r="C30" t="str">
            <v>265 65 55</v>
          </cell>
          <cell r="E30" t="str">
            <v>Carrera 65  32D-24</v>
          </cell>
          <cell r="F30" t="str">
            <v>Medellín</v>
          </cell>
        </row>
        <row r="31">
          <cell r="A31" t="str">
            <v>JESÚS MARÍA CARDENAS</v>
          </cell>
          <cell r="C31" t="str">
            <v>238 17 11</v>
          </cell>
          <cell r="E31" t="str">
            <v>Carrera 82 A  15 B - 45</v>
          </cell>
          <cell r="F31" t="str">
            <v>Medellín</v>
          </cell>
        </row>
        <row r="32">
          <cell r="A32" t="str">
            <v>JOSÉ JAIRO DÍAZ</v>
          </cell>
          <cell r="C32" t="str">
            <v>268 11 34</v>
          </cell>
          <cell r="E32" t="str">
            <v>Calle 10  42 - 45, oficina 307 y 308</v>
          </cell>
          <cell r="F32" t="str">
            <v>Medellín</v>
          </cell>
        </row>
        <row r="33">
          <cell r="A33" t="str">
            <v>M Y Z ASOCIADOS LTDA.</v>
          </cell>
          <cell r="C33" t="str">
            <v>230 24 48</v>
          </cell>
          <cell r="E33" t="str">
            <v>Calle 49 B   63 - 21, oficina 1101, Edificio Camacol</v>
          </cell>
          <cell r="F33" t="str">
            <v>Medellín</v>
          </cell>
        </row>
        <row r="34">
          <cell r="A34" t="str">
            <v>PABLO ALBERTO ESPINOSAS Y CÍA. LTDA.</v>
          </cell>
          <cell r="B34" t="str">
            <v>PABLO ALBERTO ESPINOSA ARANGO</v>
          </cell>
          <cell r="C34" t="str">
            <v>313 72 78</v>
          </cell>
          <cell r="D34" t="str">
            <v>313 53 11</v>
          </cell>
          <cell r="E34" t="str">
            <v>Calle 16 Sur  48 B - 4</v>
          </cell>
          <cell r="F34" t="str">
            <v>Medellín</v>
          </cell>
        </row>
        <row r="35">
          <cell r="A35" t="str">
            <v>PICO Y PALA LTDA.</v>
          </cell>
          <cell r="C35" t="str">
            <v>260 01 21</v>
          </cell>
          <cell r="E35" t="str">
            <v>Carrera 75 65 - 148</v>
          </cell>
          <cell r="F35" t="str">
            <v>Medellín</v>
          </cell>
        </row>
        <row r="36">
          <cell r="A36" t="str">
            <v>PROCOPAL S.A.</v>
          </cell>
          <cell r="C36" t="str">
            <v>285 45 00</v>
          </cell>
          <cell r="E36" t="str">
            <v>Carrera 50 GG  12 Sur - 70, oficina 301</v>
          </cell>
          <cell r="F36" t="str">
            <v>Medellín</v>
          </cell>
        </row>
        <row r="37">
          <cell r="A37" t="str">
            <v>RAMÍREZ Y CÍA. LTDA.</v>
          </cell>
          <cell r="C37" t="str">
            <v>342 39 46</v>
          </cell>
          <cell r="D37" t="str">
            <v>342 39 47</v>
          </cell>
          <cell r="E37" t="str">
            <v>Diagonal 75B  8-40</v>
          </cell>
          <cell r="F37" t="str">
            <v>Medellín</v>
          </cell>
        </row>
        <row r="38">
          <cell r="A38" t="str">
            <v>ZAPATA LOPERA S.A.</v>
          </cell>
          <cell r="C38" t="str">
            <v>413 71 49</v>
          </cell>
          <cell r="D38" t="str">
            <v>413 82 85</v>
          </cell>
          <cell r="E38" t="str">
            <v>Calle 47D  86B-25</v>
          </cell>
          <cell r="F38" t="str">
            <v>Medellín</v>
          </cell>
        </row>
        <row r="40">
          <cell r="C40" t="str">
            <v xml:space="preserve"> </v>
          </cell>
        </row>
      </sheetData>
      <sheetData sheetId="1" refreshError="1"/>
      <sheetData sheetId="2" refreshError="1"/>
      <sheetData sheetId="3"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de actividades Zona 1 "/>
      <sheetName val="Cuadro Comparativo "/>
      <sheetName val="Presupuesto"/>
      <sheetName val="A.P.U"/>
      <sheetName val="Insumos"/>
      <sheetName val="Cuadrillas"/>
      <sheetName val="Hoja1"/>
    </sheetNames>
    <sheetDataSet>
      <sheetData sheetId="0" refreshError="1"/>
      <sheetData sheetId="1" refreshError="1"/>
      <sheetData sheetId="2" refreshError="1"/>
      <sheetData sheetId="3" refreshError="1"/>
      <sheetData sheetId="4" refreshError="1">
        <row r="4">
          <cell r="A4" t="str">
            <v>A</v>
          </cell>
        </row>
        <row r="1813">
          <cell r="B1813" t="str">
            <v>ANDES</v>
          </cell>
        </row>
        <row r="1814">
          <cell r="B1814" t="str">
            <v>APIAY</v>
          </cell>
        </row>
        <row r="1815">
          <cell r="B1815" t="str">
            <v>ARAUCA</v>
          </cell>
        </row>
        <row r="1816">
          <cell r="B1816" t="str">
            <v>ARMENIA</v>
          </cell>
        </row>
        <row r="1817">
          <cell r="B1817" t="str">
            <v>BARANCABERMEGA</v>
          </cell>
        </row>
        <row r="1818">
          <cell r="B1818" t="str">
            <v>BARRANQUILLA</v>
          </cell>
        </row>
        <row r="1819">
          <cell r="B1819" t="str">
            <v>BELLO</v>
          </cell>
        </row>
        <row r="1820">
          <cell r="B1820" t="str">
            <v>BOGOTA</v>
          </cell>
        </row>
        <row r="1821">
          <cell r="B1821" t="str">
            <v>BUCARAMANGA</v>
          </cell>
        </row>
        <row r="1822">
          <cell r="B1822" t="str">
            <v>BUENAVISTA</v>
          </cell>
        </row>
        <row r="1823">
          <cell r="B1823" t="str">
            <v>BUGA</v>
          </cell>
        </row>
        <row r="1824">
          <cell r="B1824" t="str">
            <v>CALAMAR</v>
          </cell>
        </row>
        <row r="1825">
          <cell r="B1825" t="str">
            <v>CALI</v>
          </cell>
        </row>
        <row r="1826">
          <cell r="B1826" t="str">
            <v>CAREPA</v>
          </cell>
        </row>
        <row r="1827">
          <cell r="B1827" t="str">
            <v>CARTAGO</v>
          </cell>
        </row>
        <row r="1828">
          <cell r="B1828" t="str">
            <v>CHAPARRAL</v>
          </cell>
        </row>
        <row r="1829">
          <cell r="B1829" t="str">
            <v>CHIQUINQUIRA</v>
          </cell>
        </row>
        <row r="1830">
          <cell r="B1830" t="str">
            <v>CIENAGA</v>
          </cell>
        </row>
        <row r="1831">
          <cell r="B1831" t="str">
            <v>CUCUTA</v>
          </cell>
        </row>
        <row r="1832">
          <cell r="B1832" t="str">
            <v>CUMARIO</v>
          </cell>
        </row>
        <row r="1833">
          <cell r="B1833" t="str">
            <v>DUITAMA</v>
          </cell>
        </row>
        <row r="1834">
          <cell r="B1834" t="str">
            <v>FLORENCIA</v>
          </cell>
        </row>
        <row r="1835">
          <cell r="B1835" t="str">
            <v>FUSAGASUGA</v>
          </cell>
        </row>
        <row r="1836">
          <cell r="B1836" t="str">
            <v>GARZON</v>
          </cell>
        </row>
        <row r="1837">
          <cell r="B1837" t="str">
            <v>GRANADA</v>
          </cell>
        </row>
        <row r="1838">
          <cell r="B1838" t="str">
            <v>HONDA</v>
          </cell>
        </row>
        <row r="1839">
          <cell r="B1839" t="str">
            <v>IBAGUE</v>
          </cell>
        </row>
        <row r="1840">
          <cell r="B1840" t="str">
            <v>IPIALES</v>
          </cell>
        </row>
        <row r="1841">
          <cell r="B1841" t="str">
            <v>LA PLATA</v>
          </cell>
        </row>
        <row r="1842">
          <cell r="B1842" t="str">
            <v>LARANDIA</v>
          </cell>
        </row>
        <row r="1843">
          <cell r="B1843" t="str">
            <v>LETICIA</v>
          </cell>
        </row>
        <row r="1844">
          <cell r="B1844" t="str">
            <v>LOS FARALLONES</v>
          </cell>
        </row>
        <row r="1845">
          <cell r="B1845" t="str">
            <v>MALAMBO</v>
          </cell>
        </row>
        <row r="1846">
          <cell r="B1846" t="str">
            <v>MANIZALES</v>
          </cell>
        </row>
        <row r="1847">
          <cell r="B1847" t="str">
            <v>MEDELLIN</v>
          </cell>
        </row>
        <row r="1848">
          <cell r="B1848" t="str">
            <v>MELGAR</v>
          </cell>
        </row>
        <row r="1849">
          <cell r="B1849" t="str">
            <v>MITU</v>
          </cell>
        </row>
        <row r="1850">
          <cell r="B1850" t="str">
            <v>MOCOA</v>
          </cell>
        </row>
        <row r="1851">
          <cell r="B1851" t="str">
            <v>MONTENEGRO</v>
          </cell>
        </row>
        <row r="1852">
          <cell r="B1852" t="str">
            <v>MONTERIA</v>
          </cell>
        </row>
        <row r="1853">
          <cell r="B1853" t="str">
            <v>NEIVA</v>
          </cell>
        </row>
        <row r="1854">
          <cell r="B1854" t="str">
            <v>OCAÑA</v>
          </cell>
        </row>
        <row r="1855">
          <cell r="B1855" t="str">
            <v>PALMIRA</v>
          </cell>
        </row>
        <row r="1856">
          <cell r="B1856" t="str">
            <v>PAMPLONA</v>
          </cell>
        </row>
        <row r="1857">
          <cell r="B1857" t="str">
            <v>PASTO</v>
          </cell>
        </row>
        <row r="1858">
          <cell r="B1858" t="str">
            <v>PELAYA</v>
          </cell>
        </row>
        <row r="1859">
          <cell r="B1859" t="str">
            <v>PEREIRA</v>
          </cell>
        </row>
        <row r="1860">
          <cell r="B1860" t="str">
            <v>PITALITO</v>
          </cell>
        </row>
        <row r="1861">
          <cell r="B1861" t="str">
            <v>POPAYAN</v>
          </cell>
        </row>
        <row r="1862">
          <cell r="B1862" t="str">
            <v>PUERTO ASIS</v>
          </cell>
        </row>
        <row r="1863">
          <cell r="B1863" t="str">
            <v>PUERTO BERRIO</v>
          </cell>
        </row>
        <row r="1864">
          <cell r="B1864" t="str">
            <v>PUERTO CARREÑO</v>
          </cell>
        </row>
        <row r="1865">
          <cell r="B1865" t="str">
            <v>PUERTO INIRIDA</v>
          </cell>
        </row>
        <row r="1866">
          <cell r="B1866" t="str">
            <v>PUERTO RICO</v>
          </cell>
        </row>
        <row r="1867">
          <cell r="B1867" t="str">
            <v>QUIBDO</v>
          </cell>
        </row>
        <row r="1868">
          <cell r="B1868" t="str">
            <v>RIOHACHA</v>
          </cell>
        </row>
        <row r="1869">
          <cell r="B1869" t="str">
            <v>RIONEGRO</v>
          </cell>
        </row>
        <row r="1870">
          <cell r="B1870" t="str">
            <v>SAMORE</v>
          </cell>
        </row>
        <row r="1871">
          <cell r="B1871" t="str">
            <v>SAN JOSE DEL GUAVIARE</v>
          </cell>
        </row>
        <row r="1872">
          <cell r="B1872" t="str">
            <v>SAN PEDRO DE URABA</v>
          </cell>
        </row>
        <row r="1873">
          <cell r="B1873" t="str">
            <v>SAN RAFAEL</v>
          </cell>
        </row>
        <row r="1874">
          <cell r="B1874" t="str">
            <v>SAN VICENTE CHUCURRI</v>
          </cell>
        </row>
        <row r="1875">
          <cell r="B1875" t="str">
            <v>SAN VICENTE DEL CAGUAN</v>
          </cell>
        </row>
        <row r="1876">
          <cell r="B1876" t="str">
            <v>SANTA MARTA</v>
          </cell>
        </row>
        <row r="1877">
          <cell r="B1877" t="str">
            <v>SARAVENA</v>
          </cell>
        </row>
        <row r="1878">
          <cell r="B1878" t="str">
            <v>SOCORRO</v>
          </cell>
        </row>
        <row r="1879">
          <cell r="B1879" t="str">
            <v>SOGAMOSO</v>
          </cell>
        </row>
        <row r="1880">
          <cell r="B1880" t="str">
            <v>SUMAPAZ</v>
          </cell>
        </row>
        <row r="1881">
          <cell r="B1881" t="str">
            <v>TAME</v>
          </cell>
        </row>
        <row r="1882">
          <cell r="B1882" t="str">
            <v>TAURAMENA</v>
          </cell>
        </row>
        <row r="1883">
          <cell r="B1883" t="str">
            <v>TIBU</v>
          </cell>
        </row>
        <row r="1884">
          <cell r="B1884" t="str">
            <v>TUNJA</v>
          </cell>
        </row>
        <row r="1885">
          <cell r="B1885" t="str">
            <v>UBALA</v>
          </cell>
        </row>
        <row r="1886">
          <cell r="B1886" t="str">
            <v>VALLEDUPAR</v>
          </cell>
        </row>
        <row r="1887">
          <cell r="B1887" t="str">
            <v>VENECIA</v>
          </cell>
        </row>
        <row r="1888">
          <cell r="B1888" t="str">
            <v>VILLAVICENCIO</v>
          </cell>
        </row>
        <row r="1889">
          <cell r="B1889" t="str">
            <v>YOPAL</v>
          </cell>
        </row>
        <row r="1890">
          <cell r="B1890" t="str">
            <v>ZARAGOZA</v>
          </cell>
        </row>
      </sheetData>
      <sheetData sheetId="5" refreshError="1"/>
      <sheetData sheetId="6"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ty Returns"/>
      <sheetName val="Balance Sheet"/>
      <sheetName val="Dividends"/>
      <sheetName val="Equipment Assumptions"/>
      <sheetName val="Budget Assumptions"/>
      <sheetName val="Material Assumptions"/>
      <sheetName val="Cash Costs"/>
      <sheetName val="Loading Type RH200W - hours"/>
      <sheetName val="Loading Type EX3600 - hours"/>
      <sheetName val="Loading Type RH120W - hours"/>
      <sheetName val="Loading Type OtherW - hours"/>
      <sheetName val="Loading Type RH40C - hours"/>
      <sheetName val="Loading Type 992C - hours"/>
      <sheetName val="Drill&amp;Blast"/>
      <sheetName val="Mine Hours"/>
      <sheetName val="MARC Rates"/>
      <sheetName val="MineSupportCostsandContractors"/>
      <sheetName val="MineEquipmentCosts"/>
      <sheetName val="EquipDeprnReplmt~"/>
      <sheetName val="Opex~"/>
      <sheetName val="Operations CAL"/>
      <sheetName val="Maintenance CAL"/>
      <sheetName val="Dates &amp; Flags"/>
      <sheetName val="Cuentas"/>
      <sheetName val="CtaGeneral-A"/>
      <sheetName val="Hoja3"/>
      <sheetName val="Hoja2"/>
      <sheetName val="Hoja1"/>
      <sheetName val="Fixed Assets~"/>
    </sheetNames>
    <sheetDataSet>
      <sheetData sheetId="0" refreshError="1"/>
      <sheetData sheetId="1" refreshError="1"/>
      <sheetData sheetId="2" refreshError="1"/>
      <sheetData sheetId="3" refreshError="1"/>
      <sheetData sheetId="4">
        <row r="3">
          <cell r="J3">
            <v>0.55000000000000004</v>
          </cell>
        </row>
      </sheetData>
      <sheetData sheetId="5"/>
      <sheetData sheetId="6" refreshError="1"/>
      <sheetData sheetId="7" refreshError="1"/>
      <sheetData sheetId="8" refreshError="1"/>
      <sheetData sheetId="9" refreshError="1"/>
      <sheetData sheetId="10" refreshError="1"/>
      <sheetData sheetId="11" refreshError="1"/>
      <sheetData sheetId="12" refreshError="1"/>
      <sheetData sheetId="13"/>
      <sheetData sheetId="14">
        <row r="11">
          <cell r="A11" t="str">
            <v>Hydraulic Shovels RH200</v>
          </cell>
          <cell r="F11" t="str">
            <v>Feed</v>
          </cell>
          <cell r="G11" t="str">
            <v>Hrs</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row>
        <row r="12">
          <cell r="A12" t="str">
            <v>Hydraulic Shovels RH170</v>
          </cell>
          <cell r="F12" t="str">
            <v>Feed</v>
          </cell>
          <cell r="G12" t="str">
            <v>Hrs</v>
          </cell>
          <cell r="J12">
            <v>0</v>
          </cell>
          <cell r="K12">
            <v>0</v>
          </cell>
          <cell r="L12">
            <v>0</v>
          </cell>
          <cell r="M12">
            <v>0</v>
          </cell>
          <cell r="N12">
            <v>0</v>
          </cell>
          <cell r="O12">
            <v>0</v>
          </cell>
          <cell r="P12">
            <v>2835.2213624000001</v>
          </cell>
          <cell r="Q12">
            <v>2535.0354366749993</v>
          </cell>
          <cell r="R12">
            <v>2613.64131</v>
          </cell>
          <cell r="S12">
            <v>2402.8089658999997</v>
          </cell>
          <cell r="T12">
            <v>2473.4938686450005</v>
          </cell>
          <cell r="U12">
            <v>2464.4452424000001</v>
          </cell>
          <cell r="V12">
            <v>2622.39912</v>
          </cell>
          <cell r="W12">
            <v>2539.4440499999996</v>
          </cell>
          <cell r="X12">
            <v>2431.8425999999999</v>
          </cell>
          <cell r="Y12">
            <v>2369.9099430399997</v>
          </cell>
          <cell r="Z12">
            <v>2367.9786995200002</v>
          </cell>
          <cell r="AA12">
            <v>2738.3718758400009</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row>
        <row r="13">
          <cell r="A13" t="str">
            <v>Hydraulic Shovels RH120</v>
          </cell>
          <cell r="F13" t="str">
            <v>Feed</v>
          </cell>
          <cell r="G13" t="str">
            <v>Hrs</v>
          </cell>
          <cell r="J13">
            <v>0</v>
          </cell>
          <cell r="K13">
            <v>0</v>
          </cell>
          <cell r="L13">
            <v>0</v>
          </cell>
          <cell r="M13">
            <v>0</v>
          </cell>
          <cell r="N13">
            <v>0</v>
          </cell>
          <cell r="O13">
            <v>0</v>
          </cell>
          <cell r="P13">
            <v>1167.4440904000001</v>
          </cell>
          <cell r="Q13">
            <v>1023.5708558796875</v>
          </cell>
          <cell r="R13">
            <v>1055.3095368749998</v>
          </cell>
          <cell r="S13">
            <v>1013.6850324890621</v>
          </cell>
          <cell r="T13">
            <v>1020.3162208160621</v>
          </cell>
          <cell r="U13">
            <v>971.28136024000003</v>
          </cell>
          <cell r="V13">
            <v>1097.6329649999998</v>
          </cell>
          <cell r="W13">
            <v>1059.7295362500001</v>
          </cell>
          <cell r="X13">
            <v>1002.2139200000003</v>
          </cell>
          <cell r="Y13">
            <v>999.8057572199998</v>
          </cell>
          <cell r="Z13">
            <v>998.99101385999995</v>
          </cell>
          <cell r="AA13">
            <v>1116.742280616</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row>
        <row r="14">
          <cell r="A14" t="str">
            <v>Hydraulic Shovels Other</v>
          </cell>
          <cell r="F14" t="str">
            <v>Feed</v>
          </cell>
          <cell r="G14" t="str">
            <v>Hrs</v>
          </cell>
          <cell r="J14">
            <v>0</v>
          </cell>
          <cell r="K14">
            <v>0</v>
          </cell>
          <cell r="L14">
            <v>0</v>
          </cell>
          <cell r="M14">
            <v>0</v>
          </cell>
          <cell r="N14">
            <v>0</v>
          </cell>
          <cell r="O14">
            <v>0</v>
          </cell>
          <cell r="P14">
            <v>1053.3330138947372</v>
          </cell>
          <cell r="Q14">
            <v>1763.0885555822369</v>
          </cell>
          <cell r="R14">
            <v>1817.7580539473686</v>
          </cell>
          <cell r="S14">
            <v>1422.7158350723685</v>
          </cell>
          <cell r="T14">
            <v>1057.986968953026</v>
          </cell>
          <cell r="U14">
            <v>1007.1417089684214</v>
          </cell>
          <cell r="V14">
            <v>1244.2802842105261</v>
          </cell>
          <cell r="W14">
            <v>1367.3929500000008</v>
          </cell>
          <cell r="X14">
            <v>1186.8322736842106</v>
          </cell>
          <cell r="Y14">
            <v>1403.2361504842102</v>
          </cell>
          <cell r="Z14">
            <v>1402.0926510315787</v>
          </cell>
          <cell r="AA14">
            <v>1702.4746201768419</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row>
        <row r="15">
          <cell r="A15" t="str">
            <v>Hydraulic Shovels RH40</v>
          </cell>
          <cell r="F15" t="str">
            <v>Feed</v>
          </cell>
          <cell r="G15" t="str">
            <v>Hrs</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883.89590800044164</v>
          </cell>
          <cell r="Y15">
            <v>920.10201384246545</v>
          </cell>
          <cell r="Z15">
            <v>909.28013220430933</v>
          </cell>
          <cell r="AA15">
            <v>959.10349229670067</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row>
        <row r="16">
          <cell r="A16" t="str">
            <v>Front End Loaders</v>
          </cell>
          <cell r="F16" t="str">
            <v>Feed</v>
          </cell>
          <cell r="G16" t="str">
            <v>Hrs</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353.55836320017664</v>
          </cell>
          <cell r="Y16">
            <v>368.04080553698611</v>
          </cell>
          <cell r="Z16">
            <v>363.71205288172371</v>
          </cell>
          <cell r="AA16">
            <v>383.64139691868036</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row>
        <row r="17">
          <cell r="A17" t="str">
            <v>CAT793</v>
          </cell>
          <cell r="F17" t="str">
            <v>Feed</v>
          </cell>
          <cell r="G17" t="str">
            <v>Hrs</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M17">
            <v>0</v>
          </cell>
          <cell r="BN17">
            <v>0</v>
          </cell>
          <cell r="BO17">
            <v>0</v>
          </cell>
          <cell r="BP17">
            <v>0</v>
          </cell>
          <cell r="BQ17">
            <v>0</v>
          </cell>
          <cell r="BR17">
            <v>0</v>
          </cell>
          <cell r="BS17">
            <v>0</v>
          </cell>
          <cell r="BT17">
            <v>0</v>
          </cell>
          <cell r="BU17">
            <v>0</v>
          </cell>
          <cell r="BV17">
            <v>0</v>
          </cell>
          <cell r="BW17">
            <v>0</v>
          </cell>
          <cell r="BX17">
            <v>0</v>
          </cell>
        </row>
        <row r="18">
          <cell r="A18" t="str">
            <v>CAT789</v>
          </cell>
          <cell r="F18" t="str">
            <v>Feed</v>
          </cell>
          <cell r="G18" t="str">
            <v>Hrs</v>
          </cell>
          <cell r="J18">
            <v>0</v>
          </cell>
          <cell r="K18">
            <v>0</v>
          </cell>
          <cell r="L18">
            <v>0</v>
          </cell>
          <cell r="M18">
            <v>0</v>
          </cell>
          <cell r="N18">
            <v>0</v>
          </cell>
          <cell r="O18">
            <v>0</v>
          </cell>
          <cell r="P18">
            <v>9979.9791956480003</v>
          </cell>
          <cell r="Q18">
            <v>9024.7261545629972</v>
          </cell>
          <cell r="R18">
            <v>9931.8369779999994</v>
          </cell>
          <cell r="S18">
            <v>8986.5055324659988</v>
          </cell>
          <cell r="T18">
            <v>9300.3369461052007</v>
          </cell>
          <cell r="U18">
            <v>9217.0252065760014</v>
          </cell>
          <cell r="V18">
            <v>9860.2206912000001</v>
          </cell>
          <cell r="W18">
            <v>9548.3096279999972</v>
          </cell>
          <cell r="X18">
            <v>9143.7281759999987</v>
          </cell>
          <cell r="Y18">
            <v>9005.6577835519984</v>
          </cell>
          <cell r="Z18">
            <v>8998.3190581760009</v>
          </cell>
          <cell r="AA18">
            <v>10241.510815641604</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row>
        <row r="19">
          <cell r="A19" t="str">
            <v>CAT777</v>
          </cell>
          <cell r="F19" t="str">
            <v>Feed</v>
          </cell>
          <cell r="G19" t="str">
            <v>Hrs</v>
          </cell>
          <cell r="J19">
            <v>0</v>
          </cell>
          <cell r="K19">
            <v>0</v>
          </cell>
          <cell r="L19">
            <v>0</v>
          </cell>
          <cell r="M19">
            <v>0</v>
          </cell>
          <cell r="N19">
            <v>0</v>
          </cell>
          <cell r="O19">
            <v>0</v>
          </cell>
          <cell r="P19">
            <v>13420.542938571662</v>
          </cell>
          <cell r="Q19">
            <v>14200.336347834313</v>
          </cell>
          <cell r="R19">
            <v>13434.361556477732</v>
          </cell>
          <cell r="S19">
            <v>12145.372445045141</v>
          </cell>
          <cell r="T19">
            <v>11006.292917957609</v>
          </cell>
          <cell r="U19">
            <v>10622.821306220245</v>
          </cell>
          <cell r="V19">
            <v>12149.065828663966</v>
          </cell>
          <cell r="W19">
            <v>12244.058792307696</v>
          </cell>
          <cell r="X19">
            <v>14374.459870123013</v>
          </cell>
          <cell r="Y19">
            <v>14941.151623900398</v>
          </cell>
          <cell r="Z19">
            <v>14893.557719897628</v>
          </cell>
          <cell r="AA19">
            <v>17214.199098940207</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row>
        <row r="20">
          <cell r="A20" t="str">
            <v>Production Drills</v>
          </cell>
          <cell r="F20" t="str">
            <v>Feed</v>
          </cell>
          <cell r="G20" t="str">
            <v>Hrs</v>
          </cell>
          <cell r="J20">
            <v>872.92402526491389</v>
          </cell>
          <cell r="K20">
            <v>872.92402526491389</v>
          </cell>
          <cell r="L20">
            <v>872.92402526491389</v>
          </cell>
          <cell r="M20">
            <v>872.92402526491389</v>
          </cell>
          <cell r="N20">
            <v>872.92402526491389</v>
          </cell>
          <cell r="O20">
            <v>872.92402526491389</v>
          </cell>
          <cell r="P20">
            <v>2254.3412155616156</v>
          </cell>
          <cell r="Q20">
            <v>2180.6037875502043</v>
          </cell>
          <cell r="R20">
            <v>2245.4681844040965</v>
          </cell>
          <cell r="S20">
            <v>2036.2819772784264</v>
          </cell>
          <cell r="T20">
            <v>2000.4486578907199</v>
          </cell>
          <cell r="U20">
            <v>1963.343112878038</v>
          </cell>
          <cell r="V20">
            <v>2153.2330594724754</v>
          </cell>
          <cell r="W20">
            <v>2117.1128666333698</v>
          </cell>
          <cell r="X20">
            <v>1996.4465792857252</v>
          </cell>
          <cell r="Y20">
            <v>2007.2135719347566</v>
          </cell>
          <cell r="Z20">
            <v>2005.320949239906</v>
          </cell>
          <cell r="AA20">
            <v>2316.6308843953248</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row>
        <row r="21">
          <cell r="A21" t="str">
            <v>Coal Drills</v>
          </cell>
          <cell r="F21" t="str">
            <v>Feed</v>
          </cell>
          <cell r="G21" t="str">
            <v>Hrs</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40</v>
          </cell>
          <cell r="AK21">
            <v>40</v>
          </cell>
          <cell r="AL21">
            <v>40</v>
          </cell>
          <cell r="AM21">
            <v>40</v>
          </cell>
          <cell r="AN21">
            <v>40</v>
          </cell>
          <cell r="AO21">
            <v>40</v>
          </cell>
          <cell r="AP21">
            <v>40</v>
          </cell>
          <cell r="AQ21">
            <v>40</v>
          </cell>
          <cell r="AR21">
            <v>40</v>
          </cell>
          <cell r="AS21">
            <v>40</v>
          </cell>
          <cell r="AT21">
            <v>40</v>
          </cell>
          <cell r="AU21">
            <v>40</v>
          </cell>
          <cell r="AV21">
            <v>40</v>
          </cell>
          <cell r="AW21">
            <v>40</v>
          </cell>
          <cell r="AX21">
            <v>40</v>
          </cell>
          <cell r="AY21">
            <v>40</v>
          </cell>
          <cell r="AZ21">
            <v>40</v>
          </cell>
          <cell r="BA21">
            <v>40</v>
          </cell>
          <cell r="BB21">
            <v>40</v>
          </cell>
          <cell r="BC21">
            <v>40</v>
          </cell>
          <cell r="BD21">
            <v>40</v>
          </cell>
          <cell r="BE21">
            <v>40</v>
          </cell>
          <cell r="BF21">
            <v>40</v>
          </cell>
          <cell r="BG21">
            <v>40</v>
          </cell>
          <cell r="BH21">
            <v>40</v>
          </cell>
          <cell r="BI21">
            <v>40</v>
          </cell>
          <cell r="BJ21">
            <v>40</v>
          </cell>
          <cell r="BK21">
            <v>40</v>
          </cell>
          <cell r="BL21">
            <v>40</v>
          </cell>
          <cell r="BM21">
            <v>40</v>
          </cell>
          <cell r="BN21">
            <v>40</v>
          </cell>
          <cell r="BO21">
            <v>40</v>
          </cell>
          <cell r="BP21">
            <v>40</v>
          </cell>
          <cell r="BQ21">
            <v>40</v>
          </cell>
          <cell r="BR21">
            <v>40</v>
          </cell>
          <cell r="BS21">
            <v>40</v>
          </cell>
          <cell r="BT21">
            <v>40</v>
          </cell>
          <cell r="BU21">
            <v>40</v>
          </cell>
          <cell r="BV21">
            <v>40</v>
          </cell>
          <cell r="BW21">
            <v>40</v>
          </cell>
          <cell r="BX21">
            <v>40</v>
          </cell>
        </row>
        <row r="22">
          <cell r="A22" t="str">
            <v>Track Dozers D10</v>
          </cell>
          <cell r="F22" t="str">
            <v>Feed</v>
          </cell>
          <cell r="G22" t="str">
            <v>Hrs</v>
          </cell>
          <cell r="J22">
            <v>0</v>
          </cell>
          <cell r="K22">
            <v>0</v>
          </cell>
          <cell r="L22">
            <v>0</v>
          </cell>
          <cell r="M22">
            <v>0</v>
          </cell>
          <cell r="N22">
            <v>0</v>
          </cell>
          <cell r="O22">
            <v>0</v>
          </cell>
          <cell r="P22">
            <v>0</v>
          </cell>
          <cell r="Q22">
            <v>0</v>
          </cell>
          <cell r="R22">
            <v>0</v>
          </cell>
          <cell r="S22">
            <v>962.95718504687511</v>
          </cell>
          <cell r="T22">
            <v>2402.4981123750003</v>
          </cell>
          <cell r="U22">
            <v>2348.348465</v>
          </cell>
          <cell r="V22">
            <v>2530.1737499999999</v>
          </cell>
          <cell r="W22">
            <v>2500.02</v>
          </cell>
          <cell r="X22">
            <v>2375.75</v>
          </cell>
          <cell r="Y22">
            <v>2407.5781055000007</v>
          </cell>
          <cell r="Z22">
            <v>2382.7138714999996</v>
          </cell>
          <cell r="AA22">
            <v>2668.6529279999995</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row>
        <row r="23">
          <cell r="A23" t="str">
            <v>Track Dozers D9</v>
          </cell>
          <cell r="F23" t="str">
            <v>Feed</v>
          </cell>
          <cell r="G23" t="str">
            <v>Hrs</v>
          </cell>
          <cell r="J23">
            <v>0</v>
          </cell>
          <cell r="K23">
            <v>0</v>
          </cell>
          <cell r="L23">
            <v>0</v>
          </cell>
          <cell r="M23">
            <v>0</v>
          </cell>
          <cell r="N23">
            <v>0</v>
          </cell>
          <cell r="O23">
            <v>0</v>
          </cell>
          <cell r="P23">
            <v>1609.9975290000002</v>
          </cell>
          <cell r="Q23">
            <v>1503.6586848749998</v>
          </cell>
          <cell r="R23">
            <v>1565.8019999999999</v>
          </cell>
          <cell r="S23">
            <v>2888.8715551406253</v>
          </cell>
          <cell r="T23">
            <v>3363.4973573250004</v>
          </cell>
          <cell r="U23">
            <v>3287.6878509999997</v>
          </cell>
          <cell r="V23">
            <v>3542.24325</v>
          </cell>
          <cell r="W23">
            <v>3500.0279999999998</v>
          </cell>
          <cell r="X23">
            <v>3326.05</v>
          </cell>
          <cell r="Y23">
            <v>3370.6093477000004</v>
          </cell>
          <cell r="Z23">
            <v>3335.7994200999992</v>
          </cell>
          <cell r="AA23">
            <v>3736.1140992000001</v>
          </cell>
          <cell r="AB23">
            <v>0</v>
          </cell>
          <cell r="AC23">
            <v>0</v>
          </cell>
          <cell r="AD23">
            <v>0</v>
          </cell>
          <cell r="AE23">
            <v>0</v>
          </cell>
          <cell r="AF23">
            <v>0</v>
          </cell>
          <cell r="AG23">
            <v>0</v>
          </cell>
          <cell r="AH23">
            <v>0</v>
          </cell>
          <cell r="AI23">
            <v>0</v>
          </cell>
          <cell r="AJ23">
            <v>0</v>
          </cell>
          <cell r="AK23">
            <v>0</v>
          </cell>
          <cell r="AL23">
            <v>0</v>
          </cell>
          <cell r="AM23">
            <v>0</v>
          </cell>
          <cell r="AN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row>
        <row r="24">
          <cell r="A24" t="str">
            <v>Track Dozers D7</v>
          </cell>
          <cell r="F24" t="str">
            <v>Feed</v>
          </cell>
          <cell r="G24" t="str">
            <v>Hrs</v>
          </cell>
          <cell r="J24">
            <v>0</v>
          </cell>
          <cell r="K24">
            <v>0</v>
          </cell>
          <cell r="L24">
            <v>0</v>
          </cell>
          <cell r="M24">
            <v>0</v>
          </cell>
          <cell r="N24">
            <v>0</v>
          </cell>
          <cell r="O24">
            <v>0</v>
          </cell>
          <cell r="P24">
            <v>0</v>
          </cell>
          <cell r="Q24">
            <v>0</v>
          </cell>
          <cell r="R24">
            <v>0</v>
          </cell>
          <cell r="S24">
            <v>481.47859252343756</v>
          </cell>
          <cell r="T24">
            <v>480.49962247500002</v>
          </cell>
          <cell r="U24">
            <v>469.669693</v>
          </cell>
          <cell r="V24">
            <v>506.03474999999997</v>
          </cell>
          <cell r="W24">
            <v>500.00400000000002</v>
          </cell>
          <cell r="X24">
            <v>475.15</v>
          </cell>
          <cell r="Y24">
            <v>481.51562110000009</v>
          </cell>
          <cell r="Z24">
            <v>476.54277429999991</v>
          </cell>
          <cell r="AA24">
            <v>533.73058559999993</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row>
        <row r="25">
          <cell r="A25" t="str">
            <v>Wheel Dozers 834</v>
          </cell>
          <cell r="F25" t="str">
            <v>Feed</v>
          </cell>
          <cell r="G25" t="str">
            <v>Hrs</v>
          </cell>
          <cell r="J25">
            <v>0</v>
          </cell>
          <cell r="K25">
            <v>0</v>
          </cell>
          <cell r="L25">
            <v>0</v>
          </cell>
          <cell r="M25">
            <v>0</v>
          </cell>
          <cell r="N25">
            <v>0</v>
          </cell>
          <cell r="O25">
            <v>0</v>
          </cell>
          <cell r="P25">
            <v>0</v>
          </cell>
          <cell r="Q25">
            <v>1398.7522649999999</v>
          </cell>
          <cell r="R25">
            <v>1456.56</v>
          </cell>
          <cell r="S25">
            <v>1343.6611884375</v>
          </cell>
          <cell r="T25">
            <v>1340.929179</v>
          </cell>
          <cell r="U25">
            <v>1310.7061199999998</v>
          </cell>
          <cell r="V25">
            <v>1412.19</v>
          </cell>
          <cell r="W25">
            <v>1395.36</v>
          </cell>
          <cell r="X25">
            <v>1768</v>
          </cell>
          <cell r="Y25">
            <v>1791.6860320000001</v>
          </cell>
          <cell r="Z25">
            <v>1773.1824159999996</v>
          </cell>
          <cell r="AA25">
            <v>1985.9742719999999</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row>
        <row r="26">
          <cell r="A26" t="str">
            <v>Graders</v>
          </cell>
          <cell r="F26" t="str">
            <v>Feed</v>
          </cell>
          <cell r="G26" t="str">
            <v>Hrs</v>
          </cell>
          <cell r="J26">
            <v>0</v>
          </cell>
          <cell r="K26">
            <v>0</v>
          </cell>
          <cell r="L26">
            <v>0</v>
          </cell>
          <cell r="M26">
            <v>0</v>
          </cell>
          <cell r="N26">
            <v>0</v>
          </cell>
          <cell r="O26">
            <v>0</v>
          </cell>
          <cell r="P26">
            <v>1747.2841399999998</v>
          </cell>
          <cell r="Q26">
            <v>1631.8776424999999</v>
          </cell>
          <cell r="R26">
            <v>1699.32</v>
          </cell>
          <cell r="S26">
            <v>1567.60471984375</v>
          </cell>
          <cell r="T26">
            <v>1564.4173755000002</v>
          </cell>
          <cell r="U26">
            <v>1529.1571399999996</v>
          </cell>
          <cell r="V26">
            <v>1647.5550000000001</v>
          </cell>
          <cell r="W26">
            <v>1627.92</v>
          </cell>
          <cell r="X26">
            <v>1547</v>
          </cell>
          <cell r="Y26">
            <v>1567.7252780000001</v>
          </cell>
          <cell r="Z26">
            <v>1551.5346139999997</v>
          </cell>
          <cell r="AA26">
            <v>1737.727488</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row>
        <row r="27">
          <cell r="A27" t="str">
            <v>Water Trucks</v>
          </cell>
          <cell r="F27" t="str">
            <v>Feed</v>
          </cell>
          <cell r="G27" t="str">
            <v>Hrs</v>
          </cell>
          <cell r="J27">
            <v>0</v>
          </cell>
          <cell r="K27">
            <v>0</v>
          </cell>
          <cell r="L27">
            <v>0</v>
          </cell>
          <cell r="M27">
            <v>0</v>
          </cell>
          <cell r="N27">
            <v>0</v>
          </cell>
          <cell r="O27">
            <v>0</v>
          </cell>
          <cell r="P27">
            <v>873.64206999999988</v>
          </cell>
          <cell r="Q27">
            <v>815.93882124999993</v>
          </cell>
          <cell r="R27">
            <v>849.66</v>
          </cell>
          <cell r="S27">
            <v>783.802359921875</v>
          </cell>
          <cell r="T27">
            <v>782.20868775000008</v>
          </cell>
          <cell r="U27">
            <v>764.57856999999979</v>
          </cell>
          <cell r="V27">
            <v>823.77750000000003</v>
          </cell>
          <cell r="W27">
            <v>813.96</v>
          </cell>
          <cell r="X27">
            <v>773.5</v>
          </cell>
          <cell r="Y27">
            <v>783.86263900000006</v>
          </cell>
          <cell r="Z27">
            <v>775.76730699999985</v>
          </cell>
          <cell r="AA27">
            <v>868.863744</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row>
        <row r="28">
          <cell r="A28" t="str">
            <v>Ancillary Excavator 330</v>
          </cell>
          <cell r="F28" t="str">
            <v>Feed</v>
          </cell>
          <cell r="G28" t="str">
            <v>Hrs</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663</v>
          </cell>
          <cell r="Y28">
            <v>671.88226200000008</v>
          </cell>
          <cell r="Z28">
            <v>664.94340599999987</v>
          </cell>
          <cell r="AA28">
            <v>744.74035200000003</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row>
        <row r="29">
          <cell r="A29" t="str">
            <v>Crushers</v>
          </cell>
          <cell r="F29" t="str">
            <v>Feed</v>
          </cell>
          <cell r="G29" t="str">
            <v>Hrs</v>
          </cell>
          <cell r="J29">
            <v>778.78125</v>
          </cell>
          <cell r="K29">
            <v>769.5</v>
          </cell>
          <cell r="L29">
            <v>731.25</v>
          </cell>
          <cell r="M29">
            <v>741.04661250000004</v>
          </cell>
          <cell r="N29">
            <v>733.39346249999983</v>
          </cell>
          <cell r="O29">
            <v>821.40479999999991</v>
          </cell>
          <cell r="P29">
            <v>693.77458500000012</v>
          </cell>
          <cell r="Q29">
            <v>771.37073437499998</v>
          </cell>
          <cell r="R29">
            <v>726.94125000000008</v>
          </cell>
          <cell r="S29">
            <v>733.57972971679692</v>
          </cell>
          <cell r="T29">
            <v>321.67510635937498</v>
          </cell>
          <cell r="U29">
            <v>299.96858812499994</v>
          </cell>
          <cell r="V29">
            <v>338.76984375000001</v>
          </cell>
          <cell r="W29">
            <v>338.58</v>
          </cell>
          <cell r="X29">
            <v>321.75</v>
          </cell>
          <cell r="Y29">
            <v>333.47097562499999</v>
          </cell>
          <cell r="Z29">
            <v>330.02705812499994</v>
          </cell>
          <cell r="AA29">
            <v>369.63216</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row>
        <row r="30">
          <cell r="A30" t="str">
            <v>Stockpile Loaders</v>
          </cell>
          <cell r="F30" t="str">
            <v>Feed</v>
          </cell>
          <cell r="G30" t="str">
            <v>Hrs</v>
          </cell>
          <cell r="J30">
            <v>0</v>
          </cell>
          <cell r="K30">
            <v>0</v>
          </cell>
          <cell r="L30">
            <v>0</v>
          </cell>
          <cell r="M30">
            <v>0</v>
          </cell>
          <cell r="N30">
            <v>0</v>
          </cell>
          <cell r="O30">
            <v>0</v>
          </cell>
          <cell r="P30">
            <v>0</v>
          </cell>
          <cell r="Q30">
            <v>0</v>
          </cell>
          <cell r="R30">
            <v>0</v>
          </cell>
          <cell r="S30">
            <v>335.91529710937505</v>
          </cell>
          <cell r="T30">
            <v>335.23229475000005</v>
          </cell>
          <cell r="U30">
            <v>327.67652999999996</v>
          </cell>
          <cell r="V30">
            <v>353.04750000000001</v>
          </cell>
          <cell r="W30">
            <v>348.84</v>
          </cell>
          <cell r="X30">
            <v>331.5</v>
          </cell>
          <cell r="Y30">
            <v>335.94113100000004</v>
          </cell>
          <cell r="Z30">
            <v>332.47170299999993</v>
          </cell>
          <cell r="AA30">
            <v>372.37017600000001</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row>
        <row r="94">
          <cell r="A94" t="str">
            <v>Hydraulic Shovels RH200</v>
          </cell>
          <cell r="J94">
            <v>0</v>
          </cell>
          <cell r="K94">
            <v>0</v>
          </cell>
          <cell r="L94">
            <v>0</v>
          </cell>
          <cell r="M94">
            <v>0</v>
          </cell>
          <cell r="N94">
            <v>0</v>
          </cell>
          <cell r="O94">
            <v>0</v>
          </cell>
          <cell r="P94">
            <v>0</v>
          </cell>
          <cell r="Q94">
            <v>0</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v>
          </cell>
          <cell r="BF94">
            <v>0</v>
          </cell>
          <cell r="BG94">
            <v>0</v>
          </cell>
          <cell r="BH94">
            <v>0</v>
          </cell>
          <cell r="BI94">
            <v>0</v>
          </cell>
          <cell r="BJ94">
            <v>0</v>
          </cell>
          <cell r="BK94">
            <v>0</v>
          </cell>
          <cell r="BL94">
            <v>0</v>
          </cell>
          <cell r="BM94">
            <v>0</v>
          </cell>
          <cell r="BN94">
            <v>0</v>
          </cell>
          <cell r="BO94">
            <v>0</v>
          </cell>
          <cell r="BP94">
            <v>0</v>
          </cell>
          <cell r="BQ94">
            <v>0</v>
          </cell>
          <cell r="BR94">
            <v>0</v>
          </cell>
          <cell r="BS94">
            <v>0</v>
          </cell>
          <cell r="BT94">
            <v>0</v>
          </cell>
          <cell r="BU94">
            <v>0</v>
          </cell>
          <cell r="BV94">
            <v>0</v>
          </cell>
          <cell r="BW94">
            <v>0</v>
          </cell>
          <cell r="BX94">
            <v>0</v>
          </cell>
        </row>
        <row r="95">
          <cell r="A95" t="str">
            <v>Hydraulic Shovels RH170</v>
          </cell>
          <cell r="J95">
            <v>0</v>
          </cell>
          <cell r="K95">
            <v>0</v>
          </cell>
          <cell r="L95">
            <v>0</v>
          </cell>
          <cell r="M95">
            <v>0</v>
          </cell>
          <cell r="N95">
            <v>0</v>
          </cell>
          <cell r="O95">
            <v>0</v>
          </cell>
          <cell r="P95">
            <v>0</v>
          </cell>
          <cell r="Q95">
            <v>0</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v>
          </cell>
          <cell r="BW95">
            <v>0</v>
          </cell>
          <cell r="BX95">
            <v>0</v>
          </cell>
        </row>
        <row r="96">
          <cell r="A96" t="str">
            <v>Hydraulic Shovels RH120</v>
          </cell>
          <cell r="J96">
            <v>0</v>
          </cell>
          <cell r="K96">
            <v>0</v>
          </cell>
          <cell r="L96">
            <v>0</v>
          </cell>
          <cell r="M96">
            <v>0</v>
          </cell>
          <cell r="N96">
            <v>0</v>
          </cell>
          <cell r="O96">
            <v>0</v>
          </cell>
          <cell r="P96">
            <v>0</v>
          </cell>
          <cell r="Q96">
            <v>0</v>
          </cell>
          <cell r="R96">
            <v>0</v>
          </cell>
          <cell r="S96">
            <v>0</v>
          </cell>
          <cell r="T96">
            <v>0</v>
          </cell>
          <cell r="U96">
            <v>0</v>
          </cell>
          <cell r="V96">
            <v>0</v>
          </cell>
          <cell r="W96">
            <v>0</v>
          </cell>
          <cell r="X96">
            <v>0</v>
          </cell>
          <cell r="Y96">
            <v>0</v>
          </cell>
          <cell r="Z96">
            <v>0</v>
          </cell>
          <cell r="AA96">
            <v>0</v>
          </cell>
          <cell r="AB96">
            <v>0</v>
          </cell>
          <cell r="AC96">
            <v>0</v>
          </cell>
          <cell r="AD96">
            <v>0</v>
          </cell>
          <cell r="AE96">
            <v>0</v>
          </cell>
          <cell r="AF96">
            <v>0</v>
          </cell>
          <cell r="AG96">
            <v>0</v>
          </cell>
          <cell r="AH96">
            <v>0</v>
          </cell>
          <cell r="AI96">
            <v>0</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R96">
            <v>0</v>
          </cell>
          <cell r="BS96">
            <v>0</v>
          </cell>
          <cell r="BT96">
            <v>0</v>
          </cell>
          <cell r="BU96">
            <v>0</v>
          </cell>
          <cell r="BV96">
            <v>0</v>
          </cell>
          <cell r="BW96">
            <v>0</v>
          </cell>
          <cell r="BX96">
            <v>0</v>
          </cell>
        </row>
        <row r="97">
          <cell r="A97" t="str">
            <v>Hydraulic Shovels RH40</v>
          </cell>
          <cell r="J97">
            <v>0</v>
          </cell>
          <cell r="K97">
            <v>0</v>
          </cell>
          <cell r="L97">
            <v>0</v>
          </cell>
          <cell r="M97">
            <v>0</v>
          </cell>
          <cell r="N97">
            <v>0</v>
          </cell>
          <cell r="O97">
            <v>0</v>
          </cell>
          <cell r="P97">
            <v>0</v>
          </cell>
          <cell r="Q97">
            <v>0</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v>
          </cell>
          <cell r="BI97">
            <v>0</v>
          </cell>
          <cell r="BJ97">
            <v>0</v>
          </cell>
          <cell r="BK97">
            <v>0</v>
          </cell>
          <cell r="BL97">
            <v>0</v>
          </cell>
          <cell r="BM97">
            <v>0</v>
          </cell>
          <cell r="BN97">
            <v>0</v>
          </cell>
          <cell r="BO97">
            <v>0</v>
          </cell>
          <cell r="BP97">
            <v>0</v>
          </cell>
          <cell r="BQ97">
            <v>0</v>
          </cell>
          <cell r="BR97">
            <v>0</v>
          </cell>
          <cell r="BS97">
            <v>0</v>
          </cell>
          <cell r="BT97">
            <v>0</v>
          </cell>
          <cell r="BU97">
            <v>0</v>
          </cell>
          <cell r="BV97">
            <v>0</v>
          </cell>
          <cell r="BW97">
            <v>0</v>
          </cell>
          <cell r="BX97">
            <v>0</v>
          </cell>
        </row>
        <row r="98">
          <cell r="A98" t="str">
            <v>Front End Loaders</v>
          </cell>
          <cell r="J98">
            <v>0</v>
          </cell>
          <cell r="K98">
            <v>0</v>
          </cell>
          <cell r="L98">
            <v>0</v>
          </cell>
          <cell r="M98">
            <v>0</v>
          </cell>
          <cell r="N98">
            <v>0</v>
          </cell>
          <cell r="O98">
            <v>0</v>
          </cell>
          <cell r="P98">
            <v>0</v>
          </cell>
          <cell r="Q98">
            <v>0</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row>
        <row r="99">
          <cell r="A99" t="str">
            <v>CAT793</v>
          </cell>
          <cell r="J99">
            <v>0</v>
          </cell>
          <cell r="K99">
            <v>0</v>
          </cell>
          <cell r="L99">
            <v>0</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cell r="AI99">
            <v>0</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row>
        <row r="100">
          <cell r="A100" t="str">
            <v>CAT789</v>
          </cell>
          <cell r="J100">
            <v>0</v>
          </cell>
          <cell r="K100">
            <v>0</v>
          </cell>
          <cell r="L100">
            <v>0</v>
          </cell>
          <cell r="M100">
            <v>0</v>
          </cell>
          <cell r="N100">
            <v>0</v>
          </cell>
          <cell r="O100">
            <v>0</v>
          </cell>
          <cell r="P100">
            <v>0</v>
          </cell>
          <cell r="Q100">
            <v>0</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v>
          </cell>
          <cell r="BI100">
            <v>0</v>
          </cell>
          <cell r="BJ100">
            <v>0</v>
          </cell>
          <cell r="BK100">
            <v>0</v>
          </cell>
          <cell r="BL100">
            <v>0</v>
          </cell>
          <cell r="BM100">
            <v>0</v>
          </cell>
          <cell r="BN100">
            <v>0</v>
          </cell>
          <cell r="BO100">
            <v>0</v>
          </cell>
          <cell r="BP100">
            <v>0</v>
          </cell>
          <cell r="BQ100">
            <v>0</v>
          </cell>
          <cell r="BR100">
            <v>0</v>
          </cell>
          <cell r="BS100">
            <v>0</v>
          </cell>
          <cell r="BT100">
            <v>0</v>
          </cell>
          <cell r="BU100">
            <v>0</v>
          </cell>
          <cell r="BV100">
            <v>0</v>
          </cell>
          <cell r="BW100">
            <v>0</v>
          </cell>
          <cell r="BX100">
            <v>0</v>
          </cell>
        </row>
        <row r="101">
          <cell r="A101" t="str">
            <v>CAT777</v>
          </cell>
          <cell r="J101">
            <v>0</v>
          </cell>
          <cell r="K101">
            <v>0</v>
          </cell>
          <cell r="L101">
            <v>0</v>
          </cell>
          <cell r="M101">
            <v>0</v>
          </cell>
          <cell r="N101">
            <v>0</v>
          </cell>
          <cell r="O101">
            <v>0</v>
          </cell>
          <cell r="P101">
            <v>0</v>
          </cell>
          <cell r="Q101">
            <v>0</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row>
        <row r="102">
          <cell r="A102" t="str">
            <v>Production Drills</v>
          </cell>
          <cell r="J102">
            <v>0</v>
          </cell>
          <cell r="K102">
            <v>0</v>
          </cell>
          <cell r="L102">
            <v>0</v>
          </cell>
          <cell r="M102">
            <v>0</v>
          </cell>
          <cell r="N102">
            <v>0</v>
          </cell>
          <cell r="O102">
            <v>0</v>
          </cell>
          <cell r="P102">
            <v>0</v>
          </cell>
          <cell r="Q102">
            <v>0</v>
          </cell>
          <cell r="R102">
            <v>0</v>
          </cell>
          <cell r="S102">
            <v>0</v>
          </cell>
          <cell r="T102">
            <v>0</v>
          </cell>
          <cell r="U102">
            <v>0</v>
          </cell>
          <cell r="V102">
            <v>0</v>
          </cell>
          <cell r="W102">
            <v>0</v>
          </cell>
          <cell r="X102">
            <v>0</v>
          </cell>
          <cell r="Y102">
            <v>0</v>
          </cell>
          <cell r="Z102">
            <v>0</v>
          </cell>
          <cell r="AA102">
            <v>0</v>
          </cell>
          <cell r="AB102">
            <v>0</v>
          </cell>
          <cell r="AC102">
            <v>0</v>
          </cell>
          <cell r="AD102">
            <v>0</v>
          </cell>
          <cell r="AE102">
            <v>0</v>
          </cell>
          <cell r="AF102">
            <v>0</v>
          </cell>
          <cell r="AG102">
            <v>0</v>
          </cell>
          <cell r="AH102">
            <v>0</v>
          </cell>
          <cell r="AI102">
            <v>0</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R102">
            <v>0</v>
          </cell>
          <cell r="BS102">
            <v>0</v>
          </cell>
          <cell r="BT102">
            <v>0</v>
          </cell>
          <cell r="BU102">
            <v>0</v>
          </cell>
          <cell r="BV102">
            <v>0</v>
          </cell>
          <cell r="BW102">
            <v>0</v>
          </cell>
          <cell r="BX102">
            <v>0</v>
          </cell>
        </row>
        <row r="103">
          <cell r="A103" t="str">
            <v>Coal Drills</v>
          </cell>
          <cell r="J103">
            <v>0</v>
          </cell>
          <cell r="K103">
            <v>0</v>
          </cell>
          <cell r="L103">
            <v>0</v>
          </cell>
          <cell r="M103">
            <v>0</v>
          </cell>
          <cell r="N103">
            <v>0</v>
          </cell>
          <cell r="O103">
            <v>0</v>
          </cell>
          <cell r="P103">
            <v>0</v>
          </cell>
          <cell r="Q103">
            <v>0</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v>
          </cell>
          <cell r="BB103">
            <v>0</v>
          </cell>
          <cell r="BC103">
            <v>0</v>
          </cell>
          <cell r="BD103">
            <v>0</v>
          </cell>
          <cell r="BE103">
            <v>0</v>
          </cell>
          <cell r="BF103">
            <v>0</v>
          </cell>
          <cell r="BG103">
            <v>0</v>
          </cell>
          <cell r="BH103">
            <v>0</v>
          </cell>
          <cell r="BI103">
            <v>0</v>
          </cell>
          <cell r="BJ103">
            <v>0</v>
          </cell>
          <cell r="BK103">
            <v>0</v>
          </cell>
          <cell r="BL103">
            <v>0</v>
          </cell>
          <cell r="BM103">
            <v>0</v>
          </cell>
          <cell r="BN103">
            <v>0</v>
          </cell>
          <cell r="BO103">
            <v>0</v>
          </cell>
          <cell r="BP103">
            <v>0</v>
          </cell>
          <cell r="BQ103">
            <v>0</v>
          </cell>
          <cell r="BR103">
            <v>0</v>
          </cell>
          <cell r="BS103">
            <v>0</v>
          </cell>
          <cell r="BT103">
            <v>0</v>
          </cell>
          <cell r="BU103">
            <v>0</v>
          </cell>
          <cell r="BV103">
            <v>0</v>
          </cell>
          <cell r="BW103">
            <v>0</v>
          </cell>
          <cell r="BX103">
            <v>0</v>
          </cell>
        </row>
        <row r="104">
          <cell r="A104" t="str">
            <v>Track Dozers D10</v>
          </cell>
          <cell r="J104">
            <v>0</v>
          </cell>
          <cell r="K104">
            <v>0</v>
          </cell>
          <cell r="L104">
            <v>0</v>
          </cell>
          <cell r="M104">
            <v>0</v>
          </cell>
          <cell r="N104">
            <v>0</v>
          </cell>
          <cell r="O104">
            <v>0</v>
          </cell>
          <cell r="P104">
            <v>0</v>
          </cell>
          <cell r="Q104">
            <v>0</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v>
          </cell>
          <cell r="BL104">
            <v>0</v>
          </cell>
          <cell r="BM104">
            <v>0</v>
          </cell>
          <cell r="BN104">
            <v>0</v>
          </cell>
          <cell r="BO104">
            <v>0</v>
          </cell>
          <cell r="BP104">
            <v>0</v>
          </cell>
          <cell r="BQ104">
            <v>0</v>
          </cell>
          <cell r="BR104">
            <v>0</v>
          </cell>
          <cell r="BS104">
            <v>0</v>
          </cell>
          <cell r="BT104">
            <v>0</v>
          </cell>
          <cell r="BU104">
            <v>0</v>
          </cell>
          <cell r="BV104">
            <v>0</v>
          </cell>
          <cell r="BW104">
            <v>0</v>
          </cell>
          <cell r="BX104">
            <v>0</v>
          </cell>
        </row>
        <row r="105">
          <cell r="A105" t="str">
            <v>Track Dozers D9</v>
          </cell>
          <cell r="J105">
            <v>0</v>
          </cell>
          <cell r="K105">
            <v>0</v>
          </cell>
          <cell r="L105">
            <v>0</v>
          </cell>
          <cell r="M105">
            <v>0</v>
          </cell>
          <cell r="N105">
            <v>0</v>
          </cell>
          <cell r="O105">
            <v>0</v>
          </cell>
          <cell r="P105">
            <v>0</v>
          </cell>
          <cell r="Q105">
            <v>0</v>
          </cell>
          <cell r="R105">
            <v>0</v>
          </cell>
          <cell r="S105">
            <v>0</v>
          </cell>
          <cell r="T105">
            <v>0</v>
          </cell>
          <cell r="U105">
            <v>0</v>
          </cell>
          <cell r="V105">
            <v>0</v>
          </cell>
          <cell r="W105">
            <v>0</v>
          </cell>
          <cell r="X105">
            <v>0</v>
          </cell>
          <cell r="Y105">
            <v>0</v>
          </cell>
          <cell r="Z105">
            <v>0</v>
          </cell>
          <cell r="AA105">
            <v>0</v>
          </cell>
          <cell r="AB105">
            <v>0</v>
          </cell>
          <cell r="AC105">
            <v>0</v>
          </cell>
          <cell r="AD105">
            <v>0</v>
          </cell>
          <cell r="AE105">
            <v>0</v>
          </cell>
          <cell r="AF105">
            <v>0</v>
          </cell>
          <cell r="AG105">
            <v>0</v>
          </cell>
          <cell r="AH105">
            <v>0</v>
          </cell>
          <cell r="AI105">
            <v>0</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v>
          </cell>
          <cell r="BJ105">
            <v>0</v>
          </cell>
          <cell r="BK105">
            <v>0</v>
          </cell>
          <cell r="BL105">
            <v>0</v>
          </cell>
          <cell r="BM105">
            <v>0</v>
          </cell>
          <cell r="BN105">
            <v>0</v>
          </cell>
          <cell r="BO105">
            <v>0</v>
          </cell>
          <cell r="BP105">
            <v>0</v>
          </cell>
          <cell r="BQ105">
            <v>0</v>
          </cell>
          <cell r="BR105">
            <v>0</v>
          </cell>
          <cell r="BS105">
            <v>0</v>
          </cell>
          <cell r="BT105">
            <v>0</v>
          </cell>
          <cell r="BU105">
            <v>0</v>
          </cell>
          <cell r="BV105">
            <v>0</v>
          </cell>
          <cell r="BW105">
            <v>0</v>
          </cell>
          <cell r="BX105">
            <v>0</v>
          </cell>
        </row>
        <row r="106">
          <cell r="A106" t="str">
            <v>Track Dozers D7</v>
          </cell>
          <cell r="J106">
            <v>0</v>
          </cell>
          <cell r="K106">
            <v>0</v>
          </cell>
          <cell r="L106">
            <v>0</v>
          </cell>
          <cell r="M106">
            <v>0</v>
          </cell>
          <cell r="N106">
            <v>0</v>
          </cell>
          <cell r="O106">
            <v>0</v>
          </cell>
          <cell r="P106">
            <v>0</v>
          </cell>
          <cell r="Q106">
            <v>0</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v>
          </cell>
          <cell r="AW106">
            <v>0</v>
          </cell>
          <cell r="AX106">
            <v>0</v>
          </cell>
          <cell r="AY106">
            <v>0</v>
          </cell>
          <cell r="AZ106">
            <v>0</v>
          </cell>
          <cell r="BA106">
            <v>0</v>
          </cell>
          <cell r="BB106">
            <v>0</v>
          </cell>
          <cell r="BC106">
            <v>0</v>
          </cell>
          <cell r="BD106">
            <v>0</v>
          </cell>
          <cell r="BE106">
            <v>0</v>
          </cell>
          <cell r="BF106">
            <v>0</v>
          </cell>
          <cell r="BG106">
            <v>0</v>
          </cell>
          <cell r="BH106">
            <v>0</v>
          </cell>
          <cell r="BI106">
            <v>0</v>
          </cell>
          <cell r="BJ106">
            <v>0</v>
          </cell>
          <cell r="BK106">
            <v>0</v>
          </cell>
          <cell r="BL106">
            <v>0</v>
          </cell>
          <cell r="BM106">
            <v>0</v>
          </cell>
          <cell r="BN106">
            <v>0</v>
          </cell>
          <cell r="BO106">
            <v>0</v>
          </cell>
          <cell r="BP106">
            <v>0</v>
          </cell>
          <cell r="BQ106">
            <v>0</v>
          </cell>
          <cell r="BR106">
            <v>0</v>
          </cell>
          <cell r="BS106">
            <v>0</v>
          </cell>
          <cell r="BT106">
            <v>0</v>
          </cell>
          <cell r="BU106">
            <v>0</v>
          </cell>
          <cell r="BV106">
            <v>0</v>
          </cell>
          <cell r="BW106">
            <v>0</v>
          </cell>
          <cell r="BX106">
            <v>0</v>
          </cell>
        </row>
        <row r="107">
          <cell r="A107" t="str">
            <v>Wheel Dozers 834</v>
          </cell>
          <cell r="J107">
            <v>0</v>
          </cell>
          <cell r="K107">
            <v>0</v>
          </cell>
          <cell r="L107">
            <v>0</v>
          </cell>
          <cell r="M107">
            <v>0</v>
          </cell>
          <cell r="N107">
            <v>0</v>
          </cell>
          <cell r="O107">
            <v>0</v>
          </cell>
          <cell r="P107">
            <v>0</v>
          </cell>
          <cell r="Q107">
            <v>0</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v>
          </cell>
          <cell r="BL107">
            <v>0</v>
          </cell>
          <cell r="BM107">
            <v>0</v>
          </cell>
          <cell r="BN107">
            <v>0</v>
          </cell>
          <cell r="BO107">
            <v>0</v>
          </cell>
          <cell r="BP107">
            <v>0</v>
          </cell>
          <cell r="BQ107">
            <v>0</v>
          </cell>
          <cell r="BR107">
            <v>0</v>
          </cell>
          <cell r="BS107">
            <v>0</v>
          </cell>
          <cell r="BT107">
            <v>0</v>
          </cell>
          <cell r="BU107">
            <v>0</v>
          </cell>
          <cell r="BV107">
            <v>0</v>
          </cell>
          <cell r="BW107">
            <v>0</v>
          </cell>
          <cell r="BX107">
            <v>0</v>
          </cell>
        </row>
        <row r="108">
          <cell r="A108" t="str">
            <v>Graders</v>
          </cell>
          <cell r="J108">
            <v>0</v>
          </cell>
          <cell r="K108">
            <v>0</v>
          </cell>
          <cell r="L108">
            <v>0</v>
          </cell>
          <cell r="M108">
            <v>0</v>
          </cell>
          <cell r="N108">
            <v>0</v>
          </cell>
          <cell r="O108">
            <v>0</v>
          </cell>
          <cell r="P108">
            <v>0</v>
          </cell>
          <cell r="Q108">
            <v>0</v>
          </cell>
          <cell r="R108">
            <v>0</v>
          </cell>
          <cell r="S108">
            <v>0</v>
          </cell>
          <cell r="T108">
            <v>0</v>
          </cell>
          <cell r="U108">
            <v>0</v>
          </cell>
          <cell r="V108">
            <v>0</v>
          </cell>
          <cell r="W108">
            <v>0</v>
          </cell>
          <cell r="X108">
            <v>0</v>
          </cell>
          <cell r="Y108">
            <v>0</v>
          </cell>
          <cell r="Z108">
            <v>0</v>
          </cell>
          <cell r="AA108">
            <v>0</v>
          </cell>
          <cell r="AB108">
            <v>0</v>
          </cell>
          <cell r="AC108">
            <v>0</v>
          </cell>
          <cell r="AD108">
            <v>0</v>
          </cell>
          <cell r="AE108">
            <v>0</v>
          </cell>
          <cell r="AF108">
            <v>0</v>
          </cell>
          <cell r="AG108">
            <v>0</v>
          </cell>
          <cell r="AH108">
            <v>0</v>
          </cell>
          <cell r="AI108">
            <v>0</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v>
          </cell>
          <cell r="BJ108">
            <v>0</v>
          </cell>
          <cell r="BK108">
            <v>0</v>
          </cell>
          <cell r="BL108">
            <v>0</v>
          </cell>
          <cell r="BM108">
            <v>0</v>
          </cell>
          <cell r="BN108">
            <v>0</v>
          </cell>
          <cell r="BO108">
            <v>0</v>
          </cell>
          <cell r="BP108">
            <v>0</v>
          </cell>
          <cell r="BQ108">
            <v>0</v>
          </cell>
          <cell r="BR108">
            <v>0</v>
          </cell>
          <cell r="BS108">
            <v>0</v>
          </cell>
          <cell r="BT108">
            <v>0</v>
          </cell>
          <cell r="BU108">
            <v>0</v>
          </cell>
          <cell r="BV108">
            <v>0</v>
          </cell>
          <cell r="BW108">
            <v>0</v>
          </cell>
          <cell r="BX108">
            <v>0</v>
          </cell>
        </row>
        <row r="109">
          <cell r="A109" t="str">
            <v>Water Trucks</v>
          </cell>
          <cell r="J109">
            <v>0</v>
          </cell>
          <cell r="K109">
            <v>0</v>
          </cell>
          <cell r="L109">
            <v>0</v>
          </cell>
          <cell r="M109">
            <v>0</v>
          </cell>
          <cell r="N109">
            <v>0</v>
          </cell>
          <cell r="O109">
            <v>0</v>
          </cell>
          <cell r="P109">
            <v>0</v>
          </cell>
          <cell r="Q109">
            <v>0</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v>
          </cell>
          <cell r="AY109">
            <v>0</v>
          </cell>
          <cell r="AZ109">
            <v>0</v>
          </cell>
          <cell r="BA109">
            <v>0</v>
          </cell>
          <cell r="BB109">
            <v>0</v>
          </cell>
          <cell r="BC109">
            <v>0</v>
          </cell>
          <cell r="BD109">
            <v>0</v>
          </cell>
          <cell r="BE109">
            <v>0</v>
          </cell>
          <cell r="BF109">
            <v>0</v>
          </cell>
          <cell r="BG109">
            <v>0</v>
          </cell>
          <cell r="BH109">
            <v>0</v>
          </cell>
          <cell r="BI109">
            <v>0</v>
          </cell>
          <cell r="BJ109">
            <v>0</v>
          </cell>
          <cell r="BK109">
            <v>0</v>
          </cell>
          <cell r="BL109">
            <v>0</v>
          </cell>
          <cell r="BM109">
            <v>0</v>
          </cell>
          <cell r="BN109">
            <v>0</v>
          </cell>
          <cell r="BO109">
            <v>0</v>
          </cell>
          <cell r="BP109">
            <v>0</v>
          </cell>
          <cell r="BQ109">
            <v>0</v>
          </cell>
          <cell r="BR109">
            <v>0</v>
          </cell>
          <cell r="BS109">
            <v>0</v>
          </cell>
          <cell r="BT109">
            <v>0</v>
          </cell>
          <cell r="BU109">
            <v>0</v>
          </cell>
          <cell r="BV109">
            <v>0</v>
          </cell>
          <cell r="BW109">
            <v>0</v>
          </cell>
          <cell r="BX109">
            <v>0</v>
          </cell>
        </row>
        <row r="110">
          <cell r="A110" t="str">
            <v>Ancillary Excavator 330</v>
          </cell>
          <cell r="J110">
            <v>0</v>
          </cell>
          <cell r="K110">
            <v>0</v>
          </cell>
          <cell r="L110">
            <v>0</v>
          </cell>
          <cell r="M110">
            <v>0</v>
          </cell>
          <cell r="N110">
            <v>0</v>
          </cell>
          <cell r="O110">
            <v>0</v>
          </cell>
          <cell r="P110">
            <v>0</v>
          </cell>
          <cell r="Q110">
            <v>0</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row>
        <row r="111">
          <cell r="A111" t="str">
            <v>Crushers</v>
          </cell>
        </row>
        <row r="112">
          <cell r="A112" t="str">
            <v>Stockpile Loaders</v>
          </cell>
          <cell r="J112">
            <v>0</v>
          </cell>
          <cell r="K112">
            <v>0</v>
          </cell>
          <cell r="L112">
            <v>0</v>
          </cell>
          <cell r="M112">
            <v>0</v>
          </cell>
          <cell r="N112">
            <v>0</v>
          </cell>
          <cell r="O112">
            <v>0</v>
          </cell>
          <cell r="P112">
            <v>0</v>
          </cell>
          <cell r="Q112">
            <v>0</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v>
          </cell>
          <cell r="BG112">
            <v>0</v>
          </cell>
          <cell r="BH112">
            <v>0</v>
          </cell>
          <cell r="BI112">
            <v>0</v>
          </cell>
          <cell r="BJ112">
            <v>0</v>
          </cell>
          <cell r="BK112">
            <v>0</v>
          </cell>
          <cell r="BL112">
            <v>0</v>
          </cell>
          <cell r="BM112">
            <v>0</v>
          </cell>
          <cell r="BN112">
            <v>0</v>
          </cell>
          <cell r="BO112">
            <v>0</v>
          </cell>
          <cell r="BP112">
            <v>0</v>
          </cell>
          <cell r="BQ112">
            <v>0</v>
          </cell>
          <cell r="BR112">
            <v>0</v>
          </cell>
          <cell r="BS112">
            <v>0</v>
          </cell>
          <cell r="BT112">
            <v>0</v>
          </cell>
          <cell r="BU112">
            <v>0</v>
          </cell>
          <cell r="BV112">
            <v>0</v>
          </cell>
          <cell r="BW112">
            <v>0</v>
          </cell>
          <cell r="BX112">
            <v>0</v>
          </cell>
        </row>
      </sheetData>
      <sheetData sheetId="15" refreshError="1"/>
      <sheetData sheetId="16" refreshError="1"/>
      <sheetData sheetId="17" refreshError="1"/>
      <sheetData sheetId="18" refreshError="1"/>
      <sheetData sheetId="19" refreshError="1"/>
      <sheetData sheetId="20" refreshError="1"/>
      <sheetData sheetId="21" refreshError="1"/>
      <sheetData sheetId="22"/>
      <sheetData sheetId="23">
        <row r="11">
          <cell r="P11" t="str">
            <v>5300  Materials and Supplies  DO NOT USE</v>
          </cell>
          <cell r="Q11" t="str">
            <v>MINING CODES</v>
          </cell>
          <cell r="S11" t="str">
            <v>5220  Utillities  DO NOT USE</v>
          </cell>
          <cell r="T11" t="str">
            <v>Process ProductionPrimary Cushing-22060100</v>
          </cell>
        </row>
        <row r="12">
          <cell r="P12" t="str">
            <v>1000  Production Statistics</v>
          </cell>
          <cell r="Q12" t="str">
            <v>Mine Drilling 22020010</v>
          </cell>
          <cell r="S12" t="str">
            <v xml:space="preserve">5221       Utilities - Electricity   </v>
          </cell>
          <cell r="T12" t="str">
            <v>Process ProductionConveying and feeding-22060110</v>
          </cell>
        </row>
        <row r="13">
          <cell r="P13" t="str">
            <v>1001      Waste Mined</v>
          </cell>
          <cell r="Q13" t="str">
            <v>Mine Blasting 22020020</v>
          </cell>
          <cell r="S13" t="str">
            <v xml:space="preserve">5222       Utilities - Natural Gas   </v>
          </cell>
          <cell r="T13" t="str">
            <v>Process ProductionGrinding-22060120</v>
          </cell>
        </row>
        <row r="14">
          <cell r="P14" t="str">
            <v>1002      Oxide Mined</v>
          </cell>
          <cell r="Q14" t="str">
            <v>Mine Loading 22020030</v>
          </cell>
          <cell r="S14" t="str">
            <v xml:space="preserve">5223       Utilities - Water   </v>
          </cell>
          <cell r="T14" t="str">
            <v>Process ProductionSAG Mill-22060121</v>
          </cell>
        </row>
        <row r="15">
          <cell r="P15" t="str">
            <v>1003      VC Sulphide Mined</v>
          </cell>
          <cell r="Q15" t="str">
            <v>Mine CAT 375 22020031</v>
          </cell>
          <cell r="S15" t="str">
            <v xml:space="preserve">5224       Utilities - Sewer   </v>
          </cell>
          <cell r="T15" t="str">
            <v>Process ProductionBall Mill 1-22060122</v>
          </cell>
        </row>
        <row r="16">
          <cell r="P16" t="str">
            <v>1004      IN Sulphide Mined</v>
          </cell>
          <cell r="Q16" t="str">
            <v>Mine CAT 994 22020032</v>
          </cell>
          <cell r="S16" t="str">
            <v xml:space="preserve">5225       Utilities - Compressed Air   </v>
          </cell>
          <cell r="T16" t="str">
            <v>Process ProductionBall Mill 2-22060123</v>
          </cell>
        </row>
        <row r="17">
          <cell r="P17" t="str">
            <v>1005      Oxide Ag HG</v>
          </cell>
          <cell r="Q17" t="str">
            <v>Mine Hydraulic Shovels 22020033</v>
          </cell>
          <cell r="S17" t="str">
            <v>5300  Materials and Supplies  DO NOT USE</v>
          </cell>
          <cell r="T17" t="str">
            <v>Process ProductionPebble Crusher-22060124</v>
          </cell>
        </row>
        <row r="18">
          <cell r="P18" t="str">
            <v>1006      VCS AG Head Grade</v>
          </cell>
          <cell r="Q18" t="str">
            <v>Mine Hauling 22020040</v>
          </cell>
          <cell r="S18" t="str">
            <v xml:space="preserve">5302       Supplies - Operating   </v>
          </cell>
          <cell r="T18" t="str">
            <v>Process ProductionLead Flotation Circuit-22060130</v>
          </cell>
        </row>
        <row r="19">
          <cell r="P19" t="str">
            <v>1007      INS AG Head Grade</v>
          </cell>
          <cell r="Q19" t="str">
            <v>Mine CAT 785 22020041</v>
          </cell>
          <cell r="S19" t="str">
            <v xml:space="preserve">5303       Supplies - Field   </v>
          </cell>
          <cell r="T19" t="str">
            <v>Process ProductionLead Regrind-22060131</v>
          </cell>
        </row>
        <row r="20">
          <cell r="P20" t="str">
            <v>1008      Oxide Pg HG</v>
          </cell>
          <cell r="Q20" t="str">
            <v>Mine CAT 789 22020042</v>
          </cell>
          <cell r="S20" t="str">
            <v xml:space="preserve">5304       Supplies - Office   </v>
          </cell>
          <cell r="T20" t="str">
            <v>Process ProductionZinc Flotation Circuit-22060140</v>
          </cell>
        </row>
        <row r="21">
          <cell r="P21" t="str">
            <v>1009       VCS Pb HG</v>
          </cell>
          <cell r="Q21" t="str">
            <v>Mine Rehandle 22020049</v>
          </cell>
          <cell r="S21" t="str">
            <v xml:space="preserve">5305       Small Equipment and Tools   </v>
          </cell>
          <cell r="T21" t="str">
            <v>Process ProductionZinc Regrind-22060141</v>
          </cell>
        </row>
        <row r="22">
          <cell r="P22" t="str">
            <v>1010       INS Pb HG</v>
          </cell>
          <cell r="Q22" t="str">
            <v>Mine Dozing 22020050</v>
          </cell>
          <cell r="S22" t="str">
            <v>5321       Grinding Balls  DO NOT USE</v>
          </cell>
          <cell r="T22" t="str">
            <v>Process ProductionConcentrate Dewatering-22060150</v>
          </cell>
        </row>
        <row r="23">
          <cell r="P23" t="str">
            <v>1011       Oxide Zn HG</v>
          </cell>
          <cell r="Q23" t="str">
            <v>Mine Road Maintenance 22020060</v>
          </cell>
          <cell r="S23" t="str">
            <v xml:space="preserve">5321010       Grinding Balls -125mm  </v>
          </cell>
          <cell r="T23" t="str">
            <v>Process ProductionThickening-22060151</v>
          </cell>
        </row>
        <row r="24">
          <cell r="P24" t="str">
            <v>1012       VCS Zn HG</v>
          </cell>
          <cell r="Q24" t="str">
            <v>Mine Dewatering 22020070</v>
          </cell>
          <cell r="S24" t="str">
            <v xml:space="preserve">5321020       Grinding Balls - 50mm  </v>
          </cell>
          <cell r="T24" t="str">
            <v>Process ProductionFiltering-22060152</v>
          </cell>
        </row>
        <row r="25">
          <cell r="P25" t="str">
            <v>1013       INS Zn HG</v>
          </cell>
          <cell r="Q25" t="str">
            <v>Mine Suport (Lighting Plants, RTD) 22020080</v>
          </cell>
          <cell r="S25" t="str">
            <v xml:space="preserve">5321030       Grinding Balls - 25mm  </v>
          </cell>
          <cell r="T25" t="str">
            <v>Process ProductionThickener/Tailings-22060160</v>
          </cell>
        </row>
        <row r="26">
          <cell r="P26" t="str">
            <v>1014      Mill Feed VCS</v>
          </cell>
          <cell r="Q26" t="str">
            <v>Mine Planning 22020510</v>
          </cell>
          <cell r="S26" t="str">
            <v xml:space="preserve">5330       Liners &amp; Bolts   </v>
          </cell>
          <cell r="T26" t="str">
            <v>Process ProductionConcentrate Loadout-22060170</v>
          </cell>
        </row>
        <row r="27">
          <cell r="P27" t="str">
            <v>1015      Mill Feed INS</v>
          </cell>
          <cell r="Q27" t="str">
            <v>Mine Survey 22020520</v>
          </cell>
          <cell r="S27" t="str">
            <v xml:space="preserve">5331       Tires   </v>
          </cell>
          <cell r="T27" t="str">
            <v>Process ProductionWater systems-22060180</v>
          </cell>
        </row>
        <row r="28">
          <cell r="P28" t="str">
            <v>1016      Mill Feed Ag HG</v>
          </cell>
          <cell r="Q28" t="str">
            <v>Mine Geology 22020530</v>
          </cell>
          <cell r="S28" t="str">
            <v xml:space="preserve">5340       Filter Cloth   </v>
          </cell>
          <cell r="T28" t="str">
            <v>Process ProductionUtilities-22060190</v>
          </cell>
        </row>
        <row r="29">
          <cell r="P29" t="str">
            <v>1017      Mill Feed Pb Head Grade</v>
          </cell>
          <cell r="Q29" t="str">
            <v>Exploration Services 22020540</v>
          </cell>
          <cell r="S29" t="str">
            <v>5350  Components &amp; Parts  DO NOT USE</v>
          </cell>
          <cell r="T29" t="str">
            <v>Process ProductionLaboratory Services-22060200</v>
          </cell>
        </row>
        <row r="30">
          <cell r="P30" t="str">
            <v>1018      Mill feed Zn HG</v>
          </cell>
          <cell r="Q30" t="str">
            <v>Mine G &amp; A 22020930</v>
          </cell>
          <cell r="S30" t="str">
            <v xml:space="preserve">5351       Mechanical   </v>
          </cell>
          <cell r="T30" t="str">
            <v>Process ProductionMetallurgical Laboratory-22060210</v>
          </cell>
        </row>
        <row r="31">
          <cell r="P31" t="str">
            <v>1019      Mill Recov Ag</v>
          </cell>
          <cell r="Q31" t="str">
            <v>MINE MAINTENANCE CODES</v>
          </cell>
          <cell r="S31" t="str">
            <v xml:space="preserve">5352       Electrical/Instrumentation   </v>
          </cell>
          <cell r="T31" t="str">
            <v>Process ProductionAdminsitration-22060930</v>
          </cell>
        </row>
        <row r="32">
          <cell r="P32" t="str">
            <v>1020      Mill Recov Pb</v>
          </cell>
          <cell r="Q32" t="str">
            <v>MMaint- Drilling 22021010</v>
          </cell>
          <cell r="S32" t="str">
            <v xml:space="preserve">5353       Ground Engaging Tools   </v>
          </cell>
          <cell r="T32" t="str">
            <v>Process MaintenancePrimary Cushing-22061100</v>
          </cell>
        </row>
        <row r="33">
          <cell r="P33" t="str">
            <v>1021      Mill Recov Zn</v>
          </cell>
          <cell r="Q33" t="str">
            <v>MMaint- Blasting 22021020</v>
          </cell>
          <cell r="S33" t="str">
            <v xml:space="preserve">5354       Piping / Plumbing   </v>
          </cell>
          <cell r="T33" t="str">
            <v>Process MaintenanceConveying and feeding-22061110</v>
          </cell>
        </row>
        <row r="34">
          <cell r="P34" t="str">
            <v>1022      Vol Pb Conc</v>
          </cell>
          <cell r="Q34" t="str">
            <v>MMaint- Loading 22021030</v>
          </cell>
          <cell r="S34" t="str">
            <v xml:space="preserve">5355       Buildings   </v>
          </cell>
          <cell r="T34" t="str">
            <v>Process MaintenanceGrinding-22061120</v>
          </cell>
        </row>
        <row r="35">
          <cell r="P35" t="str">
            <v>1023      Vol Zn Con</v>
          </cell>
          <cell r="Q35" t="str">
            <v>MMaint- CAT 375 22021031</v>
          </cell>
          <cell r="S35" t="str">
            <v xml:space="preserve">5356       Undercarriage   </v>
          </cell>
          <cell r="T35" t="str">
            <v>Process MaintenanceSAG Mill-22061121</v>
          </cell>
        </row>
        <row r="36">
          <cell r="P36" t="str">
            <v>1024      Ag in Pb con</v>
          </cell>
          <cell r="Q36" t="str">
            <v>MMaint- CAT 994 22021032</v>
          </cell>
          <cell r="S36" t="str">
            <v xml:space="preserve">5360       Rubber Wear Parts   </v>
          </cell>
          <cell r="T36" t="str">
            <v>Process MaintenanceBall Mill 1-22061122</v>
          </cell>
        </row>
        <row r="37">
          <cell r="P37" t="str">
            <v>1025      Ag in Zn con</v>
          </cell>
          <cell r="Q37" t="str">
            <v>MMaint- Hydraulic Shovels 22021033</v>
          </cell>
          <cell r="S37" t="str">
            <v xml:space="preserve">5365       Steel Sections   </v>
          </cell>
          <cell r="T37" t="str">
            <v>Process MaintenanceBall Mill 2-22061123</v>
          </cell>
        </row>
        <row r="38">
          <cell r="P38" t="str">
            <v>1026      Gross Silver Prod</v>
          </cell>
          <cell r="Q38" t="str">
            <v>MMaint- Hauling 22021040</v>
          </cell>
          <cell r="S38" t="str">
            <v>5370  Fuel Oil and Grease  DO NOT USE</v>
          </cell>
          <cell r="T38" t="str">
            <v>Process MaintenancePebble Crusher-22061124</v>
          </cell>
        </row>
        <row r="39">
          <cell r="P39" t="str">
            <v>1027      Gross Pb Prod</v>
          </cell>
          <cell r="Q39" t="str">
            <v>MMaint- CAT 785 22021041</v>
          </cell>
          <cell r="S39" t="str">
            <v xml:space="preserve">5371       Diesel   </v>
          </cell>
          <cell r="T39" t="str">
            <v>Process MaintenanceLead Flotation Circuit-22061130</v>
          </cell>
        </row>
        <row r="40">
          <cell r="P40" t="str">
            <v>1028      Gross Zn Prod</v>
          </cell>
          <cell r="Q40" t="str">
            <v>MMaint- CAT 789 22021042</v>
          </cell>
          <cell r="S40" t="str">
            <v xml:space="preserve">5372       Gasoline   </v>
          </cell>
          <cell r="T40" t="str">
            <v>Process MaintenanceLead Regrind-22061131</v>
          </cell>
        </row>
        <row r="41">
          <cell r="P41" t="str">
            <v>1029      Net Payable Ag</v>
          </cell>
          <cell r="Q41" t="str">
            <v>MMaint- Rehandle 22021049</v>
          </cell>
          <cell r="S41" t="str">
            <v xml:space="preserve">5373       Oil and Grease   </v>
          </cell>
          <cell r="T41" t="str">
            <v>Process MaintenanceZinc Flotation Circuit-22061140</v>
          </cell>
        </row>
        <row r="42">
          <cell r="P42" t="str">
            <v>1030      Net Payable Pb</v>
          </cell>
          <cell r="Q42" t="str">
            <v>MMaint- Dozing 22021050</v>
          </cell>
          <cell r="S42" t="str">
            <v xml:space="preserve">5375       General Consumables   </v>
          </cell>
          <cell r="T42" t="str">
            <v>Process MaintenanceZinc Regrind-22061141</v>
          </cell>
        </row>
        <row r="43">
          <cell r="P43" t="str">
            <v>1031      Net Payable Zn</v>
          </cell>
          <cell r="Q43" t="str">
            <v>MMaint- Road Maintenance 22021060</v>
          </cell>
          <cell r="S43" t="str">
            <v>5400  Reagents  DO NOT USE</v>
          </cell>
          <cell r="T43" t="str">
            <v>Process MaintenanceConcentrate Dewatering-22061150</v>
          </cell>
        </row>
        <row r="44">
          <cell r="P44" t="str">
            <v>1032      Gross Revenue</v>
          </cell>
          <cell r="Q44" t="str">
            <v>MMaint- Dewatering 22021070</v>
          </cell>
          <cell r="S44" t="str">
            <v>5401       Collector - Primary  DO NOT USE</v>
          </cell>
          <cell r="T44" t="str">
            <v>Process MaintenanceThickening-22061151</v>
          </cell>
        </row>
        <row r="45">
          <cell r="P45" t="str">
            <v>1033      Net Revenue</v>
          </cell>
          <cell r="Q45" t="str">
            <v>MMaint- Suport 22021080</v>
          </cell>
          <cell r="S45" t="str">
            <v xml:space="preserve">5401010           Aero 65  </v>
          </cell>
          <cell r="T45" t="str">
            <v>Process MaintenanceFiltering-22061152</v>
          </cell>
        </row>
        <row r="46">
          <cell r="P46" t="str">
            <v>5301  DO NOT USE  DO NOT USE</v>
          </cell>
          <cell r="Q46" t="str">
            <v>MMaint- G &amp; A 22021930</v>
          </cell>
          <cell r="S46" t="str">
            <v xml:space="preserve">5401020           Aero 238  </v>
          </cell>
          <cell r="T46" t="str">
            <v>Process MaintenanceThickener/Tailings-22061160</v>
          </cell>
        </row>
        <row r="47">
          <cell r="P47" t="str">
            <v>6301       Depreciation</v>
          </cell>
          <cell r="S47" t="str">
            <v xml:space="preserve">5401030           SIPX  </v>
          </cell>
          <cell r="T47" t="str">
            <v>Process MaintenanceConcentrate Loadout-22061170</v>
          </cell>
        </row>
        <row r="48">
          <cell r="P48" t="str">
            <v>5842       Leasing costs</v>
          </cell>
          <cell r="S48" t="str">
            <v xml:space="preserve">5401040           PAX  </v>
          </cell>
          <cell r="T48" t="str">
            <v>Process MaintenanceWater systems-22061180</v>
          </cell>
        </row>
        <row r="49">
          <cell r="P49" t="str">
            <v xml:space="preserve">5302       Supplies - Operating   </v>
          </cell>
          <cell r="S49" t="str">
            <v xml:space="preserve">5405       Flocculants   </v>
          </cell>
          <cell r="T49" t="str">
            <v>Process MaintenanceUtilities-22061190</v>
          </cell>
        </row>
        <row r="50">
          <cell r="P50" t="str">
            <v xml:space="preserve">5303       Supplies - Field   </v>
          </cell>
          <cell r="S50" t="str">
            <v xml:space="preserve">5410       Chemicals - Other   </v>
          </cell>
          <cell r="T50" t="str">
            <v>Process MaintenanceBuilding Maintenance-22061470</v>
          </cell>
        </row>
        <row r="51">
          <cell r="P51" t="str">
            <v xml:space="preserve">5304       Supplies - Office   </v>
          </cell>
          <cell r="S51" t="str">
            <v xml:space="preserve">5415       Frother   </v>
          </cell>
          <cell r="T51" t="str">
            <v>Process MaintenanceCraneage and Rigging Services-22061480</v>
          </cell>
        </row>
        <row r="52">
          <cell r="P52" t="str">
            <v xml:space="preserve">5305       Small Equipment and Tools   </v>
          </cell>
          <cell r="S52" t="str">
            <v xml:space="preserve">5420       Lime   </v>
          </cell>
          <cell r="T52" t="str">
            <v>Process MaintenanceAdminsitration-22061930</v>
          </cell>
        </row>
        <row r="53">
          <cell r="P53" t="str">
            <v xml:space="preserve">5306       Office Equipment   </v>
          </cell>
          <cell r="S53" t="str">
            <v>5425       Depressants  DO NOT USE</v>
          </cell>
        </row>
        <row r="54">
          <cell r="P54" t="str">
            <v xml:space="preserve">5307       Computer Equipment   </v>
          </cell>
          <cell r="S54" t="str">
            <v xml:space="preserve">5425010           Zn Oxide  </v>
          </cell>
        </row>
        <row r="55">
          <cell r="P55" t="str">
            <v xml:space="preserve">5310       Software   </v>
          </cell>
          <cell r="S55" t="str">
            <v xml:space="preserve">5425020           Na Cyanide  </v>
          </cell>
        </row>
        <row r="56">
          <cell r="P56" t="str">
            <v>5315  Explosives &amp; Accessories  DO NOT USE</v>
          </cell>
          <cell r="S56" t="str">
            <v xml:space="preserve">5430       Activator   </v>
          </cell>
        </row>
        <row r="57">
          <cell r="P57" t="str">
            <v xml:space="preserve">5316       Bulk   </v>
          </cell>
        </row>
        <row r="58">
          <cell r="P58" t="str">
            <v xml:space="preserve">5317       Accessories   </v>
          </cell>
        </row>
        <row r="59">
          <cell r="P59" t="str">
            <v xml:space="preserve">5318       Explosives   </v>
          </cell>
        </row>
        <row r="60">
          <cell r="P60" t="str">
            <v xml:space="preserve">5331  Tires   </v>
          </cell>
        </row>
        <row r="61">
          <cell r="P61" t="str">
            <v>5350  Components &amp; Parts  DO NOT USE</v>
          </cell>
        </row>
        <row r="62">
          <cell r="P62" t="str">
            <v xml:space="preserve">5351       Mechanical   </v>
          </cell>
        </row>
        <row r="63">
          <cell r="P63" t="str">
            <v xml:space="preserve">5352       Electrical/Instrumentation   </v>
          </cell>
        </row>
        <row r="64">
          <cell r="P64" t="str">
            <v xml:space="preserve">5353       Ground Engaging Tools   </v>
          </cell>
        </row>
        <row r="65">
          <cell r="P65" t="str">
            <v xml:space="preserve">5354       Piping / Plumbing   </v>
          </cell>
        </row>
        <row r="66">
          <cell r="P66" t="str">
            <v xml:space="preserve">5355       Buildings   </v>
          </cell>
        </row>
        <row r="67">
          <cell r="P67" t="str">
            <v xml:space="preserve">5356       Undercarriage   </v>
          </cell>
        </row>
        <row r="68">
          <cell r="P68" t="str">
            <v xml:space="preserve">5360       Rubber Wear Parts   </v>
          </cell>
        </row>
        <row r="69">
          <cell r="P69" t="str">
            <v xml:space="preserve">5365       Steel Sections   </v>
          </cell>
        </row>
        <row r="70">
          <cell r="P70" t="str">
            <v>5370  Fuel Oil and Grease  DO NOT USE</v>
          </cell>
        </row>
        <row r="71">
          <cell r="P71" t="str">
            <v xml:space="preserve">5371       Diesel   </v>
          </cell>
        </row>
        <row r="72">
          <cell r="P72" t="str">
            <v xml:space="preserve">5372       Gasoline   </v>
          </cell>
        </row>
        <row r="73">
          <cell r="P73" t="str">
            <v xml:space="preserve">5373       Oil and Grease   </v>
          </cell>
        </row>
        <row r="74">
          <cell r="P74" t="str">
            <v xml:space="preserve">5375       General Consumables   </v>
          </cell>
        </row>
        <row r="75">
          <cell r="P75" t="str">
            <v>5500  Contractors  DO NOT USE</v>
          </cell>
        </row>
        <row r="76">
          <cell r="P76" t="str">
            <v xml:space="preserve">5501       Contract - ECPM   </v>
          </cell>
        </row>
        <row r="77">
          <cell r="P77" t="str">
            <v xml:space="preserve">5502       Contract - Drilling Services   </v>
          </cell>
        </row>
        <row r="78">
          <cell r="P78" t="str">
            <v xml:space="preserve">5503       Contract - Maintenance and Rep   </v>
          </cell>
        </row>
        <row r="79">
          <cell r="P79" t="str">
            <v xml:space="preserve">5504       Contract - Mining   </v>
          </cell>
        </row>
        <row r="80">
          <cell r="P80" t="str">
            <v xml:space="preserve">5510       Contract - Construction   </v>
          </cell>
        </row>
        <row r="81">
          <cell r="P81" t="str">
            <v xml:space="preserve">5529       Contract - Other   </v>
          </cell>
        </row>
        <row r="82">
          <cell r="P82" t="str">
            <v>5530  Professional Fees  DO NOT USE</v>
          </cell>
        </row>
        <row r="83">
          <cell r="P83" t="str">
            <v xml:space="preserve">5534       Professional Fees: Legal Fees   </v>
          </cell>
        </row>
        <row r="84">
          <cell r="P84" t="str">
            <v xml:space="preserve">5535       IT Consulting   </v>
          </cell>
        </row>
        <row r="85">
          <cell r="P85" t="str">
            <v xml:space="preserve">5536       Other Professional Services   </v>
          </cell>
        </row>
        <row r="86">
          <cell r="P86" t="str">
            <v xml:space="preserve">5623       Permit Costs   </v>
          </cell>
        </row>
        <row r="87">
          <cell r="P87" t="str">
            <v xml:space="preserve">5624       Licenses Costs   </v>
          </cell>
        </row>
        <row r="88">
          <cell r="P88" t="str">
            <v xml:space="preserve">5625       Fines   </v>
          </cell>
        </row>
        <row r="89">
          <cell r="P89" t="str">
            <v>5640  Freight, Shipping &amp; Postage  DO NOT USE</v>
          </cell>
        </row>
        <row r="90">
          <cell r="P90" t="str">
            <v xml:space="preserve">5641       Postage   </v>
          </cell>
        </row>
        <row r="91">
          <cell r="P91" t="str">
            <v xml:space="preserve">5642       Shipping Service   </v>
          </cell>
        </row>
        <row r="92">
          <cell r="P92" t="str">
            <v xml:space="preserve">5643       Freight &amp; Delivery   </v>
          </cell>
        </row>
        <row r="93">
          <cell r="P93" t="str">
            <v xml:space="preserve">5644       Customs And Duties   </v>
          </cell>
        </row>
        <row r="94">
          <cell r="P94" t="str">
            <v>5700  Travel &amp; Entertainment  DO NOT USE</v>
          </cell>
        </row>
        <row r="95">
          <cell r="P95" t="str">
            <v xml:space="preserve">5701       Travel: Transportation   </v>
          </cell>
        </row>
        <row r="96">
          <cell r="P96" t="str">
            <v xml:space="preserve">5702       Travel: Fares   </v>
          </cell>
        </row>
        <row r="97">
          <cell r="P97" t="str">
            <v xml:space="preserve">5703       Travel: Lodging   </v>
          </cell>
        </row>
        <row r="98">
          <cell r="P98" t="str">
            <v xml:space="preserve">5704       Travel: Meals   </v>
          </cell>
        </row>
        <row r="99">
          <cell r="P99" t="str">
            <v xml:space="preserve">5705       External Visitors   </v>
          </cell>
        </row>
        <row r="100">
          <cell r="P100" t="str">
            <v xml:space="preserve">5706       Entertainment   </v>
          </cell>
        </row>
        <row r="101">
          <cell r="P101" t="str">
            <v xml:space="preserve">5710       Travel: Other   </v>
          </cell>
        </row>
        <row r="102">
          <cell r="P102" t="str">
            <v xml:space="preserve">5711       Travel: Vehicles and Other   </v>
          </cell>
        </row>
        <row r="103">
          <cell r="P103" t="str">
            <v xml:space="preserve">5712       Gasoline &amp; Minor Maint.   </v>
          </cell>
        </row>
        <row r="104">
          <cell r="P104" t="str">
            <v>5800  Other Costs  DO NOT USE</v>
          </cell>
        </row>
        <row r="105">
          <cell r="P105" t="str">
            <v xml:space="preserve">5801       Copying &amp; Reproduction   </v>
          </cell>
        </row>
        <row r="106">
          <cell r="P106" t="str">
            <v xml:space="preserve">5802       Photos and maps   </v>
          </cell>
        </row>
        <row r="107">
          <cell r="P107" t="str">
            <v xml:space="preserve">5803       Subscriptions &amp; Publications   </v>
          </cell>
        </row>
        <row r="108">
          <cell r="P108" t="str">
            <v xml:space="preserve">5804       Education, Seminars, Conferences   </v>
          </cell>
        </row>
        <row r="109">
          <cell r="P109" t="str">
            <v xml:space="preserve">5805       Membership Dues   </v>
          </cell>
        </row>
        <row r="110">
          <cell r="P110" t="str">
            <v xml:space="preserve">5808       Other General Costs   </v>
          </cell>
        </row>
        <row r="111">
          <cell r="P111" t="str">
            <v xml:space="preserve">5809       Medical Expenses   </v>
          </cell>
        </row>
      </sheetData>
      <sheetData sheetId="24" refreshError="1"/>
      <sheetData sheetId="25" refreshError="1"/>
      <sheetData sheetId="26" refreshError="1"/>
      <sheetData sheetId="27" refreshError="1"/>
      <sheetData sheetId="28"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NZ 1"/>
    </sheetNames>
    <sheetDataSet>
      <sheetData sheetId="0"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 val="PRESUP"/>
      <sheetName val="Informe"/>
      <sheetName val="Cantidades"/>
    </sheetNames>
    <sheetDataSet>
      <sheetData sheetId="0"/>
      <sheetData sheetId="1">
        <row r="1">
          <cell r="A1" t="str">
            <v>DISELECSA LTDA</v>
          </cell>
          <cell r="E1" t="str">
            <v>Pagina:</v>
          </cell>
          <cell r="F1">
            <v>1</v>
          </cell>
        </row>
        <row r="2">
          <cell r="A2" t="str">
            <v xml:space="preserve">PROYECTO : CONSTRUCCION REDES EN MEDIA Y BAJA TENSION - </v>
          </cell>
          <cell r="E2" t="str">
            <v>Fecha :</v>
          </cell>
          <cell r="F2" t="str">
            <v>JUL 27/05</v>
          </cell>
        </row>
        <row r="3">
          <cell r="B3" t="str">
            <v>ETAPA 8 SECCION B - MANZ 120 y 147</v>
          </cell>
          <cell r="E3" t="str">
            <v>Informe:</v>
          </cell>
          <cell r="F3" t="str">
            <v>F. PRECIOS</v>
          </cell>
        </row>
        <row r="4">
          <cell r="A4" t="str">
            <v xml:space="preserve">URBANIZACION LOS ROBLES                       </v>
          </cell>
          <cell r="E4" t="str">
            <v xml:space="preserve"> </v>
          </cell>
        </row>
        <row r="5">
          <cell r="A5" t="str">
            <v>CASTRO TCHERASSI S.A.</v>
          </cell>
          <cell r="E5" t="str">
            <v>VERSION 01</v>
          </cell>
        </row>
        <row r="6">
          <cell r="E6" t="str">
            <v xml:space="preserve"> </v>
          </cell>
        </row>
        <row r="7">
          <cell r="A7" t="str">
            <v>ITEM</v>
          </cell>
          <cell r="B7" t="str">
            <v>DESCRIPCION</v>
          </cell>
          <cell r="C7" t="str">
            <v>UNIDAD</v>
          </cell>
          <cell r="D7" t="str">
            <v>CANT</v>
          </cell>
          <cell r="E7" t="str">
            <v>V/UNIT</v>
          </cell>
          <cell r="F7" t="str">
            <v>V/TOTAL</v>
          </cell>
        </row>
        <row r="9">
          <cell r="A9">
            <v>1</v>
          </cell>
          <cell r="B9" t="str">
            <v>REDES MEDIA Y BAJA TENSION AEREAS</v>
          </cell>
          <cell r="F9">
            <v>0</v>
          </cell>
        </row>
        <row r="10">
          <cell r="A10">
            <v>1.01</v>
          </cell>
          <cell r="B10" t="str">
            <v>Sum e Inst de Poste de Concreto de 12 x 750 Kgs ( Excv, Hincada y aplomada, Tpte)</v>
          </cell>
          <cell r="C10" t="str">
            <v>UN</v>
          </cell>
          <cell r="D10">
            <v>1</v>
          </cell>
          <cell r="E10">
            <v>699535</v>
          </cell>
          <cell r="F10">
            <v>699535</v>
          </cell>
        </row>
        <row r="11">
          <cell r="A11">
            <v>1.02</v>
          </cell>
          <cell r="B11" t="str">
            <v>Sum e Inst de Poste Autosoportado de Concreto de 12 x 1750 Kgs (Hincada y aplomada, Tpte)</v>
          </cell>
          <cell r="C11" t="str">
            <v>UN</v>
          </cell>
          <cell r="D11">
            <v>2</v>
          </cell>
          <cell r="E11">
            <v>1730445</v>
          </cell>
          <cell r="F11">
            <v>3460890</v>
          </cell>
        </row>
        <row r="12">
          <cell r="A12">
            <v>1.03</v>
          </cell>
          <cell r="B12" t="str">
            <v xml:space="preserve">Construccion de Base Autosoportada </v>
          </cell>
          <cell r="C12" t="str">
            <v>UN</v>
          </cell>
          <cell r="D12">
            <v>2</v>
          </cell>
          <cell r="E12">
            <v>686236</v>
          </cell>
          <cell r="F12">
            <v>1372472</v>
          </cell>
        </row>
        <row r="13">
          <cell r="A13">
            <v>1.04</v>
          </cell>
          <cell r="B13" t="str">
            <v>Sum e Inst de Estruc Paso tipo Senc  3 FASES (LINE POST)</v>
          </cell>
          <cell r="C13" t="str">
            <v>UN</v>
          </cell>
          <cell r="D13">
            <v>0</v>
          </cell>
          <cell r="E13">
            <v>509799</v>
          </cell>
          <cell r="F13">
            <v>0</v>
          </cell>
        </row>
        <row r="14">
          <cell r="A14">
            <v>1.05</v>
          </cell>
          <cell r="B14" t="str">
            <v>Sum e Inst de Estruc Term Corrida      3 FASES (LINE POST)</v>
          </cell>
          <cell r="C14" t="str">
            <v>UN</v>
          </cell>
          <cell r="D14">
            <v>0</v>
          </cell>
          <cell r="E14">
            <v>1410677</v>
          </cell>
          <cell r="F14">
            <v>0</v>
          </cell>
        </row>
        <row r="15">
          <cell r="A15">
            <v>1.06</v>
          </cell>
          <cell r="B15" t="str">
            <v xml:space="preserve">Sum e Inst de Estructura Terminal       3 FASES </v>
          </cell>
          <cell r="C15" t="str">
            <v>UN</v>
          </cell>
          <cell r="D15">
            <v>1</v>
          </cell>
          <cell r="E15">
            <v>719772</v>
          </cell>
          <cell r="F15">
            <v>719772</v>
          </cell>
        </row>
        <row r="16">
          <cell r="A16">
            <v>1.07</v>
          </cell>
          <cell r="B16" t="str">
            <v>Sum e Inst de Estruc Paso tipo Senc   2 FASES (LINE POST)</v>
          </cell>
          <cell r="C16" t="str">
            <v>UN</v>
          </cell>
          <cell r="D16">
            <v>0</v>
          </cell>
          <cell r="E16">
            <v>399350</v>
          </cell>
          <cell r="F16">
            <v>0</v>
          </cell>
        </row>
        <row r="17">
          <cell r="A17">
            <v>1.08</v>
          </cell>
          <cell r="B17" t="str">
            <v>Sum e Inst de Estructura de Terminal Corrida      2 FASES</v>
          </cell>
          <cell r="C17" t="str">
            <v>UN</v>
          </cell>
          <cell r="E17">
            <v>1057487</v>
          </cell>
          <cell r="F17">
            <v>0</v>
          </cell>
        </row>
        <row r="18">
          <cell r="A18">
            <v>1.0900000000000001</v>
          </cell>
          <cell r="B18" t="str">
            <v>Sum e Inst de Estructura Terminal       2 FASES</v>
          </cell>
          <cell r="C18" t="str">
            <v>UN</v>
          </cell>
          <cell r="D18">
            <v>2</v>
          </cell>
          <cell r="E18">
            <v>602437</v>
          </cell>
          <cell r="F18">
            <v>1204874</v>
          </cell>
        </row>
        <row r="19">
          <cell r="A19">
            <v>1.1000000000000001</v>
          </cell>
          <cell r="B19" t="str">
            <v>Sum e Inst de Retenida Directa a tierra</v>
          </cell>
          <cell r="C19" t="str">
            <v>UN</v>
          </cell>
          <cell r="D19">
            <v>0</v>
          </cell>
          <cell r="E19">
            <v>147313</v>
          </cell>
          <cell r="F19">
            <v>0</v>
          </cell>
        </row>
        <row r="20">
          <cell r="A20">
            <v>1.1100000000000001</v>
          </cell>
          <cell r="B20" t="str">
            <v>Sum e Inst de Retenida Doble a tierra</v>
          </cell>
          <cell r="C20" t="str">
            <v>UN</v>
          </cell>
          <cell r="D20">
            <v>0</v>
          </cell>
          <cell r="E20">
            <v>250116</v>
          </cell>
          <cell r="F20">
            <v>0</v>
          </cell>
        </row>
        <row r="21">
          <cell r="A21">
            <v>1.1200000000000001</v>
          </cell>
          <cell r="B21" t="str">
            <v>Sum e Inst de Cruceta auxiliar para protecciones de transformador</v>
          </cell>
          <cell r="C21" t="str">
            <v>UN</v>
          </cell>
          <cell r="D21">
            <v>3</v>
          </cell>
          <cell r="E21">
            <v>167486</v>
          </cell>
          <cell r="F21">
            <v>502458</v>
          </cell>
        </row>
        <row r="22">
          <cell r="A22">
            <v>1.1299999999999999</v>
          </cell>
          <cell r="B22" t="str">
            <v>Sum e Inst de Transformador de  25 kva 13.200 v (Incluye Protecciones , y herrajes y bajante a tierra)</v>
          </cell>
          <cell r="C22" t="str">
            <v>UN</v>
          </cell>
          <cell r="D22">
            <v>1</v>
          </cell>
          <cell r="E22">
            <v>3793609</v>
          </cell>
          <cell r="F22">
            <v>3793609</v>
          </cell>
        </row>
        <row r="23">
          <cell r="A23">
            <v>1.1399999999999999</v>
          </cell>
          <cell r="B23" t="str">
            <v>Sum e Inst de Transformador de 37,5 kva 13.200 v , conexión en caliente (Incluye Protecciones , y herrajes y bajante a tierra)</v>
          </cell>
          <cell r="C23" t="str">
            <v>UN</v>
          </cell>
          <cell r="D23">
            <v>1</v>
          </cell>
          <cell r="E23">
            <v>4200432</v>
          </cell>
          <cell r="F23">
            <v>4200432</v>
          </cell>
        </row>
        <row r="24">
          <cell r="A24">
            <v>1.1499999999999999</v>
          </cell>
          <cell r="B24" t="str">
            <v>Sum e Inst de Transformador de  50 kva 13.200 v , conexión en caliente (Incluye Protecciones , y herrajes y bajante a tierra)</v>
          </cell>
          <cell r="C24" t="str">
            <v>UN</v>
          </cell>
          <cell r="D24">
            <v>1</v>
          </cell>
          <cell r="E24">
            <v>4944520</v>
          </cell>
          <cell r="F24">
            <v>4944520</v>
          </cell>
        </row>
        <row r="25">
          <cell r="A25">
            <v>1.1599999999999999</v>
          </cell>
          <cell r="B25" t="str">
            <v xml:space="preserve">Instalación de bajante y conexión de Transformador red sec. Trenzada </v>
          </cell>
          <cell r="C25" t="str">
            <v>UN</v>
          </cell>
          <cell r="D25">
            <v>3</v>
          </cell>
          <cell r="E25">
            <v>245429</v>
          </cell>
          <cell r="F25">
            <v>736287</v>
          </cell>
        </row>
        <row r="26">
          <cell r="A26">
            <v>1.17</v>
          </cell>
          <cell r="B26" t="str">
            <v>Sum e Inst de Seccionamiento de línea 3F - 100 Amp  (Incluye Protecciones  y herrajes . Montaje en caliente)</v>
          </cell>
          <cell r="C26" t="str">
            <v>UN</v>
          </cell>
          <cell r="E26">
            <v>882804</v>
          </cell>
          <cell r="F26">
            <v>0</v>
          </cell>
        </row>
        <row r="27">
          <cell r="A27">
            <v>1.18</v>
          </cell>
          <cell r="B27" t="str">
            <v xml:space="preserve">Sum e Inst de Seccionamiento de línea 3F - 100 Amp en caliente (Incluye Protecciones, Aisladores  y herrajes) . </v>
          </cell>
          <cell r="C27" t="str">
            <v>UN</v>
          </cell>
          <cell r="E27">
            <v>879375</v>
          </cell>
          <cell r="F27">
            <v>0</v>
          </cell>
        </row>
        <row r="28">
          <cell r="A28">
            <v>1.19</v>
          </cell>
          <cell r="B28" t="str">
            <v xml:space="preserve">Sum e Inst de Seccionamiento de línea 2F - 100 Amp  en caliente (Incluye Protecciones, Aisladores  y herrajes) . </v>
          </cell>
          <cell r="C28" t="str">
            <v>UN</v>
          </cell>
          <cell r="D28">
            <v>0</v>
          </cell>
          <cell r="E28">
            <v>584536</v>
          </cell>
          <cell r="F28">
            <v>0</v>
          </cell>
        </row>
        <row r="29">
          <cell r="A29">
            <v>1.2</v>
          </cell>
          <cell r="B29" t="str">
            <v>Sum, riega y tendido de Cable Tipo ACSR No 1/0  - 3 hilos</v>
          </cell>
          <cell r="C29" t="str">
            <v>ML</v>
          </cell>
          <cell r="D29">
            <v>35</v>
          </cell>
          <cell r="E29">
            <v>9716</v>
          </cell>
          <cell r="F29">
            <v>340060</v>
          </cell>
        </row>
        <row r="30">
          <cell r="A30">
            <v>1.21</v>
          </cell>
          <cell r="B30" t="str">
            <v>Sum, riega y tendido de Cable Tipo ACSR No 1/0  - 2 hilos</v>
          </cell>
          <cell r="C30" t="str">
            <v>ML</v>
          </cell>
          <cell r="D30">
            <v>60</v>
          </cell>
          <cell r="E30">
            <v>6478</v>
          </cell>
          <cell r="F30">
            <v>388680</v>
          </cell>
        </row>
        <row r="31">
          <cell r="A31">
            <v>1.22</v>
          </cell>
          <cell r="B31" t="str">
            <v>Sum, riega y tendido de Cable Tipo ACSR No 4/0  - 3 hilos</v>
          </cell>
          <cell r="C31" t="str">
            <v>ML</v>
          </cell>
          <cell r="E31">
            <v>16835</v>
          </cell>
          <cell r="F31">
            <v>0</v>
          </cell>
        </row>
        <row r="32">
          <cell r="A32">
            <v>1.23</v>
          </cell>
          <cell r="B32" t="str">
            <v>Sum, riega y tendido de Cable Tipo ACSR No 4/0  - 2 hilos</v>
          </cell>
          <cell r="C32" t="str">
            <v>ML</v>
          </cell>
          <cell r="E32">
            <v>10703</v>
          </cell>
          <cell r="F32">
            <v>0</v>
          </cell>
        </row>
        <row r="33">
          <cell r="A33">
            <v>1.24</v>
          </cell>
          <cell r="B33" t="str">
            <v xml:space="preserve">Remodelación de redes en MT existentes </v>
          </cell>
          <cell r="C33" t="str">
            <v>GLO</v>
          </cell>
          <cell r="D33">
            <v>1</v>
          </cell>
          <cell r="E33">
            <v>2121981</v>
          </cell>
          <cell r="F33">
            <v>2121981</v>
          </cell>
        </row>
        <row r="34">
          <cell r="B34" t="str">
            <v>SUBTOTAL REDES MEDIA TENSION</v>
          </cell>
          <cell r="F34">
            <v>24485570</v>
          </cell>
        </row>
        <row r="36">
          <cell r="A36">
            <v>2</v>
          </cell>
          <cell r="B36" t="str">
            <v>REDES BAJA TENSION</v>
          </cell>
        </row>
        <row r="37">
          <cell r="A37">
            <v>2.0099999999999998</v>
          </cell>
          <cell r="B37" t="str">
            <v>Sum e Inst de Poste de Concreto de 9 x 510 Kgs ( Excv, Hincada y aplomada, Tpte)</v>
          </cell>
          <cell r="C37" t="str">
            <v>UN</v>
          </cell>
          <cell r="D37">
            <v>4</v>
          </cell>
          <cell r="E37">
            <v>413416</v>
          </cell>
          <cell r="F37">
            <v>1653664</v>
          </cell>
        </row>
        <row r="38">
          <cell r="A38">
            <v>2.02</v>
          </cell>
          <cell r="B38" t="str">
            <v>Sum e Inst de Poste Autosoportado de Concreto de 9 x 1500 Kgs (Hincada y aplomada, Tpte)</v>
          </cell>
          <cell r="C38" t="str">
            <v>UN</v>
          </cell>
          <cell r="D38">
            <v>2</v>
          </cell>
          <cell r="E38">
            <v>909743</v>
          </cell>
          <cell r="F38">
            <v>1819486</v>
          </cell>
        </row>
        <row r="39">
          <cell r="A39">
            <v>2.0299999999999998</v>
          </cell>
          <cell r="B39" t="str">
            <v xml:space="preserve">Construccion de Base Autosoportada </v>
          </cell>
          <cell r="C39" t="str">
            <v>UN</v>
          </cell>
          <cell r="D39">
            <v>2</v>
          </cell>
          <cell r="E39">
            <v>610335</v>
          </cell>
          <cell r="F39">
            <v>1220670</v>
          </cell>
        </row>
        <row r="40">
          <cell r="A40">
            <v>2.04</v>
          </cell>
          <cell r="B40" t="str">
            <v xml:space="preserve">Estructura sec tipo alineación en  poste   prim ó sec. </v>
          </cell>
          <cell r="C40" t="str">
            <v>UN</v>
          </cell>
          <cell r="D40">
            <v>2</v>
          </cell>
          <cell r="E40">
            <v>15021</v>
          </cell>
          <cell r="F40">
            <v>30042</v>
          </cell>
        </row>
        <row r="41">
          <cell r="A41">
            <v>2.0499999999999998</v>
          </cell>
          <cell r="B41" t="str">
            <v xml:space="preserve">Estructura sec alineación en angulo  en  poste   prim ó sec. </v>
          </cell>
          <cell r="C41" t="str">
            <v>UN</v>
          </cell>
          <cell r="D41">
            <v>0</v>
          </cell>
          <cell r="E41">
            <v>21936</v>
          </cell>
          <cell r="F41">
            <v>0</v>
          </cell>
        </row>
        <row r="42">
          <cell r="A42">
            <v>2.06</v>
          </cell>
          <cell r="B42" t="str">
            <v xml:space="preserve">Estructura secund.  Fin de línea en  poste  prim ó sec. </v>
          </cell>
          <cell r="C42" t="str">
            <v>UN</v>
          </cell>
          <cell r="D42">
            <v>8</v>
          </cell>
          <cell r="E42">
            <v>31363</v>
          </cell>
          <cell r="F42">
            <v>250904</v>
          </cell>
        </row>
        <row r="43">
          <cell r="A43">
            <v>2.0699999999999998</v>
          </cell>
          <cell r="B43" t="str">
            <v xml:space="preserve">Estructura secund. Tipo anclaje en  poste prim ó sec  </v>
          </cell>
          <cell r="C43" t="str">
            <v>UN</v>
          </cell>
          <cell r="D43">
            <v>2</v>
          </cell>
          <cell r="E43">
            <v>51178</v>
          </cell>
          <cell r="F43">
            <v>102356</v>
          </cell>
        </row>
        <row r="44">
          <cell r="A44">
            <v>2.08</v>
          </cell>
          <cell r="B44" t="str">
            <v>Cruce aereo puenteado red secundaria  a neutro desnudo (tipo SAX1)</v>
          </cell>
          <cell r="C44" t="str">
            <v>UN</v>
          </cell>
          <cell r="D44">
            <v>2</v>
          </cell>
          <cell r="E44">
            <v>44549</v>
          </cell>
          <cell r="F44">
            <v>89098</v>
          </cell>
        </row>
        <row r="45">
          <cell r="A45">
            <v>2.09</v>
          </cell>
          <cell r="B45" t="str">
            <v>Sum e inst de tapones selladores y conector aislado de perforacion para puentes, cruces, aterrizaje, alumbrado publico y derivacion de cajas de abonados red trenzada</v>
          </cell>
          <cell r="C45" t="str">
            <v>Glo</v>
          </cell>
          <cell r="D45">
            <v>1</v>
          </cell>
          <cell r="E45">
            <v>1237703</v>
          </cell>
          <cell r="F45">
            <v>1237703</v>
          </cell>
        </row>
        <row r="46">
          <cell r="A46">
            <v>2.1</v>
          </cell>
          <cell r="B46" t="str">
            <v>Sum e inst de varilla polo a tierra cola de circuito (incluye varilla Cu, cable Cu desnudo)</v>
          </cell>
          <cell r="C46" t="str">
            <v>UN</v>
          </cell>
          <cell r="D46">
            <v>6</v>
          </cell>
          <cell r="E46">
            <v>119411</v>
          </cell>
          <cell r="F46">
            <v>716466</v>
          </cell>
        </row>
        <row r="47">
          <cell r="A47">
            <v>2.11</v>
          </cell>
          <cell r="B47" t="str">
            <v>Sum e Inst de Retenida Secundaria</v>
          </cell>
          <cell r="C47" t="str">
            <v>UN</v>
          </cell>
          <cell r="D47">
            <v>3</v>
          </cell>
          <cell r="E47">
            <v>136128</v>
          </cell>
          <cell r="F47">
            <v>408384</v>
          </cell>
        </row>
        <row r="48">
          <cell r="A48">
            <v>2.12</v>
          </cell>
          <cell r="B48" t="str">
            <v>Sum e Inst de Retenida Sec.  en Guitarra a tierra</v>
          </cell>
          <cell r="C48" t="str">
            <v>UN</v>
          </cell>
          <cell r="D48">
            <v>0</v>
          </cell>
          <cell r="E48">
            <v>196220</v>
          </cell>
          <cell r="F48">
            <v>0</v>
          </cell>
        </row>
        <row r="49">
          <cell r="A49">
            <v>2.13</v>
          </cell>
          <cell r="B49" t="str">
            <v>Sum, tendido y tensionado de Linea secundaria en cable triplex 2 x 2 + 2 AAAC- XLPE 600V</v>
          </cell>
          <cell r="C49" t="str">
            <v>ML</v>
          </cell>
          <cell r="E49">
            <v>9450.68</v>
          </cell>
          <cell r="F49">
            <v>0</v>
          </cell>
        </row>
        <row r="50">
          <cell r="A50">
            <v>2.14</v>
          </cell>
          <cell r="B50" t="str">
            <v>Sum, tendido y tensionado de Linea secundaria en cable triplex 2 x 1/0 + 1/0 AAAC- XLPE 600V</v>
          </cell>
          <cell r="C50" t="str">
            <v>ML</v>
          </cell>
          <cell r="D50">
            <v>165</v>
          </cell>
          <cell r="E50">
            <v>13431.55</v>
          </cell>
          <cell r="F50">
            <v>2216206</v>
          </cell>
        </row>
        <row r="51">
          <cell r="A51">
            <v>2.15</v>
          </cell>
          <cell r="B51" t="str">
            <v>Sum, tendido y tensionado de Linea secundaria en cable triplex 2 x 4/0 + 4/0 AAAC- XLPE 600V</v>
          </cell>
          <cell r="C51" t="str">
            <v>ML</v>
          </cell>
          <cell r="D51">
            <v>109</v>
          </cell>
          <cell r="E51">
            <v>22093.119999999999</v>
          </cell>
          <cell r="F51">
            <v>2408150.08</v>
          </cell>
        </row>
        <row r="52">
          <cell r="A52">
            <v>2.16</v>
          </cell>
          <cell r="B52" t="str">
            <v>Sum, tendido y tensionado de Linea neutro  en cable desnudo 1/0  ACSR</v>
          </cell>
          <cell r="C52" t="str">
            <v>ML</v>
          </cell>
          <cell r="D52">
            <v>25</v>
          </cell>
          <cell r="E52">
            <v>2979</v>
          </cell>
          <cell r="F52">
            <v>74475</v>
          </cell>
        </row>
        <row r="53">
          <cell r="A53">
            <v>2.17</v>
          </cell>
          <cell r="B53" t="str">
            <v>Sum y montaje de Caja para acometida de 9 circuitos</v>
          </cell>
          <cell r="C53" t="str">
            <v>UN</v>
          </cell>
          <cell r="D53">
            <v>13</v>
          </cell>
          <cell r="E53">
            <v>326251</v>
          </cell>
          <cell r="F53">
            <v>4241263</v>
          </cell>
        </row>
        <row r="54">
          <cell r="A54">
            <v>2.1800000000000002</v>
          </cell>
          <cell r="B54" t="str">
            <v xml:space="preserve">Sum y montaje de Caja para acometida de 4 circuitos </v>
          </cell>
          <cell r="C54" t="str">
            <v>UN</v>
          </cell>
          <cell r="D54">
            <v>0</v>
          </cell>
          <cell r="E54">
            <v>246740</v>
          </cell>
          <cell r="F54">
            <v>0</v>
          </cell>
        </row>
        <row r="55">
          <cell r="B55" t="str">
            <v>SUBTOTAL REDES BAJA TENSION</v>
          </cell>
          <cell r="F55">
            <v>16468867.08</v>
          </cell>
        </row>
        <row r="57">
          <cell r="A57">
            <v>3</v>
          </cell>
          <cell r="B57" t="str">
            <v>ALUMBRADO - LUMINARIAS</v>
          </cell>
        </row>
        <row r="58">
          <cell r="A58">
            <v>3.01</v>
          </cell>
          <cell r="B58" t="str">
            <v>Sum e Inst de luminaria de Sodio de 150 W Incluye ( Brazo , pernos y cableados)</v>
          </cell>
          <cell r="C58" t="str">
            <v>UN</v>
          </cell>
          <cell r="D58">
            <v>10</v>
          </cell>
          <cell r="E58">
            <v>316694</v>
          </cell>
          <cell r="F58">
            <v>3166940</v>
          </cell>
        </row>
        <row r="59">
          <cell r="A59">
            <v>3.02</v>
          </cell>
          <cell r="B59" t="str">
            <v>Sum e Inst de luminaria de Sodio de 70 W Incluye ( Brazo, pernos y cableados)</v>
          </cell>
          <cell r="C59" t="str">
            <v>UN</v>
          </cell>
          <cell r="D59">
            <v>3</v>
          </cell>
          <cell r="E59">
            <v>193373</v>
          </cell>
          <cell r="F59">
            <v>580119</v>
          </cell>
        </row>
        <row r="60">
          <cell r="A60">
            <v>3.03</v>
          </cell>
          <cell r="B60" t="str">
            <v>Sum, tendido y tensionado de Linea secundaria en cable duplex 2 x 2  AAAC- XLPE 600V</v>
          </cell>
          <cell r="C60" t="str">
            <v>ML</v>
          </cell>
          <cell r="D60">
            <v>0</v>
          </cell>
          <cell r="E60">
            <v>7291</v>
          </cell>
          <cell r="F60">
            <v>0</v>
          </cell>
        </row>
        <row r="61">
          <cell r="A61">
            <v>3.04</v>
          </cell>
          <cell r="B61" t="str">
            <v>Sum e instalacion de materiales y accesorios exclusivo de alumbrado publico ( incluye herrajes,perchas, aisl.carrete, conectores aislados, tapones, retenidas )</v>
          </cell>
          <cell r="C61" t="str">
            <v>GLO</v>
          </cell>
          <cell r="D61">
            <v>0</v>
          </cell>
          <cell r="E61">
            <v>1095402</v>
          </cell>
          <cell r="F61">
            <v>0</v>
          </cell>
        </row>
        <row r="62">
          <cell r="A62">
            <v>3.05</v>
          </cell>
          <cell r="B62" t="str">
            <v>Sum e Inst de Poste de Concreto de 9 x 510 Kgs exclusivo de alumbrado ( Excv, Hincada y aplomada, Tpte)</v>
          </cell>
          <cell r="C62" t="str">
            <v>UN</v>
          </cell>
          <cell r="D62">
            <v>0</v>
          </cell>
          <cell r="E62">
            <v>413416</v>
          </cell>
          <cell r="F62">
            <v>0</v>
          </cell>
        </row>
        <row r="63">
          <cell r="A63">
            <v>3.06</v>
          </cell>
          <cell r="B63" t="str">
            <v>Sum e Inst de Poste de Concreto de 12 x 510 Kgs exclusivo de alumbrado ( Excv, Hincada y aplomada, Tpte)</v>
          </cell>
          <cell r="C63" t="str">
            <v>UN</v>
          </cell>
          <cell r="D63">
            <v>0</v>
          </cell>
          <cell r="E63">
            <v>646267</v>
          </cell>
          <cell r="F63">
            <v>0</v>
          </cell>
        </row>
        <row r="64">
          <cell r="B64" t="str">
            <v>SUBTOTAL ALUMBRADO - LUMINARIAS</v>
          </cell>
          <cell r="F64">
            <v>3747059</v>
          </cell>
        </row>
        <row r="66">
          <cell r="A66">
            <v>4</v>
          </cell>
          <cell r="B66" t="str">
            <v>ACOMETIDAS</v>
          </cell>
        </row>
        <row r="67">
          <cell r="A67">
            <v>4.01</v>
          </cell>
          <cell r="B67" t="str">
            <v>Sum y montaje de acometidas 220 V (incluye cable,  anclajes y contador 220 V)</v>
          </cell>
          <cell r="C67" t="str">
            <v>UN</v>
          </cell>
          <cell r="D67">
            <v>59</v>
          </cell>
          <cell r="E67">
            <v>294761</v>
          </cell>
          <cell r="F67">
            <v>17390899</v>
          </cell>
        </row>
        <row r="68">
          <cell r="A68" t="str">
            <v xml:space="preserve"> </v>
          </cell>
          <cell r="B68" t="str">
            <v>SUBTOTAL ACOMETIDAS</v>
          </cell>
          <cell r="F68">
            <v>17390899</v>
          </cell>
        </row>
        <row r="70">
          <cell r="B70" t="str">
            <v>SUBTOTAL COSTOS DIRECTOS</v>
          </cell>
          <cell r="F70">
            <v>62092395.079999998</v>
          </cell>
        </row>
        <row r="72">
          <cell r="B72" t="str">
            <v>ADMINISTRACION</v>
          </cell>
          <cell r="C72" t="str">
            <v>%</v>
          </cell>
          <cell r="D72">
            <v>0.08</v>
          </cell>
          <cell r="F72">
            <v>4967391.6063999999</v>
          </cell>
        </row>
        <row r="73">
          <cell r="B73" t="str">
            <v>IMPREVISTOS</v>
          </cell>
          <cell r="C73" t="str">
            <v>%</v>
          </cell>
          <cell r="D73">
            <v>0.02</v>
          </cell>
          <cell r="F73">
            <v>1241847.9016</v>
          </cell>
        </row>
        <row r="74">
          <cell r="B74" t="str">
            <v>UTILIDADES</v>
          </cell>
          <cell r="C74" t="str">
            <v>%</v>
          </cell>
          <cell r="D74">
            <v>0.05</v>
          </cell>
          <cell r="F74">
            <v>3104619.7540000002</v>
          </cell>
        </row>
        <row r="76">
          <cell r="B76" t="str">
            <v>COSTOS INDIRECTOS</v>
          </cell>
          <cell r="F76">
            <v>9313859.2620000001</v>
          </cell>
        </row>
        <row r="78">
          <cell r="B78" t="str">
            <v>VALOR IVA (16 %) SOBRE UTILIDAD ESTIMADA</v>
          </cell>
          <cell r="F78">
            <v>496739.16064000002</v>
          </cell>
        </row>
        <row r="80">
          <cell r="B80" t="str">
            <v>VALOR TOTAL PRESUPUESTO</v>
          </cell>
          <cell r="F80">
            <v>71902993.502639994</v>
          </cell>
        </row>
        <row r="83">
          <cell r="B83" t="str">
            <v>ATENTAMENTE</v>
          </cell>
        </row>
        <row r="86">
          <cell r="B86" t="str">
            <v>ING. ANGEL QUINTANA S.</v>
          </cell>
          <cell r="D86" t="str">
            <v xml:space="preserve">VoBo   ING. JAIME MERLANO </v>
          </cell>
        </row>
        <row r="87">
          <cell r="B87" t="str">
            <v>DIRECTOR DE PROYECTO</v>
          </cell>
          <cell r="D87" t="str">
            <v xml:space="preserve">             DIRECTOR TECNICO</v>
          </cell>
        </row>
        <row r="88">
          <cell r="B88" t="str">
            <v>CC.ARCHIVO</v>
          </cell>
        </row>
        <row r="90">
          <cell r="B90" t="str">
            <v>Sum y montaje de acometidas 110 V (incluye cable,  anclajes y contador 110 V)</v>
          </cell>
        </row>
      </sheetData>
      <sheetData sheetId="2"/>
      <sheetData sheetId="3"/>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Básicos"/>
      <sheetName val="Precios"/>
      <sheetName val="PRESUPUESTO"/>
      <sheetName val="Costos Ind."/>
      <sheetName val="1.2 localiz. y rep."/>
      <sheetName val="1.1. Descapote"/>
      <sheetName val="2.1 excavacion"/>
      <sheetName val="1.4. Inst.prov.energ."/>
      <sheetName val="1.5 Inst. Prov. Agua"/>
      <sheetName val="2.2 mej suelo"/>
      <sheetName val="2.3 solado"/>
      <sheetName val="2.4 cimiento T y L"/>
      <sheetName val="2.7 Acero 60"/>
      <sheetName val="2.8 Acero 37"/>
      <sheetName val="2.5 Relleno Balasto"/>
      <sheetName val="2.6 Exc viga muros"/>
      <sheetName val="2.7 Viga cimientos muros"/>
      <sheetName val="3.1 Columnas 1 piso"/>
      <sheetName val="3.2 Viga 2 piso 0.3x0.3"/>
      <sheetName val="3.3 Viga 2 piso 0.2x0.3"/>
      <sheetName val="3.4 Viga 2 piso 0.15x0.3"/>
      <sheetName val="3.7 Acero 60"/>
      <sheetName val="3.8 Acero 37"/>
      <sheetName val="3.5 Instalación metal deck"/>
      <sheetName val="3.6 Placa 2 piso"/>
      <sheetName val="3.9 Col 2 piso"/>
      <sheetName val="3.10 Viga 3 piso 0.3x0.3"/>
      <sheetName val="3.11 Viga 3 piso 0.2x0.3"/>
      <sheetName val="3.12 Viga 3 piso 0.15x0.3"/>
      <sheetName val="3.13 Inst metal deck 3 piso "/>
      <sheetName val="3.14 Col 3 piso"/>
      <sheetName val="3.15 Viga cub 0.15x0.3"/>
      <sheetName val="3.16 Metal deck cub"/>
      <sheetName val="3.17 placa tanque"/>
      <sheetName val="3.18 Escalera"/>
      <sheetName val="3.19 Imper terraza"/>
      <sheetName val="4.1 Levante muro"/>
      <sheetName val="5.1 Cubierta canaleta 43"/>
      <sheetName val="5.2 Caballete"/>
      <sheetName val="6.1 Acometida PVC 1&quot;"/>
      <sheetName val="6.2 instalación electrobomba"/>
      <sheetName val="6.3 Tuberia 0.75 "/>
      <sheetName val="6.4 Tuberia 0.5"/>
      <sheetName val="6.5 Pto hidra 0.5"/>
      <sheetName val="6.6 Llave de paso 0.75"/>
      <sheetName val="6.7 Llave paso 0.5"/>
      <sheetName val="6.8 Contador"/>
      <sheetName val="6.9 Tanque subterraneo"/>
      <sheetName val="6.10 tanque sup"/>
      <sheetName val="7.1 Pto sanit 4&quot;"/>
      <sheetName val="7.2 Pto sanit 2&quot;"/>
      <sheetName val="7.3 Tuberia PVC 4&quot;"/>
      <sheetName val="7.4 Tuberia PVC 2&quot;"/>
      <sheetName val="7.5 Tuberia PVC 6&quot;"/>
      <sheetName val="7.6 Bajante 4&quot;"/>
      <sheetName val="7.7 Caja de registro"/>
      <sheetName val="7.8 Bajante lluvias 3&quot;"/>
      <sheetName val="7.9 Tuberia lluvia 4&quot;"/>
      <sheetName val="7.10 Caja registro lluvias"/>
      <sheetName val="8.Instalacion electrica"/>
      <sheetName val="9.2 Pañete muros 2 piso"/>
      <sheetName val="9.3 Pañete muros 3 piso"/>
      <sheetName val="9.4 Imper muros ext"/>
      <sheetName val="9.5 imper muros exte fachada"/>
      <sheetName val="9.7 Valdosin cocina"/>
      <sheetName val="9.6 Valdosin baño"/>
      <sheetName val="9.8 Moldura en yeso"/>
      <sheetName val="9.9 Cielo raso yeso"/>
      <sheetName val="10.1 Plantilla e=0.06"/>
      <sheetName val="9.10 Inst. barandas"/>
      <sheetName val="10,2 Piso en ceramica"/>
      <sheetName val="10.3 Guard escoba"/>
      <sheetName val="10,4 Piso terraza,pat,bal,ga"/>
      <sheetName val="10.5 Piso baño"/>
      <sheetName val="10,6 Adoquin parq"/>
      <sheetName val="11,1  Sanitario"/>
      <sheetName val="11,2 Lavamanos"/>
      <sheetName val="11,3 Rejilla"/>
      <sheetName val="12,1 Puertas de mad."/>
      <sheetName val="12,2 Puerta aluminio"/>
      <sheetName val="12,3 Ventanas cal 18"/>
      <sheetName val="12,4 Ventana fachada"/>
      <sheetName val="13,1 Pintur a murs inter"/>
      <sheetName val="13,2 pintura muros ext"/>
      <sheetName val="13,3 Pintura de marcosy p."/>
      <sheetName val="14.1 Aseo ob negra"/>
      <sheetName val="14,2 Aseo ob blanca"/>
      <sheetName val="14,3 Relleno tierra neg."/>
      <sheetName val="9.1 pañete muros 1 pis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Datos"/>
      <sheetName val="Insum"/>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row r="1">
          <cell r="B1" t="str">
            <v>ESTUDIOS Y DISEÑOS DE LA CICLORUTA Y ESPACIO PUBLICO COMPLEMENTARIO DEL EJE VIAL DE LA CALLE 116 ENTRE LA CARRERA 11 Y LA AUTOPISTA NORTE INCLUYENDO SEPARADOR Y ANTEJARDINES EN LA CIUDAD DE BOGOTA D.C.</v>
          </cell>
        </row>
        <row r="2">
          <cell r="B2" t="str">
            <v>IDU-202-05</v>
          </cell>
        </row>
        <row r="3">
          <cell r="B3" t="str">
            <v>INARE LTDA</v>
          </cell>
        </row>
        <row r="5">
          <cell r="B5" t="str">
            <v>CONSORCIO AVENIDA 116</v>
          </cell>
        </row>
        <row r="6">
          <cell r="B6" t="str">
            <v>ARQ. SANDRA CAICEDO</v>
          </cell>
        </row>
        <row r="7">
          <cell r="B7">
            <v>39315</v>
          </cell>
        </row>
      </sheetData>
      <sheetData sheetId="16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BASICOS"/>
      <sheetName val="deuda"/>
      <sheetName val="consumo1"/>
    </sheetNames>
    <sheetDataSet>
      <sheetData sheetId="0"/>
      <sheetData sheetId="1">
        <row r="1">
          <cell r="A1" t="str">
            <v>NIC</v>
          </cell>
          <cell r="B1" t="str">
            <v>DEUDA</v>
          </cell>
          <cell r="C1" t="str">
            <v>MESES</v>
          </cell>
        </row>
        <row r="2">
          <cell r="A2">
            <v>5012005</v>
          </cell>
          <cell r="B2">
            <v>122957</v>
          </cell>
          <cell r="C2">
            <v>40</v>
          </cell>
        </row>
        <row r="3">
          <cell r="A3">
            <v>5049861</v>
          </cell>
          <cell r="B3">
            <v>339090</v>
          </cell>
          <cell r="C3">
            <v>5</v>
          </cell>
        </row>
        <row r="4">
          <cell r="A4">
            <v>5051089</v>
          </cell>
          <cell r="B4">
            <v>54550</v>
          </cell>
          <cell r="C4">
            <v>1</v>
          </cell>
        </row>
        <row r="5">
          <cell r="A5">
            <v>5054224</v>
          </cell>
          <cell r="B5">
            <v>19640</v>
          </cell>
          <cell r="C5">
            <v>1</v>
          </cell>
        </row>
        <row r="6">
          <cell r="A6">
            <v>5059043</v>
          </cell>
          <cell r="B6">
            <v>1497930</v>
          </cell>
          <cell r="C6">
            <v>40</v>
          </cell>
        </row>
        <row r="7">
          <cell r="A7">
            <v>5059827</v>
          </cell>
          <cell r="B7">
            <v>2159589</v>
          </cell>
          <cell r="C7">
            <v>38</v>
          </cell>
        </row>
        <row r="8">
          <cell r="A8">
            <v>5059829</v>
          </cell>
          <cell r="B8">
            <v>6142595</v>
          </cell>
          <cell r="C8">
            <v>38</v>
          </cell>
        </row>
        <row r="9">
          <cell r="A9">
            <v>5059839</v>
          </cell>
          <cell r="B9">
            <v>2618083</v>
          </cell>
          <cell r="C9">
            <v>38</v>
          </cell>
        </row>
        <row r="10">
          <cell r="A10">
            <v>5060085</v>
          </cell>
          <cell r="B10">
            <v>149750</v>
          </cell>
          <cell r="C10">
            <v>1</v>
          </cell>
        </row>
        <row r="11">
          <cell r="A11">
            <v>5060385</v>
          </cell>
          <cell r="B11">
            <v>383302</v>
          </cell>
          <cell r="C11">
            <v>28</v>
          </cell>
        </row>
        <row r="12">
          <cell r="A12">
            <v>5062083</v>
          </cell>
          <cell r="B12">
            <v>15320</v>
          </cell>
          <cell r="C12">
            <v>1</v>
          </cell>
        </row>
        <row r="13">
          <cell r="A13">
            <v>5071575</v>
          </cell>
          <cell r="B13">
            <v>221383</v>
          </cell>
          <cell r="C13">
            <v>14</v>
          </cell>
        </row>
        <row r="14">
          <cell r="A14">
            <v>5071820</v>
          </cell>
          <cell r="B14">
            <v>16000</v>
          </cell>
          <cell r="C14">
            <v>1</v>
          </cell>
        </row>
        <row r="15">
          <cell r="A15">
            <v>5071824</v>
          </cell>
          <cell r="B15">
            <v>343098</v>
          </cell>
          <cell r="C15">
            <v>44</v>
          </cell>
        </row>
        <row r="16">
          <cell r="A16">
            <v>5071840</v>
          </cell>
          <cell r="B16">
            <v>486540</v>
          </cell>
          <cell r="C16">
            <v>4</v>
          </cell>
        </row>
        <row r="17">
          <cell r="A17">
            <v>5071841</v>
          </cell>
          <cell r="B17">
            <v>49480</v>
          </cell>
          <cell r="C17">
            <v>1</v>
          </cell>
        </row>
        <row r="18">
          <cell r="A18">
            <v>5071844</v>
          </cell>
          <cell r="B18">
            <v>516870</v>
          </cell>
          <cell r="C18">
            <v>8</v>
          </cell>
        </row>
        <row r="19">
          <cell r="A19">
            <v>5071866</v>
          </cell>
          <cell r="B19">
            <v>33750</v>
          </cell>
          <cell r="C19">
            <v>1</v>
          </cell>
        </row>
        <row r="20">
          <cell r="A20">
            <v>5071873</v>
          </cell>
          <cell r="B20">
            <v>11000</v>
          </cell>
          <cell r="C20">
            <v>2</v>
          </cell>
        </row>
        <row r="21">
          <cell r="A21">
            <v>5071875</v>
          </cell>
          <cell r="B21">
            <v>50950</v>
          </cell>
          <cell r="C21">
            <v>1</v>
          </cell>
        </row>
        <row r="22">
          <cell r="A22">
            <v>5071891</v>
          </cell>
          <cell r="B22">
            <v>115685</v>
          </cell>
          <cell r="C22">
            <v>53</v>
          </cell>
        </row>
        <row r="23">
          <cell r="A23">
            <v>5071904</v>
          </cell>
          <cell r="B23">
            <v>102720</v>
          </cell>
          <cell r="C23">
            <v>5</v>
          </cell>
        </row>
        <row r="24">
          <cell r="A24">
            <v>5106181</v>
          </cell>
          <cell r="B24">
            <v>26280</v>
          </cell>
          <cell r="C24">
            <v>3</v>
          </cell>
        </row>
        <row r="25">
          <cell r="A25">
            <v>5106187</v>
          </cell>
          <cell r="B25">
            <v>25360</v>
          </cell>
          <cell r="C25">
            <v>2</v>
          </cell>
        </row>
        <row r="26">
          <cell r="A26">
            <v>5106265</v>
          </cell>
          <cell r="B26">
            <v>43220</v>
          </cell>
          <cell r="C26">
            <v>1</v>
          </cell>
        </row>
        <row r="27">
          <cell r="A27">
            <v>5106270</v>
          </cell>
          <cell r="B27">
            <v>30740</v>
          </cell>
          <cell r="C27">
            <v>1</v>
          </cell>
        </row>
        <row r="28">
          <cell r="A28">
            <v>5106273</v>
          </cell>
          <cell r="B28">
            <v>186270</v>
          </cell>
          <cell r="C28">
            <v>2</v>
          </cell>
        </row>
        <row r="29">
          <cell r="A29">
            <v>5106295</v>
          </cell>
          <cell r="B29">
            <v>695740</v>
          </cell>
          <cell r="C29">
            <v>1</v>
          </cell>
        </row>
        <row r="30">
          <cell r="A30">
            <v>5106296</v>
          </cell>
          <cell r="B30">
            <v>2599895</v>
          </cell>
          <cell r="C30">
            <v>52</v>
          </cell>
        </row>
        <row r="31">
          <cell r="A31">
            <v>5106308</v>
          </cell>
          <cell r="B31">
            <v>587690</v>
          </cell>
          <cell r="C31">
            <v>8</v>
          </cell>
        </row>
        <row r="32">
          <cell r="A32">
            <v>5106310</v>
          </cell>
          <cell r="B32">
            <v>393980</v>
          </cell>
          <cell r="C32">
            <v>7</v>
          </cell>
        </row>
        <row r="33">
          <cell r="A33">
            <v>5106340</v>
          </cell>
          <cell r="B33">
            <v>219080</v>
          </cell>
          <cell r="C33">
            <v>4</v>
          </cell>
        </row>
        <row r="34">
          <cell r="A34">
            <v>5106342</v>
          </cell>
          <cell r="B34">
            <v>16720</v>
          </cell>
          <cell r="C34">
            <v>1</v>
          </cell>
        </row>
        <row r="35">
          <cell r="A35">
            <v>5106344</v>
          </cell>
          <cell r="B35">
            <v>25990</v>
          </cell>
          <cell r="C35">
            <v>1</v>
          </cell>
        </row>
        <row r="36">
          <cell r="A36">
            <v>5106346</v>
          </cell>
          <cell r="B36">
            <v>548423</v>
          </cell>
          <cell r="C36">
            <v>16</v>
          </cell>
        </row>
        <row r="37">
          <cell r="A37">
            <v>5106349</v>
          </cell>
          <cell r="B37">
            <v>1488902</v>
          </cell>
          <cell r="C37">
            <v>28</v>
          </cell>
        </row>
        <row r="38">
          <cell r="A38">
            <v>5106351</v>
          </cell>
          <cell r="B38">
            <v>43360</v>
          </cell>
          <cell r="C38">
            <v>1</v>
          </cell>
        </row>
        <row r="39">
          <cell r="A39">
            <v>5106352</v>
          </cell>
          <cell r="B39">
            <v>20240</v>
          </cell>
          <cell r="C39">
            <v>1</v>
          </cell>
        </row>
        <row r="40">
          <cell r="A40">
            <v>5106357</v>
          </cell>
          <cell r="B40">
            <v>10400</v>
          </cell>
          <cell r="C40">
            <v>1</v>
          </cell>
        </row>
        <row r="41">
          <cell r="A41">
            <v>5106505</v>
          </cell>
          <cell r="B41">
            <v>119570</v>
          </cell>
          <cell r="C41">
            <v>2</v>
          </cell>
        </row>
        <row r="42">
          <cell r="A42">
            <v>5106506</v>
          </cell>
          <cell r="B42">
            <v>31960</v>
          </cell>
          <cell r="C42">
            <v>2</v>
          </cell>
        </row>
        <row r="43">
          <cell r="A43">
            <v>5109997</v>
          </cell>
          <cell r="B43">
            <v>30000</v>
          </cell>
          <cell r="C43">
            <v>1</v>
          </cell>
        </row>
        <row r="44">
          <cell r="A44">
            <v>5110020</v>
          </cell>
          <cell r="B44">
            <v>377790</v>
          </cell>
          <cell r="C44">
            <v>7</v>
          </cell>
        </row>
        <row r="45">
          <cell r="A45">
            <v>5110329</v>
          </cell>
          <cell r="B45">
            <v>1438880</v>
          </cell>
          <cell r="C45">
            <v>48</v>
          </cell>
        </row>
        <row r="46">
          <cell r="A46">
            <v>5110351</v>
          </cell>
          <cell r="B46">
            <v>1043136</v>
          </cell>
          <cell r="C46">
            <v>40</v>
          </cell>
        </row>
        <row r="47">
          <cell r="A47">
            <v>5110393</v>
          </cell>
          <cell r="B47">
            <v>16140</v>
          </cell>
          <cell r="C47">
            <v>1</v>
          </cell>
        </row>
        <row r="48">
          <cell r="A48">
            <v>5110403</v>
          </cell>
          <cell r="B48">
            <v>820870</v>
          </cell>
          <cell r="C48">
            <v>0</v>
          </cell>
        </row>
        <row r="49">
          <cell r="A49">
            <v>5110491</v>
          </cell>
          <cell r="B49">
            <v>376130</v>
          </cell>
          <cell r="C49">
            <v>1</v>
          </cell>
        </row>
        <row r="50">
          <cell r="A50">
            <v>5110574</v>
          </cell>
          <cell r="B50">
            <v>100000</v>
          </cell>
          <cell r="C50">
            <v>4</v>
          </cell>
        </row>
        <row r="51">
          <cell r="A51">
            <v>5110620</v>
          </cell>
          <cell r="B51">
            <v>103150</v>
          </cell>
          <cell r="C51">
            <v>1</v>
          </cell>
        </row>
        <row r="52">
          <cell r="A52">
            <v>5110651</v>
          </cell>
          <cell r="B52">
            <v>91830</v>
          </cell>
          <cell r="C52">
            <v>0</v>
          </cell>
        </row>
        <row r="53">
          <cell r="A53">
            <v>5110669</v>
          </cell>
          <cell r="B53">
            <v>53220</v>
          </cell>
          <cell r="C53">
            <v>9</v>
          </cell>
        </row>
        <row r="54">
          <cell r="A54">
            <v>5110786</v>
          </cell>
          <cell r="B54">
            <v>16380</v>
          </cell>
          <cell r="C54">
            <v>1</v>
          </cell>
        </row>
        <row r="55">
          <cell r="A55">
            <v>5110823</v>
          </cell>
          <cell r="B55">
            <v>6580</v>
          </cell>
          <cell r="C55">
            <v>6</v>
          </cell>
        </row>
        <row r="56">
          <cell r="A56">
            <v>5110981</v>
          </cell>
          <cell r="B56">
            <v>417880</v>
          </cell>
          <cell r="C56">
            <v>7</v>
          </cell>
        </row>
        <row r="57">
          <cell r="A57">
            <v>5111021</v>
          </cell>
          <cell r="B57">
            <v>40000</v>
          </cell>
          <cell r="C57">
            <v>1</v>
          </cell>
        </row>
        <row r="58">
          <cell r="A58">
            <v>5111085</v>
          </cell>
          <cell r="B58">
            <v>113360</v>
          </cell>
          <cell r="C58">
            <v>1</v>
          </cell>
        </row>
        <row r="59">
          <cell r="A59">
            <v>5111148</v>
          </cell>
          <cell r="B59">
            <v>15020</v>
          </cell>
          <cell r="C59">
            <v>1</v>
          </cell>
        </row>
        <row r="60">
          <cell r="A60">
            <v>5111158</v>
          </cell>
          <cell r="B60">
            <v>18090</v>
          </cell>
          <cell r="C60">
            <v>1</v>
          </cell>
        </row>
        <row r="61">
          <cell r="A61">
            <v>5111187</v>
          </cell>
          <cell r="B61">
            <v>493850</v>
          </cell>
          <cell r="C61">
            <v>16</v>
          </cell>
        </row>
        <row r="62">
          <cell r="A62">
            <v>5111261</v>
          </cell>
          <cell r="B62">
            <v>51770</v>
          </cell>
          <cell r="C62">
            <v>1</v>
          </cell>
        </row>
        <row r="63">
          <cell r="A63">
            <v>5111271</v>
          </cell>
          <cell r="B63">
            <v>2256416</v>
          </cell>
          <cell r="C63">
            <v>53</v>
          </cell>
        </row>
        <row r="64">
          <cell r="A64">
            <v>5111343</v>
          </cell>
          <cell r="B64">
            <v>35355</v>
          </cell>
          <cell r="C64">
            <v>14</v>
          </cell>
        </row>
        <row r="65">
          <cell r="A65">
            <v>5111372</v>
          </cell>
          <cell r="B65">
            <v>19700</v>
          </cell>
          <cell r="C65">
            <v>4</v>
          </cell>
        </row>
        <row r="66">
          <cell r="A66">
            <v>5111378</v>
          </cell>
          <cell r="B66">
            <v>100000</v>
          </cell>
          <cell r="C66">
            <v>1</v>
          </cell>
        </row>
        <row r="67">
          <cell r="A67">
            <v>5111389</v>
          </cell>
          <cell r="B67">
            <v>59090</v>
          </cell>
          <cell r="C67">
            <v>1</v>
          </cell>
        </row>
        <row r="68">
          <cell r="A68">
            <v>5111400</v>
          </cell>
          <cell r="B68">
            <v>23210</v>
          </cell>
          <cell r="C68">
            <v>1</v>
          </cell>
        </row>
        <row r="69">
          <cell r="A69">
            <v>5111409</v>
          </cell>
          <cell r="B69">
            <v>22160</v>
          </cell>
          <cell r="C69">
            <v>1</v>
          </cell>
        </row>
        <row r="70">
          <cell r="A70">
            <v>5111450</v>
          </cell>
          <cell r="B70">
            <v>53660</v>
          </cell>
          <cell r="C70">
            <v>0</v>
          </cell>
        </row>
        <row r="71">
          <cell r="A71">
            <v>5111458</v>
          </cell>
          <cell r="B71">
            <v>95590</v>
          </cell>
          <cell r="C71">
            <v>1</v>
          </cell>
        </row>
        <row r="72">
          <cell r="A72">
            <v>5111500</v>
          </cell>
          <cell r="B72">
            <v>516060</v>
          </cell>
          <cell r="C72">
            <v>0</v>
          </cell>
        </row>
        <row r="73">
          <cell r="A73">
            <v>5111579</v>
          </cell>
          <cell r="B73">
            <v>582100</v>
          </cell>
          <cell r="C73">
            <v>10</v>
          </cell>
        </row>
        <row r="74">
          <cell r="A74">
            <v>5111592</v>
          </cell>
          <cell r="B74">
            <v>153127</v>
          </cell>
          <cell r="C74">
            <v>53</v>
          </cell>
        </row>
        <row r="75">
          <cell r="A75">
            <v>5111861</v>
          </cell>
          <cell r="B75">
            <v>616610</v>
          </cell>
          <cell r="C75">
            <v>0</v>
          </cell>
        </row>
        <row r="76">
          <cell r="A76">
            <v>5111869</v>
          </cell>
          <cell r="B76">
            <v>316810</v>
          </cell>
          <cell r="C76">
            <v>-1</v>
          </cell>
        </row>
        <row r="77">
          <cell r="A77">
            <v>5111927</v>
          </cell>
          <cell r="B77">
            <v>58310</v>
          </cell>
          <cell r="C77">
            <v>1</v>
          </cell>
        </row>
        <row r="78">
          <cell r="A78">
            <v>5111943</v>
          </cell>
          <cell r="B78">
            <v>370830</v>
          </cell>
          <cell r="C78">
            <v>3</v>
          </cell>
        </row>
        <row r="79">
          <cell r="A79">
            <v>5111954</v>
          </cell>
          <cell r="B79">
            <v>1574426</v>
          </cell>
          <cell r="C79">
            <v>38</v>
          </cell>
        </row>
        <row r="80">
          <cell r="A80">
            <v>5111986</v>
          </cell>
          <cell r="B80">
            <v>770180</v>
          </cell>
          <cell r="C80">
            <v>0</v>
          </cell>
        </row>
        <row r="81">
          <cell r="A81">
            <v>5111997</v>
          </cell>
          <cell r="B81">
            <v>497700</v>
          </cell>
          <cell r="C81">
            <v>-1</v>
          </cell>
        </row>
        <row r="82">
          <cell r="A82">
            <v>5112197</v>
          </cell>
          <cell r="B82">
            <v>118560</v>
          </cell>
          <cell r="C82">
            <v>5</v>
          </cell>
        </row>
        <row r="83">
          <cell r="A83">
            <v>5112208</v>
          </cell>
          <cell r="B83">
            <v>217770</v>
          </cell>
          <cell r="C83">
            <v>5</v>
          </cell>
        </row>
        <row r="84">
          <cell r="A84">
            <v>5112239</v>
          </cell>
          <cell r="B84">
            <v>37190</v>
          </cell>
          <cell r="C84">
            <v>1</v>
          </cell>
        </row>
        <row r="85">
          <cell r="A85">
            <v>5112292</v>
          </cell>
          <cell r="B85">
            <v>22750</v>
          </cell>
          <cell r="C85">
            <v>1</v>
          </cell>
        </row>
        <row r="86">
          <cell r="A86">
            <v>5112356</v>
          </cell>
          <cell r="B86">
            <v>614420</v>
          </cell>
          <cell r="C86">
            <v>8</v>
          </cell>
        </row>
        <row r="87">
          <cell r="A87">
            <v>5112416</v>
          </cell>
          <cell r="B87">
            <v>2448827</v>
          </cell>
          <cell r="C87">
            <v>16</v>
          </cell>
        </row>
        <row r="88">
          <cell r="A88">
            <v>5112427</v>
          </cell>
          <cell r="B88">
            <v>9210</v>
          </cell>
          <cell r="C88">
            <v>1</v>
          </cell>
        </row>
        <row r="89">
          <cell r="A89">
            <v>5112485</v>
          </cell>
          <cell r="B89">
            <v>152710</v>
          </cell>
          <cell r="C89">
            <v>4</v>
          </cell>
        </row>
        <row r="90">
          <cell r="A90">
            <v>5112519</v>
          </cell>
          <cell r="B90">
            <v>17210</v>
          </cell>
          <cell r="C90">
            <v>1</v>
          </cell>
        </row>
        <row r="91">
          <cell r="A91">
            <v>5112530</v>
          </cell>
          <cell r="B91">
            <v>332030</v>
          </cell>
          <cell r="C91">
            <v>6</v>
          </cell>
        </row>
        <row r="92">
          <cell r="A92">
            <v>5112574</v>
          </cell>
          <cell r="B92">
            <v>3252</v>
          </cell>
          <cell r="C92">
            <v>1</v>
          </cell>
        </row>
        <row r="93">
          <cell r="A93">
            <v>5112593</v>
          </cell>
          <cell r="B93">
            <v>90</v>
          </cell>
          <cell r="C93">
            <v>1</v>
          </cell>
        </row>
        <row r="94">
          <cell r="A94">
            <v>5112652</v>
          </cell>
          <cell r="B94">
            <v>1671450</v>
          </cell>
          <cell r="C94">
            <v>9</v>
          </cell>
        </row>
        <row r="95">
          <cell r="A95">
            <v>5112674</v>
          </cell>
          <cell r="B95">
            <v>344620</v>
          </cell>
          <cell r="C95">
            <v>4</v>
          </cell>
        </row>
        <row r="96">
          <cell r="A96">
            <v>5112748</v>
          </cell>
          <cell r="B96">
            <v>483880</v>
          </cell>
          <cell r="C96">
            <v>8</v>
          </cell>
        </row>
        <row r="97">
          <cell r="A97">
            <v>5112757</v>
          </cell>
          <cell r="B97">
            <v>415960</v>
          </cell>
          <cell r="C97">
            <v>8</v>
          </cell>
        </row>
        <row r="98">
          <cell r="A98">
            <v>5112776</v>
          </cell>
          <cell r="B98">
            <v>12730</v>
          </cell>
          <cell r="C98">
            <v>1</v>
          </cell>
        </row>
        <row r="99">
          <cell r="A99">
            <v>5112797</v>
          </cell>
          <cell r="B99">
            <v>209680</v>
          </cell>
          <cell r="C99">
            <v>6</v>
          </cell>
        </row>
        <row r="100">
          <cell r="A100">
            <v>5112815</v>
          </cell>
          <cell r="B100">
            <v>500257</v>
          </cell>
          <cell r="C100">
            <v>23</v>
          </cell>
        </row>
        <row r="101">
          <cell r="A101">
            <v>5112833</v>
          </cell>
          <cell r="B101">
            <v>194820</v>
          </cell>
          <cell r="C101">
            <v>4</v>
          </cell>
        </row>
        <row r="102">
          <cell r="A102">
            <v>5112850</v>
          </cell>
          <cell r="B102">
            <v>1522445</v>
          </cell>
          <cell r="C102">
            <v>53</v>
          </cell>
        </row>
        <row r="103">
          <cell r="A103">
            <v>5112861</v>
          </cell>
          <cell r="B103">
            <v>1360504</v>
          </cell>
          <cell r="C103">
            <v>51</v>
          </cell>
        </row>
        <row r="104">
          <cell r="A104">
            <v>5112872</v>
          </cell>
          <cell r="B104">
            <v>1054530</v>
          </cell>
          <cell r="C104">
            <v>28</v>
          </cell>
        </row>
        <row r="105">
          <cell r="A105">
            <v>5113006</v>
          </cell>
          <cell r="B105">
            <v>1064618</v>
          </cell>
          <cell r="C105">
            <v>18</v>
          </cell>
        </row>
        <row r="106">
          <cell r="A106">
            <v>5113017</v>
          </cell>
          <cell r="B106">
            <v>32840</v>
          </cell>
          <cell r="C106">
            <v>1</v>
          </cell>
        </row>
        <row r="107">
          <cell r="A107">
            <v>5113057</v>
          </cell>
          <cell r="B107">
            <v>231760</v>
          </cell>
          <cell r="C107">
            <v>-1</v>
          </cell>
        </row>
        <row r="108">
          <cell r="A108">
            <v>5113086</v>
          </cell>
          <cell r="B108">
            <v>11050</v>
          </cell>
          <cell r="C108">
            <v>1</v>
          </cell>
        </row>
        <row r="109">
          <cell r="A109">
            <v>5113097</v>
          </cell>
          <cell r="B109">
            <v>390431</v>
          </cell>
          <cell r="C109">
            <v>13</v>
          </cell>
        </row>
        <row r="110">
          <cell r="A110">
            <v>5113113</v>
          </cell>
          <cell r="B110">
            <v>1376390</v>
          </cell>
          <cell r="C110">
            <v>8</v>
          </cell>
        </row>
        <row r="111">
          <cell r="A111">
            <v>5113256</v>
          </cell>
          <cell r="B111">
            <v>273779</v>
          </cell>
          <cell r="C111">
            <v>34</v>
          </cell>
        </row>
        <row r="112">
          <cell r="A112">
            <v>5113299</v>
          </cell>
          <cell r="B112">
            <v>324570</v>
          </cell>
          <cell r="C112">
            <v>-1</v>
          </cell>
        </row>
        <row r="113">
          <cell r="A113">
            <v>5113329</v>
          </cell>
          <cell r="B113">
            <v>27150</v>
          </cell>
          <cell r="C113">
            <v>2</v>
          </cell>
        </row>
        <row r="114">
          <cell r="A114">
            <v>5113447</v>
          </cell>
          <cell r="B114">
            <v>1082290</v>
          </cell>
          <cell r="C114">
            <v>-1</v>
          </cell>
        </row>
        <row r="115">
          <cell r="A115">
            <v>5113660</v>
          </cell>
          <cell r="B115">
            <v>24880</v>
          </cell>
          <cell r="C115">
            <v>1</v>
          </cell>
        </row>
        <row r="116">
          <cell r="A116">
            <v>5113704</v>
          </cell>
          <cell r="B116">
            <v>179580</v>
          </cell>
          <cell r="C116">
            <v>7</v>
          </cell>
        </row>
        <row r="117">
          <cell r="A117">
            <v>5113714</v>
          </cell>
          <cell r="B117">
            <v>31850</v>
          </cell>
          <cell r="C117">
            <v>1</v>
          </cell>
        </row>
        <row r="118">
          <cell r="A118">
            <v>5113722</v>
          </cell>
          <cell r="B118">
            <v>36890</v>
          </cell>
          <cell r="C118">
            <v>1</v>
          </cell>
        </row>
        <row r="119">
          <cell r="A119">
            <v>5113786</v>
          </cell>
          <cell r="B119">
            <v>40820</v>
          </cell>
          <cell r="C119">
            <v>1</v>
          </cell>
        </row>
        <row r="120">
          <cell r="A120">
            <v>5113790</v>
          </cell>
          <cell r="B120">
            <v>2205820</v>
          </cell>
          <cell r="C120">
            <v>53</v>
          </cell>
        </row>
        <row r="121">
          <cell r="A121">
            <v>5113870</v>
          </cell>
          <cell r="B121">
            <v>83770</v>
          </cell>
          <cell r="C121">
            <v>-1</v>
          </cell>
        </row>
        <row r="122">
          <cell r="A122">
            <v>5113941</v>
          </cell>
          <cell r="B122">
            <v>386250</v>
          </cell>
          <cell r="C122">
            <v>-1</v>
          </cell>
        </row>
        <row r="123">
          <cell r="A123">
            <v>5113951</v>
          </cell>
          <cell r="B123">
            <v>504640</v>
          </cell>
          <cell r="C123">
            <v>0</v>
          </cell>
        </row>
        <row r="124">
          <cell r="A124">
            <v>5113981</v>
          </cell>
          <cell r="B124">
            <v>41630</v>
          </cell>
          <cell r="C124">
            <v>1</v>
          </cell>
        </row>
        <row r="125">
          <cell r="A125">
            <v>5114063</v>
          </cell>
          <cell r="B125">
            <v>24810</v>
          </cell>
          <cell r="C125">
            <v>1</v>
          </cell>
        </row>
        <row r="126">
          <cell r="A126">
            <v>5114229</v>
          </cell>
          <cell r="B126">
            <v>86700</v>
          </cell>
          <cell r="C126">
            <v>2</v>
          </cell>
        </row>
        <row r="127">
          <cell r="A127">
            <v>5114257</v>
          </cell>
          <cell r="B127">
            <v>1555861</v>
          </cell>
          <cell r="C127">
            <v>29</v>
          </cell>
        </row>
        <row r="128">
          <cell r="A128">
            <v>5114299</v>
          </cell>
          <cell r="B128">
            <v>2320129</v>
          </cell>
          <cell r="C128">
            <v>52</v>
          </cell>
        </row>
        <row r="129">
          <cell r="A129">
            <v>5114532</v>
          </cell>
          <cell r="B129">
            <v>53130</v>
          </cell>
          <cell r="C129">
            <v>1</v>
          </cell>
        </row>
        <row r="130">
          <cell r="A130">
            <v>5114570</v>
          </cell>
          <cell r="B130">
            <v>26050</v>
          </cell>
          <cell r="C130">
            <v>1</v>
          </cell>
        </row>
        <row r="131">
          <cell r="A131">
            <v>5114624</v>
          </cell>
          <cell r="B131">
            <v>32740</v>
          </cell>
          <cell r="C131">
            <v>1</v>
          </cell>
        </row>
        <row r="132">
          <cell r="A132">
            <v>5114640</v>
          </cell>
          <cell r="B132">
            <v>675730</v>
          </cell>
          <cell r="C132">
            <v>0</v>
          </cell>
        </row>
        <row r="133">
          <cell r="A133">
            <v>5114645</v>
          </cell>
          <cell r="B133">
            <v>143830</v>
          </cell>
          <cell r="C133">
            <v>5</v>
          </cell>
        </row>
        <row r="134">
          <cell r="A134">
            <v>5114650</v>
          </cell>
          <cell r="B134">
            <v>223900</v>
          </cell>
          <cell r="C134">
            <v>4</v>
          </cell>
        </row>
        <row r="135">
          <cell r="A135">
            <v>5114657</v>
          </cell>
          <cell r="B135">
            <v>18270</v>
          </cell>
          <cell r="C135">
            <v>4</v>
          </cell>
        </row>
        <row r="136">
          <cell r="A136">
            <v>5114665</v>
          </cell>
          <cell r="B136">
            <v>14540</v>
          </cell>
          <cell r="C136">
            <v>1</v>
          </cell>
        </row>
        <row r="137">
          <cell r="A137">
            <v>5114667</v>
          </cell>
          <cell r="B137">
            <v>1027350</v>
          </cell>
          <cell r="C137">
            <v>1</v>
          </cell>
        </row>
        <row r="138">
          <cell r="A138">
            <v>5114669</v>
          </cell>
          <cell r="B138">
            <v>104380</v>
          </cell>
          <cell r="C138">
            <v>-1</v>
          </cell>
        </row>
        <row r="139">
          <cell r="A139">
            <v>5114672</v>
          </cell>
          <cell r="B139">
            <v>515990</v>
          </cell>
          <cell r="C139">
            <v>1</v>
          </cell>
        </row>
        <row r="140">
          <cell r="A140">
            <v>5114674</v>
          </cell>
          <cell r="B140">
            <v>1839827</v>
          </cell>
          <cell r="C140">
            <v>52</v>
          </cell>
        </row>
        <row r="141">
          <cell r="A141">
            <v>5114677</v>
          </cell>
          <cell r="B141">
            <v>367412</v>
          </cell>
          <cell r="C141">
            <v>16</v>
          </cell>
        </row>
        <row r="142">
          <cell r="A142">
            <v>5114678</v>
          </cell>
          <cell r="B142">
            <v>148560</v>
          </cell>
          <cell r="C142">
            <v>4</v>
          </cell>
        </row>
        <row r="143">
          <cell r="A143">
            <v>5114680</v>
          </cell>
          <cell r="B143">
            <v>273570</v>
          </cell>
          <cell r="C143">
            <v>4</v>
          </cell>
        </row>
        <row r="144">
          <cell r="A144">
            <v>5114681</v>
          </cell>
          <cell r="B144">
            <v>474273</v>
          </cell>
          <cell r="C144">
            <v>31</v>
          </cell>
        </row>
        <row r="145">
          <cell r="A145">
            <v>5114694</v>
          </cell>
          <cell r="B145">
            <v>19820</v>
          </cell>
          <cell r="C145">
            <v>2</v>
          </cell>
        </row>
        <row r="146">
          <cell r="A146">
            <v>5114696</v>
          </cell>
          <cell r="B146">
            <v>2560</v>
          </cell>
          <cell r="C146">
            <v>1</v>
          </cell>
        </row>
        <row r="147">
          <cell r="A147">
            <v>5114698</v>
          </cell>
          <cell r="B147">
            <v>137340</v>
          </cell>
          <cell r="C147">
            <v>0</v>
          </cell>
        </row>
        <row r="148">
          <cell r="A148">
            <v>5114703</v>
          </cell>
          <cell r="B148">
            <v>562690</v>
          </cell>
          <cell r="C148">
            <v>7</v>
          </cell>
        </row>
        <row r="149">
          <cell r="A149">
            <v>5114713</v>
          </cell>
          <cell r="B149">
            <v>61200</v>
          </cell>
          <cell r="C149">
            <v>1</v>
          </cell>
        </row>
        <row r="150">
          <cell r="A150">
            <v>5114714</v>
          </cell>
          <cell r="B150">
            <v>49500</v>
          </cell>
          <cell r="C150">
            <v>1</v>
          </cell>
        </row>
        <row r="151">
          <cell r="A151">
            <v>5114715</v>
          </cell>
          <cell r="B151">
            <v>1526088</v>
          </cell>
          <cell r="C151">
            <v>51</v>
          </cell>
        </row>
        <row r="152">
          <cell r="A152">
            <v>5114721</v>
          </cell>
          <cell r="B152">
            <v>95912</v>
          </cell>
          <cell r="C152">
            <v>27</v>
          </cell>
        </row>
        <row r="153">
          <cell r="A153">
            <v>5114723</v>
          </cell>
          <cell r="B153">
            <v>399520</v>
          </cell>
          <cell r="C153">
            <v>0</v>
          </cell>
        </row>
        <row r="154">
          <cell r="A154">
            <v>5114728</v>
          </cell>
          <cell r="B154">
            <v>218100</v>
          </cell>
          <cell r="C154">
            <v>0</v>
          </cell>
        </row>
        <row r="155">
          <cell r="A155">
            <v>5114731</v>
          </cell>
          <cell r="B155">
            <v>0</v>
          </cell>
          <cell r="C155">
            <v>1</v>
          </cell>
        </row>
        <row r="156">
          <cell r="A156">
            <v>5114734</v>
          </cell>
          <cell r="B156">
            <v>177383</v>
          </cell>
          <cell r="C156">
            <v>16</v>
          </cell>
        </row>
        <row r="157">
          <cell r="A157">
            <v>5114737</v>
          </cell>
          <cell r="B157">
            <v>530210</v>
          </cell>
          <cell r="C157">
            <v>0</v>
          </cell>
        </row>
        <row r="158">
          <cell r="A158">
            <v>5114740</v>
          </cell>
          <cell r="B158">
            <v>398220</v>
          </cell>
          <cell r="C158">
            <v>2</v>
          </cell>
        </row>
        <row r="159">
          <cell r="A159">
            <v>5114743</v>
          </cell>
          <cell r="B159">
            <v>1048849</v>
          </cell>
          <cell r="C159">
            <v>38</v>
          </cell>
        </row>
        <row r="160">
          <cell r="A160">
            <v>5114750</v>
          </cell>
          <cell r="B160">
            <v>857090</v>
          </cell>
          <cell r="C160">
            <v>8</v>
          </cell>
        </row>
        <row r="161">
          <cell r="A161">
            <v>5114761</v>
          </cell>
          <cell r="B161">
            <v>643240</v>
          </cell>
          <cell r="C161">
            <v>2</v>
          </cell>
        </row>
        <row r="162">
          <cell r="A162">
            <v>5114772</v>
          </cell>
          <cell r="B162">
            <v>833210</v>
          </cell>
          <cell r="C162">
            <v>0</v>
          </cell>
        </row>
        <row r="163">
          <cell r="A163">
            <v>5114799</v>
          </cell>
          <cell r="B163">
            <v>56930</v>
          </cell>
          <cell r="C163">
            <v>1</v>
          </cell>
        </row>
        <row r="164">
          <cell r="A164">
            <v>5114950</v>
          </cell>
          <cell r="B164">
            <v>157210</v>
          </cell>
          <cell r="C164">
            <v>-1</v>
          </cell>
        </row>
        <row r="165">
          <cell r="A165">
            <v>5115024</v>
          </cell>
          <cell r="B165">
            <v>620577</v>
          </cell>
          <cell r="C165">
            <v>27</v>
          </cell>
        </row>
        <row r="166">
          <cell r="A166">
            <v>5115184</v>
          </cell>
          <cell r="B166">
            <v>470360</v>
          </cell>
          <cell r="C166">
            <v>9</v>
          </cell>
        </row>
        <row r="167">
          <cell r="A167">
            <v>5115242</v>
          </cell>
          <cell r="B167">
            <v>56060</v>
          </cell>
          <cell r="C167">
            <v>1</v>
          </cell>
        </row>
        <row r="168">
          <cell r="A168">
            <v>5115252</v>
          </cell>
          <cell r="B168">
            <v>30990</v>
          </cell>
          <cell r="C168">
            <v>1</v>
          </cell>
        </row>
        <row r="169">
          <cell r="A169">
            <v>5115273</v>
          </cell>
          <cell r="B169">
            <v>114250</v>
          </cell>
          <cell r="C169">
            <v>7</v>
          </cell>
        </row>
        <row r="170">
          <cell r="A170">
            <v>5115298</v>
          </cell>
          <cell r="B170">
            <v>28110</v>
          </cell>
          <cell r="C170">
            <v>1</v>
          </cell>
        </row>
        <row r="171">
          <cell r="A171">
            <v>5115348</v>
          </cell>
          <cell r="B171">
            <v>139010</v>
          </cell>
          <cell r="C171">
            <v>3</v>
          </cell>
        </row>
        <row r="172">
          <cell r="A172">
            <v>5115380</v>
          </cell>
          <cell r="B172">
            <v>2060424</v>
          </cell>
          <cell r="C172">
            <v>53</v>
          </cell>
        </row>
        <row r="173">
          <cell r="A173">
            <v>5115401</v>
          </cell>
          <cell r="B173">
            <v>77640</v>
          </cell>
          <cell r="C173">
            <v>4</v>
          </cell>
        </row>
        <row r="174">
          <cell r="A174">
            <v>5115551</v>
          </cell>
          <cell r="B174">
            <v>19130</v>
          </cell>
          <cell r="C174">
            <v>1</v>
          </cell>
        </row>
        <row r="175">
          <cell r="A175">
            <v>5115561</v>
          </cell>
          <cell r="B175">
            <v>31940</v>
          </cell>
          <cell r="C175">
            <v>2</v>
          </cell>
        </row>
        <row r="176">
          <cell r="A176">
            <v>5115583</v>
          </cell>
          <cell r="B176">
            <v>38420</v>
          </cell>
          <cell r="C176">
            <v>1</v>
          </cell>
        </row>
        <row r="177">
          <cell r="A177">
            <v>5115624</v>
          </cell>
          <cell r="B177">
            <v>867190</v>
          </cell>
          <cell r="C177">
            <v>3</v>
          </cell>
        </row>
        <row r="178">
          <cell r="A178">
            <v>5115644</v>
          </cell>
          <cell r="B178">
            <v>83630</v>
          </cell>
          <cell r="C178">
            <v>2</v>
          </cell>
        </row>
        <row r="179">
          <cell r="A179">
            <v>5115661</v>
          </cell>
          <cell r="B179">
            <v>9750</v>
          </cell>
          <cell r="C179">
            <v>1</v>
          </cell>
        </row>
        <row r="180">
          <cell r="A180">
            <v>5115671</v>
          </cell>
          <cell r="B180">
            <v>547590</v>
          </cell>
          <cell r="C180">
            <v>7</v>
          </cell>
        </row>
        <row r="181">
          <cell r="A181">
            <v>5115681</v>
          </cell>
          <cell r="B181">
            <v>43240</v>
          </cell>
          <cell r="C181">
            <v>1</v>
          </cell>
        </row>
        <row r="182">
          <cell r="A182">
            <v>5115728</v>
          </cell>
          <cell r="B182">
            <v>24970</v>
          </cell>
          <cell r="C182">
            <v>1</v>
          </cell>
        </row>
        <row r="183">
          <cell r="A183">
            <v>5115738</v>
          </cell>
          <cell r="B183">
            <v>23970</v>
          </cell>
          <cell r="C183">
            <v>2</v>
          </cell>
        </row>
        <row r="184">
          <cell r="A184">
            <v>5115848</v>
          </cell>
          <cell r="B184">
            <v>49620</v>
          </cell>
          <cell r="C184">
            <v>1</v>
          </cell>
        </row>
        <row r="185">
          <cell r="A185">
            <v>5115869</v>
          </cell>
          <cell r="B185">
            <v>25580</v>
          </cell>
          <cell r="C185">
            <v>1</v>
          </cell>
        </row>
        <row r="186">
          <cell r="A186">
            <v>5115913</v>
          </cell>
          <cell r="B186">
            <v>1494143</v>
          </cell>
          <cell r="C186">
            <v>52</v>
          </cell>
        </row>
        <row r="187">
          <cell r="A187">
            <v>5115934</v>
          </cell>
          <cell r="B187">
            <v>215650</v>
          </cell>
          <cell r="C187">
            <v>3</v>
          </cell>
        </row>
        <row r="188">
          <cell r="A188">
            <v>5115955</v>
          </cell>
          <cell r="B188">
            <v>8100</v>
          </cell>
          <cell r="C188">
            <v>1</v>
          </cell>
        </row>
        <row r="189">
          <cell r="A189">
            <v>5115965</v>
          </cell>
          <cell r="B189">
            <v>41380</v>
          </cell>
          <cell r="C189">
            <v>1</v>
          </cell>
        </row>
        <row r="190">
          <cell r="A190">
            <v>5115984</v>
          </cell>
          <cell r="B190">
            <v>2136000</v>
          </cell>
          <cell r="C190">
            <v>3</v>
          </cell>
        </row>
        <row r="191">
          <cell r="A191">
            <v>5116007</v>
          </cell>
          <cell r="B191">
            <v>45840</v>
          </cell>
          <cell r="C191">
            <v>3</v>
          </cell>
        </row>
        <row r="192">
          <cell r="A192">
            <v>5116048</v>
          </cell>
          <cell r="B192">
            <v>283650</v>
          </cell>
          <cell r="C192">
            <v>-1</v>
          </cell>
        </row>
        <row r="193">
          <cell r="A193">
            <v>5116059</v>
          </cell>
          <cell r="B193">
            <v>133330</v>
          </cell>
          <cell r="C193">
            <v>2</v>
          </cell>
        </row>
        <row r="194">
          <cell r="A194">
            <v>5116181</v>
          </cell>
          <cell r="B194">
            <v>152010</v>
          </cell>
          <cell r="C194">
            <v>1</v>
          </cell>
        </row>
        <row r="195">
          <cell r="A195">
            <v>5116191</v>
          </cell>
          <cell r="B195">
            <v>36710</v>
          </cell>
          <cell r="C195">
            <v>1</v>
          </cell>
        </row>
        <row r="196">
          <cell r="A196">
            <v>5116212</v>
          </cell>
          <cell r="B196">
            <v>192870</v>
          </cell>
          <cell r="C196">
            <v>5</v>
          </cell>
        </row>
        <row r="197">
          <cell r="A197">
            <v>5116284</v>
          </cell>
          <cell r="B197">
            <v>12400</v>
          </cell>
          <cell r="C197">
            <v>2</v>
          </cell>
        </row>
        <row r="198">
          <cell r="A198">
            <v>5116316</v>
          </cell>
          <cell r="B198">
            <v>108870</v>
          </cell>
          <cell r="C198">
            <v>1</v>
          </cell>
        </row>
        <row r="199">
          <cell r="A199">
            <v>5116347</v>
          </cell>
          <cell r="B199">
            <v>143740</v>
          </cell>
          <cell r="C199">
            <v>3</v>
          </cell>
        </row>
        <row r="200">
          <cell r="A200">
            <v>5116358</v>
          </cell>
          <cell r="B200">
            <v>730125</v>
          </cell>
          <cell r="C200">
            <v>19</v>
          </cell>
        </row>
        <row r="201">
          <cell r="A201">
            <v>5116455</v>
          </cell>
          <cell r="B201">
            <v>4910</v>
          </cell>
          <cell r="C201">
            <v>1</v>
          </cell>
        </row>
        <row r="202">
          <cell r="A202">
            <v>5116459</v>
          </cell>
          <cell r="B202">
            <v>29480</v>
          </cell>
          <cell r="C202">
            <v>1</v>
          </cell>
        </row>
        <row r="203">
          <cell r="A203">
            <v>5116462</v>
          </cell>
          <cell r="B203">
            <v>31840</v>
          </cell>
          <cell r="C203">
            <v>1</v>
          </cell>
        </row>
        <row r="204">
          <cell r="A204">
            <v>5116469</v>
          </cell>
          <cell r="B204">
            <v>10280</v>
          </cell>
          <cell r="C204">
            <v>1</v>
          </cell>
        </row>
        <row r="205">
          <cell r="A205">
            <v>5116477</v>
          </cell>
          <cell r="B205">
            <v>45140</v>
          </cell>
          <cell r="C205">
            <v>1</v>
          </cell>
        </row>
        <row r="206">
          <cell r="A206">
            <v>5116478</v>
          </cell>
          <cell r="B206">
            <v>19370</v>
          </cell>
          <cell r="C206">
            <v>1</v>
          </cell>
        </row>
        <row r="207">
          <cell r="A207">
            <v>5116489</v>
          </cell>
          <cell r="B207">
            <v>67550</v>
          </cell>
          <cell r="C207">
            <v>1</v>
          </cell>
        </row>
        <row r="208">
          <cell r="A208">
            <v>5116498</v>
          </cell>
          <cell r="B208">
            <v>84140</v>
          </cell>
          <cell r="C208">
            <v>1</v>
          </cell>
        </row>
        <row r="209">
          <cell r="A209">
            <v>5116508</v>
          </cell>
          <cell r="B209">
            <v>135340</v>
          </cell>
          <cell r="C209">
            <v>3</v>
          </cell>
        </row>
        <row r="210">
          <cell r="A210">
            <v>5116522</v>
          </cell>
          <cell r="B210">
            <v>40050</v>
          </cell>
          <cell r="C210">
            <v>1</v>
          </cell>
        </row>
        <row r="211">
          <cell r="A211">
            <v>5116524</v>
          </cell>
          <cell r="B211">
            <v>109320</v>
          </cell>
          <cell r="C211">
            <v>7</v>
          </cell>
        </row>
        <row r="212">
          <cell r="A212">
            <v>5116525</v>
          </cell>
          <cell r="B212">
            <v>78360</v>
          </cell>
          <cell r="C212">
            <v>2</v>
          </cell>
        </row>
        <row r="213">
          <cell r="A213">
            <v>5116556</v>
          </cell>
          <cell r="B213">
            <v>2135023</v>
          </cell>
          <cell r="C213">
            <v>50</v>
          </cell>
        </row>
        <row r="214">
          <cell r="A214">
            <v>5116566</v>
          </cell>
          <cell r="B214">
            <v>23280</v>
          </cell>
          <cell r="C214">
            <v>1</v>
          </cell>
        </row>
        <row r="215">
          <cell r="A215">
            <v>5116595</v>
          </cell>
          <cell r="B215">
            <v>227568</v>
          </cell>
          <cell r="C215">
            <v>53</v>
          </cell>
        </row>
        <row r="216">
          <cell r="A216">
            <v>5116606</v>
          </cell>
          <cell r="B216">
            <v>36050</v>
          </cell>
          <cell r="C216">
            <v>1</v>
          </cell>
        </row>
        <row r="217">
          <cell r="A217">
            <v>5116626</v>
          </cell>
          <cell r="B217">
            <v>26820</v>
          </cell>
          <cell r="C217">
            <v>1</v>
          </cell>
        </row>
        <row r="218">
          <cell r="A218">
            <v>5116635</v>
          </cell>
          <cell r="B218">
            <v>20830</v>
          </cell>
          <cell r="C218">
            <v>1</v>
          </cell>
        </row>
        <row r="219">
          <cell r="A219">
            <v>5116646</v>
          </cell>
          <cell r="B219">
            <v>27570</v>
          </cell>
          <cell r="C219">
            <v>1</v>
          </cell>
        </row>
        <row r="220">
          <cell r="A220">
            <v>5116724</v>
          </cell>
          <cell r="B220">
            <v>2003930</v>
          </cell>
          <cell r="C220">
            <v>45</v>
          </cell>
        </row>
        <row r="221">
          <cell r="A221">
            <v>5116735</v>
          </cell>
          <cell r="B221">
            <v>9510</v>
          </cell>
          <cell r="C221">
            <v>1</v>
          </cell>
        </row>
        <row r="222">
          <cell r="A222">
            <v>5116757</v>
          </cell>
          <cell r="B222">
            <v>126960</v>
          </cell>
          <cell r="C222">
            <v>4</v>
          </cell>
        </row>
        <row r="223">
          <cell r="A223">
            <v>5116769</v>
          </cell>
          <cell r="B223">
            <v>19510</v>
          </cell>
          <cell r="C223">
            <v>1</v>
          </cell>
        </row>
        <row r="224">
          <cell r="A224">
            <v>5116780</v>
          </cell>
          <cell r="B224">
            <v>18030</v>
          </cell>
          <cell r="C224">
            <v>1</v>
          </cell>
        </row>
        <row r="225">
          <cell r="A225">
            <v>5116900</v>
          </cell>
          <cell r="B225">
            <v>24520</v>
          </cell>
          <cell r="C225">
            <v>2</v>
          </cell>
        </row>
        <row r="226">
          <cell r="A226">
            <v>5116920</v>
          </cell>
          <cell r="B226">
            <v>76840</v>
          </cell>
          <cell r="C226">
            <v>3</v>
          </cell>
        </row>
        <row r="227">
          <cell r="A227">
            <v>5116938</v>
          </cell>
          <cell r="B227">
            <v>1212182</v>
          </cell>
          <cell r="C227">
            <v>48</v>
          </cell>
        </row>
        <row r="228">
          <cell r="A228">
            <v>5116947</v>
          </cell>
          <cell r="B228">
            <v>63420</v>
          </cell>
          <cell r="C228">
            <v>0</v>
          </cell>
        </row>
        <row r="229">
          <cell r="A229">
            <v>5117079</v>
          </cell>
          <cell r="B229">
            <v>2267168</v>
          </cell>
          <cell r="C229">
            <v>53</v>
          </cell>
        </row>
        <row r="230">
          <cell r="A230">
            <v>5117089</v>
          </cell>
          <cell r="B230">
            <v>29180</v>
          </cell>
          <cell r="C230">
            <v>1</v>
          </cell>
        </row>
        <row r="231">
          <cell r="A231">
            <v>5117094</v>
          </cell>
          <cell r="B231">
            <v>37990</v>
          </cell>
          <cell r="C231">
            <v>1</v>
          </cell>
        </row>
        <row r="232">
          <cell r="A232">
            <v>5119155</v>
          </cell>
          <cell r="B232">
            <v>336900</v>
          </cell>
          <cell r="C232">
            <v>0</v>
          </cell>
        </row>
        <row r="233">
          <cell r="A233">
            <v>5366452</v>
          </cell>
          <cell r="B233">
            <v>2352810</v>
          </cell>
          <cell r="C233">
            <v>10</v>
          </cell>
        </row>
        <row r="234">
          <cell r="A234">
            <v>5880600</v>
          </cell>
          <cell r="B234">
            <v>29370</v>
          </cell>
          <cell r="C234">
            <v>5</v>
          </cell>
        </row>
        <row r="235">
          <cell r="A235">
            <v>5899703</v>
          </cell>
          <cell r="B235">
            <v>43200</v>
          </cell>
          <cell r="C235">
            <v>2</v>
          </cell>
        </row>
        <row r="236">
          <cell r="A236">
            <v>5901484</v>
          </cell>
          <cell r="B236">
            <v>374070</v>
          </cell>
          <cell r="C236">
            <v>2</v>
          </cell>
        </row>
        <row r="237">
          <cell r="A237">
            <v>5908054</v>
          </cell>
          <cell r="B237">
            <v>12790</v>
          </cell>
          <cell r="C237">
            <v>1</v>
          </cell>
        </row>
      </sheetData>
      <sheetData sheetId="2">
        <row r="1">
          <cell r="A1" t="str">
            <v>NIS_RAD</v>
          </cell>
          <cell r="B1" t="str">
            <v>NIC</v>
          </cell>
          <cell r="C1" t="str">
            <v>COD_UNICOM</v>
          </cell>
          <cell r="D1" t="str">
            <v>NUM_APA</v>
          </cell>
          <cell r="E1" t="str">
            <v>MAY_2002</v>
          </cell>
          <cell r="F1" t="str">
            <v>JUN_2002</v>
          </cell>
          <cell r="G1" t="str">
            <v>JUL_2002</v>
          </cell>
          <cell r="H1" t="str">
            <v>AGO_2002</v>
          </cell>
          <cell r="I1" t="str">
            <v>SEP_2002</v>
          </cell>
          <cell r="J1" t="str">
            <v>OCT_2002</v>
          </cell>
          <cell r="K1" t="str">
            <v>NOV_2002</v>
          </cell>
          <cell r="L1" t="str">
            <v>DIC_2002</v>
          </cell>
          <cell r="M1" t="str">
            <v>ENE_2003</v>
          </cell>
        </row>
        <row r="2">
          <cell r="A2">
            <v>5184156</v>
          </cell>
          <cell r="B2">
            <v>5116171</v>
          </cell>
          <cell r="C2">
            <v>4410</v>
          </cell>
          <cell r="E2">
            <v>235</v>
          </cell>
          <cell r="F2">
            <v>210</v>
          </cell>
          <cell r="G2">
            <v>202</v>
          </cell>
          <cell r="H2">
            <v>180</v>
          </cell>
          <cell r="I2">
            <v>234</v>
          </cell>
          <cell r="J2">
            <v>202</v>
          </cell>
          <cell r="K2">
            <v>215</v>
          </cell>
          <cell r="L2">
            <v>161</v>
          </cell>
          <cell r="M2">
            <v>165</v>
          </cell>
        </row>
        <row r="3">
          <cell r="A3">
            <v>5184176</v>
          </cell>
          <cell r="B3">
            <v>5116181</v>
          </cell>
          <cell r="C3">
            <v>4410</v>
          </cell>
          <cell r="D3">
            <v>31987828</v>
          </cell>
          <cell r="E3">
            <v>119</v>
          </cell>
          <cell r="F3">
            <v>212</v>
          </cell>
          <cell r="G3">
            <v>103</v>
          </cell>
          <cell r="H3">
            <v>102</v>
          </cell>
          <cell r="I3">
            <v>109</v>
          </cell>
          <cell r="J3">
            <v>648</v>
          </cell>
          <cell r="K3">
            <v>254</v>
          </cell>
          <cell r="L3">
            <v>154</v>
          </cell>
          <cell r="M3">
            <v>75</v>
          </cell>
        </row>
        <row r="4">
          <cell r="A4">
            <v>5184258</v>
          </cell>
          <cell r="B4">
            <v>5116222</v>
          </cell>
          <cell r="C4">
            <v>4410</v>
          </cell>
          <cell r="D4">
            <v>3361116</v>
          </cell>
          <cell r="E4">
            <v>238</v>
          </cell>
          <cell r="F4">
            <v>212</v>
          </cell>
          <cell r="G4">
            <v>204</v>
          </cell>
          <cell r="H4">
            <v>181</v>
          </cell>
          <cell r="I4">
            <v>236</v>
          </cell>
          <cell r="J4">
            <v>44</v>
          </cell>
          <cell r="K4">
            <v>20</v>
          </cell>
          <cell r="L4">
            <v>15</v>
          </cell>
          <cell r="M4">
            <v>74</v>
          </cell>
        </row>
        <row r="5">
          <cell r="A5">
            <v>5184238</v>
          </cell>
          <cell r="B5">
            <v>5116212</v>
          </cell>
          <cell r="C5">
            <v>4410</v>
          </cell>
          <cell r="D5">
            <v>9016247</v>
          </cell>
          <cell r="E5">
            <v>233</v>
          </cell>
          <cell r="F5">
            <v>206</v>
          </cell>
          <cell r="G5">
            <v>200</v>
          </cell>
          <cell r="H5">
            <v>189</v>
          </cell>
          <cell r="I5">
            <v>273</v>
          </cell>
          <cell r="J5">
            <v>469</v>
          </cell>
          <cell r="K5">
            <v>121</v>
          </cell>
          <cell r="L5">
            <v>111</v>
          </cell>
          <cell r="M5">
            <v>8</v>
          </cell>
        </row>
        <row r="6">
          <cell r="A6">
            <v>5184196</v>
          </cell>
          <cell r="B6">
            <v>5116191</v>
          </cell>
          <cell r="C6">
            <v>4410</v>
          </cell>
          <cell r="D6">
            <v>3507301</v>
          </cell>
          <cell r="E6">
            <v>172</v>
          </cell>
          <cell r="F6">
            <v>152</v>
          </cell>
          <cell r="G6">
            <v>90</v>
          </cell>
          <cell r="H6">
            <v>86</v>
          </cell>
          <cell r="I6">
            <v>95</v>
          </cell>
          <cell r="J6">
            <v>141</v>
          </cell>
          <cell r="K6">
            <v>113</v>
          </cell>
          <cell r="L6">
            <v>105</v>
          </cell>
          <cell r="M6">
            <v>133</v>
          </cell>
        </row>
        <row r="7">
          <cell r="A7">
            <v>5181098</v>
          </cell>
          <cell r="B7">
            <v>5114642</v>
          </cell>
          <cell r="C7">
            <v>4410</v>
          </cell>
          <cell r="D7">
            <v>9016697</v>
          </cell>
          <cell r="E7">
            <v>119</v>
          </cell>
          <cell r="F7">
            <v>139</v>
          </cell>
          <cell r="G7">
            <v>82</v>
          </cell>
          <cell r="H7">
            <v>122</v>
          </cell>
          <cell r="I7">
            <v>84</v>
          </cell>
          <cell r="J7">
            <v>59</v>
          </cell>
          <cell r="K7">
            <v>42</v>
          </cell>
          <cell r="L7">
            <v>122</v>
          </cell>
          <cell r="M7">
            <v>122</v>
          </cell>
        </row>
        <row r="8">
          <cell r="A8">
            <v>5079478</v>
          </cell>
          <cell r="B8">
            <v>5063832</v>
          </cell>
          <cell r="C8">
            <v>4410</v>
          </cell>
          <cell r="D8">
            <v>2944590</v>
          </cell>
          <cell r="E8">
            <v>157</v>
          </cell>
          <cell r="F8">
            <v>100</v>
          </cell>
          <cell r="G8">
            <v>48</v>
          </cell>
          <cell r="H8">
            <v>47</v>
          </cell>
          <cell r="I8">
            <v>47</v>
          </cell>
          <cell r="J8">
            <v>39</v>
          </cell>
          <cell r="K8">
            <v>9</v>
          </cell>
          <cell r="L8">
            <v>15</v>
          </cell>
          <cell r="M8">
            <v>45</v>
          </cell>
        </row>
        <row r="9">
          <cell r="A9">
            <v>5184218</v>
          </cell>
          <cell r="B9">
            <v>5116202</v>
          </cell>
          <cell r="C9">
            <v>4410</v>
          </cell>
          <cell r="D9">
            <v>3391016</v>
          </cell>
          <cell r="E9">
            <v>187</v>
          </cell>
          <cell r="F9">
            <v>137</v>
          </cell>
          <cell r="G9">
            <v>163</v>
          </cell>
          <cell r="H9">
            <v>111</v>
          </cell>
          <cell r="I9">
            <v>168</v>
          </cell>
          <cell r="J9">
            <v>38</v>
          </cell>
          <cell r="K9">
            <v>101</v>
          </cell>
          <cell r="L9">
            <v>92</v>
          </cell>
          <cell r="M9">
            <v>130</v>
          </cell>
        </row>
        <row r="10">
          <cell r="A10">
            <v>5184110</v>
          </cell>
          <cell r="B10">
            <v>5116148</v>
          </cell>
          <cell r="C10">
            <v>4410</v>
          </cell>
          <cell r="D10">
            <v>2198508</v>
          </cell>
          <cell r="E10">
            <v>130</v>
          </cell>
          <cell r="F10">
            <v>105</v>
          </cell>
          <cell r="G10">
            <v>128</v>
          </cell>
          <cell r="H10">
            <v>112</v>
          </cell>
          <cell r="I10">
            <v>114</v>
          </cell>
          <cell r="J10">
            <v>149</v>
          </cell>
          <cell r="K10">
            <v>189</v>
          </cell>
          <cell r="L10">
            <v>191</v>
          </cell>
          <cell r="M10">
            <v>219</v>
          </cell>
        </row>
        <row r="11">
          <cell r="A11">
            <v>5184088</v>
          </cell>
          <cell r="B11">
            <v>5116137</v>
          </cell>
          <cell r="C11">
            <v>4410</v>
          </cell>
          <cell r="D11">
            <v>6826443</v>
          </cell>
          <cell r="E11">
            <v>190</v>
          </cell>
          <cell r="F11">
            <v>116</v>
          </cell>
          <cell r="G11">
            <v>113</v>
          </cell>
          <cell r="H11">
            <v>122</v>
          </cell>
          <cell r="I11">
            <v>122</v>
          </cell>
          <cell r="J11">
            <v>109</v>
          </cell>
          <cell r="K11">
            <v>193</v>
          </cell>
          <cell r="L11">
            <v>157</v>
          </cell>
          <cell r="M11">
            <v>208</v>
          </cell>
        </row>
        <row r="12">
          <cell r="A12">
            <v>5184132</v>
          </cell>
          <cell r="B12">
            <v>5116159</v>
          </cell>
          <cell r="C12">
            <v>4410</v>
          </cell>
          <cell r="D12">
            <v>3729620</v>
          </cell>
          <cell r="E12">
            <v>168</v>
          </cell>
          <cell r="F12">
            <v>172</v>
          </cell>
          <cell r="G12">
            <v>161</v>
          </cell>
          <cell r="H12">
            <v>141</v>
          </cell>
          <cell r="I12">
            <v>165</v>
          </cell>
          <cell r="J12">
            <v>162</v>
          </cell>
          <cell r="K12">
            <v>176</v>
          </cell>
          <cell r="L12">
            <v>175</v>
          </cell>
          <cell r="M12">
            <v>164</v>
          </cell>
        </row>
        <row r="13">
          <cell r="A13">
            <v>5181094</v>
          </cell>
          <cell r="B13">
            <v>5114640</v>
          </cell>
          <cell r="C13">
            <v>4410</v>
          </cell>
          <cell r="D13">
            <v>31993420</v>
          </cell>
          <cell r="E13">
            <v>53</v>
          </cell>
          <cell r="F13">
            <v>42</v>
          </cell>
          <cell r="G13">
            <v>47</v>
          </cell>
          <cell r="H13">
            <v>43</v>
          </cell>
          <cell r="I13">
            <v>47</v>
          </cell>
          <cell r="J13">
            <v>41</v>
          </cell>
          <cell r="K13">
            <v>42</v>
          </cell>
          <cell r="L13">
            <v>38</v>
          </cell>
          <cell r="M13">
            <v>44</v>
          </cell>
        </row>
        <row r="14">
          <cell r="A14">
            <v>5181084</v>
          </cell>
          <cell r="B14">
            <v>5114635</v>
          </cell>
          <cell r="C14">
            <v>4410</v>
          </cell>
          <cell r="D14">
            <v>32998205</v>
          </cell>
          <cell r="E14">
            <v>279</v>
          </cell>
          <cell r="F14">
            <v>5</v>
          </cell>
          <cell r="G14">
            <v>474</v>
          </cell>
          <cell r="H14">
            <v>222</v>
          </cell>
          <cell r="I14">
            <v>239</v>
          </cell>
          <cell r="J14">
            <v>201</v>
          </cell>
          <cell r="K14">
            <v>230</v>
          </cell>
          <cell r="L14">
            <v>241</v>
          </cell>
          <cell r="M14">
            <v>272</v>
          </cell>
        </row>
        <row r="15">
          <cell r="A15">
            <v>5181088</v>
          </cell>
          <cell r="B15">
            <v>5114637</v>
          </cell>
          <cell r="C15">
            <v>4410</v>
          </cell>
          <cell r="D15">
            <v>33001759</v>
          </cell>
          <cell r="E15">
            <v>72</v>
          </cell>
          <cell r="F15">
            <v>65</v>
          </cell>
          <cell r="G15">
            <v>60</v>
          </cell>
          <cell r="H15">
            <v>59</v>
          </cell>
          <cell r="I15">
            <v>67</v>
          </cell>
          <cell r="J15">
            <v>99</v>
          </cell>
          <cell r="K15">
            <v>155</v>
          </cell>
          <cell r="L15">
            <v>149</v>
          </cell>
          <cell r="M15">
            <v>100</v>
          </cell>
        </row>
        <row r="16">
          <cell r="A16">
            <v>5181086</v>
          </cell>
          <cell r="B16">
            <v>5114636</v>
          </cell>
          <cell r="C16">
            <v>4410</v>
          </cell>
          <cell r="D16">
            <v>32998188</v>
          </cell>
          <cell r="E16">
            <v>172</v>
          </cell>
          <cell r="F16">
            <v>152</v>
          </cell>
          <cell r="G16">
            <v>148</v>
          </cell>
          <cell r="H16">
            <v>144</v>
          </cell>
          <cell r="I16">
            <v>213</v>
          </cell>
          <cell r="J16">
            <v>183</v>
          </cell>
          <cell r="K16">
            <v>193</v>
          </cell>
          <cell r="L16">
            <v>172</v>
          </cell>
          <cell r="M16">
            <v>184</v>
          </cell>
        </row>
        <row r="17">
          <cell r="A17">
            <v>5181090</v>
          </cell>
          <cell r="B17">
            <v>5114638</v>
          </cell>
          <cell r="C17">
            <v>4410</v>
          </cell>
          <cell r="D17">
            <v>33001685</v>
          </cell>
          <cell r="E17">
            <v>417</v>
          </cell>
          <cell r="F17">
            <v>312</v>
          </cell>
          <cell r="G17">
            <v>207</v>
          </cell>
          <cell r="H17">
            <v>229</v>
          </cell>
          <cell r="I17">
            <v>299</v>
          </cell>
          <cell r="J17">
            <v>286</v>
          </cell>
          <cell r="K17">
            <v>294</v>
          </cell>
          <cell r="L17">
            <v>209</v>
          </cell>
          <cell r="M17">
            <v>258</v>
          </cell>
        </row>
        <row r="18">
          <cell r="A18">
            <v>5181092</v>
          </cell>
          <cell r="B18">
            <v>5114639</v>
          </cell>
          <cell r="C18">
            <v>4410</v>
          </cell>
          <cell r="D18">
            <v>33001541</v>
          </cell>
          <cell r="E18">
            <v>322</v>
          </cell>
          <cell r="F18">
            <v>249</v>
          </cell>
          <cell r="G18">
            <v>233</v>
          </cell>
          <cell r="H18">
            <v>257</v>
          </cell>
          <cell r="I18">
            <v>301</v>
          </cell>
          <cell r="J18">
            <v>276</v>
          </cell>
          <cell r="K18">
            <v>301</v>
          </cell>
          <cell r="L18">
            <v>261</v>
          </cell>
          <cell r="M18">
            <v>276</v>
          </cell>
        </row>
        <row r="19">
          <cell r="A19">
            <v>5184402</v>
          </cell>
          <cell r="B19">
            <v>5116294</v>
          </cell>
          <cell r="C19">
            <v>4410</v>
          </cell>
          <cell r="D19">
            <v>31987900</v>
          </cell>
          <cell r="E19">
            <v>5</v>
          </cell>
          <cell r="F19">
            <v>100</v>
          </cell>
          <cell r="G19">
            <v>0</v>
          </cell>
          <cell r="H19">
            <v>14</v>
          </cell>
          <cell r="I19">
            <v>53</v>
          </cell>
          <cell r="J19">
            <v>0</v>
          </cell>
          <cell r="K19">
            <v>12</v>
          </cell>
          <cell r="L19">
            <v>12</v>
          </cell>
          <cell r="M19">
            <v>0</v>
          </cell>
        </row>
        <row r="20">
          <cell r="A20">
            <v>5184340</v>
          </cell>
          <cell r="B20">
            <v>5116263</v>
          </cell>
          <cell r="C20">
            <v>4410</v>
          </cell>
          <cell r="D20">
            <v>31987903</v>
          </cell>
          <cell r="E20">
            <v>122</v>
          </cell>
          <cell r="F20">
            <v>111</v>
          </cell>
          <cell r="G20">
            <v>127</v>
          </cell>
          <cell r="H20">
            <v>114</v>
          </cell>
          <cell r="I20">
            <v>116</v>
          </cell>
          <cell r="J20">
            <v>102</v>
          </cell>
          <cell r="K20">
            <v>92</v>
          </cell>
          <cell r="L20">
            <v>87</v>
          </cell>
          <cell r="M20">
            <v>101</v>
          </cell>
        </row>
        <row r="21">
          <cell r="A21">
            <v>5184424</v>
          </cell>
          <cell r="B21">
            <v>5116305</v>
          </cell>
          <cell r="C21">
            <v>4410</v>
          </cell>
          <cell r="D21">
            <v>3313722</v>
          </cell>
          <cell r="E21">
            <v>32</v>
          </cell>
          <cell r="F21">
            <v>30</v>
          </cell>
          <cell r="G21">
            <v>25</v>
          </cell>
          <cell r="H21">
            <v>27</v>
          </cell>
          <cell r="I21">
            <v>31</v>
          </cell>
          <cell r="J21">
            <v>50</v>
          </cell>
          <cell r="K21">
            <v>106</v>
          </cell>
          <cell r="L21">
            <v>94</v>
          </cell>
          <cell r="M21">
            <v>130</v>
          </cell>
        </row>
        <row r="22">
          <cell r="A22">
            <v>5181082</v>
          </cell>
          <cell r="B22">
            <v>5114634</v>
          </cell>
          <cell r="C22">
            <v>4410</v>
          </cell>
          <cell r="D22">
            <v>33995840</v>
          </cell>
          <cell r="E22">
            <v>188</v>
          </cell>
          <cell r="F22">
            <v>113</v>
          </cell>
          <cell r="G22">
            <v>208</v>
          </cell>
          <cell r="H22">
            <v>161</v>
          </cell>
          <cell r="I22">
            <v>173</v>
          </cell>
          <cell r="J22">
            <v>159</v>
          </cell>
          <cell r="K22">
            <v>166</v>
          </cell>
          <cell r="L22">
            <v>154</v>
          </cell>
          <cell r="M22">
            <v>178</v>
          </cell>
        </row>
        <row r="23">
          <cell r="A23">
            <v>5184446</v>
          </cell>
          <cell r="B23">
            <v>5116316</v>
          </cell>
          <cell r="C23">
            <v>4410</v>
          </cell>
          <cell r="D23">
            <v>1728450</v>
          </cell>
          <cell r="E23">
            <v>325</v>
          </cell>
          <cell r="F23">
            <v>282</v>
          </cell>
          <cell r="G23">
            <v>287</v>
          </cell>
          <cell r="H23">
            <v>242</v>
          </cell>
          <cell r="I23">
            <v>307</v>
          </cell>
          <cell r="J23">
            <v>283</v>
          </cell>
          <cell r="K23">
            <v>298</v>
          </cell>
          <cell r="L23">
            <v>305</v>
          </cell>
          <cell r="M23">
            <v>361</v>
          </cell>
        </row>
        <row r="24">
          <cell r="A24">
            <v>5184360</v>
          </cell>
          <cell r="B24">
            <v>5116273</v>
          </cell>
          <cell r="C24">
            <v>4410</v>
          </cell>
          <cell r="D24">
            <v>359271</v>
          </cell>
          <cell r="E24">
            <v>176</v>
          </cell>
          <cell r="F24">
            <v>136</v>
          </cell>
          <cell r="G24">
            <v>138</v>
          </cell>
          <cell r="H24">
            <v>141</v>
          </cell>
          <cell r="I24">
            <v>130</v>
          </cell>
          <cell r="J24">
            <v>157</v>
          </cell>
          <cell r="K24">
            <v>177</v>
          </cell>
          <cell r="L24">
            <v>161</v>
          </cell>
          <cell r="M24">
            <v>184</v>
          </cell>
        </row>
        <row r="25">
          <cell r="A25">
            <v>5181080</v>
          </cell>
          <cell r="B25">
            <v>5114633</v>
          </cell>
          <cell r="C25">
            <v>4410</v>
          </cell>
          <cell r="D25">
            <v>8702636</v>
          </cell>
          <cell r="E25">
            <v>217</v>
          </cell>
          <cell r="F25">
            <v>267</v>
          </cell>
          <cell r="G25">
            <v>208</v>
          </cell>
          <cell r="H25">
            <v>173</v>
          </cell>
          <cell r="I25">
            <v>248</v>
          </cell>
          <cell r="J25">
            <v>213</v>
          </cell>
          <cell r="K25">
            <v>234</v>
          </cell>
          <cell r="L25">
            <v>246</v>
          </cell>
          <cell r="M25">
            <v>287</v>
          </cell>
        </row>
        <row r="26">
          <cell r="A26">
            <v>5076500</v>
          </cell>
          <cell r="B26">
            <v>5062343</v>
          </cell>
          <cell r="C26">
            <v>4410</v>
          </cell>
          <cell r="D26">
            <v>2930693</v>
          </cell>
          <cell r="E26">
            <v>769</v>
          </cell>
          <cell r="F26">
            <v>508</v>
          </cell>
          <cell r="G26">
            <v>625</v>
          </cell>
          <cell r="H26">
            <v>1045</v>
          </cell>
          <cell r="I26">
            <v>1009</v>
          </cell>
          <cell r="J26">
            <v>567</v>
          </cell>
          <cell r="K26">
            <v>594</v>
          </cell>
          <cell r="L26">
            <v>625</v>
          </cell>
          <cell r="M26">
            <v>536</v>
          </cell>
        </row>
        <row r="27">
          <cell r="A27">
            <v>5181990</v>
          </cell>
          <cell r="B27">
            <v>5115088</v>
          </cell>
          <cell r="C27">
            <v>4410</v>
          </cell>
          <cell r="D27">
            <v>1530245</v>
          </cell>
          <cell r="E27">
            <v>184</v>
          </cell>
          <cell r="F27">
            <v>153</v>
          </cell>
          <cell r="G27">
            <v>160</v>
          </cell>
          <cell r="H27">
            <v>162</v>
          </cell>
          <cell r="I27">
            <v>177</v>
          </cell>
          <cell r="J27">
            <v>155</v>
          </cell>
          <cell r="K27">
            <v>149</v>
          </cell>
          <cell r="L27">
            <v>153</v>
          </cell>
          <cell r="M27">
            <v>176</v>
          </cell>
        </row>
        <row r="28">
          <cell r="A28">
            <v>5184298</v>
          </cell>
          <cell r="B28">
            <v>5116242</v>
          </cell>
          <cell r="C28">
            <v>4410</v>
          </cell>
          <cell r="D28">
            <v>2100940</v>
          </cell>
          <cell r="E28">
            <v>130</v>
          </cell>
          <cell r="F28">
            <v>89</v>
          </cell>
          <cell r="G28">
            <v>96</v>
          </cell>
          <cell r="H28">
            <v>87</v>
          </cell>
          <cell r="I28">
            <v>84</v>
          </cell>
          <cell r="J28">
            <v>90</v>
          </cell>
          <cell r="K28">
            <v>182</v>
          </cell>
          <cell r="L28">
            <v>166</v>
          </cell>
          <cell r="M28">
            <v>195</v>
          </cell>
        </row>
        <row r="29">
          <cell r="A29">
            <v>5184320</v>
          </cell>
          <cell r="B29">
            <v>5116253</v>
          </cell>
          <cell r="C29">
            <v>4410</v>
          </cell>
          <cell r="D29">
            <v>2199976</v>
          </cell>
          <cell r="E29">
            <v>184</v>
          </cell>
          <cell r="F29">
            <v>175</v>
          </cell>
          <cell r="G29">
            <v>183</v>
          </cell>
          <cell r="H29">
            <v>150</v>
          </cell>
          <cell r="I29">
            <v>157</v>
          </cell>
          <cell r="J29">
            <v>149</v>
          </cell>
          <cell r="K29">
            <v>137</v>
          </cell>
          <cell r="L29">
            <v>141</v>
          </cell>
          <cell r="M29">
            <v>145</v>
          </cell>
        </row>
        <row r="30">
          <cell r="A30">
            <v>5184382</v>
          </cell>
          <cell r="B30">
            <v>5116284</v>
          </cell>
          <cell r="C30">
            <v>4410</v>
          </cell>
          <cell r="D30">
            <v>2183505</v>
          </cell>
          <cell r="E30">
            <v>96</v>
          </cell>
          <cell r="F30">
            <v>87</v>
          </cell>
          <cell r="G30">
            <v>88</v>
          </cell>
          <cell r="H30">
            <v>79</v>
          </cell>
          <cell r="I30">
            <v>83</v>
          </cell>
          <cell r="J30">
            <v>84</v>
          </cell>
          <cell r="K30">
            <v>93</v>
          </cell>
          <cell r="L30">
            <v>84</v>
          </cell>
          <cell r="M30">
            <v>101</v>
          </cell>
        </row>
        <row r="31">
          <cell r="A31">
            <v>5060262</v>
          </cell>
          <cell r="B31">
            <v>5054224</v>
          </cell>
          <cell r="C31">
            <v>4410</v>
          </cell>
          <cell r="D31">
            <v>7729399</v>
          </cell>
          <cell r="E31">
            <v>165</v>
          </cell>
          <cell r="F31">
            <v>0</v>
          </cell>
          <cell r="G31">
            <v>7</v>
          </cell>
          <cell r="H31">
            <v>176</v>
          </cell>
          <cell r="I31">
            <v>190</v>
          </cell>
          <cell r="J31">
            <v>173</v>
          </cell>
          <cell r="K31">
            <v>198</v>
          </cell>
          <cell r="L31">
            <v>157</v>
          </cell>
          <cell r="M31">
            <v>141</v>
          </cell>
        </row>
        <row r="32">
          <cell r="A32">
            <v>5059182</v>
          </cell>
          <cell r="B32">
            <v>5053684</v>
          </cell>
          <cell r="C32">
            <v>4410</v>
          </cell>
          <cell r="D32">
            <v>7727700</v>
          </cell>
          <cell r="E32">
            <v>121</v>
          </cell>
          <cell r="F32">
            <v>105</v>
          </cell>
          <cell r="G32">
            <v>134</v>
          </cell>
          <cell r="H32">
            <v>113</v>
          </cell>
          <cell r="I32">
            <v>110</v>
          </cell>
          <cell r="J32">
            <v>118</v>
          </cell>
          <cell r="K32">
            <v>119</v>
          </cell>
          <cell r="L32">
            <v>122</v>
          </cell>
          <cell r="M32">
            <v>195</v>
          </cell>
        </row>
        <row r="33">
          <cell r="A33">
            <v>5183082</v>
          </cell>
          <cell r="B33">
            <v>5115634</v>
          </cell>
          <cell r="C33">
            <v>4410</v>
          </cell>
          <cell r="D33">
            <v>443402</v>
          </cell>
          <cell r="E33">
            <v>185</v>
          </cell>
          <cell r="F33">
            <v>172</v>
          </cell>
          <cell r="G33">
            <v>167</v>
          </cell>
          <cell r="H33">
            <v>173</v>
          </cell>
          <cell r="I33">
            <v>197</v>
          </cell>
          <cell r="J33">
            <v>165</v>
          </cell>
          <cell r="K33">
            <v>183</v>
          </cell>
          <cell r="L33">
            <v>147</v>
          </cell>
          <cell r="M33">
            <v>163</v>
          </cell>
        </row>
        <row r="34">
          <cell r="A34">
            <v>5175722</v>
          </cell>
          <cell r="B34">
            <v>5111954</v>
          </cell>
          <cell r="C34">
            <v>4410</v>
          </cell>
          <cell r="E34">
            <v>233</v>
          </cell>
          <cell r="F34">
            <v>206</v>
          </cell>
          <cell r="G34">
            <v>200</v>
          </cell>
          <cell r="H34">
            <v>189</v>
          </cell>
          <cell r="I34">
            <v>273</v>
          </cell>
          <cell r="J34">
            <v>237</v>
          </cell>
          <cell r="K34">
            <v>251</v>
          </cell>
          <cell r="L34">
            <v>224</v>
          </cell>
          <cell r="M34">
            <v>242</v>
          </cell>
        </row>
        <row r="35">
          <cell r="A35">
            <v>5164636</v>
          </cell>
          <cell r="B35">
            <v>5106411</v>
          </cell>
          <cell r="C35">
            <v>4410</v>
          </cell>
          <cell r="D35">
            <v>3647103</v>
          </cell>
          <cell r="E35">
            <v>115</v>
          </cell>
          <cell r="F35">
            <v>150</v>
          </cell>
          <cell r="G35">
            <v>81</v>
          </cell>
          <cell r="H35">
            <v>72</v>
          </cell>
          <cell r="I35">
            <v>82</v>
          </cell>
          <cell r="J35">
            <v>97</v>
          </cell>
          <cell r="K35">
            <v>287</v>
          </cell>
          <cell r="L35">
            <v>247</v>
          </cell>
          <cell r="M35">
            <v>260</v>
          </cell>
        </row>
        <row r="36">
          <cell r="A36">
            <v>5175514</v>
          </cell>
          <cell r="B36">
            <v>5111850</v>
          </cell>
          <cell r="C36">
            <v>4410</v>
          </cell>
          <cell r="D36">
            <v>3648547</v>
          </cell>
          <cell r="E36">
            <v>291</v>
          </cell>
          <cell r="F36">
            <v>253</v>
          </cell>
          <cell r="G36">
            <v>226</v>
          </cell>
          <cell r="H36">
            <v>215</v>
          </cell>
          <cell r="I36">
            <v>227</v>
          </cell>
          <cell r="J36">
            <v>209</v>
          </cell>
          <cell r="K36">
            <v>212</v>
          </cell>
          <cell r="L36">
            <v>228</v>
          </cell>
          <cell r="M36">
            <v>218</v>
          </cell>
        </row>
        <row r="37">
          <cell r="A37">
            <v>5175506</v>
          </cell>
          <cell r="B37">
            <v>5111846</v>
          </cell>
          <cell r="C37">
            <v>4410</v>
          </cell>
          <cell r="D37">
            <v>3649449</v>
          </cell>
          <cell r="E37">
            <v>171</v>
          </cell>
          <cell r="F37">
            <v>139</v>
          </cell>
          <cell r="G37">
            <v>145</v>
          </cell>
          <cell r="H37">
            <v>140</v>
          </cell>
          <cell r="I37">
            <v>150</v>
          </cell>
          <cell r="J37">
            <v>128</v>
          </cell>
          <cell r="K37">
            <v>133</v>
          </cell>
          <cell r="L37">
            <v>137</v>
          </cell>
          <cell r="M37">
            <v>138</v>
          </cell>
        </row>
        <row r="38">
          <cell r="A38">
            <v>5175678</v>
          </cell>
          <cell r="B38">
            <v>5111932</v>
          </cell>
          <cell r="C38">
            <v>4410</v>
          </cell>
          <cell r="D38">
            <v>3649138</v>
          </cell>
          <cell r="E38">
            <v>67</v>
          </cell>
          <cell r="F38">
            <v>58</v>
          </cell>
          <cell r="G38">
            <v>52</v>
          </cell>
          <cell r="H38">
            <v>56</v>
          </cell>
          <cell r="I38">
            <v>56</v>
          </cell>
          <cell r="J38">
            <v>51</v>
          </cell>
          <cell r="K38">
            <v>52</v>
          </cell>
          <cell r="L38">
            <v>54</v>
          </cell>
          <cell r="M38">
            <v>56</v>
          </cell>
        </row>
        <row r="39">
          <cell r="A39">
            <v>5183890</v>
          </cell>
          <cell r="B39">
            <v>5116038</v>
          </cell>
          <cell r="C39">
            <v>4410</v>
          </cell>
          <cell r="D39">
            <v>6826525</v>
          </cell>
          <cell r="E39">
            <v>233</v>
          </cell>
          <cell r="F39">
            <v>206</v>
          </cell>
          <cell r="G39">
            <v>200</v>
          </cell>
          <cell r="H39">
            <v>189</v>
          </cell>
          <cell r="I39">
            <v>273</v>
          </cell>
          <cell r="J39">
            <v>237</v>
          </cell>
          <cell r="K39">
            <v>251</v>
          </cell>
          <cell r="L39">
            <v>224</v>
          </cell>
          <cell r="M39">
            <v>242</v>
          </cell>
        </row>
        <row r="40">
          <cell r="A40">
            <v>5181184</v>
          </cell>
          <cell r="B40">
            <v>5114685</v>
          </cell>
          <cell r="C40">
            <v>4410</v>
          </cell>
          <cell r="D40">
            <v>3655742</v>
          </cell>
          <cell r="E40">
            <v>233</v>
          </cell>
          <cell r="F40">
            <v>206</v>
          </cell>
          <cell r="G40">
            <v>406</v>
          </cell>
          <cell r="H40">
            <v>189</v>
          </cell>
          <cell r="I40">
            <v>273</v>
          </cell>
          <cell r="J40">
            <v>237</v>
          </cell>
          <cell r="K40">
            <v>251</v>
          </cell>
          <cell r="L40">
            <v>224</v>
          </cell>
          <cell r="M40">
            <v>242</v>
          </cell>
        </row>
        <row r="41">
          <cell r="A41">
            <v>5175536</v>
          </cell>
          <cell r="B41">
            <v>5111861</v>
          </cell>
          <cell r="C41">
            <v>4410</v>
          </cell>
          <cell r="D41">
            <v>3653635</v>
          </cell>
          <cell r="E41">
            <v>49</v>
          </cell>
          <cell r="F41">
            <v>42</v>
          </cell>
          <cell r="G41">
            <v>40</v>
          </cell>
          <cell r="H41">
            <v>43</v>
          </cell>
          <cell r="I41">
            <v>45</v>
          </cell>
          <cell r="J41">
            <v>42</v>
          </cell>
          <cell r="K41">
            <v>44</v>
          </cell>
          <cell r="L41">
            <v>42</v>
          </cell>
          <cell r="M41">
            <v>43</v>
          </cell>
        </row>
        <row r="42">
          <cell r="A42">
            <v>5175786</v>
          </cell>
          <cell r="B42">
            <v>5111986</v>
          </cell>
          <cell r="C42">
            <v>4410</v>
          </cell>
          <cell r="D42">
            <v>3653636</v>
          </cell>
          <cell r="E42">
            <v>215</v>
          </cell>
          <cell r="F42">
            <v>122</v>
          </cell>
          <cell r="G42">
            <v>69</v>
          </cell>
          <cell r="H42">
            <v>47</v>
          </cell>
          <cell r="I42">
            <v>52</v>
          </cell>
          <cell r="J42">
            <v>55</v>
          </cell>
          <cell r="K42">
            <v>58</v>
          </cell>
          <cell r="L42">
            <v>61</v>
          </cell>
          <cell r="M42">
            <v>56</v>
          </cell>
        </row>
        <row r="43">
          <cell r="A43">
            <v>5173776</v>
          </cell>
          <cell r="B43">
            <v>5110981</v>
          </cell>
          <cell r="C43">
            <v>4410</v>
          </cell>
          <cell r="D43">
            <v>33001200</v>
          </cell>
          <cell r="E43">
            <v>146</v>
          </cell>
          <cell r="F43">
            <v>300</v>
          </cell>
          <cell r="G43">
            <v>194</v>
          </cell>
          <cell r="H43">
            <v>169</v>
          </cell>
          <cell r="I43">
            <v>90</v>
          </cell>
          <cell r="J43">
            <v>141</v>
          </cell>
          <cell r="K43">
            <v>135</v>
          </cell>
          <cell r="L43">
            <v>123</v>
          </cell>
          <cell r="M43">
            <v>144</v>
          </cell>
        </row>
        <row r="44">
          <cell r="A44">
            <v>5181142</v>
          </cell>
          <cell r="B44">
            <v>5114664</v>
          </cell>
          <cell r="C44">
            <v>4410</v>
          </cell>
          <cell r="D44">
            <v>33001549</v>
          </cell>
          <cell r="E44">
            <v>176</v>
          </cell>
          <cell r="F44">
            <v>167</v>
          </cell>
          <cell r="G44">
            <v>178</v>
          </cell>
          <cell r="H44">
            <v>180</v>
          </cell>
          <cell r="I44">
            <v>282</v>
          </cell>
          <cell r="J44">
            <v>69</v>
          </cell>
          <cell r="K44">
            <v>178</v>
          </cell>
          <cell r="L44">
            <v>208</v>
          </cell>
          <cell r="M44">
            <v>185</v>
          </cell>
        </row>
        <row r="45">
          <cell r="A45">
            <v>5181134</v>
          </cell>
          <cell r="B45">
            <v>5114660</v>
          </cell>
          <cell r="C45">
            <v>4410</v>
          </cell>
          <cell r="D45">
            <v>7686459</v>
          </cell>
          <cell r="E45">
            <v>233</v>
          </cell>
          <cell r="F45">
            <v>206</v>
          </cell>
          <cell r="G45">
            <v>200</v>
          </cell>
          <cell r="H45">
            <v>189</v>
          </cell>
          <cell r="I45">
            <v>273</v>
          </cell>
          <cell r="J45">
            <v>237</v>
          </cell>
          <cell r="K45">
            <v>251</v>
          </cell>
          <cell r="L45">
            <v>224</v>
          </cell>
          <cell r="M45">
            <v>249</v>
          </cell>
        </row>
        <row r="46">
          <cell r="A46">
            <v>5182446</v>
          </cell>
          <cell r="B46">
            <v>5115316</v>
          </cell>
          <cell r="C46">
            <v>4410</v>
          </cell>
          <cell r="D46">
            <v>31116242</v>
          </cell>
          <cell r="E46">
            <v>158</v>
          </cell>
          <cell r="F46">
            <v>122</v>
          </cell>
          <cell r="G46">
            <v>113</v>
          </cell>
          <cell r="H46">
            <v>82</v>
          </cell>
          <cell r="I46">
            <v>106</v>
          </cell>
          <cell r="J46">
            <v>212</v>
          </cell>
          <cell r="K46">
            <v>184</v>
          </cell>
          <cell r="L46">
            <v>160</v>
          </cell>
          <cell r="M46">
            <v>165</v>
          </cell>
        </row>
        <row r="47">
          <cell r="A47">
            <v>5184624</v>
          </cell>
          <cell r="B47">
            <v>5116405</v>
          </cell>
          <cell r="C47">
            <v>4410</v>
          </cell>
          <cell r="D47">
            <v>31981480</v>
          </cell>
          <cell r="E47">
            <v>233</v>
          </cell>
          <cell r="F47">
            <v>206</v>
          </cell>
          <cell r="G47">
            <v>200</v>
          </cell>
          <cell r="H47">
            <v>189</v>
          </cell>
          <cell r="I47">
            <v>273</v>
          </cell>
          <cell r="J47">
            <v>266</v>
          </cell>
          <cell r="K47">
            <v>163</v>
          </cell>
          <cell r="L47">
            <v>160</v>
          </cell>
          <cell r="M47">
            <v>175</v>
          </cell>
        </row>
        <row r="48">
          <cell r="A48">
            <v>5181178</v>
          </cell>
          <cell r="B48">
            <v>5114682</v>
          </cell>
          <cell r="C48">
            <v>4410</v>
          </cell>
          <cell r="D48">
            <v>31116328</v>
          </cell>
          <cell r="E48">
            <v>233</v>
          </cell>
          <cell r="F48">
            <v>206</v>
          </cell>
          <cell r="G48">
            <v>200</v>
          </cell>
          <cell r="H48">
            <v>189</v>
          </cell>
          <cell r="I48">
            <v>273</v>
          </cell>
          <cell r="J48">
            <v>107</v>
          </cell>
          <cell r="K48">
            <v>89</v>
          </cell>
          <cell r="L48">
            <v>85</v>
          </cell>
          <cell r="M48">
            <v>87</v>
          </cell>
        </row>
        <row r="49">
          <cell r="A49">
            <v>5184602</v>
          </cell>
          <cell r="B49">
            <v>5116394</v>
          </cell>
          <cell r="C49">
            <v>4410</v>
          </cell>
          <cell r="D49">
            <v>7314908</v>
          </cell>
          <cell r="E49">
            <v>233</v>
          </cell>
          <cell r="F49">
            <v>206</v>
          </cell>
          <cell r="G49">
            <v>200</v>
          </cell>
          <cell r="H49">
            <v>189</v>
          </cell>
          <cell r="I49">
            <v>273</v>
          </cell>
          <cell r="J49">
            <v>178</v>
          </cell>
          <cell r="K49">
            <v>189</v>
          </cell>
          <cell r="L49">
            <v>188</v>
          </cell>
          <cell r="M49">
            <v>188</v>
          </cell>
        </row>
        <row r="50">
          <cell r="A50">
            <v>5175628</v>
          </cell>
          <cell r="B50">
            <v>5111907</v>
          </cell>
          <cell r="C50">
            <v>4410</v>
          </cell>
          <cell r="D50">
            <v>3361038</v>
          </cell>
          <cell r="E50">
            <v>115</v>
          </cell>
          <cell r="F50">
            <v>96</v>
          </cell>
          <cell r="G50">
            <v>88</v>
          </cell>
          <cell r="H50">
            <v>95</v>
          </cell>
          <cell r="I50">
            <v>96</v>
          </cell>
          <cell r="J50">
            <v>207</v>
          </cell>
          <cell r="K50">
            <v>232</v>
          </cell>
          <cell r="L50">
            <v>191</v>
          </cell>
          <cell r="M50">
            <v>229</v>
          </cell>
        </row>
        <row r="51">
          <cell r="A51">
            <v>5182510</v>
          </cell>
          <cell r="B51">
            <v>5115348</v>
          </cell>
          <cell r="C51">
            <v>4410</v>
          </cell>
          <cell r="D51">
            <v>3517631</v>
          </cell>
          <cell r="E51">
            <v>317</v>
          </cell>
          <cell r="F51">
            <v>283</v>
          </cell>
          <cell r="G51">
            <v>275</v>
          </cell>
          <cell r="H51">
            <v>248</v>
          </cell>
          <cell r="I51">
            <v>490</v>
          </cell>
          <cell r="J51">
            <v>159</v>
          </cell>
          <cell r="K51">
            <v>179</v>
          </cell>
          <cell r="L51">
            <v>165</v>
          </cell>
          <cell r="M51">
            <v>160</v>
          </cell>
        </row>
        <row r="52">
          <cell r="A52">
            <v>5181222</v>
          </cell>
          <cell r="B52">
            <v>5114704</v>
          </cell>
          <cell r="C52">
            <v>4410</v>
          </cell>
          <cell r="D52">
            <v>10407268</v>
          </cell>
          <cell r="E52">
            <v>233</v>
          </cell>
          <cell r="F52">
            <v>299</v>
          </cell>
          <cell r="G52">
            <v>287</v>
          </cell>
          <cell r="H52">
            <v>290</v>
          </cell>
          <cell r="I52">
            <v>303</v>
          </cell>
          <cell r="J52">
            <v>270</v>
          </cell>
          <cell r="K52">
            <v>292</v>
          </cell>
          <cell r="L52">
            <v>291</v>
          </cell>
          <cell r="M52">
            <v>302</v>
          </cell>
        </row>
        <row r="53">
          <cell r="A53">
            <v>5184580</v>
          </cell>
          <cell r="B53">
            <v>5116383</v>
          </cell>
          <cell r="C53">
            <v>4410</v>
          </cell>
          <cell r="D53">
            <v>3214468</v>
          </cell>
          <cell r="E53">
            <v>109</v>
          </cell>
          <cell r="F53">
            <v>88</v>
          </cell>
          <cell r="G53">
            <v>93</v>
          </cell>
          <cell r="H53">
            <v>145</v>
          </cell>
          <cell r="I53">
            <v>148</v>
          </cell>
          <cell r="J53">
            <v>153</v>
          </cell>
          <cell r="K53">
            <v>171</v>
          </cell>
          <cell r="L53">
            <v>202</v>
          </cell>
          <cell r="M53">
            <v>220</v>
          </cell>
        </row>
        <row r="54">
          <cell r="A54">
            <v>5074000</v>
          </cell>
          <cell r="B54">
            <v>5061093</v>
          </cell>
          <cell r="C54">
            <v>4410</v>
          </cell>
          <cell r="D54">
            <v>3524473</v>
          </cell>
          <cell r="E54">
            <v>46</v>
          </cell>
          <cell r="F54">
            <v>37</v>
          </cell>
          <cell r="G54">
            <v>62</v>
          </cell>
          <cell r="H54">
            <v>207</v>
          </cell>
          <cell r="I54">
            <v>99</v>
          </cell>
          <cell r="J54">
            <v>158</v>
          </cell>
          <cell r="K54">
            <v>184</v>
          </cell>
          <cell r="L54">
            <v>173</v>
          </cell>
          <cell r="M54">
            <v>212</v>
          </cell>
        </row>
        <row r="55">
          <cell r="A55">
            <v>5183870</v>
          </cell>
          <cell r="B55">
            <v>5116028</v>
          </cell>
          <cell r="C55">
            <v>4410</v>
          </cell>
          <cell r="D55">
            <v>1693202</v>
          </cell>
          <cell r="E55">
            <v>175</v>
          </cell>
          <cell r="F55">
            <v>152</v>
          </cell>
          <cell r="G55">
            <v>156</v>
          </cell>
          <cell r="H55">
            <v>180</v>
          </cell>
          <cell r="I55">
            <v>76</v>
          </cell>
          <cell r="J55">
            <v>0</v>
          </cell>
          <cell r="K55">
            <v>0</v>
          </cell>
          <cell r="L55">
            <v>59</v>
          </cell>
          <cell r="M55">
            <v>108</v>
          </cell>
        </row>
        <row r="56">
          <cell r="A56">
            <v>5172448</v>
          </cell>
          <cell r="B56">
            <v>5110317</v>
          </cell>
          <cell r="C56">
            <v>4410</v>
          </cell>
          <cell r="D56">
            <v>1752366</v>
          </cell>
          <cell r="E56">
            <v>335</v>
          </cell>
          <cell r="F56">
            <v>293</v>
          </cell>
          <cell r="G56">
            <v>279</v>
          </cell>
          <cell r="H56">
            <v>269</v>
          </cell>
          <cell r="I56">
            <v>319</v>
          </cell>
          <cell r="J56">
            <v>269</v>
          </cell>
          <cell r="K56">
            <v>275</v>
          </cell>
          <cell r="L56">
            <v>184</v>
          </cell>
          <cell r="M56">
            <v>120</v>
          </cell>
        </row>
        <row r="57">
          <cell r="A57">
            <v>5181220</v>
          </cell>
          <cell r="B57">
            <v>5114703</v>
          </cell>
          <cell r="C57">
            <v>4410</v>
          </cell>
          <cell r="D57">
            <v>70000025</v>
          </cell>
          <cell r="E57">
            <v>301</v>
          </cell>
          <cell r="F57">
            <v>259</v>
          </cell>
          <cell r="G57">
            <v>307</v>
          </cell>
          <cell r="H57">
            <v>266</v>
          </cell>
          <cell r="I57">
            <v>229</v>
          </cell>
          <cell r="J57">
            <v>194</v>
          </cell>
          <cell r="K57">
            <v>0</v>
          </cell>
          <cell r="L57">
            <v>197</v>
          </cell>
          <cell r="M57">
            <v>202</v>
          </cell>
        </row>
        <row r="58">
          <cell r="A58">
            <v>5175468</v>
          </cell>
          <cell r="B58">
            <v>5111827</v>
          </cell>
          <cell r="C58">
            <v>4410</v>
          </cell>
          <cell r="D58">
            <v>15960541</v>
          </cell>
          <cell r="E58">
            <v>127</v>
          </cell>
          <cell r="F58">
            <v>60</v>
          </cell>
          <cell r="G58">
            <v>79</v>
          </cell>
          <cell r="H58">
            <v>83</v>
          </cell>
          <cell r="I58">
            <v>104</v>
          </cell>
          <cell r="J58">
            <v>112</v>
          </cell>
          <cell r="K58">
            <v>177</v>
          </cell>
          <cell r="L58">
            <v>159</v>
          </cell>
          <cell r="M58">
            <v>155</v>
          </cell>
        </row>
        <row r="59">
          <cell r="A59">
            <v>5175486</v>
          </cell>
          <cell r="B59">
            <v>5111836</v>
          </cell>
          <cell r="C59">
            <v>4410</v>
          </cell>
          <cell r="D59">
            <v>52779</v>
          </cell>
          <cell r="E59">
            <v>75</v>
          </cell>
          <cell r="F59">
            <v>147</v>
          </cell>
          <cell r="G59">
            <v>122</v>
          </cell>
          <cell r="H59">
            <v>128</v>
          </cell>
          <cell r="I59">
            <v>129</v>
          </cell>
          <cell r="J59">
            <v>89</v>
          </cell>
          <cell r="K59">
            <v>162</v>
          </cell>
          <cell r="L59">
            <v>150</v>
          </cell>
          <cell r="M59">
            <v>205</v>
          </cell>
        </row>
        <row r="60">
          <cell r="A60">
            <v>5181798</v>
          </cell>
          <cell r="B60">
            <v>5114992</v>
          </cell>
          <cell r="C60">
            <v>4410</v>
          </cell>
          <cell r="D60">
            <v>5312669</v>
          </cell>
          <cell r="E60">
            <v>42</v>
          </cell>
          <cell r="F60">
            <v>60</v>
          </cell>
          <cell r="G60">
            <v>96</v>
          </cell>
          <cell r="H60">
            <v>99</v>
          </cell>
          <cell r="I60">
            <v>99</v>
          </cell>
          <cell r="J60">
            <v>9</v>
          </cell>
          <cell r="K60">
            <v>14</v>
          </cell>
          <cell r="L60">
            <v>12</v>
          </cell>
          <cell r="M60">
            <v>11</v>
          </cell>
        </row>
        <row r="61">
          <cell r="A61">
            <v>5181042</v>
          </cell>
          <cell r="B61">
            <v>5114614</v>
          </cell>
          <cell r="C61">
            <v>4410</v>
          </cell>
          <cell r="D61">
            <v>357365</v>
          </cell>
          <cell r="E61">
            <v>269</v>
          </cell>
          <cell r="F61">
            <v>208</v>
          </cell>
          <cell r="G61">
            <v>201</v>
          </cell>
          <cell r="H61">
            <v>171</v>
          </cell>
          <cell r="I61">
            <v>100</v>
          </cell>
          <cell r="J61">
            <v>129</v>
          </cell>
          <cell r="K61">
            <v>153</v>
          </cell>
          <cell r="L61">
            <v>188</v>
          </cell>
          <cell r="M61">
            <v>187</v>
          </cell>
        </row>
        <row r="62">
          <cell r="A62">
            <v>5181068</v>
          </cell>
          <cell r="B62">
            <v>5114627</v>
          </cell>
          <cell r="C62">
            <v>4410</v>
          </cell>
          <cell r="D62">
            <v>16005357</v>
          </cell>
          <cell r="E62">
            <v>167</v>
          </cell>
          <cell r="F62">
            <v>116</v>
          </cell>
          <cell r="G62">
            <v>137</v>
          </cell>
          <cell r="H62">
            <v>130</v>
          </cell>
          <cell r="I62">
            <v>126</v>
          </cell>
          <cell r="J62">
            <v>124</v>
          </cell>
          <cell r="K62">
            <v>149</v>
          </cell>
          <cell r="L62">
            <v>84</v>
          </cell>
          <cell r="M62">
            <v>120</v>
          </cell>
        </row>
        <row r="63">
          <cell r="A63">
            <v>5181020</v>
          </cell>
          <cell r="B63">
            <v>5114603</v>
          </cell>
          <cell r="C63">
            <v>4410</v>
          </cell>
          <cell r="D63">
            <v>16005966</v>
          </cell>
          <cell r="E63">
            <v>279</v>
          </cell>
          <cell r="F63">
            <v>268</v>
          </cell>
          <cell r="G63">
            <v>285</v>
          </cell>
          <cell r="H63">
            <v>253</v>
          </cell>
          <cell r="I63">
            <v>210</v>
          </cell>
          <cell r="J63">
            <v>197</v>
          </cell>
          <cell r="K63">
            <v>208</v>
          </cell>
          <cell r="L63">
            <v>220</v>
          </cell>
          <cell r="M63">
            <v>226</v>
          </cell>
        </row>
        <row r="64">
          <cell r="A64">
            <v>5181224</v>
          </cell>
          <cell r="B64">
            <v>5114705</v>
          </cell>
          <cell r="C64">
            <v>4410</v>
          </cell>
          <cell r="D64">
            <v>31988553</v>
          </cell>
          <cell r="E64">
            <v>233</v>
          </cell>
          <cell r="F64">
            <v>206</v>
          </cell>
          <cell r="G64">
            <v>200</v>
          </cell>
          <cell r="H64">
            <v>189</v>
          </cell>
          <cell r="I64">
            <v>273</v>
          </cell>
          <cell r="J64">
            <v>223</v>
          </cell>
          <cell r="K64">
            <v>245</v>
          </cell>
          <cell r="L64">
            <v>228</v>
          </cell>
          <cell r="M64">
            <v>223</v>
          </cell>
        </row>
        <row r="65">
          <cell r="A65">
            <v>5181176</v>
          </cell>
          <cell r="B65">
            <v>5114681</v>
          </cell>
          <cell r="C65">
            <v>4410</v>
          </cell>
          <cell r="D65">
            <v>10276896</v>
          </cell>
          <cell r="E65">
            <v>92</v>
          </cell>
          <cell r="F65">
            <v>70</v>
          </cell>
          <cell r="G65">
            <v>60</v>
          </cell>
          <cell r="H65">
            <v>38</v>
          </cell>
          <cell r="I65">
            <v>35</v>
          </cell>
          <cell r="J65">
            <v>148</v>
          </cell>
          <cell r="K65">
            <v>102</v>
          </cell>
          <cell r="L65">
            <v>27</v>
          </cell>
          <cell r="M65">
            <v>196</v>
          </cell>
        </row>
        <row r="66">
          <cell r="A66">
            <v>5175916</v>
          </cell>
          <cell r="B66">
            <v>5112051</v>
          </cell>
          <cell r="C66">
            <v>4410</v>
          </cell>
          <cell r="D66">
            <v>10276144</v>
          </cell>
          <cell r="E66">
            <v>595</v>
          </cell>
          <cell r="F66">
            <v>541</v>
          </cell>
          <cell r="G66">
            <v>521</v>
          </cell>
          <cell r="H66">
            <v>492</v>
          </cell>
          <cell r="I66">
            <v>507</v>
          </cell>
          <cell r="J66">
            <v>461</v>
          </cell>
          <cell r="K66">
            <v>510</v>
          </cell>
          <cell r="L66">
            <v>506</v>
          </cell>
          <cell r="M66">
            <v>555</v>
          </cell>
        </row>
        <row r="67">
          <cell r="A67">
            <v>5181180</v>
          </cell>
          <cell r="B67">
            <v>5114683</v>
          </cell>
          <cell r="C67">
            <v>4410</v>
          </cell>
          <cell r="D67">
            <v>10276251</v>
          </cell>
          <cell r="E67">
            <v>57</v>
          </cell>
          <cell r="F67">
            <v>55</v>
          </cell>
          <cell r="G67">
            <v>65</v>
          </cell>
          <cell r="H67">
            <v>57</v>
          </cell>
          <cell r="I67">
            <v>62</v>
          </cell>
          <cell r="J67">
            <v>57</v>
          </cell>
          <cell r="K67">
            <v>111</v>
          </cell>
          <cell r="L67">
            <v>71</v>
          </cell>
          <cell r="M67">
            <v>27</v>
          </cell>
        </row>
        <row r="68">
          <cell r="A68">
            <v>5175808</v>
          </cell>
          <cell r="B68">
            <v>5111997</v>
          </cell>
          <cell r="C68">
            <v>4410</v>
          </cell>
          <cell r="D68">
            <v>1691959</v>
          </cell>
          <cell r="E68">
            <v>118</v>
          </cell>
          <cell r="F68">
            <v>90</v>
          </cell>
          <cell r="G68">
            <v>151</v>
          </cell>
          <cell r="H68">
            <v>128</v>
          </cell>
          <cell r="I68">
            <v>124</v>
          </cell>
          <cell r="J68">
            <v>118</v>
          </cell>
          <cell r="K68">
            <v>100</v>
          </cell>
          <cell r="L68">
            <v>112</v>
          </cell>
          <cell r="M68">
            <v>118</v>
          </cell>
        </row>
        <row r="69">
          <cell r="A69">
            <v>5180976</v>
          </cell>
          <cell r="B69">
            <v>5114581</v>
          </cell>
          <cell r="C69">
            <v>4410</v>
          </cell>
          <cell r="D69">
            <v>1618576</v>
          </cell>
          <cell r="E69">
            <v>182</v>
          </cell>
          <cell r="F69">
            <v>158</v>
          </cell>
          <cell r="G69">
            <v>164</v>
          </cell>
          <cell r="H69">
            <v>158</v>
          </cell>
          <cell r="I69">
            <v>161</v>
          </cell>
          <cell r="J69">
            <v>148</v>
          </cell>
          <cell r="K69">
            <v>150</v>
          </cell>
          <cell r="L69">
            <v>151</v>
          </cell>
          <cell r="M69">
            <v>161</v>
          </cell>
        </row>
        <row r="70">
          <cell r="A70">
            <v>5175762</v>
          </cell>
          <cell r="B70">
            <v>5111974</v>
          </cell>
          <cell r="C70">
            <v>4410</v>
          </cell>
          <cell r="D70">
            <v>1501726</v>
          </cell>
          <cell r="E70">
            <v>346</v>
          </cell>
          <cell r="F70">
            <v>327</v>
          </cell>
          <cell r="G70">
            <v>338</v>
          </cell>
          <cell r="H70">
            <v>327</v>
          </cell>
          <cell r="I70">
            <v>193</v>
          </cell>
          <cell r="J70">
            <v>124</v>
          </cell>
          <cell r="K70">
            <v>151</v>
          </cell>
          <cell r="L70">
            <v>162</v>
          </cell>
          <cell r="M70">
            <v>200</v>
          </cell>
        </row>
        <row r="71">
          <cell r="A71">
            <v>5182488</v>
          </cell>
          <cell r="B71">
            <v>5115337</v>
          </cell>
          <cell r="C71">
            <v>4410</v>
          </cell>
          <cell r="D71">
            <v>1692056</v>
          </cell>
          <cell r="E71">
            <v>354</v>
          </cell>
          <cell r="F71">
            <v>352</v>
          </cell>
          <cell r="G71">
            <v>396</v>
          </cell>
          <cell r="H71">
            <v>324</v>
          </cell>
          <cell r="I71">
            <v>319</v>
          </cell>
          <cell r="J71">
            <v>312</v>
          </cell>
          <cell r="K71">
            <v>325</v>
          </cell>
          <cell r="L71">
            <v>286</v>
          </cell>
          <cell r="M71">
            <v>340</v>
          </cell>
        </row>
        <row r="72">
          <cell r="A72">
            <v>5181282</v>
          </cell>
          <cell r="B72">
            <v>5114734</v>
          </cell>
          <cell r="C72">
            <v>4410</v>
          </cell>
          <cell r="D72">
            <v>1864055</v>
          </cell>
          <cell r="E72">
            <v>0</v>
          </cell>
          <cell r="F72">
            <v>0</v>
          </cell>
          <cell r="G72">
            <v>0</v>
          </cell>
          <cell r="H72">
            <v>0</v>
          </cell>
          <cell r="I72">
            <v>0</v>
          </cell>
          <cell r="J72">
            <v>0</v>
          </cell>
          <cell r="K72">
            <v>0</v>
          </cell>
          <cell r="L72">
            <v>0</v>
          </cell>
          <cell r="M72">
            <v>0</v>
          </cell>
        </row>
        <row r="73">
          <cell r="A73">
            <v>5061972</v>
          </cell>
          <cell r="B73">
            <v>5055079</v>
          </cell>
          <cell r="C73">
            <v>4410</v>
          </cell>
          <cell r="D73">
            <v>2957251</v>
          </cell>
          <cell r="E73">
            <v>262</v>
          </cell>
          <cell r="F73">
            <v>83</v>
          </cell>
          <cell r="G73">
            <v>69</v>
          </cell>
          <cell r="H73">
            <v>74</v>
          </cell>
          <cell r="I73">
            <v>106</v>
          </cell>
          <cell r="J73">
            <v>112</v>
          </cell>
          <cell r="K73">
            <v>91</v>
          </cell>
          <cell r="L73">
            <v>90</v>
          </cell>
          <cell r="M73">
            <v>108</v>
          </cell>
        </row>
        <row r="74">
          <cell r="A74">
            <v>5175610</v>
          </cell>
          <cell r="B74">
            <v>5111898</v>
          </cell>
          <cell r="C74">
            <v>4410</v>
          </cell>
          <cell r="D74">
            <v>1472083</v>
          </cell>
          <cell r="E74">
            <v>92</v>
          </cell>
          <cell r="F74">
            <v>72</v>
          </cell>
          <cell r="G74">
            <v>71</v>
          </cell>
          <cell r="H74">
            <v>107</v>
          </cell>
          <cell r="I74">
            <v>122</v>
          </cell>
          <cell r="J74">
            <v>117</v>
          </cell>
          <cell r="K74">
            <v>122</v>
          </cell>
          <cell r="L74">
            <v>115</v>
          </cell>
          <cell r="M74">
            <v>125</v>
          </cell>
        </row>
        <row r="75">
          <cell r="A75">
            <v>5181076</v>
          </cell>
          <cell r="B75">
            <v>5114631</v>
          </cell>
          <cell r="C75">
            <v>4410</v>
          </cell>
          <cell r="D75">
            <v>1692325</v>
          </cell>
          <cell r="E75">
            <v>186</v>
          </cell>
          <cell r="F75">
            <v>164</v>
          </cell>
          <cell r="G75">
            <v>145</v>
          </cell>
          <cell r="H75">
            <v>138</v>
          </cell>
          <cell r="I75">
            <v>150</v>
          </cell>
          <cell r="J75">
            <v>148</v>
          </cell>
          <cell r="K75">
            <v>159</v>
          </cell>
          <cell r="L75">
            <v>152</v>
          </cell>
          <cell r="M75">
            <v>171</v>
          </cell>
        </row>
        <row r="76">
          <cell r="A76">
            <v>5180932</v>
          </cell>
          <cell r="B76">
            <v>5114559</v>
          </cell>
          <cell r="C76">
            <v>4410</v>
          </cell>
          <cell r="D76">
            <v>1791041</v>
          </cell>
          <cell r="E76">
            <v>162</v>
          </cell>
          <cell r="F76">
            <v>154</v>
          </cell>
          <cell r="G76">
            <v>145</v>
          </cell>
          <cell r="H76">
            <v>134</v>
          </cell>
          <cell r="I76">
            <v>165</v>
          </cell>
          <cell r="J76">
            <v>158</v>
          </cell>
          <cell r="K76">
            <v>177</v>
          </cell>
          <cell r="L76">
            <v>171</v>
          </cell>
          <cell r="M76">
            <v>176</v>
          </cell>
        </row>
        <row r="77">
          <cell r="A77">
            <v>5181714</v>
          </cell>
          <cell r="B77">
            <v>5114950</v>
          </cell>
          <cell r="C77">
            <v>4410</v>
          </cell>
          <cell r="D77">
            <v>1618053</v>
          </cell>
          <cell r="E77">
            <v>68</v>
          </cell>
          <cell r="F77">
            <v>35</v>
          </cell>
          <cell r="G77">
            <v>34</v>
          </cell>
          <cell r="H77">
            <v>28</v>
          </cell>
          <cell r="I77">
            <v>18</v>
          </cell>
          <cell r="J77">
            <v>0</v>
          </cell>
          <cell r="K77">
            <v>41</v>
          </cell>
          <cell r="L77">
            <v>90</v>
          </cell>
          <cell r="M77">
            <v>68</v>
          </cell>
        </row>
        <row r="78">
          <cell r="A78">
            <v>5181102</v>
          </cell>
          <cell r="B78">
            <v>5114644</v>
          </cell>
          <cell r="C78">
            <v>4410</v>
          </cell>
          <cell r="D78">
            <v>6803484</v>
          </cell>
          <cell r="E78">
            <v>84</v>
          </cell>
          <cell r="F78">
            <v>86</v>
          </cell>
          <cell r="G78">
            <v>54</v>
          </cell>
          <cell r="H78">
            <v>58</v>
          </cell>
          <cell r="I78">
            <v>85</v>
          </cell>
          <cell r="J78">
            <v>84</v>
          </cell>
          <cell r="K78">
            <v>76</v>
          </cell>
          <cell r="L78">
            <v>76</v>
          </cell>
          <cell r="M78">
            <v>90</v>
          </cell>
        </row>
        <row r="79">
          <cell r="A79">
            <v>5174478</v>
          </cell>
          <cell r="B79">
            <v>5111332</v>
          </cell>
          <cell r="C79">
            <v>4410</v>
          </cell>
          <cell r="D79">
            <v>6823907</v>
          </cell>
          <cell r="E79">
            <v>180</v>
          </cell>
          <cell r="F79">
            <v>143</v>
          </cell>
          <cell r="G79">
            <v>162</v>
          </cell>
          <cell r="H79">
            <v>178</v>
          </cell>
          <cell r="I79">
            <v>185</v>
          </cell>
          <cell r="J79">
            <v>175</v>
          </cell>
          <cell r="K79">
            <v>108</v>
          </cell>
          <cell r="L79">
            <v>237</v>
          </cell>
          <cell r="M79">
            <v>153</v>
          </cell>
        </row>
        <row r="80">
          <cell r="A80">
            <v>5175572</v>
          </cell>
          <cell r="B80">
            <v>5111879</v>
          </cell>
          <cell r="C80">
            <v>4410</v>
          </cell>
          <cell r="D80">
            <v>6823344</v>
          </cell>
          <cell r="E80">
            <v>206</v>
          </cell>
          <cell r="F80">
            <v>185</v>
          </cell>
          <cell r="G80">
            <v>201</v>
          </cell>
          <cell r="H80">
            <v>130</v>
          </cell>
          <cell r="I80">
            <v>161</v>
          </cell>
          <cell r="J80">
            <v>153</v>
          </cell>
          <cell r="K80">
            <v>163</v>
          </cell>
          <cell r="L80">
            <v>171</v>
          </cell>
          <cell r="M80">
            <v>202</v>
          </cell>
        </row>
        <row r="81">
          <cell r="A81">
            <v>5175592</v>
          </cell>
          <cell r="B81">
            <v>5111889</v>
          </cell>
          <cell r="C81">
            <v>4410</v>
          </cell>
          <cell r="D81">
            <v>6825572</v>
          </cell>
          <cell r="E81">
            <v>56</v>
          </cell>
          <cell r="F81">
            <v>47</v>
          </cell>
          <cell r="G81">
            <v>53</v>
          </cell>
          <cell r="H81">
            <v>57</v>
          </cell>
          <cell r="I81">
            <v>66</v>
          </cell>
          <cell r="J81">
            <v>53</v>
          </cell>
          <cell r="K81">
            <v>60</v>
          </cell>
          <cell r="L81">
            <v>58</v>
          </cell>
          <cell r="M81">
            <v>70</v>
          </cell>
        </row>
        <row r="82">
          <cell r="A82">
            <v>5175648</v>
          </cell>
          <cell r="B82">
            <v>5111917</v>
          </cell>
          <cell r="C82">
            <v>4410</v>
          </cell>
          <cell r="D82">
            <v>6826652</v>
          </cell>
          <cell r="E82">
            <v>332</v>
          </cell>
          <cell r="F82">
            <v>592</v>
          </cell>
          <cell r="G82">
            <v>243</v>
          </cell>
          <cell r="H82">
            <v>279</v>
          </cell>
          <cell r="I82">
            <v>307</v>
          </cell>
          <cell r="J82">
            <v>264</v>
          </cell>
          <cell r="K82">
            <v>285</v>
          </cell>
          <cell r="L82">
            <v>243</v>
          </cell>
          <cell r="M82">
            <v>228</v>
          </cell>
        </row>
        <row r="83">
          <cell r="A83">
            <v>5175744</v>
          </cell>
          <cell r="B83">
            <v>5111965</v>
          </cell>
          <cell r="C83">
            <v>4410</v>
          </cell>
          <cell r="D83">
            <v>6824867</v>
          </cell>
          <cell r="E83">
            <v>242</v>
          </cell>
          <cell r="F83">
            <v>226</v>
          </cell>
          <cell r="G83">
            <v>253</v>
          </cell>
          <cell r="H83">
            <v>234</v>
          </cell>
          <cell r="I83">
            <v>254</v>
          </cell>
          <cell r="J83">
            <v>238</v>
          </cell>
          <cell r="K83">
            <v>232</v>
          </cell>
          <cell r="L83">
            <v>226</v>
          </cell>
          <cell r="M83">
            <v>173</v>
          </cell>
        </row>
        <row r="84">
          <cell r="A84">
            <v>5181072</v>
          </cell>
          <cell r="B84">
            <v>5114629</v>
          </cell>
          <cell r="C84">
            <v>4410</v>
          </cell>
          <cell r="D84">
            <v>3366507</v>
          </cell>
          <cell r="E84">
            <v>80</v>
          </cell>
          <cell r="F84">
            <v>69</v>
          </cell>
          <cell r="G84">
            <v>59</v>
          </cell>
          <cell r="H84">
            <v>80</v>
          </cell>
          <cell r="I84">
            <v>75</v>
          </cell>
          <cell r="J84">
            <v>67</v>
          </cell>
          <cell r="K84">
            <v>73</v>
          </cell>
          <cell r="L84">
            <v>64</v>
          </cell>
          <cell r="M84">
            <v>69</v>
          </cell>
        </row>
        <row r="85">
          <cell r="A85">
            <v>5175830</v>
          </cell>
          <cell r="B85">
            <v>5112008</v>
          </cell>
          <cell r="C85">
            <v>4410</v>
          </cell>
          <cell r="D85">
            <v>3730145</v>
          </cell>
          <cell r="E85">
            <v>174</v>
          </cell>
          <cell r="F85">
            <v>149</v>
          </cell>
          <cell r="G85">
            <v>173</v>
          </cell>
          <cell r="H85">
            <v>153</v>
          </cell>
          <cell r="I85">
            <v>158</v>
          </cell>
          <cell r="J85">
            <v>144</v>
          </cell>
          <cell r="K85">
            <v>152</v>
          </cell>
          <cell r="L85">
            <v>146</v>
          </cell>
          <cell r="M85">
            <v>158</v>
          </cell>
        </row>
        <row r="86">
          <cell r="A86">
            <v>5175894</v>
          </cell>
          <cell r="B86">
            <v>5112040</v>
          </cell>
          <cell r="C86">
            <v>4410</v>
          </cell>
          <cell r="D86">
            <v>6824391</v>
          </cell>
          <cell r="E86">
            <v>43</v>
          </cell>
          <cell r="F86">
            <v>44</v>
          </cell>
          <cell r="G86">
            <v>51</v>
          </cell>
          <cell r="H86">
            <v>63</v>
          </cell>
          <cell r="I86">
            <v>52</v>
          </cell>
          <cell r="J86">
            <v>86</v>
          </cell>
          <cell r="K86">
            <v>74</v>
          </cell>
          <cell r="L86">
            <v>46</v>
          </cell>
          <cell r="M86">
            <v>38</v>
          </cell>
        </row>
        <row r="87">
          <cell r="A87">
            <v>5180998</v>
          </cell>
          <cell r="B87">
            <v>5114592</v>
          </cell>
          <cell r="C87">
            <v>4410</v>
          </cell>
          <cell r="D87">
            <v>3365820</v>
          </cell>
          <cell r="E87">
            <v>298</v>
          </cell>
          <cell r="F87">
            <v>264</v>
          </cell>
          <cell r="G87">
            <v>295</v>
          </cell>
          <cell r="H87">
            <v>280</v>
          </cell>
          <cell r="I87">
            <v>304</v>
          </cell>
          <cell r="J87">
            <v>273</v>
          </cell>
          <cell r="K87">
            <v>265</v>
          </cell>
          <cell r="L87">
            <v>260</v>
          </cell>
          <cell r="M87">
            <v>262</v>
          </cell>
        </row>
        <row r="88">
          <cell r="A88">
            <v>5181284</v>
          </cell>
          <cell r="B88">
            <v>5114735</v>
          </cell>
          <cell r="C88">
            <v>4410</v>
          </cell>
          <cell r="D88">
            <v>6825418</v>
          </cell>
          <cell r="E88">
            <v>210</v>
          </cell>
          <cell r="F88">
            <v>56</v>
          </cell>
          <cell r="G88">
            <v>184</v>
          </cell>
          <cell r="H88">
            <v>63</v>
          </cell>
          <cell r="I88">
            <v>223</v>
          </cell>
          <cell r="J88">
            <v>189</v>
          </cell>
          <cell r="K88">
            <v>178</v>
          </cell>
          <cell r="L88">
            <v>359</v>
          </cell>
          <cell r="M88">
            <v>185</v>
          </cell>
        </row>
        <row r="89">
          <cell r="A89">
            <v>5181140</v>
          </cell>
          <cell r="B89">
            <v>5114663</v>
          </cell>
          <cell r="C89">
            <v>4410</v>
          </cell>
          <cell r="D89">
            <v>3730918</v>
          </cell>
          <cell r="E89">
            <v>234</v>
          </cell>
          <cell r="F89">
            <v>202</v>
          </cell>
          <cell r="G89">
            <v>222</v>
          </cell>
          <cell r="H89">
            <v>207</v>
          </cell>
          <cell r="I89">
            <v>212</v>
          </cell>
          <cell r="J89">
            <v>200</v>
          </cell>
          <cell r="K89">
            <v>200</v>
          </cell>
          <cell r="L89">
            <v>182</v>
          </cell>
          <cell r="M89">
            <v>158</v>
          </cell>
        </row>
        <row r="90">
          <cell r="A90">
            <v>5181136</v>
          </cell>
          <cell r="B90">
            <v>5114661</v>
          </cell>
          <cell r="C90">
            <v>4410</v>
          </cell>
          <cell r="D90">
            <v>4744882</v>
          </cell>
          <cell r="E90">
            <v>87</v>
          </cell>
          <cell r="F90">
            <v>308</v>
          </cell>
          <cell r="G90">
            <v>178</v>
          </cell>
          <cell r="H90">
            <v>194</v>
          </cell>
          <cell r="I90">
            <v>191</v>
          </cell>
          <cell r="J90">
            <v>180</v>
          </cell>
          <cell r="K90">
            <v>205</v>
          </cell>
          <cell r="L90">
            <v>198</v>
          </cell>
          <cell r="M90">
            <v>186</v>
          </cell>
        </row>
        <row r="91">
          <cell r="A91">
            <v>5175256</v>
          </cell>
          <cell r="B91">
            <v>5111721</v>
          </cell>
          <cell r="C91">
            <v>4410</v>
          </cell>
          <cell r="D91">
            <v>6821826</v>
          </cell>
          <cell r="E91">
            <v>246</v>
          </cell>
          <cell r="F91">
            <v>221</v>
          </cell>
          <cell r="G91">
            <v>227</v>
          </cell>
          <cell r="H91">
            <v>263</v>
          </cell>
          <cell r="I91">
            <v>214</v>
          </cell>
          <cell r="J91">
            <v>232</v>
          </cell>
          <cell r="K91">
            <v>246</v>
          </cell>
          <cell r="L91">
            <v>221</v>
          </cell>
          <cell r="M91">
            <v>230</v>
          </cell>
        </row>
        <row r="92">
          <cell r="A92">
            <v>5175668</v>
          </cell>
          <cell r="B92">
            <v>5111927</v>
          </cell>
          <cell r="C92">
            <v>4410</v>
          </cell>
          <cell r="D92">
            <v>6823044</v>
          </cell>
          <cell r="E92">
            <v>185</v>
          </cell>
          <cell r="F92">
            <v>178</v>
          </cell>
          <cell r="G92">
            <v>346</v>
          </cell>
          <cell r="H92">
            <v>205</v>
          </cell>
          <cell r="I92">
            <v>209</v>
          </cell>
          <cell r="J92">
            <v>167</v>
          </cell>
          <cell r="K92">
            <v>185</v>
          </cell>
          <cell r="L92">
            <v>193</v>
          </cell>
          <cell r="M92">
            <v>214</v>
          </cell>
        </row>
        <row r="93">
          <cell r="A93">
            <v>5181078</v>
          </cell>
          <cell r="B93">
            <v>5114632</v>
          </cell>
          <cell r="C93">
            <v>4410</v>
          </cell>
          <cell r="D93">
            <v>1618000</v>
          </cell>
          <cell r="E93">
            <v>93</v>
          </cell>
          <cell r="F93">
            <v>80</v>
          </cell>
          <cell r="G93">
            <v>96</v>
          </cell>
          <cell r="H93">
            <v>86</v>
          </cell>
          <cell r="I93">
            <v>83</v>
          </cell>
          <cell r="J93">
            <v>90</v>
          </cell>
          <cell r="K93">
            <v>97</v>
          </cell>
          <cell r="L93">
            <v>114</v>
          </cell>
          <cell r="M93">
            <v>111</v>
          </cell>
        </row>
        <row r="94">
          <cell r="A94">
            <v>5181062</v>
          </cell>
          <cell r="B94">
            <v>5114624</v>
          </cell>
          <cell r="C94">
            <v>4410</v>
          </cell>
          <cell r="D94">
            <v>4747127</v>
          </cell>
          <cell r="E94">
            <v>194</v>
          </cell>
          <cell r="F94">
            <v>165</v>
          </cell>
          <cell r="G94">
            <v>180</v>
          </cell>
          <cell r="H94">
            <v>170</v>
          </cell>
          <cell r="I94">
            <v>206</v>
          </cell>
          <cell r="J94">
            <v>179</v>
          </cell>
          <cell r="K94">
            <v>177</v>
          </cell>
          <cell r="L94">
            <v>180</v>
          </cell>
          <cell r="M94">
            <v>227</v>
          </cell>
        </row>
        <row r="95">
          <cell r="A95">
            <v>5175850</v>
          </cell>
          <cell r="B95">
            <v>5112018</v>
          </cell>
          <cell r="C95">
            <v>4410</v>
          </cell>
          <cell r="D95">
            <v>3741009</v>
          </cell>
          <cell r="E95">
            <v>205</v>
          </cell>
          <cell r="F95">
            <v>149</v>
          </cell>
          <cell r="G95">
            <v>174</v>
          </cell>
          <cell r="H95">
            <v>170</v>
          </cell>
          <cell r="I95">
            <v>165</v>
          </cell>
          <cell r="J95">
            <v>155</v>
          </cell>
          <cell r="K95">
            <v>177</v>
          </cell>
          <cell r="L95">
            <v>167</v>
          </cell>
          <cell r="M95">
            <v>161</v>
          </cell>
        </row>
        <row r="96">
          <cell r="A96">
            <v>5173152</v>
          </cell>
          <cell r="B96">
            <v>5110669</v>
          </cell>
          <cell r="C96">
            <v>4410</v>
          </cell>
          <cell r="D96">
            <v>6822556</v>
          </cell>
          <cell r="E96">
            <v>164</v>
          </cell>
          <cell r="F96">
            <v>158</v>
          </cell>
          <cell r="G96">
            <v>152</v>
          </cell>
          <cell r="H96">
            <v>163</v>
          </cell>
          <cell r="I96">
            <v>160</v>
          </cell>
          <cell r="J96">
            <v>154</v>
          </cell>
          <cell r="K96">
            <v>147</v>
          </cell>
          <cell r="L96">
            <v>149</v>
          </cell>
          <cell r="M96">
            <v>163</v>
          </cell>
        </row>
        <row r="97">
          <cell r="A97">
            <v>5181280</v>
          </cell>
          <cell r="B97">
            <v>5114733</v>
          </cell>
          <cell r="C97">
            <v>4410</v>
          </cell>
          <cell r="D97">
            <v>7288841</v>
          </cell>
          <cell r="E97">
            <v>396</v>
          </cell>
          <cell r="F97">
            <v>412</v>
          </cell>
          <cell r="G97">
            <v>459</v>
          </cell>
          <cell r="H97">
            <v>369</v>
          </cell>
          <cell r="I97">
            <v>332</v>
          </cell>
          <cell r="J97">
            <v>362</v>
          </cell>
          <cell r="K97">
            <v>403</v>
          </cell>
          <cell r="L97">
            <v>375</v>
          </cell>
          <cell r="M97">
            <v>522</v>
          </cell>
        </row>
        <row r="98">
          <cell r="A98">
            <v>5175934</v>
          </cell>
          <cell r="B98">
            <v>5112060</v>
          </cell>
          <cell r="C98">
            <v>4410</v>
          </cell>
          <cell r="D98">
            <v>7213362</v>
          </cell>
          <cell r="E98">
            <v>422</v>
          </cell>
          <cell r="F98">
            <v>310</v>
          </cell>
          <cell r="G98">
            <v>282</v>
          </cell>
          <cell r="H98">
            <v>379</v>
          </cell>
          <cell r="I98">
            <v>422</v>
          </cell>
          <cell r="J98">
            <v>261</v>
          </cell>
          <cell r="K98">
            <v>208</v>
          </cell>
          <cell r="L98">
            <v>164</v>
          </cell>
          <cell r="M98">
            <v>123</v>
          </cell>
        </row>
        <row r="99">
          <cell r="A99">
            <v>5183828</v>
          </cell>
          <cell r="B99">
            <v>5116007</v>
          </cell>
          <cell r="C99">
            <v>4410</v>
          </cell>
          <cell r="D99">
            <v>7729276</v>
          </cell>
          <cell r="E99">
            <v>143</v>
          </cell>
          <cell r="F99">
            <v>203</v>
          </cell>
          <cell r="G99">
            <v>190</v>
          </cell>
          <cell r="H99">
            <v>186</v>
          </cell>
          <cell r="I99">
            <v>58</v>
          </cell>
          <cell r="J99">
            <v>0</v>
          </cell>
          <cell r="K99">
            <v>0</v>
          </cell>
          <cell r="L99">
            <v>0</v>
          </cell>
          <cell r="M99">
            <v>31</v>
          </cell>
        </row>
        <row r="100">
          <cell r="A100">
            <v>5183806</v>
          </cell>
          <cell r="B100">
            <v>5115996</v>
          </cell>
          <cell r="C100">
            <v>4410</v>
          </cell>
          <cell r="D100">
            <v>7687383</v>
          </cell>
          <cell r="E100">
            <v>554</v>
          </cell>
          <cell r="F100">
            <v>176</v>
          </cell>
          <cell r="G100">
            <v>187</v>
          </cell>
          <cell r="H100">
            <v>181</v>
          </cell>
          <cell r="I100">
            <v>195</v>
          </cell>
          <cell r="J100">
            <v>184</v>
          </cell>
          <cell r="K100">
            <v>192</v>
          </cell>
          <cell r="L100">
            <v>196</v>
          </cell>
          <cell r="M100">
            <v>207</v>
          </cell>
        </row>
        <row r="101">
          <cell r="A101">
            <v>5182468</v>
          </cell>
          <cell r="B101">
            <v>5115327</v>
          </cell>
          <cell r="C101">
            <v>4410</v>
          </cell>
          <cell r="D101">
            <v>7115513</v>
          </cell>
          <cell r="E101">
            <v>173</v>
          </cell>
          <cell r="F101">
            <v>162</v>
          </cell>
          <cell r="G101">
            <v>151</v>
          </cell>
          <cell r="H101">
            <v>159</v>
          </cell>
          <cell r="I101">
            <v>173</v>
          </cell>
          <cell r="J101">
            <v>301</v>
          </cell>
          <cell r="K101">
            <v>434</v>
          </cell>
          <cell r="L101">
            <v>392</v>
          </cell>
          <cell r="M101">
            <v>478</v>
          </cell>
        </row>
        <row r="102">
          <cell r="A102">
            <v>5181754</v>
          </cell>
          <cell r="B102">
            <v>5114970</v>
          </cell>
          <cell r="C102">
            <v>4410</v>
          </cell>
          <cell r="D102">
            <v>7286739</v>
          </cell>
          <cell r="E102">
            <v>454</v>
          </cell>
          <cell r="F102">
            <v>367</v>
          </cell>
          <cell r="G102">
            <v>352</v>
          </cell>
          <cell r="H102">
            <v>355</v>
          </cell>
          <cell r="I102">
            <v>339</v>
          </cell>
          <cell r="J102">
            <v>326</v>
          </cell>
          <cell r="K102">
            <v>319</v>
          </cell>
          <cell r="L102">
            <v>382</v>
          </cell>
          <cell r="M102">
            <v>454</v>
          </cell>
        </row>
        <row r="103">
          <cell r="A103">
            <v>5181776</v>
          </cell>
          <cell r="B103">
            <v>5114981</v>
          </cell>
          <cell r="C103">
            <v>4410</v>
          </cell>
          <cell r="D103">
            <v>7108900</v>
          </cell>
          <cell r="E103">
            <v>170</v>
          </cell>
          <cell r="F103">
            <v>134</v>
          </cell>
          <cell r="G103">
            <v>122</v>
          </cell>
          <cell r="H103">
            <v>58</v>
          </cell>
          <cell r="I103">
            <v>113</v>
          </cell>
          <cell r="J103">
            <v>261</v>
          </cell>
          <cell r="K103">
            <v>262</v>
          </cell>
          <cell r="L103">
            <v>178</v>
          </cell>
          <cell r="M103">
            <v>190</v>
          </cell>
        </row>
        <row r="104">
          <cell r="A104">
            <v>5062414</v>
          </cell>
          <cell r="B104">
            <v>5055300</v>
          </cell>
          <cell r="C104">
            <v>4410</v>
          </cell>
          <cell r="D104">
            <v>7314659</v>
          </cell>
          <cell r="E104">
            <v>535</v>
          </cell>
          <cell r="F104">
            <v>469</v>
          </cell>
          <cell r="G104">
            <v>478</v>
          </cell>
          <cell r="H104">
            <v>459</v>
          </cell>
          <cell r="I104">
            <v>495</v>
          </cell>
          <cell r="J104">
            <v>446</v>
          </cell>
          <cell r="K104">
            <v>487</v>
          </cell>
          <cell r="L104">
            <v>415</v>
          </cell>
          <cell r="M104">
            <v>374</v>
          </cell>
        </row>
        <row r="105">
          <cell r="A105">
            <v>5181230</v>
          </cell>
          <cell r="B105">
            <v>5114708</v>
          </cell>
          <cell r="C105">
            <v>4410</v>
          </cell>
          <cell r="D105">
            <v>7129176</v>
          </cell>
          <cell r="E105">
            <v>359</v>
          </cell>
          <cell r="F105">
            <v>304</v>
          </cell>
          <cell r="G105">
            <v>271</v>
          </cell>
          <cell r="H105">
            <v>284</v>
          </cell>
          <cell r="I105">
            <v>300</v>
          </cell>
          <cell r="J105">
            <v>279</v>
          </cell>
          <cell r="K105">
            <v>297</v>
          </cell>
          <cell r="L105">
            <v>258</v>
          </cell>
          <cell r="M105">
            <v>273</v>
          </cell>
        </row>
        <row r="106">
          <cell r="A106">
            <v>5180954</v>
          </cell>
          <cell r="B106">
            <v>5114570</v>
          </cell>
          <cell r="C106">
            <v>4410</v>
          </cell>
          <cell r="D106">
            <v>7115387</v>
          </cell>
          <cell r="E106">
            <v>228</v>
          </cell>
          <cell r="F106">
            <v>189</v>
          </cell>
          <cell r="G106">
            <v>197</v>
          </cell>
          <cell r="H106">
            <v>193</v>
          </cell>
          <cell r="I106">
            <v>183</v>
          </cell>
          <cell r="J106">
            <v>174</v>
          </cell>
          <cell r="K106">
            <v>172</v>
          </cell>
          <cell r="L106">
            <v>189</v>
          </cell>
          <cell r="M106">
            <v>193</v>
          </cell>
        </row>
        <row r="107">
          <cell r="A107">
            <v>5181100</v>
          </cell>
          <cell r="B107">
            <v>5114643</v>
          </cell>
          <cell r="C107">
            <v>4410</v>
          </cell>
          <cell r="D107">
            <v>3741130</v>
          </cell>
          <cell r="E107">
            <v>105</v>
          </cell>
          <cell r="F107">
            <v>111</v>
          </cell>
          <cell r="G107">
            <v>68</v>
          </cell>
          <cell r="H107">
            <v>64</v>
          </cell>
          <cell r="I107">
            <v>205</v>
          </cell>
          <cell r="J107">
            <v>173</v>
          </cell>
          <cell r="K107">
            <v>52</v>
          </cell>
          <cell r="L107">
            <v>61</v>
          </cell>
          <cell r="M107">
            <v>0</v>
          </cell>
        </row>
        <row r="108">
          <cell r="A108">
            <v>5181070</v>
          </cell>
          <cell r="B108">
            <v>5114628</v>
          </cell>
          <cell r="C108">
            <v>4410</v>
          </cell>
          <cell r="D108">
            <v>443787</v>
          </cell>
          <cell r="E108">
            <v>230</v>
          </cell>
          <cell r="F108">
            <v>138</v>
          </cell>
          <cell r="G108">
            <v>0</v>
          </cell>
          <cell r="H108">
            <v>1</v>
          </cell>
          <cell r="I108">
            <v>246</v>
          </cell>
          <cell r="J108">
            <v>140</v>
          </cell>
          <cell r="K108">
            <v>0</v>
          </cell>
          <cell r="L108">
            <v>19</v>
          </cell>
          <cell r="M108">
            <v>65</v>
          </cell>
        </row>
        <row r="109">
          <cell r="A109">
            <v>5175700</v>
          </cell>
          <cell r="B109">
            <v>5111943</v>
          </cell>
          <cell r="C109">
            <v>4410</v>
          </cell>
          <cell r="D109">
            <v>32997920</v>
          </cell>
          <cell r="E109">
            <v>381</v>
          </cell>
          <cell r="F109">
            <v>318</v>
          </cell>
          <cell r="G109">
            <v>336</v>
          </cell>
          <cell r="H109">
            <v>259</v>
          </cell>
          <cell r="I109">
            <v>266</v>
          </cell>
          <cell r="J109">
            <v>174</v>
          </cell>
          <cell r="K109">
            <v>633</v>
          </cell>
          <cell r="L109">
            <v>686</v>
          </cell>
          <cell r="M109">
            <v>742</v>
          </cell>
        </row>
        <row r="110">
          <cell r="A110">
            <v>5184552</v>
          </cell>
          <cell r="B110">
            <v>5116369</v>
          </cell>
          <cell r="C110">
            <v>4410</v>
          </cell>
          <cell r="D110">
            <v>3364050</v>
          </cell>
          <cell r="E110">
            <v>261</v>
          </cell>
          <cell r="F110">
            <v>221</v>
          </cell>
          <cell r="G110">
            <v>201</v>
          </cell>
          <cell r="H110">
            <v>206</v>
          </cell>
          <cell r="I110">
            <v>230</v>
          </cell>
          <cell r="J110">
            <v>195</v>
          </cell>
          <cell r="K110">
            <v>218</v>
          </cell>
          <cell r="L110">
            <v>194</v>
          </cell>
          <cell r="M110">
            <v>233</v>
          </cell>
        </row>
        <row r="111">
          <cell r="A111">
            <v>5175552</v>
          </cell>
          <cell r="B111">
            <v>5111869</v>
          </cell>
          <cell r="C111">
            <v>4410</v>
          </cell>
          <cell r="D111">
            <v>3650217</v>
          </cell>
          <cell r="E111">
            <v>104</v>
          </cell>
          <cell r="F111">
            <v>50</v>
          </cell>
          <cell r="G111">
            <v>40</v>
          </cell>
          <cell r="H111">
            <v>72</v>
          </cell>
          <cell r="I111">
            <v>53</v>
          </cell>
          <cell r="J111">
            <v>48</v>
          </cell>
          <cell r="K111">
            <v>47</v>
          </cell>
          <cell r="L111">
            <v>48</v>
          </cell>
          <cell r="M111">
            <v>53</v>
          </cell>
        </row>
        <row r="112">
          <cell r="A112">
            <v>5173054</v>
          </cell>
          <cell r="B112">
            <v>5110620</v>
          </cell>
          <cell r="C112">
            <v>4410</v>
          </cell>
          <cell r="D112">
            <v>10275831</v>
          </cell>
          <cell r="E112">
            <v>788</v>
          </cell>
          <cell r="F112">
            <v>683</v>
          </cell>
          <cell r="G112">
            <v>637</v>
          </cell>
          <cell r="H112">
            <v>599</v>
          </cell>
          <cell r="I112">
            <v>609</v>
          </cell>
          <cell r="J112">
            <v>539</v>
          </cell>
          <cell r="K112">
            <v>0</v>
          </cell>
          <cell r="L112">
            <v>0</v>
          </cell>
          <cell r="M112">
            <v>366</v>
          </cell>
        </row>
        <row r="113">
          <cell r="A113">
            <v>5173038</v>
          </cell>
          <cell r="B113">
            <v>5110612</v>
          </cell>
          <cell r="C113">
            <v>4410</v>
          </cell>
          <cell r="D113">
            <v>156235</v>
          </cell>
          <cell r="E113">
            <v>159</v>
          </cell>
          <cell r="F113">
            <v>139</v>
          </cell>
          <cell r="G113">
            <v>142</v>
          </cell>
          <cell r="H113">
            <v>140</v>
          </cell>
          <cell r="I113">
            <v>153</v>
          </cell>
          <cell r="J113">
            <v>132</v>
          </cell>
          <cell r="K113">
            <v>136</v>
          </cell>
          <cell r="L113">
            <v>142</v>
          </cell>
          <cell r="M113">
            <v>157</v>
          </cell>
        </row>
        <row r="114">
          <cell r="A114">
            <v>5175872</v>
          </cell>
          <cell r="B114">
            <v>5112029</v>
          </cell>
          <cell r="C114">
            <v>4410</v>
          </cell>
          <cell r="D114">
            <v>6823917</v>
          </cell>
          <cell r="E114">
            <v>224</v>
          </cell>
          <cell r="F114">
            <v>199</v>
          </cell>
          <cell r="G114">
            <v>218</v>
          </cell>
          <cell r="H114">
            <v>202</v>
          </cell>
          <cell r="I114">
            <v>213</v>
          </cell>
          <cell r="J114">
            <v>195</v>
          </cell>
          <cell r="K114">
            <v>220</v>
          </cell>
          <cell r="L114">
            <v>191</v>
          </cell>
          <cell r="M114">
            <v>252</v>
          </cell>
        </row>
        <row r="115">
          <cell r="A115">
            <v>5164490</v>
          </cell>
          <cell r="B115">
            <v>5106338</v>
          </cell>
          <cell r="C115">
            <v>4410</v>
          </cell>
          <cell r="D115">
            <v>15962073</v>
          </cell>
          <cell r="E115">
            <v>180</v>
          </cell>
          <cell r="F115">
            <v>152</v>
          </cell>
          <cell r="G115">
            <v>165</v>
          </cell>
          <cell r="H115">
            <v>150</v>
          </cell>
          <cell r="I115">
            <v>154</v>
          </cell>
          <cell r="J115">
            <v>174</v>
          </cell>
          <cell r="K115">
            <v>151</v>
          </cell>
          <cell r="L115">
            <v>172</v>
          </cell>
          <cell r="M115">
            <v>174</v>
          </cell>
        </row>
        <row r="116">
          <cell r="A116">
            <v>5081366</v>
          </cell>
          <cell r="B116">
            <v>5064776</v>
          </cell>
          <cell r="C116">
            <v>4410</v>
          </cell>
          <cell r="E116">
            <v>172</v>
          </cell>
          <cell r="F116">
            <v>152</v>
          </cell>
          <cell r="G116">
            <v>148</v>
          </cell>
          <cell r="H116">
            <v>144</v>
          </cell>
          <cell r="I116">
            <v>213</v>
          </cell>
          <cell r="J116">
            <v>183</v>
          </cell>
          <cell r="K116">
            <v>193</v>
          </cell>
          <cell r="L116">
            <v>172</v>
          </cell>
          <cell r="M116">
            <v>184</v>
          </cell>
        </row>
        <row r="117">
          <cell r="A117">
            <v>5069900</v>
          </cell>
          <cell r="B117">
            <v>5059043</v>
          </cell>
          <cell r="C117">
            <v>4410</v>
          </cell>
          <cell r="E117">
            <v>233</v>
          </cell>
          <cell r="F117">
            <v>206</v>
          </cell>
          <cell r="G117">
            <v>200</v>
          </cell>
          <cell r="H117">
            <v>189</v>
          </cell>
          <cell r="I117">
            <v>273</v>
          </cell>
          <cell r="J117">
            <v>237</v>
          </cell>
          <cell r="K117">
            <v>251</v>
          </cell>
          <cell r="L117">
            <v>224</v>
          </cell>
          <cell r="M117">
            <v>242</v>
          </cell>
        </row>
        <row r="118">
          <cell r="A118">
            <v>5176188</v>
          </cell>
          <cell r="B118">
            <v>5112187</v>
          </cell>
          <cell r="C118">
            <v>4410</v>
          </cell>
          <cell r="D118">
            <v>6824680</v>
          </cell>
          <cell r="E118">
            <v>221</v>
          </cell>
          <cell r="F118">
            <v>196</v>
          </cell>
          <cell r="G118">
            <v>189</v>
          </cell>
          <cell r="H118">
            <v>168</v>
          </cell>
          <cell r="I118">
            <v>219</v>
          </cell>
          <cell r="J118">
            <v>189</v>
          </cell>
          <cell r="K118">
            <v>201</v>
          </cell>
          <cell r="L118">
            <v>181</v>
          </cell>
          <cell r="M118">
            <v>194</v>
          </cell>
        </row>
        <row r="119">
          <cell r="A119">
            <v>5180716</v>
          </cell>
          <cell r="B119">
            <v>5114451</v>
          </cell>
          <cell r="C119">
            <v>4410</v>
          </cell>
          <cell r="D119">
            <v>3649759</v>
          </cell>
          <cell r="E119">
            <v>244</v>
          </cell>
          <cell r="F119">
            <v>263</v>
          </cell>
          <cell r="G119">
            <v>201</v>
          </cell>
          <cell r="H119">
            <v>278</v>
          </cell>
          <cell r="I119">
            <v>291</v>
          </cell>
          <cell r="J119">
            <v>292</v>
          </cell>
          <cell r="K119">
            <v>316</v>
          </cell>
          <cell r="L119">
            <v>312</v>
          </cell>
          <cell r="M119">
            <v>343</v>
          </cell>
        </row>
        <row r="120">
          <cell r="A120">
            <v>5180800</v>
          </cell>
          <cell r="B120">
            <v>5114493</v>
          </cell>
          <cell r="C120">
            <v>4410</v>
          </cell>
          <cell r="D120">
            <v>3655805</v>
          </cell>
          <cell r="E120">
            <v>278</v>
          </cell>
          <cell r="F120">
            <v>226</v>
          </cell>
          <cell r="G120">
            <v>201</v>
          </cell>
          <cell r="H120">
            <v>211</v>
          </cell>
          <cell r="I120">
            <v>188</v>
          </cell>
          <cell r="J120">
            <v>181</v>
          </cell>
          <cell r="K120">
            <v>188</v>
          </cell>
          <cell r="L120">
            <v>166</v>
          </cell>
          <cell r="M120">
            <v>174</v>
          </cell>
        </row>
        <row r="121">
          <cell r="A121">
            <v>5174166</v>
          </cell>
          <cell r="B121">
            <v>5111176</v>
          </cell>
          <cell r="C121">
            <v>4410</v>
          </cell>
          <cell r="D121">
            <v>33001179</v>
          </cell>
          <cell r="E121">
            <v>231</v>
          </cell>
          <cell r="F121">
            <v>205</v>
          </cell>
          <cell r="G121">
            <v>196</v>
          </cell>
          <cell r="H121">
            <v>172</v>
          </cell>
          <cell r="I121">
            <v>227</v>
          </cell>
          <cell r="J121">
            <v>196</v>
          </cell>
          <cell r="K121">
            <v>209</v>
          </cell>
          <cell r="L121">
            <v>188</v>
          </cell>
          <cell r="M121">
            <v>201</v>
          </cell>
        </row>
        <row r="122">
          <cell r="A122">
            <v>5180250</v>
          </cell>
          <cell r="B122">
            <v>5114218</v>
          </cell>
          <cell r="C122">
            <v>4410</v>
          </cell>
          <cell r="D122">
            <v>3639938</v>
          </cell>
          <cell r="E122">
            <v>136</v>
          </cell>
          <cell r="F122">
            <v>115</v>
          </cell>
          <cell r="G122">
            <v>59</v>
          </cell>
          <cell r="H122">
            <v>95</v>
          </cell>
          <cell r="I122">
            <v>91</v>
          </cell>
          <cell r="J122">
            <v>61</v>
          </cell>
          <cell r="K122">
            <v>95</v>
          </cell>
          <cell r="L122">
            <v>81</v>
          </cell>
          <cell r="M122">
            <v>171</v>
          </cell>
        </row>
        <row r="123">
          <cell r="A123">
            <v>5177660</v>
          </cell>
          <cell r="B123">
            <v>5112923</v>
          </cell>
          <cell r="C123">
            <v>4410</v>
          </cell>
          <cell r="D123">
            <v>3362953</v>
          </cell>
          <cell r="E123">
            <v>172</v>
          </cell>
          <cell r="F123">
            <v>152</v>
          </cell>
          <cell r="G123">
            <v>148</v>
          </cell>
          <cell r="H123">
            <v>144</v>
          </cell>
          <cell r="I123">
            <v>213</v>
          </cell>
          <cell r="J123">
            <v>183</v>
          </cell>
          <cell r="K123">
            <v>193</v>
          </cell>
          <cell r="L123">
            <v>172</v>
          </cell>
          <cell r="M123">
            <v>174</v>
          </cell>
        </row>
        <row r="124">
          <cell r="A124">
            <v>5180740</v>
          </cell>
          <cell r="B124">
            <v>5114463</v>
          </cell>
          <cell r="C124">
            <v>4410</v>
          </cell>
          <cell r="D124">
            <v>7724833</v>
          </cell>
          <cell r="E124">
            <v>172</v>
          </cell>
          <cell r="F124">
            <v>152</v>
          </cell>
          <cell r="G124">
            <v>148</v>
          </cell>
          <cell r="H124">
            <v>144</v>
          </cell>
          <cell r="I124">
            <v>213</v>
          </cell>
          <cell r="J124">
            <v>183</v>
          </cell>
          <cell r="K124">
            <v>193</v>
          </cell>
          <cell r="L124">
            <v>172</v>
          </cell>
          <cell r="M124">
            <v>245</v>
          </cell>
        </row>
        <row r="125">
          <cell r="A125">
            <v>5180082</v>
          </cell>
          <cell r="B125">
            <v>5114134</v>
          </cell>
          <cell r="C125">
            <v>4410</v>
          </cell>
          <cell r="D125">
            <v>706259</v>
          </cell>
          <cell r="E125">
            <v>233</v>
          </cell>
          <cell r="F125">
            <v>206</v>
          </cell>
          <cell r="G125">
            <v>200</v>
          </cell>
          <cell r="H125">
            <v>189</v>
          </cell>
          <cell r="I125">
            <v>273</v>
          </cell>
          <cell r="J125">
            <v>237</v>
          </cell>
          <cell r="K125">
            <v>193</v>
          </cell>
          <cell r="L125">
            <v>172</v>
          </cell>
          <cell r="M125">
            <v>313</v>
          </cell>
        </row>
        <row r="126">
          <cell r="A126">
            <v>5180760</v>
          </cell>
          <cell r="B126">
            <v>5114473</v>
          </cell>
          <cell r="C126">
            <v>4410</v>
          </cell>
          <cell r="D126">
            <v>3519548</v>
          </cell>
          <cell r="E126">
            <v>185</v>
          </cell>
          <cell r="F126">
            <v>175</v>
          </cell>
          <cell r="G126">
            <v>0</v>
          </cell>
          <cell r="H126">
            <v>143</v>
          </cell>
          <cell r="I126">
            <v>149</v>
          </cell>
          <cell r="J126">
            <v>166</v>
          </cell>
          <cell r="K126">
            <v>167</v>
          </cell>
          <cell r="L126">
            <v>186</v>
          </cell>
          <cell r="M126">
            <v>201</v>
          </cell>
        </row>
        <row r="127">
          <cell r="A127">
            <v>5176208</v>
          </cell>
          <cell r="B127">
            <v>5112197</v>
          </cell>
          <cell r="C127">
            <v>4410</v>
          </cell>
          <cell r="D127">
            <v>3518742</v>
          </cell>
          <cell r="E127">
            <v>172</v>
          </cell>
          <cell r="F127">
            <v>152</v>
          </cell>
          <cell r="G127">
            <v>148</v>
          </cell>
          <cell r="H127">
            <v>90</v>
          </cell>
          <cell r="I127">
            <v>30</v>
          </cell>
          <cell r="J127">
            <v>29</v>
          </cell>
          <cell r="K127">
            <v>21</v>
          </cell>
          <cell r="L127">
            <v>14</v>
          </cell>
          <cell r="M127">
            <v>30</v>
          </cell>
        </row>
        <row r="128">
          <cell r="A128">
            <v>5176292</v>
          </cell>
          <cell r="B128">
            <v>5112239</v>
          </cell>
          <cell r="C128">
            <v>4410</v>
          </cell>
          <cell r="D128">
            <v>10406837</v>
          </cell>
          <cell r="E128">
            <v>123</v>
          </cell>
          <cell r="F128">
            <v>240</v>
          </cell>
          <cell r="G128">
            <v>221</v>
          </cell>
          <cell r="H128">
            <v>203</v>
          </cell>
          <cell r="I128">
            <v>172</v>
          </cell>
          <cell r="J128">
            <v>160</v>
          </cell>
          <cell r="K128">
            <v>177</v>
          </cell>
          <cell r="L128">
            <v>115</v>
          </cell>
          <cell r="M128">
            <v>153</v>
          </cell>
        </row>
        <row r="129">
          <cell r="A129">
            <v>5180204</v>
          </cell>
          <cell r="B129">
            <v>5114195</v>
          </cell>
          <cell r="C129">
            <v>4410</v>
          </cell>
          <cell r="D129">
            <v>10505316</v>
          </cell>
          <cell r="E129">
            <v>177</v>
          </cell>
          <cell r="F129">
            <v>87</v>
          </cell>
          <cell r="G129">
            <v>153</v>
          </cell>
          <cell r="H129">
            <v>165</v>
          </cell>
          <cell r="I129">
            <v>179</v>
          </cell>
          <cell r="J129">
            <v>161</v>
          </cell>
          <cell r="K129">
            <v>167</v>
          </cell>
          <cell r="L129">
            <v>175</v>
          </cell>
          <cell r="M129">
            <v>157</v>
          </cell>
        </row>
        <row r="130">
          <cell r="A130">
            <v>5176704</v>
          </cell>
          <cell r="B130">
            <v>5112445</v>
          </cell>
          <cell r="C130">
            <v>4410</v>
          </cell>
          <cell r="D130">
            <v>6825517</v>
          </cell>
          <cell r="E130">
            <v>327</v>
          </cell>
          <cell r="F130">
            <v>282</v>
          </cell>
          <cell r="G130">
            <v>273</v>
          </cell>
          <cell r="H130">
            <v>268</v>
          </cell>
          <cell r="I130">
            <v>289</v>
          </cell>
          <cell r="J130">
            <v>115</v>
          </cell>
          <cell r="K130">
            <v>152</v>
          </cell>
          <cell r="L130">
            <v>293</v>
          </cell>
          <cell r="M130">
            <v>328</v>
          </cell>
        </row>
        <row r="131">
          <cell r="A131">
            <v>5180206</v>
          </cell>
          <cell r="B131">
            <v>5114196</v>
          </cell>
          <cell r="C131">
            <v>4410</v>
          </cell>
          <cell r="D131">
            <v>156293</v>
          </cell>
          <cell r="E131">
            <v>136</v>
          </cell>
          <cell r="F131">
            <v>142</v>
          </cell>
          <cell r="G131">
            <v>192</v>
          </cell>
          <cell r="H131">
            <v>190</v>
          </cell>
          <cell r="I131">
            <v>206</v>
          </cell>
          <cell r="J131">
            <v>180</v>
          </cell>
          <cell r="K131">
            <v>213</v>
          </cell>
          <cell r="L131">
            <v>219</v>
          </cell>
          <cell r="M131">
            <v>146</v>
          </cell>
        </row>
        <row r="132">
          <cell r="A132">
            <v>5176586</v>
          </cell>
          <cell r="B132">
            <v>5112386</v>
          </cell>
          <cell r="C132">
            <v>4410</v>
          </cell>
          <cell r="D132">
            <v>10274688</v>
          </cell>
          <cell r="E132">
            <v>424</v>
          </cell>
          <cell r="F132">
            <v>384</v>
          </cell>
          <cell r="G132">
            <v>371</v>
          </cell>
          <cell r="H132">
            <v>368</v>
          </cell>
          <cell r="I132">
            <v>383</v>
          </cell>
          <cell r="J132">
            <v>364</v>
          </cell>
          <cell r="K132">
            <v>399</v>
          </cell>
          <cell r="L132">
            <v>995</v>
          </cell>
          <cell r="M132">
            <v>375</v>
          </cell>
        </row>
        <row r="133">
          <cell r="A133">
            <v>5176740</v>
          </cell>
          <cell r="B133">
            <v>5112463</v>
          </cell>
          <cell r="C133">
            <v>4410</v>
          </cell>
          <cell r="D133">
            <v>10280703</v>
          </cell>
          <cell r="E133">
            <v>789</v>
          </cell>
          <cell r="F133">
            <v>691</v>
          </cell>
          <cell r="G133">
            <v>642</v>
          </cell>
          <cell r="H133">
            <v>815</v>
          </cell>
          <cell r="I133">
            <v>751</v>
          </cell>
          <cell r="J133">
            <v>680</v>
          </cell>
          <cell r="K133">
            <v>718</v>
          </cell>
          <cell r="L133">
            <v>683</v>
          </cell>
          <cell r="M133">
            <v>713</v>
          </cell>
        </row>
        <row r="134">
          <cell r="A134">
            <v>5176270</v>
          </cell>
          <cell r="B134">
            <v>5112228</v>
          </cell>
          <cell r="C134">
            <v>4410</v>
          </cell>
          <cell r="D134">
            <v>1534913</v>
          </cell>
          <cell r="E134">
            <v>132</v>
          </cell>
          <cell r="F134">
            <v>116</v>
          </cell>
          <cell r="G134">
            <v>125</v>
          </cell>
          <cell r="H134">
            <v>130</v>
          </cell>
          <cell r="I134">
            <v>137</v>
          </cell>
          <cell r="J134">
            <v>120</v>
          </cell>
          <cell r="K134">
            <v>130</v>
          </cell>
          <cell r="L134">
            <v>121</v>
          </cell>
          <cell r="M134">
            <v>132</v>
          </cell>
        </row>
        <row r="135">
          <cell r="A135">
            <v>5176646</v>
          </cell>
          <cell r="B135">
            <v>5112416</v>
          </cell>
          <cell r="C135">
            <v>4410</v>
          </cell>
          <cell r="D135">
            <v>1789739</v>
          </cell>
          <cell r="E135">
            <v>179</v>
          </cell>
          <cell r="F135">
            <v>150</v>
          </cell>
          <cell r="G135">
            <v>0</v>
          </cell>
          <cell r="H135">
            <v>208</v>
          </cell>
          <cell r="I135">
            <v>227</v>
          </cell>
          <cell r="J135">
            <v>153</v>
          </cell>
          <cell r="K135">
            <v>156</v>
          </cell>
          <cell r="L135">
            <v>141</v>
          </cell>
          <cell r="M135">
            <v>150</v>
          </cell>
        </row>
        <row r="136">
          <cell r="A136">
            <v>5176690</v>
          </cell>
          <cell r="B136">
            <v>5112438</v>
          </cell>
          <cell r="C136">
            <v>4410</v>
          </cell>
          <cell r="D136">
            <v>1676012</v>
          </cell>
          <cell r="E136">
            <v>329</v>
          </cell>
          <cell r="F136">
            <v>290</v>
          </cell>
          <cell r="G136">
            <v>294</v>
          </cell>
          <cell r="H136">
            <v>311</v>
          </cell>
          <cell r="I136">
            <v>300</v>
          </cell>
          <cell r="J136">
            <v>274</v>
          </cell>
          <cell r="K136">
            <v>318</v>
          </cell>
          <cell r="L136">
            <v>277</v>
          </cell>
          <cell r="M136">
            <v>298</v>
          </cell>
        </row>
        <row r="137">
          <cell r="A137">
            <v>5176000</v>
          </cell>
          <cell r="B137">
            <v>5112093</v>
          </cell>
          <cell r="C137">
            <v>4410</v>
          </cell>
          <cell r="D137">
            <v>1676013</v>
          </cell>
          <cell r="E137">
            <v>198</v>
          </cell>
          <cell r="F137">
            <v>174</v>
          </cell>
          <cell r="G137">
            <v>204</v>
          </cell>
          <cell r="H137">
            <v>177</v>
          </cell>
          <cell r="I137">
            <v>192</v>
          </cell>
          <cell r="J137">
            <v>174</v>
          </cell>
          <cell r="K137">
            <v>182</v>
          </cell>
          <cell r="L137">
            <v>178</v>
          </cell>
          <cell r="M137">
            <v>199</v>
          </cell>
        </row>
        <row r="138">
          <cell r="A138">
            <v>5180838</v>
          </cell>
          <cell r="B138">
            <v>5114512</v>
          </cell>
          <cell r="C138">
            <v>4410</v>
          </cell>
          <cell r="D138">
            <v>1618054</v>
          </cell>
          <cell r="E138">
            <v>398</v>
          </cell>
          <cell r="F138">
            <v>355</v>
          </cell>
          <cell r="G138">
            <v>369</v>
          </cell>
          <cell r="H138">
            <v>357</v>
          </cell>
          <cell r="I138">
            <v>293</v>
          </cell>
          <cell r="J138">
            <v>432</v>
          </cell>
          <cell r="K138">
            <v>352</v>
          </cell>
          <cell r="L138">
            <v>333</v>
          </cell>
          <cell r="M138">
            <v>356</v>
          </cell>
        </row>
        <row r="139">
          <cell r="A139">
            <v>5177594</v>
          </cell>
          <cell r="B139">
            <v>5112890</v>
          </cell>
          <cell r="C139">
            <v>4410</v>
          </cell>
          <cell r="D139">
            <v>1449652</v>
          </cell>
          <cell r="E139">
            <v>148</v>
          </cell>
          <cell r="F139">
            <v>117</v>
          </cell>
          <cell r="G139">
            <v>130</v>
          </cell>
          <cell r="H139">
            <v>125</v>
          </cell>
          <cell r="I139">
            <v>142</v>
          </cell>
          <cell r="J139">
            <v>145</v>
          </cell>
          <cell r="K139">
            <v>138</v>
          </cell>
          <cell r="L139">
            <v>139</v>
          </cell>
          <cell r="M139">
            <v>163</v>
          </cell>
        </row>
        <row r="140">
          <cell r="A140">
            <v>5180820</v>
          </cell>
          <cell r="B140">
            <v>5114503</v>
          </cell>
          <cell r="C140">
            <v>4410</v>
          </cell>
          <cell r="D140">
            <v>1530241</v>
          </cell>
          <cell r="E140">
            <v>339</v>
          </cell>
          <cell r="F140">
            <v>202</v>
          </cell>
          <cell r="G140">
            <v>257</v>
          </cell>
          <cell r="H140">
            <v>216</v>
          </cell>
          <cell r="I140">
            <v>239</v>
          </cell>
          <cell r="J140">
            <v>226</v>
          </cell>
          <cell r="K140">
            <v>247</v>
          </cell>
          <cell r="L140">
            <v>243</v>
          </cell>
          <cell r="M140">
            <v>271</v>
          </cell>
        </row>
        <row r="141">
          <cell r="A141">
            <v>5180684</v>
          </cell>
          <cell r="B141">
            <v>5114435</v>
          </cell>
          <cell r="C141">
            <v>4410</v>
          </cell>
          <cell r="D141">
            <v>1618049</v>
          </cell>
          <cell r="E141">
            <v>0</v>
          </cell>
          <cell r="F141">
            <v>0</v>
          </cell>
          <cell r="G141">
            <v>0</v>
          </cell>
          <cell r="H141">
            <v>121</v>
          </cell>
          <cell r="I141">
            <v>130</v>
          </cell>
          <cell r="J141">
            <v>134</v>
          </cell>
          <cell r="K141">
            <v>163</v>
          </cell>
          <cell r="L141">
            <v>167</v>
          </cell>
          <cell r="M141">
            <v>181</v>
          </cell>
        </row>
        <row r="142">
          <cell r="A142">
            <v>5180272</v>
          </cell>
          <cell r="B142">
            <v>5114229</v>
          </cell>
          <cell r="C142">
            <v>4410</v>
          </cell>
          <cell r="D142">
            <v>3728582</v>
          </cell>
          <cell r="E142">
            <v>322</v>
          </cell>
          <cell r="F142">
            <v>290</v>
          </cell>
          <cell r="G142">
            <v>307</v>
          </cell>
          <cell r="H142">
            <v>313</v>
          </cell>
          <cell r="I142">
            <v>307</v>
          </cell>
          <cell r="J142">
            <v>280</v>
          </cell>
          <cell r="K142">
            <v>289</v>
          </cell>
          <cell r="L142">
            <v>358</v>
          </cell>
          <cell r="M142">
            <v>296</v>
          </cell>
        </row>
        <row r="143">
          <cell r="A143">
            <v>5180180</v>
          </cell>
          <cell r="B143">
            <v>5114183</v>
          </cell>
          <cell r="C143">
            <v>4410</v>
          </cell>
          <cell r="D143">
            <v>6825282</v>
          </cell>
          <cell r="E143">
            <v>169</v>
          </cell>
          <cell r="F143">
            <v>182</v>
          </cell>
          <cell r="G143">
            <v>193</v>
          </cell>
          <cell r="H143">
            <v>184</v>
          </cell>
          <cell r="I143">
            <v>192</v>
          </cell>
          <cell r="J143">
            <v>172</v>
          </cell>
          <cell r="K143">
            <v>178</v>
          </cell>
          <cell r="L143">
            <v>188</v>
          </cell>
          <cell r="M143">
            <v>210</v>
          </cell>
        </row>
        <row r="144">
          <cell r="A144">
            <v>5180102</v>
          </cell>
          <cell r="B144">
            <v>5114144</v>
          </cell>
          <cell r="C144">
            <v>4410</v>
          </cell>
          <cell r="D144">
            <v>3726330</v>
          </cell>
          <cell r="E144">
            <v>51</v>
          </cell>
          <cell r="F144">
            <v>32</v>
          </cell>
          <cell r="G144">
            <v>50</v>
          </cell>
          <cell r="H144">
            <v>104</v>
          </cell>
          <cell r="I144">
            <v>250</v>
          </cell>
          <cell r="J144">
            <v>123</v>
          </cell>
          <cell r="K144">
            <v>109</v>
          </cell>
          <cell r="L144">
            <v>146</v>
          </cell>
          <cell r="M144">
            <v>130</v>
          </cell>
        </row>
        <row r="145">
          <cell r="A145">
            <v>5177618</v>
          </cell>
          <cell r="B145">
            <v>5112902</v>
          </cell>
          <cell r="C145">
            <v>4410</v>
          </cell>
          <cell r="D145">
            <v>1751544</v>
          </cell>
          <cell r="E145">
            <v>134</v>
          </cell>
          <cell r="F145">
            <v>115</v>
          </cell>
          <cell r="G145">
            <v>113</v>
          </cell>
          <cell r="H145">
            <v>104</v>
          </cell>
          <cell r="I145">
            <v>112</v>
          </cell>
          <cell r="J145">
            <v>99</v>
          </cell>
          <cell r="K145">
            <v>107</v>
          </cell>
          <cell r="L145">
            <v>105</v>
          </cell>
          <cell r="M145">
            <v>115</v>
          </cell>
        </row>
        <row r="146">
          <cell r="A146">
            <v>5177682</v>
          </cell>
          <cell r="B146">
            <v>5112934</v>
          </cell>
          <cell r="C146">
            <v>4410</v>
          </cell>
          <cell r="D146">
            <v>3741528</v>
          </cell>
          <cell r="E146">
            <v>39</v>
          </cell>
          <cell r="F146">
            <v>62</v>
          </cell>
          <cell r="G146">
            <v>41</v>
          </cell>
          <cell r="H146">
            <v>60</v>
          </cell>
          <cell r="I146">
            <v>77</v>
          </cell>
          <cell r="J146">
            <v>84</v>
          </cell>
          <cell r="K146">
            <v>83</v>
          </cell>
          <cell r="L146">
            <v>82</v>
          </cell>
          <cell r="M146">
            <v>87</v>
          </cell>
        </row>
        <row r="147">
          <cell r="A147">
            <v>5179492</v>
          </cell>
          <cell r="B147">
            <v>5113839</v>
          </cell>
          <cell r="C147">
            <v>4410</v>
          </cell>
          <cell r="D147">
            <v>4748384</v>
          </cell>
          <cell r="E147">
            <v>198</v>
          </cell>
          <cell r="F147">
            <v>178</v>
          </cell>
          <cell r="G147">
            <v>171</v>
          </cell>
          <cell r="H147">
            <v>176</v>
          </cell>
          <cell r="I147">
            <v>187</v>
          </cell>
          <cell r="J147">
            <v>164</v>
          </cell>
          <cell r="K147">
            <v>204</v>
          </cell>
          <cell r="L147">
            <v>184</v>
          </cell>
          <cell r="M147">
            <v>191</v>
          </cell>
        </row>
        <row r="148">
          <cell r="A148">
            <v>5179376</v>
          </cell>
          <cell r="B148">
            <v>5113781</v>
          </cell>
          <cell r="C148">
            <v>4410</v>
          </cell>
          <cell r="D148">
            <v>4747818</v>
          </cell>
          <cell r="E148">
            <v>641</v>
          </cell>
          <cell r="F148">
            <v>321</v>
          </cell>
          <cell r="G148">
            <v>319</v>
          </cell>
          <cell r="H148">
            <v>319</v>
          </cell>
          <cell r="I148">
            <v>337</v>
          </cell>
          <cell r="J148">
            <v>10</v>
          </cell>
          <cell r="K148">
            <v>0</v>
          </cell>
          <cell r="L148">
            <v>232</v>
          </cell>
          <cell r="M148">
            <v>1514</v>
          </cell>
        </row>
        <row r="149">
          <cell r="A149">
            <v>5176314</v>
          </cell>
          <cell r="B149">
            <v>5112250</v>
          </cell>
          <cell r="C149">
            <v>4410</v>
          </cell>
          <cell r="D149">
            <v>6823138</v>
          </cell>
          <cell r="E149">
            <v>61</v>
          </cell>
          <cell r="F149">
            <v>74</v>
          </cell>
          <cell r="G149">
            <v>57</v>
          </cell>
          <cell r="H149">
            <v>31</v>
          </cell>
          <cell r="I149">
            <v>35</v>
          </cell>
          <cell r="J149">
            <v>47</v>
          </cell>
          <cell r="K149">
            <v>59</v>
          </cell>
          <cell r="L149">
            <v>69</v>
          </cell>
          <cell r="M149">
            <v>55</v>
          </cell>
        </row>
        <row r="150">
          <cell r="A150">
            <v>5176250</v>
          </cell>
          <cell r="B150">
            <v>5112218</v>
          </cell>
          <cell r="C150">
            <v>4410</v>
          </cell>
          <cell r="D150">
            <v>6824774</v>
          </cell>
          <cell r="E150">
            <v>236</v>
          </cell>
          <cell r="F150">
            <v>382</v>
          </cell>
          <cell r="G150">
            <v>169</v>
          </cell>
          <cell r="H150">
            <v>163</v>
          </cell>
          <cell r="I150">
            <v>175</v>
          </cell>
          <cell r="J150">
            <v>189</v>
          </cell>
          <cell r="K150">
            <v>192</v>
          </cell>
          <cell r="L150">
            <v>198</v>
          </cell>
          <cell r="M150">
            <v>198</v>
          </cell>
        </row>
        <row r="151">
          <cell r="A151">
            <v>5176148</v>
          </cell>
          <cell r="B151">
            <v>5112167</v>
          </cell>
          <cell r="C151">
            <v>4410</v>
          </cell>
          <cell r="D151">
            <v>3725262</v>
          </cell>
          <cell r="E151">
            <v>293</v>
          </cell>
          <cell r="F151">
            <v>492</v>
          </cell>
          <cell r="G151">
            <v>260</v>
          </cell>
          <cell r="H151">
            <v>254</v>
          </cell>
          <cell r="I151">
            <v>278</v>
          </cell>
          <cell r="J151">
            <v>252</v>
          </cell>
          <cell r="K151">
            <v>262</v>
          </cell>
          <cell r="L151">
            <v>268</v>
          </cell>
          <cell r="M151">
            <v>221</v>
          </cell>
        </row>
        <row r="152">
          <cell r="A152">
            <v>5176628</v>
          </cell>
          <cell r="B152">
            <v>5112407</v>
          </cell>
          <cell r="C152">
            <v>4410</v>
          </cell>
          <cell r="D152">
            <v>6822581</v>
          </cell>
          <cell r="E152">
            <v>172</v>
          </cell>
          <cell r="F152">
            <v>151</v>
          </cell>
          <cell r="G152">
            <v>144</v>
          </cell>
          <cell r="H152">
            <v>156</v>
          </cell>
          <cell r="I152">
            <v>171</v>
          </cell>
          <cell r="J152">
            <v>135</v>
          </cell>
          <cell r="K152">
            <v>168</v>
          </cell>
          <cell r="L152">
            <v>166</v>
          </cell>
          <cell r="M152">
            <v>177</v>
          </cell>
        </row>
        <row r="153">
          <cell r="A153">
            <v>5176086</v>
          </cell>
          <cell r="B153">
            <v>5112136</v>
          </cell>
          <cell r="C153">
            <v>4410</v>
          </cell>
          <cell r="D153">
            <v>3730937</v>
          </cell>
          <cell r="E153">
            <v>44</v>
          </cell>
          <cell r="F153">
            <v>36</v>
          </cell>
          <cell r="G153">
            <v>36</v>
          </cell>
          <cell r="H153">
            <v>38</v>
          </cell>
          <cell r="I153">
            <v>40</v>
          </cell>
          <cell r="J153">
            <v>39</v>
          </cell>
          <cell r="K153">
            <v>40</v>
          </cell>
          <cell r="L153">
            <v>31</v>
          </cell>
          <cell r="M153">
            <v>37</v>
          </cell>
        </row>
        <row r="154">
          <cell r="A154">
            <v>5176022</v>
          </cell>
          <cell r="B154">
            <v>5112104</v>
          </cell>
          <cell r="C154">
            <v>4410</v>
          </cell>
          <cell r="D154">
            <v>6825074</v>
          </cell>
          <cell r="E154">
            <v>181</v>
          </cell>
          <cell r="F154">
            <v>138</v>
          </cell>
          <cell r="G154">
            <v>147</v>
          </cell>
          <cell r="H154">
            <v>150</v>
          </cell>
          <cell r="I154">
            <v>165</v>
          </cell>
          <cell r="J154">
            <v>167</v>
          </cell>
          <cell r="K154">
            <v>154</v>
          </cell>
          <cell r="L154">
            <v>139</v>
          </cell>
          <cell r="M154">
            <v>157</v>
          </cell>
        </row>
        <row r="155">
          <cell r="A155">
            <v>5175978</v>
          </cell>
          <cell r="B155">
            <v>5112082</v>
          </cell>
          <cell r="C155">
            <v>4410</v>
          </cell>
          <cell r="D155">
            <v>1753062</v>
          </cell>
          <cell r="E155">
            <v>184</v>
          </cell>
          <cell r="F155">
            <v>160</v>
          </cell>
          <cell r="G155">
            <v>199</v>
          </cell>
          <cell r="H155">
            <v>160</v>
          </cell>
          <cell r="I155">
            <v>158</v>
          </cell>
          <cell r="J155">
            <v>170</v>
          </cell>
          <cell r="K155">
            <v>189</v>
          </cell>
          <cell r="L155">
            <v>214</v>
          </cell>
          <cell r="M155">
            <v>211</v>
          </cell>
        </row>
        <row r="156">
          <cell r="A156">
            <v>5180228</v>
          </cell>
          <cell r="B156">
            <v>5114207</v>
          </cell>
          <cell r="C156">
            <v>4410</v>
          </cell>
          <cell r="D156">
            <v>6824208</v>
          </cell>
          <cell r="E156">
            <v>290</v>
          </cell>
          <cell r="F156">
            <v>103</v>
          </cell>
          <cell r="G156">
            <v>252</v>
          </cell>
          <cell r="H156">
            <v>47</v>
          </cell>
          <cell r="I156">
            <v>134</v>
          </cell>
          <cell r="J156">
            <v>150</v>
          </cell>
          <cell r="K156">
            <v>20</v>
          </cell>
          <cell r="L156">
            <v>155</v>
          </cell>
          <cell r="M156">
            <v>297</v>
          </cell>
        </row>
        <row r="157">
          <cell r="A157">
            <v>5180142</v>
          </cell>
          <cell r="B157">
            <v>5114164</v>
          </cell>
          <cell r="C157">
            <v>4410</v>
          </cell>
          <cell r="D157">
            <v>3725862</v>
          </cell>
          <cell r="E157">
            <v>138</v>
          </cell>
          <cell r="F157">
            <v>84</v>
          </cell>
          <cell r="G157">
            <v>124</v>
          </cell>
          <cell r="H157">
            <v>112</v>
          </cell>
          <cell r="I157">
            <v>147</v>
          </cell>
          <cell r="J157">
            <v>63</v>
          </cell>
          <cell r="K157">
            <v>117</v>
          </cell>
          <cell r="L157">
            <v>122</v>
          </cell>
          <cell r="M157">
            <v>130</v>
          </cell>
        </row>
        <row r="158">
          <cell r="A158">
            <v>5177576</v>
          </cell>
          <cell r="B158">
            <v>5112881</v>
          </cell>
          <cell r="C158">
            <v>4410</v>
          </cell>
          <cell r="D158">
            <v>3730999</v>
          </cell>
          <cell r="E158">
            <v>41</v>
          </cell>
          <cell r="F158">
            <v>38</v>
          </cell>
          <cell r="G158">
            <v>38</v>
          </cell>
          <cell r="H158">
            <v>38</v>
          </cell>
          <cell r="I158">
            <v>35</v>
          </cell>
          <cell r="J158">
            <v>40</v>
          </cell>
          <cell r="K158">
            <v>40</v>
          </cell>
          <cell r="L158">
            <v>40</v>
          </cell>
          <cell r="M158">
            <v>64</v>
          </cell>
        </row>
        <row r="159">
          <cell r="A159">
            <v>5176376</v>
          </cell>
          <cell r="B159">
            <v>5112281</v>
          </cell>
          <cell r="C159">
            <v>4410</v>
          </cell>
          <cell r="D159">
            <v>3729618</v>
          </cell>
          <cell r="E159">
            <v>200</v>
          </cell>
          <cell r="F159">
            <v>47</v>
          </cell>
          <cell r="G159">
            <v>18</v>
          </cell>
          <cell r="H159">
            <v>143</v>
          </cell>
          <cell r="I159">
            <v>168</v>
          </cell>
          <cell r="J159">
            <v>174</v>
          </cell>
          <cell r="K159">
            <v>195</v>
          </cell>
          <cell r="L159">
            <v>200</v>
          </cell>
          <cell r="M159">
            <v>221</v>
          </cell>
        </row>
        <row r="160">
          <cell r="A160">
            <v>5176332</v>
          </cell>
          <cell r="B160">
            <v>5112259</v>
          </cell>
          <cell r="C160">
            <v>4410</v>
          </cell>
          <cell r="D160">
            <v>6824288</v>
          </cell>
          <cell r="E160">
            <v>76</v>
          </cell>
          <cell r="F160">
            <v>57</v>
          </cell>
          <cell r="G160">
            <v>52</v>
          </cell>
          <cell r="H160">
            <v>53</v>
          </cell>
          <cell r="I160">
            <v>47</v>
          </cell>
          <cell r="J160">
            <v>42</v>
          </cell>
          <cell r="K160">
            <v>42</v>
          </cell>
          <cell r="L160">
            <v>37</v>
          </cell>
          <cell r="M160">
            <v>80</v>
          </cell>
        </row>
        <row r="161">
          <cell r="A161">
            <v>5176044</v>
          </cell>
          <cell r="B161">
            <v>5112115</v>
          </cell>
          <cell r="C161">
            <v>4410</v>
          </cell>
          <cell r="D161">
            <v>3725899</v>
          </cell>
          <cell r="E161">
            <v>139</v>
          </cell>
          <cell r="F161">
            <v>92</v>
          </cell>
          <cell r="G161">
            <v>71</v>
          </cell>
          <cell r="H161">
            <v>104</v>
          </cell>
          <cell r="I161">
            <v>88</v>
          </cell>
          <cell r="J161">
            <v>89</v>
          </cell>
          <cell r="K161">
            <v>90</v>
          </cell>
          <cell r="L161">
            <v>109</v>
          </cell>
          <cell r="M161">
            <v>184</v>
          </cell>
        </row>
        <row r="162">
          <cell r="A162">
            <v>5176230</v>
          </cell>
          <cell r="B162">
            <v>5112208</v>
          </cell>
          <cell r="C162">
            <v>4410</v>
          </cell>
          <cell r="D162">
            <v>3730484</v>
          </cell>
          <cell r="E162">
            <v>125</v>
          </cell>
          <cell r="F162">
            <v>114</v>
          </cell>
          <cell r="G162">
            <v>124</v>
          </cell>
          <cell r="H162">
            <v>57</v>
          </cell>
          <cell r="I162">
            <v>136</v>
          </cell>
          <cell r="J162">
            <v>221</v>
          </cell>
          <cell r="K162">
            <v>320</v>
          </cell>
          <cell r="L162">
            <v>270</v>
          </cell>
          <cell r="M162">
            <v>174</v>
          </cell>
        </row>
        <row r="163">
          <cell r="A163">
            <v>5176606</v>
          </cell>
          <cell r="B163">
            <v>5112396</v>
          </cell>
          <cell r="C163">
            <v>4410</v>
          </cell>
          <cell r="D163">
            <v>3725280</v>
          </cell>
          <cell r="E163">
            <v>78</v>
          </cell>
          <cell r="F163">
            <v>64</v>
          </cell>
          <cell r="G163">
            <v>66</v>
          </cell>
          <cell r="H163">
            <v>64</v>
          </cell>
          <cell r="I163">
            <v>67</v>
          </cell>
          <cell r="J163">
            <v>65</v>
          </cell>
          <cell r="K163">
            <v>69</v>
          </cell>
          <cell r="L163">
            <v>66</v>
          </cell>
          <cell r="M163">
            <v>79</v>
          </cell>
        </row>
        <row r="164">
          <cell r="A164">
            <v>5176668</v>
          </cell>
          <cell r="B164">
            <v>5112427</v>
          </cell>
          <cell r="C164">
            <v>4410</v>
          </cell>
          <cell r="D164">
            <v>3729033</v>
          </cell>
          <cell r="E164">
            <v>64</v>
          </cell>
          <cell r="F164">
            <v>54</v>
          </cell>
          <cell r="G164">
            <v>61</v>
          </cell>
          <cell r="H164">
            <v>64</v>
          </cell>
          <cell r="I164">
            <v>65</v>
          </cell>
          <cell r="J164">
            <v>54</v>
          </cell>
          <cell r="K164">
            <v>46</v>
          </cell>
          <cell r="L164">
            <v>47</v>
          </cell>
          <cell r="M164">
            <v>63</v>
          </cell>
        </row>
        <row r="165">
          <cell r="A165">
            <v>5180060</v>
          </cell>
          <cell r="B165">
            <v>5114123</v>
          </cell>
          <cell r="C165">
            <v>4410</v>
          </cell>
          <cell r="D165">
            <v>7286533</v>
          </cell>
          <cell r="E165">
            <v>212</v>
          </cell>
          <cell r="F165">
            <v>159</v>
          </cell>
          <cell r="G165">
            <v>151</v>
          </cell>
          <cell r="H165">
            <v>157</v>
          </cell>
          <cell r="I165">
            <v>173</v>
          </cell>
          <cell r="J165">
            <v>160</v>
          </cell>
          <cell r="K165">
            <v>178</v>
          </cell>
          <cell r="L165">
            <v>169</v>
          </cell>
          <cell r="M165">
            <v>156</v>
          </cell>
        </row>
        <row r="166">
          <cell r="A166">
            <v>5176398</v>
          </cell>
          <cell r="B166">
            <v>5112292</v>
          </cell>
          <cell r="C166">
            <v>4410</v>
          </cell>
          <cell r="D166">
            <v>7118122</v>
          </cell>
          <cell r="E166">
            <v>151</v>
          </cell>
          <cell r="F166">
            <v>55</v>
          </cell>
          <cell r="G166">
            <v>60</v>
          </cell>
          <cell r="H166">
            <v>85</v>
          </cell>
          <cell r="I166">
            <v>94</v>
          </cell>
          <cell r="J166">
            <v>109</v>
          </cell>
          <cell r="K166">
            <v>103</v>
          </cell>
          <cell r="L166">
            <v>86</v>
          </cell>
          <cell r="M166">
            <v>113</v>
          </cell>
        </row>
        <row r="167">
          <cell r="A167">
            <v>5176354</v>
          </cell>
          <cell r="B167">
            <v>5112270</v>
          </cell>
          <cell r="C167">
            <v>4410</v>
          </cell>
          <cell r="D167">
            <v>7105367</v>
          </cell>
          <cell r="E167">
            <v>181</v>
          </cell>
          <cell r="F167">
            <v>164</v>
          </cell>
          <cell r="G167">
            <v>0</v>
          </cell>
          <cell r="H167">
            <v>0</v>
          </cell>
          <cell r="I167">
            <v>72</v>
          </cell>
          <cell r="J167">
            <v>109</v>
          </cell>
          <cell r="K167">
            <v>109</v>
          </cell>
          <cell r="L167">
            <v>108</v>
          </cell>
          <cell r="M167">
            <v>139</v>
          </cell>
        </row>
        <row r="168">
          <cell r="A168">
            <v>5176108</v>
          </cell>
          <cell r="B168">
            <v>5112147</v>
          </cell>
          <cell r="C168">
            <v>4410</v>
          </cell>
          <cell r="D168">
            <v>7096028</v>
          </cell>
          <cell r="E168">
            <v>55</v>
          </cell>
          <cell r="F168">
            <v>63</v>
          </cell>
          <cell r="G168">
            <v>55</v>
          </cell>
          <cell r="H168">
            <v>49</v>
          </cell>
          <cell r="I168">
            <v>60</v>
          </cell>
          <cell r="J168">
            <v>80</v>
          </cell>
          <cell r="K168">
            <v>68</v>
          </cell>
          <cell r="L168">
            <v>58</v>
          </cell>
          <cell r="M168">
            <v>77</v>
          </cell>
        </row>
        <row r="169">
          <cell r="A169">
            <v>5176720</v>
          </cell>
          <cell r="B169">
            <v>5112453</v>
          </cell>
          <cell r="C169">
            <v>4410</v>
          </cell>
          <cell r="D169">
            <v>7724672</v>
          </cell>
          <cell r="E169">
            <v>253</v>
          </cell>
          <cell r="F169">
            <v>224</v>
          </cell>
          <cell r="G169">
            <v>230</v>
          </cell>
          <cell r="H169">
            <v>218</v>
          </cell>
          <cell r="I169">
            <v>210</v>
          </cell>
          <cell r="J169">
            <v>195</v>
          </cell>
          <cell r="K169">
            <v>250</v>
          </cell>
          <cell r="L169">
            <v>226</v>
          </cell>
          <cell r="M169">
            <v>210</v>
          </cell>
        </row>
        <row r="170">
          <cell r="A170">
            <v>5175956</v>
          </cell>
          <cell r="B170">
            <v>5112071</v>
          </cell>
          <cell r="C170">
            <v>4410</v>
          </cell>
          <cell r="D170">
            <v>7083034</v>
          </cell>
          <cell r="E170">
            <v>282</v>
          </cell>
          <cell r="F170">
            <v>251</v>
          </cell>
          <cell r="G170">
            <v>263</v>
          </cell>
          <cell r="H170">
            <v>307</v>
          </cell>
          <cell r="I170">
            <v>306</v>
          </cell>
          <cell r="J170">
            <v>264</v>
          </cell>
          <cell r="K170">
            <v>289</v>
          </cell>
          <cell r="L170">
            <v>823</v>
          </cell>
          <cell r="M170">
            <v>336</v>
          </cell>
        </row>
        <row r="171">
          <cell r="A171">
            <v>5179898</v>
          </cell>
          <cell r="B171">
            <v>5114042</v>
          </cell>
          <cell r="C171">
            <v>4410</v>
          </cell>
          <cell r="D171">
            <v>7095986</v>
          </cell>
          <cell r="E171">
            <v>207</v>
          </cell>
          <cell r="F171">
            <v>185</v>
          </cell>
          <cell r="G171">
            <v>198</v>
          </cell>
          <cell r="H171">
            <v>198</v>
          </cell>
          <cell r="I171">
            <v>159</v>
          </cell>
          <cell r="J171">
            <v>166</v>
          </cell>
          <cell r="K171">
            <v>174</v>
          </cell>
          <cell r="L171">
            <v>169</v>
          </cell>
          <cell r="M171">
            <v>197</v>
          </cell>
        </row>
        <row r="172">
          <cell r="A172">
            <v>5176066</v>
          </cell>
          <cell r="B172">
            <v>5112126</v>
          </cell>
          <cell r="C172">
            <v>4410</v>
          </cell>
          <cell r="D172">
            <v>7117603</v>
          </cell>
          <cell r="E172">
            <v>98</v>
          </cell>
          <cell r="F172">
            <v>73</v>
          </cell>
          <cell r="G172">
            <v>97</v>
          </cell>
          <cell r="H172">
            <v>86</v>
          </cell>
          <cell r="I172">
            <v>90</v>
          </cell>
          <cell r="J172">
            <v>75</v>
          </cell>
          <cell r="K172">
            <v>76</v>
          </cell>
          <cell r="L172">
            <v>77</v>
          </cell>
          <cell r="M172">
            <v>122</v>
          </cell>
        </row>
        <row r="173">
          <cell r="A173">
            <v>5180778</v>
          </cell>
          <cell r="B173">
            <v>5114482</v>
          </cell>
          <cell r="C173">
            <v>4410</v>
          </cell>
          <cell r="D173">
            <v>7686180</v>
          </cell>
          <cell r="E173">
            <v>250</v>
          </cell>
          <cell r="F173">
            <v>171</v>
          </cell>
          <cell r="G173">
            <v>120</v>
          </cell>
          <cell r="H173">
            <v>133</v>
          </cell>
          <cell r="I173">
            <v>184</v>
          </cell>
          <cell r="J173">
            <v>201</v>
          </cell>
          <cell r="K173">
            <v>194</v>
          </cell>
          <cell r="L173">
            <v>171</v>
          </cell>
          <cell r="M173">
            <v>217</v>
          </cell>
        </row>
        <row r="174">
          <cell r="A174">
            <v>5176170</v>
          </cell>
          <cell r="B174">
            <v>5112178</v>
          </cell>
          <cell r="C174">
            <v>4410</v>
          </cell>
          <cell r="D174">
            <v>6829880</v>
          </cell>
          <cell r="E174">
            <v>165</v>
          </cell>
          <cell r="F174">
            <v>28</v>
          </cell>
          <cell r="G174">
            <v>133</v>
          </cell>
          <cell r="H174">
            <v>148</v>
          </cell>
          <cell r="I174">
            <v>149</v>
          </cell>
          <cell r="J174">
            <v>172</v>
          </cell>
          <cell r="K174">
            <v>172</v>
          </cell>
          <cell r="L174">
            <v>146</v>
          </cell>
          <cell r="M174">
            <v>156</v>
          </cell>
        </row>
        <row r="175">
          <cell r="A175">
            <v>5180124</v>
          </cell>
          <cell r="B175">
            <v>5114155</v>
          </cell>
          <cell r="C175">
            <v>4410</v>
          </cell>
          <cell r="D175">
            <v>15960505</v>
          </cell>
          <cell r="E175">
            <v>124</v>
          </cell>
          <cell r="F175">
            <v>38</v>
          </cell>
          <cell r="G175">
            <v>92</v>
          </cell>
          <cell r="H175">
            <v>0</v>
          </cell>
          <cell r="I175">
            <v>28</v>
          </cell>
          <cell r="J175">
            <v>109</v>
          </cell>
          <cell r="K175">
            <v>127</v>
          </cell>
          <cell r="L175">
            <v>118</v>
          </cell>
          <cell r="M175">
            <v>124</v>
          </cell>
        </row>
        <row r="176">
          <cell r="A176">
            <v>5176126</v>
          </cell>
          <cell r="B176">
            <v>5112156</v>
          </cell>
          <cell r="C176">
            <v>4410</v>
          </cell>
          <cell r="D176">
            <v>15961010</v>
          </cell>
          <cell r="E176">
            <v>220</v>
          </cell>
          <cell r="F176">
            <v>225</v>
          </cell>
          <cell r="G176">
            <v>211</v>
          </cell>
          <cell r="H176">
            <v>232</v>
          </cell>
          <cell r="I176">
            <v>69</v>
          </cell>
          <cell r="J176">
            <v>115</v>
          </cell>
          <cell r="K176">
            <v>114</v>
          </cell>
          <cell r="L176">
            <v>119</v>
          </cell>
          <cell r="M176">
            <v>116</v>
          </cell>
        </row>
        <row r="177">
          <cell r="A177">
            <v>5176702</v>
          </cell>
          <cell r="B177">
            <v>5112444</v>
          </cell>
          <cell r="C177">
            <v>4410</v>
          </cell>
          <cell r="D177">
            <v>15960585</v>
          </cell>
          <cell r="E177">
            <v>175</v>
          </cell>
          <cell r="F177">
            <v>144</v>
          </cell>
          <cell r="G177">
            <v>162</v>
          </cell>
          <cell r="H177">
            <v>188</v>
          </cell>
          <cell r="I177">
            <v>196</v>
          </cell>
          <cell r="J177">
            <v>168</v>
          </cell>
          <cell r="K177">
            <v>171</v>
          </cell>
          <cell r="L177">
            <v>172</v>
          </cell>
          <cell r="M177">
            <v>178</v>
          </cell>
        </row>
        <row r="178">
          <cell r="A178">
            <v>5176484</v>
          </cell>
          <cell r="B178">
            <v>5112335</v>
          </cell>
          <cell r="C178">
            <v>4410</v>
          </cell>
          <cell r="D178">
            <v>15961070</v>
          </cell>
          <cell r="E178">
            <v>173</v>
          </cell>
          <cell r="F178">
            <v>136</v>
          </cell>
          <cell r="G178">
            <v>149</v>
          </cell>
          <cell r="H178">
            <v>150</v>
          </cell>
          <cell r="I178">
            <v>160</v>
          </cell>
          <cell r="J178">
            <v>150</v>
          </cell>
          <cell r="K178">
            <v>156</v>
          </cell>
          <cell r="L178">
            <v>167</v>
          </cell>
          <cell r="M178">
            <v>179</v>
          </cell>
        </row>
        <row r="179">
          <cell r="A179">
            <v>5177640</v>
          </cell>
          <cell r="B179">
            <v>5112913</v>
          </cell>
          <cell r="C179">
            <v>4410</v>
          </cell>
          <cell r="D179">
            <v>706227</v>
          </cell>
          <cell r="E179">
            <v>177</v>
          </cell>
          <cell r="F179">
            <v>153</v>
          </cell>
          <cell r="G179">
            <v>159</v>
          </cell>
          <cell r="H179">
            <v>131</v>
          </cell>
          <cell r="I179">
            <v>148</v>
          </cell>
          <cell r="J179">
            <v>143</v>
          </cell>
          <cell r="K179">
            <v>164</v>
          </cell>
          <cell r="L179">
            <v>153</v>
          </cell>
          <cell r="M179">
            <v>159</v>
          </cell>
        </row>
        <row r="180">
          <cell r="A180">
            <v>5176566</v>
          </cell>
          <cell r="B180">
            <v>5112376</v>
          </cell>
          <cell r="C180">
            <v>4410</v>
          </cell>
          <cell r="D180">
            <v>442299</v>
          </cell>
          <cell r="E180">
            <v>248</v>
          </cell>
          <cell r="F180">
            <v>201</v>
          </cell>
          <cell r="G180">
            <v>191</v>
          </cell>
          <cell r="H180">
            <v>186</v>
          </cell>
          <cell r="I180">
            <v>197</v>
          </cell>
          <cell r="J180">
            <v>179</v>
          </cell>
          <cell r="K180">
            <v>187</v>
          </cell>
          <cell r="L180">
            <v>200</v>
          </cell>
          <cell r="M180">
            <v>201</v>
          </cell>
        </row>
        <row r="181">
          <cell r="A181">
            <v>5177080</v>
          </cell>
          <cell r="B181">
            <v>5112633</v>
          </cell>
          <cell r="C181">
            <v>4410</v>
          </cell>
          <cell r="E181">
            <v>172</v>
          </cell>
          <cell r="F181">
            <v>152</v>
          </cell>
          <cell r="G181">
            <v>148</v>
          </cell>
          <cell r="H181">
            <v>144</v>
          </cell>
          <cell r="I181">
            <v>213</v>
          </cell>
          <cell r="J181">
            <v>183</v>
          </cell>
          <cell r="K181">
            <v>193</v>
          </cell>
          <cell r="L181">
            <v>172</v>
          </cell>
          <cell r="M181">
            <v>184</v>
          </cell>
        </row>
        <row r="182">
          <cell r="A182">
            <v>5176784</v>
          </cell>
          <cell r="B182">
            <v>5112485</v>
          </cell>
          <cell r="C182">
            <v>4410</v>
          </cell>
          <cell r="E182">
            <v>217</v>
          </cell>
          <cell r="F182">
            <v>193</v>
          </cell>
          <cell r="G182">
            <v>186</v>
          </cell>
          <cell r="H182">
            <v>165</v>
          </cell>
          <cell r="I182">
            <v>215</v>
          </cell>
          <cell r="J182">
            <v>185</v>
          </cell>
          <cell r="K182">
            <v>197</v>
          </cell>
          <cell r="L182">
            <v>178</v>
          </cell>
          <cell r="M182">
            <v>191</v>
          </cell>
        </row>
        <row r="183">
          <cell r="A183">
            <v>5180544</v>
          </cell>
          <cell r="B183">
            <v>5114365</v>
          </cell>
          <cell r="C183">
            <v>4410</v>
          </cell>
          <cell r="D183">
            <v>3653175</v>
          </cell>
          <cell r="E183">
            <v>254</v>
          </cell>
          <cell r="F183">
            <v>236</v>
          </cell>
          <cell r="G183">
            <v>201</v>
          </cell>
          <cell r="H183">
            <v>141</v>
          </cell>
          <cell r="I183">
            <v>196</v>
          </cell>
          <cell r="J183">
            <v>192</v>
          </cell>
          <cell r="K183">
            <v>197</v>
          </cell>
          <cell r="L183">
            <v>167</v>
          </cell>
          <cell r="M183">
            <v>152</v>
          </cell>
        </row>
        <row r="184">
          <cell r="A184">
            <v>5180524</v>
          </cell>
          <cell r="B184">
            <v>5114355</v>
          </cell>
          <cell r="C184">
            <v>4410</v>
          </cell>
          <cell r="D184">
            <v>3655718</v>
          </cell>
          <cell r="E184">
            <v>341</v>
          </cell>
          <cell r="F184">
            <v>262</v>
          </cell>
          <cell r="G184">
            <v>545</v>
          </cell>
          <cell r="H184">
            <v>495</v>
          </cell>
          <cell r="I184">
            <v>117</v>
          </cell>
          <cell r="J184">
            <v>148</v>
          </cell>
          <cell r="K184">
            <v>199</v>
          </cell>
          <cell r="L184">
            <v>246</v>
          </cell>
          <cell r="M184">
            <v>252</v>
          </cell>
        </row>
        <row r="185">
          <cell r="A185">
            <v>5177118</v>
          </cell>
          <cell r="B185">
            <v>5112652</v>
          </cell>
          <cell r="C185">
            <v>4410</v>
          </cell>
          <cell r="D185">
            <v>3648843</v>
          </cell>
          <cell r="E185">
            <v>233</v>
          </cell>
          <cell r="F185">
            <v>206</v>
          </cell>
          <cell r="G185">
            <v>200</v>
          </cell>
          <cell r="H185">
            <v>189</v>
          </cell>
          <cell r="I185">
            <v>273</v>
          </cell>
          <cell r="J185">
            <v>237</v>
          </cell>
          <cell r="K185">
            <v>251</v>
          </cell>
          <cell r="L185">
            <v>224</v>
          </cell>
          <cell r="M185">
            <v>242</v>
          </cell>
        </row>
        <row r="186">
          <cell r="A186">
            <v>5176896</v>
          </cell>
          <cell r="B186">
            <v>5112541</v>
          </cell>
          <cell r="C186">
            <v>4410</v>
          </cell>
          <cell r="D186">
            <v>32998173</v>
          </cell>
          <cell r="E186">
            <v>180</v>
          </cell>
          <cell r="F186">
            <v>149</v>
          </cell>
          <cell r="G186">
            <v>161</v>
          </cell>
          <cell r="H186">
            <v>141</v>
          </cell>
          <cell r="I186">
            <v>163</v>
          </cell>
          <cell r="J186">
            <v>151</v>
          </cell>
          <cell r="K186">
            <v>163</v>
          </cell>
          <cell r="L186">
            <v>155</v>
          </cell>
          <cell r="M186">
            <v>152</v>
          </cell>
        </row>
        <row r="187">
          <cell r="A187">
            <v>5180588</v>
          </cell>
          <cell r="B187">
            <v>5114387</v>
          </cell>
          <cell r="C187">
            <v>4410</v>
          </cell>
          <cell r="D187">
            <v>32997423</v>
          </cell>
          <cell r="E187">
            <v>172</v>
          </cell>
          <cell r="F187">
            <v>152</v>
          </cell>
          <cell r="G187">
            <v>148</v>
          </cell>
          <cell r="H187">
            <v>144</v>
          </cell>
          <cell r="I187">
            <v>213</v>
          </cell>
          <cell r="J187">
            <v>183</v>
          </cell>
          <cell r="K187">
            <v>193</v>
          </cell>
          <cell r="L187">
            <v>0</v>
          </cell>
          <cell r="M187">
            <v>0</v>
          </cell>
        </row>
        <row r="188">
          <cell r="A188">
            <v>5176830</v>
          </cell>
          <cell r="B188">
            <v>5112508</v>
          </cell>
          <cell r="C188">
            <v>4410</v>
          </cell>
          <cell r="D188">
            <v>70006349</v>
          </cell>
          <cell r="E188">
            <v>172</v>
          </cell>
          <cell r="F188">
            <v>152</v>
          </cell>
          <cell r="G188">
            <v>148</v>
          </cell>
          <cell r="H188">
            <v>144</v>
          </cell>
          <cell r="I188">
            <v>213</v>
          </cell>
          <cell r="J188">
            <v>183</v>
          </cell>
          <cell r="K188">
            <v>193</v>
          </cell>
          <cell r="L188">
            <v>47</v>
          </cell>
          <cell r="M188">
            <v>156</v>
          </cell>
        </row>
        <row r="189">
          <cell r="A189">
            <v>5176982</v>
          </cell>
          <cell r="B189">
            <v>5112584</v>
          </cell>
          <cell r="C189">
            <v>4410</v>
          </cell>
          <cell r="D189">
            <v>31116330</v>
          </cell>
          <cell r="E189">
            <v>218</v>
          </cell>
          <cell r="F189">
            <v>388</v>
          </cell>
          <cell r="G189">
            <v>187</v>
          </cell>
          <cell r="H189">
            <v>166</v>
          </cell>
          <cell r="I189">
            <v>217</v>
          </cell>
          <cell r="J189">
            <v>57</v>
          </cell>
          <cell r="K189">
            <v>66</v>
          </cell>
          <cell r="L189">
            <v>62</v>
          </cell>
          <cell r="M189">
            <v>50</v>
          </cell>
        </row>
        <row r="190">
          <cell r="A190">
            <v>5176526</v>
          </cell>
          <cell r="B190">
            <v>5112356</v>
          </cell>
          <cell r="C190">
            <v>4410</v>
          </cell>
          <cell r="D190">
            <v>3530489</v>
          </cell>
          <cell r="E190">
            <v>200</v>
          </cell>
          <cell r="F190">
            <v>176</v>
          </cell>
          <cell r="G190">
            <v>173</v>
          </cell>
          <cell r="H190">
            <v>193</v>
          </cell>
          <cell r="I190">
            <v>193</v>
          </cell>
          <cell r="J190">
            <v>173</v>
          </cell>
          <cell r="K190">
            <v>189</v>
          </cell>
          <cell r="L190">
            <v>172</v>
          </cell>
          <cell r="M190">
            <v>185</v>
          </cell>
        </row>
        <row r="191">
          <cell r="A191">
            <v>5176874</v>
          </cell>
          <cell r="B191">
            <v>5112530</v>
          </cell>
          <cell r="C191">
            <v>4410</v>
          </cell>
          <cell r="D191">
            <v>3509236</v>
          </cell>
          <cell r="E191">
            <v>233</v>
          </cell>
          <cell r="F191">
            <v>206</v>
          </cell>
          <cell r="G191">
            <v>560</v>
          </cell>
          <cell r="H191">
            <v>190</v>
          </cell>
          <cell r="I191">
            <v>198</v>
          </cell>
          <cell r="J191">
            <v>188</v>
          </cell>
          <cell r="K191">
            <v>218</v>
          </cell>
          <cell r="L191">
            <v>223</v>
          </cell>
          <cell r="M191">
            <v>302</v>
          </cell>
        </row>
        <row r="192">
          <cell r="A192">
            <v>5176440</v>
          </cell>
          <cell r="B192">
            <v>5112313</v>
          </cell>
          <cell r="C192">
            <v>4410</v>
          </cell>
          <cell r="D192">
            <v>10243936</v>
          </cell>
          <cell r="E192">
            <v>269</v>
          </cell>
          <cell r="F192">
            <v>789</v>
          </cell>
          <cell r="G192">
            <v>407</v>
          </cell>
          <cell r="H192">
            <v>487</v>
          </cell>
          <cell r="I192">
            <v>285</v>
          </cell>
          <cell r="J192">
            <v>119</v>
          </cell>
          <cell r="K192">
            <v>126</v>
          </cell>
          <cell r="L192">
            <v>141</v>
          </cell>
          <cell r="M192">
            <v>215</v>
          </cell>
        </row>
        <row r="193">
          <cell r="A193">
            <v>5177184</v>
          </cell>
          <cell r="B193">
            <v>5112685</v>
          </cell>
          <cell r="C193">
            <v>4410</v>
          </cell>
          <cell r="D193">
            <v>70006430</v>
          </cell>
          <cell r="E193">
            <v>243</v>
          </cell>
          <cell r="F193">
            <v>8</v>
          </cell>
          <cell r="G193">
            <v>409</v>
          </cell>
          <cell r="H193">
            <v>594</v>
          </cell>
          <cell r="I193">
            <v>82</v>
          </cell>
          <cell r="J193">
            <v>105</v>
          </cell>
          <cell r="K193">
            <v>188</v>
          </cell>
          <cell r="L193">
            <v>184</v>
          </cell>
          <cell r="M193">
            <v>224</v>
          </cell>
        </row>
        <row r="194">
          <cell r="A194">
            <v>5177022</v>
          </cell>
          <cell r="B194">
            <v>5112604</v>
          </cell>
          <cell r="C194">
            <v>4410</v>
          </cell>
          <cell r="D194">
            <v>70002696</v>
          </cell>
          <cell r="E194">
            <v>232</v>
          </cell>
          <cell r="F194">
            <v>198</v>
          </cell>
          <cell r="G194">
            <v>190</v>
          </cell>
          <cell r="H194">
            <v>188</v>
          </cell>
          <cell r="I194">
            <v>188</v>
          </cell>
          <cell r="J194">
            <v>172</v>
          </cell>
          <cell r="K194">
            <v>177</v>
          </cell>
          <cell r="L194">
            <v>164</v>
          </cell>
          <cell r="M194">
            <v>159</v>
          </cell>
        </row>
        <row r="195">
          <cell r="A195">
            <v>5180566</v>
          </cell>
          <cell r="B195">
            <v>5114376</v>
          </cell>
          <cell r="C195">
            <v>4410</v>
          </cell>
          <cell r="D195">
            <v>5315834</v>
          </cell>
          <cell r="E195">
            <v>405</v>
          </cell>
          <cell r="F195">
            <v>327</v>
          </cell>
          <cell r="G195">
            <v>239</v>
          </cell>
          <cell r="H195">
            <v>179</v>
          </cell>
          <cell r="I195">
            <v>341</v>
          </cell>
          <cell r="J195">
            <v>239</v>
          </cell>
          <cell r="K195">
            <v>340</v>
          </cell>
          <cell r="L195">
            <v>375</v>
          </cell>
          <cell r="M195">
            <v>357</v>
          </cell>
        </row>
        <row r="196">
          <cell r="A196">
            <v>5176548</v>
          </cell>
          <cell r="B196">
            <v>5112367</v>
          </cell>
          <cell r="C196">
            <v>4410</v>
          </cell>
          <cell r="D196">
            <v>156220</v>
          </cell>
          <cell r="E196">
            <v>210</v>
          </cell>
          <cell r="F196">
            <v>158</v>
          </cell>
          <cell r="G196">
            <v>147</v>
          </cell>
          <cell r="H196">
            <v>131</v>
          </cell>
          <cell r="I196">
            <v>147</v>
          </cell>
          <cell r="J196">
            <v>142</v>
          </cell>
          <cell r="K196">
            <v>130</v>
          </cell>
          <cell r="L196">
            <v>118</v>
          </cell>
          <cell r="M196">
            <v>165</v>
          </cell>
        </row>
        <row r="197">
          <cell r="A197">
            <v>5176852</v>
          </cell>
          <cell r="B197">
            <v>5112519</v>
          </cell>
          <cell r="C197">
            <v>4410</v>
          </cell>
          <cell r="D197">
            <v>1617998</v>
          </cell>
          <cell r="E197">
            <v>68</v>
          </cell>
          <cell r="F197">
            <v>74</v>
          </cell>
          <cell r="G197">
            <v>123</v>
          </cell>
          <cell r="H197">
            <v>150</v>
          </cell>
          <cell r="I197">
            <v>149</v>
          </cell>
          <cell r="J197">
            <v>154</v>
          </cell>
          <cell r="K197">
            <v>115</v>
          </cell>
          <cell r="L197">
            <v>113</v>
          </cell>
          <cell r="M197">
            <v>99</v>
          </cell>
        </row>
        <row r="198">
          <cell r="A198">
            <v>5177040</v>
          </cell>
          <cell r="B198">
            <v>5112613</v>
          </cell>
          <cell r="C198">
            <v>4410</v>
          </cell>
          <cell r="D198">
            <v>1502244</v>
          </cell>
          <cell r="E198">
            <v>118</v>
          </cell>
          <cell r="F198">
            <v>77</v>
          </cell>
          <cell r="G198">
            <v>83</v>
          </cell>
          <cell r="H198">
            <v>83</v>
          </cell>
          <cell r="I198">
            <v>81</v>
          </cell>
          <cell r="J198">
            <v>72</v>
          </cell>
          <cell r="K198">
            <v>68</v>
          </cell>
          <cell r="L198">
            <v>61</v>
          </cell>
          <cell r="M198">
            <v>102</v>
          </cell>
        </row>
        <row r="199">
          <cell r="A199">
            <v>5180508</v>
          </cell>
          <cell r="B199">
            <v>5114347</v>
          </cell>
          <cell r="C199">
            <v>4410</v>
          </cell>
          <cell r="D199">
            <v>1609087</v>
          </cell>
          <cell r="E199">
            <v>206</v>
          </cell>
          <cell r="F199">
            <v>162</v>
          </cell>
          <cell r="G199">
            <v>183</v>
          </cell>
          <cell r="H199">
            <v>177</v>
          </cell>
          <cell r="I199">
            <v>157</v>
          </cell>
          <cell r="J199">
            <v>146</v>
          </cell>
          <cell r="K199">
            <v>144</v>
          </cell>
          <cell r="L199">
            <v>126</v>
          </cell>
          <cell r="M199">
            <v>120</v>
          </cell>
        </row>
        <row r="200">
          <cell r="A200">
            <v>5180486</v>
          </cell>
          <cell r="B200">
            <v>5114336</v>
          </cell>
          <cell r="C200">
            <v>4410</v>
          </cell>
          <cell r="D200">
            <v>3305024</v>
          </cell>
          <cell r="E200">
            <v>106</v>
          </cell>
          <cell r="F200">
            <v>97</v>
          </cell>
          <cell r="G200">
            <v>115</v>
          </cell>
          <cell r="H200">
            <v>86</v>
          </cell>
          <cell r="I200">
            <v>99</v>
          </cell>
          <cell r="J200">
            <v>91</v>
          </cell>
          <cell r="K200">
            <v>95</v>
          </cell>
          <cell r="L200">
            <v>96</v>
          </cell>
          <cell r="M200">
            <v>108</v>
          </cell>
        </row>
        <row r="201">
          <cell r="A201">
            <v>5176462</v>
          </cell>
          <cell r="B201">
            <v>5112324</v>
          </cell>
          <cell r="C201">
            <v>4410</v>
          </cell>
          <cell r="D201">
            <v>3725788</v>
          </cell>
          <cell r="E201">
            <v>116</v>
          </cell>
          <cell r="F201">
            <v>113</v>
          </cell>
          <cell r="G201">
            <v>98</v>
          </cell>
          <cell r="H201">
            <v>94</v>
          </cell>
          <cell r="I201">
            <v>104</v>
          </cell>
          <cell r="J201">
            <v>105</v>
          </cell>
          <cell r="K201">
            <v>116</v>
          </cell>
          <cell r="L201">
            <v>121</v>
          </cell>
          <cell r="M201">
            <v>164</v>
          </cell>
        </row>
        <row r="202">
          <cell r="A202">
            <v>5176918</v>
          </cell>
          <cell r="B202">
            <v>5112552</v>
          </cell>
          <cell r="C202">
            <v>4410</v>
          </cell>
          <cell r="D202">
            <v>3725470</v>
          </cell>
          <cell r="E202">
            <v>95</v>
          </cell>
          <cell r="F202">
            <v>8</v>
          </cell>
          <cell r="G202">
            <v>172</v>
          </cell>
          <cell r="H202">
            <v>133</v>
          </cell>
          <cell r="I202">
            <v>134</v>
          </cell>
          <cell r="J202">
            <v>104</v>
          </cell>
          <cell r="K202">
            <v>106</v>
          </cell>
          <cell r="L202">
            <v>85</v>
          </cell>
          <cell r="M202">
            <v>100</v>
          </cell>
        </row>
        <row r="203">
          <cell r="A203">
            <v>5176962</v>
          </cell>
          <cell r="B203">
            <v>5112574</v>
          </cell>
          <cell r="C203">
            <v>4410</v>
          </cell>
          <cell r="D203">
            <v>3741444</v>
          </cell>
          <cell r="F203">
            <v>992</v>
          </cell>
          <cell r="H203">
            <v>489</v>
          </cell>
          <cell r="I203">
            <v>437</v>
          </cell>
          <cell r="J203">
            <v>434</v>
          </cell>
          <cell r="K203">
            <v>506</v>
          </cell>
          <cell r="L203">
            <v>391</v>
          </cell>
          <cell r="M203">
            <v>261</v>
          </cell>
        </row>
        <row r="204">
          <cell r="A204">
            <v>5176940</v>
          </cell>
          <cell r="B204">
            <v>5112563</v>
          </cell>
          <cell r="C204">
            <v>4410</v>
          </cell>
          <cell r="D204">
            <v>6825221</v>
          </cell>
          <cell r="E204">
            <v>325</v>
          </cell>
          <cell r="F204">
            <v>266</v>
          </cell>
          <cell r="G204">
            <v>157</v>
          </cell>
          <cell r="H204">
            <v>248</v>
          </cell>
          <cell r="I204">
            <v>0</v>
          </cell>
          <cell r="J204">
            <v>0</v>
          </cell>
          <cell r="K204">
            <v>170</v>
          </cell>
          <cell r="L204">
            <v>30</v>
          </cell>
          <cell r="M204">
            <v>224</v>
          </cell>
        </row>
        <row r="205">
          <cell r="A205">
            <v>5176808</v>
          </cell>
          <cell r="B205">
            <v>5112497</v>
          </cell>
          <cell r="C205">
            <v>4410</v>
          </cell>
          <cell r="D205">
            <v>3726095</v>
          </cell>
          <cell r="E205">
            <v>98</v>
          </cell>
          <cell r="F205">
            <v>63</v>
          </cell>
          <cell r="G205">
            <v>65</v>
          </cell>
          <cell r="H205">
            <v>75</v>
          </cell>
          <cell r="I205">
            <v>87</v>
          </cell>
          <cell r="J205">
            <v>0</v>
          </cell>
          <cell r="K205">
            <v>250</v>
          </cell>
          <cell r="L205">
            <v>217</v>
          </cell>
          <cell r="M205">
            <v>164</v>
          </cell>
        </row>
        <row r="206">
          <cell r="A206">
            <v>5177162</v>
          </cell>
          <cell r="B206">
            <v>5112674</v>
          </cell>
          <cell r="C206">
            <v>4410</v>
          </cell>
          <cell r="D206">
            <v>6824541</v>
          </cell>
          <cell r="E206">
            <v>210</v>
          </cell>
          <cell r="F206">
            <v>154</v>
          </cell>
          <cell r="G206">
            <v>155</v>
          </cell>
          <cell r="H206">
            <v>150</v>
          </cell>
          <cell r="I206">
            <v>183</v>
          </cell>
          <cell r="J206">
            <v>169</v>
          </cell>
          <cell r="K206">
            <v>208</v>
          </cell>
          <cell r="L206">
            <v>176</v>
          </cell>
          <cell r="M206">
            <v>184</v>
          </cell>
        </row>
        <row r="207">
          <cell r="A207">
            <v>5177000</v>
          </cell>
          <cell r="B207">
            <v>5112593</v>
          </cell>
          <cell r="C207">
            <v>4410</v>
          </cell>
          <cell r="D207">
            <v>7081993</v>
          </cell>
          <cell r="E207">
            <v>219</v>
          </cell>
          <cell r="F207">
            <v>358</v>
          </cell>
          <cell r="G207">
            <v>207</v>
          </cell>
          <cell r="H207">
            <v>212</v>
          </cell>
          <cell r="I207">
            <v>178</v>
          </cell>
          <cell r="J207">
            <v>157</v>
          </cell>
          <cell r="K207">
            <v>167</v>
          </cell>
          <cell r="L207">
            <v>170</v>
          </cell>
          <cell r="M207">
            <v>149</v>
          </cell>
        </row>
        <row r="208">
          <cell r="A208">
            <v>5177060</v>
          </cell>
          <cell r="B208">
            <v>5112623</v>
          </cell>
          <cell r="C208">
            <v>4410</v>
          </cell>
          <cell r="D208">
            <v>3307757</v>
          </cell>
          <cell r="E208">
            <v>153</v>
          </cell>
          <cell r="F208">
            <v>123</v>
          </cell>
          <cell r="G208">
            <v>125</v>
          </cell>
          <cell r="H208">
            <v>120</v>
          </cell>
          <cell r="I208">
            <v>135</v>
          </cell>
          <cell r="J208">
            <v>124</v>
          </cell>
          <cell r="K208">
            <v>123</v>
          </cell>
          <cell r="L208">
            <v>123</v>
          </cell>
          <cell r="M208">
            <v>134</v>
          </cell>
        </row>
        <row r="209">
          <cell r="A209">
            <v>5177140</v>
          </cell>
          <cell r="B209">
            <v>5112663</v>
          </cell>
          <cell r="C209">
            <v>4410</v>
          </cell>
          <cell r="D209">
            <v>7728052</v>
          </cell>
          <cell r="E209">
            <v>348</v>
          </cell>
          <cell r="F209">
            <v>311</v>
          </cell>
          <cell r="G209">
            <v>240</v>
          </cell>
          <cell r="H209">
            <v>188</v>
          </cell>
          <cell r="I209">
            <v>195</v>
          </cell>
          <cell r="J209">
            <v>181</v>
          </cell>
          <cell r="K209">
            <v>194</v>
          </cell>
          <cell r="L209">
            <v>191</v>
          </cell>
          <cell r="M209">
            <v>203</v>
          </cell>
        </row>
        <row r="210">
          <cell r="A210">
            <v>5176506</v>
          </cell>
          <cell r="B210">
            <v>5112346</v>
          </cell>
          <cell r="C210">
            <v>4410</v>
          </cell>
          <cell r="D210">
            <v>7104515</v>
          </cell>
          <cell r="E210">
            <v>112</v>
          </cell>
          <cell r="F210">
            <v>118</v>
          </cell>
          <cell r="G210">
            <v>115</v>
          </cell>
          <cell r="H210">
            <v>116</v>
          </cell>
          <cell r="I210">
            <v>123</v>
          </cell>
          <cell r="J210">
            <v>92</v>
          </cell>
          <cell r="K210">
            <v>100</v>
          </cell>
          <cell r="L210">
            <v>79</v>
          </cell>
          <cell r="M210">
            <v>110</v>
          </cell>
        </row>
        <row r="211">
          <cell r="A211">
            <v>5177102</v>
          </cell>
          <cell r="B211">
            <v>5112644</v>
          </cell>
          <cell r="C211">
            <v>4410</v>
          </cell>
          <cell r="D211">
            <v>7103621</v>
          </cell>
          <cell r="E211">
            <v>379</v>
          </cell>
          <cell r="F211">
            <v>345</v>
          </cell>
          <cell r="G211">
            <v>356</v>
          </cell>
          <cell r="H211">
            <v>338</v>
          </cell>
          <cell r="I211">
            <v>350</v>
          </cell>
          <cell r="J211">
            <v>331</v>
          </cell>
          <cell r="K211">
            <v>350</v>
          </cell>
          <cell r="L211">
            <v>429</v>
          </cell>
          <cell r="M211">
            <v>443</v>
          </cell>
        </row>
        <row r="212">
          <cell r="A212">
            <v>5180412</v>
          </cell>
          <cell r="B212">
            <v>5114299</v>
          </cell>
          <cell r="C212">
            <v>4410</v>
          </cell>
          <cell r="E212">
            <v>1138</v>
          </cell>
          <cell r="F212">
            <v>152</v>
          </cell>
          <cell r="G212">
            <v>148</v>
          </cell>
          <cell r="H212">
            <v>144</v>
          </cell>
          <cell r="I212">
            <v>213</v>
          </cell>
          <cell r="J212">
            <v>183</v>
          </cell>
          <cell r="K212">
            <v>193</v>
          </cell>
          <cell r="L212">
            <v>172</v>
          </cell>
          <cell r="M212">
            <v>368</v>
          </cell>
        </row>
        <row r="213">
          <cell r="A213">
            <v>5177558</v>
          </cell>
          <cell r="B213">
            <v>5112872</v>
          </cell>
          <cell r="C213">
            <v>4410</v>
          </cell>
          <cell r="E213">
            <v>172</v>
          </cell>
          <cell r="F213">
            <v>152</v>
          </cell>
          <cell r="G213">
            <v>148</v>
          </cell>
          <cell r="H213">
            <v>144</v>
          </cell>
          <cell r="I213">
            <v>213</v>
          </cell>
          <cell r="J213">
            <v>183</v>
          </cell>
          <cell r="K213">
            <v>193</v>
          </cell>
          <cell r="L213">
            <v>172</v>
          </cell>
          <cell r="M213">
            <v>184</v>
          </cell>
        </row>
        <row r="214">
          <cell r="A214">
            <v>5177310</v>
          </cell>
          <cell r="B214">
            <v>5112748</v>
          </cell>
          <cell r="C214">
            <v>4410</v>
          </cell>
          <cell r="D214">
            <v>3648694</v>
          </cell>
          <cell r="E214">
            <v>261</v>
          </cell>
          <cell r="F214">
            <v>493</v>
          </cell>
          <cell r="G214">
            <v>224</v>
          </cell>
          <cell r="H214">
            <v>198</v>
          </cell>
          <cell r="I214">
            <v>260</v>
          </cell>
          <cell r="J214">
            <v>223</v>
          </cell>
          <cell r="K214">
            <v>237</v>
          </cell>
          <cell r="L214">
            <v>215</v>
          </cell>
          <cell r="M214">
            <v>229</v>
          </cell>
        </row>
        <row r="215">
          <cell r="A215">
            <v>5177252</v>
          </cell>
          <cell r="B215">
            <v>5112719</v>
          </cell>
          <cell r="C215">
            <v>4410</v>
          </cell>
          <cell r="D215">
            <v>3655807</v>
          </cell>
          <cell r="E215">
            <v>268</v>
          </cell>
          <cell r="F215">
            <v>238</v>
          </cell>
          <cell r="G215">
            <v>230</v>
          </cell>
          <cell r="H215">
            <v>204</v>
          </cell>
          <cell r="I215">
            <v>267</v>
          </cell>
          <cell r="J215">
            <v>229</v>
          </cell>
          <cell r="K215">
            <v>244</v>
          </cell>
          <cell r="L215">
            <v>221</v>
          </cell>
          <cell r="M215">
            <v>236</v>
          </cell>
        </row>
        <row r="216">
          <cell r="A216">
            <v>5177480</v>
          </cell>
          <cell r="B216">
            <v>5112833</v>
          </cell>
          <cell r="C216">
            <v>4410</v>
          </cell>
          <cell r="D216">
            <v>1897293</v>
          </cell>
          <cell r="E216">
            <v>230</v>
          </cell>
          <cell r="F216">
            <v>142</v>
          </cell>
          <cell r="G216">
            <v>0</v>
          </cell>
          <cell r="H216">
            <v>0</v>
          </cell>
          <cell r="I216">
            <v>24</v>
          </cell>
          <cell r="J216">
            <v>121</v>
          </cell>
          <cell r="K216">
            <v>125</v>
          </cell>
          <cell r="L216">
            <v>151</v>
          </cell>
          <cell r="M216">
            <v>71</v>
          </cell>
        </row>
        <row r="217">
          <cell r="A217">
            <v>5180418</v>
          </cell>
          <cell r="B217">
            <v>5114302</v>
          </cell>
          <cell r="C217">
            <v>4410</v>
          </cell>
          <cell r="D217">
            <v>3530612</v>
          </cell>
          <cell r="E217">
            <v>107</v>
          </cell>
          <cell r="F217">
            <v>0</v>
          </cell>
          <cell r="G217">
            <v>385</v>
          </cell>
          <cell r="H217">
            <v>412</v>
          </cell>
          <cell r="I217">
            <v>404</v>
          </cell>
          <cell r="J217">
            <v>374</v>
          </cell>
          <cell r="K217">
            <v>373</v>
          </cell>
          <cell r="L217">
            <v>372</v>
          </cell>
          <cell r="M217">
            <v>420</v>
          </cell>
        </row>
        <row r="218">
          <cell r="A218">
            <v>5177514</v>
          </cell>
          <cell r="B218">
            <v>5112850</v>
          </cell>
          <cell r="C218">
            <v>4410</v>
          </cell>
          <cell r="D218">
            <v>10503146</v>
          </cell>
          <cell r="E218">
            <v>172</v>
          </cell>
          <cell r="F218">
            <v>229</v>
          </cell>
          <cell r="G218">
            <v>169</v>
          </cell>
          <cell r="H218">
            <v>163</v>
          </cell>
          <cell r="I218">
            <v>24</v>
          </cell>
          <cell r="J218">
            <v>144</v>
          </cell>
          <cell r="K218">
            <v>153</v>
          </cell>
          <cell r="L218">
            <v>138</v>
          </cell>
          <cell r="M218">
            <v>134</v>
          </cell>
        </row>
        <row r="219">
          <cell r="A219">
            <v>5177328</v>
          </cell>
          <cell r="B219">
            <v>5112757</v>
          </cell>
          <cell r="C219">
            <v>4410</v>
          </cell>
          <cell r="D219">
            <v>1676018</v>
          </cell>
          <cell r="E219">
            <v>172</v>
          </cell>
          <cell r="F219">
            <v>358</v>
          </cell>
          <cell r="G219">
            <v>217</v>
          </cell>
          <cell r="H219">
            <v>71</v>
          </cell>
          <cell r="I219">
            <v>193</v>
          </cell>
          <cell r="J219">
            <v>185</v>
          </cell>
          <cell r="K219">
            <v>204</v>
          </cell>
          <cell r="L219">
            <v>192</v>
          </cell>
          <cell r="M219">
            <v>180</v>
          </cell>
        </row>
        <row r="220">
          <cell r="A220">
            <v>5177536</v>
          </cell>
          <cell r="B220">
            <v>5112861</v>
          </cell>
          <cell r="C220">
            <v>4410</v>
          </cell>
          <cell r="D220">
            <v>10505256</v>
          </cell>
          <cell r="E220">
            <v>233</v>
          </cell>
          <cell r="F220">
            <v>214</v>
          </cell>
          <cell r="G220">
            <v>203</v>
          </cell>
          <cell r="H220">
            <v>0</v>
          </cell>
          <cell r="I220">
            <v>180</v>
          </cell>
          <cell r="J220">
            <v>164</v>
          </cell>
          <cell r="K220">
            <v>169</v>
          </cell>
          <cell r="L220">
            <v>153</v>
          </cell>
          <cell r="M220">
            <v>0</v>
          </cell>
        </row>
        <row r="221">
          <cell r="A221">
            <v>5177408</v>
          </cell>
          <cell r="B221">
            <v>5112797</v>
          </cell>
          <cell r="C221">
            <v>4410</v>
          </cell>
          <cell r="D221">
            <v>10407447</v>
          </cell>
          <cell r="E221">
            <v>172</v>
          </cell>
          <cell r="F221">
            <v>230</v>
          </cell>
          <cell r="G221">
            <v>94</v>
          </cell>
          <cell r="H221">
            <v>27</v>
          </cell>
          <cell r="I221">
            <v>130</v>
          </cell>
          <cell r="J221">
            <v>49</v>
          </cell>
          <cell r="K221">
            <v>79</v>
          </cell>
          <cell r="L221">
            <v>59</v>
          </cell>
          <cell r="M221">
            <v>54</v>
          </cell>
        </row>
        <row r="222">
          <cell r="A222">
            <v>5177366</v>
          </cell>
          <cell r="B222">
            <v>5112776</v>
          </cell>
          <cell r="C222">
            <v>4410</v>
          </cell>
          <cell r="D222">
            <v>963645</v>
          </cell>
          <cell r="E222">
            <v>70</v>
          </cell>
          <cell r="F222">
            <v>49</v>
          </cell>
          <cell r="G222">
            <v>86</v>
          </cell>
          <cell r="H222">
            <v>76</v>
          </cell>
          <cell r="I222">
            <v>65</v>
          </cell>
          <cell r="J222">
            <v>52</v>
          </cell>
          <cell r="K222">
            <v>48</v>
          </cell>
          <cell r="L222">
            <v>44</v>
          </cell>
          <cell r="M222">
            <v>44</v>
          </cell>
        </row>
        <row r="223">
          <cell r="A223">
            <v>5177444</v>
          </cell>
          <cell r="B223">
            <v>5112815</v>
          </cell>
          <cell r="C223">
            <v>4410</v>
          </cell>
          <cell r="D223">
            <v>1691956</v>
          </cell>
          <cell r="E223">
            <v>230</v>
          </cell>
          <cell r="F223">
            <v>0</v>
          </cell>
          <cell r="G223">
            <v>83</v>
          </cell>
          <cell r="H223">
            <v>0</v>
          </cell>
          <cell r="I223">
            <v>0</v>
          </cell>
          <cell r="J223">
            <v>0</v>
          </cell>
          <cell r="K223">
            <v>0</v>
          </cell>
          <cell r="L223">
            <v>0</v>
          </cell>
          <cell r="M223">
            <v>0</v>
          </cell>
        </row>
        <row r="224">
          <cell r="A224">
            <v>5177290</v>
          </cell>
          <cell r="B224">
            <v>5112738</v>
          </cell>
          <cell r="C224">
            <v>4410</v>
          </cell>
          <cell r="D224">
            <v>1617991</v>
          </cell>
          <cell r="E224">
            <v>231</v>
          </cell>
          <cell r="F224">
            <v>200</v>
          </cell>
          <cell r="G224">
            <v>209</v>
          </cell>
          <cell r="H224">
            <v>220</v>
          </cell>
          <cell r="I224">
            <v>233</v>
          </cell>
          <cell r="J224">
            <v>221</v>
          </cell>
          <cell r="K224">
            <v>249</v>
          </cell>
          <cell r="L224">
            <v>212</v>
          </cell>
          <cell r="M224">
            <v>244</v>
          </cell>
        </row>
        <row r="225">
          <cell r="A225">
            <v>5177268</v>
          </cell>
          <cell r="B225">
            <v>5112727</v>
          </cell>
          <cell r="C225">
            <v>4410</v>
          </cell>
          <cell r="D225">
            <v>1676016</v>
          </cell>
          <cell r="E225">
            <v>7</v>
          </cell>
          <cell r="F225">
            <v>37</v>
          </cell>
          <cell r="G225">
            <v>45</v>
          </cell>
          <cell r="H225">
            <v>48</v>
          </cell>
          <cell r="I225">
            <v>46</v>
          </cell>
          <cell r="J225">
            <v>90</v>
          </cell>
          <cell r="K225">
            <v>43</v>
          </cell>
          <cell r="L225">
            <v>35</v>
          </cell>
          <cell r="M225">
            <v>39</v>
          </cell>
        </row>
        <row r="226">
          <cell r="A226">
            <v>5177458</v>
          </cell>
          <cell r="B226">
            <v>5112822</v>
          </cell>
          <cell r="C226">
            <v>4410</v>
          </cell>
          <cell r="D226">
            <v>3730133</v>
          </cell>
          <cell r="E226">
            <v>131</v>
          </cell>
          <cell r="F226">
            <v>127</v>
          </cell>
          <cell r="G226">
            <v>147</v>
          </cell>
          <cell r="H226">
            <v>133</v>
          </cell>
          <cell r="I226">
            <v>117</v>
          </cell>
          <cell r="J226">
            <v>115</v>
          </cell>
          <cell r="K226">
            <v>134</v>
          </cell>
          <cell r="L226">
            <v>104</v>
          </cell>
          <cell r="M226">
            <v>125</v>
          </cell>
        </row>
        <row r="227">
          <cell r="A227">
            <v>5177388</v>
          </cell>
          <cell r="B227">
            <v>5112787</v>
          </cell>
          <cell r="C227">
            <v>4410</v>
          </cell>
          <cell r="D227">
            <v>3730590</v>
          </cell>
          <cell r="E227">
            <v>166</v>
          </cell>
          <cell r="F227">
            <v>122</v>
          </cell>
          <cell r="G227">
            <v>84</v>
          </cell>
          <cell r="H227">
            <v>94</v>
          </cell>
          <cell r="I227">
            <v>157</v>
          </cell>
          <cell r="J227">
            <v>104</v>
          </cell>
          <cell r="K227">
            <v>134</v>
          </cell>
          <cell r="L227">
            <v>117</v>
          </cell>
          <cell r="M227">
            <v>134</v>
          </cell>
        </row>
        <row r="228">
          <cell r="A228">
            <v>5177346</v>
          </cell>
          <cell r="B228">
            <v>5112766</v>
          </cell>
          <cell r="C228">
            <v>4410</v>
          </cell>
          <cell r="D228">
            <v>6824699</v>
          </cell>
          <cell r="E228">
            <v>186</v>
          </cell>
          <cell r="F228">
            <v>159</v>
          </cell>
          <cell r="G228">
            <v>172</v>
          </cell>
          <cell r="H228">
            <v>160</v>
          </cell>
          <cell r="I228">
            <v>168</v>
          </cell>
          <cell r="J228">
            <v>161</v>
          </cell>
          <cell r="K228">
            <v>163</v>
          </cell>
          <cell r="L228">
            <v>158</v>
          </cell>
          <cell r="M228">
            <v>170</v>
          </cell>
        </row>
        <row r="229">
          <cell r="A229">
            <v>5180420</v>
          </cell>
          <cell r="B229">
            <v>5114303</v>
          </cell>
          <cell r="C229">
            <v>4410</v>
          </cell>
          <cell r="D229">
            <v>3313746</v>
          </cell>
          <cell r="E229">
            <v>209</v>
          </cell>
          <cell r="F229">
            <v>149</v>
          </cell>
          <cell r="G229">
            <v>147</v>
          </cell>
          <cell r="H229">
            <v>147</v>
          </cell>
          <cell r="I229">
            <v>164</v>
          </cell>
          <cell r="J229">
            <v>145</v>
          </cell>
          <cell r="K229">
            <v>150</v>
          </cell>
          <cell r="L229">
            <v>139</v>
          </cell>
          <cell r="M229">
            <v>159</v>
          </cell>
        </row>
        <row r="230">
          <cell r="A230">
            <v>5177498</v>
          </cell>
          <cell r="B230">
            <v>5112842</v>
          </cell>
          <cell r="C230">
            <v>4410</v>
          </cell>
          <cell r="D230">
            <v>3725186</v>
          </cell>
          <cell r="E230">
            <v>173</v>
          </cell>
          <cell r="F230">
            <v>140</v>
          </cell>
          <cell r="G230">
            <v>169</v>
          </cell>
          <cell r="H230">
            <v>179</v>
          </cell>
          <cell r="I230">
            <v>173</v>
          </cell>
          <cell r="J230">
            <v>162</v>
          </cell>
          <cell r="K230">
            <v>182</v>
          </cell>
          <cell r="L230">
            <v>159</v>
          </cell>
          <cell r="M230">
            <v>111</v>
          </cell>
        </row>
        <row r="231">
          <cell r="A231">
            <v>5180404</v>
          </cell>
          <cell r="B231">
            <v>5114295</v>
          </cell>
          <cell r="C231">
            <v>4410</v>
          </cell>
          <cell r="D231">
            <v>3307308</v>
          </cell>
          <cell r="E231">
            <v>234</v>
          </cell>
          <cell r="F231">
            <v>219</v>
          </cell>
          <cell r="G231">
            <v>173</v>
          </cell>
          <cell r="H231">
            <v>184</v>
          </cell>
          <cell r="I231">
            <v>227</v>
          </cell>
          <cell r="J231">
            <v>217</v>
          </cell>
          <cell r="K231">
            <v>249</v>
          </cell>
          <cell r="L231">
            <v>214</v>
          </cell>
          <cell r="M231">
            <v>233</v>
          </cell>
        </row>
        <row r="232">
          <cell r="A232">
            <v>5180414</v>
          </cell>
          <cell r="B232">
            <v>5114300</v>
          </cell>
          <cell r="C232">
            <v>4410</v>
          </cell>
          <cell r="D232">
            <v>7116301</v>
          </cell>
          <cell r="E232">
            <v>279</v>
          </cell>
          <cell r="F232">
            <v>238</v>
          </cell>
          <cell r="G232">
            <v>227</v>
          </cell>
          <cell r="H232">
            <v>208</v>
          </cell>
          <cell r="I232">
            <v>231</v>
          </cell>
          <cell r="J232">
            <v>233</v>
          </cell>
          <cell r="K232">
            <v>243</v>
          </cell>
          <cell r="L232">
            <v>237</v>
          </cell>
          <cell r="M232">
            <v>268</v>
          </cell>
        </row>
        <row r="233">
          <cell r="A233">
            <v>5180328</v>
          </cell>
          <cell r="B233">
            <v>5114257</v>
          </cell>
          <cell r="C233">
            <v>4410</v>
          </cell>
          <cell r="D233">
            <v>2106164</v>
          </cell>
          <cell r="E233">
            <v>492</v>
          </cell>
          <cell r="F233">
            <v>174</v>
          </cell>
          <cell r="G233">
            <v>198</v>
          </cell>
          <cell r="H233">
            <v>187</v>
          </cell>
          <cell r="I233">
            <v>220</v>
          </cell>
          <cell r="J233">
            <v>141</v>
          </cell>
          <cell r="K233">
            <v>197</v>
          </cell>
          <cell r="L233">
            <v>201</v>
          </cell>
          <cell r="M233">
            <v>221</v>
          </cell>
        </row>
        <row r="234">
          <cell r="A234">
            <v>5180350</v>
          </cell>
          <cell r="B234">
            <v>5114268</v>
          </cell>
          <cell r="C234">
            <v>4410</v>
          </cell>
          <cell r="D234">
            <v>4866909</v>
          </cell>
          <cell r="E234">
            <v>502</v>
          </cell>
          <cell r="F234">
            <v>456</v>
          </cell>
          <cell r="G234">
            <v>456</v>
          </cell>
          <cell r="H234">
            <v>394</v>
          </cell>
          <cell r="I234">
            <v>396</v>
          </cell>
          <cell r="J234">
            <v>361</v>
          </cell>
          <cell r="K234">
            <v>383</v>
          </cell>
          <cell r="L234">
            <v>310</v>
          </cell>
          <cell r="M234">
            <v>361</v>
          </cell>
        </row>
        <row r="235">
          <cell r="A235">
            <v>5180312</v>
          </cell>
          <cell r="B235">
            <v>5114249</v>
          </cell>
          <cell r="C235">
            <v>4410</v>
          </cell>
          <cell r="D235">
            <v>7287965</v>
          </cell>
          <cell r="E235">
            <v>563</v>
          </cell>
          <cell r="F235">
            <v>423</v>
          </cell>
          <cell r="G235">
            <v>505</v>
          </cell>
          <cell r="H235">
            <v>442</v>
          </cell>
          <cell r="I235">
            <v>553</v>
          </cell>
          <cell r="J235">
            <v>538</v>
          </cell>
          <cell r="K235">
            <v>486</v>
          </cell>
          <cell r="L235">
            <v>396</v>
          </cell>
          <cell r="M235">
            <v>458</v>
          </cell>
        </row>
        <row r="236">
          <cell r="A236">
            <v>5069890</v>
          </cell>
          <cell r="B236">
            <v>5059038</v>
          </cell>
          <cell r="C236">
            <v>4410</v>
          </cell>
          <cell r="E236">
            <v>144</v>
          </cell>
          <cell r="F236">
            <v>128</v>
          </cell>
          <cell r="G236">
            <v>124</v>
          </cell>
          <cell r="H236">
            <v>119</v>
          </cell>
          <cell r="I236">
            <v>175</v>
          </cell>
          <cell r="J236">
            <v>149</v>
          </cell>
          <cell r="K236">
            <v>157</v>
          </cell>
          <cell r="L236">
            <v>141</v>
          </cell>
          <cell r="M236">
            <v>151</v>
          </cell>
        </row>
        <row r="237">
          <cell r="A237">
            <v>5053990</v>
          </cell>
          <cell r="B237">
            <v>5051088</v>
          </cell>
          <cell r="C237">
            <v>4410</v>
          </cell>
          <cell r="E237">
            <v>172</v>
          </cell>
          <cell r="F237">
            <v>143</v>
          </cell>
          <cell r="G237">
            <v>157</v>
          </cell>
          <cell r="H237">
            <v>149</v>
          </cell>
          <cell r="I237">
            <v>207</v>
          </cell>
          <cell r="J237">
            <v>189</v>
          </cell>
          <cell r="K237">
            <v>181</v>
          </cell>
          <cell r="L237">
            <v>183</v>
          </cell>
          <cell r="M237">
            <v>179</v>
          </cell>
        </row>
        <row r="238">
          <cell r="A238">
            <v>5171614</v>
          </cell>
          <cell r="B238">
            <v>5109900</v>
          </cell>
          <cell r="C238">
            <v>4410</v>
          </cell>
          <cell r="D238">
            <v>1535523</v>
          </cell>
          <cell r="E238">
            <v>132</v>
          </cell>
          <cell r="F238">
            <v>349</v>
          </cell>
          <cell r="G238">
            <v>381</v>
          </cell>
          <cell r="H238">
            <v>324</v>
          </cell>
          <cell r="I238">
            <v>310</v>
          </cell>
          <cell r="J238">
            <v>310</v>
          </cell>
          <cell r="K238">
            <v>287</v>
          </cell>
          <cell r="L238">
            <v>271</v>
          </cell>
          <cell r="M238">
            <v>275</v>
          </cell>
        </row>
        <row r="239">
          <cell r="A239">
            <v>5053992</v>
          </cell>
          <cell r="B239">
            <v>5051089</v>
          </cell>
          <cell r="C239">
            <v>4410</v>
          </cell>
          <cell r="D239">
            <v>3362812</v>
          </cell>
          <cell r="E239">
            <v>172</v>
          </cell>
          <cell r="F239">
            <v>143</v>
          </cell>
          <cell r="G239">
            <v>157</v>
          </cell>
          <cell r="H239">
            <v>149</v>
          </cell>
          <cell r="I239">
            <v>207</v>
          </cell>
          <cell r="J239">
            <v>189</v>
          </cell>
          <cell r="K239">
            <v>181</v>
          </cell>
          <cell r="L239">
            <v>183</v>
          </cell>
          <cell r="M239">
            <v>212</v>
          </cell>
        </row>
        <row r="240">
          <cell r="A240">
            <v>5171680</v>
          </cell>
          <cell r="B240">
            <v>5109933</v>
          </cell>
          <cell r="C240">
            <v>4410</v>
          </cell>
          <cell r="D240">
            <v>3642263</v>
          </cell>
          <cell r="E240">
            <v>325</v>
          </cell>
          <cell r="F240">
            <v>284</v>
          </cell>
          <cell r="G240">
            <v>291</v>
          </cell>
          <cell r="H240">
            <v>294</v>
          </cell>
          <cell r="I240">
            <v>311</v>
          </cell>
          <cell r="J240">
            <v>265</v>
          </cell>
          <cell r="K240">
            <v>394</v>
          </cell>
          <cell r="L240">
            <v>278</v>
          </cell>
          <cell r="M240">
            <v>287</v>
          </cell>
        </row>
        <row r="241">
          <cell r="A241">
            <v>5095452</v>
          </cell>
          <cell r="B241">
            <v>5071819</v>
          </cell>
          <cell r="C241">
            <v>4410</v>
          </cell>
          <cell r="D241">
            <v>31988423</v>
          </cell>
          <cell r="E241">
            <v>172</v>
          </cell>
          <cell r="F241">
            <v>143</v>
          </cell>
          <cell r="G241">
            <v>157</v>
          </cell>
          <cell r="H241">
            <v>149</v>
          </cell>
          <cell r="I241">
            <v>207</v>
          </cell>
          <cell r="J241">
            <v>179</v>
          </cell>
          <cell r="K241">
            <v>131</v>
          </cell>
          <cell r="L241">
            <v>146</v>
          </cell>
          <cell r="M241">
            <v>130</v>
          </cell>
        </row>
        <row r="242">
          <cell r="A242">
            <v>5095512</v>
          </cell>
          <cell r="B242">
            <v>5071849</v>
          </cell>
          <cell r="C242">
            <v>4410</v>
          </cell>
          <cell r="D242">
            <v>31981292</v>
          </cell>
          <cell r="E242">
            <v>235</v>
          </cell>
          <cell r="F242">
            <v>195</v>
          </cell>
          <cell r="G242">
            <v>217</v>
          </cell>
          <cell r="H242">
            <v>189</v>
          </cell>
          <cell r="I242">
            <v>228</v>
          </cell>
          <cell r="J242">
            <v>295</v>
          </cell>
          <cell r="K242">
            <v>205</v>
          </cell>
          <cell r="L242">
            <v>210</v>
          </cell>
          <cell r="M242">
            <v>232</v>
          </cell>
        </row>
        <row r="243">
          <cell r="A243">
            <v>5171786</v>
          </cell>
          <cell r="B243">
            <v>5109986</v>
          </cell>
          <cell r="C243">
            <v>4410</v>
          </cell>
          <cell r="D243">
            <v>3360956</v>
          </cell>
          <cell r="E243">
            <v>274</v>
          </cell>
          <cell r="F243">
            <v>244</v>
          </cell>
          <cell r="G243">
            <v>238</v>
          </cell>
          <cell r="H243">
            <v>210</v>
          </cell>
          <cell r="I243">
            <v>274</v>
          </cell>
          <cell r="J243">
            <v>310</v>
          </cell>
          <cell r="K243">
            <v>276</v>
          </cell>
          <cell r="L243">
            <v>457</v>
          </cell>
          <cell r="M243">
            <v>836</v>
          </cell>
        </row>
        <row r="244">
          <cell r="A244">
            <v>5171832</v>
          </cell>
          <cell r="B244">
            <v>5110009</v>
          </cell>
          <cell r="C244">
            <v>4410</v>
          </cell>
          <cell r="D244">
            <v>3506085</v>
          </cell>
          <cell r="E244">
            <v>251</v>
          </cell>
          <cell r="F244">
            <v>643</v>
          </cell>
          <cell r="G244">
            <v>126</v>
          </cell>
          <cell r="H244">
            <v>170</v>
          </cell>
          <cell r="I244">
            <v>193</v>
          </cell>
          <cell r="J244">
            <v>204</v>
          </cell>
          <cell r="K244">
            <v>204</v>
          </cell>
          <cell r="L244">
            <v>168</v>
          </cell>
          <cell r="M244">
            <v>203</v>
          </cell>
        </row>
        <row r="245">
          <cell r="A245">
            <v>5095448</v>
          </cell>
          <cell r="B245">
            <v>5071817</v>
          </cell>
          <cell r="C245">
            <v>4410</v>
          </cell>
          <cell r="D245" t="str">
            <v>70006220A</v>
          </cell>
          <cell r="E245">
            <v>33</v>
          </cell>
          <cell r="F245">
            <v>34</v>
          </cell>
          <cell r="G245">
            <v>44</v>
          </cell>
          <cell r="H245">
            <v>31</v>
          </cell>
          <cell r="I245">
            <v>40</v>
          </cell>
          <cell r="J245">
            <v>31</v>
          </cell>
          <cell r="K245">
            <v>38</v>
          </cell>
          <cell r="L245">
            <v>46</v>
          </cell>
          <cell r="M245">
            <v>24</v>
          </cell>
        </row>
        <row r="246">
          <cell r="A246">
            <v>5095462</v>
          </cell>
          <cell r="B246">
            <v>5071824</v>
          </cell>
          <cell r="C246">
            <v>4410</v>
          </cell>
          <cell r="D246">
            <v>5309091</v>
          </cell>
          <cell r="E246">
            <v>96</v>
          </cell>
          <cell r="F246">
            <v>69</v>
          </cell>
          <cell r="G246">
            <v>60</v>
          </cell>
          <cell r="H246">
            <v>66</v>
          </cell>
          <cell r="I246">
            <v>0</v>
          </cell>
          <cell r="J246">
            <v>59</v>
          </cell>
          <cell r="K246">
            <v>56</v>
          </cell>
          <cell r="L246">
            <v>52</v>
          </cell>
          <cell r="M246">
            <v>47</v>
          </cell>
        </row>
        <row r="247">
          <cell r="A247">
            <v>5180040</v>
          </cell>
          <cell r="B247">
            <v>5114113</v>
          </cell>
          <cell r="C247">
            <v>4410</v>
          </cell>
          <cell r="D247">
            <v>5316454</v>
          </cell>
          <cell r="E247">
            <v>340</v>
          </cell>
          <cell r="F247">
            <v>328</v>
          </cell>
          <cell r="G247">
            <v>341</v>
          </cell>
          <cell r="H247">
            <v>323</v>
          </cell>
          <cell r="I247">
            <v>366</v>
          </cell>
          <cell r="J247">
            <v>328</v>
          </cell>
          <cell r="K247">
            <v>317</v>
          </cell>
          <cell r="L247">
            <v>312</v>
          </cell>
          <cell r="M247">
            <v>332</v>
          </cell>
        </row>
        <row r="248">
          <cell r="A248">
            <v>5095598</v>
          </cell>
          <cell r="B248">
            <v>5071892</v>
          </cell>
          <cell r="C248">
            <v>4410</v>
          </cell>
          <cell r="D248">
            <v>16007652</v>
          </cell>
          <cell r="E248">
            <v>238</v>
          </cell>
          <cell r="F248">
            <v>208</v>
          </cell>
          <cell r="G248">
            <v>245</v>
          </cell>
          <cell r="H248">
            <v>207</v>
          </cell>
          <cell r="I248">
            <v>240</v>
          </cell>
          <cell r="J248">
            <v>247</v>
          </cell>
          <cell r="K248">
            <v>248</v>
          </cell>
          <cell r="L248">
            <v>283</v>
          </cell>
          <cell r="M248">
            <v>263</v>
          </cell>
        </row>
        <row r="249">
          <cell r="A249">
            <v>5095466</v>
          </cell>
          <cell r="B249">
            <v>5071826</v>
          </cell>
          <cell r="C249">
            <v>4410</v>
          </cell>
          <cell r="D249">
            <v>16007173</v>
          </cell>
          <cell r="E249">
            <v>379</v>
          </cell>
          <cell r="F249">
            <v>522</v>
          </cell>
          <cell r="G249">
            <v>381</v>
          </cell>
          <cell r="H249">
            <v>95</v>
          </cell>
          <cell r="I249">
            <v>274</v>
          </cell>
          <cell r="J249">
            <v>243</v>
          </cell>
          <cell r="K249">
            <v>227</v>
          </cell>
          <cell r="L249">
            <v>254</v>
          </cell>
          <cell r="M249">
            <v>251</v>
          </cell>
        </row>
        <row r="250">
          <cell r="A250">
            <v>5095540</v>
          </cell>
          <cell r="B250">
            <v>5071863</v>
          </cell>
          <cell r="C250">
            <v>4410</v>
          </cell>
          <cell r="D250">
            <v>10505241</v>
          </cell>
          <cell r="E250">
            <v>221</v>
          </cell>
          <cell r="F250">
            <v>243</v>
          </cell>
          <cell r="G250">
            <v>230</v>
          </cell>
          <cell r="H250">
            <v>205</v>
          </cell>
          <cell r="I250">
            <v>242</v>
          </cell>
          <cell r="J250">
            <v>260</v>
          </cell>
          <cell r="K250">
            <v>260</v>
          </cell>
          <cell r="L250">
            <v>259</v>
          </cell>
          <cell r="M250">
            <v>243</v>
          </cell>
        </row>
        <row r="251">
          <cell r="A251">
            <v>5095498</v>
          </cell>
          <cell r="B251">
            <v>5071842</v>
          </cell>
          <cell r="C251">
            <v>4410</v>
          </cell>
          <cell r="D251">
            <v>1881027</v>
          </cell>
          <cell r="E251">
            <v>300</v>
          </cell>
          <cell r="F251">
            <v>586</v>
          </cell>
          <cell r="G251">
            <v>156</v>
          </cell>
          <cell r="H251">
            <v>120</v>
          </cell>
          <cell r="I251">
            <v>390</v>
          </cell>
          <cell r="J251">
            <v>189</v>
          </cell>
          <cell r="K251">
            <v>197</v>
          </cell>
          <cell r="L251">
            <v>188</v>
          </cell>
          <cell r="M251">
            <v>200</v>
          </cell>
        </row>
        <row r="252">
          <cell r="A252">
            <v>5095602</v>
          </cell>
          <cell r="B252">
            <v>5071894</v>
          </cell>
          <cell r="C252">
            <v>4410</v>
          </cell>
          <cell r="D252">
            <v>734401</v>
          </cell>
          <cell r="E252">
            <v>175</v>
          </cell>
          <cell r="F252">
            <v>138</v>
          </cell>
          <cell r="G252">
            <v>163</v>
          </cell>
          <cell r="H252">
            <v>167</v>
          </cell>
          <cell r="I252">
            <v>193</v>
          </cell>
          <cell r="J252">
            <v>196</v>
          </cell>
          <cell r="K252">
            <v>211</v>
          </cell>
          <cell r="L252">
            <v>257</v>
          </cell>
          <cell r="M252">
            <v>203</v>
          </cell>
        </row>
        <row r="253">
          <cell r="A253">
            <v>5178306</v>
          </cell>
          <cell r="B253">
            <v>5113246</v>
          </cell>
          <cell r="C253">
            <v>4410</v>
          </cell>
          <cell r="D253">
            <v>1471915</v>
          </cell>
          <cell r="E253">
            <v>170</v>
          </cell>
          <cell r="F253">
            <v>118</v>
          </cell>
          <cell r="G253">
            <v>145</v>
          </cell>
          <cell r="H253">
            <v>128</v>
          </cell>
          <cell r="I253">
            <v>137</v>
          </cell>
          <cell r="J253">
            <v>138</v>
          </cell>
          <cell r="K253">
            <v>146</v>
          </cell>
          <cell r="L253">
            <v>143</v>
          </cell>
          <cell r="M253">
            <v>161</v>
          </cell>
        </row>
        <row r="254">
          <cell r="A254">
            <v>5067976</v>
          </cell>
          <cell r="B254">
            <v>5058081</v>
          </cell>
          <cell r="C254">
            <v>4410</v>
          </cell>
          <cell r="D254">
            <v>1876068</v>
          </cell>
          <cell r="E254">
            <v>217</v>
          </cell>
          <cell r="F254">
            <v>138</v>
          </cell>
          <cell r="G254">
            <v>111</v>
          </cell>
          <cell r="H254">
            <v>112</v>
          </cell>
          <cell r="I254">
            <v>116</v>
          </cell>
          <cell r="J254">
            <v>102</v>
          </cell>
          <cell r="K254">
            <v>119</v>
          </cell>
          <cell r="L254">
            <v>186</v>
          </cell>
          <cell r="M254">
            <v>178</v>
          </cell>
        </row>
        <row r="255">
          <cell r="A255">
            <v>5171722</v>
          </cell>
          <cell r="B255">
            <v>5109954</v>
          </cell>
          <cell r="C255">
            <v>4410</v>
          </cell>
          <cell r="D255">
            <v>1618666</v>
          </cell>
          <cell r="E255">
            <v>134</v>
          </cell>
          <cell r="F255">
            <v>113</v>
          </cell>
          <cell r="G255">
            <v>133</v>
          </cell>
          <cell r="H255">
            <v>215</v>
          </cell>
          <cell r="I255">
            <v>202</v>
          </cell>
          <cell r="J255">
            <v>190</v>
          </cell>
          <cell r="K255">
            <v>218</v>
          </cell>
          <cell r="L255">
            <v>227</v>
          </cell>
          <cell r="M255">
            <v>240</v>
          </cell>
        </row>
        <row r="256">
          <cell r="A256">
            <v>5171874</v>
          </cell>
          <cell r="B256">
            <v>5110030</v>
          </cell>
          <cell r="C256">
            <v>4410</v>
          </cell>
          <cell r="D256">
            <v>3741532</v>
          </cell>
          <cell r="E256">
            <v>310</v>
          </cell>
          <cell r="F256">
            <v>243</v>
          </cell>
          <cell r="G256">
            <v>258</v>
          </cell>
          <cell r="H256">
            <v>252</v>
          </cell>
          <cell r="I256">
            <v>264</v>
          </cell>
          <cell r="J256">
            <v>228</v>
          </cell>
          <cell r="K256">
            <v>258</v>
          </cell>
          <cell r="L256">
            <v>234</v>
          </cell>
          <cell r="M256">
            <v>248</v>
          </cell>
        </row>
        <row r="257">
          <cell r="A257">
            <v>5171854</v>
          </cell>
          <cell r="B257">
            <v>5110020</v>
          </cell>
          <cell r="C257">
            <v>4410</v>
          </cell>
          <cell r="D257">
            <v>6820464</v>
          </cell>
          <cell r="E257">
            <v>118</v>
          </cell>
          <cell r="F257">
            <v>103</v>
          </cell>
          <cell r="G257">
            <v>95</v>
          </cell>
          <cell r="H257">
            <v>95</v>
          </cell>
          <cell r="I257">
            <v>68</v>
          </cell>
          <cell r="J257">
            <v>74</v>
          </cell>
          <cell r="K257">
            <v>95</v>
          </cell>
          <cell r="L257">
            <v>102</v>
          </cell>
          <cell r="M257">
            <v>109</v>
          </cell>
        </row>
        <row r="258">
          <cell r="A258">
            <v>5171808</v>
          </cell>
          <cell r="B258">
            <v>5109997</v>
          </cell>
          <cell r="C258">
            <v>4410</v>
          </cell>
          <cell r="D258">
            <v>1751563</v>
          </cell>
          <cell r="E258">
            <v>88</v>
          </cell>
          <cell r="F258">
            <v>102</v>
          </cell>
          <cell r="G258">
            <v>129</v>
          </cell>
          <cell r="H258">
            <v>92</v>
          </cell>
          <cell r="I258">
            <v>8</v>
          </cell>
          <cell r="J258">
            <v>44</v>
          </cell>
          <cell r="K258">
            <v>152</v>
          </cell>
          <cell r="L258">
            <v>146</v>
          </cell>
          <cell r="M258">
            <v>155</v>
          </cell>
        </row>
        <row r="259">
          <cell r="A259">
            <v>5171702</v>
          </cell>
          <cell r="B259">
            <v>5109944</v>
          </cell>
          <cell r="C259">
            <v>4410</v>
          </cell>
          <cell r="D259">
            <v>1751603</v>
          </cell>
          <cell r="E259">
            <v>225</v>
          </cell>
          <cell r="F259">
            <v>192</v>
          </cell>
          <cell r="G259">
            <v>195</v>
          </cell>
          <cell r="H259">
            <v>174</v>
          </cell>
          <cell r="I259">
            <v>180</v>
          </cell>
          <cell r="J259">
            <v>136</v>
          </cell>
          <cell r="K259">
            <v>234</v>
          </cell>
          <cell r="L259">
            <v>240</v>
          </cell>
          <cell r="M259">
            <v>257</v>
          </cell>
        </row>
        <row r="260">
          <cell r="A260">
            <v>5180022</v>
          </cell>
          <cell r="B260">
            <v>5114104</v>
          </cell>
          <cell r="C260">
            <v>4410</v>
          </cell>
          <cell r="D260">
            <v>3730546</v>
          </cell>
          <cell r="E260">
            <v>152</v>
          </cell>
          <cell r="F260">
            <v>126</v>
          </cell>
          <cell r="G260">
            <v>119</v>
          </cell>
          <cell r="H260">
            <v>120</v>
          </cell>
          <cell r="I260">
            <v>133</v>
          </cell>
          <cell r="J260">
            <v>133</v>
          </cell>
          <cell r="K260">
            <v>143</v>
          </cell>
          <cell r="L260">
            <v>145</v>
          </cell>
          <cell r="M260">
            <v>149</v>
          </cell>
        </row>
        <row r="261">
          <cell r="A261">
            <v>5179920</v>
          </cell>
          <cell r="B261">
            <v>5114053</v>
          </cell>
          <cell r="C261">
            <v>4410</v>
          </cell>
          <cell r="D261">
            <v>1752678</v>
          </cell>
          <cell r="E261">
            <v>86</v>
          </cell>
          <cell r="F261">
            <v>4</v>
          </cell>
          <cell r="G261">
            <v>86</v>
          </cell>
          <cell r="H261">
            <v>180</v>
          </cell>
          <cell r="I261">
            <v>207</v>
          </cell>
          <cell r="J261">
            <v>70</v>
          </cell>
          <cell r="K261">
            <v>118</v>
          </cell>
          <cell r="L261">
            <v>138</v>
          </cell>
          <cell r="M261">
            <v>125</v>
          </cell>
        </row>
        <row r="262">
          <cell r="A262">
            <v>5095500</v>
          </cell>
          <cell r="B262">
            <v>5071843</v>
          </cell>
          <cell r="C262">
            <v>4410</v>
          </cell>
          <cell r="D262">
            <v>5077076</v>
          </cell>
          <cell r="E262">
            <v>15</v>
          </cell>
          <cell r="F262">
            <v>28</v>
          </cell>
          <cell r="G262">
            <v>16</v>
          </cell>
          <cell r="H262">
            <v>14</v>
          </cell>
          <cell r="I262">
            <v>18</v>
          </cell>
          <cell r="J262">
            <v>18</v>
          </cell>
          <cell r="K262">
            <v>17</v>
          </cell>
          <cell r="L262">
            <v>22</v>
          </cell>
          <cell r="M262">
            <v>20</v>
          </cell>
        </row>
        <row r="263">
          <cell r="A263">
            <v>5095542</v>
          </cell>
          <cell r="B263">
            <v>5071864</v>
          </cell>
          <cell r="C263">
            <v>4410</v>
          </cell>
          <cell r="D263">
            <v>1265689</v>
          </cell>
          <cell r="E263">
            <v>166</v>
          </cell>
          <cell r="F263">
            <v>141</v>
          </cell>
          <cell r="G263">
            <v>147</v>
          </cell>
          <cell r="H263">
            <v>196</v>
          </cell>
          <cell r="I263">
            <v>181</v>
          </cell>
          <cell r="J263">
            <v>167</v>
          </cell>
          <cell r="K263">
            <v>161</v>
          </cell>
          <cell r="L263">
            <v>214</v>
          </cell>
          <cell r="M263">
            <v>211</v>
          </cell>
        </row>
        <row r="264">
          <cell r="A264">
            <v>5171764</v>
          </cell>
          <cell r="B264">
            <v>5109975</v>
          </cell>
          <cell r="C264">
            <v>4410</v>
          </cell>
          <cell r="D264">
            <v>3730067</v>
          </cell>
          <cell r="E264">
            <v>148</v>
          </cell>
          <cell r="F264">
            <v>126</v>
          </cell>
          <cell r="G264">
            <v>130</v>
          </cell>
          <cell r="H264">
            <v>114</v>
          </cell>
          <cell r="I264">
            <v>111</v>
          </cell>
          <cell r="J264">
            <v>111</v>
          </cell>
          <cell r="K264">
            <v>115</v>
          </cell>
          <cell r="L264">
            <v>186</v>
          </cell>
          <cell r="M264">
            <v>227</v>
          </cell>
        </row>
        <row r="265">
          <cell r="A265">
            <v>5171592</v>
          </cell>
          <cell r="B265">
            <v>5109889</v>
          </cell>
          <cell r="C265">
            <v>4410</v>
          </cell>
          <cell r="D265">
            <v>3727076</v>
          </cell>
          <cell r="E265">
            <v>210</v>
          </cell>
          <cell r="F265">
            <v>172</v>
          </cell>
          <cell r="G265">
            <v>154</v>
          </cell>
          <cell r="H265">
            <v>160</v>
          </cell>
          <cell r="I265">
            <v>133</v>
          </cell>
          <cell r="J265">
            <v>185</v>
          </cell>
          <cell r="K265">
            <v>158</v>
          </cell>
          <cell r="L265">
            <v>157</v>
          </cell>
          <cell r="M265">
            <v>198</v>
          </cell>
        </row>
        <row r="266">
          <cell r="A266">
            <v>5095642</v>
          </cell>
          <cell r="B266">
            <v>5071914</v>
          </cell>
          <cell r="C266">
            <v>4410</v>
          </cell>
          <cell r="D266">
            <v>3041029</v>
          </cell>
          <cell r="E266">
            <v>65</v>
          </cell>
          <cell r="F266">
            <v>7</v>
          </cell>
          <cell r="G266">
            <v>28</v>
          </cell>
          <cell r="H266">
            <v>16</v>
          </cell>
          <cell r="I266">
            <v>9</v>
          </cell>
          <cell r="J266">
            <v>9</v>
          </cell>
          <cell r="K266">
            <v>6</v>
          </cell>
          <cell r="L266">
            <v>125</v>
          </cell>
          <cell r="M266">
            <v>86</v>
          </cell>
        </row>
        <row r="267">
          <cell r="A267">
            <v>5095456</v>
          </cell>
          <cell r="B267">
            <v>5071821</v>
          </cell>
          <cell r="C267">
            <v>4410</v>
          </cell>
          <cell r="D267">
            <v>7688441</v>
          </cell>
          <cell r="E267">
            <v>184</v>
          </cell>
          <cell r="F267">
            <v>132</v>
          </cell>
          <cell r="G267">
            <v>146</v>
          </cell>
          <cell r="H267">
            <v>135</v>
          </cell>
          <cell r="I267">
            <v>147</v>
          </cell>
          <cell r="J267">
            <v>131</v>
          </cell>
          <cell r="K267">
            <v>121</v>
          </cell>
          <cell r="L267">
            <v>132</v>
          </cell>
          <cell r="M267">
            <v>81</v>
          </cell>
        </row>
        <row r="268">
          <cell r="A268">
            <v>5171918</v>
          </cell>
          <cell r="B268">
            <v>5110052</v>
          </cell>
          <cell r="C268">
            <v>4410</v>
          </cell>
          <cell r="D268">
            <v>7103078</v>
          </cell>
          <cell r="E268">
            <v>177</v>
          </cell>
          <cell r="F268">
            <v>155</v>
          </cell>
          <cell r="G268">
            <v>163</v>
          </cell>
          <cell r="H268">
            <v>155</v>
          </cell>
          <cell r="I268">
            <v>158</v>
          </cell>
          <cell r="J268">
            <v>146</v>
          </cell>
          <cell r="K268">
            <v>167</v>
          </cell>
          <cell r="L268">
            <v>175</v>
          </cell>
          <cell r="M268">
            <v>180</v>
          </cell>
        </row>
        <row r="269">
          <cell r="A269">
            <v>5171896</v>
          </cell>
          <cell r="B269">
            <v>5110041</v>
          </cell>
          <cell r="C269">
            <v>4410</v>
          </cell>
          <cell r="D269">
            <v>7314013</v>
          </cell>
          <cell r="E269">
            <v>145</v>
          </cell>
          <cell r="F269">
            <v>126</v>
          </cell>
          <cell r="G269">
            <v>124</v>
          </cell>
          <cell r="H269">
            <v>125</v>
          </cell>
          <cell r="I269">
            <v>127</v>
          </cell>
          <cell r="J269">
            <v>109</v>
          </cell>
          <cell r="K269">
            <v>102</v>
          </cell>
          <cell r="L269">
            <v>109</v>
          </cell>
          <cell r="M269">
            <v>137</v>
          </cell>
        </row>
        <row r="270">
          <cell r="A270">
            <v>5171658</v>
          </cell>
          <cell r="B270">
            <v>5109922</v>
          </cell>
          <cell r="C270">
            <v>4410</v>
          </cell>
          <cell r="D270">
            <v>7117315</v>
          </cell>
          <cell r="E270">
            <v>135</v>
          </cell>
          <cell r="F270">
            <v>218</v>
          </cell>
          <cell r="G270">
            <v>148</v>
          </cell>
          <cell r="H270">
            <v>168</v>
          </cell>
          <cell r="I270">
            <v>175</v>
          </cell>
          <cell r="J270">
            <v>159</v>
          </cell>
          <cell r="K270">
            <v>192</v>
          </cell>
          <cell r="L270">
            <v>240</v>
          </cell>
          <cell r="M270">
            <v>512</v>
          </cell>
        </row>
        <row r="271">
          <cell r="A271">
            <v>5179940</v>
          </cell>
          <cell r="B271">
            <v>5114063</v>
          </cell>
          <cell r="C271">
            <v>4410</v>
          </cell>
          <cell r="D271">
            <v>7287842</v>
          </cell>
          <cell r="E271">
            <v>125</v>
          </cell>
          <cell r="F271">
            <v>94</v>
          </cell>
          <cell r="G271">
            <v>117</v>
          </cell>
          <cell r="H271">
            <v>126</v>
          </cell>
          <cell r="I271">
            <v>96</v>
          </cell>
          <cell r="J271">
            <v>103</v>
          </cell>
          <cell r="K271">
            <v>96</v>
          </cell>
          <cell r="L271">
            <v>90</v>
          </cell>
          <cell r="M271">
            <v>102</v>
          </cell>
        </row>
        <row r="272">
          <cell r="A272">
            <v>5058190</v>
          </cell>
          <cell r="B272">
            <v>5053188</v>
          </cell>
          <cell r="C272">
            <v>4410</v>
          </cell>
          <cell r="D272">
            <v>7687145</v>
          </cell>
          <cell r="E272">
            <v>77</v>
          </cell>
          <cell r="F272">
            <v>78</v>
          </cell>
          <cell r="G272">
            <v>86</v>
          </cell>
          <cell r="H272">
            <v>90</v>
          </cell>
          <cell r="I272">
            <v>82</v>
          </cell>
          <cell r="J272">
            <v>31</v>
          </cell>
          <cell r="K272">
            <v>112</v>
          </cell>
          <cell r="L272">
            <v>102</v>
          </cell>
          <cell r="M272">
            <v>117</v>
          </cell>
        </row>
        <row r="273">
          <cell r="A273">
            <v>5171636</v>
          </cell>
          <cell r="B273">
            <v>5109911</v>
          </cell>
          <cell r="C273">
            <v>4410</v>
          </cell>
          <cell r="D273">
            <v>7116337</v>
          </cell>
          <cell r="E273">
            <v>177</v>
          </cell>
          <cell r="F273">
            <v>184</v>
          </cell>
          <cell r="G273">
            <v>193</v>
          </cell>
          <cell r="H273">
            <v>193</v>
          </cell>
          <cell r="I273">
            <v>228</v>
          </cell>
          <cell r="J273">
            <v>182</v>
          </cell>
          <cell r="K273">
            <v>185</v>
          </cell>
          <cell r="L273">
            <v>168</v>
          </cell>
          <cell r="M273">
            <v>0</v>
          </cell>
        </row>
        <row r="274">
          <cell r="A274">
            <v>5179982</v>
          </cell>
          <cell r="B274">
            <v>5114084</v>
          </cell>
          <cell r="C274">
            <v>4410</v>
          </cell>
          <cell r="D274">
            <v>15960559</v>
          </cell>
          <cell r="E274">
            <v>254</v>
          </cell>
          <cell r="F274">
            <v>211</v>
          </cell>
          <cell r="G274">
            <v>217</v>
          </cell>
          <cell r="H274">
            <v>218</v>
          </cell>
          <cell r="I274">
            <v>220</v>
          </cell>
          <cell r="J274">
            <v>216</v>
          </cell>
          <cell r="K274">
            <v>223</v>
          </cell>
          <cell r="L274">
            <v>213</v>
          </cell>
          <cell r="M274">
            <v>224</v>
          </cell>
        </row>
        <row r="275">
          <cell r="A275">
            <v>5171744</v>
          </cell>
          <cell r="B275">
            <v>5109965</v>
          </cell>
          <cell r="C275">
            <v>4410</v>
          </cell>
          <cell r="D275">
            <v>18492333</v>
          </cell>
          <cell r="E275">
            <v>219</v>
          </cell>
          <cell r="F275">
            <v>158</v>
          </cell>
          <cell r="G275">
            <v>22</v>
          </cell>
          <cell r="H275">
            <v>29</v>
          </cell>
          <cell r="I275">
            <v>46</v>
          </cell>
          <cell r="J275">
            <v>17</v>
          </cell>
          <cell r="K275">
            <v>36</v>
          </cell>
          <cell r="L275">
            <v>174</v>
          </cell>
          <cell r="M275">
            <v>117</v>
          </cell>
        </row>
        <row r="276">
          <cell r="A276">
            <v>5179962</v>
          </cell>
          <cell r="B276">
            <v>5114074</v>
          </cell>
          <cell r="C276">
            <v>4410</v>
          </cell>
          <cell r="D276">
            <v>15960510</v>
          </cell>
          <cell r="E276">
            <v>214</v>
          </cell>
          <cell r="F276">
            <v>174</v>
          </cell>
          <cell r="G276">
            <v>177</v>
          </cell>
          <cell r="H276">
            <v>176</v>
          </cell>
          <cell r="I276">
            <v>209</v>
          </cell>
          <cell r="J276">
            <v>195</v>
          </cell>
          <cell r="K276">
            <v>218</v>
          </cell>
          <cell r="L276">
            <v>212</v>
          </cell>
          <cell r="M276">
            <v>233</v>
          </cell>
        </row>
        <row r="277">
          <cell r="A277">
            <v>5095454</v>
          </cell>
          <cell r="B277">
            <v>5071820</v>
          </cell>
          <cell r="C277">
            <v>4410</v>
          </cell>
          <cell r="D277">
            <v>444601</v>
          </cell>
          <cell r="E277">
            <v>224</v>
          </cell>
          <cell r="F277">
            <v>191</v>
          </cell>
          <cell r="G277">
            <v>240</v>
          </cell>
          <cell r="H277">
            <v>197</v>
          </cell>
          <cell r="I277">
            <v>156</v>
          </cell>
          <cell r="J277">
            <v>154</v>
          </cell>
          <cell r="K277">
            <v>107</v>
          </cell>
          <cell r="L277">
            <v>135</v>
          </cell>
          <cell r="M277">
            <v>124</v>
          </cell>
        </row>
        <row r="278">
          <cell r="A278">
            <v>5095478</v>
          </cell>
          <cell r="B278">
            <v>5071832</v>
          </cell>
          <cell r="C278">
            <v>4410</v>
          </cell>
          <cell r="D278">
            <v>3091663</v>
          </cell>
          <cell r="E278">
            <v>537</v>
          </cell>
          <cell r="F278">
            <v>402</v>
          </cell>
          <cell r="G278">
            <v>450</v>
          </cell>
          <cell r="H278">
            <v>477</v>
          </cell>
          <cell r="I278">
            <v>476</v>
          </cell>
          <cell r="J278">
            <v>1441</v>
          </cell>
          <cell r="K278">
            <v>642</v>
          </cell>
          <cell r="L278">
            <v>686</v>
          </cell>
          <cell r="M278">
            <v>845</v>
          </cell>
        </row>
        <row r="279">
          <cell r="A279">
            <v>5062618</v>
          </cell>
          <cell r="B279">
            <v>5055402</v>
          </cell>
          <cell r="C279">
            <v>4410</v>
          </cell>
          <cell r="D279">
            <v>3355427</v>
          </cell>
          <cell r="E279">
            <v>172</v>
          </cell>
          <cell r="F279">
            <v>972</v>
          </cell>
          <cell r="G279">
            <v>282</v>
          </cell>
          <cell r="H279">
            <v>160</v>
          </cell>
          <cell r="I279">
            <v>464</v>
          </cell>
          <cell r="J279">
            <v>182</v>
          </cell>
          <cell r="K279">
            <v>173</v>
          </cell>
          <cell r="L279">
            <v>153</v>
          </cell>
          <cell r="M279">
            <v>300</v>
          </cell>
        </row>
        <row r="280">
          <cell r="A280">
            <v>5070050</v>
          </cell>
          <cell r="B280">
            <v>5059118</v>
          </cell>
          <cell r="C280">
            <v>4410</v>
          </cell>
          <cell r="E280">
            <v>172</v>
          </cell>
          <cell r="F280">
            <v>143</v>
          </cell>
          <cell r="G280">
            <v>157</v>
          </cell>
          <cell r="H280">
            <v>149</v>
          </cell>
          <cell r="I280">
            <v>207</v>
          </cell>
          <cell r="J280">
            <v>189</v>
          </cell>
          <cell r="K280">
            <v>181</v>
          </cell>
          <cell r="L280">
            <v>183</v>
          </cell>
          <cell r="M280">
            <v>179</v>
          </cell>
        </row>
        <row r="281">
          <cell r="A281">
            <v>5095624</v>
          </cell>
          <cell r="B281">
            <v>5071905</v>
          </cell>
          <cell r="C281">
            <v>4410</v>
          </cell>
          <cell r="E281">
            <v>331</v>
          </cell>
          <cell r="F281">
            <v>275</v>
          </cell>
          <cell r="G281">
            <v>305</v>
          </cell>
          <cell r="H281">
            <v>266</v>
          </cell>
          <cell r="I281">
            <v>323</v>
          </cell>
          <cell r="J281">
            <v>294</v>
          </cell>
          <cell r="K281">
            <v>285</v>
          </cell>
          <cell r="L281">
            <v>294</v>
          </cell>
          <cell r="M281">
            <v>285</v>
          </cell>
        </row>
        <row r="282">
          <cell r="A282">
            <v>5054002</v>
          </cell>
          <cell r="B282">
            <v>5051094</v>
          </cell>
          <cell r="C282">
            <v>4410</v>
          </cell>
          <cell r="E282">
            <v>172</v>
          </cell>
          <cell r="F282">
            <v>143</v>
          </cell>
          <cell r="G282">
            <v>157</v>
          </cell>
          <cell r="H282">
            <v>149</v>
          </cell>
          <cell r="I282">
            <v>207</v>
          </cell>
          <cell r="J282">
            <v>189</v>
          </cell>
          <cell r="K282">
            <v>181</v>
          </cell>
          <cell r="L282">
            <v>183</v>
          </cell>
          <cell r="M282">
            <v>179</v>
          </cell>
        </row>
        <row r="283">
          <cell r="A283">
            <v>5095494</v>
          </cell>
          <cell r="B283">
            <v>5071840</v>
          </cell>
          <cell r="C283">
            <v>4410</v>
          </cell>
          <cell r="D283">
            <v>3642570</v>
          </cell>
          <cell r="E283">
            <v>67</v>
          </cell>
          <cell r="F283">
            <v>136</v>
          </cell>
          <cell r="G283">
            <v>124</v>
          </cell>
          <cell r="H283">
            <v>177</v>
          </cell>
          <cell r="I283">
            <v>234</v>
          </cell>
          <cell r="J283">
            <v>41</v>
          </cell>
          <cell r="K283">
            <v>124</v>
          </cell>
          <cell r="L283">
            <v>35</v>
          </cell>
          <cell r="M283">
            <v>144</v>
          </cell>
        </row>
        <row r="284">
          <cell r="A284">
            <v>5095490</v>
          </cell>
          <cell r="B284">
            <v>5071838</v>
          </cell>
          <cell r="C284">
            <v>4410</v>
          </cell>
          <cell r="D284">
            <v>3219396</v>
          </cell>
          <cell r="E284">
            <v>262</v>
          </cell>
          <cell r="F284">
            <v>195</v>
          </cell>
          <cell r="G284">
            <v>171</v>
          </cell>
          <cell r="H284">
            <v>241</v>
          </cell>
          <cell r="I284">
            <v>263</v>
          </cell>
          <cell r="J284">
            <v>235</v>
          </cell>
          <cell r="K284">
            <v>217</v>
          </cell>
          <cell r="L284">
            <v>173</v>
          </cell>
          <cell r="M284">
            <v>432</v>
          </cell>
        </row>
        <row r="285">
          <cell r="A285">
            <v>5095564</v>
          </cell>
          <cell r="B285">
            <v>5071875</v>
          </cell>
          <cell r="C285">
            <v>4410</v>
          </cell>
          <cell r="D285">
            <v>3362099</v>
          </cell>
          <cell r="E285">
            <v>28</v>
          </cell>
          <cell r="F285">
            <v>19</v>
          </cell>
          <cell r="G285">
            <v>22</v>
          </cell>
          <cell r="H285">
            <v>28</v>
          </cell>
          <cell r="I285">
            <v>18</v>
          </cell>
          <cell r="J285">
            <v>14</v>
          </cell>
          <cell r="K285">
            <v>70</v>
          </cell>
          <cell r="L285">
            <v>62</v>
          </cell>
          <cell r="M285">
            <v>60</v>
          </cell>
        </row>
        <row r="286">
          <cell r="A286">
            <v>5095502</v>
          </cell>
          <cell r="B286">
            <v>5071844</v>
          </cell>
          <cell r="C286">
            <v>4410</v>
          </cell>
          <cell r="D286">
            <v>3642500</v>
          </cell>
          <cell r="E286">
            <v>327</v>
          </cell>
          <cell r="F286">
            <v>256</v>
          </cell>
          <cell r="G286">
            <v>320</v>
          </cell>
          <cell r="H286">
            <v>263</v>
          </cell>
          <cell r="I286">
            <v>273</v>
          </cell>
          <cell r="J286">
            <v>239</v>
          </cell>
          <cell r="K286">
            <v>266</v>
          </cell>
          <cell r="L286">
            <v>272</v>
          </cell>
          <cell r="M286">
            <v>263</v>
          </cell>
        </row>
        <row r="287">
          <cell r="A287">
            <v>5095628</v>
          </cell>
          <cell r="B287">
            <v>5071907</v>
          </cell>
          <cell r="C287">
            <v>4410</v>
          </cell>
          <cell r="D287">
            <v>3642624</v>
          </cell>
          <cell r="E287">
            <v>269</v>
          </cell>
          <cell r="F287">
            <v>165</v>
          </cell>
          <cell r="G287">
            <v>190</v>
          </cell>
          <cell r="H287">
            <v>152</v>
          </cell>
          <cell r="I287">
            <v>256</v>
          </cell>
          <cell r="J287">
            <v>219</v>
          </cell>
          <cell r="K287">
            <v>685</v>
          </cell>
          <cell r="L287">
            <v>350</v>
          </cell>
          <cell r="M287">
            <v>310</v>
          </cell>
        </row>
        <row r="288">
          <cell r="A288">
            <v>5095626</v>
          </cell>
          <cell r="B288">
            <v>5071906</v>
          </cell>
          <cell r="C288">
            <v>4410</v>
          </cell>
          <cell r="D288">
            <v>3362908</v>
          </cell>
          <cell r="E288">
            <v>238</v>
          </cell>
          <cell r="F288">
            <v>157</v>
          </cell>
          <cell r="G288">
            <v>201</v>
          </cell>
          <cell r="H288">
            <v>189</v>
          </cell>
          <cell r="I288">
            <v>186</v>
          </cell>
          <cell r="J288">
            <v>328</v>
          </cell>
          <cell r="K288">
            <v>300</v>
          </cell>
          <cell r="L288">
            <v>331</v>
          </cell>
          <cell r="M288">
            <v>286</v>
          </cell>
        </row>
        <row r="289">
          <cell r="A289">
            <v>5095560</v>
          </cell>
          <cell r="B289">
            <v>5071873</v>
          </cell>
          <cell r="C289">
            <v>4410</v>
          </cell>
          <cell r="D289">
            <v>70005300</v>
          </cell>
          <cell r="E289">
            <v>62</v>
          </cell>
          <cell r="F289">
            <v>34</v>
          </cell>
          <cell r="G289">
            <v>17</v>
          </cell>
          <cell r="H289">
            <v>49</v>
          </cell>
          <cell r="I289">
            <v>60</v>
          </cell>
          <cell r="J289">
            <v>61</v>
          </cell>
          <cell r="K289">
            <v>45</v>
          </cell>
          <cell r="L289">
            <v>17</v>
          </cell>
          <cell r="M289">
            <v>40</v>
          </cell>
        </row>
        <row r="290">
          <cell r="A290">
            <v>5095612</v>
          </cell>
          <cell r="B290">
            <v>5071899</v>
          </cell>
          <cell r="C290">
            <v>4410</v>
          </cell>
          <cell r="D290">
            <v>70000034</v>
          </cell>
          <cell r="E290">
            <v>263</v>
          </cell>
          <cell r="F290">
            <v>164</v>
          </cell>
          <cell r="G290">
            <v>217</v>
          </cell>
          <cell r="H290">
            <v>190</v>
          </cell>
          <cell r="I290">
            <v>194</v>
          </cell>
          <cell r="J290">
            <v>186</v>
          </cell>
          <cell r="K290">
            <v>192</v>
          </cell>
          <cell r="L290">
            <v>277</v>
          </cell>
          <cell r="M290">
            <v>280</v>
          </cell>
        </row>
        <row r="291">
          <cell r="A291">
            <v>5095558</v>
          </cell>
          <cell r="B291">
            <v>5071872</v>
          </cell>
          <cell r="C291">
            <v>4410</v>
          </cell>
          <cell r="D291">
            <v>5344497</v>
          </cell>
          <cell r="E291">
            <v>289</v>
          </cell>
          <cell r="F291">
            <v>251</v>
          </cell>
          <cell r="G291">
            <v>287</v>
          </cell>
          <cell r="H291">
            <v>262</v>
          </cell>
          <cell r="I291">
            <v>279</v>
          </cell>
          <cell r="J291">
            <v>223</v>
          </cell>
          <cell r="K291">
            <v>166</v>
          </cell>
          <cell r="L291">
            <v>173</v>
          </cell>
          <cell r="M291">
            <v>168</v>
          </cell>
        </row>
        <row r="292">
          <cell r="A292">
            <v>5095592</v>
          </cell>
          <cell r="B292">
            <v>5071889</v>
          </cell>
          <cell r="C292">
            <v>4410</v>
          </cell>
          <cell r="D292">
            <v>1691912</v>
          </cell>
          <cell r="E292">
            <v>233</v>
          </cell>
          <cell r="F292">
            <v>190</v>
          </cell>
          <cell r="G292">
            <v>228</v>
          </cell>
          <cell r="H292">
            <v>200</v>
          </cell>
          <cell r="I292">
            <v>205</v>
          </cell>
          <cell r="J292">
            <v>213</v>
          </cell>
          <cell r="K292">
            <v>207</v>
          </cell>
          <cell r="L292">
            <v>235</v>
          </cell>
          <cell r="M292">
            <v>198</v>
          </cell>
        </row>
        <row r="293">
          <cell r="A293">
            <v>5095610</v>
          </cell>
          <cell r="B293">
            <v>5071898</v>
          </cell>
          <cell r="C293">
            <v>4410</v>
          </cell>
          <cell r="D293">
            <v>1472025</v>
          </cell>
          <cell r="E293">
            <v>194</v>
          </cell>
          <cell r="F293">
            <v>206</v>
          </cell>
          <cell r="G293">
            <v>203</v>
          </cell>
          <cell r="H293">
            <v>219</v>
          </cell>
          <cell r="I293">
            <v>234</v>
          </cell>
          <cell r="J293">
            <v>164</v>
          </cell>
          <cell r="K293">
            <v>87</v>
          </cell>
          <cell r="L293">
            <v>127</v>
          </cell>
          <cell r="M293">
            <v>81</v>
          </cell>
        </row>
        <row r="294">
          <cell r="A294">
            <v>5095552</v>
          </cell>
          <cell r="B294">
            <v>5071869</v>
          </cell>
          <cell r="C294">
            <v>4410</v>
          </cell>
          <cell r="D294">
            <v>709537</v>
          </cell>
          <cell r="E294">
            <v>216</v>
          </cell>
          <cell r="F294">
            <v>126</v>
          </cell>
          <cell r="G294">
            <v>196</v>
          </cell>
          <cell r="H294">
            <v>212</v>
          </cell>
          <cell r="I294">
            <v>197</v>
          </cell>
          <cell r="J294">
            <v>168</v>
          </cell>
          <cell r="K294">
            <v>169</v>
          </cell>
          <cell r="L294">
            <v>238</v>
          </cell>
          <cell r="M294">
            <v>281</v>
          </cell>
        </row>
        <row r="295">
          <cell r="A295">
            <v>5095488</v>
          </cell>
          <cell r="B295">
            <v>5071837</v>
          </cell>
          <cell r="C295">
            <v>4410</v>
          </cell>
          <cell r="D295">
            <v>706378</v>
          </cell>
          <cell r="E295">
            <v>397</v>
          </cell>
          <cell r="F295">
            <v>367</v>
          </cell>
          <cell r="G295">
            <v>639</v>
          </cell>
          <cell r="H295">
            <v>499</v>
          </cell>
          <cell r="I295">
            <v>387</v>
          </cell>
          <cell r="J295">
            <v>356</v>
          </cell>
          <cell r="K295">
            <v>327</v>
          </cell>
          <cell r="L295">
            <v>590</v>
          </cell>
          <cell r="M295">
            <v>1066</v>
          </cell>
        </row>
        <row r="296">
          <cell r="A296">
            <v>5095562</v>
          </cell>
          <cell r="B296">
            <v>5071874</v>
          </cell>
          <cell r="C296">
            <v>4410</v>
          </cell>
          <cell r="D296">
            <v>451902</v>
          </cell>
          <cell r="E296">
            <v>170</v>
          </cell>
          <cell r="F296">
            <v>380</v>
          </cell>
          <cell r="G296">
            <v>134</v>
          </cell>
          <cell r="H296">
            <v>167</v>
          </cell>
          <cell r="I296">
            <v>143</v>
          </cell>
          <cell r="J296">
            <v>227</v>
          </cell>
          <cell r="K296">
            <v>158</v>
          </cell>
          <cell r="L296">
            <v>291</v>
          </cell>
          <cell r="M296">
            <v>361</v>
          </cell>
        </row>
        <row r="297">
          <cell r="A297">
            <v>5095506</v>
          </cell>
          <cell r="B297">
            <v>5071846</v>
          </cell>
          <cell r="C297">
            <v>4410</v>
          </cell>
          <cell r="D297">
            <v>2955974</v>
          </cell>
          <cell r="E297">
            <v>187</v>
          </cell>
          <cell r="F297">
            <v>170</v>
          </cell>
          <cell r="G297">
            <v>183</v>
          </cell>
          <cell r="H297">
            <v>146</v>
          </cell>
          <cell r="I297">
            <v>157</v>
          </cell>
          <cell r="J297">
            <v>159</v>
          </cell>
          <cell r="K297">
            <v>157</v>
          </cell>
          <cell r="L297">
            <v>170</v>
          </cell>
          <cell r="M297">
            <v>157</v>
          </cell>
        </row>
        <row r="298">
          <cell r="A298">
            <v>5095460</v>
          </cell>
          <cell r="B298">
            <v>5071823</v>
          </cell>
          <cell r="C298">
            <v>4410</v>
          </cell>
          <cell r="D298">
            <v>3361122</v>
          </cell>
          <cell r="E298">
            <v>200</v>
          </cell>
          <cell r="F298">
            <v>140</v>
          </cell>
          <cell r="G298">
            <v>179</v>
          </cell>
          <cell r="H298">
            <v>165</v>
          </cell>
          <cell r="I298">
            <v>197</v>
          </cell>
          <cell r="J298">
            <v>173</v>
          </cell>
          <cell r="K298">
            <v>179</v>
          </cell>
          <cell r="L298">
            <v>168</v>
          </cell>
          <cell r="M298">
            <v>165</v>
          </cell>
        </row>
        <row r="299">
          <cell r="A299">
            <v>5095508</v>
          </cell>
          <cell r="B299">
            <v>5071847</v>
          </cell>
          <cell r="C299">
            <v>4410</v>
          </cell>
          <cell r="D299">
            <v>7273405</v>
          </cell>
          <cell r="E299">
            <v>507</v>
          </cell>
          <cell r="F299">
            <v>400</v>
          </cell>
          <cell r="G299">
            <v>481</v>
          </cell>
          <cell r="H299">
            <v>435</v>
          </cell>
          <cell r="I299">
            <v>471</v>
          </cell>
          <cell r="J299">
            <v>461</v>
          </cell>
          <cell r="K299">
            <v>417</v>
          </cell>
          <cell r="L299">
            <v>508</v>
          </cell>
          <cell r="M299">
            <v>442</v>
          </cell>
        </row>
        <row r="300">
          <cell r="A300">
            <v>5095504</v>
          </cell>
          <cell r="B300">
            <v>5071845</v>
          </cell>
          <cell r="C300">
            <v>4410</v>
          </cell>
          <cell r="D300">
            <v>7294384</v>
          </cell>
          <cell r="E300">
            <v>213</v>
          </cell>
          <cell r="F300">
            <v>137</v>
          </cell>
          <cell r="G300">
            <v>162</v>
          </cell>
          <cell r="H300">
            <v>150</v>
          </cell>
          <cell r="I300">
            <v>229</v>
          </cell>
          <cell r="J300">
            <v>239</v>
          </cell>
          <cell r="K300">
            <v>221</v>
          </cell>
          <cell r="L300">
            <v>260</v>
          </cell>
          <cell r="M300">
            <v>247</v>
          </cell>
        </row>
        <row r="301">
          <cell r="A301">
            <v>5052896</v>
          </cell>
          <cell r="B301">
            <v>5050541</v>
          </cell>
          <cell r="C301">
            <v>4410</v>
          </cell>
          <cell r="D301">
            <v>7729108</v>
          </cell>
          <cell r="E301">
            <v>214</v>
          </cell>
          <cell r="F301">
            <v>177</v>
          </cell>
          <cell r="G301">
            <v>216</v>
          </cell>
          <cell r="H301">
            <v>198</v>
          </cell>
          <cell r="I301">
            <v>201</v>
          </cell>
          <cell r="J301">
            <v>198</v>
          </cell>
          <cell r="K301">
            <v>175</v>
          </cell>
          <cell r="L301">
            <v>208</v>
          </cell>
          <cell r="M301">
            <v>204</v>
          </cell>
        </row>
        <row r="302">
          <cell r="A302">
            <v>5095566</v>
          </cell>
          <cell r="B302">
            <v>5071876</v>
          </cell>
          <cell r="C302">
            <v>4410</v>
          </cell>
          <cell r="D302">
            <v>7147079</v>
          </cell>
          <cell r="E302">
            <v>307</v>
          </cell>
          <cell r="F302">
            <v>190</v>
          </cell>
          <cell r="G302">
            <v>258</v>
          </cell>
          <cell r="H302">
            <v>234</v>
          </cell>
          <cell r="I302">
            <v>256</v>
          </cell>
          <cell r="J302">
            <v>270</v>
          </cell>
          <cell r="K302">
            <v>285</v>
          </cell>
          <cell r="L302">
            <v>333</v>
          </cell>
          <cell r="M302">
            <v>126</v>
          </cell>
        </row>
        <row r="303">
          <cell r="A303">
            <v>5095594</v>
          </cell>
          <cell r="B303">
            <v>5071890</v>
          </cell>
          <cell r="C303">
            <v>4410</v>
          </cell>
          <cell r="D303">
            <v>6892934</v>
          </cell>
          <cell r="E303">
            <v>64</v>
          </cell>
          <cell r="F303">
            <v>57</v>
          </cell>
          <cell r="G303">
            <v>56</v>
          </cell>
          <cell r="H303">
            <v>57</v>
          </cell>
          <cell r="I303">
            <v>70</v>
          </cell>
          <cell r="J303">
            <v>66</v>
          </cell>
          <cell r="K303">
            <v>62</v>
          </cell>
          <cell r="L303">
            <v>92</v>
          </cell>
          <cell r="M303">
            <v>23</v>
          </cell>
        </row>
        <row r="304">
          <cell r="A304">
            <v>5179394</v>
          </cell>
          <cell r="B304">
            <v>5113790</v>
          </cell>
          <cell r="C304">
            <v>4410</v>
          </cell>
          <cell r="D304">
            <v>6824105</v>
          </cell>
          <cell r="E304">
            <v>202</v>
          </cell>
          <cell r="F304">
            <v>191</v>
          </cell>
          <cell r="G304">
            <v>189</v>
          </cell>
          <cell r="H304">
            <v>180</v>
          </cell>
          <cell r="I304">
            <v>216</v>
          </cell>
          <cell r="J304">
            <v>197</v>
          </cell>
          <cell r="K304">
            <v>200</v>
          </cell>
          <cell r="L304">
            <v>221</v>
          </cell>
          <cell r="M304">
            <v>231</v>
          </cell>
        </row>
        <row r="305">
          <cell r="A305">
            <v>5094966</v>
          </cell>
          <cell r="B305">
            <v>5071576</v>
          </cell>
          <cell r="C305">
            <v>4410</v>
          </cell>
          <cell r="E305">
            <v>240</v>
          </cell>
          <cell r="F305">
            <v>193</v>
          </cell>
          <cell r="G305">
            <v>213</v>
          </cell>
          <cell r="H305">
            <v>149</v>
          </cell>
          <cell r="I305">
            <v>207</v>
          </cell>
          <cell r="J305">
            <v>189</v>
          </cell>
          <cell r="K305">
            <v>181</v>
          </cell>
          <cell r="L305">
            <v>183</v>
          </cell>
          <cell r="M305">
            <v>179</v>
          </cell>
        </row>
        <row r="306">
          <cell r="A306">
            <v>5094982</v>
          </cell>
          <cell r="B306">
            <v>5071584</v>
          </cell>
          <cell r="C306">
            <v>4410</v>
          </cell>
          <cell r="D306">
            <v>5370405</v>
          </cell>
          <cell r="E306">
            <v>166</v>
          </cell>
          <cell r="F306">
            <v>95</v>
          </cell>
          <cell r="G306">
            <v>758</v>
          </cell>
          <cell r="H306">
            <v>112</v>
          </cell>
          <cell r="I306">
            <v>242</v>
          </cell>
          <cell r="J306">
            <v>233</v>
          </cell>
          <cell r="K306">
            <v>166</v>
          </cell>
          <cell r="L306">
            <v>492</v>
          </cell>
          <cell r="M306">
            <v>562</v>
          </cell>
        </row>
        <row r="307">
          <cell r="A307">
            <v>5069760</v>
          </cell>
          <cell r="B307">
            <v>5058973</v>
          </cell>
          <cell r="C307">
            <v>4410</v>
          </cell>
          <cell r="D307">
            <v>9018200</v>
          </cell>
          <cell r="E307">
            <v>273</v>
          </cell>
          <cell r="F307">
            <v>145</v>
          </cell>
          <cell r="G307">
            <v>257</v>
          </cell>
          <cell r="H307">
            <v>97</v>
          </cell>
          <cell r="I307">
            <v>223</v>
          </cell>
          <cell r="J307">
            <v>146</v>
          </cell>
          <cell r="K307">
            <v>192</v>
          </cell>
          <cell r="L307">
            <v>151</v>
          </cell>
          <cell r="M307">
            <v>157</v>
          </cell>
        </row>
        <row r="308">
          <cell r="A308">
            <v>5094976</v>
          </cell>
          <cell r="B308">
            <v>5071581</v>
          </cell>
          <cell r="C308">
            <v>4410</v>
          </cell>
          <cell r="D308">
            <v>3927041</v>
          </cell>
          <cell r="E308">
            <v>347</v>
          </cell>
          <cell r="F308">
            <v>291</v>
          </cell>
          <cell r="G308">
            <v>263</v>
          </cell>
          <cell r="H308">
            <v>241</v>
          </cell>
          <cell r="I308">
            <v>259</v>
          </cell>
          <cell r="J308">
            <v>201</v>
          </cell>
          <cell r="K308">
            <v>276</v>
          </cell>
          <cell r="L308">
            <v>286</v>
          </cell>
          <cell r="M308">
            <v>270</v>
          </cell>
        </row>
        <row r="309">
          <cell r="A309">
            <v>5094978</v>
          </cell>
          <cell r="B309">
            <v>5071582</v>
          </cell>
          <cell r="C309">
            <v>4410</v>
          </cell>
          <cell r="D309">
            <v>21989071</v>
          </cell>
          <cell r="E309">
            <v>89</v>
          </cell>
          <cell r="F309">
            <v>73</v>
          </cell>
          <cell r="G309">
            <v>67</v>
          </cell>
          <cell r="H309">
            <v>74</v>
          </cell>
          <cell r="I309">
            <v>81</v>
          </cell>
          <cell r="J309">
            <v>79</v>
          </cell>
          <cell r="K309">
            <v>62</v>
          </cell>
          <cell r="L309">
            <v>226</v>
          </cell>
          <cell r="M309">
            <v>101</v>
          </cell>
        </row>
        <row r="310">
          <cell r="A310">
            <v>5094964</v>
          </cell>
          <cell r="B310">
            <v>5071575</v>
          </cell>
          <cell r="C310">
            <v>4410</v>
          </cell>
          <cell r="D310">
            <v>3917</v>
          </cell>
          <cell r="E310">
            <v>64</v>
          </cell>
          <cell r="F310">
            <v>75</v>
          </cell>
          <cell r="G310">
            <v>0</v>
          </cell>
          <cell r="H310">
            <v>0</v>
          </cell>
          <cell r="I310">
            <v>0</v>
          </cell>
          <cell r="J310">
            <v>0</v>
          </cell>
          <cell r="K310">
            <v>0</v>
          </cell>
          <cell r="L310">
            <v>0</v>
          </cell>
          <cell r="M310">
            <v>0</v>
          </cell>
        </row>
        <row r="311">
          <cell r="A311">
            <v>5094972</v>
          </cell>
          <cell r="B311">
            <v>5071579</v>
          </cell>
          <cell r="C311">
            <v>4410</v>
          </cell>
          <cell r="D311">
            <v>2064257</v>
          </cell>
          <cell r="E311">
            <v>170</v>
          </cell>
          <cell r="F311">
            <v>124</v>
          </cell>
          <cell r="G311">
            <v>207</v>
          </cell>
          <cell r="H311">
            <v>154</v>
          </cell>
          <cell r="I311">
            <v>131</v>
          </cell>
          <cell r="J311">
            <v>129</v>
          </cell>
          <cell r="K311">
            <v>128</v>
          </cell>
          <cell r="L311">
            <v>161</v>
          </cell>
          <cell r="M311">
            <v>157</v>
          </cell>
        </row>
        <row r="312">
          <cell r="A312">
            <v>5094974</v>
          </cell>
          <cell r="B312">
            <v>5071580</v>
          </cell>
          <cell r="C312">
            <v>4410</v>
          </cell>
          <cell r="D312">
            <v>1692114</v>
          </cell>
          <cell r="E312">
            <v>183</v>
          </cell>
          <cell r="F312">
            <v>120</v>
          </cell>
          <cell r="G312">
            <v>129</v>
          </cell>
          <cell r="H312">
            <v>47</v>
          </cell>
          <cell r="I312">
            <v>203</v>
          </cell>
          <cell r="J312">
            <v>98</v>
          </cell>
          <cell r="K312">
            <v>120</v>
          </cell>
          <cell r="L312">
            <v>24</v>
          </cell>
          <cell r="M312">
            <v>192</v>
          </cell>
        </row>
        <row r="313">
          <cell r="A313">
            <v>5094980</v>
          </cell>
          <cell r="B313">
            <v>5071583</v>
          </cell>
          <cell r="C313">
            <v>4410</v>
          </cell>
          <cell r="D313">
            <v>1616725</v>
          </cell>
          <cell r="E313">
            <v>148</v>
          </cell>
          <cell r="F313">
            <v>80</v>
          </cell>
          <cell r="G313">
            <v>115</v>
          </cell>
          <cell r="H313">
            <v>87</v>
          </cell>
          <cell r="I313">
            <v>96</v>
          </cell>
          <cell r="J313">
            <v>90</v>
          </cell>
          <cell r="K313">
            <v>77</v>
          </cell>
          <cell r="L313">
            <v>91</v>
          </cell>
          <cell r="M313">
            <v>81</v>
          </cell>
        </row>
        <row r="314">
          <cell r="A314">
            <v>5094962</v>
          </cell>
          <cell r="B314">
            <v>5071574</v>
          </cell>
          <cell r="C314">
            <v>4410</v>
          </cell>
          <cell r="D314">
            <v>7097166</v>
          </cell>
          <cell r="E314">
            <v>164</v>
          </cell>
          <cell r="F314">
            <v>68</v>
          </cell>
          <cell r="G314">
            <v>87</v>
          </cell>
          <cell r="H314">
            <v>60</v>
          </cell>
          <cell r="I314">
            <v>109</v>
          </cell>
          <cell r="J314">
            <v>95</v>
          </cell>
          <cell r="K314">
            <v>150</v>
          </cell>
          <cell r="L314">
            <v>173</v>
          </cell>
          <cell r="M314">
            <v>134</v>
          </cell>
        </row>
        <row r="315">
          <cell r="A315">
            <v>5094968</v>
          </cell>
          <cell r="B315">
            <v>5071577</v>
          </cell>
          <cell r="C315">
            <v>4410</v>
          </cell>
          <cell r="D315">
            <v>16008266</v>
          </cell>
          <cell r="E315">
            <v>101</v>
          </cell>
          <cell r="F315">
            <v>62</v>
          </cell>
          <cell r="G315">
            <v>53</v>
          </cell>
          <cell r="H315">
            <v>58</v>
          </cell>
          <cell r="I315">
            <v>85</v>
          </cell>
          <cell r="J315">
            <v>87</v>
          </cell>
          <cell r="K315">
            <v>79</v>
          </cell>
          <cell r="L315">
            <v>96</v>
          </cell>
          <cell r="M315">
            <v>76</v>
          </cell>
        </row>
        <row r="316">
          <cell r="A316">
            <v>5177230</v>
          </cell>
          <cell r="B316">
            <v>5112708</v>
          </cell>
          <cell r="C316">
            <v>4410</v>
          </cell>
          <cell r="D316">
            <v>3649761</v>
          </cell>
          <cell r="E316">
            <v>268</v>
          </cell>
          <cell r="F316">
            <v>238</v>
          </cell>
          <cell r="G316">
            <v>230</v>
          </cell>
          <cell r="H316">
            <v>204</v>
          </cell>
          <cell r="I316">
            <v>267</v>
          </cell>
          <cell r="J316">
            <v>229</v>
          </cell>
          <cell r="K316">
            <v>244</v>
          </cell>
          <cell r="L316">
            <v>221</v>
          </cell>
          <cell r="M316">
            <v>236</v>
          </cell>
        </row>
        <row r="317">
          <cell r="A317">
            <v>5081360</v>
          </cell>
          <cell r="B317">
            <v>5064773</v>
          </cell>
          <cell r="C317">
            <v>4410</v>
          </cell>
          <cell r="D317">
            <v>32997887</v>
          </cell>
          <cell r="E317">
            <v>172</v>
          </cell>
          <cell r="F317">
            <v>152</v>
          </cell>
          <cell r="G317">
            <v>148</v>
          </cell>
          <cell r="H317">
            <v>144</v>
          </cell>
          <cell r="I317">
            <v>213</v>
          </cell>
          <cell r="J317">
            <v>183</v>
          </cell>
          <cell r="K317">
            <v>193</v>
          </cell>
          <cell r="L317">
            <v>172</v>
          </cell>
          <cell r="M317">
            <v>93</v>
          </cell>
        </row>
        <row r="318">
          <cell r="A318">
            <v>5176762</v>
          </cell>
          <cell r="B318">
            <v>5112474</v>
          </cell>
          <cell r="C318">
            <v>4410</v>
          </cell>
          <cell r="D318">
            <v>3508977</v>
          </cell>
          <cell r="E318">
            <v>246</v>
          </cell>
          <cell r="F318">
            <v>220</v>
          </cell>
          <cell r="G318">
            <v>211</v>
          </cell>
          <cell r="H318">
            <v>188</v>
          </cell>
          <cell r="I318">
            <v>245</v>
          </cell>
          <cell r="J318">
            <v>211</v>
          </cell>
          <cell r="K318">
            <v>309</v>
          </cell>
          <cell r="L318">
            <v>360</v>
          </cell>
          <cell r="M318">
            <v>418</v>
          </cell>
        </row>
        <row r="319">
          <cell r="A319">
            <v>5181106</v>
          </cell>
          <cell r="B319">
            <v>5114646</v>
          </cell>
          <cell r="C319">
            <v>4410</v>
          </cell>
          <cell r="D319">
            <v>31988253</v>
          </cell>
          <cell r="E319">
            <v>164</v>
          </cell>
          <cell r="F319">
            <v>398</v>
          </cell>
          <cell r="G319">
            <v>479</v>
          </cell>
          <cell r="H319">
            <v>287</v>
          </cell>
          <cell r="I319">
            <v>254</v>
          </cell>
          <cell r="J319">
            <v>724</v>
          </cell>
          <cell r="K319">
            <v>440</v>
          </cell>
          <cell r="L319">
            <v>642</v>
          </cell>
          <cell r="M319">
            <v>138</v>
          </cell>
        </row>
        <row r="320">
          <cell r="A320">
            <v>5180626</v>
          </cell>
          <cell r="B320">
            <v>5114406</v>
          </cell>
          <cell r="C320">
            <v>4410</v>
          </cell>
          <cell r="D320">
            <v>31116284</v>
          </cell>
          <cell r="E320">
            <v>330</v>
          </cell>
          <cell r="F320">
            <v>295</v>
          </cell>
          <cell r="G320">
            <v>284</v>
          </cell>
          <cell r="H320">
            <v>252</v>
          </cell>
          <cell r="I320">
            <v>658</v>
          </cell>
          <cell r="J320">
            <v>192</v>
          </cell>
          <cell r="K320">
            <v>150</v>
          </cell>
          <cell r="L320">
            <v>160</v>
          </cell>
          <cell r="M320">
            <v>193</v>
          </cell>
        </row>
        <row r="321">
          <cell r="A321">
            <v>5180470</v>
          </cell>
          <cell r="B321">
            <v>5114328</v>
          </cell>
          <cell r="C321">
            <v>4410</v>
          </cell>
          <cell r="D321">
            <v>1618051</v>
          </cell>
          <cell r="E321">
            <v>233</v>
          </cell>
          <cell r="F321">
            <v>404</v>
          </cell>
          <cell r="G321">
            <v>200</v>
          </cell>
          <cell r="H321">
            <v>254</v>
          </cell>
          <cell r="I321">
            <v>79</v>
          </cell>
          <cell r="J321">
            <v>72</v>
          </cell>
          <cell r="K321">
            <v>74</v>
          </cell>
          <cell r="L321">
            <v>79</v>
          </cell>
          <cell r="M321">
            <v>99</v>
          </cell>
        </row>
        <row r="322">
          <cell r="A322">
            <v>5180450</v>
          </cell>
          <cell r="B322">
            <v>5114318</v>
          </cell>
          <cell r="C322">
            <v>4410</v>
          </cell>
          <cell r="D322">
            <v>3506176</v>
          </cell>
          <cell r="E322">
            <v>233</v>
          </cell>
          <cell r="F322">
            <v>206</v>
          </cell>
          <cell r="G322">
            <v>572</v>
          </cell>
          <cell r="H322">
            <v>265</v>
          </cell>
          <cell r="I322">
            <v>287</v>
          </cell>
          <cell r="J322">
            <v>229</v>
          </cell>
          <cell r="K322">
            <v>240</v>
          </cell>
          <cell r="L322">
            <v>270</v>
          </cell>
          <cell r="M322">
            <v>313</v>
          </cell>
        </row>
        <row r="323">
          <cell r="A323">
            <v>5180396</v>
          </cell>
          <cell r="B323">
            <v>5114291</v>
          </cell>
          <cell r="C323">
            <v>4410</v>
          </cell>
          <cell r="D323">
            <v>1502200</v>
          </cell>
          <cell r="E323">
            <v>563</v>
          </cell>
          <cell r="F323">
            <v>225</v>
          </cell>
          <cell r="G323">
            <v>200</v>
          </cell>
          <cell r="H323">
            <v>190</v>
          </cell>
          <cell r="I323">
            <v>191</v>
          </cell>
          <cell r="J323">
            <v>193</v>
          </cell>
          <cell r="K323">
            <v>223</v>
          </cell>
          <cell r="L323">
            <v>218</v>
          </cell>
          <cell r="M323">
            <v>233</v>
          </cell>
        </row>
        <row r="324">
          <cell r="A324">
            <v>5180370</v>
          </cell>
          <cell r="B324">
            <v>5114278</v>
          </cell>
          <cell r="C324">
            <v>4410</v>
          </cell>
          <cell r="D324">
            <v>2961927</v>
          </cell>
          <cell r="E324">
            <v>272</v>
          </cell>
          <cell r="F324">
            <v>126</v>
          </cell>
          <cell r="G324">
            <v>140</v>
          </cell>
          <cell r="H324">
            <v>128</v>
          </cell>
          <cell r="I324">
            <v>130</v>
          </cell>
          <cell r="J324">
            <v>103</v>
          </cell>
          <cell r="K324">
            <v>150</v>
          </cell>
          <cell r="L324">
            <v>134</v>
          </cell>
          <cell r="M324">
            <v>161</v>
          </cell>
        </row>
        <row r="325">
          <cell r="A325">
            <v>5180608</v>
          </cell>
          <cell r="B325">
            <v>5114397</v>
          </cell>
          <cell r="C325">
            <v>4410</v>
          </cell>
          <cell r="D325">
            <v>1502201</v>
          </cell>
          <cell r="E325">
            <v>140</v>
          </cell>
          <cell r="F325">
            <v>112</v>
          </cell>
          <cell r="G325">
            <v>124</v>
          </cell>
          <cell r="H325">
            <v>80</v>
          </cell>
          <cell r="I325">
            <v>78</v>
          </cell>
          <cell r="J325">
            <v>68</v>
          </cell>
          <cell r="K325">
            <v>71</v>
          </cell>
          <cell r="L325">
            <v>77</v>
          </cell>
          <cell r="M325">
            <v>89</v>
          </cell>
        </row>
        <row r="326">
          <cell r="A326">
            <v>5180858</v>
          </cell>
          <cell r="B326">
            <v>5114522</v>
          </cell>
          <cell r="C326">
            <v>4410</v>
          </cell>
          <cell r="D326">
            <v>3361903</v>
          </cell>
          <cell r="E326">
            <v>150</v>
          </cell>
          <cell r="F326">
            <v>186</v>
          </cell>
          <cell r="G326">
            <v>189</v>
          </cell>
          <cell r="H326">
            <v>169</v>
          </cell>
          <cell r="I326">
            <v>181</v>
          </cell>
          <cell r="J326">
            <v>161</v>
          </cell>
          <cell r="K326">
            <v>400</v>
          </cell>
          <cell r="L326">
            <v>283</v>
          </cell>
          <cell r="M326">
            <v>356</v>
          </cell>
        </row>
        <row r="327">
          <cell r="A327">
            <v>5180666</v>
          </cell>
          <cell r="B327">
            <v>5114426</v>
          </cell>
          <cell r="C327">
            <v>4410</v>
          </cell>
          <cell r="D327">
            <v>6802311</v>
          </cell>
          <cell r="E327">
            <v>336</v>
          </cell>
          <cell r="F327">
            <v>305</v>
          </cell>
          <cell r="G327">
            <v>300</v>
          </cell>
          <cell r="H327">
            <v>314</v>
          </cell>
          <cell r="I327">
            <v>296</v>
          </cell>
          <cell r="J327">
            <v>303</v>
          </cell>
          <cell r="K327">
            <v>317</v>
          </cell>
          <cell r="L327">
            <v>314</v>
          </cell>
          <cell r="M327">
            <v>333</v>
          </cell>
        </row>
        <row r="328">
          <cell r="A328">
            <v>5180878</v>
          </cell>
          <cell r="B328">
            <v>5114532</v>
          </cell>
          <cell r="C328">
            <v>4410</v>
          </cell>
          <cell r="D328">
            <v>3365025</v>
          </cell>
          <cell r="E328">
            <v>213</v>
          </cell>
          <cell r="F328">
            <v>189</v>
          </cell>
          <cell r="G328">
            <v>213</v>
          </cell>
          <cell r="H328">
            <v>201</v>
          </cell>
          <cell r="I328">
            <v>209</v>
          </cell>
          <cell r="J328">
            <v>189</v>
          </cell>
          <cell r="K328">
            <v>196</v>
          </cell>
          <cell r="L328">
            <v>189</v>
          </cell>
          <cell r="M328">
            <v>188</v>
          </cell>
        </row>
        <row r="329">
          <cell r="A329">
            <v>5177206</v>
          </cell>
          <cell r="B329">
            <v>5112696</v>
          </cell>
          <cell r="C329">
            <v>4410</v>
          </cell>
          <cell r="D329">
            <v>7085157</v>
          </cell>
          <cell r="E329">
            <v>380</v>
          </cell>
          <cell r="F329">
            <v>286</v>
          </cell>
          <cell r="G329">
            <v>232</v>
          </cell>
          <cell r="H329">
            <v>213</v>
          </cell>
          <cell r="I329">
            <v>205</v>
          </cell>
          <cell r="J329">
            <v>187</v>
          </cell>
          <cell r="K329">
            <v>215</v>
          </cell>
          <cell r="L329">
            <v>206</v>
          </cell>
          <cell r="M329">
            <v>203</v>
          </cell>
        </row>
        <row r="330">
          <cell r="A330">
            <v>5180644</v>
          </cell>
          <cell r="B330">
            <v>5114415</v>
          </cell>
          <cell r="C330">
            <v>4410</v>
          </cell>
          <cell r="D330">
            <v>7116921</v>
          </cell>
          <cell r="E330">
            <v>236</v>
          </cell>
          <cell r="F330">
            <v>181</v>
          </cell>
          <cell r="G330">
            <v>177</v>
          </cell>
          <cell r="H330">
            <v>177</v>
          </cell>
          <cell r="I330">
            <v>208</v>
          </cell>
          <cell r="J330">
            <v>207</v>
          </cell>
          <cell r="K330">
            <v>121</v>
          </cell>
          <cell r="L330">
            <v>70</v>
          </cell>
          <cell r="M330">
            <v>88</v>
          </cell>
        </row>
        <row r="331">
          <cell r="A331">
            <v>5180896</v>
          </cell>
          <cell r="B331">
            <v>5114541</v>
          </cell>
          <cell r="C331">
            <v>4410</v>
          </cell>
          <cell r="D331">
            <v>7130475</v>
          </cell>
          <cell r="E331">
            <v>171</v>
          </cell>
          <cell r="F331">
            <v>127</v>
          </cell>
          <cell r="G331">
            <v>139</v>
          </cell>
          <cell r="H331">
            <v>131</v>
          </cell>
          <cell r="I331">
            <v>145</v>
          </cell>
          <cell r="J331">
            <v>137</v>
          </cell>
          <cell r="K331">
            <v>144</v>
          </cell>
          <cell r="L331">
            <v>179</v>
          </cell>
          <cell r="M331">
            <v>203</v>
          </cell>
        </row>
        <row r="332">
          <cell r="A332">
            <v>5180912</v>
          </cell>
          <cell r="B332">
            <v>5114549</v>
          </cell>
          <cell r="C332">
            <v>4410</v>
          </cell>
          <cell r="D332">
            <v>7726425</v>
          </cell>
          <cell r="E332">
            <v>186</v>
          </cell>
          <cell r="F332">
            <v>158</v>
          </cell>
          <cell r="G332">
            <v>159</v>
          </cell>
          <cell r="H332">
            <v>151</v>
          </cell>
          <cell r="I332">
            <v>172</v>
          </cell>
          <cell r="J332">
            <v>177</v>
          </cell>
          <cell r="K332">
            <v>170</v>
          </cell>
          <cell r="L332">
            <v>192</v>
          </cell>
          <cell r="M332">
            <v>224</v>
          </cell>
        </row>
        <row r="333">
          <cell r="A333">
            <v>5068022</v>
          </cell>
          <cell r="B333">
            <v>5058104</v>
          </cell>
          <cell r="C333">
            <v>4410</v>
          </cell>
          <cell r="D333">
            <v>7210433</v>
          </cell>
          <cell r="E333">
            <v>7</v>
          </cell>
          <cell r="F333">
            <v>5</v>
          </cell>
          <cell r="G333">
            <v>5</v>
          </cell>
          <cell r="H333">
            <v>4</v>
          </cell>
          <cell r="I333">
            <v>7</v>
          </cell>
          <cell r="J333">
            <v>0</v>
          </cell>
          <cell r="K333">
            <v>0</v>
          </cell>
          <cell r="L333">
            <v>6</v>
          </cell>
          <cell r="M333">
            <v>5</v>
          </cell>
        </row>
        <row r="334">
          <cell r="A334">
            <v>5180384</v>
          </cell>
          <cell r="B334">
            <v>5114285</v>
          </cell>
          <cell r="C334">
            <v>4410</v>
          </cell>
          <cell r="D334">
            <v>24556677</v>
          </cell>
          <cell r="E334">
            <v>141</v>
          </cell>
          <cell r="F334">
            <v>124</v>
          </cell>
          <cell r="G334">
            <v>128</v>
          </cell>
          <cell r="H334">
            <v>112</v>
          </cell>
          <cell r="I334">
            <v>105</v>
          </cell>
          <cell r="J334">
            <v>90</v>
          </cell>
          <cell r="K334">
            <v>94</v>
          </cell>
          <cell r="L334">
            <v>102</v>
          </cell>
          <cell r="M334">
            <v>132</v>
          </cell>
        </row>
        <row r="335">
          <cell r="A335">
            <v>5180430</v>
          </cell>
          <cell r="B335">
            <v>5114308</v>
          </cell>
          <cell r="C335">
            <v>4410</v>
          </cell>
          <cell r="D335">
            <v>24906166</v>
          </cell>
          <cell r="E335">
            <v>79</v>
          </cell>
          <cell r="F335">
            <v>77</v>
          </cell>
          <cell r="G335">
            <v>92</v>
          </cell>
          <cell r="H335">
            <v>63</v>
          </cell>
          <cell r="I335">
            <v>28</v>
          </cell>
          <cell r="J335">
            <v>55</v>
          </cell>
          <cell r="K335">
            <v>75</v>
          </cell>
          <cell r="L335">
            <v>110</v>
          </cell>
          <cell r="M335">
            <v>124</v>
          </cell>
        </row>
        <row r="336">
          <cell r="A336">
            <v>5181104</v>
          </cell>
          <cell r="B336">
            <v>5114645</v>
          </cell>
          <cell r="C336">
            <v>4410</v>
          </cell>
          <cell r="D336">
            <v>3333108</v>
          </cell>
          <cell r="E336">
            <v>269</v>
          </cell>
          <cell r="F336">
            <v>228</v>
          </cell>
          <cell r="G336">
            <v>238</v>
          </cell>
          <cell r="H336">
            <v>231</v>
          </cell>
          <cell r="I336">
            <v>221</v>
          </cell>
          <cell r="J336">
            <v>205</v>
          </cell>
          <cell r="K336">
            <v>214</v>
          </cell>
          <cell r="L336">
            <v>223</v>
          </cell>
          <cell r="M336">
            <v>224</v>
          </cell>
        </row>
        <row r="337">
          <cell r="A337">
            <v>5177768</v>
          </cell>
          <cell r="B337">
            <v>5112977</v>
          </cell>
          <cell r="C337">
            <v>4410</v>
          </cell>
          <cell r="D337">
            <v>18490467</v>
          </cell>
          <cell r="E337">
            <v>233</v>
          </cell>
          <cell r="F337">
            <v>206</v>
          </cell>
          <cell r="G337">
            <v>200</v>
          </cell>
          <cell r="H337">
            <v>189</v>
          </cell>
          <cell r="I337">
            <v>273</v>
          </cell>
          <cell r="J337">
            <v>237</v>
          </cell>
          <cell r="K337">
            <v>251</v>
          </cell>
          <cell r="L337">
            <v>224</v>
          </cell>
          <cell r="M337">
            <v>155</v>
          </cell>
        </row>
        <row r="338">
          <cell r="A338">
            <v>5177784</v>
          </cell>
          <cell r="B338">
            <v>5112985</v>
          </cell>
          <cell r="C338">
            <v>4410</v>
          </cell>
          <cell r="D338">
            <v>442290</v>
          </cell>
          <cell r="E338">
            <v>233</v>
          </cell>
          <cell r="F338">
            <v>206</v>
          </cell>
          <cell r="G338">
            <v>200</v>
          </cell>
          <cell r="H338">
            <v>189</v>
          </cell>
          <cell r="I338">
            <v>273</v>
          </cell>
          <cell r="J338">
            <v>237</v>
          </cell>
          <cell r="K338">
            <v>91</v>
          </cell>
          <cell r="L338">
            <v>56</v>
          </cell>
          <cell r="M338">
            <v>154</v>
          </cell>
        </row>
        <row r="339">
          <cell r="A339">
            <v>5177748</v>
          </cell>
          <cell r="B339">
            <v>5112967</v>
          </cell>
          <cell r="C339">
            <v>4410</v>
          </cell>
          <cell r="D339">
            <v>5386161</v>
          </cell>
          <cell r="E339">
            <v>205</v>
          </cell>
          <cell r="F339">
            <v>176</v>
          </cell>
          <cell r="G339">
            <v>193</v>
          </cell>
          <cell r="H339">
            <v>195</v>
          </cell>
          <cell r="I339">
            <v>180</v>
          </cell>
          <cell r="J339">
            <v>174</v>
          </cell>
          <cell r="K339">
            <v>206</v>
          </cell>
          <cell r="L339">
            <v>191</v>
          </cell>
          <cell r="M339">
            <v>206</v>
          </cell>
        </row>
        <row r="340">
          <cell r="A340">
            <v>5177704</v>
          </cell>
          <cell r="B340">
            <v>5112945</v>
          </cell>
          <cell r="C340">
            <v>4410</v>
          </cell>
          <cell r="D340">
            <v>3725827</v>
          </cell>
          <cell r="E340">
            <v>211</v>
          </cell>
          <cell r="F340">
            <v>193</v>
          </cell>
          <cell r="G340">
            <v>197</v>
          </cell>
          <cell r="H340">
            <v>153</v>
          </cell>
          <cell r="I340">
            <v>214</v>
          </cell>
          <cell r="J340">
            <v>204</v>
          </cell>
          <cell r="K340">
            <v>181</v>
          </cell>
          <cell r="L340">
            <v>169</v>
          </cell>
          <cell r="M340">
            <v>90</v>
          </cell>
        </row>
        <row r="341">
          <cell r="A341">
            <v>5177726</v>
          </cell>
          <cell r="B341">
            <v>5112956</v>
          </cell>
          <cell r="C341">
            <v>4410</v>
          </cell>
          <cell r="D341">
            <v>5316436</v>
          </cell>
          <cell r="E341">
            <v>12</v>
          </cell>
          <cell r="F341">
            <v>16</v>
          </cell>
          <cell r="G341">
            <v>9</v>
          </cell>
          <cell r="H341">
            <v>21</v>
          </cell>
          <cell r="I341">
            <v>11</v>
          </cell>
          <cell r="J341">
            <v>16</v>
          </cell>
          <cell r="K341">
            <v>20</v>
          </cell>
          <cell r="L341">
            <v>13</v>
          </cell>
          <cell r="M341">
            <v>11</v>
          </cell>
        </row>
        <row r="342">
          <cell r="A342">
            <v>5177848</v>
          </cell>
          <cell r="B342">
            <v>5113017</v>
          </cell>
          <cell r="C342">
            <v>4410</v>
          </cell>
          <cell r="E342">
            <v>172</v>
          </cell>
          <cell r="F342">
            <v>152</v>
          </cell>
          <cell r="G342">
            <v>148</v>
          </cell>
          <cell r="H342">
            <v>144</v>
          </cell>
          <cell r="I342">
            <v>213</v>
          </cell>
          <cell r="J342">
            <v>183</v>
          </cell>
          <cell r="K342">
            <v>193</v>
          </cell>
          <cell r="L342">
            <v>172</v>
          </cell>
          <cell r="M342">
            <v>184</v>
          </cell>
        </row>
        <row r="343">
          <cell r="A343">
            <v>5177986</v>
          </cell>
          <cell r="B343">
            <v>5113086</v>
          </cell>
          <cell r="C343">
            <v>4410</v>
          </cell>
          <cell r="D343">
            <v>32997408</v>
          </cell>
          <cell r="E343">
            <v>233</v>
          </cell>
          <cell r="F343">
            <v>206</v>
          </cell>
          <cell r="G343">
            <v>200</v>
          </cell>
          <cell r="H343">
            <v>189</v>
          </cell>
          <cell r="I343">
            <v>273</v>
          </cell>
          <cell r="J343">
            <v>237</v>
          </cell>
          <cell r="K343">
            <v>502</v>
          </cell>
          <cell r="L343">
            <v>55</v>
          </cell>
          <cell r="M343">
            <v>30</v>
          </cell>
        </row>
        <row r="344">
          <cell r="A344">
            <v>5178040</v>
          </cell>
          <cell r="B344">
            <v>5113113</v>
          </cell>
          <cell r="C344">
            <v>4410</v>
          </cell>
          <cell r="D344">
            <v>31116282</v>
          </cell>
          <cell r="E344">
            <v>22</v>
          </cell>
          <cell r="F344">
            <v>659</v>
          </cell>
          <cell r="G344">
            <v>599</v>
          </cell>
          <cell r="H344">
            <v>622</v>
          </cell>
          <cell r="I344">
            <v>496</v>
          </cell>
          <cell r="J344">
            <v>0</v>
          </cell>
          <cell r="K344">
            <v>399</v>
          </cell>
          <cell r="L344">
            <v>466</v>
          </cell>
          <cell r="M344">
            <v>545</v>
          </cell>
        </row>
        <row r="345">
          <cell r="A345">
            <v>5177948</v>
          </cell>
          <cell r="B345">
            <v>5113067</v>
          </cell>
          <cell r="C345">
            <v>4410</v>
          </cell>
          <cell r="D345">
            <v>31988623</v>
          </cell>
          <cell r="E345">
            <v>172</v>
          </cell>
          <cell r="F345">
            <v>152</v>
          </cell>
          <cell r="G345">
            <v>148</v>
          </cell>
          <cell r="H345">
            <v>144</v>
          </cell>
          <cell r="I345">
            <v>213</v>
          </cell>
          <cell r="J345">
            <v>15</v>
          </cell>
          <cell r="K345">
            <v>25</v>
          </cell>
          <cell r="L345">
            <v>53</v>
          </cell>
          <cell r="M345">
            <v>76</v>
          </cell>
        </row>
        <row r="346">
          <cell r="A346">
            <v>5177968</v>
          </cell>
          <cell r="B346">
            <v>5113077</v>
          </cell>
          <cell r="C346">
            <v>4410</v>
          </cell>
          <cell r="D346">
            <v>3726021</v>
          </cell>
          <cell r="E346">
            <v>143</v>
          </cell>
          <cell r="F346">
            <v>120</v>
          </cell>
          <cell r="G346">
            <v>126</v>
          </cell>
          <cell r="H346">
            <v>75</v>
          </cell>
          <cell r="I346">
            <v>83</v>
          </cell>
          <cell r="J346">
            <v>84</v>
          </cell>
          <cell r="K346">
            <v>101</v>
          </cell>
          <cell r="L346">
            <v>90</v>
          </cell>
          <cell r="M346">
            <v>83</v>
          </cell>
        </row>
        <row r="347">
          <cell r="A347">
            <v>5178036</v>
          </cell>
          <cell r="B347">
            <v>5113111</v>
          </cell>
          <cell r="C347">
            <v>4410</v>
          </cell>
          <cell r="D347">
            <v>1884965</v>
          </cell>
          <cell r="E347">
            <v>0</v>
          </cell>
          <cell r="F347">
            <v>0</v>
          </cell>
          <cell r="G347">
            <v>0</v>
          </cell>
          <cell r="H347">
            <v>0</v>
          </cell>
          <cell r="I347">
            <v>6</v>
          </cell>
          <cell r="J347">
            <v>307</v>
          </cell>
          <cell r="K347">
            <v>322</v>
          </cell>
          <cell r="L347">
            <v>359</v>
          </cell>
          <cell r="M347">
            <v>424</v>
          </cell>
        </row>
        <row r="348">
          <cell r="A348">
            <v>5178030</v>
          </cell>
          <cell r="B348">
            <v>5113108</v>
          </cell>
          <cell r="C348">
            <v>4410</v>
          </cell>
          <cell r="D348">
            <v>1691957</v>
          </cell>
          <cell r="E348">
            <v>159</v>
          </cell>
          <cell r="F348">
            <v>144</v>
          </cell>
          <cell r="G348">
            <v>140</v>
          </cell>
          <cell r="H348">
            <v>158</v>
          </cell>
          <cell r="I348">
            <v>150</v>
          </cell>
          <cell r="J348">
            <v>128</v>
          </cell>
          <cell r="K348">
            <v>262</v>
          </cell>
          <cell r="L348">
            <v>123</v>
          </cell>
          <cell r="M348">
            <v>149</v>
          </cell>
        </row>
        <row r="349">
          <cell r="A349">
            <v>5177928</v>
          </cell>
          <cell r="B349">
            <v>5113057</v>
          </cell>
          <cell r="C349">
            <v>4410</v>
          </cell>
          <cell r="D349">
            <v>1691955</v>
          </cell>
          <cell r="E349">
            <v>193</v>
          </cell>
          <cell r="F349">
            <v>126</v>
          </cell>
          <cell r="G349">
            <v>115</v>
          </cell>
          <cell r="H349">
            <v>107</v>
          </cell>
          <cell r="I349">
            <v>106</v>
          </cell>
          <cell r="J349">
            <v>102</v>
          </cell>
          <cell r="K349">
            <v>109</v>
          </cell>
          <cell r="L349">
            <v>96</v>
          </cell>
          <cell r="M349">
            <v>107</v>
          </cell>
        </row>
        <row r="350">
          <cell r="A350">
            <v>5178038</v>
          </cell>
          <cell r="B350">
            <v>5113112</v>
          </cell>
          <cell r="C350">
            <v>4410</v>
          </cell>
          <cell r="D350">
            <v>3730935</v>
          </cell>
          <cell r="E350">
            <v>164</v>
          </cell>
          <cell r="F350">
            <v>114</v>
          </cell>
          <cell r="G350">
            <v>125</v>
          </cell>
          <cell r="H350">
            <v>127</v>
          </cell>
          <cell r="I350">
            <v>112</v>
          </cell>
          <cell r="J350">
            <v>93</v>
          </cell>
          <cell r="K350">
            <v>106</v>
          </cell>
          <cell r="L350">
            <v>116</v>
          </cell>
          <cell r="M350">
            <v>121</v>
          </cell>
        </row>
        <row r="351">
          <cell r="A351">
            <v>5178034</v>
          </cell>
          <cell r="B351">
            <v>5113110</v>
          </cell>
          <cell r="C351">
            <v>4410</v>
          </cell>
          <cell r="D351">
            <v>6821997</v>
          </cell>
          <cell r="E351">
            <v>45</v>
          </cell>
          <cell r="F351">
            <v>42</v>
          </cell>
          <cell r="G351">
            <v>37</v>
          </cell>
          <cell r="H351">
            <v>34</v>
          </cell>
          <cell r="I351">
            <v>40</v>
          </cell>
          <cell r="J351">
            <v>39</v>
          </cell>
          <cell r="K351">
            <v>40</v>
          </cell>
          <cell r="L351">
            <v>39</v>
          </cell>
          <cell r="M351">
            <v>35</v>
          </cell>
        </row>
        <row r="352">
          <cell r="A352">
            <v>5177908</v>
          </cell>
          <cell r="B352">
            <v>5113047</v>
          </cell>
          <cell r="C352">
            <v>4410</v>
          </cell>
          <cell r="D352">
            <v>1751077</v>
          </cell>
          <cell r="E352">
            <v>176</v>
          </cell>
          <cell r="F352">
            <v>79</v>
          </cell>
          <cell r="G352">
            <v>74</v>
          </cell>
          <cell r="H352">
            <v>64</v>
          </cell>
          <cell r="I352">
            <v>181</v>
          </cell>
          <cell r="J352">
            <v>105</v>
          </cell>
          <cell r="K352">
            <v>131</v>
          </cell>
          <cell r="L352">
            <v>129</v>
          </cell>
          <cell r="M352">
            <v>126</v>
          </cell>
        </row>
        <row r="353">
          <cell r="A353">
            <v>5177870</v>
          </cell>
          <cell r="B353">
            <v>5113028</v>
          </cell>
          <cell r="C353">
            <v>4410</v>
          </cell>
          <cell r="D353">
            <v>6823621</v>
          </cell>
          <cell r="E353">
            <v>201</v>
          </cell>
          <cell r="F353">
            <v>176</v>
          </cell>
          <cell r="G353">
            <v>182</v>
          </cell>
          <cell r="H353">
            <v>174</v>
          </cell>
          <cell r="I353">
            <v>189</v>
          </cell>
          <cell r="J353">
            <v>170</v>
          </cell>
          <cell r="K353">
            <v>189</v>
          </cell>
          <cell r="L353">
            <v>175</v>
          </cell>
          <cell r="M353">
            <v>193</v>
          </cell>
        </row>
        <row r="354">
          <cell r="A354">
            <v>5069762</v>
          </cell>
          <cell r="B354">
            <v>5058974</v>
          </cell>
          <cell r="C354">
            <v>4410</v>
          </cell>
          <cell r="D354">
            <v>7210412</v>
          </cell>
          <cell r="E354">
            <v>0</v>
          </cell>
          <cell r="F354">
            <v>98</v>
          </cell>
          <cell r="G354">
            <v>59</v>
          </cell>
          <cell r="H354">
            <v>107</v>
          </cell>
          <cell r="I354">
            <v>122</v>
          </cell>
          <cell r="J354">
            <v>121</v>
          </cell>
          <cell r="K354">
            <v>132</v>
          </cell>
          <cell r="L354">
            <v>143</v>
          </cell>
          <cell r="M354">
            <v>141</v>
          </cell>
        </row>
        <row r="355">
          <cell r="A355">
            <v>5177826</v>
          </cell>
          <cell r="B355">
            <v>5113006</v>
          </cell>
          <cell r="C355">
            <v>4410</v>
          </cell>
          <cell r="D355">
            <v>7109083</v>
          </cell>
          <cell r="E355">
            <v>137</v>
          </cell>
          <cell r="F355">
            <v>106</v>
          </cell>
          <cell r="G355">
            <v>141</v>
          </cell>
          <cell r="H355">
            <v>163</v>
          </cell>
          <cell r="I355">
            <v>153</v>
          </cell>
          <cell r="J355">
            <v>127</v>
          </cell>
          <cell r="K355">
            <v>134</v>
          </cell>
          <cell r="L355">
            <v>131</v>
          </cell>
          <cell r="M355">
            <v>173</v>
          </cell>
        </row>
        <row r="356">
          <cell r="A356">
            <v>5178008</v>
          </cell>
          <cell r="B356">
            <v>5113097</v>
          </cell>
          <cell r="C356">
            <v>4410</v>
          </cell>
          <cell r="D356">
            <v>7117841</v>
          </cell>
          <cell r="E356">
            <v>211</v>
          </cell>
          <cell r="F356">
            <v>169</v>
          </cell>
          <cell r="G356">
            <v>166</v>
          </cell>
          <cell r="H356">
            <v>164</v>
          </cell>
          <cell r="I356">
            <v>170</v>
          </cell>
          <cell r="J356">
            <v>170</v>
          </cell>
          <cell r="K356">
            <v>192</v>
          </cell>
          <cell r="L356">
            <v>165</v>
          </cell>
          <cell r="M356">
            <v>173</v>
          </cell>
        </row>
        <row r="357">
          <cell r="A357">
            <v>5177888</v>
          </cell>
          <cell r="B357">
            <v>5113037</v>
          </cell>
          <cell r="C357">
            <v>4410</v>
          </cell>
          <cell r="D357">
            <v>15961098</v>
          </cell>
          <cell r="E357">
            <v>65</v>
          </cell>
          <cell r="F357">
            <v>132</v>
          </cell>
          <cell r="G357">
            <v>99</v>
          </cell>
          <cell r="H357">
            <v>83</v>
          </cell>
          <cell r="I357">
            <v>93</v>
          </cell>
          <cell r="J357">
            <v>79</v>
          </cell>
          <cell r="K357">
            <v>83</v>
          </cell>
          <cell r="L357">
            <v>85</v>
          </cell>
          <cell r="M357">
            <v>86</v>
          </cell>
        </row>
        <row r="358">
          <cell r="A358">
            <v>5177802</v>
          </cell>
          <cell r="B358">
            <v>5112994</v>
          </cell>
          <cell r="C358">
            <v>4410</v>
          </cell>
          <cell r="D358">
            <v>721946</v>
          </cell>
          <cell r="E358">
            <v>134</v>
          </cell>
          <cell r="F358">
            <v>120</v>
          </cell>
          <cell r="G358">
            <v>240</v>
          </cell>
          <cell r="H358">
            <v>137</v>
          </cell>
          <cell r="I358">
            <v>147</v>
          </cell>
          <cell r="J358">
            <v>129</v>
          </cell>
          <cell r="K358">
            <v>139</v>
          </cell>
          <cell r="L358">
            <v>137</v>
          </cell>
          <cell r="M358">
            <v>148</v>
          </cell>
        </row>
        <row r="359">
          <cell r="A359">
            <v>5178042</v>
          </cell>
          <cell r="B359">
            <v>5113114</v>
          </cell>
          <cell r="C359">
            <v>4410</v>
          </cell>
          <cell r="D359">
            <v>3515738</v>
          </cell>
          <cell r="E359">
            <v>170</v>
          </cell>
          <cell r="F359">
            <v>144</v>
          </cell>
          <cell r="G359">
            <v>152</v>
          </cell>
          <cell r="H359">
            <v>151</v>
          </cell>
          <cell r="I359">
            <v>196</v>
          </cell>
          <cell r="J359">
            <v>164</v>
          </cell>
          <cell r="K359">
            <v>184</v>
          </cell>
          <cell r="L359">
            <v>184</v>
          </cell>
          <cell r="M359">
            <v>218</v>
          </cell>
        </row>
        <row r="360">
          <cell r="A360">
            <v>5178282</v>
          </cell>
          <cell r="B360">
            <v>5113234</v>
          </cell>
          <cell r="C360">
            <v>4410</v>
          </cell>
          <cell r="D360">
            <v>70006480</v>
          </cell>
          <cell r="E360">
            <v>251</v>
          </cell>
          <cell r="F360">
            <v>225</v>
          </cell>
          <cell r="G360">
            <v>206</v>
          </cell>
          <cell r="H360">
            <v>212</v>
          </cell>
          <cell r="I360">
            <v>229</v>
          </cell>
          <cell r="J360">
            <v>218</v>
          </cell>
          <cell r="K360">
            <v>215</v>
          </cell>
          <cell r="L360">
            <v>241</v>
          </cell>
          <cell r="M360">
            <v>204</v>
          </cell>
        </row>
        <row r="361">
          <cell r="A361">
            <v>5178348</v>
          </cell>
          <cell r="B361">
            <v>5113267</v>
          </cell>
          <cell r="C361">
            <v>4410</v>
          </cell>
          <cell r="D361">
            <v>5308643</v>
          </cell>
          <cell r="E361">
            <v>101</v>
          </cell>
          <cell r="F361">
            <v>86</v>
          </cell>
          <cell r="G361">
            <v>80</v>
          </cell>
          <cell r="H361">
            <v>92</v>
          </cell>
          <cell r="I361">
            <v>99</v>
          </cell>
          <cell r="J361">
            <v>74</v>
          </cell>
          <cell r="K361">
            <v>90</v>
          </cell>
          <cell r="L361">
            <v>73</v>
          </cell>
          <cell r="M361">
            <v>81</v>
          </cell>
        </row>
        <row r="362">
          <cell r="A362">
            <v>5178370</v>
          </cell>
          <cell r="B362">
            <v>5113278</v>
          </cell>
          <cell r="C362">
            <v>4410</v>
          </cell>
          <cell r="D362">
            <v>15960556</v>
          </cell>
          <cell r="E362">
            <v>179</v>
          </cell>
          <cell r="F362">
            <v>141</v>
          </cell>
          <cell r="G362">
            <v>136</v>
          </cell>
          <cell r="H362">
            <v>160</v>
          </cell>
          <cell r="I362">
            <v>178</v>
          </cell>
          <cell r="J362">
            <v>150</v>
          </cell>
          <cell r="K362">
            <v>143</v>
          </cell>
          <cell r="L362">
            <v>130</v>
          </cell>
          <cell r="M362">
            <v>134</v>
          </cell>
        </row>
        <row r="363">
          <cell r="A363">
            <v>5178044</v>
          </cell>
          <cell r="B363">
            <v>5113115</v>
          </cell>
          <cell r="C363">
            <v>4410</v>
          </cell>
          <cell r="D363">
            <v>10274686</v>
          </cell>
          <cell r="E363">
            <v>336</v>
          </cell>
          <cell r="F363">
            <v>281</v>
          </cell>
          <cell r="G363">
            <v>262</v>
          </cell>
          <cell r="H363">
            <v>252</v>
          </cell>
          <cell r="I363">
            <v>250</v>
          </cell>
          <cell r="J363">
            <v>240</v>
          </cell>
          <cell r="K363">
            <v>248</v>
          </cell>
          <cell r="L363">
            <v>216</v>
          </cell>
          <cell r="M363">
            <v>275</v>
          </cell>
        </row>
        <row r="364">
          <cell r="A364">
            <v>5178062</v>
          </cell>
          <cell r="B364">
            <v>5113124</v>
          </cell>
          <cell r="C364">
            <v>4410</v>
          </cell>
          <cell r="D364">
            <v>1502241</v>
          </cell>
          <cell r="E364">
            <v>167</v>
          </cell>
          <cell r="F364">
            <v>306</v>
          </cell>
          <cell r="G364">
            <v>158</v>
          </cell>
          <cell r="H364">
            <v>165</v>
          </cell>
          <cell r="I364">
            <v>183</v>
          </cell>
          <cell r="J364">
            <v>172</v>
          </cell>
          <cell r="K364">
            <v>190</v>
          </cell>
          <cell r="L364">
            <v>174</v>
          </cell>
          <cell r="M364">
            <v>212</v>
          </cell>
        </row>
        <row r="365">
          <cell r="A365">
            <v>5178262</v>
          </cell>
          <cell r="B365">
            <v>5113224</v>
          </cell>
          <cell r="C365">
            <v>4410</v>
          </cell>
          <cell r="D365">
            <v>1618664</v>
          </cell>
          <cell r="E365">
            <v>157</v>
          </cell>
          <cell r="F365">
            <v>138</v>
          </cell>
          <cell r="G365">
            <v>142</v>
          </cell>
          <cell r="H365">
            <v>130</v>
          </cell>
          <cell r="I365">
            <v>144</v>
          </cell>
          <cell r="J365">
            <v>130</v>
          </cell>
          <cell r="K365">
            <v>144</v>
          </cell>
          <cell r="L365">
            <v>140</v>
          </cell>
          <cell r="M365">
            <v>159</v>
          </cell>
        </row>
        <row r="366">
          <cell r="A366">
            <v>5178240</v>
          </cell>
          <cell r="B366">
            <v>5113213</v>
          </cell>
          <cell r="C366">
            <v>4410</v>
          </cell>
          <cell r="D366">
            <v>1691952</v>
          </cell>
          <cell r="E366">
            <v>252</v>
          </cell>
          <cell r="F366">
            <v>214</v>
          </cell>
          <cell r="G366">
            <v>207</v>
          </cell>
          <cell r="H366">
            <v>211</v>
          </cell>
          <cell r="I366">
            <v>220</v>
          </cell>
          <cell r="J366">
            <v>187</v>
          </cell>
          <cell r="K366">
            <v>194</v>
          </cell>
          <cell r="L366">
            <v>197</v>
          </cell>
          <cell r="M366">
            <v>221</v>
          </cell>
        </row>
        <row r="367">
          <cell r="A367">
            <v>5178218</v>
          </cell>
          <cell r="B367">
            <v>5113202</v>
          </cell>
          <cell r="C367">
            <v>4410</v>
          </cell>
          <cell r="D367">
            <v>1691954</v>
          </cell>
          <cell r="E367">
            <v>162</v>
          </cell>
          <cell r="F367">
            <v>298</v>
          </cell>
          <cell r="G367">
            <v>135</v>
          </cell>
          <cell r="H367">
            <v>158</v>
          </cell>
          <cell r="I367">
            <v>203</v>
          </cell>
          <cell r="J367">
            <v>146</v>
          </cell>
          <cell r="K367">
            <v>166</v>
          </cell>
          <cell r="L367">
            <v>200</v>
          </cell>
          <cell r="M367">
            <v>176</v>
          </cell>
        </row>
        <row r="368">
          <cell r="A368">
            <v>5178412</v>
          </cell>
          <cell r="B368">
            <v>5113299</v>
          </cell>
          <cell r="C368">
            <v>4410</v>
          </cell>
          <cell r="D368">
            <v>3730226</v>
          </cell>
          <cell r="E368">
            <v>46</v>
          </cell>
          <cell r="F368">
            <v>42</v>
          </cell>
          <cell r="G368">
            <v>51</v>
          </cell>
          <cell r="H368">
            <v>54</v>
          </cell>
          <cell r="I368">
            <v>40</v>
          </cell>
          <cell r="J368">
            <v>50</v>
          </cell>
          <cell r="K368">
            <v>50</v>
          </cell>
          <cell r="L368">
            <v>48</v>
          </cell>
          <cell r="M368">
            <v>60</v>
          </cell>
        </row>
        <row r="369">
          <cell r="A369">
            <v>5178326</v>
          </cell>
          <cell r="B369">
            <v>5113256</v>
          </cell>
          <cell r="C369">
            <v>4410</v>
          </cell>
          <cell r="D369">
            <v>4746657</v>
          </cell>
          <cell r="E369">
            <v>32</v>
          </cell>
          <cell r="F369">
            <v>33</v>
          </cell>
          <cell r="G369">
            <v>36</v>
          </cell>
          <cell r="H369">
            <v>42</v>
          </cell>
          <cell r="I369">
            <v>0</v>
          </cell>
          <cell r="J369">
            <v>27</v>
          </cell>
          <cell r="K369">
            <v>29</v>
          </cell>
          <cell r="L369">
            <v>0</v>
          </cell>
          <cell r="M369">
            <v>23</v>
          </cell>
        </row>
        <row r="370">
          <cell r="A370">
            <v>5178046</v>
          </cell>
          <cell r="B370">
            <v>5113116</v>
          </cell>
          <cell r="C370">
            <v>4410</v>
          </cell>
          <cell r="D370">
            <v>6824559</v>
          </cell>
          <cell r="E370">
            <v>257</v>
          </cell>
          <cell r="F370">
            <v>235</v>
          </cell>
          <cell r="G370">
            <v>262</v>
          </cell>
          <cell r="H370">
            <v>260</v>
          </cell>
          <cell r="I370">
            <v>268</v>
          </cell>
          <cell r="J370">
            <v>260</v>
          </cell>
          <cell r="K370">
            <v>247</v>
          </cell>
          <cell r="L370">
            <v>236</v>
          </cell>
          <cell r="M370">
            <v>272</v>
          </cell>
        </row>
        <row r="371">
          <cell r="A371">
            <v>5178086</v>
          </cell>
          <cell r="B371">
            <v>5113136</v>
          </cell>
          <cell r="C371">
            <v>4410</v>
          </cell>
          <cell r="D371">
            <v>6825496</v>
          </cell>
          <cell r="E371">
            <v>324</v>
          </cell>
          <cell r="F371">
            <v>228</v>
          </cell>
          <cell r="G371">
            <v>167</v>
          </cell>
          <cell r="H371">
            <v>192</v>
          </cell>
          <cell r="I371">
            <v>218</v>
          </cell>
          <cell r="J371">
            <v>184</v>
          </cell>
          <cell r="K371">
            <v>223</v>
          </cell>
          <cell r="L371">
            <v>176</v>
          </cell>
          <cell r="M371">
            <v>239</v>
          </cell>
        </row>
        <row r="372">
          <cell r="A372">
            <v>5178152</v>
          </cell>
          <cell r="B372">
            <v>5113169</v>
          </cell>
          <cell r="C372">
            <v>4410</v>
          </cell>
          <cell r="D372">
            <v>6823193</v>
          </cell>
          <cell r="E372">
            <v>99</v>
          </cell>
          <cell r="F372">
            <v>81</v>
          </cell>
          <cell r="G372">
            <v>63</v>
          </cell>
          <cell r="H372">
            <v>51</v>
          </cell>
          <cell r="I372">
            <v>110</v>
          </cell>
          <cell r="J372">
            <v>128</v>
          </cell>
          <cell r="K372">
            <v>131</v>
          </cell>
          <cell r="L372">
            <v>197</v>
          </cell>
          <cell r="M372">
            <v>272</v>
          </cell>
        </row>
        <row r="373">
          <cell r="A373">
            <v>5178392</v>
          </cell>
          <cell r="B373">
            <v>5113289</v>
          </cell>
          <cell r="C373">
            <v>4410</v>
          </cell>
          <cell r="D373">
            <v>1752329</v>
          </cell>
          <cell r="E373">
            <v>234</v>
          </cell>
          <cell r="F373">
            <v>195</v>
          </cell>
          <cell r="G373">
            <v>181</v>
          </cell>
          <cell r="H373">
            <v>166</v>
          </cell>
          <cell r="I373">
            <v>142</v>
          </cell>
          <cell r="J373">
            <v>129</v>
          </cell>
          <cell r="K373">
            <v>99</v>
          </cell>
          <cell r="L373">
            <v>173</v>
          </cell>
          <cell r="M373">
            <v>160</v>
          </cell>
        </row>
        <row r="374">
          <cell r="A374">
            <v>5178196</v>
          </cell>
          <cell r="B374">
            <v>5113191</v>
          </cell>
          <cell r="C374">
            <v>4410</v>
          </cell>
          <cell r="D374">
            <v>6822154</v>
          </cell>
          <cell r="E374">
            <v>185</v>
          </cell>
          <cell r="F374">
            <v>148</v>
          </cell>
          <cell r="G374">
            <v>155</v>
          </cell>
          <cell r="H374">
            <v>175</v>
          </cell>
          <cell r="I374">
            <v>145</v>
          </cell>
          <cell r="J374">
            <v>152</v>
          </cell>
          <cell r="K374">
            <v>155</v>
          </cell>
          <cell r="L374">
            <v>151</v>
          </cell>
          <cell r="M374">
            <v>169</v>
          </cell>
        </row>
        <row r="375">
          <cell r="A375">
            <v>5178130</v>
          </cell>
          <cell r="B375">
            <v>5113158</v>
          </cell>
          <cell r="C375">
            <v>4410</v>
          </cell>
          <cell r="D375">
            <v>7129727</v>
          </cell>
          <cell r="E375">
            <v>225</v>
          </cell>
          <cell r="F375">
            <v>175</v>
          </cell>
          <cell r="G375">
            <v>224</v>
          </cell>
          <cell r="H375">
            <v>201</v>
          </cell>
          <cell r="I375">
            <v>214</v>
          </cell>
          <cell r="J375">
            <v>189</v>
          </cell>
          <cell r="K375">
            <v>188</v>
          </cell>
          <cell r="L375">
            <v>204</v>
          </cell>
          <cell r="M375">
            <v>204</v>
          </cell>
        </row>
        <row r="376">
          <cell r="A376">
            <v>5178108</v>
          </cell>
          <cell r="B376">
            <v>5113147</v>
          </cell>
          <cell r="C376">
            <v>4410</v>
          </cell>
          <cell r="D376">
            <v>7128926</v>
          </cell>
          <cell r="E376">
            <v>246</v>
          </cell>
          <cell r="F376">
            <v>174</v>
          </cell>
          <cell r="G376">
            <v>202</v>
          </cell>
          <cell r="H376">
            <v>192</v>
          </cell>
          <cell r="I376">
            <v>186</v>
          </cell>
          <cell r="J376">
            <v>161</v>
          </cell>
          <cell r="K376">
            <v>168</v>
          </cell>
          <cell r="L376">
            <v>180</v>
          </cell>
          <cell r="M376">
            <v>206</v>
          </cell>
        </row>
        <row r="377">
          <cell r="A377">
            <v>5178174</v>
          </cell>
          <cell r="B377">
            <v>5113180</v>
          </cell>
          <cell r="C377">
            <v>4410</v>
          </cell>
          <cell r="D377">
            <v>7315000</v>
          </cell>
          <cell r="E377">
            <v>126</v>
          </cell>
          <cell r="F377">
            <v>116</v>
          </cell>
          <cell r="G377">
            <v>118</v>
          </cell>
          <cell r="H377">
            <v>135</v>
          </cell>
          <cell r="I377">
            <v>156</v>
          </cell>
          <cell r="J377">
            <v>137</v>
          </cell>
          <cell r="K377">
            <v>150</v>
          </cell>
          <cell r="L377">
            <v>133</v>
          </cell>
          <cell r="M377">
            <v>154</v>
          </cell>
        </row>
        <row r="378">
          <cell r="A378">
            <v>5094944</v>
          </cell>
          <cell r="B378">
            <v>5071565</v>
          </cell>
          <cell r="C378">
            <v>4410</v>
          </cell>
          <cell r="D378">
            <v>3655509</v>
          </cell>
          <cell r="E378">
            <v>134</v>
          </cell>
          <cell r="F378">
            <v>104</v>
          </cell>
          <cell r="G378">
            <v>118</v>
          </cell>
          <cell r="H378">
            <v>103</v>
          </cell>
          <cell r="I378">
            <v>106</v>
          </cell>
          <cell r="J378">
            <v>89</v>
          </cell>
          <cell r="K378">
            <v>94</v>
          </cell>
          <cell r="L378">
            <v>102</v>
          </cell>
          <cell r="M378">
            <v>104</v>
          </cell>
        </row>
        <row r="379">
          <cell r="A379">
            <v>5094950</v>
          </cell>
          <cell r="B379">
            <v>5071568</v>
          </cell>
          <cell r="C379">
            <v>4410</v>
          </cell>
          <cell r="D379">
            <v>3655838</v>
          </cell>
          <cell r="E379">
            <v>266</v>
          </cell>
          <cell r="F379">
            <v>213</v>
          </cell>
          <cell r="G379">
            <v>236</v>
          </cell>
          <cell r="H379">
            <v>207</v>
          </cell>
          <cell r="I379">
            <v>250</v>
          </cell>
          <cell r="J379">
            <v>228</v>
          </cell>
          <cell r="K379">
            <v>221</v>
          </cell>
          <cell r="L379">
            <v>228</v>
          </cell>
          <cell r="M379">
            <v>221</v>
          </cell>
        </row>
        <row r="380">
          <cell r="A380">
            <v>5178642</v>
          </cell>
          <cell r="B380">
            <v>5113414</v>
          </cell>
          <cell r="C380">
            <v>4410</v>
          </cell>
          <cell r="D380">
            <v>3655723</v>
          </cell>
          <cell r="E380">
            <v>233</v>
          </cell>
          <cell r="F380">
            <v>206</v>
          </cell>
          <cell r="G380">
            <v>200</v>
          </cell>
          <cell r="H380">
            <v>189</v>
          </cell>
          <cell r="I380">
            <v>273</v>
          </cell>
          <cell r="J380">
            <v>183</v>
          </cell>
          <cell r="K380">
            <v>193</v>
          </cell>
          <cell r="L380">
            <v>172</v>
          </cell>
          <cell r="M380">
            <v>184</v>
          </cell>
        </row>
        <row r="381">
          <cell r="A381">
            <v>5178434</v>
          </cell>
          <cell r="B381">
            <v>5113310</v>
          </cell>
          <cell r="C381">
            <v>4410</v>
          </cell>
          <cell r="D381">
            <v>3645931</v>
          </cell>
          <cell r="E381">
            <v>233</v>
          </cell>
          <cell r="F381">
            <v>206</v>
          </cell>
          <cell r="G381">
            <v>200</v>
          </cell>
          <cell r="H381">
            <v>189</v>
          </cell>
          <cell r="I381">
            <v>273</v>
          </cell>
          <cell r="J381">
            <v>237</v>
          </cell>
          <cell r="K381">
            <v>251</v>
          </cell>
          <cell r="L381">
            <v>224</v>
          </cell>
          <cell r="M381">
            <v>242</v>
          </cell>
        </row>
        <row r="382">
          <cell r="A382">
            <v>5178512</v>
          </cell>
          <cell r="B382">
            <v>5113349</v>
          </cell>
          <cell r="C382">
            <v>4410</v>
          </cell>
          <cell r="D382">
            <v>7115989</v>
          </cell>
          <cell r="E382">
            <v>233</v>
          </cell>
          <cell r="F382">
            <v>206</v>
          </cell>
          <cell r="G382">
            <v>200</v>
          </cell>
          <cell r="H382">
            <v>189</v>
          </cell>
          <cell r="I382">
            <v>273</v>
          </cell>
          <cell r="J382">
            <v>237</v>
          </cell>
          <cell r="K382">
            <v>251</v>
          </cell>
          <cell r="L382">
            <v>224</v>
          </cell>
          <cell r="M382">
            <v>242</v>
          </cell>
        </row>
        <row r="383">
          <cell r="A383">
            <v>5178728</v>
          </cell>
          <cell r="B383">
            <v>5113457</v>
          </cell>
          <cell r="C383">
            <v>4410</v>
          </cell>
          <cell r="D383">
            <v>721614</v>
          </cell>
          <cell r="E383">
            <v>233</v>
          </cell>
          <cell r="F383">
            <v>206</v>
          </cell>
          <cell r="G383">
            <v>200</v>
          </cell>
          <cell r="H383">
            <v>144</v>
          </cell>
          <cell r="I383">
            <v>213</v>
          </cell>
          <cell r="J383">
            <v>183</v>
          </cell>
          <cell r="K383">
            <v>193</v>
          </cell>
          <cell r="L383">
            <v>172</v>
          </cell>
          <cell r="M383">
            <v>475</v>
          </cell>
        </row>
        <row r="384">
          <cell r="A384">
            <v>5178940</v>
          </cell>
          <cell r="B384">
            <v>5113563</v>
          </cell>
          <cell r="C384">
            <v>4410</v>
          </cell>
          <cell r="D384">
            <v>1691953</v>
          </cell>
          <cell r="E384">
            <v>466</v>
          </cell>
          <cell r="F384">
            <v>412</v>
          </cell>
          <cell r="G384">
            <v>200</v>
          </cell>
          <cell r="H384">
            <v>189</v>
          </cell>
          <cell r="I384">
            <v>273</v>
          </cell>
          <cell r="J384">
            <v>237</v>
          </cell>
          <cell r="K384">
            <v>251</v>
          </cell>
          <cell r="L384">
            <v>224</v>
          </cell>
          <cell r="M384">
            <v>216</v>
          </cell>
        </row>
        <row r="385">
          <cell r="A385">
            <v>5178830</v>
          </cell>
          <cell r="B385">
            <v>5113508</v>
          </cell>
          <cell r="C385">
            <v>4410</v>
          </cell>
          <cell r="D385">
            <v>7103282</v>
          </cell>
          <cell r="E385">
            <v>233</v>
          </cell>
          <cell r="F385">
            <v>206</v>
          </cell>
          <cell r="G385">
            <v>200</v>
          </cell>
          <cell r="H385">
            <v>144</v>
          </cell>
          <cell r="I385">
            <v>213</v>
          </cell>
          <cell r="J385">
            <v>183</v>
          </cell>
          <cell r="K385">
            <v>193</v>
          </cell>
          <cell r="L385">
            <v>172</v>
          </cell>
          <cell r="M385">
            <v>269</v>
          </cell>
        </row>
        <row r="386">
          <cell r="A386">
            <v>5178452</v>
          </cell>
          <cell r="B386">
            <v>5113319</v>
          </cell>
          <cell r="C386">
            <v>4410</v>
          </cell>
          <cell r="D386">
            <v>7314095</v>
          </cell>
          <cell r="E386">
            <v>233</v>
          </cell>
          <cell r="F386">
            <v>206</v>
          </cell>
          <cell r="G386">
            <v>200</v>
          </cell>
          <cell r="H386">
            <v>189</v>
          </cell>
          <cell r="I386">
            <v>273</v>
          </cell>
          <cell r="J386">
            <v>237</v>
          </cell>
          <cell r="K386">
            <v>251</v>
          </cell>
          <cell r="L386">
            <v>224</v>
          </cell>
          <cell r="M386">
            <v>128</v>
          </cell>
        </row>
        <row r="387">
          <cell r="A387">
            <v>5094960</v>
          </cell>
          <cell r="B387">
            <v>5071573</v>
          </cell>
          <cell r="C387">
            <v>4410</v>
          </cell>
          <cell r="D387">
            <v>3639899</v>
          </cell>
          <cell r="E387">
            <v>246</v>
          </cell>
          <cell r="F387">
            <v>130</v>
          </cell>
          <cell r="G387">
            <v>145</v>
          </cell>
          <cell r="H387">
            <v>104</v>
          </cell>
          <cell r="I387">
            <v>126</v>
          </cell>
          <cell r="J387">
            <v>93</v>
          </cell>
          <cell r="K387">
            <v>133</v>
          </cell>
          <cell r="L387">
            <v>698</v>
          </cell>
          <cell r="M387">
            <v>528</v>
          </cell>
        </row>
        <row r="388">
          <cell r="A388">
            <v>5178708</v>
          </cell>
          <cell r="B388">
            <v>5113447</v>
          </cell>
          <cell r="C388">
            <v>4410</v>
          </cell>
          <cell r="D388">
            <v>3367065</v>
          </cell>
          <cell r="E388">
            <v>1145</v>
          </cell>
          <cell r="F388">
            <v>307</v>
          </cell>
          <cell r="G388">
            <v>295</v>
          </cell>
          <cell r="H388">
            <v>339</v>
          </cell>
          <cell r="I388">
            <v>357</v>
          </cell>
          <cell r="J388">
            <v>314</v>
          </cell>
          <cell r="K388">
            <v>940</v>
          </cell>
          <cell r="L388">
            <v>1023</v>
          </cell>
          <cell r="M388">
            <v>1107</v>
          </cell>
        </row>
        <row r="389">
          <cell r="A389">
            <v>5178768</v>
          </cell>
          <cell r="B389">
            <v>5113477</v>
          </cell>
          <cell r="C389">
            <v>4410</v>
          </cell>
          <cell r="D389">
            <v>3526774</v>
          </cell>
          <cell r="E389">
            <v>92</v>
          </cell>
          <cell r="F389">
            <v>42</v>
          </cell>
          <cell r="G389">
            <v>69</v>
          </cell>
          <cell r="H389">
            <v>218</v>
          </cell>
          <cell r="I389">
            <v>251</v>
          </cell>
          <cell r="J389">
            <v>227</v>
          </cell>
          <cell r="K389">
            <v>213</v>
          </cell>
          <cell r="L389">
            <v>122</v>
          </cell>
          <cell r="M389">
            <v>126</v>
          </cell>
        </row>
        <row r="390">
          <cell r="A390">
            <v>5178554</v>
          </cell>
          <cell r="B390">
            <v>5113370</v>
          </cell>
          <cell r="C390">
            <v>4410</v>
          </cell>
          <cell r="D390">
            <v>3507294</v>
          </cell>
          <cell r="E390">
            <v>137</v>
          </cell>
          <cell r="F390">
            <v>124</v>
          </cell>
          <cell r="G390">
            <v>124</v>
          </cell>
          <cell r="H390">
            <v>161</v>
          </cell>
          <cell r="I390">
            <v>178</v>
          </cell>
          <cell r="J390">
            <v>147</v>
          </cell>
          <cell r="K390">
            <v>162</v>
          </cell>
          <cell r="L390">
            <v>151</v>
          </cell>
          <cell r="M390">
            <v>180</v>
          </cell>
        </row>
        <row r="391">
          <cell r="A391">
            <v>5178960</v>
          </cell>
          <cell r="B391">
            <v>5113573</v>
          </cell>
          <cell r="C391">
            <v>4410</v>
          </cell>
          <cell r="D391">
            <v>3201977</v>
          </cell>
          <cell r="E391">
            <v>121</v>
          </cell>
          <cell r="F391">
            <v>63</v>
          </cell>
          <cell r="G391">
            <v>136</v>
          </cell>
          <cell r="H391">
            <v>101</v>
          </cell>
          <cell r="I391">
            <v>129</v>
          </cell>
          <cell r="J391">
            <v>111</v>
          </cell>
          <cell r="K391">
            <v>0</v>
          </cell>
          <cell r="L391">
            <v>261</v>
          </cell>
          <cell r="M391">
            <v>189</v>
          </cell>
        </row>
        <row r="392">
          <cell r="A392">
            <v>5178872</v>
          </cell>
          <cell r="B392">
            <v>5113529</v>
          </cell>
          <cell r="C392">
            <v>4410</v>
          </cell>
          <cell r="D392">
            <v>7117671</v>
          </cell>
          <cell r="E392">
            <v>215</v>
          </cell>
          <cell r="F392">
            <v>186</v>
          </cell>
          <cell r="G392">
            <v>151</v>
          </cell>
          <cell r="H392">
            <v>156</v>
          </cell>
          <cell r="I392">
            <v>157</v>
          </cell>
          <cell r="J392">
            <v>176</v>
          </cell>
          <cell r="K392">
            <v>190</v>
          </cell>
          <cell r="L392">
            <v>196</v>
          </cell>
          <cell r="M392">
            <v>211</v>
          </cell>
        </row>
        <row r="393">
          <cell r="A393">
            <v>5094952</v>
          </cell>
          <cell r="B393">
            <v>5071569</v>
          </cell>
          <cell r="C393">
            <v>4410</v>
          </cell>
          <cell r="D393">
            <v>5317774</v>
          </cell>
          <cell r="E393">
            <v>108</v>
          </cell>
          <cell r="F393">
            <v>99</v>
          </cell>
          <cell r="G393">
            <v>76</v>
          </cell>
          <cell r="H393">
            <v>70</v>
          </cell>
          <cell r="I393">
            <v>67</v>
          </cell>
          <cell r="J393">
            <v>65</v>
          </cell>
          <cell r="K393">
            <v>68</v>
          </cell>
          <cell r="L393">
            <v>65</v>
          </cell>
          <cell r="M393">
            <v>66</v>
          </cell>
        </row>
        <row r="394">
          <cell r="A394">
            <v>5178686</v>
          </cell>
          <cell r="B394">
            <v>5113436</v>
          </cell>
          <cell r="C394">
            <v>4410</v>
          </cell>
          <cell r="D394">
            <v>5383914</v>
          </cell>
          <cell r="E394">
            <v>332</v>
          </cell>
          <cell r="F394">
            <v>267</v>
          </cell>
          <cell r="G394">
            <v>302</v>
          </cell>
          <cell r="H394">
            <v>235</v>
          </cell>
          <cell r="I394">
            <v>256</v>
          </cell>
          <cell r="J394">
            <v>245</v>
          </cell>
          <cell r="K394">
            <v>254</v>
          </cell>
          <cell r="L394">
            <v>272</v>
          </cell>
          <cell r="M394">
            <v>295</v>
          </cell>
        </row>
        <row r="395">
          <cell r="A395">
            <v>5178664</v>
          </cell>
          <cell r="B395">
            <v>5113425</v>
          </cell>
          <cell r="C395">
            <v>4410</v>
          </cell>
          <cell r="D395">
            <v>16007568</v>
          </cell>
          <cell r="E395">
            <v>261</v>
          </cell>
          <cell r="F395">
            <v>239</v>
          </cell>
          <cell r="G395">
            <v>226</v>
          </cell>
          <cell r="H395">
            <v>237</v>
          </cell>
          <cell r="I395">
            <v>237</v>
          </cell>
          <cell r="J395">
            <v>236</v>
          </cell>
          <cell r="K395">
            <v>37</v>
          </cell>
          <cell r="L395">
            <v>175</v>
          </cell>
          <cell r="M395">
            <v>210</v>
          </cell>
        </row>
        <row r="396">
          <cell r="A396">
            <v>5094958</v>
          </cell>
          <cell r="B396">
            <v>5071572</v>
          </cell>
          <cell r="C396">
            <v>4410</v>
          </cell>
          <cell r="D396">
            <v>10276205</v>
          </cell>
          <cell r="E396">
            <v>331</v>
          </cell>
          <cell r="F396">
            <v>538</v>
          </cell>
          <cell r="G396">
            <v>602</v>
          </cell>
          <cell r="H396">
            <v>180</v>
          </cell>
          <cell r="I396">
            <v>12</v>
          </cell>
          <cell r="J396">
            <v>21</v>
          </cell>
          <cell r="K396">
            <v>479</v>
          </cell>
          <cell r="L396">
            <v>678</v>
          </cell>
          <cell r="M396">
            <v>137</v>
          </cell>
        </row>
        <row r="397">
          <cell r="A397">
            <v>5178598</v>
          </cell>
          <cell r="B397">
            <v>5113392</v>
          </cell>
          <cell r="C397">
            <v>4410</v>
          </cell>
          <cell r="D397">
            <v>8913502</v>
          </cell>
          <cell r="E397">
            <v>163</v>
          </cell>
          <cell r="F397">
            <v>131</v>
          </cell>
          <cell r="G397">
            <v>132</v>
          </cell>
          <cell r="H397">
            <v>123</v>
          </cell>
          <cell r="I397">
            <v>128</v>
          </cell>
          <cell r="J397">
            <v>123</v>
          </cell>
          <cell r="K397">
            <v>142</v>
          </cell>
          <cell r="L397">
            <v>133</v>
          </cell>
          <cell r="M397">
            <v>129</v>
          </cell>
        </row>
        <row r="398">
          <cell r="A398">
            <v>5094942</v>
          </cell>
          <cell r="B398">
            <v>5071564</v>
          </cell>
          <cell r="C398">
            <v>4410</v>
          </cell>
          <cell r="D398">
            <v>34728294</v>
          </cell>
          <cell r="E398">
            <v>34</v>
          </cell>
          <cell r="F398">
            <v>87</v>
          </cell>
          <cell r="G398">
            <v>83</v>
          </cell>
          <cell r="H398">
            <v>39</v>
          </cell>
          <cell r="I398">
            <v>44</v>
          </cell>
          <cell r="J398">
            <v>34</v>
          </cell>
          <cell r="K398">
            <v>25</v>
          </cell>
          <cell r="L398">
            <v>27</v>
          </cell>
          <cell r="M398">
            <v>23</v>
          </cell>
        </row>
        <row r="399">
          <cell r="A399">
            <v>5178490</v>
          </cell>
          <cell r="B399">
            <v>5113338</v>
          </cell>
          <cell r="C399">
            <v>4410</v>
          </cell>
          <cell r="D399">
            <v>1876871</v>
          </cell>
          <cell r="E399">
            <v>218</v>
          </cell>
          <cell r="F399">
            <v>196</v>
          </cell>
          <cell r="G399">
            <v>193</v>
          </cell>
          <cell r="H399">
            <v>177</v>
          </cell>
          <cell r="I399">
            <v>191</v>
          </cell>
          <cell r="J399">
            <v>173</v>
          </cell>
          <cell r="K399">
            <v>191</v>
          </cell>
          <cell r="L399">
            <v>201</v>
          </cell>
          <cell r="M399">
            <v>225</v>
          </cell>
        </row>
        <row r="400">
          <cell r="A400">
            <v>5178748</v>
          </cell>
          <cell r="B400">
            <v>5113467</v>
          </cell>
          <cell r="C400">
            <v>4410</v>
          </cell>
          <cell r="D400">
            <v>1889908</v>
          </cell>
          <cell r="E400">
            <v>161</v>
          </cell>
          <cell r="F400">
            <v>67</v>
          </cell>
          <cell r="G400">
            <v>44</v>
          </cell>
          <cell r="H400">
            <v>48</v>
          </cell>
          <cell r="I400">
            <v>48</v>
          </cell>
          <cell r="J400">
            <v>48</v>
          </cell>
          <cell r="K400">
            <v>50</v>
          </cell>
          <cell r="L400">
            <v>98</v>
          </cell>
          <cell r="M400">
            <v>173</v>
          </cell>
        </row>
        <row r="401">
          <cell r="A401">
            <v>5178620</v>
          </cell>
          <cell r="B401">
            <v>5113403</v>
          </cell>
          <cell r="C401">
            <v>4410</v>
          </cell>
          <cell r="D401">
            <v>2951300</v>
          </cell>
          <cell r="E401">
            <v>169</v>
          </cell>
          <cell r="F401">
            <v>130</v>
          </cell>
          <cell r="G401">
            <v>98</v>
          </cell>
          <cell r="H401">
            <v>120</v>
          </cell>
          <cell r="I401">
            <v>131</v>
          </cell>
          <cell r="J401">
            <v>122</v>
          </cell>
          <cell r="K401">
            <v>106</v>
          </cell>
          <cell r="L401">
            <v>114</v>
          </cell>
          <cell r="M401">
            <v>97</v>
          </cell>
        </row>
        <row r="402">
          <cell r="A402">
            <v>5094934</v>
          </cell>
          <cell r="B402">
            <v>5071560</v>
          </cell>
          <cell r="C402">
            <v>4410</v>
          </cell>
          <cell r="D402">
            <v>1449661</v>
          </cell>
          <cell r="E402">
            <v>91</v>
          </cell>
          <cell r="F402">
            <v>74</v>
          </cell>
          <cell r="G402">
            <v>115</v>
          </cell>
          <cell r="H402">
            <v>132</v>
          </cell>
          <cell r="I402">
            <v>152</v>
          </cell>
          <cell r="J402">
            <v>120</v>
          </cell>
          <cell r="K402">
            <v>94</v>
          </cell>
          <cell r="L402">
            <v>107</v>
          </cell>
          <cell r="M402">
            <v>109</v>
          </cell>
        </row>
        <row r="403">
          <cell r="A403">
            <v>5094936</v>
          </cell>
          <cell r="B403">
            <v>5071561</v>
          </cell>
          <cell r="C403">
            <v>4410</v>
          </cell>
          <cell r="D403">
            <v>1692118</v>
          </cell>
          <cell r="E403">
            <v>314</v>
          </cell>
          <cell r="F403">
            <v>90</v>
          </cell>
          <cell r="G403">
            <v>207</v>
          </cell>
          <cell r="H403">
            <v>191</v>
          </cell>
          <cell r="I403">
            <v>202</v>
          </cell>
          <cell r="J403">
            <v>174</v>
          </cell>
          <cell r="K403">
            <v>233</v>
          </cell>
          <cell r="L403">
            <v>332</v>
          </cell>
          <cell r="M403">
            <v>320</v>
          </cell>
        </row>
        <row r="404">
          <cell r="A404">
            <v>5094954</v>
          </cell>
          <cell r="B404">
            <v>5071570</v>
          </cell>
          <cell r="C404">
            <v>4410</v>
          </cell>
          <cell r="D404">
            <v>2950688</v>
          </cell>
          <cell r="E404">
            <v>930</v>
          </cell>
          <cell r="F404">
            <v>725</v>
          </cell>
          <cell r="G404">
            <v>863</v>
          </cell>
          <cell r="H404">
            <v>809</v>
          </cell>
          <cell r="I404">
            <v>872</v>
          </cell>
          <cell r="J404">
            <v>703</v>
          </cell>
          <cell r="K404">
            <v>680</v>
          </cell>
          <cell r="L404">
            <v>741</v>
          </cell>
          <cell r="M404">
            <v>772</v>
          </cell>
        </row>
        <row r="405">
          <cell r="A405">
            <v>5178982</v>
          </cell>
          <cell r="B405">
            <v>5113584</v>
          </cell>
          <cell r="C405">
            <v>4410</v>
          </cell>
          <cell r="D405">
            <v>1789741</v>
          </cell>
          <cell r="E405">
            <v>188</v>
          </cell>
          <cell r="F405">
            <v>159</v>
          </cell>
          <cell r="G405">
            <v>105</v>
          </cell>
          <cell r="H405">
            <v>74</v>
          </cell>
          <cell r="I405">
            <v>74</v>
          </cell>
          <cell r="J405">
            <v>67</v>
          </cell>
          <cell r="K405">
            <v>72</v>
          </cell>
          <cell r="L405">
            <v>70</v>
          </cell>
          <cell r="M405">
            <v>97</v>
          </cell>
        </row>
        <row r="406">
          <cell r="A406">
            <v>5178894</v>
          </cell>
          <cell r="B406">
            <v>5113540</v>
          </cell>
          <cell r="C406">
            <v>4410</v>
          </cell>
          <cell r="D406">
            <v>1676015</v>
          </cell>
          <cell r="E406">
            <v>199</v>
          </cell>
          <cell r="F406">
            <v>356</v>
          </cell>
          <cell r="G406">
            <v>374</v>
          </cell>
          <cell r="H406">
            <v>154</v>
          </cell>
          <cell r="I406">
            <v>190</v>
          </cell>
          <cell r="J406">
            <v>173</v>
          </cell>
          <cell r="K406">
            <v>186</v>
          </cell>
          <cell r="L406">
            <v>182</v>
          </cell>
          <cell r="M406">
            <v>224</v>
          </cell>
        </row>
        <row r="407">
          <cell r="A407">
            <v>5178576</v>
          </cell>
          <cell r="B407">
            <v>5113381</v>
          </cell>
          <cell r="C407">
            <v>4410</v>
          </cell>
          <cell r="D407">
            <v>2953743</v>
          </cell>
          <cell r="E407">
            <v>225</v>
          </cell>
          <cell r="F407">
            <v>166</v>
          </cell>
          <cell r="G407">
            <v>190</v>
          </cell>
          <cell r="H407">
            <v>161</v>
          </cell>
          <cell r="I407">
            <v>210</v>
          </cell>
          <cell r="J407">
            <v>187</v>
          </cell>
          <cell r="K407">
            <v>209</v>
          </cell>
          <cell r="L407">
            <v>195</v>
          </cell>
          <cell r="M407">
            <v>448</v>
          </cell>
        </row>
        <row r="408">
          <cell r="A408">
            <v>5094956</v>
          </cell>
          <cell r="B408">
            <v>5071571</v>
          </cell>
          <cell r="C408">
            <v>4410</v>
          </cell>
          <cell r="D408">
            <v>1729120</v>
          </cell>
          <cell r="E408">
            <v>383</v>
          </cell>
          <cell r="F408">
            <v>279</v>
          </cell>
          <cell r="G408">
            <v>329</v>
          </cell>
          <cell r="H408">
            <v>311</v>
          </cell>
          <cell r="I408">
            <v>325</v>
          </cell>
          <cell r="J408">
            <v>261</v>
          </cell>
          <cell r="K408">
            <v>272</v>
          </cell>
          <cell r="L408">
            <v>283</v>
          </cell>
          <cell r="M408">
            <v>276</v>
          </cell>
        </row>
        <row r="409">
          <cell r="A409">
            <v>5178852</v>
          </cell>
          <cell r="B409">
            <v>5113519</v>
          </cell>
          <cell r="C409">
            <v>4410</v>
          </cell>
          <cell r="D409">
            <v>1751649</v>
          </cell>
          <cell r="E409">
            <v>232</v>
          </cell>
          <cell r="F409">
            <v>173</v>
          </cell>
          <cell r="G409">
            <v>134</v>
          </cell>
          <cell r="H409">
            <v>92</v>
          </cell>
          <cell r="I409">
            <v>127</v>
          </cell>
          <cell r="J409">
            <v>269</v>
          </cell>
          <cell r="K409">
            <v>138</v>
          </cell>
          <cell r="L409">
            <v>190</v>
          </cell>
          <cell r="M409">
            <v>178</v>
          </cell>
        </row>
        <row r="410">
          <cell r="A410">
            <v>5179004</v>
          </cell>
          <cell r="B410">
            <v>5113595</v>
          </cell>
          <cell r="C410">
            <v>4410</v>
          </cell>
          <cell r="D410">
            <v>6824002</v>
          </cell>
          <cell r="E410">
            <v>56</v>
          </cell>
          <cell r="F410">
            <v>29</v>
          </cell>
          <cell r="G410">
            <v>81</v>
          </cell>
          <cell r="H410">
            <v>109</v>
          </cell>
          <cell r="I410">
            <v>304</v>
          </cell>
          <cell r="J410">
            <v>91</v>
          </cell>
          <cell r="K410">
            <v>60</v>
          </cell>
          <cell r="L410">
            <v>15</v>
          </cell>
          <cell r="M410">
            <v>31</v>
          </cell>
        </row>
        <row r="411">
          <cell r="A411">
            <v>5178790</v>
          </cell>
          <cell r="B411">
            <v>5113488</v>
          </cell>
          <cell r="C411">
            <v>4410</v>
          </cell>
          <cell r="D411">
            <v>6823599</v>
          </cell>
          <cell r="E411">
            <v>106</v>
          </cell>
          <cell r="F411">
            <v>108</v>
          </cell>
          <cell r="G411">
            <v>93</v>
          </cell>
          <cell r="H411">
            <v>97</v>
          </cell>
          <cell r="I411">
            <v>104</v>
          </cell>
          <cell r="J411">
            <v>82</v>
          </cell>
          <cell r="K411">
            <v>109</v>
          </cell>
          <cell r="L411">
            <v>123</v>
          </cell>
          <cell r="M411">
            <v>101</v>
          </cell>
        </row>
        <row r="412">
          <cell r="A412">
            <v>5178472</v>
          </cell>
          <cell r="B412">
            <v>5113329</v>
          </cell>
          <cell r="C412">
            <v>4410</v>
          </cell>
          <cell r="D412">
            <v>7104687</v>
          </cell>
          <cell r="E412">
            <v>92</v>
          </cell>
          <cell r="F412">
            <v>81</v>
          </cell>
          <cell r="G412">
            <v>83</v>
          </cell>
          <cell r="H412">
            <v>87</v>
          </cell>
          <cell r="I412">
            <v>131</v>
          </cell>
          <cell r="J412">
            <v>121</v>
          </cell>
          <cell r="K412">
            <v>130</v>
          </cell>
          <cell r="L412">
            <v>126</v>
          </cell>
          <cell r="M412">
            <v>107</v>
          </cell>
        </row>
        <row r="413">
          <cell r="A413">
            <v>5094938</v>
          </cell>
          <cell r="B413">
            <v>5071562</v>
          </cell>
          <cell r="C413">
            <v>4410</v>
          </cell>
          <cell r="D413">
            <v>7727711</v>
          </cell>
          <cell r="E413">
            <v>256</v>
          </cell>
          <cell r="F413">
            <v>215</v>
          </cell>
          <cell r="G413">
            <v>238</v>
          </cell>
          <cell r="H413">
            <v>199</v>
          </cell>
          <cell r="I413">
            <v>211</v>
          </cell>
          <cell r="J413">
            <v>193</v>
          </cell>
          <cell r="K413">
            <v>202</v>
          </cell>
          <cell r="L413">
            <v>228</v>
          </cell>
          <cell r="M413">
            <v>211</v>
          </cell>
        </row>
        <row r="414">
          <cell r="A414">
            <v>5178812</v>
          </cell>
          <cell r="B414">
            <v>5113499</v>
          </cell>
          <cell r="C414">
            <v>4410</v>
          </cell>
          <cell r="D414">
            <v>7130291</v>
          </cell>
          <cell r="E414">
            <v>472</v>
          </cell>
          <cell r="F414">
            <v>432</v>
          </cell>
          <cell r="G414">
            <v>478</v>
          </cell>
          <cell r="H414">
            <v>463</v>
          </cell>
          <cell r="I414">
            <v>491</v>
          </cell>
          <cell r="J414">
            <v>410</v>
          </cell>
          <cell r="K414">
            <v>437</v>
          </cell>
          <cell r="L414">
            <v>605</v>
          </cell>
          <cell r="M414">
            <v>450</v>
          </cell>
        </row>
        <row r="415">
          <cell r="A415">
            <v>5178532</v>
          </cell>
          <cell r="B415">
            <v>5113359</v>
          </cell>
          <cell r="C415">
            <v>4410</v>
          </cell>
          <cell r="D415">
            <v>7104777</v>
          </cell>
          <cell r="E415">
            <v>507</v>
          </cell>
          <cell r="F415">
            <v>328</v>
          </cell>
          <cell r="G415">
            <v>235</v>
          </cell>
          <cell r="H415">
            <v>218</v>
          </cell>
          <cell r="I415">
            <v>196</v>
          </cell>
          <cell r="J415">
            <v>165</v>
          </cell>
          <cell r="K415">
            <v>159</v>
          </cell>
          <cell r="L415">
            <v>182</v>
          </cell>
          <cell r="M415">
            <v>205</v>
          </cell>
        </row>
        <row r="416">
          <cell r="A416">
            <v>5178914</v>
          </cell>
          <cell r="B416">
            <v>5113550</v>
          </cell>
          <cell r="C416">
            <v>4410</v>
          </cell>
          <cell r="D416">
            <v>70006355</v>
          </cell>
          <cell r="E416">
            <v>144</v>
          </cell>
          <cell r="F416">
            <v>123</v>
          </cell>
          <cell r="G416">
            <v>127</v>
          </cell>
          <cell r="H416">
            <v>142</v>
          </cell>
          <cell r="I416">
            <v>143</v>
          </cell>
          <cell r="J416">
            <v>134</v>
          </cell>
          <cell r="K416">
            <v>142</v>
          </cell>
          <cell r="L416">
            <v>159</v>
          </cell>
          <cell r="M416">
            <v>139</v>
          </cell>
        </row>
        <row r="417">
          <cell r="A417">
            <v>5094940</v>
          </cell>
          <cell r="B417">
            <v>5071563</v>
          </cell>
          <cell r="C417">
            <v>4410</v>
          </cell>
          <cell r="D417">
            <v>3656133</v>
          </cell>
          <cell r="E417">
            <v>224</v>
          </cell>
          <cell r="F417">
            <v>177</v>
          </cell>
          <cell r="G417">
            <v>207</v>
          </cell>
          <cell r="H417">
            <v>179</v>
          </cell>
          <cell r="I417">
            <v>196</v>
          </cell>
          <cell r="J417">
            <v>170</v>
          </cell>
          <cell r="K417">
            <v>167</v>
          </cell>
          <cell r="L417">
            <v>186</v>
          </cell>
          <cell r="M417">
            <v>173</v>
          </cell>
        </row>
        <row r="418">
          <cell r="A418">
            <v>5179386</v>
          </cell>
          <cell r="B418">
            <v>5113786</v>
          </cell>
          <cell r="C418">
            <v>4410</v>
          </cell>
          <cell r="E418">
            <v>231</v>
          </cell>
          <cell r="F418">
            <v>206</v>
          </cell>
          <cell r="G418">
            <v>198</v>
          </cell>
          <cell r="H418">
            <v>176</v>
          </cell>
          <cell r="I418">
            <v>229</v>
          </cell>
          <cell r="J418">
            <v>198</v>
          </cell>
          <cell r="K418">
            <v>211</v>
          </cell>
          <cell r="L418">
            <v>191</v>
          </cell>
          <cell r="M418">
            <v>203</v>
          </cell>
        </row>
        <row r="419">
          <cell r="A419">
            <v>5179370</v>
          </cell>
          <cell r="B419">
            <v>5113778</v>
          </cell>
          <cell r="C419">
            <v>4410</v>
          </cell>
          <cell r="E419">
            <v>246</v>
          </cell>
          <cell r="F419">
            <v>220</v>
          </cell>
          <cell r="G419">
            <v>211</v>
          </cell>
          <cell r="H419">
            <v>188</v>
          </cell>
          <cell r="I419">
            <v>245</v>
          </cell>
          <cell r="J419">
            <v>211</v>
          </cell>
          <cell r="K419">
            <v>225</v>
          </cell>
          <cell r="L419">
            <v>203</v>
          </cell>
          <cell r="M419">
            <v>217</v>
          </cell>
        </row>
        <row r="420">
          <cell r="A420">
            <v>5179382</v>
          </cell>
          <cell r="B420">
            <v>5113784</v>
          </cell>
          <cell r="C420">
            <v>4410</v>
          </cell>
          <cell r="D420">
            <v>3652567</v>
          </cell>
          <cell r="E420">
            <v>172</v>
          </cell>
          <cell r="F420">
            <v>152</v>
          </cell>
          <cell r="G420">
            <v>148</v>
          </cell>
          <cell r="H420">
            <v>144</v>
          </cell>
          <cell r="I420">
            <v>213</v>
          </cell>
          <cell r="J420">
            <v>183</v>
          </cell>
          <cell r="K420">
            <v>193</v>
          </cell>
          <cell r="L420">
            <v>172</v>
          </cell>
          <cell r="M420">
            <v>184</v>
          </cell>
        </row>
        <row r="421">
          <cell r="A421">
            <v>5179384</v>
          </cell>
          <cell r="B421">
            <v>5113785</v>
          </cell>
          <cell r="C421">
            <v>4410</v>
          </cell>
          <cell r="D421">
            <v>16009352</v>
          </cell>
          <cell r="E421">
            <v>233</v>
          </cell>
          <cell r="F421">
            <v>206</v>
          </cell>
          <cell r="G421">
            <v>200</v>
          </cell>
          <cell r="H421">
            <v>189</v>
          </cell>
          <cell r="I421">
            <v>273</v>
          </cell>
          <cell r="J421">
            <v>237</v>
          </cell>
          <cell r="K421">
            <v>251</v>
          </cell>
          <cell r="L421">
            <v>224</v>
          </cell>
          <cell r="M421">
            <v>149</v>
          </cell>
        </row>
        <row r="422">
          <cell r="A422">
            <v>5179090</v>
          </cell>
          <cell r="B422">
            <v>5113638</v>
          </cell>
          <cell r="C422">
            <v>4410</v>
          </cell>
          <cell r="D422">
            <v>6821038</v>
          </cell>
          <cell r="E422">
            <v>233</v>
          </cell>
          <cell r="F422">
            <v>206</v>
          </cell>
          <cell r="G422">
            <v>200</v>
          </cell>
          <cell r="H422">
            <v>189</v>
          </cell>
          <cell r="I422">
            <v>273</v>
          </cell>
          <cell r="J422">
            <v>212</v>
          </cell>
          <cell r="K422">
            <v>100</v>
          </cell>
          <cell r="L422">
            <v>103</v>
          </cell>
          <cell r="M422">
            <v>114</v>
          </cell>
        </row>
        <row r="423">
          <cell r="A423">
            <v>5179332</v>
          </cell>
          <cell r="B423">
            <v>5113759</v>
          </cell>
          <cell r="C423">
            <v>4410</v>
          </cell>
          <cell r="D423">
            <v>1502247</v>
          </cell>
          <cell r="E423">
            <v>342</v>
          </cell>
          <cell r="F423">
            <v>618</v>
          </cell>
          <cell r="G423">
            <v>330</v>
          </cell>
          <cell r="H423">
            <v>321</v>
          </cell>
          <cell r="I423">
            <v>341</v>
          </cell>
          <cell r="J423">
            <v>311</v>
          </cell>
          <cell r="K423">
            <v>313</v>
          </cell>
          <cell r="L423">
            <v>303</v>
          </cell>
          <cell r="M423">
            <v>328</v>
          </cell>
        </row>
        <row r="424">
          <cell r="A424">
            <v>5179112</v>
          </cell>
          <cell r="B424">
            <v>5113649</v>
          </cell>
          <cell r="C424">
            <v>4410</v>
          </cell>
          <cell r="D424">
            <v>2951262</v>
          </cell>
          <cell r="E424">
            <v>100</v>
          </cell>
          <cell r="F424">
            <v>82</v>
          </cell>
          <cell r="G424">
            <v>98</v>
          </cell>
          <cell r="H424">
            <v>90</v>
          </cell>
          <cell r="I424">
            <v>91</v>
          </cell>
          <cell r="J424">
            <v>86</v>
          </cell>
          <cell r="K424">
            <v>96</v>
          </cell>
          <cell r="L424">
            <v>100</v>
          </cell>
          <cell r="M424">
            <v>95</v>
          </cell>
        </row>
        <row r="425">
          <cell r="A425">
            <v>5179200</v>
          </cell>
          <cell r="B425">
            <v>5113693</v>
          </cell>
          <cell r="C425">
            <v>4410</v>
          </cell>
          <cell r="D425">
            <v>1692334</v>
          </cell>
          <cell r="E425">
            <v>268</v>
          </cell>
          <cell r="F425">
            <v>229</v>
          </cell>
          <cell r="G425">
            <v>255</v>
          </cell>
          <cell r="H425">
            <v>248</v>
          </cell>
          <cell r="I425">
            <v>232</v>
          </cell>
          <cell r="J425">
            <v>218</v>
          </cell>
          <cell r="K425">
            <v>224</v>
          </cell>
          <cell r="L425">
            <v>251</v>
          </cell>
          <cell r="M425">
            <v>288</v>
          </cell>
        </row>
        <row r="426">
          <cell r="A426">
            <v>5179046</v>
          </cell>
          <cell r="B426">
            <v>5113616</v>
          </cell>
          <cell r="C426">
            <v>4410</v>
          </cell>
          <cell r="D426">
            <v>6822055</v>
          </cell>
          <cell r="E426">
            <v>186</v>
          </cell>
          <cell r="F426">
            <v>156</v>
          </cell>
          <cell r="G426">
            <v>165</v>
          </cell>
          <cell r="H426">
            <v>166</v>
          </cell>
          <cell r="I426">
            <v>177</v>
          </cell>
          <cell r="J426">
            <v>171</v>
          </cell>
          <cell r="K426">
            <v>171</v>
          </cell>
          <cell r="L426">
            <v>164</v>
          </cell>
          <cell r="M426">
            <v>186</v>
          </cell>
        </row>
        <row r="427">
          <cell r="A427">
            <v>5179158</v>
          </cell>
          <cell r="B427">
            <v>5113672</v>
          </cell>
          <cell r="C427">
            <v>4410</v>
          </cell>
          <cell r="D427">
            <v>3741358</v>
          </cell>
          <cell r="E427">
            <v>185</v>
          </cell>
          <cell r="F427">
            <v>152</v>
          </cell>
          <cell r="G427">
            <v>153</v>
          </cell>
          <cell r="H427">
            <v>190</v>
          </cell>
          <cell r="I427">
            <v>180</v>
          </cell>
          <cell r="J427">
            <v>158</v>
          </cell>
          <cell r="K427">
            <v>68</v>
          </cell>
          <cell r="L427">
            <v>93</v>
          </cell>
          <cell r="M427">
            <v>101</v>
          </cell>
        </row>
        <row r="428">
          <cell r="A428">
            <v>5179222</v>
          </cell>
          <cell r="B428">
            <v>5113704</v>
          </cell>
          <cell r="C428">
            <v>4410</v>
          </cell>
          <cell r="D428">
            <v>6822409</v>
          </cell>
          <cell r="E428">
            <v>17</v>
          </cell>
          <cell r="F428">
            <v>48</v>
          </cell>
          <cell r="G428">
            <v>44</v>
          </cell>
          <cell r="H428">
            <v>10</v>
          </cell>
          <cell r="I428">
            <v>10</v>
          </cell>
          <cell r="J428">
            <v>16</v>
          </cell>
          <cell r="K428">
            <v>0</v>
          </cell>
          <cell r="L428">
            <v>25</v>
          </cell>
          <cell r="M428">
            <v>39</v>
          </cell>
        </row>
        <row r="429">
          <cell r="A429">
            <v>5179242</v>
          </cell>
          <cell r="B429">
            <v>5113714</v>
          </cell>
          <cell r="C429">
            <v>4410</v>
          </cell>
          <cell r="D429">
            <v>6822101</v>
          </cell>
          <cell r="E429">
            <v>0</v>
          </cell>
          <cell r="F429">
            <v>168</v>
          </cell>
          <cell r="G429">
            <v>164</v>
          </cell>
          <cell r="H429">
            <v>125</v>
          </cell>
          <cell r="I429">
            <v>170</v>
          </cell>
          <cell r="J429">
            <v>157</v>
          </cell>
          <cell r="K429">
            <v>162</v>
          </cell>
          <cell r="L429">
            <v>236</v>
          </cell>
          <cell r="M429">
            <v>228</v>
          </cell>
        </row>
        <row r="430">
          <cell r="A430">
            <v>5179258</v>
          </cell>
          <cell r="B430">
            <v>5113722</v>
          </cell>
          <cell r="C430">
            <v>4410</v>
          </cell>
          <cell r="D430">
            <v>1676014</v>
          </cell>
          <cell r="E430">
            <v>0</v>
          </cell>
          <cell r="F430">
            <v>74</v>
          </cell>
          <cell r="G430">
            <v>126</v>
          </cell>
          <cell r="H430">
            <v>121</v>
          </cell>
          <cell r="I430">
            <v>164</v>
          </cell>
          <cell r="J430">
            <v>217</v>
          </cell>
          <cell r="K430">
            <v>98</v>
          </cell>
          <cell r="L430">
            <v>176</v>
          </cell>
          <cell r="M430">
            <v>234</v>
          </cell>
        </row>
        <row r="431">
          <cell r="A431">
            <v>5179354</v>
          </cell>
          <cell r="B431">
            <v>5113770</v>
          </cell>
          <cell r="C431">
            <v>4410</v>
          </cell>
          <cell r="D431">
            <v>3729707</v>
          </cell>
          <cell r="E431">
            <v>247</v>
          </cell>
          <cell r="F431">
            <v>457</v>
          </cell>
          <cell r="G431">
            <v>212</v>
          </cell>
          <cell r="H431">
            <v>176</v>
          </cell>
          <cell r="I431">
            <v>189</v>
          </cell>
          <cell r="J431">
            <v>170</v>
          </cell>
          <cell r="K431">
            <v>172</v>
          </cell>
          <cell r="L431">
            <v>139</v>
          </cell>
          <cell r="M431">
            <v>64</v>
          </cell>
        </row>
        <row r="432">
          <cell r="A432">
            <v>5179390</v>
          </cell>
          <cell r="B432">
            <v>5113788</v>
          </cell>
          <cell r="C432">
            <v>4410</v>
          </cell>
          <cell r="D432">
            <v>3730069</v>
          </cell>
          <cell r="E432">
            <v>272</v>
          </cell>
          <cell r="F432">
            <v>238</v>
          </cell>
          <cell r="G432">
            <v>230</v>
          </cell>
          <cell r="H432">
            <v>236</v>
          </cell>
          <cell r="I432">
            <v>251</v>
          </cell>
          <cell r="J432">
            <v>211</v>
          </cell>
          <cell r="K432">
            <v>227</v>
          </cell>
          <cell r="L432">
            <v>206</v>
          </cell>
          <cell r="M432">
            <v>228</v>
          </cell>
        </row>
        <row r="433">
          <cell r="A433">
            <v>5179388</v>
          </cell>
          <cell r="B433">
            <v>5113787</v>
          </cell>
          <cell r="C433">
            <v>4410</v>
          </cell>
          <cell r="D433">
            <v>6824767</v>
          </cell>
          <cell r="E433">
            <v>204</v>
          </cell>
          <cell r="F433">
            <v>135</v>
          </cell>
          <cell r="G433">
            <v>144</v>
          </cell>
          <cell r="H433">
            <v>183</v>
          </cell>
          <cell r="I433">
            <v>188</v>
          </cell>
          <cell r="J433">
            <v>180</v>
          </cell>
          <cell r="K433">
            <v>168</v>
          </cell>
          <cell r="L433">
            <v>156</v>
          </cell>
          <cell r="M433">
            <v>158</v>
          </cell>
        </row>
        <row r="434">
          <cell r="A434">
            <v>5179068</v>
          </cell>
          <cell r="B434">
            <v>5113627</v>
          </cell>
          <cell r="C434">
            <v>4410</v>
          </cell>
          <cell r="D434">
            <v>6829489</v>
          </cell>
          <cell r="E434">
            <v>59</v>
          </cell>
          <cell r="F434">
            <v>46</v>
          </cell>
          <cell r="G434">
            <v>56</v>
          </cell>
          <cell r="H434">
            <v>56</v>
          </cell>
          <cell r="I434">
            <v>60</v>
          </cell>
          <cell r="J434">
            <v>54</v>
          </cell>
          <cell r="K434">
            <v>43</v>
          </cell>
          <cell r="L434">
            <v>35</v>
          </cell>
          <cell r="M434">
            <v>31</v>
          </cell>
        </row>
        <row r="435">
          <cell r="A435">
            <v>5179274</v>
          </cell>
          <cell r="B435">
            <v>5113730</v>
          </cell>
          <cell r="C435">
            <v>4410</v>
          </cell>
          <cell r="D435">
            <v>3729711</v>
          </cell>
          <cell r="E435">
            <v>152</v>
          </cell>
          <cell r="F435">
            <v>152</v>
          </cell>
          <cell r="G435">
            <v>164</v>
          </cell>
          <cell r="H435">
            <v>148</v>
          </cell>
          <cell r="I435">
            <v>145</v>
          </cell>
          <cell r="J435">
            <v>127</v>
          </cell>
          <cell r="K435">
            <v>145</v>
          </cell>
          <cell r="L435">
            <v>123</v>
          </cell>
          <cell r="M435">
            <v>138</v>
          </cell>
        </row>
        <row r="436">
          <cell r="A436">
            <v>5179292</v>
          </cell>
          <cell r="B436">
            <v>5113739</v>
          </cell>
          <cell r="C436">
            <v>4410</v>
          </cell>
          <cell r="D436">
            <v>6825066</v>
          </cell>
          <cell r="E436">
            <v>227</v>
          </cell>
          <cell r="F436">
            <v>161</v>
          </cell>
          <cell r="G436">
            <v>135</v>
          </cell>
          <cell r="H436">
            <v>106</v>
          </cell>
          <cell r="I436">
            <v>133</v>
          </cell>
          <cell r="J436">
            <v>111</v>
          </cell>
          <cell r="K436">
            <v>192</v>
          </cell>
          <cell r="L436">
            <v>169</v>
          </cell>
          <cell r="M436">
            <v>195</v>
          </cell>
        </row>
        <row r="437">
          <cell r="A437">
            <v>5179178</v>
          </cell>
          <cell r="B437">
            <v>5113682</v>
          </cell>
          <cell r="C437">
            <v>4410</v>
          </cell>
          <cell r="D437">
            <v>6427949</v>
          </cell>
          <cell r="E437">
            <v>64</v>
          </cell>
          <cell r="F437">
            <v>60</v>
          </cell>
          <cell r="G437">
            <v>71</v>
          </cell>
          <cell r="H437">
            <v>128</v>
          </cell>
          <cell r="I437">
            <v>141</v>
          </cell>
          <cell r="J437">
            <v>133</v>
          </cell>
          <cell r="K437">
            <v>146</v>
          </cell>
          <cell r="L437">
            <v>138</v>
          </cell>
          <cell r="M437">
            <v>152</v>
          </cell>
        </row>
        <row r="438">
          <cell r="A438">
            <v>5179134</v>
          </cell>
          <cell r="B438">
            <v>5113660</v>
          </cell>
          <cell r="C438">
            <v>4410</v>
          </cell>
          <cell r="D438">
            <v>7104762</v>
          </cell>
          <cell r="E438">
            <v>241</v>
          </cell>
          <cell r="F438">
            <v>190</v>
          </cell>
          <cell r="G438">
            <v>201</v>
          </cell>
          <cell r="H438">
            <v>209</v>
          </cell>
          <cell r="I438">
            <v>168</v>
          </cell>
          <cell r="J438">
            <v>165</v>
          </cell>
          <cell r="K438">
            <v>175</v>
          </cell>
          <cell r="L438">
            <v>192</v>
          </cell>
          <cell r="M438">
            <v>193</v>
          </cell>
        </row>
        <row r="439">
          <cell r="A439">
            <v>5179380</v>
          </cell>
          <cell r="B439">
            <v>5113783</v>
          </cell>
          <cell r="C439">
            <v>4410</v>
          </cell>
          <cell r="D439">
            <v>7128931</v>
          </cell>
          <cell r="E439">
            <v>171</v>
          </cell>
          <cell r="F439">
            <v>151</v>
          </cell>
          <cell r="G439">
            <v>180</v>
          </cell>
          <cell r="H439">
            <v>238</v>
          </cell>
          <cell r="I439">
            <v>240</v>
          </cell>
          <cell r="J439">
            <v>220</v>
          </cell>
          <cell r="K439">
            <v>230</v>
          </cell>
          <cell r="L439">
            <v>222</v>
          </cell>
          <cell r="M439">
            <v>187</v>
          </cell>
        </row>
        <row r="440">
          <cell r="A440">
            <v>5179378</v>
          </cell>
          <cell r="B440">
            <v>5113782</v>
          </cell>
          <cell r="C440">
            <v>4410</v>
          </cell>
          <cell r="D440">
            <v>7314725</v>
          </cell>
          <cell r="E440">
            <v>219</v>
          </cell>
          <cell r="F440">
            <v>175</v>
          </cell>
          <cell r="G440">
            <v>175</v>
          </cell>
          <cell r="H440">
            <v>233</v>
          </cell>
          <cell r="I440">
            <v>243</v>
          </cell>
          <cell r="J440">
            <v>225</v>
          </cell>
          <cell r="K440">
            <v>247</v>
          </cell>
          <cell r="L440">
            <v>237</v>
          </cell>
          <cell r="M440">
            <v>262</v>
          </cell>
        </row>
        <row r="441">
          <cell r="A441">
            <v>5179310</v>
          </cell>
          <cell r="B441">
            <v>5113748</v>
          </cell>
          <cell r="C441">
            <v>4410</v>
          </cell>
          <cell r="D441">
            <v>3355246</v>
          </cell>
          <cell r="E441">
            <v>312</v>
          </cell>
          <cell r="F441">
            <v>79</v>
          </cell>
          <cell r="G441">
            <v>234</v>
          </cell>
          <cell r="H441">
            <v>208</v>
          </cell>
          <cell r="I441">
            <v>221</v>
          </cell>
          <cell r="J441">
            <v>200</v>
          </cell>
          <cell r="K441">
            <v>228</v>
          </cell>
          <cell r="L441">
            <v>225</v>
          </cell>
          <cell r="M441">
            <v>249</v>
          </cell>
        </row>
        <row r="442">
          <cell r="A442">
            <v>5179514</v>
          </cell>
          <cell r="B442">
            <v>5113850</v>
          </cell>
          <cell r="C442">
            <v>4410</v>
          </cell>
          <cell r="E442">
            <v>172</v>
          </cell>
          <cell r="F442">
            <v>152</v>
          </cell>
          <cell r="G442">
            <v>148</v>
          </cell>
          <cell r="H442">
            <v>144</v>
          </cell>
          <cell r="I442">
            <v>213</v>
          </cell>
          <cell r="J442">
            <v>183</v>
          </cell>
          <cell r="K442">
            <v>193</v>
          </cell>
          <cell r="L442">
            <v>172</v>
          </cell>
          <cell r="M442">
            <v>184</v>
          </cell>
        </row>
        <row r="443">
          <cell r="A443">
            <v>5179456</v>
          </cell>
          <cell r="B443">
            <v>5113821</v>
          </cell>
          <cell r="C443">
            <v>4410</v>
          </cell>
          <cell r="D443">
            <v>3353310</v>
          </cell>
          <cell r="E443">
            <v>259</v>
          </cell>
          <cell r="F443">
            <v>172</v>
          </cell>
          <cell r="G443">
            <v>180</v>
          </cell>
          <cell r="H443">
            <v>144</v>
          </cell>
          <cell r="I443">
            <v>140</v>
          </cell>
          <cell r="J443">
            <v>129</v>
          </cell>
          <cell r="K443">
            <v>156</v>
          </cell>
          <cell r="L443">
            <v>162</v>
          </cell>
          <cell r="M443">
            <v>192</v>
          </cell>
        </row>
        <row r="444">
          <cell r="A444">
            <v>5179658</v>
          </cell>
          <cell r="B444">
            <v>5113922</v>
          </cell>
          <cell r="C444">
            <v>4410</v>
          </cell>
          <cell r="D444">
            <v>1751036</v>
          </cell>
          <cell r="E444">
            <v>202</v>
          </cell>
          <cell r="F444">
            <v>278</v>
          </cell>
          <cell r="G444">
            <v>197</v>
          </cell>
          <cell r="H444">
            <v>115</v>
          </cell>
          <cell r="I444">
            <v>120</v>
          </cell>
          <cell r="J444">
            <v>102</v>
          </cell>
          <cell r="K444">
            <v>98</v>
          </cell>
          <cell r="L444">
            <v>74</v>
          </cell>
          <cell r="M444">
            <v>77</v>
          </cell>
        </row>
        <row r="445">
          <cell r="A445">
            <v>5179638</v>
          </cell>
          <cell r="B445">
            <v>5113912</v>
          </cell>
          <cell r="C445">
            <v>4410</v>
          </cell>
          <cell r="D445">
            <v>6829266</v>
          </cell>
          <cell r="E445">
            <v>314</v>
          </cell>
          <cell r="F445">
            <v>196</v>
          </cell>
          <cell r="G445">
            <v>234</v>
          </cell>
          <cell r="H445">
            <v>221</v>
          </cell>
          <cell r="I445">
            <v>229</v>
          </cell>
          <cell r="J445">
            <v>218</v>
          </cell>
          <cell r="K445">
            <v>138</v>
          </cell>
          <cell r="L445">
            <v>300</v>
          </cell>
          <cell r="M445">
            <v>245</v>
          </cell>
        </row>
        <row r="446">
          <cell r="A446">
            <v>5179596</v>
          </cell>
          <cell r="B446">
            <v>5113891</v>
          </cell>
          <cell r="C446">
            <v>4410</v>
          </cell>
          <cell r="D446">
            <v>6824305</v>
          </cell>
          <cell r="E446">
            <v>136</v>
          </cell>
          <cell r="F446">
            <v>124</v>
          </cell>
          <cell r="G446">
            <v>107</v>
          </cell>
          <cell r="H446">
            <v>129</v>
          </cell>
          <cell r="I446">
            <v>151</v>
          </cell>
          <cell r="J446">
            <v>105</v>
          </cell>
          <cell r="K446">
            <v>99</v>
          </cell>
          <cell r="L446">
            <v>124</v>
          </cell>
          <cell r="M446">
            <v>152</v>
          </cell>
        </row>
        <row r="447">
          <cell r="A447">
            <v>5179554</v>
          </cell>
          <cell r="B447">
            <v>5113870</v>
          </cell>
          <cell r="C447">
            <v>4410</v>
          </cell>
          <cell r="D447">
            <v>6824322</v>
          </cell>
          <cell r="E447">
            <v>190</v>
          </cell>
          <cell r="F447">
            <v>165</v>
          </cell>
          <cell r="G447">
            <v>166</v>
          </cell>
          <cell r="H447">
            <v>163</v>
          </cell>
          <cell r="I447">
            <v>175</v>
          </cell>
          <cell r="J447">
            <v>160</v>
          </cell>
          <cell r="K447">
            <v>195</v>
          </cell>
          <cell r="L447">
            <v>191</v>
          </cell>
          <cell r="M447">
            <v>188</v>
          </cell>
        </row>
        <row r="448">
          <cell r="A448">
            <v>5179696</v>
          </cell>
          <cell r="B448">
            <v>5113941</v>
          </cell>
          <cell r="C448">
            <v>4410</v>
          </cell>
          <cell r="D448">
            <v>3741427</v>
          </cell>
          <cell r="E448">
            <v>260</v>
          </cell>
          <cell r="F448">
            <v>145</v>
          </cell>
          <cell r="G448">
            <v>107</v>
          </cell>
          <cell r="H448">
            <v>125</v>
          </cell>
          <cell r="I448">
            <v>129</v>
          </cell>
          <cell r="J448">
            <v>175</v>
          </cell>
          <cell r="K448">
            <v>278</v>
          </cell>
          <cell r="L448">
            <v>187</v>
          </cell>
          <cell r="M448">
            <v>82</v>
          </cell>
        </row>
        <row r="449">
          <cell r="A449">
            <v>5179676</v>
          </cell>
          <cell r="B449">
            <v>5113931</v>
          </cell>
          <cell r="C449">
            <v>4410</v>
          </cell>
          <cell r="D449">
            <v>6822122</v>
          </cell>
          <cell r="E449">
            <v>30</v>
          </cell>
          <cell r="F449">
            <v>82</v>
          </cell>
          <cell r="G449">
            <v>76</v>
          </cell>
          <cell r="H449">
            <v>99</v>
          </cell>
          <cell r="I449">
            <v>57</v>
          </cell>
          <cell r="J449">
            <v>75</v>
          </cell>
          <cell r="K449">
            <v>76</v>
          </cell>
          <cell r="L449">
            <v>75</v>
          </cell>
          <cell r="M449">
            <v>76</v>
          </cell>
        </row>
        <row r="450">
          <cell r="A450">
            <v>5179574</v>
          </cell>
          <cell r="B450">
            <v>5113880</v>
          </cell>
          <cell r="C450">
            <v>4410</v>
          </cell>
          <cell r="D450">
            <v>6822441</v>
          </cell>
          <cell r="E450">
            <v>149</v>
          </cell>
          <cell r="F450">
            <v>120</v>
          </cell>
          <cell r="G450">
            <v>123</v>
          </cell>
          <cell r="H450">
            <v>110</v>
          </cell>
          <cell r="I450">
            <v>120</v>
          </cell>
          <cell r="J450">
            <v>90</v>
          </cell>
          <cell r="K450">
            <v>85</v>
          </cell>
          <cell r="L450">
            <v>144</v>
          </cell>
          <cell r="M450">
            <v>145</v>
          </cell>
        </row>
        <row r="451">
          <cell r="A451">
            <v>5179472</v>
          </cell>
          <cell r="B451">
            <v>5113829</v>
          </cell>
          <cell r="C451">
            <v>4410</v>
          </cell>
          <cell r="D451">
            <v>6824725</v>
          </cell>
          <cell r="E451">
            <v>237</v>
          </cell>
          <cell r="F451">
            <v>225</v>
          </cell>
          <cell r="G451">
            <v>452</v>
          </cell>
          <cell r="H451">
            <v>216</v>
          </cell>
          <cell r="I451">
            <v>218</v>
          </cell>
          <cell r="J451">
            <v>211</v>
          </cell>
          <cell r="K451">
            <v>221</v>
          </cell>
          <cell r="L451">
            <v>173</v>
          </cell>
          <cell r="M451">
            <v>239</v>
          </cell>
        </row>
        <row r="452">
          <cell r="A452">
            <v>5179436</v>
          </cell>
          <cell r="B452">
            <v>5113811</v>
          </cell>
          <cell r="C452">
            <v>4410</v>
          </cell>
          <cell r="D452">
            <v>7299050</v>
          </cell>
          <cell r="E452">
            <v>288</v>
          </cell>
          <cell r="F452">
            <v>117</v>
          </cell>
          <cell r="G452">
            <v>239</v>
          </cell>
          <cell r="H452">
            <v>185</v>
          </cell>
          <cell r="I452">
            <v>136</v>
          </cell>
          <cell r="J452">
            <v>213</v>
          </cell>
          <cell r="K452">
            <v>226</v>
          </cell>
          <cell r="L452">
            <v>233</v>
          </cell>
          <cell r="M452">
            <v>251</v>
          </cell>
        </row>
        <row r="453">
          <cell r="A453">
            <v>5179616</v>
          </cell>
          <cell r="B453">
            <v>5113901</v>
          </cell>
          <cell r="C453">
            <v>4410</v>
          </cell>
          <cell r="D453">
            <v>7103154</v>
          </cell>
          <cell r="E453">
            <v>188</v>
          </cell>
          <cell r="F453">
            <v>178</v>
          </cell>
          <cell r="G453">
            <v>175</v>
          </cell>
          <cell r="H453">
            <v>162</v>
          </cell>
          <cell r="I453">
            <v>147</v>
          </cell>
          <cell r="J453">
            <v>126</v>
          </cell>
          <cell r="K453">
            <v>137</v>
          </cell>
          <cell r="L453">
            <v>128</v>
          </cell>
          <cell r="M453">
            <v>154</v>
          </cell>
        </row>
        <row r="454">
          <cell r="A454">
            <v>5179416</v>
          </cell>
          <cell r="B454">
            <v>5113801</v>
          </cell>
          <cell r="C454">
            <v>4410</v>
          </cell>
          <cell r="D454">
            <v>15961103</v>
          </cell>
          <cell r="E454">
            <v>206</v>
          </cell>
          <cell r="F454">
            <v>154</v>
          </cell>
          <cell r="G454">
            <v>173</v>
          </cell>
          <cell r="H454">
            <v>167</v>
          </cell>
          <cell r="I454">
            <v>169</v>
          </cell>
          <cell r="J454">
            <v>184</v>
          </cell>
          <cell r="K454">
            <v>186</v>
          </cell>
          <cell r="L454">
            <v>187</v>
          </cell>
          <cell r="M454">
            <v>170</v>
          </cell>
        </row>
        <row r="455">
          <cell r="A455">
            <v>5179836</v>
          </cell>
          <cell r="B455">
            <v>5114011</v>
          </cell>
          <cell r="C455">
            <v>4410</v>
          </cell>
          <cell r="E455">
            <v>172</v>
          </cell>
          <cell r="F455">
            <v>152</v>
          </cell>
          <cell r="G455">
            <v>148</v>
          </cell>
          <cell r="H455">
            <v>144</v>
          </cell>
          <cell r="I455">
            <v>213</v>
          </cell>
          <cell r="J455">
            <v>183</v>
          </cell>
          <cell r="K455">
            <v>193</v>
          </cell>
          <cell r="L455">
            <v>172</v>
          </cell>
          <cell r="M455">
            <v>184</v>
          </cell>
        </row>
        <row r="456">
          <cell r="A456">
            <v>5175380</v>
          </cell>
          <cell r="B456">
            <v>5111783</v>
          </cell>
          <cell r="C456">
            <v>4410</v>
          </cell>
          <cell r="D456">
            <v>3649102</v>
          </cell>
          <cell r="E456">
            <v>239</v>
          </cell>
          <cell r="F456">
            <v>200</v>
          </cell>
          <cell r="G456">
            <v>223</v>
          </cell>
          <cell r="H456">
            <v>259</v>
          </cell>
          <cell r="I456">
            <v>291</v>
          </cell>
          <cell r="J456">
            <v>250</v>
          </cell>
          <cell r="K456">
            <v>253</v>
          </cell>
          <cell r="L456">
            <v>241</v>
          </cell>
          <cell r="M456">
            <v>253</v>
          </cell>
        </row>
        <row r="457">
          <cell r="A457">
            <v>5179716</v>
          </cell>
          <cell r="B457">
            <v>5113951</v>
          </cell>
          <cell r="C457">
            <v>4410</v>
          </cell>
          <cell r="D457">
            <v>3652839</v>
          </cell>
          <cell r="E457">
            <v>279</v>
          </cell>
          <cell r="F457">
            <v>248</v>
          </cell>
          <cell r="G457">
            <v>241</v>
          </cell>
          <cell r="H457">
            <v>233</v>
          </cell>
          <cell r="I457">
            <v>253</v>
          </cell>
          <cell r="J457">
            <v>232</v>
          </cell>
          <cell r="K457">
            <v>235</v>
          </cell>
          <cell r="L457">
            <v>218</v>
          </cell>
          <cell r="M457">
            <v>240</v>
          </cell>
        </row>
        <row r="458">
          <cell r="A458">
            <v>5181132</v>
          </cell>
          <cell r="B458">
            <v>5114659</v>
          </cell>
          <cell r="C458">
            <v>4410</v>
          </cell>
          <cell r="D458">
            <v>33001804</v>
          </cell>
          <cell r="E458">
            <v>172</v>
          </cell>
          <cell r="F458">
            <v>152</v>
          </cell>
          <cell r="G458">
            <v>148</v>
          </cell>
          <cell r="H458">
            <v>144</v>
          </cell>
          <cell r="I458">
            <v>213</v>
          </cell>
          <cell r="J458">
            <v>183</v>
          </cell>
          <cell r="K458">
            <v>193</v>
          </cell>
          <cell r="L458">
            <v>172</v>
          </cell>
          <cell r="M458">
            <v>184</v>
          </cell>
        </row>
        <row r="459">
          <cell r="A459">
            <v>5181130</v>
          </cell>
          <cell r="B459">
            <v>5114658</v>
          </cell>
          <cell r="C459">
            <v>4410</v>
          </cell>
          <cell r="D459">
            <v>31993465</v>
          </cell>
          <cell r="E459">
            <v>48</v>
          </cell>
          <cell r="F459">
            <v>59</v>
          </cell>
          <cell r="G459">
            <v>53</v>
          </cell>
          <cell r="H459">
            <v>52</v>
          </cell>
          <cell r="I459">
            <v>17</v>
          </cell>
          <cell r="J459">
            <v>43</v>
          </cell>
          <cell r="K459">
            <v>36</v>
          </cell>
          <cell r="L459">
            <v>39</v>
          </cell>
          <cell r="M459">
            <v>41</v>
          </cell>
        </row>
        <row r="460">
          <cell r="A460">
            <v>5179776</v>
          </cell>
          <cell r="B460">
            <v>5113981</v>
          </cell>
          <cell r="C460">
            <v>4410</v>
          </cell>
          <cell r="D460">
            <v>3741336</v>
          </cell>
          <cell r="E460">
            <v>233</v>
          </cell>
          <cell r="F460">
            <v>206</v>
          </cell>
          <cell r="G460">
            <v>200</v>
          </cell>
          <cell r="H460">
            <v>189</v>
          </cell>
          <cell r="I460">
            <v>273</v>
          </cell>
          <cell r="J460">
            <v>237</v>
          </cell>
          <cell r="K460">
            <v>251</v>
          </cell>
          <cell r="L460">
            <v>448</v>
          </cell>
          <cell r="M460">
            <v>136</v>
          </cell>
        </row>
        <row r="461">
          <cell r="A461">
            <v>5179756</v>
          </cell>
          <cell r="B461">
            <v>5113971</v>
          </cell>
          <cell r="C461">
            <v>4410</v>
          </cell>
          <cell r="D461">
            <v>31991508</v>
          </cell>
          <cell r="E461">
            <v>433</v>
          </cell>
          <cell r="F461">
            <v>447</v>
          </cell>
          <cell r="G461">
            <v>518</v>
          </cell>
          <cell r="H461">
            <v>289</v>
          </cell>
          <cell r="I461">
            <v>306</v>
          </cell>
          <cell r="J461">
            <v>291</v>
          </cell>
          <cell r="K461">
            <v>389</v>
          </cell>
          <cell r="L461">
            <v>527</v>
          </cell>
          <cell r="M461">
            <v>404</v>
          </cell>
        </row>
        <row r="462">
          <cell r="A462">
            <v>5179816</v>
          </cell>
          <cell r="B462">
            <v>5114001</v>
          </cell>
          <cell r="C462">
            <v>4410</v>
          </cell>
          <cell r="D462">
            <v>15960499</v>
          </cell>
          <cell r="E462">
            <v>50</v>
          </cell>
          <cell r="F462">
            <v>60</v>
          </cell>
          <cell r="G462">
            <v>65</v>
          </cell>
          <cell r="H462">
            <v>203</v>
          </cell>
          <cell r="I462">
            <v>195</v>
          </cell>
          <cell r="J462">
            <v>196</v>
          </cell>
          <cell r="K462">
            <v>169</v>
          </cell>
          <cell r="L462">
            <v>166</v>
          </cell>
          <cell r="M462">
            <v>167</v>
          </cell>
        </row>
        <row r="463">
          <cell r="A463">
            <v>5175446</v>
          </cell>
          <cell r="B463">
            <v>5111816</v>
          </cell>
          <cell r="C463">
            <v>4410</v>
          </cell>
          <cell r="D463">
            <v>156186</v>
          </cell>
          <cell r="E463">
            <v>73</v>
          </cell>
          <cell r="F463">
            <v>51</v>
          </cell>
          <cell r="G463">
            <v>47</v>
          </cell>
          <cell r="H463">
            <v>52</v>
          </cell>
          <cell r="I463">
            <v>61</v>
          </cell>
          <cell r="J463">
            <v>48</v>
          </cell>
          <cell r="K463">
            <v>48</v>
          </cell>
          <cell r="L463">
            <v>57</v>
          </cell>
          <cell r="M463">
            <v>58</v>
          </cell>
        </row>
        <row r="464">
          <cell r="A464">
            <v>5175360</v>
          </cell>
          <cell r="B464">
            <v>5111773</v>
          </cell>
          <cell r="C464">
            <v>4410</v>
          </cell>
          <cell r="D464">
            <v>156183</v>
          </cell>
          <cell r="E464">
            <v>229</v>
          </cell>
          <cell r="F464">
            <v>293</v>
          </cell>
          <cell r="G464">
            <v>320</v>
          </cell>
          <cell r="H464">
            <v>284</v>
          </cell>
          <cell r="I464">
            <v>354</v>
          </cell>
          <cell r="J464">
            <v>213</v>
          </cell>
          <cell r="K464">
            <v>288</v>
          </cell>
          <cell r="L464">
            <v>287</v>
          </cell>
          <cell r="M464">
            <v>352</v>
          </cell>
        </row>
        <row r="465">
          <cell r="A465">
            <v>5181122</v>
          </cell>
          <cell r="B465">
            <v>5114654</v>
          </cell>
          <cell r="C465">
            <v>4410</v>
          </cell>
          <cell r="D465">
            <v>355558</v>
          </cell>
          <cell r="E465">
            <v>681</v>
          </cell>
          <cell r="F465">
            <v>593</v>
          </cell>
          <cell r="G465">
            <v>639</v>
          </cell>
          <cell r="H465">
            <v>578</v>
          </cell>
          <cell r="I465">
            <v>572</v>
          </cell>
          <cell r="J465">
            <v>514</v>
          </cell>
          <cell r="K465">
            <v>490</v>
          </cell>
          <cell r="L465">
            <v>459</v>
          </cell>
          <cell r="M465">
            <v>356</v>
          </cell>
        </row>
        <row r="466">
          <cell r="A466">
            <v>5179736</v>
          </cell>
          <cell r="B466">
            <v>5113961</v>
          </cell>
          <cell r="C466">
            <v>4410</v>
          </cell>
          <cell r="D466">
            <v>16007907</v>
          </cell>
          <cell r="E466">
            <v>230</v>
          </cell>
          <cell r="F466">
            <v>193</v>
          </cell>
          <cell r="G466">
            <v>208</v>
          </cell>
          <cell r="H466">
            <v>210</v>
          </cell>
          <cell r="I466">
            <v>223</v>
          </cell>
          <cell r="J466">
            <v>173</v>
          </cell>
          <cell r="K466">
            <v>191</v>
          </cell>
          <cell r="L466">
            <v>201</v>
          </cell>
          <cell r="M466">
            <v>235</v>
          </cell>
        </row>
        <row r="467">
          <cell r="A467">
            <v>5179396</v>
          </cell>
          <cell r="B467">
            <v>5113791</v>
          </cell>
          <cell r="C467">
            <v>4410</v>
          </cell>
          <cell r="D467">
            <v>1910723</v>
          </cell>
          <cell r="E467">
            <v>282</v>
          </cell>
          <cell r="F467">
            <v>184</v>
          </cell>
          <cell r="G467">
            <v>240</v>
          </cell>
          <cell r="H467">
            <v>218</v>
          </cell>
          <cell r="I467">
            <v>198</v>
          </cell>
          <cell r="J467">
            <v>168</v>
          </cell>
          <cell r="K467">
            <v>148</v>
          </cell>
          <cell r="L467">
            <v>126</v>
          </cell>
          <cell r="M467">
            <v>131</v>
          </cell>
        </row>
        <row r="468">
          <cell r="A468">
            <v>5175424</v>
          </cell>
          <cell r="B468">
            <v>5111805</v>
          </cell>
          <cell r="C468">
            <v>4410</v>
          </cell>
          <cell r="D468">
            <v>1911907</v>
          </cell>
          <cell r="E468">
            <v>173</v>
          </cell>
          <cell r="F468">
            <v>152</v>
          </cell>
          <cell r="G468">
            <v>154</v>
          </cell>
          <cell r="H468">
            <v>150</v>
          </cell>
          <cell r="I468">
            <v>150</v>
          </cell>
          <cell r="J468">
            <v>142</v>
          </cell>
          <cell r="K468">
            <v>159</v>
          </cell>
          <cell r="L468">
            <v>151</v>
          </cell>
          <cell r="M468">
            <v>166</v>
          </cell>
        </row>
        <row r="469">
          <cell r="A469">
            <v>5181110</v>
          </cell>
          <cell r="B469">
            <v>5114648</v>
          </cell>
          <cell r="C469">
            <v>4410</v>
          </cell>
          <cell r="D469">
            <v>1535571</v>
          </cell>
          <cell r="E469">
            <v>260</v>
          </cell>
          <cell r="F469">
            <v>226</v>
          </cell>
          <cell r="G469">
            <v>217</v>
          </cell>
          <cell r="H469">
            <v>224</v>
          </cell>
          <cell r="I469">
            <v>236</v>
          </cell>
          <cell r="J469">
            <v>238</v>
          </cell>
          <cell r="K469">
            <v>227</v>
          </cell>
          <cell r="L469">
            <v>229</v>
          </cell>
          <cell r="M469">
            <v>183</v>
          </cell>
        </row>
        <row r="470">
          <cell r="A470">
            <v>5181116</v>
          </cell>
          <cell r="B470">
            <v>5114651</v>
          </cell>
          <cell r="C470">
            <v>4410</v>
          </cell>
          <cell r="D470">
            <v>2962692</v>
          </cell>
          <cell r="E470">
            <v>121</v>
          </cell>
          <cell r="F470">
            <v>181</v>
          </cell>
          <cell r="G470">
            <v>210</v>
          </cell>
          <cell r="H470">
            <v>172</v>
          </cell>
          <cell r="I470">
            <v>185</v>
          </cell>
          <cell r="J470">
            <v>166</v>
          </cell>
          <cell r="K470">
            <v>164</v>
          </cell>
          <cell r="L470">
            <v>175</v>
          </cell>
          <cell r="M470">
            <v>188</v>
          </cell>
        </row>
        <row r="471">
          <cell r="A471">
            <v>5179400</v>
          </cell>
          <cell r="B471">
            <v>5113793</v>
          </cell>
          <cell r="C471">
            <v>4410</v>
          </cell>
          <cell r="D471">
            <v>1753308</v>
          </cell>
          <cell r="E471">
            <v>237</v>
          </cell>
          <cell r="F471">
            <v>183</v>
          </cell>
          <cell r="G471">
            <v>220</v>
          </cell>
          <cell r="H471">
            <v>214</v>
          </cell>
          <cell r="I471">
            <v>291</v>
          </cell>
          <cell r="J471">
            <v>282</v>
          </cell>
          <cell r="K471">
            <v>323</v>
          </cell>
          <cell r="L471">
            <v>337</v>
          </cell>
          <cell r="M471">
            <v>367</v>
          </cell>
        </row>
        <row r="472">
          <cell r="A472">
            <v>5175298</v>
          </cell>
          <cell r="B472">
            <v>5111742</v>
          </cell>
          <cell r="C472">
            <v>4410</v>
          </cell>
          <cell r="D472">
            <v>3730356</v>
          </cell>
          <cell r="E472">
            <v>305</v>
          </cell>
          <cell r="F472">
            <v>267</v>
          </cell>
          <cell r="G472">
            <v>274</v>
          </cell>
          <cell r="H472">
            <v>268</v>
          </cell>
          <cell r="I472">
            <v>271</v>
          </cell>
          <cell r="J472">
            <v>280</v>
          </cell>
          <cell r="K472">
            <v>232</v>
          </cell>
          <cell r="L472">
            <v>149</v>
          </cell>
          <cell r="M472">
            <v>203</v>
          </cell>
        </row>
        <row r="473">
          <cell r="A473">
            <v>5179398</v>
          </cell>
          <cell r="B473">
            <v>5113792</v>
          </cell>
          <cell r="C473">
            <v>4410</v>
          </cell>
          <cell r="D473">
            <v>6823869</v>
          </cell>
          <cell r="E473">
            <v>218</v>
          </cell>
          <cell r="F473">
            <v>182</v>
          </cell>
          <cell r="G473">
            <v>188</v>
          </cell>
          <cell r="H473">
            <v>178</v>
          </cell>
          <cell r="I473">
            <v>195</v>
          </cell>
          <cell r="J473">
            <v>176</v>
          </cell>
          <cell r="K473">
            <v>174</v>
          </cell>
          <cell r="L473">
            <v>172</v>
          </cell>
          <cell r="M473">
            <v>212</v>
          </cell>
        </row>
        <row r="474">
          <cell r="A474">
            <v>5179402</v>
          </cell>
          <cell r="B474">
            <v>5113794</v>
          </cell>
          <cell r="C474">
            <v>4410</v>
          </cell>
          <cell r="D474">
            <v>3725850</v>
          </cell>
          <cell r="E474">
            <v>151</v>
          </cell>
          <cell r="F474">
            <v>128</v>
          </cell>
          <cell r="G474">
            <v>123</v>
          </cell>
          <cell r="H474">
            <v>121</v>
          </cell>
          <cell r="I474">
            <v>138</v>
          </cell>
          <cell r="J474">
            <v>136</v>
          </cell>
          <cell r="K474">
            <v>141</v>
          </cell>
          <cell r="L474">
            <v>117</v>
          </cell>
          <cell r="M474">
            <v>152</v>
          </cell>
        </row>
        <row r="475">
          <cell r="A475">
            <v>5179858</v>
          </cell>
          <cell r="B475">
            <v>5114022</v>
          </cell>
          <cell r="C475">
            <v>4410</v>
          </cell>
          <cell r="D475">
            <v>6821123</v>
          </cell>
          <cell r="E475">
            <v>135</v>
          </cell>
          <cell r="F475">
            <v>158</v>
          </cell>
          <cell r="G475">
            <v>123</v>
          </cell>
          <cell r="H475">
            <v>151</v>
          </cell>
          <cell r="I475">
            <v>160</v>
          </cell>
          <cell r="J475">
            <v>140</v>
          </cell>
          <cell r="K475">
            <v>132</v>
          </cell>
          <cell r="L475">
            <v>139</v>
          </cell>
          <cell r="M475">
            <v>148</v>
          </cell>
        </row>
        <row r="476">
          <cell r="A476">
            <v>5179880</v>
          </cell>
          <cell r="B476">
            <v>5114033</v>
          </cell>
          <cell r="C476">
            <v>4410</v>
          </cell>
          <cell r="D476">
            <v>6823343</v>
          </cell>
          <cell r="E476">
            <v>87</v>
          </cell>
          <cell r="F476">
            <v>87</v>
          </cell>
          <cell r="G476">
            <v>79</v>
          </cell>
          <cell r="H476">
            <v>82</v>
          </cell>
          <cell r="I476">
            <v>79</v>
          </cell>
          <cell r="J476">
            <v>68</v>
          </cell>
          <cell r="K476">
            <v>71</v>
          </cell>
          <cell r="L476">
            <v>70</v>
          </cell>
          <cell r="M476">
            <v>46</v>
          </cell>
        </row>
        <row r="477">
          <cell r="A477">
            <v>5175340</v>
          </cell>
          <cell r="B477">
            <v>5111763</v>
          </cell>
          <cell r="C477">
            <v>4410</v>
          </cell>
          <cell r="D477">
            <v>6829406</v>
          </cell>
          <cell r="E477">
            <v>141</v>
          </cell>
          <cell r="F477">
            <v>110</v>
          </cell>
          <cell r="G477">
            <v>123</v>
          </cell>
          <cell r="H477">
            <v>299</v>
          </cell>
          <cell r="I477">
            <v>286</v>
          </cell>
          <cell r="J477">
            <v>806</v>
          </cell>
          <cell r="K477">
            <v>233</v>
          </cell>
          <cell r="L477">
            <v>249</v>
          </cell>
          <cell r="M477">
            <v>306</v>
          </cell>
        </row>
        <row r="478">
          <cell r="A478">
            <v>5175318</v>
          </cell>
          <cell r="B478">
            <v>5111752</v>
          </cell>
          <cell r="C478">
            <v>4410</v>
          </cell>
          <cell r="D478">
            <v>1751648</v>
          </cell>
          <cell r="E478">
            <v>257</v>
          </cell>
          <cell r="F478">
            <v>224</v>
          </cell>
          <cell r="G478">
            <v>201</v>
          </cell>
          <cell r="H478">
            <v>210</v>
          </cell>
          <cell r="I478">
            <v>206</v>
          </cell>
          <cell r="J478">
            <v>172</v>
          </cell>
          <cell r="K478">
            <v>184</v>
          </cell>
          <cell r="L478">
            <v>206</v>
          </cell>
          <cell r="M478">
            <v>223</v>
          </cell>
        </row>
        <row r="479">
          <cell r="A479">
            <v>5181126</v>
          </cell>
          <cell r="B479">
            <v>5114656</v>
          </cell>
          <cell r="C479">
            <v>4410</v>
          </cell>
          <cell r="D479">
            <v>3314066</v>
          </cell>
          <cell r="E479">
            <v>223</v>
          </cell>
          <cell r="F479">
            <v>189</v>
          </cell>
          <cell r="G479">
            <v>199</v>
          </cell>
          <cell r="H479">
            <v>179</v>
          </cell>
          <cell r="I479">
            <v>199</v>
          </cell>
          <cell r="J479">
            <v>186</v>
          </cell>
          <cell r="K479">
            <v>201</v>
          </cell>
          <cell r="L479">
            <v>190</v>
          </cell>
          <cell r="M479">
            <v>202</v>
          </cell>
        </row>
        <row r="480">
          <cell r="A480">
            <v>5181112</v>
          </cell>
          <cell r="B480">
            <v>5114649</v>
          </cell>
          <cell r="C480">
            <v>4410</v>
          </cell>
          <cell r="D480">
            <v>3304967</v>
          </cell>
          <cell r="E480">
            <v>89</v>
          </cell>
          <cell r="F480">
            <v>90</v>
          </cell>
          <cell r="G480">
            <v>68</v>
          </cell>
          <cell r="H480">
            <v>79</v>
          </cell>
          <cell r="I480">
            <v>84</v>
          </cell>
          <cell r="J480">
            <v>90</v>
          </cell>
          <cell r="K480">
            <v>86</v>
          </cell>
          <cell r="L480">
            <v>87</v>
          </cell>
          <cell r="M480">
            <v>121</v>
          </cell>
        </row>
        <row r="481">
          <cell r="A481">
            <v>5095622</v>
          </cell>
          <cell r="B481">
            <v>5071904</v>
          </cell>
          <cell r="C481">
            <v>4410</v>
          </cell>
          <cell r="D481">
            <v>7146519</v>
          </cell>
          <cell r="E481">
            <v>125</v>
          </cell>
          <cell r="F481">
            <v>86</v>
          </cell>
          <cell r="G481">
            <v>75</v>
          </cell>
          <cell r="H481">
            <v>106</v>
          </cell>
          <cell r="I481">
            <v>120</v>
          </cell>
          <cell r="J481">
            <v>119</v>
          </cell>
          <cell r="K481">
            <v>20</v>
          </cell>
          <cell r="L481">
            <v>89</v>
          </cell>
          <cell r="M481">
            <v>85</v>
          </cell>
        </row>
        <row r="482">
          <cell r="A482">
            <v>5179796</v>
          </cell>
          <cell r="B482">
            <v>5113991</v>
          </cell>
          <cell r="C482">
            <v>4410</v>
          </cell>
          <cell r="D482">
            <v>7130334</v>
          </cell>
          <cell r="E482">
            <v>107</v>
          </cell>
          <cell r="F482">
            <v>137</v>
          </cell>
          <cell r="G482">
            <v>228</v>
          </cell>
          <cell r="H482">
            <v>269</v>
          </cell>
          <cell r="I482">
            <v>609</v>
          </cell>
          <cell r="J482">
            <v>84</v>
          </cell>
          <cell r="K482">
            <v>75</v>
          </cell>
          <cell r="L482">
            <v>91</v>
          </cell>
          <cell r="M482">
            <v>103</v>
          </cell>
        </row>
        <row r="483">
          <cell r="A483">
            <v>5175402</v>
          </cell>
          <cell r="B483">
            <v>5111794</v>
          </cell>
          <cell r="C483">
            <v>4410</v>
          </cell>
          <cell r="D483">
            <v>7116786</v>
          </cell>
          <cell r="E483">
            <v>217</v>
          </cell>
          <cell r="F483">
            <v>177</v>
          </cell>
          <cell r="G483">
            <v>169</v>
          </cell>
          <cell r="H483">
            <v>189</v>
          </cell>
          <cell r="I483">
            <v>187</v>
          </cell>
          <cell r="J483">
            <v>168</v>
          </cell>
          <cell r="K483">
            <v>177</v>
          </cell>
          <cell r="L483">
            <v>173</v>
          </cell>
          <cell r="M483">
            <v>192</v>
          </cell>
        </row>
        <row r="484">
          <cell r="A484">
            <v>5181108</v>
          </cell>
          <cell r="B484">
            <v>5114647</v>
          </cell>
          <cell r="C484">
            <v>4410</v>
          </cell>
          <cell r="D484">
            <v>7118154</v>
          </cell>
          <cell r="E484">
            <v>226</v>
          </cell>
          <cell r="F484">
            <v>206</v>
          </cell>
          <cell r="G484">
            <v>199</v>
          </cell>
          <cell r="H484">
            <v>189</v>
          </cell>
          <cell r="I484">
            <v>205</v>
          </cell>
          <cell r="J484">
            <v>179</v>
          </cell>
          <cell r="K484">
            <v>194</v>
          </cell>
          <cell r="L484">
            <v>191</v>
          </cell>
          <cell r="M484">
            <v>205</v>
          </cell>
        </row>
        <row r="485">
          <cell r="A485">
            <v>5181124</v>
          </cell>
          <cell r="B485">
            <v>5114655</v>
          </cell>
          <cell r="C485">
            <v>4410</v>
          </cell>
          <cell r="D485">
            <v>7116084</v>
          </cell>
          <cell r="E485">
            <v>51</v>
          </cell>
          <cell r="F485">
            <v>0</v>
          </cell>
          <cell r="G485">
            <v>0</v>
          </cell>
          <cell r="H485">
            <v>299</v>
          </cell>
          <cell r="I485">
            <v>446</v>
          </cell>
          <cell r="J485">
            <v>376</v>
          </cell>
          <cell r="K485">
            <v>352</v>
          </cell>
          <cell r="L485">
            <v>331</v>
          </cell>
          <cell r="M485">
            <v>355</v>
          </cell>
        </row>
        <row r="486">
          <cell r="A486">
            <v>5181114</v>
          </cell>
          <cell r="B486">
            <v>5114650</v>
          </cell>
          <cell r="C486">
            <v>4410</v>
          </cell>
          <cell r="D486">
            <v>7117927</v>
          </cell>
          <cell r="E486">
            <v>277</v>
          </cell>
          <cell r="F486">
            <v>243</v>
          </cell>
          <cell r="G486">
            <v>255</v>
          </cell>
          <cell r="H486">
            <v>248</v>
          </cell>
          <cell r="I486">
            <v>271</v>
          </cell>
          <cell r="J486">
            <v>228</v>
          </cell>
          <cell r="K486">
            <v>269</v>
          </cell>
          <cell r="L486">
            <v>225</v>
          </cell>
          <cell r="M486">
            <v>243</v>
          </cell>
        </row>
        <row r="487">
          <cell r="A487">
            <v>5181128</v>
          </cell>
          <cell r="B487">
            <v>5114657</v>
          </cell>
          <cell r="C487">
            <v>4410</v>
          </cell>
          <cell r="D487">
            <v>443766</v>
          </cell>
          <cell r="E487">
            <v>179</v>
          </cell>
          <cell r="F487">
            <v>167</v>
          </cell>
          <cell r="G487">
            <v>158</v>
          </cell>
          <cell r="H487">
            <v>168</v>
          </cell>
          <cell r="I487">
            <v>155</v>
          </cell>
          <cell r="J487">
            <v>150</v>
          </cell>
          <cell r="K487">
            <v>149</v>
          </cell>
          <cell r="L487">
            <v>161</v>
          </cell>
          <cell r="M487">
            <v>183</v>
          </cell>
        </row>
        <row r="488">
          <cell r="A488">
            <v>5181120</v>
          </cell>
          <cell r="B488">
            <v>5114653</v>
          </cell>
          <cell r="C488">
            <v>4410</v>
          </cell>
          <cell r="D488">
            <v>721580</v>
          </cell>
          <cell r="E488">
            <v>185</v>
          </cell>
          <cell r="F488">
            <v>137</v>
          </cell>
          <cell r="G488">
            <v>149</v>
          </cell>
          <cell r="H488">
            <v>141</v>
          </cell>
          <cell r="I488">
            <v>150</v>
          </cell>
          <cell r="J488">
            <v>132</v>
          </cell>
          <cell r="K488">
            <v>132</v>
          </cell>
          <cell r="L488">
            <v>138</v>
          </cell>
          <cell r="M488">
            <v>144</v>
          </cell>
        </row>
        <row r="489">
          <cell r="A489">
            <v>5070046</v>
          </cell>
          <cell r="B489">
            <v>5059116</v>
          </cell>
          <cell r="C489">
            <v>4410</v>
          </cell>
          <cell r="E489">
            <v>172</v>
          </cell>
          <cell r="F489">
            <v>143</v>
          </cell>
          <cell r="G489">
            <v>157</v>
          </cell>
          <cell r="H489">
            <v>149</v>
          </cell>
          <cell r="I489">
            <v>207</v>
          </cell>
          <cell r="J489">
            <v>189</v>
          </cell>
          <cell r="K489">
            <v>181</v>
          </cell>
          <cell r="L489">
            <v>183</v>
          </cell>
          <cell r="M489">
            <v>179</v>
          </cell>
        </row>
        <row r="490">
          <cell r="A490">
            <v>5174896</v>
          </cell>
          <cell r="B490">
            <v>5111541</v>
          </cell>
          <cell r="C490">
            <v>4410</v>
          </cell>
          <cell r="E490">
            <v>353</v>
          </cell>
          <cell r="F490">
            <v>315</v>
          </cell>
          <cell r="G490">
            <v>303</v>
          </cell>
          <cell r="H490">
            <v>270</v>
          </cell>
          <cell r="I490">
            <v>352</v>
          </cell>
          <cell r="J490">
            <v>303</v>
          </cell>
          <cell r="K490">
            <v>323</v>
          </cell>
          <cell r="L490">
            <v>292</v>
          </cell>
          <cell r="M490">
            <v>312</v>
          </cell>
        </row>
        <row r="491">
          <cell r="A491">
            <v>5174998</v>
          </cell>
          <cell r="B491">
            <v>5111592</v>
          </cell>
          <cell r="C491">
            <v>4410</v>
          </cell>
          <cell r="F491">
            <v>612</v>
          </cell>
          <cell r="H491">
            <v>278</v>
          </cell>
          <cell r="I491">
            <v>247</v>
          </cell>
          <cell r="J491">
            <v>323</v>
          </cell>
          <cell r="K491">
            <v>277</v>
          </cell>
          <cell r="L491">
            <v>295</v>
          </cell>
          <cell r="M491">
            <v>267</v>
          </cell>
        </row>
        <row r="492">
          <cell r="A492">
            <v>5181150</v>
          </cell>
          <cell r="B492">
            <v>5114668</v>
          </cell>
          <cell r="C492">
            <v>4410</v>
          </cell>
          <cell r="D492">
            <v>33001592</v>
          </cell>
          <cell r="E492">
            <v>3389</v>
          </cell>
          <cell r="F492">
            <v>95</v>
          </cell>
          <cell r="G492">
            <v>116</v>
          </cell>
          <cell r="H492">
            <v>157</v>
          </cell>
          <cell r="I492">
            <v>33</v>
          </cell>
          <cell r="J492">
            <v>69</v>
          </cell>
          <cell r="K492">
            <v>70</v>
          </cell>
          <cell r="L492">
            <v>77</v>
          </cell>
          <cell r="M492">
            <v>88</v>
          </cell>
        </row>
        <row r="493">
          <cell r="A493">
            <v>5181148</v>
          </cell>
          <cell r="B493">
            <v>5114667</v>
          </cell>
          <cell r="C493">
            <v>4410</v>
          </cell>
          <cell r="D493">
            <v>33001697</v>
          </cell>
          <cell r="E493">
            <v>151</v>
          </cell>
          <cell r="F493">
            <v>30</v>
          </cell>
          <cell r="G493">
            <v>116</v>
          </cell>
          <cell r="H493">
            <v>112</v>
          </cell>
          <cell r="I493">
            <v>116</v>
          </cell>
          <cell r="J493">
            <v>105</v>
          </cell>
          <cell r="K493">
            <v>107</v>
          </cell>
          <cell r="L493">
            <v>92</v>
          </cell>
          <cell r="M493">
            <v>110</v>
          </cell>
        </row>
        <row r="494">
          <cell r="A494">
            <v>5181152</v>
          </cell>
          <cell r="B494">
            <v>5114669</v>
          </cell>
          <cell r="C494">
            <v>4410</v>
          </cell>
          <cell r="D494">
            <v>33001593</v>
          </cell>
          <cell r="E494">
            <v>53</v>
          </cell>
          <cell r="F494">
            <v>29</v>
          </cell>
          <cell r="G494">
            <v>72</v>
          </cell>
          <cell r="H494">
            <v>48</v>
          </cell>
          <cell r="I494">
            <v>57</v>
          </cell>
          <cell r="J494">
            <v>43</v>
          </cell>
          <cell r="K494">
            <v>41</v>
          </cell>
          <cell r="L494">
            <v>51</v>
          </cell>
          <cell r="M494">
            <v>54</v>
          </cell>
        </row>
        <row r="495">
          <cell r="A495">
            <v>5181162</v>
          </cell>
          <cell r="B495">
            <v>5114674</v>
          </cell>
          <cell r="C495">
            <v>4410</v>
          </cell>
          <cell r="D495">
            <v>33001588</v>
          </cell>
          <cell r="E495">
            <v>283</v>
          </cell>
          <cell r="F495">
            <v>253</v>
          </cell>
          <cell r="G495">
            <v>243</v>
          </cell>
          <cell r="H495">
            <v>216</v>
          </cell>
          <cell r="I495">
            <v>282</v>
          </cell>
          <cell r="J495">
            <v>243</v>
          </cell>
          <cell r="K495">
            <v>259</v>
          </cell>
          <cell r="L495">
            <v>234</v>
          </cell>
          <cell r="M495">
            <v>250</v>
          </cell>
        </row>
        <row r="496">
          <cell r="A496">
            <v>5181158</v>
          </cell>
          <cell r="B496">
            <v>5114672</v>
          </cell>
          <cell r="C496">
            <v>4410</v>
          </cell>
          <cell r="D496">
            <v>33001667</v>
          </cell>
          <cell r="E496">
            <v>133</v>
          </cell>
          <cell r="F496">
            <v>104</v>
          </cell>
          <cell r="G496">
            <v>93</v>
          </cell>
          <cell r="H496">
            <v>105</v>
          </cell>
          <cell r="I496">
            <v>110</v>
          </cell>
          <cell r="J496">
            <v>105</v>
          </cell>
          <cell r="K496">
            <v>103</v>
          </cell>
          <cell r="L496">
            <v>102</v>
          </cell>
          <cell r="M496">
            <v>105</v>
          </cell>
        </row>
        <row r="497">
          <cell r="A497">
            <v>5174954</v>
          </cell>
          <cell r="B497">
            <v>5111570</v>
          </cell>
          <cell r="C497">
            <v>4410</v>
          </cell>
          <cell r="D497">
            <v>3727095</v>
          </cell>
          <cell r="E497">
            <v>172</v>
          </cell>
          <cell r="F497">
            <v>152</v>
          </cell>
          <cell r="G497">
            <v>148</v>
          </cell>
          <cell r="H497">
            <v>144</v>
          </cell>
          <cell r="I497">
            <v>213</v>
          </cell>
          <cell r="J497">
            <v>183</v>
          </cell>
          <cell r="K497">
            <v>193</v>
          </cell>
          <cell r="L497">
            <v>155</v>
          </cell>
          <cell r="M497">
            <v>171</v>
          </cell>
        </row>
        <row r="498">
          <cell r="A498">
            <v>5175028</v>
          </cell>
          <cell r="B498">
            <v>5111607</v>
          </cell>
          <cell r="C498">
            <v>4410</v>
          </cell>
          <cell r="D498">
            <v>18492450</v>
          </cell>
          <cell r="E498">
            <v>172</v>
          </cell>
          <cell r="F498">
            <v>152</v>
          </cell>
          <cell r="G498">
            <v>148</v>
          </cell>
          <cell r="H498">
            <v>144</v>
          </cell>
          <cell r="I498">
            <v>213</v>
          </cell>
          <cell r="J498">
            <v>121</v>
          </cell>
          <cell r="K498">
            <v>165</v>
          </cell>
          <cell r="L498">
            <v>133</v>
          </cell>
          <cell r="M498">
            <v>149</v>
          </cell>
        </row>
        <row r="499">
          <cell r="A499">
            <v>5175148</v>
          </cell>
          <cell r="B499">
            <v>5111667</v>
          </cell>
          <cell r="C499">
            <v>4410</v>
          </cell>
          <cell r="D499">
            <v>3362761</v>
          </cell>
          <cell r="E499">
            <v>327</v>
          </cell>
          <cell r="F499">
            <v>105</v>
          </cell>
          <cell r="G499">
            <v>100</v>
          </cell>
          <cell r="H499">
            <v>214</v>
          </cell>
          <cell r="I499">
            <v>219</v>
          </cell>
          <cell r="J499">
            <v>161</v>
          </cell>
          <cell r="K499">
            <v>154</v>
          </cell>
          <cell r="L499">
            <v>122</v>
          </cell>
          <cell r="M499">
            <v>136</v>
          </cell>
        </row>
        <row r="500">
          <cell r="A500">
            <v>5174934</v>
          </cell>
          <cell r="B500">
            <v>5111560</v>
          </cell>
          <cell r="C500">
            <v>4410</v>
          </cell>
          <cell r="D500">
            <v>3361097</v>
          </cell>
          <cell r="E500">
            <v>138</v>
          </cell>
          <cell r="F500">
            <v>117</v>
          </cell>
          <cell r="G500">
            <v>112</v>
          </cell>
          <cell r="H500">
            <v>117</v>
          </cell>
          <cell r="I500">
            <v>122</v>
          </cell>
          <cell r="J500">
            <v>121</v>
          </cell>
          <cell r="K500">
            <v>149</v>
          </cell>
          <cell r="L500">
            <v>146</v>
          </cell>
          <cell r="M500">
            <v>165</v>
          </cell>
        </row>
        <row r="501">
          <cell r="A501">
            <v>5176422</v>
          </cell>
          <cell r="B501">
            <v>5112304</v>
          </cell>
          <cell r="C501">
            <v>4410</v>
          </cell>
          <cell r="D501">
            <v>156078</v>
          </cell>
          <cell r="E501">
            <v>93</v>
          </cell>
          <cell r="F501">
            <v>101</v>
          </cell>
          <cell r="G501">
            <v>109</v>
          </cell>
          <cell r="H501">
            <v>93</v>
          </cell>
          <cell r="I501">
            <v>101</v>
          </cell>
          <cell r="J501">
            <v>98</v>
          </cell>
          <cell r="K501">
            <v>95</v>
          </cell>
          <cell r="L501">
            <v>94</v>
          </cell>
          <cell r="M501">
            <v>101</v>
          </cell>
        </row>
        <row r="502">
          <cell r="A502">
            <v>5174992</v>
          </cell>
          <cell r="B502">
            <v>5111589</v>
          </cell>
          <cell r="C502">
            <v>4410</v>
          </cell>
          <cell r="D502">
            <v>156257</v>
          </cell>
          <cell r="E502">
            <v>206</v>
          </cell>
          <cell r="F502">
            <v>187</v>
          </cell>
          <cell r="G502">
            <v>185</v>
          </cell>
          <cell r="H502">
            <v>176</v>
          </cell>
          <cell r="I502">
            <v>201</v>
          </cell>
          <cell r="J502">
            <v>183</v>
          </cell>
          <cell r="K502">
            <v>196</v>
          </cell>
          <cell r="L502">
            <v>165</v>
          </cell>
          <cell r="M502">
            <v>201</v>
          </cell>
        </row>
        <row r="503">
          <cell r="A503">
            <v>5181168</v>
          </cell>
          <cell r="B503">
            <v>5114677</v>
          </cell>
          <cell r="C503">
            <v>4410</v>
          </cell>
          <cell r="D503">
            <v>2934728</v>
          </cell>
          <cell r="E503">
            <v>197</v>
          </cell>
          <cell r="F503">
            <v>178</v>
          </cell>
          <cell r="G503">
            <v>175</v>
          </cell>
          <cell r="H503">
            <v>176</v>
          </cell>
          <cell r="I503">
            <v>187</v>
          </cell>
          <cell r="J503">
            <v>0</v>
          </cell>
          <cell r="K503">
            <v>0</v>
          </cell>
          <cell r="L503">
            <v>0</v>
          </cell>
          <cell r="M503">
            <v>0</v>
          </cell>
        </row>
        <row r="504">
          <cell r="A504">
            <v>5174878</v>
          </cell>
          <cell r="B504">
            <v>5111532</v>
          </cell>
          <cell r="C504">
            <v>4410</v>
          </cell>
          <cell r="D504">
            <v>1502245</v>
          </cell>
          <cell r="E504">
            <v>161</v>
          </cell>
          <cell r="F504">
            <v>127</v>
          </cell>
          <cell r="G504">
            <v>152</v>
          </cell>
          <cell r="H504">
            <v>166</v>
          </cell>
          <cell r="I504">
            <v>172</v>
          </cell>
          <cell r="J504">
            <v>200</v>
          </cell>
          <cell r="K504">
            <v>265</v>
          </cell>
          <cell r="L504">
            <v>196</v>
          </cell>
          <cell r="M504">
            <v>226</v>
          </cell>
        </row>
        <row r="505">
          <cell r="A505">
            <v>5181156</v>
          </cell>
          <cell r="B505">
            <v>5114671</v>
          </cell>
          <cell r="C505">
            <v>4410</v>
          </cell>
          <cell r="D505">
            <v>1530244</v>
          </cell>
          <cell r="E505">
            <v>257</v>
          </cell>
          <cell r="F505">
            <v>202</v>
          </cell>
          <cell r="G505">
            <v>211</v>
          </cell>
          <cell r="H505">
            <v>199</v>
          </cell>
          <cell r="I505">
            <v>218</v>
          </cell>
          <cell r="J505">
            <v>218</v>
          </cell>
          <cell r="K505">
            <v>220</v>
          </cell>
          <cell r="L505">
            <v>195</v>
          </cell>
          <cell r="M505">
            <v>244</v>
          </cell>
        </row>
        <row r="506">
          <cell r="A506">
            <v>5175084</v>
          </cell>
          <cell r="B506">
            <v>5111635</v>
          </cell>
          <cell r="C506">
            <v>4410</v>
          </cell>
          <cell r="D506">
            <v>3741011</v>
          </cell>
          <cell r="E506">
            <v>180</v>
          </cell>
          <cell r="F506">
            <v>86</v>
          </cell>
          <cell r="G506">
            <v>132</v>
          </cell>
          <cell r="H506">
            <v>175</v>
          </cell>
          <cell r="I506">
            <v>252</v>
          </cell>
          <cell r="J506">
            <v>86</v>
          </cell>
          <cell r="K506">
            <v>128</v>
          </cell>
          <cell r="L506">
            <v>160</v>
          </cell>
          <cell r="M506">
            <v>131</v>
          </cell>
        </row>
        <row r="507">
          <cell r="A507">
            <v>5175014</v>
          </cell>
          <cell r="B507">
            <v>5111600</v>
          </cell>
          <cell r="C507">
            <v>4410</v>
          </cell>
          <cell r="D507">
            <v>3730354</v>
          </cell>
          <cell r="E507">
            <v>168</v>
          </cell>
          <cell r="F507">
            <v>124</v>
          </cell>
          <cell r="G507">
            <v>100</v>
          </cell>
          <cell r="H507">
            <v>120</v>
          </cell>
          <cell r="I507">
            <v>106</v>
          </cell>
          <cell r="J507">
            <v>114</v>
          </cell>
          <cell r="K507">
            <v>88</v>
          </cell>
          <cell r="L507">
            <v>126</v>
          </cell>
          <cell r="M507">
            <v>130</v>
          </cell>
        </row>
        <row r="508">
          <cell r="A508">
            <v>5175170</v>
          </cell>
          <cell r="B508">
            <v>5111678</v>
          </cell>
          <cell r="C508">
            <v>4410</v>
          </cell>
          <cell r="D508">
            <v>1752157</v>
          </cell>
          <cell r="E508">
            <v>190</v>
          </cell>
          <cell r="F508">
            <v>183</v>
          </cell>
          <cell r="G508">
            <v>165</v>
          </cell>
          <cell r="H508">
            <v>184</v>
          </cell>
          <cell r="I508">
            <v>137</v>
          </cell>
          <cell r="J508">
            <v>147</v>
          </cell>
          <cell r="K508">
            <v>174</v>
          </cell>
          <cell r="L508">
            <v>157</v>
          </cell>
          <cell r="M508">
            <v>101</v>
          </cell>
        </row>
        <row r="509">
          <cell r="A509">
            <v>5174916</v>
          </cell>
          <cell r="B509">
            <v>5111551</v>
          </cell>
          <cell r="C509">
            <v>4410</v>
          </cell>
          <cell r="D509">
            <v>6826732</v>
          </cell>
          <cell r="E509">
            <v>243</v>
          </cell>
          <cell r="F509">
            <v>253</v>
          </cell>
          <cell r="G509">
            <v>254</v>
          </cell>
          <cell r="H509">
            <v>237</v>
          </cell>
          <cell r="I509">
            <v>241</v>
          </cell>
          <cell r="J509">
            <v>229</v>
          </cell>
          <cell r="K509">
            <v>238</v>
          </cell>
          <cell r="L509">
            <v>240</v>
          </cell>
          <cell r="M509">
            <v>251</v>
          </cell>
        </row>
        <row r="510">
          <cell r="A510">
            <v>5174864</v>
          </cell>
          <cell r="B510">
            <v>5111525</v>
          </cell>
          <cell r="C510">
            <v>4410</v>
          </cell>
          <cell r="D510">
            <v>6827200</v>
          </cell>
          <cell r="E510">
            <v>333</v>
          </cell>
          <cell r="F510">
            <v>278</v>
          </cell>
          <cell r="G510">
            <v>343</v>
          </cell>
          <cell r="H510">
            <v>377</v>
          </cell>
          <cell r="I510">
            <v>341</v>
          </cell>
          <cell r="J510">
            <v>294</v>
          </cell>
          <cell r="K510">
            <v>295</v>
          </cell>
          <cell r="L510">
            <v>289</v>
          </cell>
          <cell r="M510">
            <v>325</v>
          </cell>
        </row>
        <row r="511">
          <cell r="A511">
            <v>5181166</v>
          </cell>
          <cell r="B511">
            <v>5114676</v>
          </cell>
          <cell r="C511">
            <v>4410</v>
          </cell>
          <cell r="D511">
            <v>2207229</v>
          </cell>
          <cell r="E511">
            <v>160</v>
          </cell>
          <cell r="F511">
            <v>102</v>
          </cell>
          <cell r="G511">
            <v>140</v>
          </cell>
          <cell r="H511">
            <v>123</v>
          </cell>
          <cell r="I511">
            <v>143</v>
          </cell>
          <cell r="J511">
            <v>163</v>
          </cell>
          <cell r="K511">
            <v>159</v>
          </cell>
          <cell r="L511">
            <v>171</v>
          </cell>
          <cell r="M511">
            <v>210</v>
          </cell>
        </row>
        <row r="512">
          <cell r="A512">
            <v>5181154</v>
          </cell>
          <cell r="B512">
            <v>5114670</v>
          </cell>
          <cell r="C512">
            <v>4410</v>
          </cell>
          <cell r="D512">
            <v>6313517</v>
          </cell>
          <cell r="E512">
            <v>91</v>
          </cell>
          <cell r="F512">
            <v>78</v>
          </cell>
          <cell r="G512">
            <v>90</v>
          </cell>
          <cell r="H512">
            <v>68</v>
          </cell>
          <cell r="I512">
            <v>94</v>
          </cell>
          <cell r="J512">
            <v>89</v>
          </cell>
          <cell r="K512">
            <v>112</v>
          </cell>
          <cell r="L512">
            <v>100</v>
          </cell>
          <cell r="M512">
            <v>97</v>
          </cell>
        </row>
        <row r="513">
          <cell r="A513">
            <v>5175192</v>
          </cell>
          <cell r="B513">
            <v>5111689</v>
          </cell>
          <cell r="C513">
            <v>4410</v>
          </cell>
          <cell r="D513">
            <v>6823609</v>
          </cell>
          <cell r="E513">
            <v>111</v>
          </cell>
          <cell r="F513">
            <v>83</v>
          </cell>
          <cell r="G513">
            <v>79</v>
          </cell>
          <cell r="H513">
            <v>83</v>
          </cell>
          <cell r="I513">
            <v>82</v>
          </cell>
          <cell r="J513">
            <v>78</v>
          </cell>
          <cell r="K513">
            <v>81</v>
          </cell>
          <cell r="L513">
            <v>83</v>
          </cell>
          <cell r="M513">
            <v>128</v>
          </cell>
        </row>
        <row r="514">
          <cell r="A514">
            <v>5175214</v>
          </cell>
          <cell r="B514">
            <v>5111700</v>
          </cell>
          <cell r="C514">
            <v>4410</v>
          </cell>
          <cell r="D514">
            <v>6820904</v>
          </cell>
          <cell r="E514">
            <v>117</v>
          </cell>
          <cell r="F514">
            <v>72</v>
          </cell>
          <cell r="G514">
            <v>65</v>
          </cell>
          <cell r="H514">
            <v>101</v>
          </cell>
          <cell r="I514">
            <v>125</v>
          </cell>
          <cell r="J514">
            <v>96</v>
          </cell>
          <cell r="K514">
            <v>109</v>
          </cell>
          <cell r="L514">
            <v>113</v>
          </cell>
          <cell r="M514">
            <v>129</v>
          </cell>
        </row>
        <row r="515">
          <cell r="A515">
            <v>5181174</v>
          </cell>
          <cell r="B515">
            <v>5114680</v>
          </cell>
          <cell r="C515">
            <v>4410</v>
          </cell>
          <cell r="D515">
            <v>2177224</v>
          </cell>
          <cell r="E515">
            <v>230</v>
          </cell>
          <cell r="F515">
            <v>9</v>
          </cell>
          <cell r="G515">
            <v>374</v>
          </cell>
          <cell r="H515">
            <v>196</v>
          </cell>
          <cell r="I515">
            <v>204</v>
          </cell>
          <cell r="J515">
            <v>374</v>
          </cell>
          <cell r="K515">
            <v>204</v>
          </cell>
          <cell r="L515">
            <v>221</v>
          </cell>
          <cell r="M515">
            <v>162</v>
          </cell>
        </row>
        <row r="516">
          <cell r="A516">
            <v>5181172</v>
          </cell>
          <cell r="B516">
            <v>5114679</v>
          </cell>
          <cell r="C516">
            <v>4410</v>
          </cell>
          <cell r="D516">
            <v>3361758</v>
          </cell>
          <cell r="E516">
            <v>182</v>
          </cell>
          <cell r="F516">
            <v>150</v>
          </cell>
          <cell r="G516">
            <v>222</v>
          </cell>
          <cell r="H516">
            <v>166</v>
          </cell>
          <cell r="I516">
            <v>162</v>
          </cell>
          <cell r="J516">
            <v>314</v>
          </cell>
          <cell r="K516">
            <v>185</v>
          </cell>
          <cell r="L516">
            <v>162</v>
          </cell>
          <cell r="M516">
            <v>202</v>
          </cell>
        </row>
        <row r="517">
          <cell r="A517">
            <v>5181164</v>
          </cell>
          <cell r="B517">
            <v>5114675</v>
          </cell>
          <cell r="C517">
            <v>4410</v>
          </cell>
          <cell r="D517">
            <v>2178270</v>
          </cell>
          <cell r="E517">
            <v>122</v>
          </cell>
          <cell r="F517">
            <v>109</v>
          </cell>
          <cell r="G517">
            <v>101</v>
          </cell>
          <cell r="H517">
            <v>91</v>
          </cell>
          <cell r="I517">
            <v>95</v>
          </cell>
          <cell r="J517">
            <v>100</v>
          </cell>
          <cell r="K517">
            <v>122</v>
          </cell>
          <cell r="L517">
            <v>104</v>
          </cell>
          <cell r="M517">
            <v>102</v>
          </cell>
        </row>
        <row r="518">
          <cell r="A518">
            <v>5175064</v>
          </cell>
          <cell r="B518">
            <v>5111625</v>
          </cell>
          <cell r="C518">
            <v>4410</v>
          </cell>
          <cell r="D518">
            <v>7314866</v>
          </cell>
          <cell r="E518">
            <v>154</v>
          </cell>
          <cell r="F518">
            <v>140</v>
          </cell>
          <cell r="G518">
            <v>168</v>
          </cell>
          <cell r="H518">
            <v>128</v>
          </cell>
          <cell r="I518">
            <v>138</v>
          </cell>
          <cell r="J518">
            <v>135</v>
          </cell>
          <cell r="K518">
            <v>175</v>
          </cell>
          <cell r="L518">
            <v>217</v>
          </cell>
          <cell r="M518">
            <v>175</v>
          </cell>
        </row>
        <row r="519">
          <cell r="A519">
            <v>5174972</v>
          </cell>
          <cell r="B519">
            <v>5111579</v>
          </cell>
          <cell r="C519">
            <v>4410</v>
          </cell>
          <cell r="D519">
            <v>7129741</v>
          </cell>
          <cell r="E519">
            <v>261</v>
          </cell>
          <cell r="F519">
            <v>228</v>
          </cell>
          <cell r="G519">
            <v>222</v>
          </cell>
          <cell r="H519">
            <v>182</v>
          </cell>
          <cell r="I519">
            <v>197</v>
          </cell>
          <cell r="J519">
            <v>167</v>
          </cell>
          <cell r="K519">
            <v>152</v>
          </cell>
          <cell r="L519">
            <v>121</v>
          </cell>
          <cell r="M519">
            <v>396</v>
          </cell>
        </row>
        <row r="520">
          <cell r="A520">
            <v>5175236</v>
          </cell>
          <cell r="B520">
            <v>5111711</v>
          </cell>
          <cell r="C520">
            <v>4410</v>
          </cell>
          <cell r="D520">
            <v>7129869</v>
          </cell>
          <cell r="E520">
            <v>110</v>
          </cell>
          <cell r="F520">
            <v>91</v>
          </cell>
          <cell r="G520">
            <v>119</v>
          </cell>
          <cell r="H520">
            <v>123</v>
          </cell>
          <cell r="I520">
            <v>132</v>
          </cell>
          <cell r="J520">
            <v>125</v>
          </cell>
          <cell r="K520">
            <v>150</v>
          </cell>
          <cell r="L520">
            <v>152</v>
          </cell>
          <cell r="M520">
            <v>181</v>
          </cell>
        </row>
        <row r="521">
          <cell r="A521">
            <v>5175106</v>
          </cell>
          <cell r="B521">
            <v>5111646</v>
          </cell>
          <cell r="C521">
            <v>4410</v>
          </cell>
          <cell r="D521">
            <v>7117821</v>
          </cell>
          <cell r="E521">
            <v>109</v>
          </cell>
          <cell r="F521">
            <v>96</v>
          </cell>
          <cell r="G521">
            <v>118</v>
          </cell>
          <cell r="H521">
            <v>102</v>
          </cell>
          <cell r="I521">
            <v>120</v>
          </cell>
          <cell r="J521">
            <v>77</v>
          </cell>
          <cell r="K521">
            <v>114</v>
          </cell>
          <cell r="L521">
            <v>81</v>
          </cell>
          <cell r="M521">
            <v>116</v>
          </cell>
        </row>
        <row r="522">
          <cell r="A522">
            <v>5175126</v>
          </cell>
          <cell r="B522">
            <v>5111656</v>
          </cell>
          <cell r="C522">
            <v>4410</v>
          </cell>
          <cell r="D522">
            <v>7129903</v>
          </cell>
          <cell r="E522">
            <v>235</v>
          </cell>
          <cell r="F522">
            <v>205</v>
          </cell>
          <cell r="G522">
            <v>193</v>
          </cell>
          <cell r="H522">
            <v>186</v>
          </cell>
          <cell r="I522">
            <v>201</v>
          </cell>
          <cell r="J522">
            <v>193</v>
          </cell>
          <cell r="K522">
            <v>199</v>
          </cell>
          <cell r="L522">
            <v>203</v>
          </cell>
          <cell r="M522">
            <v>204</v>
          </cell>
        </row>
        <row r="523">
          <cell r="A523">
            <v>5181144</v>
          </cell>
          <cell r="B523">
            <v>5114665</v>
          </cell>
          <cell r="C523">
            <v>4410</v>
          </cell>
          <cell r="D523">
            <v>7727099</v>
          </cell>
          <cell r="E523">
            <v>235</v>
          </cell>
          <cell r="F523">
            <v>342</v>
          </cell>
          <cell r="G523">
            <v>175</v>
          </cell>
          <cell r="H523">
            <v>299</v>
          </cell>
          <cell r="I523">
            <v>264</v>
          </cell>
          <cell r="J523">
            <v>214</v>
          </cell>
          <cell r="K523">
            <v>227</v>
          </cell>
          <cell r="L523">
            <v>219</v>
          </cell>
          <cell r="M523">
            <v>490</v>
          </cell>
        </row>
        <row r="524">
          <cell r="A524">
            <v>5181146</v>
          </cell>
          <cell r="B524">
            <v>5114666</v>
          </cell>
          <cell r="C524">
            <v>4410</v>
          </cell>
          <cell r="D524">
            <v>7128985</v>
          </cell>
          <cell r="E524">
            <v>278</v>
          </cell>
          <cell r="F524">
            <v>176</v>
          </cell>
          <cell r="G524">
            <v>204</v>
          </cell>
          <cell r="H524">
            <v>240</v>
          </cell>
          <cell r="I524">
            <v>225</v>
          </cell>
          <cell r="J524">
            <v>205</v>
          </cell>
          <cell r="K524">
            <v>241</v>
          </cell>
          <cell r="L524">
            <v>254</v>
          </cell>
          <cell r="M524">
            <v>224</v>
          </cell>
        </row>
        <row r="525">
          <cell r="A525">
            <v>5051536</v>
          </cell>
          <cell r="B525">
            <v>5049861</v>
          </cell>
          <cell r="C525">
            <v>4410</v>
          </cell>
          <cell r="D525">
            <v>7286434</v>
          </cell>
          <cell r="E525">
            <v>236</v>
          </cell>
          <cell r="F525">
            <v>237</v>
          </cell>
          <cell r="G525">
            <v>260</v>
          </cell>
          <cell r="H525">
            <v>223</v>
          </cell>
          <cell r="I525">
            <v>210</v>
          </cell>
          <cell r="J525">
            <v>197</v>
          </cell>
          <cell r="K525">
            <v>235</v>
          </cell>
          <cell r="L525">
            <v>237</v>
          </cell>
          <cell r="M525">
            <v>199</v>
          </cell>
        </row>
        <row r="526">
          <cell r="A526">
            <v>5181170</v>
          </cell>
          <cell r="B526">
            <v>5114678</v>
          </cell>
          <cell r="C526">
            <v>4410</v>
          </cell>
          <cell r="D526">
            <v>7117754</v>
          </cell>
          <cell r="E526">
            <v>160</v>
          </cell>
          <cell r="F526">
            <v>7</v>
          </cell>
          <cell r="G526">
            <v>273</v>
          </cell>
          <cell r="H526">
            <v>136</v>
          </cell>
          <cell r="I526">
            <v>104</v>
          </cell>
          <cell r="J526">
            <v>129</v>
          </cell>
          <cell r="K526">
            <v>168</v>
          </cell>
          <cell r="L526">
            <v>156</v>
          </cell>
          <cell r="M526">
            <v>121</v>
          </cell>
        </row>
        <row r="527">
          <cell r="A527">
            <v>5175042</v>
          </cell>
          <cell r="B527">
            <v>5111614</v>
          </cell>
          <cell r="C527">
            <v>4410</v>
          </cell>
          <cell r="D527">
            <v>18492543</v>
          </cell>
          <cell r="E527">
            <v>153</v>
          </cell>
          <cell r="F527">
            <v>131</v>
          </cell>
          <cell r="G527">
            <v>126</v>
          </cell>
          <cell r="H527">
            <v>131</v>
          </cell>
          <cell r="I527">
            <v>157</v>
          </cell>
          <cell r="J527">
            <v>156</v>
          </cell>
          <cell r="K527">
            <v>152</v>
          </cell>
          <cell r="L527">
            <v>154</v>
          </cell>
          <cell r="M527">
            <v>138</v>
          </cell>
        </row>
        <row r="528">
          <cell r="A528">
            <v>5174814</v>
          </cell>
          <cell r="B528">
            <v>5111500</v>
          </cell>
          <cell r="C528">
            <v>4410</v>
          </cell>
          <cell r="D528">
            <v>3648819</v>
          </cell>
          <cell r="E528">
            <v>233</v>
          </cell>
          <cell r="F528">
            <v>412</v>
          </cell>
          <cell r="G528">
            <v>200</v>
          </cell>
          <cell r="H528">
            <v>189</v>
          </cell>
          <cell r="I528">
            <v>273</v>
          </cell>
          <cell r="J528">
            <v>339</v>
          </cell>
          <cell r="K528">
            <v>159</v>
          </cell>
          <cell r="L528">
            <v>170</v>
          </cell>
          <cell r="M528">
            <v>178</v>
          </cell>
        </row>
        <row r="529">
          <cell r="A529">
            <v>5181194</v>
          </cell>
          <cell r="B529">
            <v>5114690</v>
          </cell>
          <cell r="C529">
            <v>4410</v>
          </cell>
          <cell r="D529">
            <v>31993432</v>
          </cell>
          <cell r="E529">
            <v>333</v>
          </cell>
          <cell r="F529">
            <v>237</v>
          </cell>
          <cell r="G529">
            <v>174</v>
          </cell>
          <cell r="H529">
            <v>101</v>
          </cell>
          <cell r="I529">
            <v>91</v>
          </cell>
          <cell r="J529">
            <v>187</v>
          </cell>
          <cell r="K529">
            <v>107</v>
          </cell>
          <cell r="L529">
            <v>88</v>
          </cell>
          <cell r="M529">
            <v>127</v>
          </cell>
        </row>
        <row r="530">
          <cell r="A530">
            <v>5181202</v>
          </cell>
          <cell r="B530">
            <v>5114694</v>
          </cell>
          <cell r="C530">
            <v>4410</v>
          </cell>
          <cell r="D530">
            <v>33001596</v>
          </cell>
          <cell r="E530">
            <v>190</v>
          </cell>
          <cell r="F530">
            <v>175</v>
          </cell>
          <cell r="G530">
            <v>139</v>
          </cell>
          <cell r="H530">
            <v>134</v>
          </cell>
          <cell r="I530">
            <v>51</v>
          </cell>
          <cell r="J530">
            <v>19</v>
          </cell>
          <cell r="K530">
            <v>105</v>
          </cell>
          <cell r="L530">
            <v>92</v>
          </cell>
          <cell r="M530">
            <v>91</v>
          </cell>
        </row>
        <row r="531">
          <cell r="A531">
            <v>5181186</v>
          </cell>
          <cell r="B531">
            <v>5114686</v>
          </cell>
          <cell r="C531">
            <v>4410</v>
          </cell>
          <cell r="D531">
            <v>33001601</v>
          </cell>
          <cell r="E531">
            <v>123</v>
          </cell>
          <cell r="F531">
            <v>107</v>
          </cell>
          <cell r="G531">
            <v>128</v>
          </cell>
          <cell r="H531">
            <v>98</v>
          </cell>
          <cell r="I531">
            <v>98</v>
          </cell>
          <cell r="J531">
            <v>131</v>
          </cell>
          <cell r="K531">
            <v>135</v>
          </cell>
          <cell r="L531">
            <v>109</v>
          </cell>
          <cell r="M531">
            <v>118</v>
          </cell>
        </row>
        <row r="532">
          <cell r="A532">
            <v>5181210</v>
          </cell>
          <cell r="B532">
            <v>5114698</v>
          </cell>
          <cell r="C532">
            <v>4410</v>
          </cell>
          <cell r="D532">
            <v>33001773</v>
          </cell>
          <cell r="E532">
            <v>22</v>
          </cell>
          <cell r="F532">
            <v>16</v>
          </cell>
          <cell r="G532">
            <v>22</v>
          </cell>
          <cell r="H532">
            <v>30</v>
          </cell>
          <cell r="I532">
            <v>32</v>
          </cell>
          <cell r="J532">
            <v>26</v>
          </cell>
          <cell r="K532">
            <v>31</v>
          </cell>
          <cell r="L532">
            <v>19</v>
          </cell>
          <cell r="M532">
            <v>27</v>
          </cell>
        </row>
        <row r="533">
          <cell r="A533">
            <v>5174714</v>
          </cell>
          <cell r="B533">
            <v>5111450</v>
          </cell>
          <cell r="C533">
            <v>4410</v>
          </cell>
          <cell r="D533">
            <v>33001188</v>
          </cell>
          <cell r="E533">
            <v>278</v>
          </cell>
          <cell r="F533">
            <v>227</v>
          </cell>
          <cell r="G533">
            <v>249</v>
          </cell>
          <cell r="H533">
            <v>132</v>
          </cell>
          <cell r="I533">
            <v>342</v>
          </cell>
          <cell r="J533">
            <v>206</v>
          </cell>
          <cell r="K533">
            <v>81</v>
          </cell>
          <cell r="L533">
            <v>194</v>
          </cell>
          <cell r="M533">
            <v>204</v>
          </cell>
        </row>
        <row r="534">
          <cell r="A534">
            <v>5174520</v>
          </cell>
          <cell r="B534">
            <v>5111353</v>
          </cell>
          <cell r="C534">
            <v>4410</v>
          </cell>
          <cell r="D534">
            <v>33001602</v>
          </cell>
          <cell r="E534">
            <v>185</v>
          </cell>
          <cell r="F534">
            <v>161</v>
          </cell>
          <cell r="G534">
            <v>150</v>
          </cell>
          <cell r="H534">
            <v>155</v>
          </cell>
          <cell r="I534">
            <v>154</v>
          </cell>
          <cell r="J534">
            <v>151</v>
          </cell>
          <cell r="K534">
            <v>167</v>
          </cell>
          <cell r="L534">
            <v>152</v>
          </cell>
          <cell r="M534">
            <v>157</v>
          </cell>
        </row>
        <row r="535">
          <cell r="A535">
            <v>5174632</v>
          </cell>
          <cell r="B535">
            <v>5111409</v>
          </cell>
          <cell r="C535">
            <v>4410</v>
          </cell>
          <cell r="D535">
            <v>33001169</v>
          </cell>
          <cell r="E535">
            <v>172</v>
          </cell>
          <cell r="F535">
            <v>132</v>
          </cell>
          <cell r="G535">
            <v>269</v>
          </cell>
          <cell r="H535">
            <v>19</v>
          </cell>
          <cell r="I535">
            <v>6</v>
          </cell>
          <cell r="J535">
            <v>75</v>
          </cell>
          <cell r="K535">
            <v>92</v>
          </cell>
          <cell r="L535">
            <v>72</v>
          </cell>
          <cell r="M535">
            <v>68</v>
          </cell>
        </row>
        <row r="536">
          <cell r="A536">
            <v>5181208</v>
          </cell>
          <cell r="B536">
            <v>5114697</v>
          </cell>
          <cell r="C536">
            <v>4410</v>
          </cell>
          <cell r="D536">
            <v>33001662</v>
          </cell>
          <cell r="E536">
            <v>40</v>
          </cell>
          <cell r="F536">
            <v>0</v>
          </cell>
          <cell r="G536">
            <v>0</v>
          </cell>
          <cell r="H536">
            <v>245</v>
          </cell>
          <cell r="I536">
            <v>87</v>
          </cell>
          <cell r="J536">
            <v>93</v>
          </cell>
          <cell r="K536">
            <v>310</v>
          </cell>
          <cell r="L536">
            <v>176</v>
          </cell>
          <cell r="M536">
            <v>128</v>
          </cell>
        </row>
        <row r="537">
          <cell r="A537">
            <v>5181200</v>
          </cell>
          <cell r="B537">
            <v>5114693</v>
          </cell>
          <cell r="C537">
            <v>4410</v>
          </cell>
          <cell r="D537">
            <v>31993387</v>
          </cell>
          <cell r="E537">
            <v>310</v>
          </cell>
          <cell r="F537">
            <v>247</v>
          </cell>
          <cell r="G537">
            <v>208</v>
          </cell>
          <cell r="H537">
            <v>249</v>
          </cell>
          <cell r="I537">
            <v>253</v>
          </cell>
          <cell r="J537">
            <v>434</v>
          </cell>
          <cell r="K537">
            <v>192</v>
          </cell>
          <cell r="L537">
            <v>188</v>
          </cell>
          <cell r="M537">
            <v>221</v>
          </cell>
        </row>
        <row r="538">
          <cell r="A538">
            <v>5174746</v>
          </cell>
          <cell r="B538">
            <v>5111466</v>
          </cell>
          <cell r="C538">
            <v>4410</v>
          </cell>
          <cell r="D538">
            <v>32998192</v>
          </cell>
          <cell r="E538">
            <v>257</v>
          </cell>
          <cell r="F538">
            <v>206</v>
          </cell>
          <cell r="G538">
            <v>213</v>
          </cell>
          <cell r="H538">
            <v>127</v>
          </cell>
          <cell r="I538">
            <v>362</v>
          </cell>
          <cell r="J538">
            <v>212</v>
          </cell>
          <cell r="K538">
            <v>221</v>
          </cell>
          <cell r="L538">
            <v>228</v>
          </cell>
          <cell r="M538">
            <v>231</v>
          </cell>
        </row>
        <row r="539">
          <cell r="A539">
            <v>5174766</v>
          </cell>
          <cell r="B539">
            <v>5111476</v>
          </cell>
          <cell r="C539">
            <v>4410</v>
          </cell>
          <cell r="D539">
            <v>156238</v>
          </cell>
          <cell r="E539">
            <v>233</v>
          </cell>
          <cell r="F539">
            <v>206</v>
          </cell>
          <cell r="G539">
            <v>200</v>
          </cell>
          <cell r="H539">
            <v>189</v>
          </cell>
          <cell r="I539">
            <v>273</v>
          </cell>
          <cell r="J539">
            <v>531</v>
          </cell>
          <cell r="K539">
            <v>205</v>
          </cell>
          <cell r="L539">
            <v>168</v>
          </cell>
          <cell r="M539">
            <v>165</v>
          </cell>
        </row>
        <row r="540">
          <cell r="A540">
            <v>5174744</v>
          </cell>
          <cell r="B540">
            <v>5111465</v>
          </cell>
          <cell r="C540">
            <v>4410</v>
          </cell>
          <cell r="D540">
            <v>31116437</v>
          </cell>
          <cell r="E540">
            <v>233</v>
          </cell>
          <cell r="F540">
            <v>206</v>
          </cell>
          <cell r="G540">
            <v>200</v>
          </cell>
          <cell r="H540">
            <v>189</v>
          </cell>
          <cell r="I540">
            <v>273</v>
          </cell>
          <cell r="J540">
            <v>331</v>
          </cell>
          <cell r="K540">
            <v>321</v>
          </cell>
          <cell r="L540">
            <v>230</v>
          </cell>
          <cell r="M540">
            <v>246</v>
          </cell>
        </row>
        <row r="541">
          <cell r="A541">
            <v>5181188</v>
          </cell>
          <cell r="B541">
            <v>5114687</v>
          </cell>
          <cell r="C541">
            <v>4410</v>
          </cell>
          <cell r="D541">
            <v>3361154</v>
          </cell>
          <cell r="E541">
            <v>58</v>
          </cell>
          <cell r="F541">
            <v>135</v>
          </cell>
          <cell r="G541">
            <v>103</v>
          </cell>
          <cell r="H541">
            <v>105</v>
          </cell>
          <cell r="I541">
            <v>192</v>
          </cell>
          <cell r="J541">
            <v>223</v>
          </cell>
          <cell r="K541">
            <v>248</v>
          </cell>
          <cell r="L541">
            <v>230</v>
          </cell>
          <cell r="M541">
            <v>216</v>
          </cell>
        </row>
        <row r="542">
          <cell r="A542">
            <v>5174748</v>
          </cell>
          <cell r="B542">
            <v>5111467</v>
          </cell>
          <cell r="C542">
            <v>4410</v>
          </cell>
          <cell r="D542">
            <v>3366079</v>
          </cell>
          <cell r="E542">
            <v>14</v>
          </cell>
          <cell r="F542">
            <v>61</v>
          </cell>
          <cell r="G542">
            <v>6</v>
          </cell>
          <cell r="H542">
            <v>32</v>
          </cell>
          <cell r="I542">
            <v>0</v>
          </cell>
          <cell r="J542">
            <v>0</v>
          </cell>
          <cell r="K542">
            <v>7</v>
          </cell>
          <cell r="L542">
            <v>34</v>
          </cell>
          <cell r="M542">
            <v>31</v>
          </cell>
        </row>
        <row r="543">
          <cell r="A543">
            <v>5174788</v>
          </cell>
          <cell r="B543">
            <v>5111487</v>
          </cell>
          <cell r="C543">
            <v>4410</v>
          </cell>
          <cell r="D543">
            <v>1472658</v>
          </cell>
          <cell r="E543">
            <v>233</v>
          </cell>
          <cell r="F543">
            <v>206</v>
          </cell>
          <cell r="G543">
            <v>200</v>
          </cell>
          <cell r="H543">
            <v>3</v>
          </cell>
          <cell r="I543">
            <v>0</v>
          </cell>
          <cell r="J543">
            <v>11</v>
          </cell>
          <cell r="K543">
            <v>47</v>
          </cell>
          <cell r="L543">
            <v>51</v>
          </cell>
          <cell r="M543">
            <v>59</v>
          </cell>
        </row>
        <row r="544">
          <cell r="A544">
            <v>5181216</v>
          </cell>
          <cell r="B544">
            <v>5114701</v>
          </cell>
          <cell r="C544">
            <v>4410</v>
          </cell>
          <cell r="D544">
            <v>10412047</v>
          </cell>
          <cell r="E544">
            <v>208</v>
          </cell>
          <cell r="F544">
            <v>180</v>
          </cell>
          <cell r="G544">
            <v>456</v>
          </cell>
          <cell r="H544">
            <v>108</v>
          </cell>
          <cell r="I544">
            <v>145</v>
          </cell>
          <cell r="J544">
            <v>90</v>
          </cell>
          <cell r="K544">
            <v>73</v>
          </cell>
          <cell r="L544">
            <v>100</v>
          </cell>
          <cell r="M544">
            <v>110</v>
          </cell>
        </row>
        <row r="545">
          <cell r="A545">
            <v>5095546</v>
          </cell>
          <cell r="B545">
            <v>5071866</v>
          </cell>
          <cell r="C545">
            <v>4410</v>
          </cell>
          <cell r="D545">
            <v>3352125</v>
          </cell>
          <cell r="E545">
            <v>437</v>
          </cell>
          <cell r="F545">
            <v>655</v>
          </cell>
          <cell r="G545">
            <v>355</v>
          </cell>
          <cell r="H545">
            <v>310</v>
          </cell>
          <cell r="I545">
            <v>151</v>
          </cell>
          <cell r="J545">
            <v>114</v>
          </cell>
          <cell r="K545">
            <v>109</v>
          </cell>
          <cell r="L545">
            <v>150</v>
          </cell>
          <cell r="M545">
            <v>121</v>
          </cell>
        </row>
        <row r="546">
          <cell r="A546">
            <v>5174740</v>
          </cell>
          <cell r="B546">
            <v>5111463</v>
          </cell>
          <cell r="C546">
            <v>4410</v>
          </cell>
          <cell r="D546">
            <v>10503444</v>
          </cell>
          <cell r="E546">
            <v>233</v>
          </cell>
          <cell r="F546">
            <v>1</v>
          </cell>
          <cell r="G546">
            <v>56</v>
          </cell>
          <cell r="H546">
            <v>130</v>
          </cell>
          <cell r="I546">
            <v>272</v>
          </cell>
          <cell r="J546">
            <v>117</v>
          </cell>
          <cell r="K546">
            <v>25</v>
          </cell>
          <cell r="L546">
            <v>33</v>
          </cell>
          <cell r="M546">
            <v>163</v>
          </cell>
        </row>
        <row r="547">
          <cell r="A547">
            <v>5095544</v>
          </cell>
          <cell r="B547">
            <v>5071865</v>
          </cell>
          <cell r="C547">
            <v>4410</v>
          </cell>
          <cell r="D547">
            <v>10505319</v>
          </cell>
          <cell r="E547">
            <v>172</v>
          </cell>
          <cell r="F547">
            <v>187</v>
          </cell>
          <cell r="G547">
            <v>183</v>
          </cell>
          <cell r="H547">
            <v>151</v>
          </cell>
          <cell r="I547">
            <v>149</v>
          </cell>
          <cell r="J547">
            <v>139</v>
          </cell>
          <cell r="K547">
            <v>118</v>
          </cell>
          <cell r="L547">
            <v>127</v>
          </cell>
          <cell r="M547">
            <v>135</v>
          </cell>
        </row>
        <row r="548">
          <cell r="A548">
            <v>5181192</v>
          </cell>
          <cell r="B548">
            <v>5114689</v>
          </cell>
          <cell r="C548">
            <v>4410</v>
          </cell>
          <cell r="D548">
            <v>5397879</v>
          </cell>
          <cell r="E548">
            <v>379</v>
          </cell>
          <cell r="F548">
            <v>327</v>
          </cell>
          <cell r="G548">
            <v>328</v>
          </cell>
          <cell r="H548">
            <v>307</v>
          </cell>
          <cell r="I548">
            <v>349</v>
          </cell>
          <cell r="J548">
            <v>325</v>
          </cell>
          <cell r="K548">
            <v>317</v>
          </cell>
          <cell r="L548">
            <v>304</v>
          </cell>
          <cell r="M548">
            <v>345</v>
          </cell>
        </row>
        <row r="549">
          <cell r="A549">
            <v>5174562</v>
          </cell>
          <cell r="B549">
            <v>5111374</v>
          </cell>
          <cell r="C549">
            <v>4410</v>
          </cell>
          <cell r="D549">
            <v>156269</v>
          </cell>
          <cell r="E549">
            <v>158</v>
          </cell>
          <cell r="F549">
            <v>132</v>
          </cell>
          <cell r="G549">
            <v>141</v>
          </cell>
          <cell r="H549">
            <v>120</v>
          </cell>
          <cell r="I549">
            <v>114</v>
          </cell>
          <cell r="J549">
            <v>89</v>
          </cell>
          <cell r="K549">
            <v>96</v>
          </cell>
          <cell r="L549">
            <v>103</v>
          </cell>
          <cell r="M549">
            <v>113</v>
          </cell>
        </row>
        <row r="550">
          <cell r="A550">
            <v>5181196</v>
          </cell>
          <cell r="B550">
            <v>5114691</v>
          </cell>
          <cell r="C550">
            <v>4410</v>
          </cell>
          <cell r="D550">
            <v>16007159</v>
          </cell>
          <cell r="E550">
            <v>176</v>
          </cell>
          <cell r="F550">
            <v>94</v>
          </cell>
          <cell r="G550">
            <v>145</v>
          </cell>
          <cell r="H550">
            <v>0</v>
          </cell>
          <cell r="I550">
            <v>64</v>
          </cell>
          <cell r="J550">
            <v>86</v>
          </cell>
          <cell r="K550">
            <v>127</v>
          </cell>
          <cell r="L550">
            <v>90</v>
          </cell>
          <cell r="M550">
            <v>85</v>
          </cell>
        </row>
        <row r="551">
          <cell r="A551">
            <v>5174500</v>
          </cell>
          <cell r="B551">
            <v>5111343</v>
          </cell>
          <cell r="C551">
            <v>4410</v>
          </cell>
          <cell r="D551">
            <v>2935810</v>
          </cell>
          <cell r="E551">
            <v>163</v>
          </cell>
          <cell r="F551">
            <v>127</v>
          </cell>
          <cell r="G551">
            <v>342</v>
          </cell>
          <cell r="H551">
            <v>193</v>
          </cell>
          <cell r="I551">
            <v>168</v>
          </cell>
          <cell r="J551">
            <v>144</v>
          </cell>
          <cell r="K551">
            <v>120</v>
          </cell>
          <cell r="L551">
            <v>159</v>
          </cell>
          <cell r="M551">
            <v>306</v>
          </cell>
        </row>
        <row r="552">
          <cell r="A552">
            <v>5174614</v>
          </cell>
          <cell r="B552">
            <v>5111400</v>
          </cell>
          <cell r="C552">
            <v>4410</v>
          </cell>
          <cell r="D552">
            <v>1618667</v>
          </cell>
          <cell r="E552">
            <v>105</v>
          </cell>
          <cell r="F552">
            <v>128</v>
          </cell>
          <cell r="G552">
            <v>139</v>
          </cell>
          <cell r="H552">
            <v>132</v>
          </cell>
          <cell r="I552">
            <v>86</v>
          </cell>
          <cell r="J552">
            <v>80</v>
          </cell>
          <cell r="K552">
            <v>73</v>
          </cell>
          <cell r="L552">
            <v>85</v>
          </cell>
          <cell r="M552">
            <v>149</v>
          </cell>
        </row>
        <row r="553">
          <cell r="A553">
            <v>5174730</v>
          </cell>
          <cell r="B553">
            <v>5111458</v>
          </cell>
          <cell r="C553">
            <v>4410</v>
          </cell>
          <cell r="D553">
            <v>1908798</v>
          </cell>
          <cell r="E553">
            <v>70</v>
          </cell>
          <cell r="F553">
            <v>39</v>
          </cell>
          <cell r="G553">
            <v>14</v>
          </cell>
          <cell r="H553">
            <v>11</v>
          </cell>
          <cell r="I553">
            <v>13</v>
          </cell>
          <cell r="J553">
            <v>8</v>
          </cell>
          <cell r="K553">
            <v>7</v>
          </cell>
          <cell r="L553">
            <v>13</v>
          </cell>
          <cell r="M553">
            <v>462</v>
          </cell>
        </row>
        <row r="554">
          <cell r="A554">
            <v>5174732</v>
          </cell>
          <cell r="B554">
            <v>5111459</v>
          </cell>
          <cell r="C554">
            <v>4410</v>
          </cell>
          <cell r="D554">
            <v>1618663</v>
          </cell>
          <cell r="E554">
            <v>228</v>
          </cell>
          <cell r="F554">
            <v>201</v>
          </cell>
          <cell r="G554">
            <v>209</v>
          </cell>
          <cell r="H554">
            <v>204</v>
          </cell>
          <cell r="I554">
            <v>214</v>
          </cell>
          <cell r="J554">
            <v>217</v>
          </cell>
          <cell r="K554">
            <v>217</v>
          </cell>
          <cell r="L554">
            <v>219</v>
          </cell>
          <cell r="M554">
            <v>233</v>
          </cell>
        </row>
        <row r="555">
          <cell r="A555">
            <v>5174750</v>
          </cell>
          <cell r="B555">
            <v>5111468</v>
          </cell>
          <cell r="C555">
            <v>4410</v>
          </cell>
          <cell r="D555">
            <v>1911856</v>
          </cell>
          <cell r="E555">
            <v>78</v>
          </cell>
          <cell r="F555">
            <v>52</v>
          </cell>
          <cell r="G555">
            <v>23</v>
          </cell>
          <cell r="H555">
            <v>53</v>
          </cell>
          <cell r="I555">
            <v>57</v>
          </cell>
          <cell r="J555">
            <v>57</v>
          </cell>
          <cell r="K555">
            <v>34</v>
          </cell>
          <cell r="L555">
            <v>14</v>
          </cell>
          <cell r="M555">
            <v>0</v>
          </cell>
        </row>
        <row r="556">
          <cell r="A556">
            <v>5174570</v>
          </cell>
          <cell r="B556">
            <v>5111378</v>
          </cell>
          <cell r="C556">
            <v>4410</v>
          </cell>
          <cell r="D556">
            <v>1617397</v>
          </cell>
          <cell r="E556">
            <v>153</v>
          </cell>
          <cell r="F556">
            <v>142</v>
          </cell>
          <cell r="G556">
            <v>129</v>
          </cell>
          <cell r="H556">
            <v>67</v>
          </cell>
          <cell r="I556">
            <v>53</v>
          </cell>
          <cell r="J556">
            <v>51</v>
          </cell>
          <cell r="K556">
            <v>50</v>
          </cell>
          <cell r="L556">
            <v>67</v>
          </cell>
          <cell r="M556">
            <v>71</v>
          </cell>
        </row>
        <row r="557">
          <cell r="A557">
            <v>5174834</v>
          </cell>
          <cell r="B557">
            <v>5111510</v>
          </cell>
          <cell r="C557">
            <v>4410</v>
          </cell>
          <cell r="D557">
            <v>1617687</v>
          </cell>
          <cell r="E557">
            <v>648</v>
          </cell>
          <cell r="F557">
            <v>507</v>
          </cell>
          <cell r="G557">
            <v>493</v>
          </cell>
          <cell r="H557">
            <v>472</v>
          </cell>
          <cell r="I557">
            <v>550</v>
          </cell>
          <cell r="J557">
            <v>489</v>
          </cell>
          <cell r="K557">
            <v>496</v>
          </cell>
          <cell r="L557">
            <v>495</v>
          </cell>
          <cell r="M557">
            <v>527</v>
          </cell>
        </row>
        <row r="558">
          <cell r="A558">
            <v>5072676</v>
          </cell>
          <cell r="B558">
            <v>5060431</v>
          </cell>
          <cell r="C558">
            <v>4410</v>
          </cell>
          <cell r="D558">
            <v>1692471</v>
          </cell>
          <cell r="E558">
            <v>278</v>
          </cell>
          <cell r="F558">
            <v>247</v>
          </cell>
          <cell r="G558">
            <v>270</v>
          </cell>
          <cell r="H558">
            <v>268</v>
          </cell>
          <cell r="I558">
            <v>263</v>
          </cell>
          <cell r="J558">
            <v>241</v>
          </cell>
          <cell r="K558">
            <v>239</v>
          </cell>
          <cell r="L558">
            <v>228</v>
          </cell>
          <cell r="M558">
            <v>311</v>
          </cell>
        </row>
        <row r="559">
          <cell r="A559">
            <v>5174728</v>
          </cell>
          <cell r="B559">
            <v>5111457</v>
          </cell>
          <cell r="C559">
            <v>4410</v>
          </cell>
          <cell r="D559">
            <v>70003617</v>
          </cell>
          <cell r="E559">
            <v>103</v>
          </cell>
          <cell r="F559">
            <v>102</v>
          </cell>
          <cell r="G559">
            <v>96</v>
          </cell>
          <cell r="H559">
            <v>116</v>
          </cell>
          <cell r="I559">
            <v>143</v>
          </cell>
          <cell r="J559">
            <v>111</v>
          </cell>
          <cell r="K559">
            <v>104</v>
          </cell>
          <cell r="L559">
            <v>104</v>
          </cell>
          <cell r="M559">
            <v>223</v>
          </cell>
        </row>
        <row r="560">
          <cell r="A560">
            <v>5174558</v>
          </cell>
          <cell r="B560">
            <v>5111372</v>
          </cell>
          <cell r="C560">
            <v>4410</v>
          </cell>
          <cell r="D560">
            <v>6821752</v>
          </cell>
          <cell r="E560">
            <v>223</v>
          </cell>
          <cell r="F560">
            <v>94</v>
          </cell>
          <cell r="G560">
            <v>74</v>
          </cell>
          <cell r="H560">
            <v>76</v>
          </cell>
          <cell r="I560">
            <v>80</v>
          </cell>
          <cell r="J560">
            <v>99</v>
          </cell>
          <cell r="K560">
            <v>112</v>
          </cell>
          <cell r="L560">
            <v>101</v>
          </cell>
          <cell r="M560">
            <v>174</v>
          </cell>
        </row>
        <row r="561">
          <cell r="A561">
            <v>5174556</v>
          </cell>
          <cell r="B561">
            <v>5111371</v>
          </cell>
          <cell r="C561">
            <v>4410</v>
          </cell>
          <cell r="D561">
            <v>3726725</v>
          </cell>
          <cell r="E561">
            <v>227</v>
          </cell>
          <cell r="F561">
            <v>199</v>
          </cell>
          <cell r="G561">
            <v>210</v>
          </cell>
          <cell r="H561">
            <v>203</v>
          </cell>
          <cell r="I561">
            <v>204</v>
          </cell>
          <cell r="J561">
            <v>164</v>
          </cell>
          <cell r="K561">
            <v>159</v>
          </cell>
          <cell r="L561">
            <v>150</v>
          </cell>
          <cell r="M561">
            <v>156</v>
          </cell>
        </row>
        <row r="562">
          <cell r="A562">
            <v>5174536</v>
          </cell>
          <cell r="B562">
            <v>5111361</v>
          </cell>
          <cell r="C562">
            <v>4410</v>
          </cell>
          <cell r="D562">
            <v>1616912</v>
          </cell>
          <cell r="E562">
            <v>163</v>
          </cell>
          <cell r="F562">
            <v>136</v>
          </cell>
          <cell r="G562">
            <v>112</v>
          </cell>
          <cell r="H562">
            <v>0</v>
          </cell>
          <cell r="I562">
            <v>48</v>
          </cell>
          <cell r="J562">
            <v>16</v>
          </cell>
          <cell r="K562">
            <v>20</v>
          </cell>
          <cell r="L562">
            <v>26</v>
          </cell>
          <cell r="M562">
            <v>81</v>
          </cell>
        </row>
        <row r="563">
          <cell r="A563">
            <v>5174654</v>
          </cell>
          <cell r="B563">
            <v>5111420</v>
          </cell>
          <cell r="C563">
            <v>4410</v>
          </cell>
          <cell r="D563">
            <v>3726685</v>
          </cell>
          <cell r="E563">
            <v>111</v>
          </cell>
          <cell r="F563">
            <v>94</v>
          </cell>
          <cell r="G563">
            <v>111</v>
          </cell>
          <cell r="H563">
            <v>147</v>
          </cell>
          <cell r="I563">
            <v>146</v>
          </cell>
          <cell r="J563">
            <v>137</v>
          </cell>
          <cell r="K563">
            <v>145</v>
          </cell>
          <cell r="L563">
            <v>140</v>
          </cell>
          <cell r="M563">
            <v>178</v>
          </cell>
        </row>
        <row r="564">
          <cell r="A564">
            <v>5181218</v>
          </cell>
          <cell r="B564">
            <v>5114702</v>
          </cell>
          <cell r="C564">
            <v>4410</v>
          </cell>
          <cell r="D564">
            <v>3726394</v>
          </cell>
          <cell r="E564">
            <v>56</v>
          </cell>
          <cell r="F564">
            <v>47</v>
          </cell>
          <cell r="G564">
            <v>104</v>
          </cell>
          <cell r="H564">
            <v>148</v>
          </cell>
          <cell r="I564">
            <v>90</v>
          </cell>
          <cell r="J564">
            <v>90</v>
          </cell>
          <cell r="K564">
            <v>83</v>
          </cell>
          <cell r="L564">
            <v>94</v>
          </cell>
          <cell r="M564">
            <v>111</v>
          </cell>
        </row>
        <row r="565">
          <cell r="A565">
            <v>5174742</v>
          </cell>
          <cell r="B565">
            <v>5111464</v>
          </cell>
          <cell r="C565">
            <v>4410</v>
          </cell>
          <cell r="D565">
            <v>7129712</v>
          </cell>
          <cell r="E565">
            <v>66</v>
          </cell>
          <cell r="F565">
            <v>63</v>
          </cell>
          <cell r="G565">
            <v>83</v>
          </cell>
          <cell r="H565">
            <v>73</v>
          </cell>
          <cell r="I565">
            <v>73</v>
          </cell>
          <cell r="J565">
            <v>70</v>
          </cell>
          <cell r="K565">
            <v>78</v>
          </cell>
          <cell r="L565">
            <v>78</v>
          </cell>
          <cell r="M565">
            <v>84</v>
          </cell>
        </row>
        <row r="566">
          <cell r="A566">
            <v>5095548</v>
          </cell>
          <cell r="B566">
            <v>5071867</v>
          </cell>
          <cell r="C566">
            <v>4410</v>
          </cell>
          <cell r="D566">
            <v>6894254</v>
          </cell>
          <cell r="E566">
            <v>73</v>
          </cell>
          <cell r="F566">
            <v>63</v>
          </cell>
          <cell r="G566">
            <v>62</v>
          </cell>
          <cell r="H566">
            <v>57</v>
          </cell>
          <cell r="I566">
            <v>145</v>
          </cell>
          <cell r="J566">
            <v>76</v>
          </cell>
          <cell r="K566">
            <v>230</v>
          </cell>
          <cell r="L566">
            <v>153</v>
          </cell>
          <cell r="M566">
            <v>122</v>
          </cell>
        </row>
        <row r="567">
          <cell r="A567">
            <v>5174592</v>
          </cell>
          <cell r="B567">
            <v>5111389</v>
          </cell>
          <cell r="C567">
            <v>4410</v>
          </cell>
          <cell r="D567">
            <v>7117911</v>
          </cell>
          <cell r="E567">
            <v>357</v>
          </cell>
          <cell r="F567">
            <v>330</v>
          </cell>
          <cell r="G567">
            <v>330</v>
          </cell>
          <cell r="H567">
            <v>313</v>
          </cell>
          <cell r="I567">
            <v>326</v>
          </cell>
          <cell r="J567">
            <v>313</v>
          </cell>
          <cell r="K567">
            <v>341</v>
          </cell>
          <cell r="L567">
            <v>311</v>
          </cell>
          <cell r="M567">
            <v>332</v>
          </cell>
        </row>
        <row r="568">
          <cell r="A568">
            <v>5174734</v>
          </cell>
          <cell r="B568">
            <v>5111460</v>
          </cell>
          <cell r="C568">
            <v>4410</v>
          </cell>
          <cell r="D568">
            <v>7729420</v>
          </cell>
          <cell r="E568">
            <v>205</v>
          </cell>
          <cell r="F568">
            <v>177</v>
          </cell>
          <cell r="G568">
            <v>182</v>
          </cell>
          <cell r="H568">
            <v>221</v>
          </cell>
          <cell r="I568">
            <v>214</v>
          </cell>
          <cell r="J568">
            <v>198</v>
          </cell>
          <cell r="K568">
            <v>202</v>
          </cell>
          <cell r="L568">
            <v>167</v>
          </cell>
          <cell r="M568">
            <v>189</v>
          </cell>
        </row>
        <row r="569">
          <cell r="A569">
            <v>5181190</v>
          </cell>
          <cell r="B569">
            <v>5114688</v>
          </cell>
          <cell r="C569">
            <v>4410</v>
          </cell>
          <cell r="D569">
            <v>15961073</v>
          </cell>
          <cell r="E569">
            <v>139</v>
          </cell>
          <cell r="F569">
            <v>141</v>
          </cell>
          <cell r="G569">
            <v>0</v>
          </cell>
          <cell r="H569">
            <v>120</v>
          </cell>
          <cell r="I569">
            <v>179</v>
          </cell>
          <cell r="J569">
            <v>104</v>
          </cell>
          <cell r="K569">
            <v>0</v>
          </cell>
          <cell r="L569">
            <v>166</v>
          </cell>
          <cell r="M569">
            <v>165</v>
          </cell>
        </row>
        <row r="570">
          <cell r="A570">
            <v>5181198</v>
          </cell>
          <cell r="B570">
            <v>5114692</v>
          </cell>
          <cell r="C570">
            <v>4410</v>
          </cell>
          <cell r="D570">
            <v>15960526</v>
          </cell>
          <cell r="E570">
            <v>80</v>
          </cell>
          <cell r="F570">
            <v>62</v>
          </cell>
          <cell r="G570">
            <v>45</v>
          </cell>
          <cell r="H570">
            <v>44</v>
          </cell>
          <cell r="I570">
            <v>39</v>
          </cell>
          <cell r="J570">
            <v>34</v>
          </cell>
          <cell r="K570">
            <v>34</v>
          </cell>
          <cell r="L570">
            <v>31</v>
          </cell>
          <cell r="M570">
            <v>39</v>
          </cell>
        </row>
        <row r="571">
          <cell r="A571">
            <v>5181214</v>
          </cell>
          <cell r="B571">
            <v>5114700</v>
          </cell>
          <cell r="C571">
            <v>4410</v>
          </cell>
          <cell r="D571">
            <v>6997086</v>
          </cell>
          <cell r="E571">
            <v>0</v>
          </cell>
          <cell r="F571">
            <v>0</v>
          </cell>
          <cell r="G571">
            <v>0</v>
          </cell>
          <cell r="H571">
            <v>50</v>
          </cell>
          <cell r="I571">
            <v>99</v>
          </cell>
          <cell r="J571">
            <v>74</v>
          </cell>
          <cell r="K571">
            <v>83</v>
          </cell>
          <cell r="L571">
            <v>75</v>
          </cell>
          <cell r="M571">
            <v>63</v>
          </cell>
        </row>
        <row r="572">
          <cell r="A572">
            <v>5174806</v>
          </cell>
          <cell r="B572">
            <v>5111496</v>
          </cell>
          <cell r="C572">
            <v>4410</v>
          </cell>
          <cell r="D572">
            <v>445011</v>
          </cell>
          <cell r="E572">
            <v>75</v>
          </cell>
          <cell r="F572">
            <v>56</v>
          </cell>
          <cell r="G572">
            <v>58</v>
          </cell>
          <cell r="H572">
            <v>59</v>
          </cell>
          <cell r="I572">
            <v>72</v>
          </cell>
          <cell r="J572">
            <v>43</v>
          </cell>
          <cell r="K572">
            <v>48</v>
          </cell>
          <cell r="L572">
            <v>64</v>
          </cell>
          <cell r="M572">
            <v>66</v>
          </cell>
        </row>
        <row r="573">
          <cell r="A573">
            <v>5181212</v>
          </cell>
          <cell r="B573">
            <v>5114699</v>
          </cell>
          <cell r="C573">
            <v>4410</v>
          </cell>
          <cell r="D573">
            <v>443767</v>
          </cell>
          <cell r="E573">
            <v>144</v>
          </cell>
          <cell r="F573">
            <v>123</v>
          </cell>
          <cell r="G573">
            <v>12</v>
          </cell>
          <cell r="H573">
            <v>142</v>
          </cell>
          <cell r="I573">
            <v>140</v>
          </cell>
          <cell r="J573">
            <v>128</v>
          </cell>
          <cell r="K573">
            <v>158</v>
          </cell>
          <cell r="L573">
            <v>182</v>
          </cell>
          <cell r="M573">
            <v>213</v>
          </cell>
        </row>
        <row r="574">
          <cell r="A574">
            <v>5174692</v>
          </cell>
          <cell r="B574">
            <v>5111439</v>
          </cell>
          <cell r="C574">
            <v>4410</v>
          </cell>
          <cell r="D574">
            <v>156092</v>
          </cell>
          <cell r="E574">
            <v>172</v>
          </cell>
          <cell r="F574">
            <v>152</v>
          </cell>
          <cell r="G574">
            <v>148</v>
          </cell>
          <cell r="H574">
            <v>144</v>
          </cell>
          <cell r="I574">
            <v>213</v>
          </cell>
          <cell r="J574">
            <v>183</v>
          </cell>
          <cell r="K574">
            <v>193</v>
          </cell>
          <cell r="L574">
            <v>172</v>
          </cell>
          <cell r="M574">
            <v>184</v>
          </cell>
        </row>
        <row r="575">
          <cell r="A575">
            <v>5174674</v>
          </cell>
          <cell r="B575">
            <v>5111430</v>
          </cell>
          <cell r="C575">
            <v>4410</v>
          </cell>
          <cell r="D575">
            <v>156074</v>
          </cell>
          <cell r="E575">
            <v>172</v>
          </cell>
          <cell r="F575">
            <v>152</v>
          </cell>
          <cell r="G575">
            <v>148</v>
          </cell>
          <cell r="H575">
            <v>144</v>
          </cell>
          <cell r="I575">
            <v>213</v>
          </cell>
          <cell r="J575">
            <v>183</v>
          </cell>
          <cell r="K575">
            <v>193</v>
          </cell>
          <cell r="L575">
            <v>172</v>
          </cell>
          <cell r="M575">
            <v>184</v>
          </cell>
        </row>
        <row r="576">
          <cell r="A576">
            <v>5181206</v>
          </cell>
          <cell r="B576">
            <v>5114696</v>
          </cell>
          <cell r="C576">
            <v>4410</v>
          </cell>
          <cell r="D576">
            <v>31993760</v>
          </cell>
          <cell r="E576">
            <v>99</v>
          </cell>
          <cell r="F576">
            <v>27</v>
          </cell>
          <cell r="G576">
            <v>26</v>
          </cell>
          <cell r="H576">
            <v>58</v>
          </cell>
          <cell r="I576">
            <v>26</v>
          </cell>
          <cell r="J576">
            <v>39</v>
          </cell>
          <cell r="K576">
            <v>35</v>
          </cell>
          <cell r="L576">
            <v>19</v>
          </cell>
          <cell r="M576">
            <v>34</v>
          </cell>
        </row>
        <row r="577">
          <cell r="A577">
            <v>5095596</v>
          </cell>
          <cell r="B577">
            <v>5071891</v>
          </cell>
          <cell r="C577">
            <v>4410</v>
          </cell>
          <cell r="E577">
            <v>172</v>
          </cell>
          <cell r="F577">
            <v>143</v>
          </cell>
          <cell r="H577">
            <v>157</v>
          </cell>
          <cell r="I577">
            <v>149</v>
          </cell>
          <cell r="J577">
            <v>207</v>
          </cell>
          <cell r="K577">
            <v>189</v>
          </cell>
          <cell r="L577">
            <v>181</v>
          </cell>
          <cell r="M577">
            <v>183</v>
          </cell>
        </row>
        <row r="578">
          <cell r="A578">
            <v>5174188</v>
          </cell>
          <cell r="B578">
            <v>5111187</v>
          </cell>
          <cell r="C578">
            <v>4410</v>
          </cell>
          <cell r="E578">
            <v>233</v>
          </cell>
          <cell r="F578">
            <v>206</v>
          </cell>
          <cell r="G578">
            <v>200</v>
          </cell>
          <cell r="H578">
            <v>189</v>
          </cell>
          <cell r="I578">
            <v>273</v>
          </cell>
          <cell r="J578">
            <v>237</v>
          </cell>
          <cell r="K578">
            <v>251</v>
          </cell>
          <cell r="L578">
            <v>224</v>
          </cell>
          <cell r="M578">
            <v>242</v>
          </cell>
        </row>
        <row r="579">
          <cell r="A579">
            <v>5181262</v>
          </cell>
          <cell r="B579">
            <v>5114724</v>
          </cell>
          <cell r="C579">
            <v>4410</v>
          </cell>
          <cell r="D579">
            <v>33001584</v>
          </cell>
          <cell r="E579">
            <v>430</v>
          </cell>
          <cell r="F579">
            <v>474</v>
          </cell>
          <cell r="G579">
            <v>427</v>
          </cell>
          <cell r="H579">
            <v>455</v>
          </cell>
          <cell r="I579">
            <v>434</v>
          </cell>
          <cell r="J579">
            <v>453</v>
          </cell>
          <cell r="K579">
            <v>584</v>
          </cell>
          <cell r="L579">
            <v>422</v>
          </cell>
          <cell r="M579">
            <v>470</v>
          </cell>
        </row>
        <row r="580">
          <cell r="A580">
            <v>5181260</v>
          </cell>
          <cell r="B580">
            <v>5114723</v>
          </cell>
          <cell r="C580">
            <v>4410</v>
          </cell>
          <cell r="D580">
            <v>33001792</v>
          </cell>
          <cell r="E580">
            <v>110</v>
          </cell>
          <cell r="F580">
            <v>95</v>
          </cell>
          <cell r="G580">
            <v>89</v>
          </cell>
          <cell r="H580">
            <v>87</v>
          </cell>
          <cell r="I580">
            <v>87</v>
          </cell>
          <cell r="J580">
            <v>84</v>
          </cell>
          <cell r="K580">
            <v>81</v>
          </cell>
          <cell r="L580">
            <v>66</v>
          </cell>
          <cell r="M580">
            <v>84</v>
          </cell>
        </row>
        <row r="581">
          <cell r="A581">
            <v>5181270</v>
          </cell>
          <cell r="B581">
            <v>5114728</v>
          </cell>
          <cell r="C581">
            <v>4410</v>
          </cell>
          <cell r="D581">
            <v>33001774</v>
          </cell>
          <cell r="E581">
            <v>83</v>
          </cell>
          <cell r="F581">
            <v>83</v>
          </cell>
          <cell r="G581">
            <v>86</v>
          </cell>
          <cell r="H581">
            <v>91</v>
          </cell>
          <cell r="I581">
            <v>85</v>
          </cell>
          <cell r="J581">
            <v>101</v>
          </cell>
          <cell r="K581">
            <v>112</v>
          </cell>
          <cell r="L581">
            <v>152</v>
          </cell>
          <cell r="M581">
            <v>106</v>
          </cell>
        </row>
        <row r="582">
          <cell r="A582">
            <v>5181236</v>
          </cell>
          <cell r="B582">
            <v>5114711</v>
          </cell>
          <cell r="C582">
            <v>4410</v>
          </cell>
          <cell r="D582">
            <v>33001663</v>
          </cell>
          <cell r="E582">
            <v>172</v>
          </cell>
          <cell r="F582">
            <v>124</v>
          </cell>
          <cell r="G582">
            <v>110</v>
          </cell>
          <cell r="H582">
            <v>119</v>
          </cell>
          <cell r="I582">
            <v>96</v>
          </cell>
          <cell r="J582">
            <v>96</v>
          </cell>
          <cell r="K582">
            <v>99</v>
          </cell>
          <cell r="L582">
            <v>126</v>
          </cell>
          <cell r="M582">
            <v>109</v>
          </cell>
        </row>
        <row r="583">
          <cell r="A583">
            <v>5174316</v>
          </cell>
          <cell r="B583">
            <v>5111251</v>
          </cell>
          <cell r="C583">
            <v>4410</v>
          </cell>
          <cell r="D583">
            <v>33001191</v>
          </cell>
          <cell r="E583">
            <v>263</v>
          </cell>
          <cell r="F583">
            <v>462</v>
          </cell>
          <cell r="G583">
            <v>450</v>
          </cell>
          <cell r="H583">
            <v>210</v>
          </cell>
          <cell r="I583">
            <v>226</v>
          </cell>
          <cell r="J583">
            <v>185</v>
          </cell>
          <cell r="K583">
            <v>64</v>
          </cell>
          <cell r="L583">
            <v>169</v>
          </cell>
          <cell r="M583">
            <v>183</v>
          </cell>
        </row>
        <row r="584">
          <cell r="A584">
            <v>5174226</v>
          </cell>
          <cell r="B584">
            <v>5111206</v>
          </cell>
          <cell r="C584">
            <v>4410</v>
          </cell>
          <cell r="D584">
            <v>33001570</v>
          </cell>
          <cell r="E584">
            <v>56</v>
          </cell>
          <cell r="F584">
            <v>109</v>
          </cell>
          <cell r="G584">
            <v>45</v>
          </cell>
          <cell r="H584">
            <v>96</v>
          </cell>
          <cell r="I584">
            <v>113</v>
          </cell>
          <cell r="J584">
            <v>51</v>
          </cell>
          <cell r="K584">
            <v>80</v>
          </cell>
          <cell r="L584">
            <v>77</v>
          </cell>
          <cell r="M584">
            <v>78</v>
          </cell>
        </row>
        <row r="585">
          <cell r="A585">
            <v>5174002</v>
          </cell>
          <cell r="B585">
            <v>5111094</v>
          </cell>
          <cell r="C585">
            <v>4410</v>
          </cell>
          <cell r="D585">
            <v>33001430</v>
          </cell>
          <cell r="E585">
            <v>10</v>
          </cell>
          <cell r="F585">
            <v>73</v>
          </cell>
          <cell r="G585">
            <v>60</v>
          </cell>
          <cell r="H585">
            <v>58</v>
          </cell>
          <cell r="I585">
            <v>71</v>
          </cell>
          <cell r="J585">
            <v>45</v>
          </cell>
          <cell r="K585">
            <v>54</v>
          </cell>
          <cell r="L585">
            <v>57</v>
          </cell>
          <cell r="M585">
            <v>58</v>
          </cell>
        </row>
        <row r="586">
          <cell r="A586">
            <v>5174258</v>
          </cell>
          <cell r="B586">
            <v>5111222</v>
          </cell>
          <cell r="C586">
            <v>4410</v>
          </cell>
          <cell r="D586">
            <v>33001417</v>
          </cell>
          <cell r="E586">
            <v>112</v>
          </cell>
          <cell r="F586">
            <v>111</v>
          </cell>
          <cell r="G586">
            <v>70</v>
          </cell>
          <cell r="H586">
            <v>83</v>
          </cell>
          <cell r="I586">
            <v>103</v>
          </cell>
          <cell r="J586">
            <v>99</v>
          </cell>
          <cell r="K586">
            <v>96</v>
          </cell>
          <cell r="L586">
            <v>107</v>
          </cell>
          <cell r="M586">
            <v>95</v>
          </cell>
        </row>
        <row r="587">
          <cell r="A587">
            <v>5174208</v>
          </cell>
          <cell r="B587">
            <v>5111197</v>
          </cell>
          <cell r="C587">
            <v>4410</v>
          </cell>
          <cell r="D587">
            <v>33001419</v>
          </cell>
          <cell r="E587">
            <v>291</v>
          </cell>
          <cell r="F587">
            <v>256</v>
          </cell>
          <cell r="G587">
            <v>271</v>
          </cell>
          <cell r="H587">
            <v>267</v>
          </cell>
          <cell r="I587">
            <v>289</v>
          </cell>
          <cell r="J587">
            <v>260</v>
          </cell>
          <cell r="K587">
            <v>274</v>
          </cell>
          <cell r="L587">
            <v>273</v>
          </cell>
          <cell r="M587">
            <v>277</v>
          </cell>
        </row>
        <row r="588">
          <cell r="A588">
            <v>5173818</v>
          </cell>
          <cell r="B588">
            <v>5111002</v>
          </cell>
          <cell r="C588">
            <v>4410</v>
          </cell>
          <cell r="D588">
            <v>31993648</v>
          </cell>
          <cell r="E588">
            <v>283</v>
          </cell>
          <cell r="F588">
            <v>221</v>
          </cell>
          <cell r="G588">
            <v>224</v>
          </cell>
          <cell r="H588">
            <v>190</v>
          </cell>
          <cell r="I588">
            <v>230</v>
          </cell>
          <cell r="J588">
            <v>210</v>
          </cell>
          <cell r="K588">
            <v>226</v>
          </cell>
          <cell r="L588">
            <v>215</v>
          </cell>
          <cell r="M588">
            <v>219</v>
          </cell>
        </row>
        <row r="589">
          <cell r="A589">
            <v>5173856</v>
          </cell>
          <cell r="B589">
            <v>5111021</v>
          </cell>
          <cell r="C589">
            <v>4410</v>
          </cell>
          <cell r="D589">
            <v>33001442</v>
          </cell>
          <cell r="E589">
            <v>294</v>
          </cell>
          <cell r="F589">
            <v>235</v>
          </cell>
          <cell r="G589">
            <v>305</v>
          </cell>
          <cell r="H589">
            <v>267</v>
          </cell>
          <cell r="I589">
            <v>284</v>
          </cell>
          <cell r="J589">
            <v>306</v>
          </cell>
          <cell r="K589">
            <v>310</v>
          </cell>
          <cell r="L589">
            <v>267</v>
          </cell>
          <cell r="M589">
            <v>295</v>
          </cell>
        </row>
        <row r="590">
          <cell r="A590">
            <v>5174356</v>
          </cell>
          <cell r="B590">
            <v>5111271</v>
          </cell>
          <cell r="C590">
            <v>4410</v>
          </cell>
          <cell r="D590">
            <v>33001425</v>
          </cell>
          <cell r="E590">
            <v>338</v>
          </cell>
          <cell r="F590">
            <v>300</v>
          </cell>
          <cell r="G590">
            <v>289</v>
          </cell>
          <cell r="H590">
            <v>257</v>
          </cell>
          <cell r="I590">
            <v>336</v>
          </cell>
          <cell r="J590">
            <v>289</v>
          </cell>
          <cell r="K590">
            <v>308</v>
          </cell>
          <cell r="L590">
            <v>278</v>
          </cell>
          <cell r="M590">
            <v>297</v>
          </cell>
        </row>
        <row r="591">
          <cell r="A591">
            <v>5173900</v>
          </cell>
          <cell r="B591">
            <v>5111043</v>
          </cell>
          <cell r="C591">
            <v>4410</v>
          </cell>
          <cell r="D591">
            <v>7220476</v>
          </cell>
          <cell r="E591">
            <v>295</v>
          </cell>
          <cell r="F591">
            <v>260</v>
          </cell>
          <cell r="G591">
            <v>250</v>
          </cell>
          <cell r="H591">
            <v>221</v>
          </cell>
          <cell r="I591">
            <v>289</v>
          </cell>
          <cell r="J591">
            <v>250</v>
          </cell>
          <cell r="K591">
            <v>266</v>
          </cell>
          <cell r="L591">
            <v>240</v>
          </cell>
          <cell r="M591">
            <v>675</v>
          </cell>
        </row>
        <row r="592">
          <cell r="A592">
            <v>5181242</v>
          </cell>
          <cell r="B592">
            <v>5114714</v>
          </cell>
          <cell r="C592">
            <v>4410</v>
          </cell>
          <cell r="D592">
            <v>32997359</v>
          </cell>
          <cell r="E592">
            <v>275</v>
          </cell>
          <cell r="F592">
            <v>14</v>
          </cell>
          <cell r="G592">
            <v>436</v>
          </cell>
          <cell r="H592">
            <v>227</v>
          </cell>
          <cell r="I592">
            <v>244</v>
          </cell>
          <cell r="J592">
            <v>466</v>
          </cell>
          <cell r="K592">
            <v>242</v>
          </cell>
          <cell r="L592">
            <v>205</v>
          </cell>
          <cell r="M592">
            <v>224</v>
          </cell>
        </row>
        <row r="593">
          <cell r="A593">
            <v>5181238</v>
          </cell>
          <cell r="B593">
            <v>5114712</v>
          </cell>
          <cell r="C593">
            <v>4410</v>
          </cell>
          <cell r="D593">
            <v>3651220</v>
          </cell>
          <cell r="E593">
            <v>122</v>
          </cell>
          <cell r="F593">
            <v>132</v>
          </cell>
          <cell r="G593">
            <v>120</v>
          </cell>
          <cell r="H593">
            <v>129</v>
          </cell>
          <cell r="I593">
            <v>133</v>
          </cell>
          <cell r="J593">
            <v>156</v>
          </cell>
          <cell r="K593">
            <v>138</v>
          </cell>
          <cell r="L593">
            <v>172</v>
          </cell>
          <cell r="M593">
            <v>233</v>
          </cell>
        </row>
        <row r="594">
          <cell r="A594">
            <v>5181256</v>
          </cell>
          <cell r="B594">
            <v>5114721</v>
          </cell>
          <cell r="C594">
            <v>4410</v>
          </cell>
          <cell r="D594">
            <v>3640514</v>
          </cell>
          <cell r="E594">
            <v>230</v>
          </cell>
          <cell r="F594">
            <v>110</v>
          </cell>
          <cell r="G594">
            <v>103</v>
          </cell>
          <cell r="H594">
            <v>110</v>
          </cell>
          <cell r="I594">
            <v>135</v>
          </cell>
          <cell r="J594">
            <v>117</v>
          </cell>
          <cell r="K594">
            <v>137</v>
          </cell>
          <cell r="L594">
            <v>135</v>
          </cell>
          <cell r="M594">
            <v>116</v>
          </cell>
        </row>
        <row r="595">
          <cell r="A595">
            <v>5174456</v>
          </cell>
          <cell r="B595">
            <v>5111321</v>
          </cell>
          <cell r="C595">
            <v>4410</v>
          </cell>
          <cell r="D595">
            <v>3214357</v>
          </cell>
          <cell r="E595">
            <v>887</v>
          </cell>
          <cell r="F595">
            <v>778</v>
          </cell>
          <cell r="G595">
            <v>832</v>
          </cell>
          <cell r="H595">
            <v>861</v>
          </cell>
          <cell r="I595">
            <v>930</v>
          </cell>
          <cell r="J595">
            <v>847</v>
          </cell>
          <cell r="K595">
            <v>1341</v>
          </cell>
          <cell r="L595">
            <v>1342</v>
          </cell>
          <cell r="M595">
            <v>1514</v>
          </cell>
        </row>
        <row r="596">
          <cell r="A596">
            <v>5174412</v>
          </cell>
          <cell r="B596">
            <v>5111299</v>
          </cell>
          <cell r="C596">
            <v>4410</v>
          </cell>
          <cell r="D596">
            <v>7728631</v>
          </cell>
          <cell r="E596">
            <v>172</v>
          </cell>
          <cell r="F596">
            <v>152</v>
          </cell>
          <cell r="G596">
            <v>148</v>
          </cell>
          <cell r="H596">
            <v>144</v>
          </cell>
          <cell r="I596">
            <v>213</v>
          </cell>
          <cell r="J596">
            <v>60</v>
          </cell>
          <cell r="K596">
            <v>80</v>
          </cell>
          <cell r="L596">
            <v>73</v>
          </cell>
          <cell r="M596">
            <v>95</v>
          </cell>
        </row>
        <row r="597">
          <cell r="A597">
            <v>5173838</v>
          </cell>
          <cell r="B597">
            <v>5111012</v>
          </cell>
          <cell r="C597">
            <v>4410</v>
          </cell>
          <cell r="D597">
            <v>3518882</v>
          </cell>
          <cell r="E597">
            <v>362</v>
          </cell>
          <cell r="F597">
            <v>393</v>
          </cell>
          <cell r="G597">
            <v>573</v>
          </cell>
          <cell r="H597">
            <v>474</v>
          </cell>
          <cell r="I597">
            <v>403</v>
          </cell>
          <cell r="J597">
            <v>333</v>
          </cell>
          <cell r="K597">
            <v>366</v>
          </cell>
          <cell r="L597">
            <v>324</v>
          </cell>
          <cell r="M597">
            <v>241</v>
          </cell>
        </row>
        <row r="598">
          <cell r="A598">
            <v>5174432</v>
          </cell>
          <cell r="B598">
            <v>5111309</v>
          </cell>
          <cell r="C598">
            <v>4410</v>
          </cell>
          <cell r="D598">
            <v>3524380</v>
          </cell>
          <cell r="E598">
            <v>317</v>
          </cell>
          <cell r="F598">
            <v>284</v>
          </cell>
          <cell r="G598">
            <v>273</v>
          </cell>
          <cell r="H598">
            <v>188</v>
          </cell>
          <cell r="I598">
            <v>229</v>
          </cell>
          <cell r="J598">
            <v>234</v>
          </cell>
          <cell r="K598">
            <v>293</v>
          </cell>
          <cell r="L598">
            <v>231</v>
          </cell>
          <cell r="M598">
            <v>253</v>
          </cell>
        </row>
        <row r="599">
          <cell r="A599">
            <v>5181258</v>
          </cell>
          <cell r="B599">
            <v>5114722</v>
          </cell>
          <cell r="C599">
            <v>4410</v>
          </cell>
          <cell r="D599">
            <v>10506665</v>
          </cell>
          <cell r="E599">
            <v>59</v>
          </cell>
          <cell r="F599">
            <v>159</v>
          </cell>
          <cell r="G599">
            <v>201</v>
          </cell>
          <cell r="H599">
            <v>138</v>
          </cell>
          <cell r="I599">
            <v>122</v>
          </cell>
          <cell r="J599">
            <v>154</v>
          </cell>
          <cell r="K599">
            <v>191</v>
          </cell>
          <cell r="L599">
            <v>145</v>
          </cell>
          <cell r="M599">
            <v>155</v>
          </cell>
        </row>
        <row r="600">
          <cell r="A600">
            <v>5174030</v>
          </cell>
          <cell r="B600">
            <v>5111108</v>
          </cell>
          <cell r="C600">
            <v>4410</v>
          </cell>
          <cell r="D600">
            <v>10505180</v>
          </cell>
          <cell r="E600">
            <v>240</v>
          </cell>
          <cell r="F600">
            <v>258</v>
          </cell>
          <cell r="G600">
            <v>170</v>
          </cell>
          <cell r="H600">
            <v>171</v>
          </cell>
          <cell r="I600">
            <v>189</v>
          </cell>
          <cell r="J600">
            <v>163</v>
          </cell>
          <cell r="K600">
            <v>166</v>
          </cell>
          <cell r="L600">
            <v>172</v>
          </cell>
          <cell r="M600">
            <v>207</v>
          </cell>
        </row>
        <row r="601">
          <cell r="A601">
            <v>5181268</v>
          </cell>
          <cell r="B601">
            <v>5114727</v>
          </cell>
          <cell r="C601">
            <v>4410</v>
          </cell>
          <cell r="D601">
            <v>2958357</v>
          </cell>
          <cell r="E601">
            <v>469</v>
          </cell>
          <cell r="F601">
            <v>166</v>
          </cell>
          <cell r="G601">
            <v>151</v>
          </cell>
          <cell r="H601">
            <v>130</v>
          </cell>
          <cell r="I601">
            <v>178</v>
          </cell>
          <cell r="J601">
            <v>164</v>
          </cell>
          <cell r="K601">
            <v>176</v>
          </cell>
          <cell r="L601">
            <v>159</v>
          </cell>
          <cell r="M601">
            <v>123</v>
          </cell>
        </row>
        <row r="602">
          <cell r="A602">
            <v>5181254</v>
          </cell>
          <cell r="B602">
            <v>5114720</v>
          </cell>
          <cell r="C602">
            <v>4410</v>
          </cell>
          <cell r="D602">
            <v>5308709</v>
          </cell>
          <cell r="E602">
            <v>50</v>
          </cell>
          <cell r="F602">
            <v>90</v>
          </cell>
          <cell r="G602">
            <v>73</v>
          </cell>
          <cell r="H602">
            <v>73</v>
          </cell>
          <cell r="I602">
            <v>121</v>
          </cell>
          <cell r="J602">
            <v>62</v>
          </cell>
          <cell r="K602">
            <v>60</v>
          </cell>
          <cell r="L602">
            <v>57</v>
          </cell>
          <cell r="M602">
            <v>79</v>
          </cell>
        </row>
        <row r="603">
          <cell r="A603">
            <v>5181240</v>
          </cell>
          <cell r="B603">
            <v>5114713</v>
          </cell>
          <cell r="C603">
            <v>4410</v>
          </cell>
          <cell r="D603">
            <v>10276316</v>
          </cell>
          <cell r="E603">
            <v>235</v>
          </cell>
          <cell r="F603">
            <v>187</v>
          </cell>
          <cell r="G603">
            <v>210</v>
          </cell>
          <cell r="H603">
            <v>199</v>
          </cell>
          <cell r="I603">
            <v>307</v>
          </cell>
          <cell r="J603">
            <v>200</v>
          </cell>
          <cell r="K603">
            <v>641</v>
          </cell>
          <cell r="L603">
            <v>860</v>
          </cell>
          <cell r="M603">
            <v>963</v>
          </cell>
        </row>
        <row r="604">
          <cell r="A604">
            <v>5174094</v>
          </cell>
          <cell r="B604">
            <v>5111140</v>
          </cell>
          <cell r="C604">
            <v>4410</v>
          </cell>
          <cell r="D604">
            <v>1692335</v>
          </cell>
          <cell r="E604">
            <v>128</v>
          </cell>
          <cell r="F604">
            <v>96</v>
          </cell>
          <cell r="G604">
            <v>83</v>
          </cell>
          <cell r="H604">
            <v>86</v>
          </cell>
          <cell r="I604">
            <v>88</v>
          </cell>
          <cell r="J604">
            <v>79</v>
          </cell>
          <cell r="K604">
            <v>109</v>
          </cell>
          <cell r="L604">
            <v>114</v>
          </cell>
          <cell r="M604">
            <v>134</v>
          </cell>
        </row>
        <row r="605">
          <cell r="A605">
            <v>5174392</v>
          </cell>
          <cell r="B605">
            <v>5111289</v>
          </cell>
          <cell r="C605">
            <v>4410</v>
          </cell>
          <cell r="D605">
            <v>1618670</v>
          </cell>
          <cell r="E605">
            <v>349</v>
          </cell>
          <cell r="F605">
            <v>578</v>
          </cell>
          <cell r="G605">
            <v>281</v>
          </cell>
          <cell r="H605">
            <v>276</v>
          </cell>
          <cell r="I605">
            <v>276</v>
          </cell>
          <cell r="J605">
            <v>235</v>
          </cell>
          <cell r="K605">
            <v>245</v>
          </cell>
          <cell r="L605">
            <v>231</v>
          </cell>
          <cell r="M605">
            <v>295</v>
          </cell>
        </row>
        <row r="606">
          <cell r="A606">
            <v>5181264</v>
          </cell>
          <cell r="B606">
            <v>5114725</v>
          </cell>
          <cell r="C606">
            <v>4410</v>
          </cell>
          <cell r="D606">
            <v>1618052</v>
          </cell>
          <cell r="E606">
            <v>290</v>
          </cell>
          <cell r="F606">
            <v>175</v>
          </cell>
          <cell r="G606">
            <v>187</v>
          </cell>
          <cell r="H606">
            <v>180</v>
          </cell>
          <cell r="I606">
            <v>187</v>
          </cell>
          <cell r="J606">
            <v>164</v>
          </cell>
          <cell r="K606">
            <v>191</v>
          </cell>
          <cell r="L606">
            <v>170</v>
          </cell>
          <cell r="M606">
            <v>192</v>
          </cell>
        </row>
        <row r="607">
          <cell r="A607">
            <v>5181248</v>
          </cell>
          <cell r="B607">
            <v>5114717</v>
          </cell>
          <cell r="C607">
            <v>4410</v>
          </cell>
          <cell r="D607">
            <v>1618050</v>
          </cell>
          <cell r="E607">
            <v>297</v>
          </cell>
          <cell r="F607">
            <v>233</v>
          </cell>
          <cell r="G607">
            <v>251</v>
          </cell>
          <cell r="H607">
            <v>390</v>
          </cell>
          <cell r="I607">
            <v>404</v>
          </cell>
          <cell r="J607">
            <v>257</v>
          </cell>
          <cell r="K607">
            <v>301</v>
          </cell>
          <cell r="L607">
            <v>446</v>
          </cell>
          <cell r="M607">
            <v>516</v>
          </cell>
        </row>
        <row r="608">
          <cell r="A608">
            <v>5181246</v>
          </cell>
          <cell r="B608">
            <v>5114716</v>
          </cell>
          <cell r="C608">
            <v>4410</v>
          </cell>
          <cell r="D608">
            <v>1910727</v>
          </cell>
          <cell r="E608">
            <v>184</v>
          </cell>
          <cell r="F608">
            <v>199</v>
          </cell>
          <cell r="G608">
            <v>160</v>
          </cell>
          <cell r="H608">
            <v>171</v>
          </cell>
          <cell r="I608">
            <v>186</v>
          </cell>
          <cell r="J608">
            <v>176</v>
          </cell>
          <cell r="K608">
            <v>203</v>
          </cell>
          <cell r="L608">
            <v>190</v>
          </cell>
          <cell r="M608">
            <v>195</v>
          </cell>
        </row>
        <row r="609">
          <cell r="A609">
            <v>5181278</v>
          </cell>
          <cell r="B609">
            <v>5114732</v>
          </cell>
          <cell r="C609">
            <v>4410</v>
          </cell>
          <cell r="D609">
            <v>1529861</v>
          </cell>
          <cell r="E609">
            <v>74</v>
          </cell>
          <cell r="F609">
            <v>97</v>
          </cell>
          <cell r="G609">
            <v>110</v>
          </cell>
          <cell r="H609">
            <v>36</v>
          </cell>
          <cell r="I609">
            <v>106</v>
          </cell>
          <cell r="J609">
            <v>67</v>
          </cell>
          <cell r="K609">
            <v>141</v>
          </cell>
          <cell r="L609">
            <v>83</v>
          </cell>
          <cell r="M609">
            <v>62</v>
          </cell>
        </row>
        <row r="610">
          <cell r="A610">
            <v>5181266</v>
          </cell>
          <cell r="B610">
            <v>5114726</v>
          </cell>
          <cell r="C610">
            <v>4410</v>
          </cell>
          <cell r="D610">
            <v>2953705</v>
          </cell>
          <cell r="E610">
            <v>158</v>
          </cell>
          <cell r="F610">
            <v>145</v>
          </cell>
          <cell r="G610">
            <v>178</v>
          </cell>
          <cell r="H610">
            <v>154</v>
          </cell>
          <cell r="I610">
            <v>140</v>
          </cell>
          <cell r="J610">
            <v>128</v>
          </cell>
          <cell r="K610">
            <v>117</v>
          </cell>
          <cell r="L610">
            <v>188</v>
          </cell>
          <cell r="M610">
            <v>203</v>
          </cell>
        </row>
        <row r="611">
          <cell r="A611">
            <v>5181252</v>
          </cell>
          <cell r="B611">
            <v>5114719</v>
          </cell>
          <cell r="C611">
            <v>4410</v>
          </cell>
          <cell r="D611">
            <v>1426101</v>
          </cell>
          <cell r="E611">
            <v>178</v>
          </cell>
          <cell r="F611">
            <v>125</v>
          </cell>
          <cell r="G611">
            <v>156</v>
          </cell>
          <cell r="H611">
            <v>136</v>
          </cell>
          <cell r="I611">
            <v>184</v>
          </cell>
          <cell r="J611">
            <v>180</v>
          </cell>
          <cell r="K611">
            <v>170</v>
          </cell>
          <cell r="L611">
            <v>150</v>
          </cell>
          <cell r="M611">
            <v>206</v>
          </cell>
        </row>
        <row r="612">
          <cell r="A612">
            <v>5174130</v>
          </cell>
          <cell r="B612">
            <v>5111158</v>
          </cell>
          <cell r="C612">
            <v>4410</v>
          </cell>
          <cell r="D612">
            <v>70000447</v>
          </cell>
          <cell r="E612">
            <v>123</v>
          </cell>
          <cell r="F612">
            <v>106</v>
          </cell>
          <cell r="G612">
            <v>92</v>
          </cell>
          <cell r="H612">
            <v>199</v>
          </cell>
          <cell r="I612">
            <v>153</v>
          </cell>
          <cell r="J612">
            <v>140</v>
          </cell>
          <cell r="K612">
            <v>133</v>
          </cell>
          <cell r="L612">
            <v>155</v>
          </cell>
          <cell r="M612">
            <v>138</v>
          </cell>
        </row>
        <row r="613">
          <cell r="A613">
            <v>5174244</v>
          </cell>
          <cell r="B613">
            <v>5111215</v>
          </cell>
          <cell r="C613">
            <v>4410</v>
          </cell>
          <cell r="D613">
            <v>70003621</v>
          </cell>
          <cell r="E613">
            <v>128</v>
          </cell>
          <cell r="F613">
            <v>93</v>
          </cell>
          <cell r="G613">
            <v>97</v>
          </cell>
          <cell r="H613">
            <v>78</v>
          </cell>
          <cell r="I613">
            <v>88</v>
          </cell>
          <cell r="J613">
            <v>66</v>
          </cell>
          <cell r="K613">
            <v>74</v>
          </cell>
          <cell r="L613">
            <v>90</v>
          </cell>
          <cell r="M613">
            <v>104</v>
          </cell>
        </row>
        <row r="614">
          <cell r="A614">
            <v>5174110</v>
          </cell>
          <cell r="B614">
            <v>5111148</v>
          </cell>
          <cell r="C614">
            <v>4410</v>
          </cell>
          <cell r="D614">
            <v>3729652</v>
          </cell>
          <cell r="E614">
            <v>65</v>
          </cell>
          <cell r="F614">
            <v>125</v>
          </cell>
          <cell r="G614">
            <v>129</v>
          </cell>
          <cell r="H614">
            <v>51</v>
          </cell>
          <cell r="I614">
            <v>22</v>
          </cell>
          <cell r="J614">
            <v>68</v>
          </cell>
          <cell r="K614">
            <v>78</v>
          </cell>
          <cell r="L614">
            <v>98</v>
          </cell>
          <cell r="M614">
            <v>105</v>
          </cell>
        </row>
        <row r="615">
          <cell r="A615">
            <v>5174072</v>
          </cell>
          <cell r="B615">
            <v>5111129</v>
          </cell>
          <cell r="C615">
            <v>4410</v>
          </cell>
          <cell r="D615">
            <v>3741059</v>
          </cell>
          <cell r="E615">
            <v>116</v>
          </cell>
          <cell r="F615">
            <v>121</v>
          </cell>
          <cell r="G615">
            <v>98</v>
          </cell>
          <cell r="H615">
            <v>59</v>
          </cell>
          <cell r="I615">
            <v>64</v>
          </cell>
          <cell r="J615">
            <v>47</v>
          </cell>
          <cell r="K615">
            <v>46</v>
          </cell>
          <cell r="L615">
            <v>52</v>
          </cell>
          <cell r="M615">
            <v>109</v>
          </cell>
        </row>
        <row r="616">
          <cell r="A616">
            <v>5174048</v>
          </cell>
          <cell r="B616">
            <v>5111117</v>
          </cell>
          <cell r="C616">
            <v>4410</v>
          </cell>
          <cell r="D616">
            <v>4746631</v>
          </cell>
          <cell r="E616">
            <v>105</v>
          </cell>
          <cell r="F616">
            <v>65</v>
          </cell>
          <cell r="G616">
            <v>58</v>
          </cell>
          <cell r="H616">
            <v>66</v>
          </cell>
          <cell r="I616">
            <v>94</v>
          </cell>
          <cell r="J616">
            <v>48</v>
          </cell>
          <cell r="K616">
            <v>83</v>
          </cell>
          <cell r="L616">
            <v>80</v>
          </cell>
          <cell r="M616">
            <v>57</v>
          </cell>
        </row>
        <row r="617">
          <cell r="A617">
            <v>5174278</v>
          </cell>
          <cell r="B617">
            <v>5111232</v>
          </cell>
          <cell r="C617">
            <v>4410</v>
          </cell>
          <cell r="D617">
            <v>6824939</v>
          </cell>
          <cell r="E617">
            <v>177</v>
          </cell>
          <cell r="F617">
            <v>89</v>
          </cell>
          <cell r="G617">
            <v>169</v>
          </cell>
          <cell r="H617">
            <v>223</v>
          </cell>
          <cell r="I617">
            <v>215</v>
          </cell>
          <cell r="J617">
            <v>147</v>
          </cell>
          <cell r="K617">
            <v>191</v>
          </cell>
          <cell r="L617">
            <v>193</v>
          </cell>
          <cell r="M617">
            <v>213</v>
          </cell>
        </row>
        <row r="618">
          <cell r="A618">
            <v>5173942</v>
          </cell>
          <cell r="B618">
            <v>5111064</v>
          </cell>
          <cell r="C618">
            <v>4410</v>
          </cell>
          <cell r="D618">
            <v>6822219</v>
          </cell>
          <cell r="E618">
            <v>345</v>
          </cell>
          <cell r="F618">
            <v>207</v>
          </cell>
          <cell r="G618">
            <v>135</v>
          </cell>
          <cell r="H618">
            <v>300</v>
          </cell>
          <cell r="I618">
            <v>206</v>
          </cell>
          <cell r="J618">
            <v>232</v>
          </cell>
          <cell r="K618">
            <v>204</v>
          </cell>
          <cell r="L618">
            <v>210</v>
          </cell>
          <cell r="M618">
            <v>212</v>
          </cell>
        </row>
        <row r="619">
          <cell r="A619">
            <v>5173922</v>
          </cell>
          <cell r="B619">
            <v>5111054</v>
          </cell>
          <cell r="C619">
            <v>4410</v>
          </cell>
          <cell r="D619">
            <v>3741354</v>
          </cell>
          <cell r="E619">
            <v>307</v>
          </cell>
          <cell r="F619">
            <v>536</v>
          </cell>
          <cell r="G619">
            <v>269</v>
          </cell>
          <cell r="H619">
            <v>249</v>
          </cell>
          <cell r="I619">
            <v>248</v>
          </cell>
          <cell r="J619">
            <v>219</v>
          </cell>
          <cell r="K619">
            <v>232</v>
          </cell>
          <cell r="L619">
            <v>212</v>
          </cell>
          <cell r="M619">
            <v>232</v>
          </cell>
        </row>
        <row r="620">
          <cell r="A620">
            <v>5174336</v>
          </cell>
          <cell r="B620">
            <v>5111261</v>
          </cell>
          <cell r="C620">
            <v>4410</v>
          </cell>
          <cell r="D620">
            <v>6823409</v>
          </cell>
          <cell r="E620">
            <v>164</v>
          </cell>
          <cell r="F620">
            <v>339</v>
          </cell>
          <cell r="G620">
            <v>134</v>
          </cell>
          <cell r="H620">
            <v>143</v>
          </cell>
          <cell r="I620">
            <v>136</v>
          </cell>
          <cell r="J620">
            <v>130</v>
          </cell>
          <cell r="K620">
            <v>147</v>
          </cell>
          <cell r="L620">
            <v>140</v>
          </cell>
          <cell r="M620">
            <v>388</v>
          </cell>
        </row>
        <row r="621">
          <cell r="A621">
            <v>5181276</v>
          </cell>
          <cell r="B621">
            <v>5114731</v>
          </cell>
          <cell r="C621">
            <v>4410</v>
          </cell>
          <cell r="D621">
            <v>3364526</v>
          </cell>
          <cell r="E621">
            <v>261</v>
          </cell>
          <cell r="F621">
            <v>210</v>
          </cell>
          <cell r="G621">
            <v>227</v>
          </cell>
          <cell r="H621">
            <v>231</v>
          </cell>
          <cell r="I621">
            <v>244</v>
          </cell>
          <cell r="J621">
            <v>248</v>
          </cell>
          <cell r="K621">
            <v>261</v>
          </cell>
          <cell r="L621">
            <v>227</v>
          </cell>
          <cell r="M621">
            <v>228</v>
          </cell>
        </row>
        <row r="622">
          <cell r="A622">
            <v>5181244</v>
          </cell>
          <cell r="B622">
            <v>5114715</v>
          </cell>
          <cell r="C622">
            <v>4410</v>
          </cell>
          <cell r="D622">
            <v>3308580</v>
          </cell>
          <cell r="E622">
            <v>193</v>
          </cell>
          <cell r="F622">
            <v>163</v>
          </cell>
          <cell r="G622">
            <v>175</v>
          </cell>
          <cell r="H622">
            <v>114</v>
          </cell>
          <cell r="I622">
            <v>29</v>
          </cell>
          <cell r="J622">
            <v>114</v>
          </cell>
          <cell r="K622">
            <v>123</v>
          </cell>
          <cell r="L622">
            <v>116</v>
          </cell>
          <cell r="M622">
            <v>132</v>
          </cell>
        </row>
        <row r="623">
          <cell r="A623">
            <v>5174010</v>
          </cell>
          <cell r="B623">
            <v>5111098</v>
          </cell>
          <cell r="C623">
            <v>4410</v>
          </cell>
          <cell r="D623">
            <v>3725286</v>
          </cell>
          <cell r="E623">
            <v>148</v>
          </cell>
          <cell r="F623">
            <v>64</v>
          </cell>
          <cell r="G623">
            <v>57</v>
          </cell>
          <cell r="H623">
            <v>57</v>
          </cell>
          <cell r="I623">
            <v>76</v>
          </cell>
          <cell r="J623">
            <v>51</v>
          </cell>
          <cell r="K623">
            <v>101</v>
          </cell>
          <cell r="L623">
            <v>152</v>
          </cell>
          <cell r="M623">
            <v>149</v>
          </cell>
        </row>
        <row r="624">
          <cell r="A624">
            <v>5173964</v>
          </cell>
          <cell r="B624">
            <v>5111075</v>
          </cell>
          <cell r="C624">
            <v>4410</v>
          </cell>
          <cell r="D624">
            <v>6825025</v>
          </cell>
          <cell r="E624">
            <v>221</v>
          </cell>
          <cell r="F624">
            <v>215</v>
          </cell>
          <cell r="G624">
            <v>189</v>
          </cell>
          <cell r="H624">
            <v>195</v>
          </cell>
          <cell r="I624">
            <v>193</v>
          </cell>
          <cell r="J624">
            <v>178</v>
          </cell>
          <cell r="K624">
            <v>209</v>
          </cell>
          <cell r="L624">
            <v>233</v>
          </cell>
          <cell r="M624">
            <v>263</v>
          </cell>
        </row>
        <row r="625">
          <cell r="A625">
            <v>5174298</v>
          </cell>
          <cell r="B625">
            <v>5111242</v>
          </cell>
          <cell r="C625">
            <v>4410</v>
          </cell>
          <cell r="D625">
            <v>6825279</v>
          </cell>
          <cell r="E625">
            <v>200</v>
          </cell>
          <cell r="F625">
            <v>156</v>
          </cell>
          <cell r="G625">
            <v>145</v>
          </cell>
          <cell r="H625">
            <v>81</v>
          </cell>
          <cell r="I625">
            <v>201</v>
          </cell>
          <cell r="J625">
            <v>215</v>
          </cell>
          <cell r="K625">
            <v>268</v>
          </cell>
          <cell r="L625">
            <v>256</v>
          </cell>
          <cell r="M625">
            <v>310</v>
          </cell>
        </row>
        <row r="626">
          <cell r="A626">
            <v>5173878</v>
          </cell>
          <cell r="B626">
            <v>5111032</v>
          </cell>
          <cell r="C626">
            <v>4410</v>
          </cell>
          <cell r="D626">
            <v>1751055</v>
          </cell>
          <cell r="E626">
            <v>0</v>
          </cell>
          <cell r="F626">
            <v>8</v>
          </cell>
          <cell r="G626">
            <v>171</v>
          </cell>
          <cell r="H626">
            <v>311</v>
          </cell>
          <cell r="I626">
            <v>254</v>
          </cell>
          <cell r="J626">
            <v>137</v>
          </cell>
          <cell r="K626">
            <v>94</v>
          </cell>
          <cell r="L626">
            <v>498</v>
          </cell>
          <cell r="M626">
            <v>168</v>
          </cell>
        </row>
        <row r="627">
          <cell r="A627">
            <v>5174372</v>
          </cell>
          <cell r="B627">
            <v>5111279</v>
          </cell>
          <cell r="C627">
            <v>4410</v>
          </cell>
          <cell r="D627">
            <v>6823844</v>
          </cell>
          <cell r="E627">
            <v>167</v>
          </cell>
          <cell r="F627">
            <v>132</v>
          </cell>
          <cell r="G627">
            <v>141</v>
          </cell>
          <cell r="H627">
            <v>143</v>
          </cell>
          <cell r="I627">
            <v>143</v>
          </cell>
          <cell r="J627">
            <v>125</v>
          </cell>
          <cell r="K627">
            <v>132</v>
          </cell>
          <cell r="L627">
            <v>122</v>
          </cell>
          <cell r="M627">
            <v>139</v>
          </cell>
        </row>
        <row r="628">
          <cell r="A628">
            <v>5181274</v>
          </cell>
          <cell r="B628">
            <v>5114730</v>
          </cell>
          <cell r="C628">
            <v>4410</v>
          </cell>
          <cell r="D628">
            <v>2197944</v>
          </cell>
          <cell r="E628">
            <v>198</v>
          </cell>
          <cell r="F628">
            <v>10</v>
          </cell>
          <cell r="G628">
            <v>314</v>
          </cell>
          <cell r="H628">
            <v>157</v>
          </cell>
          <cell r="I628">
            <v>163</v>
          </cell>
          <cell r="J628">
            <v>166</v>
          </cell>
          <cell r="K628">
            <v>164</v>
          </cell>
          <cell r="L628">
            <v>156</v>
          </cell>
          <cell r="M628">
            <v>234</v>
          </cell>
        </row>
        <row r="629">
          <cell r="A629">
            <v>5181272</v>
          </cell>
          <cell r="B629">
            <v>5114729</v>
          </cell>
          <cell r="C629">
            <v>4410</v>
          </cell>
          <cell r="D629">
            <v>6311924</v>
          </cell>
          <cell r="E629">
            <v>69</v>
          </cell>
          <cell r="F629">
            <v>56</v>
          </cell>
          <cell r="G629">
            <v>70</v>
          </cell>
          <cell r="H629">
            <v>86</v>
          </cell>
          <cell r="I629">
            <v>76</v>
          </cell>
          <cell r="J629">
            <v>47</v>
          </cell>
          <cell r="K629">
            <v>69</v>
          </cell>
          <cell r="L629">
            <v>96</v>
          </cell>
          <cell r="M629">
            <v>72</v>
          </cell>
        </row>
        <row r="630">
          <cell r="A630">
            <v>5181232</v>
          </cell>
          <cell r="B630">
            <v>5114709</v>
          </cell>
          <cell r="C630">
            <v>4410</v>
          </cell>
          <cell r="D630">
            <v>3360427</v>
          </cell>
          <cell r="E630">
            <v>166</v>
          </cell>
          <cell r="F630">
            <v>150</v>
          </cell>
          <cell r="G630">
            <v>151</v>
          </cell>
          <cell r="H630">
            <v>152</v>
          </cell>
          <cell r="I630">
            <v>162</v>
          </cell>
          <cell r="J630">
            <v>151</v>
          </cell>
          <cell r="K630">
            <v>159</v>
          </cell>
          <cell r="L630">
            <v>147</v>
          </cell>
          <cell r="M630">
            <v>164</v>
          </cell>
        </row>
        <row r="631">
          <cell r="A631">
            <v>5181234</v>
          </cell>
          <cell r="B631">
            <v>5114710</v>
          </cell>
          <cell r="C631">
            <v>4410</v>
          </cell>
          <cell r="D631">
            <v>3307993</v>
          </cell>
          <cell r="E631">
            <v>203</v>
          </cell>
          <cell r="F631">
            <v>175</v>
          </cell>
          <cell r="G631">
            <v>181</v>
          </cell>
          <cell r="H631">
            <v>186</v>
          </cell>
          <cell r="I631">
            <v>165</v>
          </cell>
          <cell r="J631">
            <v>76</v>
          </cell>
          <cell r="K631">
            <v>101</v>
          </cell>
          <cell r="L631">
            <v>232</v>
          </cell>
          <cell r="M631">
            <v>230</v>
          </cell>
        </row>
        <row r="632">
          <cell r="A632">
            <v>5173984</v>
          </cell>
          <cell r="B632">
            <v>5111085</v>
          </cell>
          <cell r="C632">
            <v>4410</v>
          </cell>
          <cell r="D632">
            <v>7117560</v>
          </cell>
          <cell r="E632">
            <v>197</v>
          </cell>
          <cell r="F632">
            <v>9</v>
          </cell>
          <cell r="G632">
            <v>141</v>
          </cell>
          <cell r="H632">
            <v>142</v>
          </cell>
          <cell r="I632">
            <v>153</v>
          </cell>
          <cell r="J632">
            <v>131</v>
          </cell>
          <cell r="K632">
            <v>123</v>
          </cell>
          <cell r="L632">
            <v>129</v>
          </cell>
          <cell r="M632">
            <v>123</v>
          </cell>
        </row>
        <row r="633">
          <cell r="A633">
            <v>5173796</v>
          </cell>
          <cell r="B633">
            <v>5110991</v>
          </cell>
          <cell r="C633">
            <v>4410</v>
          </cell>
          <cell r="D633">
            <v>7285185</v>
          </cell>
          <cell r="E633">
            <v>316</v>
          </cell>
          <cell r="F633">
            <v>289</v>
          </cell>
          <cell r="G633">
            <v>269</v>
          </cell>
          <cell r="H633">
            <v>303</v>
          </cell>
          <cell r="I633">
            <v>328</v>
          </cell>
          <cell r="J633">
            <v>269</v>
          </cell>
          <cell r="K633">
            <v>295</v>
          </cell>
          <cell r="L633">
            <v>285</v>
          </cell>
          <cell r="M633">
            <v>329</v>
          </cell>
        </row>
        <row r="634">
          <cell r="A634">
            <v>5173482</v>
          </cell>
          <cell r="B634">
            <v>5110834</v>
          </cell>
          <cell r="C634">
            <v>4410</v>
          </cell>
          <cell r="E634">
            <v>228</v>
          </cell>
          <cell r="F634">
            <v>203</v>
          </cell>
          <cell r="G634">
            <v>196</v>
          </cell>
          <cell r="H634">
            <v>174</v>
          </cell>
          <cell r="I634">
            <v>227</v>
          </cell>
          <cell r="J634">
            <v>195</v>
          </cell>
          <cell r="K634">
            <v>208</v>
          </cell>
          <cell r="L634">
            <v>188</v>
          </cell>
          <cell r="M634">
            <v>201</v>
          </cell>
        </row>
        <row r="635">
          <cell r="A635">
            <v>5173286</v>
          </cell>
          <cell r="B635">
            <v>5110736</v>
          </cell>
          <cell r="C635">
            <v>4410</v>
          </cell>
          <cell r="D635">
            <v>33001166</v>
          </cell>
          <cell r="E635">
            <v>527</v>
          </cell>
          <cell r="F635">
            <v>366</v>
          </cell>
          <cell r="G635">
            <v>470</v>
          </cell>
          <cell r="H635">
            <v>345</v>
          </cell>
          <cell r="I635">
            <v>385</v>
          </cell>
          <cell r="J635">
            <v>319</v>
          </cell>
          <cell r="K635">
            <v>328</v>
          </cell>
          <cell r="L635">
            <v>384</v>
          </cell>
          <cell r="M635">
            <v>378</v>
          </cell>
        </row>
        <row r="636">
          <cell r="A636">
            <v>5173666</v>
          </cell>
          <cell r="B636">
            <v>5110926</v>
          </cell>
          <cell r="C636">
            <v>4410</v>
          </cell>
          <cell r="D636">
            <v>33001650</v>
          </cell>
          <cell r="E636">
            <v>253</v>
          </cell>
          <cell r="F636">
            <v>226</v>
          </cell>
          <cell r="G636">
            <v>218</v>
          </cell>
          <cell r="H636">
            <v>193</v>
          </cell>
          <cell r="I636">
            <v>252</v>
          </cell>
          <cell r="J636">
            <v>217</v>
          </cell>
          <cell r="K636">
            <v>231</v>
          </cell>
          <cell r="L636">
            <v>209</v>
          </cell>
          <cell r="M636">
            <v>223</v>
          </cell>
        </row>
        <row r="637">
          <cell r="A637">
            <v>5173502</v>
          </cell>
          <cell r="B637">
            <v>5110844</v>
          </cell>
          <cell r="C637">
            <v>4410</v>
          </cell>
          <cell r="D637">
            <v>32998208</v>
          </cell>
          <cell r="E637">
            <v>134</v>
          </cell>
          <cell r="F637">
            <v>118</v>
          </cell>
          <cell r="G637">
            <v>111</v>
          </cell>
          <cell r="H637">
            <v>112</v>
          </cell>
          <cell r="I637">
            <v>110</v>
          </cell>
          <cell r="J637">
            <v>109</v>
          </cell>
          <cell r="K637">
            <v>115</v>
          </cell>
          <cell r="L637">
            <v>101</v>
          </cell>
          <cell r="M637">
            <v>111</v>
          </cell>
        </row>
        <row r="638">
          <cell r="A638">
            <v>5173542</v>
          </cell>
          <cell r="B638">
            <v>5110864</v>
          </cell>
          <cell r="C638">
            <v>4410</v>
          </cell>
          <cell r="D638">
            <v>33001540</v>
          </cell>
          <cell r="E638">
            <v>172</v>
          </cell>
          <cell r="F638">
            <v>152</v>
          </cell>
          <cell r="G638">
            <v>148</v>
          </cell>
          <cell r="H638">
            <v>144</v>
          </cell>
          <cell r="I638">
            <v>213</v>
          </cell>
          <cell r="J638">
            <v>183</v>
          </cell>
          <cell r="K638">
            <v>193</v>
          </cell>
          <cell r="L638">
            <v>172</v>
          </cell>
          <cell r="M638">
            <v>178</v>
          </cell>
        </row>
        <row r="639">
          <cell r="A639">
            <v>5181412</v>
          </cell>
          <cell r="B639">
            <v>5114799</v>
          </cell>
          <cell r="C639">
            <v>4410</v>
          </cell>
          <cell r="D639">
            <v>32998184</v>
          </cell>
          <cell r="E639">
            <v>51</v>
          </cell>
          <cell r="F639">
            <v>55</v>
          </cell>
          <cell r="G639">
            <v>63</v>
          </cell>
          <cell r="H639">
            <v>57</v>
          </cell>
          <cell r="I639">
            <v>57</v>
          </cell>
          <cell r="J639">
            <v>66</v>
          </cell>
          <cell r="K639">
            <v>73</v>
          </cell>
          <cell r="L639">
            <v>68</v>
          </cell>
          <cell r="M639">
            <v>60</v>
          </cell>
        </row>
        <row r="640">
          <cell r="A640">
            <v>5173520</v>
          </cell>
          <cell r="B640">
            <v>5110853</v>
          </cell>
          <cell r="C640">
            <v>4410</v>
          </cell>
          <cell r="D640">
            <v>32998171</v>
          </cell>
          <cell r="E640">
            <v>130</v>
          </cell>
          <cell r="F640">
            <v>440</v>
          </cell>
          <cell r="G640">
            <v>28</v>
          </cell>
          <cell r="H640">
            <v>135</v>
          </cell>
          <cell r="I640">
            <v>87</v>
          </cell>
          <cell r="J640">
            <v>189</v>
          </cell>
          <cell r="K640">
            <v>248</v>
          </cell>
          <cell r="L640">
            <v>109</v>
          </cell>
          <cell r="M640">
            <v>135</v>
          </cell>
        </row>
        <row r="641">
          <cell r="A641">
            <v>5181516</v>
          </cell>
          <cell r="B641">
            <v>5114851</v>
          </cell>
          <cell r="C641">
            <v>4410</v>
          </cell>
          <cell r="D641">
            <v>33001809</v>
          </cell>
          <cell r="E641">
            <v>864</v>
          </cell>
          <cell r="F641">
            <v>611</v>
          </cell>
          <cell r="G641">
            <v>524</v>
          </cell>
          <cell r="H641">
            <v>523</v>
          </cell>
          <cell r="I641">
            <v>546</v>
          </cell>
          <cell r="J641">
            <v>528</v>
          </cell>
          <cell r="K641">
            <v>533</v>
          </cell>
          <cell r="L641">
            <v>464</v>
          </cell>
          <cell r="M641">
            <v>369</v>
          </cell>
        </row>
        <row r="642">
          <cell r="A642">
            <v>5181336</v>
          </cell>
          <cell r="B642">
            <v>5114761</v>
          </cell>
          <cell r="C642">
            <v>4410</v>
          </cell>
          <cell r="D642">
            <v>32998193</v>
          </cell>
          <cell r="E642">
            <v>34</v>
          </cell>
          <cell r="F642">
            <v>29</v>
          </cell>
          <cell r="G642">
            <v>32</v>
          </cell>
          <cell r="H642">
            <v>26</v>
          </cell>
          <cell r="I642">
            <v>17</v>
          </cell>
          <cell r="J642">
            <v>13</v>
          </cell>
          <cell r="K642">
            <v>21</v>
          </cell>
          <cell r="L642">
            <v>10</v>
          </cell>
          <cell r="M642">
            <v>198</v>
          </cell>
        </row>
        <row r="643">
          <cell r="A643">
            <v>5181294</v>
          </cell>
          <cell r="B643">
            <v>5114740</v>
          </cell>
          <cell r="C643">
            <v>4410</v>
          </cell>
          <cell r="D643">
            <v>31993686</v>
          </cell>
          <cell r="E643">
            <v>86</v>
          </cell>
          <cell r="F643">
            <v>75</v>
          </cell>
          <cell r="G643">
            <v>74</v>
          </cell>
          <cell r="H643">
            <v>72</v>
          </cell>
          <cell r="I643">
            <v>70</v>
          </cell>
          <cell r="J643">
            <v>70</v>
          </cell>
          <cell r="K643">
            <v>74</v>
          </cell>
          <cell r="L643">
            <v>53</v>
          </cell>
          <cell r="M643">
            <v>189</v>
          </cell>
        </row>
        <row r="644">
          <cell r="A644">
            <v>5181288</v>
          </cell>
          <cell r="B644">
            <v>5114737</v>
          </cell>
          <cell r="C644">
            <v>4410</v>
          </cell>
          <cell r="D644">
            <v>33001589</v>
          </cell>
          <cell r="E644">
            <v>64</v>
          </cell>
          <cell r="F644">
            <v>69</v>
          </cell>
          <cell r="G644">
            <v>63</v>
          </cell>
          <cell r="H644">
            <v>90</v>
          </cell>
          <cell r="I644">
            <v>77</v>
          </cell>
          <cell r="J644">
            <v>74</v>
          </cell>
          <cell r="K644">
            <v>79</v>
          </cell>
          <cell r="L644">
            <v>80</v>
          </cell>
          <cell r="M644">
            <v>306</v>
          </cell>
        </row>
        <row r="645">
          <cell r="A645">
            <v>5181286</v>
          </cell>
          <cell r="B645">
            <v>5114736</v>
          </cell>
          <cell r="C645">
            <v>4410</v>
          </cell>
          <cell r="D645">
            <v>33001717</v>
          </cell>
          <cell r="E645">
            <v>169</v>
          </cell>
          <cell r="F645">
            <v>201</v>
          </cell>
          <cell r="G645">
            <v>183</v>
          </cell>
          <cell r="H645">
            <v>189</v>
          </cell>
          <cell r="I645">
            <v>207</v>
          </cell>
          <cell r="J645">
            <v>223</v>
          </cell>
          <cell r="K645">
            <v>227</v>
          </cell>
          <cell r="L645">
            <v>223</v>
          </cell>
          <cell r="M645">
            <v>282</v>
          </cell>
        </row>
        <row r="646">
          <cell r="A646">
            <v>5181538</v>
          </cell>
          <cell r="B646">
            <v>5114862</v>
          </cell>
          <cell r="C646">
            <v>4410</v>
          </cell>
          <cell r="D646">
            <v>33001546</v>
          </cell>
          <cell r="E646">
            <v>251</v>
          </cell>
          <cell r="F646">
            <v>210</v>
          </cell>
          <cell r="G646">
            <v>189</v>
          </cell>
          <cell r="H646">
            <v>250</v>
          </cell>
          <cell r="I646">
            <v>268</v>
          </cell>
          <cell r="J646">
            <v>324</v>
          </cell>
          <cell r="K646">
            <v>352</v>
          </cell>
          <cell r="L646">
            <v>321</v>
          </cell>
          <cell r="M646">
            <v>270</v>
          </cell>
        </row>
        <row r="647">
          <cell r="A647">
            <v>5181648</v>
          </cell>
          <cell r="B647">
            <v>5114917</v>
          </cell>
          <cell r="C647">
            <v>4410</v>
          </cell>
          <cell r="D647">
            <v>33001571</v>
          </cell>
          <cell r="E647">
            <v>271</v>
          </cell>
          <cell r="F647">
            <v>242</v>
          </cell>
          <cell r="G647">
            <v>234</v>
          </cell>
          <cell r="H647">
            <v>207</v>
          </cell>
          <cell r="I647">
            <v>270</v>
          </cell>
          <cell r="J647">
            <v>233</v>
          </cell>
          <cell r="K647">
            <v>248</v>
          </cell>
          <cell r="L647">
            <v>225</v>
          </cell>
          <cell r="M647">
            <v>146</v>
          </cell>
        </row>
        <row r="648">
          <cell r="A648">
            <v>5181300</v>
          </cell>
          <cell r="B648">
            <v>5114743</v>
          </cell>
          <cell r="C648">
            <v>4410</v>
          </cell>
          <cell r="D648">
            <v>33001744</v>
          </cell>
          <cell r="E648">
            <v>185</v>
          </cell>
          <cell r="F648">
            <v>169</v>
          </cell>
          <cell r="G648">
            <v>205</v>
          </cell>
          <cell r="H648">
            <v>42</v>
          </cell>
          <cell r="I648">
            <v>148</v>
          </cell>
          <cell r="J648">
            <v>140</v>
          </cell>
          <cell r="K648">
            <v>151</v>
          </cell>
          <cell r="L648">
            <v>134</v>
          </cell>
          <cell r="M648">
            <v>417</v>
          </cell>
        </row>
        <row r="649">
          <cell r="A649">
            <v>5181358</v>
          </cell>
          <cell r="B649">
            <v>5114772</v>
          </cell>
          <cell r="C649">
            <v>4410</v>
          </cell>
          <cell r="D649">
            <v>33001580</v>
          </cell>
          <cell r="E649">
            <v>240</v>
          </cell>
          <cell r="F649">
            <v>143</v>
          </cell>
          <cell r="G649">
            <v>105</v>
          </cell>
          <cell r="H649">
            <v>127</v>
          </cell>
          <cell r="I649">
            <v>136</v>
          </cell>
          <cell r="J649">
            <v>145</v>
          </cell>
          <cell r="K649">
            <v>78</v>
          </cell>
          <cell r="L649">
            <v>95</v>
          </cell>
          <cell r="M649">
            <v>294</v>
          </cell>
        </row>
        <row r="650">
          <cell r="A650">
            <v>5181296</v>
          </cell>
          <cell r="B650">
            <v>5114741</v>
          </cell>
          <cell r="C650">
            <v>4410</v>
          </cell>
          <cell r="D650">
            <v>33001562</v>
          </cell>
          <cell r="E650">
            <v>0</v>
          </cell>
          <cell r="F650">
            <v>0</v>
          </cell>
          <cell r="G650">
            <v>0</v>
          </cell>
          <cell r="H650">
            <v>0</v>
          </cell>
          <cell r="I650">
            <v>0</v>
          </cell>
          <cell r="J650">
            <v>0</v>
          </cell>
          <cell r="K650">
            <v>190</v>
          </cell>
          <cell r="L650">
            <v>30</v>
          </cell>
          <cell r="M650">
            <v>138</v>
          </cell>
        </row>
        <row r="651">
          <cell r="A651">
            <v>5181606</v>
          </cell>
          <cell r="B651">
            <v>5114896</v>
          </cell>
          <cell r="C651">
            <v>4410</v>
          </cell>
          <cell r="D651">
            <v>33001552</v>
          </cell>
          <cell r="E651">
            <v>178</v>
          </cell>
          <cell r="F651">
            <v>131</v>
          </cell>
          <cell r="G651">
            <v>162</v>
          </cell>
          <cell r="H651">
            <v>128</v>
          </cell>
          <cell r="I651">
            <v>156</v>
          </cell>
          <cell r="J651">
            <v>143</v>
          </cell>
          <cell r="K651">
            <v>131</v>
          </cell>
          <cell r="L651">
            <v>153</v>
          </cell>
          <cell r="M651">
            <v>99</v>
          </cell>
        </row>
        <row r="652">
          <cell r="A652">
            <v>5095496</v>
          </cell>
          <cell r="B652">
            <v>5071841</v>
          </cell>
          <cell r="C652">
            <v>4410</v>
          </cell>
          <cell r="D652">
            <v>31116243</v>
          </cell>
          <cell r="E652">
            <v>89</v>
          </cell>
          <cell r="F652">
            <v>65</v>
          </cell>
          <cell r="G652">
            <v>59</v>
          </cell>
          <cell r="H652">
            <v>53</v>
          </cell>
          <cell r="I652">
            <v>61</v>
          </cell>
          <cell r="J652">
            <v>66</v>
          </cell>
          <cell r="K652">
            <v>253</v>
          </cell>
          <cell r="L652">
            <v>233</v>
          </cell>
          <cell r="M652">
            <v>204</v>
          </cell>
        </row>
        <row r="653">
          <cell r="A653">
            <v>5181476</v>
          </cell>
          <cell r="B653">
            <v>5114831</v>
          </cell>
          <cell r="C653">
            <v>4410</v>
          </cell>
          <cell r="D653">
            <v>31991225</v>
          </cell>
          <cell r="E653">
            <v>225</v>
          </cell>
          <cell r="F653">
            <v>176</v>
          </cell>
          <cell r="G653">
            <v>155</v>
          </cell>
          <cell r="H653">
            <v>88</v>
          </cell>
          <cell r="I653">
            <v>170</v>
          </cell>
          <cell r="J653">
            <v>158</v>
          </cell>
          <cell r="K653">
            <v>165</v>
          </cell>
          <cell r="L653">
            <v>246</v>
          </cell>
          <cell r="M653">
            <v>227</v>
          </cell>
        </row>
        <row r="654">
          <cell r="A654">
            <v>5095536</v>
          </cell>
          <cell r="B654">
            <v>5071861</v>
          </cell>
          <cell r="C654">
            <v>4410</v>
          </cell>
          <cell r="D654">
            <v>3642153</v>
          </cell>
          <cell r="E654">
            <v>172</v>
          </cell>
          <cell r="F654">
            <v>143</v>
          </cell>
          <cell r="G654">
            <v>157</v>
          </cell>
          <cell r="H654">
            <v>149</v>
          </cell>
          <cell r="I654">
            <v>207</v>
          </cell>
          <cell r="J654">
            <v>189</v>
          </cell>
          <cell r="K654">
            <v>181</v>
          </cell>
          <cell r="L654">
            <v>191</v>
          </cell>
          <cell r="M654">
            <v>298</v>
          </cell>
        </row>
        <row r="655">
          <cell r="A655">
            <v>5095538</v>
          </cell>
          <cell r="B655">
            <v>5071862</v>
          </cell>
          <cell r="C655">
            <v>4410</v>
          </cell>
          <cell r="D655">
            <v>3642517</v>
          </cell>
          <cell r="E655">
            <v>172</v>
          </cell>
          <cell r="F655">
            <v>143</v>
          </cell>
          <cell r="G655">
            <v>157</v>
          </cell>
          <cell r="H655">
            <v>149</v>
          </cell>
          <cell r="I655">
            <v>207</v>
          </cell>
          <cell r="J655">
            <v>189</v>
          </cell>
          <cell r="K655">
            <v>181</v>
          </cell>
          <cell r="L655">
            <v>131</v>
          </cell>
          <cell r="M655">
            <v>142</v>
          </cell>
        </row>
        <row r="656">
          <cell r="A656">
            <v>5181432</v>
          </cell>
          <cell r="B656">
            <v>5114809</v>
          </cell>
          <cell r="C656">
            <v>4410</v>
          </cell>
          <cell r="D656">
            <v>3506182</v>
          </cell>
          <cell r="E656">
            <v>72</v>
          </cell>
          <cell r="F656">
            <v>74</v>
          </cell>
          <cell r="G656">
            <v>246</v>
          </cell>
          <cell r="H656">
            <v>162</v>
          </cell>
          <cell r="I656">
            <v>31</v>
          </cell>
          <cell r="J656">
            <v>92</v>
          </cell>
          <cell r="K656">
            <v>104</v>
          </cell>
          <cell r="L656">
            <v>100</v>
          </cell>
          <cell r="M656">
            <v>112</v>
          </cell>
        </row>
        <row r="657">
          <cell r="A657">
            <v>5173440</v>
          </cell>
          <cell r="B657">
            <v>5110813</v>
          </cell>
          <cell r="C657">
            <v>4410</v>
          </cell>
          <cell r="D657">
            <v>156305</v>
          </cell>
          <cell r="E657">
            <v>238</v>
          </cell>
          <cell r="F657">
            <v>176</v>
          </cell>
          <cell r="G657">
            <v>199</v>
          </cell>
          <cell r="H657">
            <v>220</v>
          </cell>
          <cell r="I657">
            <v>297</v>
          </cell>
          <cell r="J657">
            <v>363</v>
          </cell>
          <cell r="K657">
            <v>261</v>
          </cell>
          <cell r="L657">
            <v>219</v>
          </cell>
          <cell r="M657">
            <v>147</v>
          </cell>
        </row>
        <row r="658">
          <cell r="A658">
            <v>5173562</v>
          </cell>
          <cell r="B658">
            <v>5110874</v>
          </cell>
          <cell r="C658">
            <v>4410</v>
          </cell>
          <cell r="D658">
            <v>156268</v>
          </cell>
          <cell r="E658">
            <v>256</v>
          </cell>
          <cell r="F658">
            <v>207</v>
          </cell>
          <cell r="G658">
            <v>225</v>
          </cell>
          <cell r="H658">
            <v>223</v>
          </cell>
          <cell r="I658">
            <v>245</v>
          </cell>
          <cell r="J658">
            <v>219</v>
          </cell>
          <cell r="K658">
            <v>217</v>
          </cell>
          <cell r="L658">
            <v>221</v>
          </cell>
          <cell r="M658">
            <v>243</v>
          </cell>
        </row>
        <row r="659">
          <cell r="A659">
            <v>5173242</v>
          </cell>
          <cell r="B659">
            <v>5110714</v>
          </cell>
          <cell r="C659">
            <v>4410</v>
          </cell>
          <cell r="D659">
            <v>156202</v>
          </cell>
          <cell r="E659">
            <v>198</v>
          </cell>
          <cell r="F659">
            <v>186</v>
          </cell>
          <cell r="G659">
            <v>188</v>
          </cell>
          <cell r="H659">
            <v>178</v>
          </cell>
          <cell r="I659">
            <v>182</v>
          </cell>
          <cell r="J659">
            <v>172</v>
          </cell>
          <cell r="K659">
            <v>176</v>
          </cell>
          <cell r="L659">
            <v>168</v>
          </cell>
          <cell r="M659">
            <v>139</v>
          </cell>
        </row>
        <row r="660">
          <cell r="A660">
            <v>5173186</v>
          </cell>
          <cell r="B660">
            <v>5110686</v>
          </cell>
          <cell r="C660">
            <v>4410</v>
          </cell>
          <cell r="D660">
            <v>156244</v>
          </cell>
          <cell r="E660">
            <v>171</v>
          </cell>
          <cell r="F660">
            <v>149</v>
          </cell>
          <cell r="G660">
            <v>128</v>
          </cell>
          <cell r="H660">
            <v>141</v>
          </cell>
          <cell r="I660">
            <v>139</v>
          </cell>
          <cell r="J660">
            <v>123</v>
          </cell>
          <cell r="K660">
            <v>146</v>
          </cell>
          <cell r="L660">
            <v>134</v>
          </cell>
          <cell r="M660">
            <v>138</v>
          </cell>
        </row>
        <row r="661">
          <cell r="A661">
            <v>5181410</v>
          </cell>
          <cell r="B661">
            <v>5114798</v>
          </cell>
          <cell r="C661">
            <v>4410</v>
          </cell>
          <cell r="D661">
            <v>16005397</v>
          </cell>
          <cell r="E661">
            <v>430</v>
          </cell>
          <cell r="F661">
            <v>243</v>
          </cell>
          <cell r="G661">
            <v>248</v>
          </cell>
          <cell r="H661">
            <v>171</v>
          </cell>
          <cell r="I661">
            <v>216</v>
          </cell>
          <cell r="J661">
            <v>188</v>
          </cell>
          <cell r="K661">
            <v>241</v>
          </cell>
          <cell r="L661">
            <v>289</v>
          </cell>
          <cell r="M661">
            <v>384</v>
          </cell>
        </row>
        <row r="662">
          <cell r="A662">
            <v>5181314</v>
          </cell>
          <cell r="B662">
            <v>5114750</v>
          </cell>
          <cell r="C662">
            <v>4410</v>
          </cell>
          <cell r="D662">
            <v>10277319</v>
          </cell>
          <cell r="E662">
            <v>263</v>
          </cell>
          <cell r="F662">
            <v>578</v>
          </cell>
          <cell r="G662">
            <v>397</v>
          </cell>
          <cell r="H662">
            <v>155</v>
          </cell>
          <cell r="I662">
            <v>386</v>
          </cell>
          <cell r="J662">
            <v>358</v>
          </cell>
          <cell r="K662">
            <v>364</v>
          </cell>
          <cell r="L662">
            <v>351</v>
          </cell>
          <cell r="M662">
            <v>341</v>
          </cell>
        </row>
        <row r="663">
          <cell r="A663">
            <v>5181454</v>
          </cell>
          <cell r="B663">
            <v>5114820</v>
          </cell>
          <cell r="C663">
            <v>4410</v>
          </cell>
          <cell r="D663">
            <v>8669924</v>
          </cell>
          <cell r="E663">
            <v>144</v>
          </cell>
          <cell r="F663">
            <v>76</v>
          </cell>
          <cell r="G663">
            <v>177</v>
          </cell>
          <cell r="H663">
            <v>188</v>
          </cell>
          <cell r="I663">
            <v>39</v>
          </cell>
          <cell r="J663">
            <v>117</v>
          </cell>
          <cell r="K663">
            <v>126</v>
          </cell>
          <cell r="L663">
            <v>0</v>
          </cell>
          <cell r="M663">
            <v>286</v>
          </cell>
        </row>
        <row r="664">
          <cell r="A664">
            <v>5181304</v>
          </cell>
          <cell r="B664">
            <v>5114745</v>
          </cell>
          <cell r="C664">
            <v>4410</v>
          </cell>
          <cell r="D664">
            <v>7630648</v>
          </cell>
          <cell r="E664">
            <v>297</v>
          </cell>
          <cell r="F664">
            <v>195</v>
          </cell>
          <cell r="G664">
            <v>219</v>
          </cell>
          <cell r="H664">
            <v>273</v>
          </cell>
          <cell r="I664">
            <v>312</v>
          </cell>
          <cell r="J664">
            <v>271</v>
          </cell>
          <cell r="K664">
            <v>309</v>
          </cell>
          <cell r="L664">
            <v>286</v>
          </cell>
          <cell r="M664">
            <v>309</v>
          </cell>
        </row>
        <row r="665">
          <cell r="A665">
            <v>5173720</v>
          </cell>
          <cell r="B665">
            <v>5110953</v>
          </cell>
          <cell r="C665">
            <v>4410</v>
          </cell>
          <cell r="D665">
            <v>1618671</v>
          </cell>
          <cell r="E665">
            <v>252</v>
          </cell>
          <cell r="F665">
            <v>209</v>
          </cell>
          <cell r="G665">
            <v>230</v>
          </cell>
          <cell r="H665">
            <v>238</v>
          </cell>
          <cell r="I665">
            <v>258</v>
          </cell>
          <cell r="J665">
            <v>235</v>
          </cell>
          <cell r="K665">
            <v>238</v>
          </cell>
          <cell r="L665">
            <v>225</v>
          </cell>
          <cell r="M665">
            <v>315</v>
          </cell>
        </row>
        <row r="666">
          <cell r="A666">
            <v>5173702</v>
          </cell>
          <cell r="B666">
            <v>5110944</v>
          </cell>
          <cell r="C666">
            <v>4410</v>
          </cell>
          <cell r="D666">
            <v>1472654</v>
          </cell>
          <cell r="E666">
            <v>370</v>
          </cell>
          <cell r="F666">
            <v>244</v>
          </cell>
          <cell r="G666">
            <v>170</v>
          </cell>
          <cell r="H666">
            <v>254</v>
          </cell>
          <cell r="I666">
            <v>303</v>
          </cell>
          <cell r="J666">
            <v>264</v>
          </cell>
          <cell r="K666">
            <v>288</v>
          </cell>
          <cell r="L666">
            <v>280</v>
          </cell>
          <cell r="M666">
            <v>186</v>
          </cell>
        </row>
        <row r="667">
          <cell r="A667">
            <v>5173626</v>
          </cell>
          <cell r="B667">
            <v>5110906</v>
          </cell>
          <cell r="C667">
            <v>4410</v>
          </cell>
          <cell r="D667">
            <v>1691962</v>
          </cell>
          <cell r="E667">
            <v>389</v>
          </cell>
          <cell r="F667">
            <v>296</v>
          </cell>
          <cell r="G667">
            <v>280</v>
          </cell>
          <cell r="H667">
            <v>57</v>
          </cell>
          <cell r="I667">
            <v>81</v>
          </cell>
          <cell r="J667">
            <v>146</v>
          </cell>
          <cell r="K667">
            <v>153</v>
          </cell>
          <cell r="L667">
            <v>157</v>
          </cell>
          <cell r="M667">
            <v>203</v>
          </cell>
        </row>
        <row r="668">
          <cell r="A668">
            <v>5181582</v>
          </cell>
          <cell r="B668">
            <v>5114884</v>
          </cell>
          <cell r="C668">
            <v>4410</v>
          </cell>
          <cell r="D668">
            <v>1434947</v>
          </cell>
          <cell r="E668">
            <v>137</v>
          </cell>
          <cell r="F668">
            <v>172</v>
          </cell>
          <cell r="G668">
            <v>78</v>
          </cell>
          <cell r="H668">
            <v>79</v>
          </cell>
          <cell r="I668">
            <v>94</v>
          </cell>
          <cell r="J668">
            <v>88</v>
          </cell>
          <cell r="K668">
            <v>15</v>
          </cell>
          <cell r="L668">
            <v>6</v>
          </cell>
          <cell r="M668">
            <v>11</v>
          </cell>
        </row>
        <row r="669">
          <cell r="A669">
            <v>5181298</v>
          </cell>
          <cell r="B669">
            <v>5114742</v>
          </cell>
          <cell r="C669">
            <v>4410</v>
          </cell>
          <cell r="D669">
            <v>1836820</v>
          </cell>
          <cell r="E669">
            <v>96</v>
          </cell>
          <cell r="F669">
            <v>82</v>
          </cell>
          <cell r="G669">
            <v>80</v>
          </cell>
          <cell r="H669">
            <v>83</v>
          </cell>
          <cell r="I669">
            <v>105</v>
          </cell>
          <cell r="J669">
            <v>77</v>
          </cell>
          <cell r="K669">
            <v>116</v>
          </cell>
          <cell r="L669">
            <v>86</v>
          </cell>
          <cell r="M669">
            <v>105</v>
          </cell>
        </row>
        <row r="670">
          <cell r="A670">
            <v>5181376</v>
          </cell>
          <cell r="B670">
            <v>5114781</v>
          </cell>
          <cell r="C670">
            <v>4410</v>
          </cell>
          <cell r="D670">
            <v>1902077</v>
          </cell>
          <cell r="E670">
            <v>220</v>
          </cell>
          <cell r="F670">
            <v>164</v>
          </cell>
          <cell r="G670">
            <v>173</v>
          </cell>
          <cell r="H670">
            <v>189</v>
          </cell>
          <cell r="I670">
            <v>160</v>
          </cell>
          <cell r="J670">
            <v>161</v>
          </cell>
          <cell r="K670">
            <v>145</v>
          </cell>
          <cell r="L670">
            <v>170</v>
          </cell>
          <cell r="M670">
            <v>181</v>
          </cell>
        </row>
        <row r="671">
          <cell r="A671">
            <v>5181394</v>
          </cell>
          <cell r="B671">
            <v>5114790</v>
          </cell>
          <cell r="C671">
            <v>4410</v>
          </cell>
          <cell r="D671">
            <v>1891190</v>
          </cell>
          <cell r="E671">
            <v>332</v>
          </cell>
          <cell r="F671">
            <v>286</v>
          </cell>
          <cell r="G671">
            <v>301</v>
          </cell>
          <cell r="H671">
            <v>291</v>
          </cell>
          <cell r="I671">
            <v>335</v>
          </cell>
          <cell r="J671">
            <v>136</v>
          </cell>
          <cell r="K671">
            <v>313</v>
          </cell>
          <cell r="L671">
            <v>472</v>
          </cell>
          <cell r="M671">
            <v>262</v>
          </cell>
        </row>
        <row r="672">
          <cell r="A672">
            <v>5095534</v>
          </cell>
          <cell r="B672">
            <v>5071860</v>
          </cell>
          <cell r="C672">
            <v>4410</v>
          </cell>
          <cell r="D672">
            <v>1727781</v>
          </cell>
          <cell r="E672">
            <v>236</v>
          </cell>
          <cell r="F672">
            <v>192</v>
          </cell>
          <cell r="G672">
            <v>221</v>
          </cell>
          <cell r="H672">
            <v>217</v>
          </cell>
          <cell r="I672">
            <v>218</v>
          </cell>
          <cell r="J672">
            <v>196</v>
          </cell>
          <cell r="K672">
            <v>118</v>
          </cell>
          <cell r="L672">
            <v>168</v>
          </cell>
          <cell r="M672">
            <v>157</v>
          </cell>
        </row>
        <row r="673">
          <cell r="A673">
            <v>5173368</v>
          </cell>
          <cell r="B673">
            <v>5110777</v>
          </cell>
          <cell r="C673">
            <v>4410</v>
          </cell>
          <cell r="D673">
            <v>1730290</v>
          </cell>
          <cell r="E673">
            <v>159</v>
          </cell>
          <cell r="F673">
            <v>129</v>
          </cell>
          <cell r="G673">
            <v>146</v>
          </cell>
          <cell r="H673">
            <v>141</v>
          </cell>
          <cell r="I673">
            <v>142</v>
          </cell>
          <cell r="J673">
            <v>128</v>
          </cell>
          <cell r="K673">
            <v>140</v>
          </cell>
          <cell r="L673">
            <v>133</v>
          </cell>
          <cell r="M673">
            <v>113</v>
          </cell>
        </row>
        <row r="674">
          <cell r="A674">
            <v>5181560</v>
          </cell>
          <cell r="B674">
            <v>5114873</v>
          </cell>
          <cell r="C674">
            <v>4410</v>
          </cell>
          <cell r="D674">
            <v>1728889</v>
          </cell>
          <cell r="E674">
            <v>236</v>
          </cell>
          <cell r="F674">
            <v>192</v>
          </cell>
          <cell r="G674">
            <v>197</v>
          </cell>
          <cell r="H674">
            <v>188</v>
          </cell>
          <cell r="I674">
            <v>205</v>
          </cell>
          <cell r="J674">
            <v>224</v>
          </cell>
          <cell r="K674">
            <v>204</v>
          </cell>
          <cell r="L674">
            <v>165</v>
          </cell>
          <cell r="M674">
            <v>127</v>
          </cell>
        </row>
        <row r="675">
          <cell r="A675">
            <v>5173328</v>
          </cell>
          <cell r="B675">
            <v>5110757</v>
          </cell>
          <cell r="C675">
            <v>4410</v>
          </cell>
          <cell r="D675">
            <v>3730857</v>
          </cell>
          <cell r="E675">
            <v>161</v>
          </cell>
          <cell r="F675">
            <v>134</v>
          </cell>
          <cell r="G675">
            <v>280</v>
          </cell>
          <cell r="H675">
            <v>146</v>
          </cell>
          <cell r="I675">
            <v>157</v>
          </cell>
          <cell r="J675">
            <v>138</v>
          </cell>
          <cell r="K675">
            <v>144</v>
          </cell>
          <cell r="L675">
            <v>114</v>
          </cell>
          <cell r="M675">
            <v>137</v>
          </cell>
        </row>
        <row r="676">
          <cell r="A676">
            <v>5173404</v>
          </cell>
          <cell r="B676">
            <v>5110795</v>
          </cell>
          <cell r="C676">
            <v>4410</v>
          </cell>
          <cell r="D676">
            <v>6824296</v>
          </cell>
          <cell r="E676">
            <v>168</v>
          </cell>
          <cell r="F676">
            <v>161</v>
          </cell>
          <cell r="G676">
            <v>185</v>
          </cell>
          <cell r="H676">
            <v>144</v>
          </cell>
          <cell r="I676">
            <v>192</v>
          </cell>
          <cell r="J676">
            <v>156</v>
          </cell>
          <cell r="K676">
            <v>262</v>
          </cell>
          <cell r="L676">
            <v>172</v>
          </cell>
          <cell r="M676">
            <v>73</v>
          </cell>
        </row>
        <row r="677">
          <cell r="A677">
            <v>5173224</v>
          </cell>
          <cell r="B677">
            <v>5110705</v>
          </cell>
          <cell r="C677">
            <v>4410</v>
          </cell>
          <cell r="D677">
            <v>6822386</v>
          </cell>
          <cell r="E677">
            <v>140</v>
          </cell>
          <cell r="F677">
            <v>121</v>
          </cell>
          <cell r="G677">
            <v>121</v>
          </cell>
          <cell r="H677">
            <v>117</v>
          </cell>
          <cell r="I677">
            <v>128</v>
          </cell>
          <cell r="J677">
            <v>118</v>
          </cell>
          <cell r="K677">
            <v>126</v>
          </cell>
          <cell r="L677">
            <v>121</v>
          </cell>
          <cell r="M677">
            <v>136</v>
          </cell>
        </row>
        <row r="678">
          <cell r="A678">
            <v>5173422</v>
          </cell>
          <cell r="B678">
            <v>5110804</v>
          </cell>
          <cell r="C678">
            <v>4410</v>
          </cell>
          <cell r="D678">
            <v>6822495</v>
          </cell>
          <cell r="E678">
            <v>88</v>
          </cell>
          <cell r="F678">
            <v>77</v>
          </cell>
          <cell r="G678">
            <v>73</v>
          </cell>
          <cell r="H678">
            <v>78</v>
          </cell>
          <cell r="I678">
            <v>75</v>
          </cell>
          <cell r="J678">
            <v>67</v>
          </cell>
          <cell r="K678">
            <v>78</v>
          </cell>
          <cell r="L678">
            <v>72</v>
          </cell>
          <cell r="M678">
            <v>94</v>
          </cell>
        </row>
        <row r="679">
          <cell r="A679">
            <v>5173264</v>
          </cell>
          <cell r="B679">
            <v>5110725</v>
          </cell>
          <cell r="C679">
            <v>4410</v>
          </cell>
          <cell r="D679">
            <v>3726357</v>
          </cell>
          <cell r="E679">
            <v>197</v>
          </cell>
          <cell r="F679">
            <v>160</v>
          </cell>
          <cell r="G679">
            <v>172</v>
          </cell>
          <cell r="H679">
            <v>171</v>
          </cell>
          <cell r="I679">
            <v>181</v>
          </cell>
          <cell r="J679">
            <v>154</v>
          </cell>
          <cell r="K679">
            <v>166</v>
          </cell>
          <cell r="L679">
            <v>181</v>
          </cell>
          <cell r="M679">
            <v>197</v>
          </cell>
        </row>
        <row r="680">
          <cell r="A680">
            <v>5173688</v>
          </cell>
          <cell r="B680">
            <v>5110937</v>
          </cell>
          <cell r="C680">
            <v>4410</v>
          </cell>
          <cell r="D680">
            <v>1751188</v>
          </cell>
          <cell r="E680">
            <v>280</v>
          </cell>
          <cell r="F680">
            <v>259</v>
          </cell>
          <cell r="G680">
            <v>246</v>
          </cell>
          <cell r="H680">
            <v>267</v>
          </cell>
          <cell r="I680">
            <v>280</v>
          </cell>
          <cell r="J680">
            <v>247</v>
          </cell>
          <cell r="K680">
            <v>256</v>
          </cell>
          <cell r="L680">
            <v>252</v>
          </cell>
          <cell r="M680">
            <v>260</v>
          </cell>
        </row>
        <row r="681">
          <cell r="A681">
            <v>5173204</v>
          </cell>
          <cell r="B681">
            <v>5110695</v>
          </cell>
          <cell r="C681">
            <v>4410</v>
          </cell>
          <cell r="D681">
            <v>6823792</v>
          </cell>
          <cell r="E681">
            <v>235</v>
          </cell>
          <cell r="F681">
            <v>218</v>
          </cell>
          <cell r="G681">
            <v>205</v>
          </cell>
          <cell r="H681">
            <v>205</v>
          </cell>
          <cell r="I681">
            <v>189</v>
          </cell>
          <cell r="J681">
            <v>175</v>
          </cell>
          <cell r="K681">
            <v>193</v>
          </cell>
          <cell r="L681">
            <v>183</v>
          </cell>
          <cell r="M681">
            <v>219</v>
          </cell>
        </row>
        <row r="682">
          <cell r="A682">
            <v>5173386</v>
          </cell>
          <cell r="B682">
            <v>5110786</v>
          </cell>
          <cell r="C682">
            <v>4410</v>
          </cell>
          <cell r="D682">
            <v>3730277</v>
          </cell>
          <cell r="E682">
            <v>138</v>
          </cell>
          <cell r="F682">
            <v>117</v>
          </cell>
          <cell r="G682">
            <v>127</v>
          </cell>
          <cell r="H682">
            <v>123</v>
          </cell>
          <cell r="I682">
            <v>130</v>
          </cell>
          <cell r="J682">
            <v>121</v>
          </cell>
          <cell r="K682">
            <v>129</v>
          </cell>
          <cell r="L682">
            <v>117</v>
          </cell>
          <cell r="M682">
            <v>127</v>
          </cell>
        </row>
        <row r="683">
          <cell r="A683">
            <v>5173346</v>
          </cell>
          <cell r="B683">
            <v>5110766</v>
          </cell>
          <cell r="C683">
            <v>4410</v>
          </cell>
          <cell r="D683">
            <v>3729336</v>
          </cell>
          <cell r="E683">
            <v>166</v>
          </cell>
          <cell r="F683">
            <v>149</v>
          </cell>
          <cell r="G683">
            <v>147</v>
          </cell>
          <cell r="H683">
            <v>146</v>
          </cell>
          <cell r="I683">
            <v>149</v>
          </cell>
          <cell r="J683">
            <v>147</v>
          </cell>
          <cell r="K683">
            <v>155</v>
          </cell>
          <cell r="L683">
            <v>140</v>
          </cell>
          <cell r="M683">
            <v>173</v>
          </cell>
        </row>
        <row r="684">
          <cell r="A684">
            <v>5173306</v>
          </cell>
          <cell r="B684">
            <v>5110746</v>
          </cell>
          <cell r="C684">
            <v>4410</v>
          </cell>
          <cell r="D684">
            <v>1753006</v>
          </cell>
          <cell r="E684">
            <v>185</v>
          </cell>
          <cell r="F684">
            <v>105</v>
          </cell>
          <cell r="G684">
            <v>159</v>
          </cell>
          <cell r="H684">
            <v>126</v>
          </cell>
          <cell r="I684">
            <v>185</v>
          </cell>
          <cell r="J684">
            <v>209</v>
          </cell>
          <cell r="K684">
            <v>199</v>
          </cell>
          <cell r="L684">
            <v>180</v>
          </cell>
          <cell r="M684">
            <v>174</v>
          </cell>
        </row>
        <row r="685">
          <cell r="A685">
            <v>5173604</v>
          </cell>
          <cell r="B685">
            <v>5110895</v>
          </cell>
          <cell r="C685">
            <v>4410</v>
          </cell>
          <cell r="D685">
            <v>6821606</v>
          </cell>
          <cell r="E685">
            <v>178</v>
          </cell>
          <cell r="F685">
            <v>160</v>
          </cell>
          <cell r="G685">
            <v>169</v>
          </cell>
          <cell r="H685">
            <v>65</v>
          </cell>
          <cell r="I685">
            <v>201</v>
          </cell>
          <cell r="J685">
            <v>84</v>
          </cell>
          <cell r="K685">
            <v>147</v>
          </cell>
          <cell r="L685">
            <v>140</v>
          </cell>
          <cell r="M685">
            <v>151</v>
          </cell>
        </row>
        <row r="686">
          <cell r="A686">
            <v>5173738</v>
          </cell>
          <cell r="B686">
            <v>5110962</v>
          </cell>
          <cell r="C686">
            <v>4410</v>
          </cell>
          <cell r="D686">
            <v>6822901</v>
          </cell>
          <cell r="E686">
            <v>153</v>
          </cell>
          <cell r="F686">
            <v>130</v>
          </cell>
          <cell r="G686">
            <v>156</v>
          </cell>
          <cell r="H686">
            <v>148</v>
          </cell>
          <cell r="I686">
            <v>154</v>
          </cell>
          <cell r="J686">
            <v>145</v>
          </cell>
          <cell r="K686">
            <v>128</v>
          </cell>
          <cell r="L686">
            <v>183</v>
          </cell>
          <cell r="M686">
            <v>205</v>
          </cell>
        </row>
        <row r="687">
          <cell r="A687">
            <v>5173760</v>
          </cell>
          <cell r="B687">
            <v>5110973</v>
          </cell>
          <cell r="C687">
            <v>4410</v>
          </cell>
          <cell r="D687">
            <v>6822887</v>
          </cell>
          <cell r="E687">
            <v>219</v>
          </cell>
          <cell r="F687">
            <v>185</v>
          </cell>
          <cell r="G687">
            <v>157</v>
          </cell>
          <cell r="H687">
            <v>45</v>
          </cell>
          <cell r="I687">
            <v>33</v>
          </cell>
          <cell r="J687">
            <v>140</v>
          </cell>
          <cell r="K687">
            <v>153</v>
          </cell>
          <cell r="L687">
            <v>151</v>
          </cell>
          <cell r="M687">
            <v>156</v>
          </cell>
        </row>
        <row r="688">
          <cell r="A688">
            <v>5181692</v>
          </cell>
          <cell r="B688">
            <v>5114939</v>
          </cell>
          <cell r="C688">
            <v>4410</v>
          </cell>
          <cell r="D688">
            <v>3365973</v>
          </cell>
          <cell r="E688">
            <v>124</v>
          </cell>
          <cell r="F688">
            <v>99</v>
          </cell>
          <cell r="G688">
            <v>100</v>
          </cell>
          <cell r="H688">
            <v>93</v>
          </cell>
          <cell r="I688">
            <v>120</v>
          </cell>
          <cell r="J688">
            <v>113</v>
          </cell>
          <cell r="K688">
            <v>95</v>
          </cell>
          <cell r="L688">
            <v>89</v>
          </cell>
          <cell r="M688">
            <v>111</v>
          </cell>
        </row>
        <row r="689">
          <cell r="A689">
            <v>5181626</v>
          </cell>
          <cell r="B689">
            <v>5114906</v>
          </cell>
          <cell r="C689">
            <v>4410</v>
          </cell>
          <cell r="D689">
            <v>3306002</v>
          </cell>
          <cell r="E689">
            <v>210</v>
          </cell>
          <cell r="F689">
            <v>161</v>
          </cell>
          <cell r="G689">
            <v>176</v>
          </cell>
          <cell r="H689">
            <v>165</v>
          </cell>
          <cell r="I689">
            <v>184</v>
          </cell>
          <cell r="J689">
            <v>137</v>
          </cell>
          <cell r="K689">
            <v>142</v>
          </cell>
          <cell r="L689">
            <v>139</v>
          </cell>
          <cell r="M689">
            <v>144</v>
          </cell>
        </row>
        <row r="690">
          <cell r="A690">
            <v>5181496</v>
          </cell>
          <cell r="B690">
            <v>5114841</v>
          </cell>
          <cell r="C690">
            <v>4410</v>
          </cell>
          <cell r="D690">
            <v>2181128</v>
          </cell>
          <cell r="E690">
            <v>346</v>
          </cell>
          <cell r="F690">
            <v>280</v>
          </cell>
          <cell r="G690">
            <v>190</v>
          </cell>
          <cell r="H690">
            <v>169</v>
          </cell>
          <cell r="I690">
            <v>169</v>
          </cell>
          <cell r="J690">
            <v>159</v>
          </cell>
          <cell r="K690">
            <v>153</v>
          </cell>
          <cell r="L690">
            <v>146</v>
          </cell>
          <cell r="M690">
            <v>171</v>
          </cell>
        </row>
        <row r="691">
          <cell r="A691">
            <v>5173460</v>
          </cell>
          <cell r="B691">
            <v>5110823</v>
          </cell>
          <cell r="C691">
            <v>4410</v>
          </cell>
          <cell r="D691">
            <v>7314690</v>
          </cell>
          <cell r="E691">
            <v>74</v>
          </cell>
          <cell r="F691">
            <v>108</v>
          </cell>
          <cell r="G691">
            <v>90</v>
          </cell>
          <cell r="H691">
            <v>60</v>
          </cell>
          <cell r="I691">
            <v>47</v>
          </cell>
          <cell r="J691">
            <v>35</v>
          </cell>
          <cell r="K691">
            <v>69</v>
          </cell>
          <cell r="L691">
            <v>88</v>
          </cell>
          <cell r="M691">
            <v>80</v>
          </cell>
        </row>
        <row r="692">
          <cell r="A692">
            <v>5173174</v>
          </cell>
          <cell r="B692">
            <v>5110680</v>
          </cell>
          <cell r="C692">
            <v>4410</v>
          </cell>
          <cell r="D692">
            <v>7299924</v>
          </cell>
          <cell r="E692">
            <v>503</v>
          </cell>
          <cell r="F692">
            <v>341</v>
          </cell>
          <cell r="G692">
            <v>349</v>
          </cell>
          <cell r="H692">
            <v>303</v>
          </cell>
          <cell r="I692">
            <v>360</v>
          </cell>
          <cell r="J692">
            <v>287</v>
          </cell>
          <cell r="K692">
            <v>657</v>
          </cell>
          <cell r="L692">
            <v>621</v>
          </cell>
          <cell r="M692">
            <v>678</v>
          </cell>
        </row>
        <row r="693">
          <cell r="A693">
            <v>5173584</v>
          </cell>
          <cell r="B693">
            <v>5110885</v>
          </cell>
          <cell r="C693">
            <v>4410</v>
          </cell>
          <cell r="D693">
            <v>7117917</v>
          </cell>
          <cell r="E693">
            <v>125</v>
          </cell>
          <cell r="F693">
            <v>119</v>
          </cell>
          <cell r="G693">
            <v>136</v>
          </cell>
          <cell r="H693">
            <v>133</v>
          </cell>
          <cell r="I693">
            <v>147</v>
          </cell>
          <cell r="J693">
            <v>136</v>
          </cell>
          <cell r="K693">
            <v>153</v>
          </cell>
          <cell r="L693">
            <v>137</v>
          </cell>
          <cell r="M693">
            <v>144</v>
          </cell>
        </row>
        <row r="694">
          <cell r="A694">
            <v>5173648</v>
          </cell>
          <cell r="B694">
            <v>5110917</v>
          </cell>
          <cell r="C694">
            <v>4410</v>
          </cell>
          <cell r="D694">
            <v>7728031</v>
          </cell>
          <cell r="E694">
            <v>183</v>
          </cell>
          <cell r="F694">
            <v>157</v>
          </cell>
          <cell r="G694">
            <v>157</v>
          </cell>
          <cell r="H694">
            <v>170</v>
          </cell>
          <cell r="I694">
            <v>186</v>
          </cell>
          <cell r="J694">
            <v>167</v>
          </cell>
          <cell r="K694">
            <v>167</v>
          </cell>
          <cell r="L694">
            <v>170</v>
          </cell>
          <cell r="M694">
            <v>193</v>
          </cell>
        </row>
        <row r="695">
          <cell r="A695">
            <v>5181670</v>
          </cell>
          <cell r="B695">
            <v>5114928</v>
          </cell>
          <cell r="C695">
            <v>4410</v>
          </cell>
          <cell r="D695">
            <v>442302</v>
          </cell>
          <cell r="E695">
            <v>179</v>
          </cell>
          <cell r="F695">
            <v>7</v>
          </cell>
          <cell r="G695">
            <v>342</v>
          </cell>
          <cell r="H695">
            <v>208</v>
          </cell>
          <cell r="I695">
            <v>229</v>
          </cell>
          <cell r="J695">
            <v>209</v>
          </cell>
          <cell r="K695">
            <v>227</v>
          </cell>
          <cell r="L695">
            <v>218</v>
          </cell>
          <cell r="M695">
            <v>230</v>
          </cell>
        </row>
        <row r="696">
          <cell r="A696">
            <v>5181290</v>
          </cell>
          <cell r="B696">
            <v>5114738</v>
          </cell>
          <cell r="C696">
            <v>4410</v>
          </cell>
          <cell r="D696">
            <v>4172304</v>
          </cell>
          <cell r="E696">
            <v>202</v>
          </cell>
          <cell r="F696">
            <v>208</v>
          </cell>
          <cell r="G696">
            <v>246</v>
          </cell>
          <cell r="H696">
            <v>233</v>
          </cell>
          <cell r="I696">
            <v>260</v>
          </cell>
          <cell r="J696">
            <v>243</v>
          </cell>
          <cell r="K696">
            <v>303</v>
          </cell>
          <cell r="L696">
            <v>286</v>
          </cell>
          <cell r="M696">
            <v>317</v>
          </cell>
        </row>
        <row r="697">
          <cell r="A697">
            <v>5182094</v>
          </cell>
          <cell r="B697">
            <v>5115140</v>
          </cell>
          <cell r="C697">
            <v>4410</v>
          </cell>
          <cell r="E697">
            <v>303</v>
          </cell>
          <cell r="F697">
            <v>266</v>
          </cell>
          <cell r="G697">
            <v>254</v>
          </cell>
          <cell r="H697">
            <v>225</v>
          </cell>
          <cell r="I697">
            <v>295</v>
          </cell>
          <cell r="J697">
            <v>257</v>
          </cell>
          <cell r="K697">
            <v>272</v>
          </cell>
          <cell r="L697">
            <v>245</v>
          </cell>
          <cell r="M697">
            <v>262</v>
          </cell>
        </row>
        <row r="698">
          <cell r="A698">
            <v>5181862</v>
          </cell>
          <cell r="B698">
            <v>5115024</v>
          </cell>
          <cell r="C698">
            <v>4410</v>
          </cell>
          <cell r="E698">
            <v>172</v>
          </cell>
          <cell r="F698">
            <v>152</v>
          </cell>
          <cell r="G698">
            <v>148</v>
          </cell>
          <cell r="H698">
            <v>144</v>
          </cell>
          <cell r="I698">
            <v>213</v>
          </cell>
          <cell r="J698">
            <v>183</v>
          </cell>
          <cell r="K698">
            <v>193</v>
          </cell>
          <cell r="L698">
            <v>172</v>
          </cell>
          <cell r="M698">
            <v>184</v>
          </cell>
        </row>
        <row r="699">
          <cell r="A699">
            <v>5172472</v>
          </cell>
          <cell r="B699">
            <v>5110329</v>
          </cell>
          <cell r="C699">
            <v>4410</v>
          </cell>
          <cell r="E699">
            <v>233</v>
          </cell>
          <cell r="F699">
            <v>206</v>
          </cell>
          <cell r="G699">
            <v>200</v>
          </cell>
          <cell r="H699">
            <v>189</v>
          </cell>
          <cell r="I699">
            <v>273</v>
          </cell>
          <cell r="J699">
            <v>237</v>
          </cell>
          <cell r="K699">
            <v>251</v>
          </cell>
          <cell r="L699">
            <v>224</v>
          </cell>
          <cell r="M699">
            <v>242</v>
          </cell>
        </row>
        <row r="700">
          <cell r="A700">
            <v>5172642</v>
          </cell>
          <cell r="B700">
            <v>5110414</v>
          </cell>
          <cell r="C700">
            <v>4410</v>
          </cell>
          <cell r="D700">
            <v>33001415</v>
          </cell>
          <cell r="E700">
            <v>371</v>
          </cell>
          <cell r="F700">
            <v>261</v>
          </cell>
          <cell r="G700">
            <v>160</v>
          </cell>
          <cell r="H700">
            <v>2926</v>
          </cell>
          <cell r="I700">
            <v>281</v>
          </cell>
          <cell r="J700">
            <v>190</v>
          </cell>
          <cell r="K700">
            <v>478</v>
          </cell>
          <cell r="L700">
            <v>217</v>
          </cell>
          <cell r="M700">
            <v>302</v>
          </cell>
        </row>
        <row r="701">
          <cell r="A701">
            <v>5182318</v>
          </cell>
          <cell r="B701">
            <v>5115252</v>
          </cell>
          <cell r="C701">
            <v>4410</v>
          </cell>
          <cell r="D701">
            <v>33001547</v>
          </cell>
          <cell r="E701">
            <v>195</v>
          </cell>
          <cell r="F701">
            <v>4</v>
          </cell>
          <cell r="G701">
            <v>296</v>
          </cell>
          <cell r="H701">
            <v>116</v>
          </cell>
          <cell r="I701">
            <v>135</v>
          </cell>
          <cell r="J701">
            <v>189</v>
          </cell>
          <cell r="K701">
            <v>293</v>
          </cell>
          <cell r="L701">
            <v>256</v>
          </cell>
          <cell r="M701">
            <v>223</v>
          </cell>
        </row>
        <row r="702">
          <cell r="A702">
            <v>5172620</v>
          </cell>
          <cell r="B702">
            <v>5110403</v>
          </cell>
          <cell r="C702">
            <v>4410</v>
          </cell>
          <cell r="D702">
            <v>33001585</v>
          </cell>
          <cell r="E702">
            <v>306</v>
          </cell>
          <cell r="F702">
            <v>317</v>
          </cell>
          <cell r="G702">
            <v>141</v>
          </cell>
          <cell r="H702">
            <v>277</v>
          </cell>
          <cell r="I702">
            <v>284</v>
          </cell>
          <cell r="J702">
            <v>85</v>
          </cell>
          <cell r="K702">
            <v>79</v>
          </cell>
          <cell r="L702">
            <v>83</v>
          </cell>
          <cell r="M702">
            <v>161</v>
          </cell>
        </row>
        <row r="703">
          <cell r="A703">
            <v>5172560</v>
          </cell>
          <cell r="B703">
            <v>5110373</v>
          </cell>
          <cell r="C703">
            <v>4410</v>
          </cell>
          <cell r="D703">
            <v>33001174</v>
          </cell>
          <cell r="E703">
            <v>172</v>
          </cell>
          <cell r="F703">
            <v>152</v>
          </cell>
          <cell r="G703">
            <v>148</v>
          </cell>
          <cell r="H703">
            <v>144</v>
          </cell>
          <cell r="I703">
            <v>213</v>
          </cell>
          <cell r="J703">
            <v>226</v>
          </cell>
          <cell r="K703">
            <v>236</v>
          </cell>
          <cell r="L703">
            <v>253</v>
          </cell>
          <cell r="M703">
            <v>207</v>
          </cell>
        </row>
        <row r="704">
          <cell r="A704">
            <v>5182198</v>
          </cell>
          <cell r="B704">
            <v>5115192</v>
          </cell>
          <cell r="C704">
            <v>4410</v>
          </cell>
          <cell r="D704">
            <v>33001678</v>
          </cell>
          <cell r="E704">
            <v>263</v>
          </cell>
          <cell r="F704">
            <v>246</v>
          </cell>
          <cell r="G704">
            <v>244</v>
          </cell>
          <cell r="H704">
            <v>218</v>
          </cell>
          <cell r="I704">
            <v>230</v>
          </cell>
          <cell r="J704">
            <v>223</v>
          </cell>
          <cell r="K704">
            <v>235</v>
          </cell>
          <cell r="L704">
            <v>225</v>
          </cell>
          <cell r="M704">
            <v>233</v>
          </cell>
        </row>
        <row r="705">
          <cell r="A705">
            <v>5182222</v>
          </cell>
          <cell r="B705">
            <v>5115204</v>
          </cell>
          <cell r="C705">
            <v>4410</v>
          </cell>
          <cell r="D705">
            <v>33001590</v>
          </cell>
          <cell r="E705">
            <v>225</v>
          </cell>
          <cell r="F705">
            <v>207</v>
          </cell>
          <cell r="G705">
            <v>217</v>
          </cell>
          <cell r="H705">
            <v>199</v>
          </cell>
          <cell r="I705">
            <v>194</v>
          </cell>
          <cell r="J705">
            <v>175</v>
          </cell>
          <cell r="K705">
            <v>185</v>
          </cell>
          <cell r="L705">
            <v>169</v>
          </cell>
          <cell r="M705">
            <v>193</v>
          </cell>
        </row>
        <row r="706">
          <cell r="A706">
            <v>5182128</v>
          </cell>
          <cell r="B706">
            <v>5115157</v>
          </cell>
          <cell r="C706">
            <v>4410</v>
          </cell>
          <cell r="D706">
            <v>31993646</v>
          </cell>
          <cell r="E706">
            <v>256</v>
          </cell>
          <cell r="F706">
            <v>229</v>
          </cell>
          <cell r="G706">
            <v>221</v>
          </cell>
          <cell r="H706">
            <v>327</v>
          </cell>
          <cell r="I706">
            <v>253</v>
          </cell>
          <cell r="J706">
            <v>167</v>
          </cell>
          <cell r="K706">
            <v>167</v>
          </cell>
          <cell r="L706">
            <v>157</v>
          </cell>
          <cell r="M706">
            <v>354</v>
          </cell>
        </row>
        <row r="707">
          <cell r="A707">
            <v>5182010</v>
          </cell>
          <cell r="B707">
            <v>5115098</v>
          </cell>
          <cell r="C707">
            <v>4410</v>
          </cell>
          <cell r="D707">
            <v>33001793</v>
          </cell>
          <cell r="E707">
            <v>153</v>
          </cell>
          <cell r="F707">
            <v>102</v>
          </cell>
          <cell r="G707">
            <v>75</v>
          </cell>
          <cell r="H707">
            <v>84</v>
          </cell>
          <cell r="I707">
            <v>101</v>
          </cell>
          <cell r="J707">
            <v>101</v>
          </cell>
          <cell r="K707">
            <v>31</v>
          </cell>
          <cell r="L707">
            <v>77</v>
          </cell>
          <cell r="M707">
            <v>79</v>
          </cell>
        </row>
        <row r="708">
          <cell r="A708">
            <v>5172982</v>
          </cell>
          <cell r="B708">
            <v>5110584</v>
          </cell>
          <cell r="C708">
            <v>4410</v>
          </cell>
          <cell r="D708">
            <v>31993631</v>
          </cell>
          <cell r="E708">
            <v>241</v>
          </cell>
          <cell r="F708">
            <v>200</v>
          </cell>
          <cell r="G708">
            <v>199</v>
          </cell>
          <cell r="H708">
            <v>270</v>
          </cell>
          <cell r="I708">
            <v>179</v>
          </cell>
          <cell r="J708">
            <v>284</v>
          </cell>
          <cell r="K708">
            <v>304</v>
          </cell>
          <cell r="L708">
            <v>322</v>
          </cell>
          <cell r="M708">
            <v>264</v>
          </cell>
        </row>
        <row r="709">
          <cell r="A709">
            <v>5181948</v>
          </cell>
          <cell r="B709">
            <v>5115067</v>
          </cell>
          <cell r="C709">
            <v>4410</v>
          </cell>
          <cell r="D709">
            <v>2065978</v>
          </cell>
          <cell r="E709">
            <v>364</v>
          </cell>
          <cell r="F709">
            <v>191</v>
          </cell>
          <cell r="G709">
            <v>294</v>
          </cell>
          <cell r="H709">
            <v>322</v>
          </cell>
          <cell r="I709">
            <v>139</v>
          </cell>
          <cell r="J709">
            <v>199</v>
          </cell>
          <cell r="K709">
            <v>203</v>
          </cell>
          <cell r="L709">
            <v>210</v>
          </cell>
          <cell r="M709">
            <v>176</v>
          </cell>
        </row>
        <row r="710">
          <cell r="A710">
            <v>5172580</v>
          </cell>
          <cell r="B710">
            <v>5110383</v>
          </cell>
          <cell r="C710">
            <v>4410</v>
          </cell>
          <cell r="D710">
            <v>31116237</v>
          </cell>
          <cell r="E710">
            <v>135</v>
          </cell>
          <cell r="F710">
            <v>131</v>
          </cell>
          <cell r="G710">
            <v>122</v>
          </cell>
          <cell r="H710">
            <v>135</v>
          </cell>
          <cell r="I710">
            <v>155</v>
          </cell>
          <cell r="J710">
            <v>172</v>
          </cell>
          <cell r="K710">
            <v>165</v>
          </cell>
          <cell r="L710">
            <v>162</v>
          </cell>
          <cell r="M710">
            <v>211</v>
          </cell>
        </row>
        <row r="711">
          <cell r="A711">
            <v>5173116</v>
          </cell>
          <cell r="B711">
            <v>5110651</v>
          </cell>
          <cell r="C711">
            <v>4410</v>
          </cell>
          <cell r="D711">
            <v>31116238</v>
          </cell>
          <cell r="E711">
            <v>208</v>
          </cell>
          <cell r="F711">
            <v>236</v>
          </cell>
          <cell r="G711">
            <v>215</v>
          </cell>
          <cell r="H711">
            <v>176</v>
          </cell>
          <cell r="I711">
            <v>85</v>
          </cell>
          <cell r="J711">
            <v>161</v>
          </cell>
          <cell r="K711">
            <v>189</v>
          </cell>
          <cell r="L711">
            <v>200</v>
          </cell>
          <cell r="M711">
            <v>205</v>
          </cell>
        </row>
        <row r="712">
          <cell r="A712">
            <v>5181884</v>
          </cell>
          <cell r="B712">
            <v>5115035</v>
          </cell>
          <cell r="C712">
            <v>4410</v>
          </cell>
          <cell r="D712">
            <v>31116239</v>
          </cell>
          <cell r="E712">
            <v>172</v>
          </cell>
          <cell r="F712">
            <v>152</v>
          </cell>
          <cell r="G712">
            <v>302</v>
          </cell>
          <cell r="H712">
            <v>131</v>
          </cell>
          <cell r="I712">
            <v>276</v>
          </cell>
          <cell r="J712">
            <v>46</v>
          </cell>
          <cell r="K712">
            <v>12</v>
          </cell>
          <cell r="L712">
            <v>86</v>
          </cell>
          <cell r="M712">
            <v>88</v>
          </cell>
        </row>
        <row r="713">
          <cell r="A713">
            <v>5172942</v>
          </cell>
          <cell r="B713">
            <v>5110564</v>
          </cell>
          <cell r="C713">
            <v>4410</v>
          </cell>
          <cell r="D713">
            <v>31116245</v>
          </cell>
          <cell r="E713">
            <v>239</v>
          </cell>
          <cell r="F713">
            <v>213</v>
          </cell>
          <cell r="G713">
            <v>205</v>
          </cell>
          <cell r="H713">
            <v>182</v>
          </cell>
          <cell r="I713">
            <v>238</v>
          </cell>
          <cell r="J713">
            <v>256</v>
          </cell>
          <cell r="K713">
            <v>222</v>
          </cell>
          <cell r="L713">
            <v>169</v>
          </cell>
          <cell r="M713">
            <v>189</v>
          </cell>
        </row>
        <row r="714">
          <cell r="A714">
            <v>5172796</v>
          </cell>
          <cell r="B714">
            <v>5110491</v>
          </cell>
          <cell r="C714">
            <v>4410</v>
          </cell>
          <cell r="D714">
            <v>31116246</v>
          </cell>
          <cell r="E714">
            <v>233</v>
          </cell>
          <cell r="F714">
            <v>206</v>
          </cell>
          <cell r="G714">
            <v>200</v>
          </cell>
          <cell r="H714">
            <v>189</v>
          </cell>
          <cell r="I714">
            <v>273</v>
          </cell>
          <cell r="J714">
            <v>584</v>
          </cell>
          <cell r="K714">
            <v>740</v>
          </cell>
          <cell r="L714">
            <v>227</v>
          </cell>
          <cell r="M714">
            <v>363</v>
          </cell>
        </row>
        <row r="715">
          <cell r="A715">
            <v>5172860</v>
          </cell>
          <cell r="B715">
            <v>5110523</v>
          </cell>
          <cell r="C715">
            <v>4410</v>
          </cell>
          <cell r="D715">
            <v>31116248</v>
          </cell>
          <cell r="E715">
            <v>46</v>
          </cell>
          <cell r="F715">
            <v>88</v>
          </cell>
          <cell r="G715">
            <v>48</v>
          </cell>
          <cell r="H715">
            <v>49</v>
          </cell>
          <cell r="I715">
            <v>0</v>
          </cell>
          <cell r="J715">
            <v>78</v>
          </cell>
          <cell r="K715">
            <v>93</v>
          </cell>
          <cell r="L715">
            <v>89</v>
          </cell>
          <cell r="M715">
            <v>106</v>
          </cell>
        </row>
        <row r="716">
          <cell r="A716">
            <v>5182298</v>
          </cell>
          <cell r="B716">
            <v>5115242</v>
          </cell>
          <cell r="C716">
            <v>4410</v>
          </cell>
          <cell r="D716">
            <v>31988115</v>
          </cell>
          <cell r="E716">
            <v>60</v>
          </cell>
          <cell r="F716">
            <v>10</v>
          </cell>
          <cell r="G716">
            <v>132</v>
          </cell>
          <cell r="H716">
            <v>67</v>
          </cell>
          <cell r="I716">
            <v>75</v>
          </cell>
          <cell r="J716">
            <v>126</v>
          </cell>
          <cell r="K716">
            <v>160</v>
          </cell>
          <cell r="L716">
            <v>160</v>
          </cell>
          <cell r="M716">
            <v>176</v>
          </cell>
        </row>
        <row r="717">
          <cell r="A717">
            <v>5182276</v>
          </cell>
          <cell r="B717">
            <v>5115231</v>
          </cell>
          <cell r="C717">
            <v>4410</v>
          </cell>
          <cell r="D717">
            <v>31981290</v>
          </cell>
          <cell r="E717">
            <v>195</v>
          </cell>
          <cell r="F717">
            <v>163</v>
          </cell>
          <cell r="G717">
            <v>168</v>
          </cell>
          <cell r="H717">
            <v>160</v>
          </cell>
          <cell r="I717">
            <v>174</v>
          </cell>
          <cell r="J717">
            <v>222</v>
          </cell>
          <cell r="K717">
            <v>252</v>
          </cell>
          <cell r="L717">
            <v>248</v>
          </cell>
          <cell r="M717">
            <v>269</v>
          </cell>
        </row>
        <row r="718">
          <cell r="A718">
            <v>5172962</v>
          </cell>
          <cell r="B718">
            <v>5110574</v>
          </cell>
          <cell r="C718">
            <v>4410</v>
          </cell>
          <cell r="D718">
            <v>3519531</v>
          </cell>
          <cell r="E718">
            <v>0</v>
          </cell>
          <cell r="F718">
            <v>77</v>
          </cell>
          <cell r="G718">
            <v>0</v>
          </cell>
          <cell r="H718">
            <v>0</v>
          </cell>
          <cell r="I718">
            <v>553</v>
          </cell>
          <cell r="J718">
            <v>452</v>
          </cell>
          <cell r="K718">
            <v>301</v>
          </cell>
          <cell r="L718">
            <v>273</v>
          </cell>
          <cell r="M718">
            <v>174</v>
          </cell>
        </row>
        <row r="719">
          <cell r="A719">
            <v>5182112</v>
          </cell>
          <cell r="B719">
            <v>5115149</v>
          </cell>
          <cell r="C719">
            <v>4410</v>
          </cell>
          <cell r="D719">
            <v>1318592</v>
          </cell>
          <cell r="E719">
            <v>130</v>
          </cell>
          <cell r="F719">
            <v>101</v>
          </cell>
          <cell r="G719">
            <v>151</v>
          </cell>
          <cell r="H719">
            <v>359</v>
          </cell>
          <cell r="I719">
            <v>208</v>
          </cell>
          <cell r="J719">
            <v>253</v>
          </cell>
          <cell r="K719">
            <v>266</v>
          </cell>
          <cell r="L719">
            <v>260</v>
          </cell>
          <cell r="M719">
            <v>299</v>
          </cell>
        </row>
        <row r="720">
          <cell r="A720">
            <v>5182074</v>
          </cell>
          <cell r="B720">
            <v>5115130</v>
          </cell>
          <cell r="C720">
            <v>4410</v>
          </cell>
          <cell r="D720">
            <v>1608140</v>
          </cell>
          <cell r="E720">
            <v>94</v>
          </cell>
          <cell r="F720">
            <v>85</v>
          </cell>
          <cell r="G720">
            <v>54</v>
          </cell>
          <cell r="H720">
            <v>16</v>
          </cell>
          <cell r="I720">
            <v>17</v>
          </cell>
          <cell r="J720">
            <v>83</v>
          </cell>
          <cell r="K720">
            <v>224</v>
          </cell>
          <cell r="L720">
            <v>194</v>
          </cell>
          <cell r="M720">
            <v>173</v>
          </cell>
        </row>
        <row r="721">
          <cell r="A721">
            <v>5173134</v>
          </cell>
          <cell r="B721">
            <v>5110660</v>
          </cell>
          <cell r="C721">
            <v>4410</v>
          </cell>
          <cell r="D721">
            <v>3202137</v>
          </cell>
          <cell r="E721">
            <v>240</v>
          </cell>
          <cell r="F721">
            <v>220</v>
          </cell>
          <cell r="G721">
            <v>241</v>
          </cell>
          <cell r="H721">
            <v>258</v>
          </cell>
          <cell r="I721">
            <v>242</v>
          </cell>
          <cell r="J721">
            <v>257</v>
          </cell>
          <cell r="K721">
            <v>267</v>
          </cell>
          <cell r="L721">
            <v>208</v>
          </cell>
          <cell r="M721">
            <v>229</v>
          </cell>
        </row>
        <row r="722">
          <cell r="A722">
            <v>5172494</v>
          </cell>
          <cell r="B722">
            <v>5110340</v>
          </cell>
          <cell r="C722">
            <v>4410</v>
          </cell>
          <cell r="D722">
            <v>7095932</v>
          </cell>
          <cell r="E722">
            <v>227</v>
          </cell>
          <cell r="F722">
            <v>144</v>
          </cell>
          <cell r="G722">
            <v>202</v>
          </cell>
          <cell r="H722">
            <v>113</v>
          </cell>
          <cell r="I722">
            <v>193</v>
          </cell>
          <cell r="J722">
            <v>199</v>
          </cell>
          <cell r="K722">
            <v>149</v>
          </cell>
          <cell r="L722">
            <v>219</v>
          </cell>
          <cell r="M722">
            <v>161</v>
          </cell>
        </row>
        <row r="723">
          <cell r="A723">
            <v>5182142</v>
          </cell>
          <cell r="B723">
            <v>5115164</v>
          </cell>
          <cell r="C723">
            <v>4410</v>
          </cell>
          <cell r="D723">
            <v>652821</v>
          </cell>
          <cell r="E723">
            <v>234</v>
          </cell>
          <cell r="F723">
            <v>190</v>
          </cell>
          <cell r="G723">
            <v>172</v>
          </cell>
          <cell r="H723">
            <v>212</v>
          </cell>
          <cell r="I723">
            <v>206</v>
          </cell>
          <cell r="J723">
            <v>192</v>
          </cell>
          <cell r="K723">
            <v>203</v>
          </cell>
          <cell r="L723">
            <v>205</v>
          </cell>
          <cell r="M723">
            <v>179</v>
          </cell>
        </row>
        <row r="724">
          <cell r="A724">
            <v>5182242</v>
          </cell>
          <cell r="B724">
            <v>5115214</v>
          </cell>
          <cell r="C724">
            <v>4410</v>
          </cell>
          <cell r="D724">
            <v>16005733</v>
          </cell>
          <cell r="E724">
            <v>292</v>
          </cell>
          <cell r="F724">
            <v>193</v>
          </cell>
          <cell r="G724">
            <v>195</v>
          </cell>
          <cell r="H724">
            <v>210</v>
          </cell>
          <cell r="I724">
            <v>258</v>
          </cell>
          <cell r="J724">
            <v>131</v>
          </cell>
          <cell r="K724">
            <v>137</v>
          </cell>
          <cell r="L724">
            <v>145</v>
          </cell>
          <cell r="M724">
            <v>161</v>
          </cell>
        </row>
        <row r="725">
          <cell r="A725">
            <v>5182160</v>
          </cell>
          <cell r="B725">
            <v>5115173</v>
          </cell>
          <cell r="C725">
            <v>4410</v>
          </cell>
          <cell r="D725">
            <v>16006116</v>
          </cell>
          <cell r="E725">
            <v>211</v>
          </cell>
          <cell r="F725">
            <v>201</v>
          </cell>
          <cell r="G725">
            <v>219</v>
          </cell>
          <cell r="H725">
            <v>191</v>
          </cell>
          <cell r="I725">
            <v>197</v>
          </cell>
          <cell r="J725">
            <v>158</v>
          </cell>
          <cell r="K725">
            <v>201</v>
          </cell>
          <cell r="L725">
            <v>187</v>
          </cell>
          <cell r="M725">
            <v>169</v>
          </cell>
        </row>
        <row r="726">
          <cell r="A726">
            <v>5182032</v>
          </cell>
          <cell r="B726">
            <v>5115109</v>
          </cell>
          <cell r="C726">
            <v>4410</v>
          </cell>
          <cell r="D726">
            <v>9111051</v>
          </cell>
          <cell r="E726">
            <v>159</v>
          </cell>
          <cell r="F726">
            <v>279</v>
          </cell>
          <cell r="G726">
            <v>191</v>
          </cell>
          <cell r="H726">
            <v>221</v>
          </cell>
          <cell r="I726">
            <v>237</v>
          </cell>
          <cell r="J726">
            <v>230</v>
          </cell>
          <cell r="K726">
            <v>250</v>
          </cell>
          <cell r="L726">
            <v>287</v>
          </cell>
          <cell r="M726">
            <v>326</v>
          </cell>
        </row>
        <row r="727">
          <cell r="A727">
            <v>5182360</v>
          </cell>
          <cell r="B727">
            <v>5115273</v>
          </cell>
          <cell r="C727">
            <v>4410</v>
          </cell>
          <cell r="D727">
            <v>861966</v>
          </cell>
          <cell r="E727">
            <v>92</v>
          </cell>
          <cell r="F727">
            <v>89</v>
          </cell>
          <cell r="G727">
            <v>98</v>
          </cell>
          <cell r="H727">
            <v>21</v>
          </cell>
          <cell r="I727">
            <v>75</v>
          </cell>
          <cell r="J727">
            <v>70</v>
          </cell>
          <cell r="K727">
            <v>76</v>
          </cell>
          <cell r="L727">
            <v>67</v>
          </cell>
          <cell r="M727">
            <v>69</v>
          </cell>
        </row>
        <row r="728">
          <cell r="A728">
            <v>5181970</v>
          </cell>
          <cell r="B728">
            <v>5115078</v>
          </cell>
          <cell r="C728">
            <v>4410</v>
          </cell>
          <cell r="D728">
            <v>1837448</v>
          </cell>
          <cell r="E728">
            <v>188</v>
          </cell>
          <cell r="F728">
            <v>156</v>
          </cell>
          <cell r="G728">
            <v>167</v>
          </cell>
          <cell r="H728">
            <v>169</v>
          </cell>
          <cell r="I728">
            <v>163</v>
          </cell>
          <cell r="J728">
            <v>155</v>
          </cell>
          <cell r="K728">
            <v>189</v>
          </cell>
          <cell r="L728">
            <v>223</v>
          </cell>
          <cell r="M728">
            <v>212</v>
          </cell>
        </row>
        <row r="729">
          <cell r="A729">
            <v>5172710</v>
          </cell>
          <cell r="B729">
            <v>5110448</v>
          </cell>
          <cell r="C729">
            <v>4410</v>
          </cell>
          <cell r="D729">
            <v>70003616</v>
          </cell>
          <cell r="E729">
            <v>257</v>
          </cell>
          <cell r="F729">
            <v>235</v>
          </cell>
          <cell r="G729">
            <v>251</v>
          </cell>
          <cell r="H729">
            <v>238</v>
          </cell>
          <cell r="I729">
            <v>262</v>
          </cell>
          <cell r="J729">
            <v>248</v>
          </cell>
          <cell r="K729">
            <v>271</v>
          </cell>
          <cell r="L729">
            <v>313</v>
          </cell>
          <cell r="M729">
            <v>238</v>
          </cell>
        </row>
        <row r="730">
          <cell r="A730">
            <v>5172880</v>
          </cell>
          <cell r="B730">
            <v>5110533</v>
          </cell>
          <cell r="C730">
            <v>4410</v>
          </cell>
          <cell r="D730">
            <v>1752930</v>
          </cell>
          <cell r="E730">
            <v>176</v>
          </cell>
          <cell r="F730">
            <v>42</v>
          </cell>
          <cell r="G730">
            <v>156</v>
          </cell>
          <cell r="H730">
            <v>43</v>
          </cell>
          <cell r="I730">
            <v>256</v>
          </cell>
          <cell r="J730">
            <v>139</v>
          </cell>
          <cell r="K730">
            <v>330</v>
          </cell>
          <cell r="L730">
            <v>329</v>
          </cell>
          <cell r="M730">
            <v>336</v>
          </cell>
        </row>
        <row r="731">
          <cell r="A731">
            <v>5172838</v>
          </cell>
          <cell r="B731">
            <v>5110512</v>
          </cell>
          <cell r="C731">
            <v>4410</v>
          </cell>
          <cell r="D731">
            <v>3730363</v>
          </cell>
          <cell r="E731">
            <v>207</v>
          </cell>
          <cell r="F731">
            <v>178</v>
          </cell>
          <cell r="G731">
            <v>186</v>
          </cell>
          <cell r="H731">
            <v>186</v>
          </cell>
          <cell r="I731">
            <v>183</v>
          </cell>
          <cell r="J731">
            <v>166</v>
          </cell>
          <cell r="K731">
            <v>197</v>
          </cell>
          <cell r="L731">
            <v>179</v>
          </cell>
          <cell r="M731">
            <v>201</v>
          </cell>
        </row>
        <row r="732">
          <cell r="A732">
            <v>5172816</v>
          </cell>
          <cell r="B732">
            <v>5110501</v>
          </cell>
          <cell r="C732">
            <v>4410</v>
          </cell>
          <cell r="D732">
            <v>3730168</v>
          </cell>
          <cell r="E732">
            <v>139</v>
          </cell>
          <cell r="F732">
            <v>160</v>
          </cell>
          <cell r="G732">
            <v>127</v>
          </cell>
          <cell r="H732">
            <v>166</v>
          </cell>
          <cell r="I732">
            <v>157</v>
          </cell>
          <cell r="J732">
            <v>216</v>
          </cell>
          <cell r="K732">
            <v>163</v>
          </cell>
          <cell r="L732">
            <v>174</v>
          </cell>
          <cell r="M732">
            <v>189</v>
          </cell>
        </row>
        <row r="733">
          <cell r="A733">
            <v>5172776</v>
          </cell>
          <cell r="B733">
            <v>5110481</v>
          </cell>
          <cell r="C733">
            <v>4410</v>
          </cell>
          <cell r="D733">
            <v>3729805</v>
          </cell>
          <cell r="E733">
            <v>30</v>
          </cell>
          <cell r="F733">
            <v>33</v>
          </cell>
          <cell r="G733">
            <v>27</v>
          </cell>
          <cell r="H733">
            <v>37</v>
          </cell>
          <cell r="I733">
            <v>41</v>
          </cell>
          <cell r="J733">
            <v>38</v>
          </cell>
          <cell r="K733">
            <v>35</v>
          </cell>
          <cell r="L733">
            <v>36</v>
          </cell>
          <cell r="M733">
            <v>39</v>
          </cell>
        </row>
        <row r="734">
          <cell r="A734">
            <v>5172996</v>
          </cell>
          <cell r="B734">
            <v>5110591</v>
          </cell>
          <cell r="C734">
            <v>4410</v>
          </cell>
          <cell r="D734">
            <v>6824716</v>
          </cell>
          <cell r="E734">
            <v>161</v>
          </cell>
          <cell r="F734">
            <v>136</v>
          </cell>
          <cell r="G734">
            <v>154</v>
          </cell>
          <cell r="H734">
            <v>158</v>
          </cell>
          <cell r="I734">
            <v>141</v>
          </cell>
          <cell r="J734">
            <v>134</v>
          </cell>
          <cell r="K734">
            <v>141</v>
          </cell>
          <cell r="L734">
            <v>195</v>
          </cell>
          <cell r="M734">
            <v>284</v>
          </cell>
        </row>
        <row r="735">
          <cell r="A735">
            <v>5172600</v>
          </cell>
          <cell r="B735">
            <v>5110393</v>
          </cell>
          <cell r="C735">
            <v>4410</v>
          </cell>
          <cell r="D735">
            <v>6821987</v>
          </cell>
          <cell r="E735">
            <v>305</v>
          </cell>
          <cell r="F735">
            <v>260</v>
          </cell>
          <cell r="G735">
            <v>290</v>
          </cell>
          <cell r="H735">
            <v>289</v>
          </cell>
          <cell r="I735">
            <v>295</v>
          </cell>
          <cell r="J735">
            <v>295</v>
          </cell>
          <cell r="K735">
            <v>284</v>
          </cell>
          <cell r="L735">
            <v>237</v>
          </cell>
          <cell r="M735">
            <v>125</v>
          </cell>
        </row>
        <row r="736">
          <cell r="A736">
            <v>5182410</v>
          </cell>
          <cell r="B736">
            <v>5115298</v>
          </cell>
          <cell r="C736">
            <v>4410</v>
          </cell>
          <cell r="D736">
            <v>2970052</v>
          </cell>
          <cell r="E736">
            <v>143</v>
          </cell>
          <cell r="F736">
            <v>124</v>
          </cell>
          <cell r="G736">
            <v>124</v>
          </cell>
          <cell r="H736">
            <v>119</v>
          </cell>
          <cell r="I736">
            <v>123</v>
          </cell>
          <cell r="J736">
            <v>101</v>
          </cell>
          <cell r="K736">
            <v>52</v>
          </cell>
          <cell r="L736">
            <v>103</v>
          </cell>
          <cell r="M736">
            <v>125</v>
          </cell>
        </row>
        <row r="737">
          <cell r="A737">
            <v>5180294</v>
          </cell>
          <cell r="B737">
            <v>5114240</v>
          </cell>
          <cell r="C737">
            <v>4410</v>
          </cell>
          <cell r="D737">
            <v>6823182</v>
          </cell>
          <cell r="E737">
            <v>105</v>
          </cell>
          <cell r="F737">
            <v>83</v>
          </cell>
          <cell r="G737">
            <v>101</v>
          </cell>
          <cell r="H737">
            <v>88</v>
          </cell>
          <cell r="I737">
            <v>100</v>
          </cell>
          <cell r="J737">
            <v>90</v>
          </cell>
          <cell r="K737">
            <v>90</v>
          </cell>
          <cell r="L737">
            <v>76</v>
          </cell>
          <cell r="M737">
            <v>91</v>
          </cell>
        </row>
        <row r="738">
          <cell r="A738">
            <v>5172900</v>
          </cell>
          <cell r="B738">
            <v>5110543</v>
          </cell>
          <cell r="C738">
            <v>4410</v>
          </cell>
          <cell r="D738">
            <v>1751228</v>
          </cell>
          <cell r="E738">
            <v>118</v>
          </cell>
          <cell r="F738">
            <v>95</v>
          </cell>
          <cell r="G738">
            <v>102</v>
          </cell>
          <cell r="H738">
            <v>98</v>
          </cell>
          <cell r="I738">
            <v>128</v>
          </cell>
          <cell r="J738">
            <v>140</v>
          </cell>
          <cell r="K738">
            <v>149</v>
          </cell>
          <cell r="L738">
            <v>150</v>
          </cell>
          <cell r="M738">
            <v>143</v>
          </cell>
        </row>
        <row r="739">
          <cell r="A739">
            <v>5172922</v>
          </cell>
          <cell r="B739">
            <v>5110554</v>
          </cell>
          <cell r="C739">
            <v>4410</v>
          </cell>
          <cell r="D739">
            <v>6825380</v>
          </cell>
          <cell r="E739">
            <v>242</v>
          </cell>
          <cell r="F739">
            <v>424</v>
          </cell>
          <cell r="G739">
            <v>217</v>
          </cell>
          <cell r="H739">
            <v>145</v>
          </cell>
          <cell r="I739">
            <v>122</v>
          </cell>
          <cell r="J739">
            <v>171</v>
          </cell>
          <cell r="K739">
            <v>108</v>
          </cell>
          <cell r="L739">
            <v>163</v>
          </cell>
          <cell r="M739">
            <v>216</v>
          </cell>
        </row>
        <row r="740">
          <cell r="A740">
            <v>5173016</v>
          </cell>
          <cell r="B740">
            <v>5110601</v>
          </cell>
          <cell r="C740">
            <v>4410</v>
          </cell>
          <cell r="D740">
            <v>6822519</v>
          </cell>
          <cell r="E740">
            <v>303</v>
          </cell>
          <cell r="F740">
            <v>247</v>
          </cell>
          <cell r="G740">
            <v>260</v>
          </cell>
          <cell r="H740">
            <v>210</v>
          </cell>
          <cell r="I740">
            <v>319</v>
          </cell>
          <cell r="J740">
            <v>230</v>
          </cell>
          <cell r="K740">
            <v>252</v>
          </cell>
          <cell r="L740">
            <v>271</v>
          </cell>
          <cell r="M740">
            <v>253</v>
          </cell>
        </row>
        <row r="741">
          <cell r="A741">
            <v>5172754</v>
          </cell>
          <cell r="B741">
            <v>5110470</v>
          </cell>
          <cell r="C741">
            <v>4410</v>
          </cell>
          <cell r="D741">
            <v>6822047</v>
          </cell>
          <cell r="E741">
            <v>272</v>
          </cell>
          <cell r="F741">
            <v>291</v>
          </cell>
          <cell r="G741">
            <v>275</v>
          </cell>
          <cell r="H741">
            <v>262</v>
          </cell>
          <cell r="I741">
            <v>268</v>
          </cell>
          <cell r="J741">
            <v>248</v>
          </cell>
          <cell r="K741">
            <v>305</v>
          </cell>
          <cell r="L741">
            <v>277</v>
          </cell>
          <cell r="M741">
            <v>317</v>
          </cell>
        </row>
        <row r="742">
          <cell r="A742">
            <v>5172732</v>
          </cell>
          <cell r="B742">
            <v>5110459</v>
          </cell>
          <cell r="C742">
            <v>4410</v>
          </cell>
          <cell r="D742">
            <v>1751170</v>
          </cell>
          <cell r="E742">
            <v>264</v>
          </cell>
          <cell r="F742">
            <v>233</v>
          </cell>
          <cell r="G742">
            <v>144</v>
          </cell>
          <cell r="H742">
            <v>106</v>
          </cell>
          <cell r="I742">
            <v>113</v>
          </cell>
          <cell r="J742">
            <v>101</v>
          </cell>
          <cell r="K742">
            <v>105</v>
          </cell>
          <cell r="L742">
            <v>99</v>
          </cell>
          <cell r="M742">
            <v>96</v>
          </cell>
        </row>
        <row r="743">
          <cell r="A743">
            <v>5172538</v>
          </cell>
          <cell r="B743">
            <v>5110362</v>
          </cell>
          <cell r="C743">
            <v>4410</v>
          </cell>
          <cell r="D743">
            <v>3741192</v>
          </cell>
          <cell r="E743">
            <v>201</v>
          </cell>
          <cell r="F743">
            <v>117</v>
          </cell>
          <cell r="G743">
            <v>214</v>
          </cell>
          <cell r="H743">
            <v>143</v>
          </cell>
          <cell r="I743">
            <v>196</v>
          </cell>
          <cell r="J743">
            <v>238</v>
          </cell>
          <cell r="K743">
            <v>135</v>
          </cell>
          <cell r="L743">
            <v>170</v>
          </cell>
          <cell r="M743">
            <v>234</v>
          </cell>
        </row>
        <row r="744">
          <cell r="A744">
            <v>5172516</v>
          </cell>
          <cell r="B744">
            <v>5110351</v>
          </cell>
          <cell r="C744">
            <v>4410</v>
          </cell>
          <cell r="D744">
            <v>1751493</v>
          </cell>
          <cell r="E744">
            <v>79</v>
          </cell>
          <cell r="F744">
            <v>82</v>
          </cell>
          <cell r="G744">
            <v>10</v>
          </cell>
          <cell r="H744">
            <v>8</v>
          </cell>
          <cell r="I744">
            <v>80</v>
          </cell>
          <cell r="J744">
            <v>71</v>
          </cell>
          <cell r="K744">
            <v>56</v>
          </cell>
          <cell r="L744">
            <v>51</v>
          </cell>
          <cell r="M744">
            <v>47</v>
          </cell>
        </row>
        <row r="745">
          <cell r="A745">
            <v>5173098</v>
          </cell>
          <cell r="B745">
            <v>5110642</v>
          </cell>
          <cell r="C745">
            <v>4410</v>
          </cell>
          <cell r="D745">
            <v>6825296</v>
          </cell>
          <cell r="E745">
            <v>69</v>
          </cell>
          <cell r="F745">
            <v>61</v>
          </cell>
          <cell r="G745">
            <v>58</v>
          </cell>
          <cell r="H745">
            <v>58</v>
          </cell>
          <cell r="I745">
            <v>62</v>
          </cell>
          <cell r="J745">
            <v>53</v>
          </cell>
          <cell r="K745">
            <v>64</v>
          </cell>
          <cell r="L745">
            <v>58</v>
          </cell>
          <cell r="M745">
            <v>61</v>
          </cell>
        </row>
        <row r="746">
          <cell r="A746">
            <v>5182426</v>
          </cell>
          <cell r="B746">
            <v>5115306</v>
          </cell>
          <cell r="C746">
            <v>4410</v>
          </cell>
          <cell r="D746">
            <v>3304774</v>
          </cell>
          <cell r="E746">
            <v>198</v>
          </cell>
          <cell r="F746">
            <v>188</v>
          </cell>
          <cell r="G746">
            <v>220</v>
          </cell>
          <cell r="H746">
            <v>173</v>
          </cell>
          <cell r="I746">
            <v>234</v>
          </cell>
          <cell r="J746">
            <v>204</v>
          </cell>
          <cell r="K746">
            <v>221</v>
          </cell>
          <cell r="L746">
            <v>194</v>
          </cell>
          <cell r="M746">
            <v>199</v>
          </cell>
        </row>
        <row r="747">
          <cell r="A747">
            <v>5181818</v>
          </cell>
          <cell r="B747">
            <v>5115002</v>
          </cell>
          <cell r="C747">
            <v>4410</v>
          </cell>
          <cell r="D747">
            <v>3362898</v>
          </cell>
          <cell r="E747">
            <v>95</v>
          </cell>
          <cell r="F747">
            <v>94</v>
          </cell>
          <cell r="G747">
            <v>89</v>
          </cell>
          <cell r="H747">
            <v>38</v>
          </cell>
          <cell r="I747">
            <v>147</v>
          </cell>
          <cell r="J747">
            <v>93</v>
          </cell>
          <cell r="K747">
            <v>98</v>
          </cell>
          <cell r="L747">
            <v>87</v>
          </cell>
          <cell r="M747">
            <v>103</v>
          </cell>
        </row>
        <row r="748">
          <cell r="A748">
            <v>5181840</v>
          </cell>
          <cell r="B748">
            <v>5115013</v>
          </cell>
          <cell r="C748">
            <v>4410</v>
          </cell>
          <cell r="D748">
            <v>3362455</v>
          </cell>
          <cell r="E748">
            <v>297</v>
          </cell>
          <cell r="F748">
            <v>221</v>
          </cell>
          <cell r="G748">
            <v>79</v>
          </cell>
          <cell r="H748">
            <v>122</v>
          </cell>
          <cell r="I748">
            <v>106</v>
          </cell>
          <cell r="J748">
            <v>120</v>
          </cell>
          <cell r="K748">
            <v>115</v>
          </cell>
          <cell r="L748">
            <v>89</v>
          </cell>
          <cell r="M748">
            <v>134</v>
          </cell>
        </row>
        <row r="749">
          <cell r="A749">
            <v>5182388</v>
          </cell>
          <cell r="B749">
            <v>5115287</v>
          </cell>
          <cell r="C749">
            <v>4410</v>
          </cell>
          <cell r="D749">
            <v>1273624</v>
          </cell>
          <cell r="E749">
            <v>132</v>
          </cell>
          <cell r="F749">
            <v>135</v>
          </cell>
          <cell r="G749">
            <v>140</v>
          </cell>
          <cell r="H749">
            <v>143</v>
          </cell>
          <cell r="I749">
            <v>149</v>
          </cell>
          <cell r="J749">
            <v>136</v>
          </cell>
          <cell r="K749">
            <v>143</v>
          </cell>
          <cell r="L749">
            <v>130</v>
          </cell>
          <cell r="M749">
            <v>133</v>
          </cell>
        </row>
        <row r="750">
          <cell r="A750">
            <v>5182378</v>
          </cell>
          <cell r="B750">
            <v>5115282</v>
          </cell>
          <cell r="C750">
            <v>4410</v>
          </cell>
          <cell r="D750">
            <v>3741259</v>
          </cell>
          <cell r="E750">
            <v>162</v>
          </cell>
          <cell r="F750">
            <v>268</v>
          </cell>
          <cell r="G750">
            <v>284</v>
          </cell>
          <cell r="H750">
            <v>140</v>
          </cell>
          <cell r="I750">
            <v>149</v>
          </cell>
          <cell r="J750">
            <v>149</v>
          </cell>
          <cell r="K750">
            <v>151</v>
          </cell>
          <cell r="L750">
            <v>139</v>
          </cell>
          <cell r="M750">
            <v>148</v>
          </cell>
        </row>
        <row r="751">
          <cell r="A751">
            <v>5182260</v>
          </cell>
          <cell r="B751">
            <v>5115223</v>
          </cell>
          <cell r="C751">
            <v>4410</v>
          </cell>
          <cell r="D751">
            <v>2105087</v>
          </cell>
          <cell r="E751">
            <v>252</v>
          </cell>
          <cell r="F751">
            <v>186</v>
          </cell>
          <cell r="G751">
            <v>158</v>
          </cell>
          <cell r="H751">
            <v>153</v>
          </cell>
          <cell r="I751">
            <v>184</v>
          </cell>
          <cell r="J751">
            <v>189</v>
          </cell>
          <cell r="K751">
            <v>299</v>
          </cell>
          <cell r="L751">
            <v>289</v>
          </cell>
          <cell r="M751">
            <v>214</v>
          </cell>
        </row>
        <row r="752">
          <cell r="A752">
            <v>5182182</v>
          </cell>
          <cell r="B752">
            <v>5115184</v>
          </cell>
          <cell r="C752">
            <v>4410</v>
          </cell>
          <cell r="D752">
            <v>3303604</v>
          </cell>
          <cell r="E752">
            <v>310</v>
          </cell>
          <cell r="F752">
            <v>188</v>
          </cell>
          <cell r="G752">
            <v>210</v>
          </cell>
          <cell r="H752">
            <v>198</v>
          </cell>
          <cell r="I752">
            <v>202</v>
          </cell>
          <cell r="J752">
            <v>185</v>
          </cell>
          <cell r="K752">
            <v>193</v>
          </cell>
          <cell r="L752">
            <v>155</v>
          </cell>
          <cell r="M752">
            <v>148</v>
          </cell>
        </row>
        <row r="753">
          <cell r="A753">
            <v>5182054</v>
          </cell>
          <cell r="B753">
            <v>5115120</v>
          </cell>
          <cell r="C753">
            <v>4410</v>
          </cell>
          <cell r="D753">
            <v>4746782</v>
          </cell>
          <cell r="E753">
            <v>114</v>
          </cell>
          <cell r="F753">
            <v>121</v>
          </cell>
          <cell r="G753">
            <v>166</v>
          </cell>
          <cell r="H753">
            <v>92</v>
          </cell>
          <cell r="I753">
            <v>106</v>
          </cell>
          <cell r="J753">
            <v>117</v>
          </cell>
          <cell r="K753">
            <v>141</v>
          </cell>
          <cell r="L753">
            <v>144</v>
          </cell>
          <cell r="M753">
            <v>158</v>
          </cell>
        </row>
        <row r="754">
          <cell r="A754">
            <v>5182338</v>
          </cell>
          <cell r="B754">
            <v>5115262</v>
          </cell>
          <cell r="C754">
            <v>4410</v>
          </cell>
          <cell r="D754">
            <v>7115383</v>
          </cell>
          <cell r="E754">
            <v>76</v>
          </cell>
          <cell r="F754">
            <v>68</v>
          </cell>
          <cell r="G754">
            <v>65</v>
          </cell>
          <cell r="H754">
            <v>67</v>
          </cell>
          <cell r="I754">
            <v>65</v>
          </cell>
          <cell r="J754">
            <v>65</v>
          </cell>
          <cell r="K754">
            <v>33</v>
          </cell>
          <cell r="L754">
            <v>167</v>
          </cell>
          <cell r="M754">
            <v>142</v>
          </cell>
        </row>
        <row r="755">
          <cell r="A755">
            <v>5172688</v>
          </cell>
          <cell r="B755">
            <v>5110437</v>
          </cell>
          <cell r="C755">
            <v>4410</v>
          </cell>
          <cell r="D755">
            <v>7725828</v>
          </cell>
          <cell r="E755">
            <v>263</v>
          </cell>
          <cell r="F755">
            <v>242</v>
          </cell>
          <cell r="G755">
            <v>228</v>
          </cell>
          <cell r="H755">
            <v>218</v>
          </cell>
          <cell r="I755">
            <v>214</v>
          </cell>
          <cell r="J755">
            <v>209</v>
          </cell>
          <cell r="K755">
            <v>237</v>
          </cell>
          <cell r="L755">
            <v>291</v>
          </cell>
          <cell r="M755">
            <v>296</v>
          </cell>
        </row>
        <row r="756">
          <cell r="A756">
            <v>5172664</v>
          </cell>
          <cell r="B756">
            <v>5110425</v>
          </cell>
          <cell r="C756">
            <v>4410</v>
          </cell>
          <cell r="D756">
            <v>7729366</v>
          </cell>
          <cell r="E756">
            <v>79</v>
          </cell>
          <cell r="F756">
            <v>73</v>
          </cell>
          <cell r="G756">
            <v>81</v>
          </cell>
          <cell r="H756">
            <v>30</v>
          </cell>
          <cell r="I756">
            <v>64</v>
          </cell>
          <cell r="J756">
            <v>67</v>
          </cell>
          <cell r="K756">
            <v>52</v>
          </cell>
          <cell r="L756">
            <v>63</v>
          </cell>
          <cell r="M756">
            <v>101</v>
          </cell>
        </row>
        <row r="757">
          <cell r="A757">
            <v>5181904</v>
          </cell>
          <cell r="B757">
            <v>5115045</v>
          </cell>
          <cell r="C757">
            <v>4410</v>
          </cell>
          <cell r="D757">
            <v>18492532</v>
          </cell>
          <cell r="E757">
            <v>110</v>
          </cell>
          <cell r="F757">
            <v>80</v>
          </cell>
          <cell r="G757">
            <v>49</v>
          </cell>
          <cell r="H757">
            <v>43</v>
          </cell>
          <cell r="I757">
            <v>31</v>
          </cell>
          <cell r="J757">
            <v>60</v>
          </cell>
          <cell r="K757">
            <v>18</v>
          </cell>
          <cell r="L757">
            <v>20</v>
          </cell>
          <cell r="M757">
            <v>50</v>
          </cell>
        </row>
        <row r="758">
          <cell r="A758">
            <v>5173074</v>
          </cell>
          <cell r="B758">
            <v>5110630</v>
          </cell>
          <cell r="C758">
            <v>4410</v>
          </cell>
          <cell r="D758">
            <v>445012</v>
          </cell>
          <cell r="E758">
            <v>185</v>
          </cell>
          <cell r="F758">
            <v>253</v>
          </cell>
          <cell r="G758">
            <v>72</v>
          </cell>
          <cell r="H758">
            <v>143</v>
          </cell>
          <cell r="I758">
            <v>219</v>
          </cell>
          <cell r="J758">
            <v>251</v>
          </cell>
          <cell r="K758">
            <v>234</v>
          </cell>
          <cell r="L758">
            <v>215</v>
          </cell>
          <cell r="M758">
            <v>226</v>
          </cell>
        </row>
        <row r="759">
          <cell r="A759">
            <v>5181926</v>
          </cell>
          <cell r="B759">
            <v>5115056</v>
          </cell>
          <cell r="C759">
            <v>4410</v>
          </cell>
          <cell r="D759">
            <v>33001526</v>
          </cell>
          <cell r="E759">
            <v>112</v>
          </cell>
          <cell r="F759">
            <v>156</v>
          </cell>
          <cell r="G759">
            <v>88</v>
          </cell>
          <cell r="H759">
            <v>87</v>
          </cell>
          <cell r="I759">
            <v>104</v>
          </cell>
          <cell r="J759">
            <v>90</v>
          </cell>
          <cell r="K759">
            <v>0</v>
          </cell>
          <cell r="L759">
            <v>168</v>
          </cell>
          <cell r="M759">
            <v>91</v>
          </cell>
        </row>
        <row r="760">
          <cell r="A760">
            <v>5182574</v>
          </cell>
          <cell r="B760">
            <v>5115380</v>
          </cell>
          <cell r="C760">
            <v>4410</v>
          </cell>
          <cell r="E760">
            <v>233</v>
          </cell>
          <cell r="F760">
            <v>206</v>
          </cell>
          <cell r="G760">
            <v>200</v>
          </cell>
          <cell r="H760">
            <v>189</v>
          </cell>
          <cell r="I760">
            <v>273</v>
          </cell>
          <cell r="J760">
            <v>237</v>
          </cell>
          <cell r="K760">
            <v>251</v>
          </cell>
          <cell r="L760">
            <v>224</v>
          </cell>
          <cell r="M760">
            <v>242</v>
          </cell>
        </row>
        <row r="761">
          <cell r="A761">
            <v>5081362</v>
          </cell>
          <cell r="B761">
            <v>5064774</v>
          </cell>
          <cell r="C761">
            <v>4410</v>
          </cell>
          <cell r="E761">
            <v>144</v>
          </cell>
          <cell r="F761">
            <v>128</v>
          </cell>
          <cell r="G761">
            <v>124</v>
          </cell>
          <cell r="H761">
            <v>119</v>
          </cell>
          <cell r="I761">
            <v>175</v>
          </cell>
          <cell r="J761">
            <v>149</v>
          </cell>
          <cell r="K761">
            <v>157</v>
          </cell>
          <cell r="L761">
            <v>141</v>
          </cell>
          <cell r="M761">
            <v>151</v>
          </cell>
        </row>
        <row r="762">
          <cell r="A762">
            <v>5071492</v>
          </cell>
          <cell r="B762">
            <v>5059839</v>
          </cell>
          <cell r="C762">
            <v>4410</v>
          </cell>
          <cell r="E762">
            <v>504</v>
          </cell>
          <cell r="F762">
            <v>446</v>
          </cell>
          <cell r="G762">
            <v>432</v>
          </cell>
          <cell r="H762">
            <v>388</v>
          </cell>
          <cell r="I762">
            <v>504</v>
          </cell>
          <cell r="J762">
            <v>432</v>
          </cell>
          <cell r="K762">
            <v>460</v>
          </cell>
          <cell r="L762">
            <v>417</v>
          </cell>
          <cell r="M762">
            <v>432</v>
          </cell>
        </row>
        <row r="763">
          <cell r="A763">
            <v>5071468</v>
          </cell>
          <cell r="B763">
            <v>5059827</v>
          </cell>
          <cell r="C763">
            <v>4410</v>
          </cell>
          <cell r="E763">
            <v>504</v>
          </cell>
          <cell r="F763">
            <v>446</v>
          </cell>
          <cell r="G763">
            <v>432</v>
          </cell>
          <cell r="H763">
            <v>388</v>
          </cell>
          <cell r="I763">
            <v>504</v>
          </cell>
          <cell r="J763">
            <v>432</v>
          </cell>
          <cell r="K763">
            <v>460</v>
          </cell>
          <cell r="L763">
            <v>417</v>
          </cell>
          <cell r="M763">
            <v>432</v>
          </cell>
        </row>
        <row r="764">
          <cell r="A764">
            <v>5172260</v>
          </cell>
          <cell r="B764">
            <v>5110223</v>
          </cell>
          <cell r="C764">
            <v>4410</v>
          </cell>
          <cell r="E764">
            <v>233</v>
          </cell>
          <cell r="F764">
            <v>206</v>
          </cell>
          <cell r="G764">
            <v>200</v>
          </cell>
          <cell r="H764">
            <v>189</v>
          </cell>
          <cell r="I764">
            <v>273</v>
          </cell>
          <cell r="J764">
            <v>237</v>
          </cell>
          <cell r="K764">
            <v>251</v>
          </cell>
          <cell r="L764">
            <v>224</v>
          </cell>
          <cell r="M764">
            <v>242</v>
          </cell>
        </row>
        <row r="765">
          <cell r="A765">
            <v>5172042</v>
          </cell>
          <cell r="B765">
            <v>5110114</v>
          </cell>
          <cell r="C765">
            <v>4410</v>
          </cell>
          <cell r="D765">
            <v>31116244</v>
          </cell>
          <cell r="E765">
            <v>211</v>
          </cell>
          <cell r="F765">
            <v>184</v>
          </cell>
          <cell r="G765">
            <v>217</v>
          </cell>
          <cell r="H765">
            <v>224</v>
          </cell>
          <cell r="I765">
            <v>220</v>
          </cell>
          <cell r="J765">
            <v>181</v>
          </cell>
          <cell r="K765">
            <v>185</v>
          </cell>
          <cell r="L765">
            <v>180</v>
          </cell>
          <cell r="M765">
            <v>370</v>
          </cell>
        </row>
        <row r="766">
          <cell r="A766">
            <v>5182832</v>
          </cell>
          <cell r="B766">
            <v>5115509</v>
          </cell>
          <cell r="C766">
            <v>4410</v>
          </cell>
          <cell r="D766">
            <v>31988075</v>
          </cell>
          <cell r="E766">
            <v>292</v>
          </cell>
          <cell r="F766">
            <v>204</v>
          </cell>
          <cell r="G766">
            <v>262</v>
          </cell>
          <cell r="H766">
            <v>256</v>
          </cell>
          <cell r="I766">
            <v>474</v>
          </cell>
          <cell r="J766">
            <v>223</v>
          </cell>
          <cell r="K766">
            <v>382</v>
          </cell>
          <cell r="L766">
            <v>347</v>
          </cell>
          <cell r="M766">
            <v>365</v>
          </cell>
        </row>
        <row r="767">
          <cell r="A767">
            <v>5172386</v>
          </cell>
          <cell r="B767">
            <v>5110286</v>
          </cell>
          <cell r="C767">
            <v>4410</v>
          </cell>
          <cell r="D767">
            <v>31988142</v>
          </cell>
          <cell r="E767">
            <v>885</v>
          </cell>
          <cell r="F767">
            <v>716</v>
          </cell>
          <cell r="G767">
            <v>795</v>
          </cell>
          <cell r="H767">
            <v>773</v>
          </cell>
          <cell r="I767">
            <v>534</v>
          </cell>
          <cell r="J767">
            <v>926</v>
          </cell>
          <cell r="K767">
            <v>1058</v>
          </cell>
          <cell r="L767">
            <v>223</v>
          </cell>
          <cell r="M767">
            <v>345</v>
          </cell>
        </row>
        <row r="768">
          <cell r="A768">
            <v>5182980</v>
          </cell>
          <cell r="B768">
            <v>5115583</v>
          </cell>
          <cell r="C768">
            <v>4410</v>
          </cell>
          <cell r="D768">
            <v>31988297</v>
          </cell>
          <cell r="E768">
            <v>136</v>
          </cell>
          <cell r="F768">
            <v>120</v>
          </cell>
          <cell r="G768">
            <v>132</v>
          </cell>
          <cell r="H768">
            <v>153</v>
          </cell>
          <cell r="I768">
            <v>178</v>
          </cell>
          <cell r="J768">
            <v>120</v>
          </cell>
          <cell r="K768">
            <v>182</v>
          </cell>
          <cell r="L768">
            <v>165</v>
          </cell>
          <cell r="M768">
            <v>205</v>
          </cell>
        </row>
        <row r="769">
          <cell r="A769">
            <v>5172238</v>
          </cell>
          <cell r="B769">
            <v>5110212</v>
          </cell>
          <cell r="C769">
            <v>4410</v>
          </cell>
          <cell r="D769">
            <v>31988295</v>
          </cell>
          <cell r="E769">
            <v>233</v>
          </cell>
          <cell r="F769">
            <v>206</v>
          </cell>
          <cell r="G769">
            <v>200</v>
          </cell>
          <cell r="H769">
            <v>189</v>
          </cell>
          <cell r="I769">
            <v>273</v>
          </cell>
          <cell r="J769">
            <v>129</v>
          </cell>
          <cell r="K769">
            <v>128</v>
          </cell>
          <cell r="L769">
            <v>127</v>
          </cell>
          <cell r="M769">
            <v>125</v>
          </cell>
        </row>
        <row r="770">
          <cell r="A770">
            <v>5182958</v>
          </cell>
          <cell r="B770">
            <v>5115572</v>
          </cell>
          <cell r="C770">
            <v>4410</v>
          </cell>
          <cell r="D770">
            <v>7104363</v>
          </cell>
          <cell r="E770">
            <v>233</v>
          </cell>
          <cell r="F770">
            <v>304</v>
          </cell>
          <cell r="G770">
            <v>148</v>
          </cell>
          <cell r="H770">
            <v>144</v>
          </cell>
          <cell r="I770">
            <v>213</v>
          </cell>
          <cell r="J770">
            <v>150</v>
          </cell>
          <cell r="K770">
            <v>162</v>
          </cell>
          <cell r="L770">
            <v>186</v>
          </cell>
          <cell r="M770">
            <v>244</v>
          </cell>
        </row>
        <row r="771">
          <cell r="A771">
            <v>5183040</v>
          </cell>
          <cell r="B771">
            <v>5115613</v>
          </cell>
          <cell r="C771">
            <v>4410</v>
          </cell>
          <cell r="D771">
            <v>31116348</v>
          </cell>
          <cell r="E771">
            <v>176</v>
          </cell>
          <cell r="F771">
            <v>213</v>
          </cell>
          <cell r="G771">
            <v>215</v>
          </cell>
          <cell r="H771">
            <v>202</v>
          </cell>
          <cell r="I771">
            <v>208</v>
          </cell>
          <cell r="J771">
            <v>85</v>
          </cell>
          <cell r="K771">
            <v>96</v>
          </cell>
          <cell r="L771">
            <v>94</v>
          </cell>
          <cell r="M771">
            <v>96</v>
          </cell>
        </row>
        <row r="772">
          <cell r="A772">
            <v>5183062</v>
          </cell>
          <cell r="B772">
            <v>5115624</v>
          </cell>
          <cell r="C772">
            <v>4410</v>
          </cell>
          <cell r="D772">
            <v>3362593</v>
          </cell>
          <cell r="E772">
            <v>233</v>
          </cell>
          <cell r="F772">
            <v>206</v>
          </cell>
          <cell r="G772">
            <v>200</v>
          </cell>
          <cell r="H772">
            <v>189</v>
          </cell>
          <cell r="I772">
            <v>273</v>
          </cell>
          <cell r="J772">
            <v>211</v>
          </cell>
          <cell r="K772">
            <v>233</v>
          </cell>
          <cell r="L772">
            <v>221</v>
          </cell>
          <cell r="M772">
            <v>189</v>
          </cell>
        </row>
        <row r="773">
          <cell r="A773">
            <v>5182532</v>
          </cell>
          <cell r="B773">
            <v>5115359</v>
          </cell>
          <cell r="C773">
            <v>4410</v>
          </cell>
          <cell r="D773">
            <v>3219599</v>
          </cell>
          <cell r="E773">
            <v>346</v>
          </cell>
          <cell r="F773">
            <v>291</v>
          </cell>
          <cell r="G773">
            <v>299</v>
          </cell>
          <cell r="H773">
            <v>279</v>
          </cell>
          <cell r="I773">
            <v>312</v>
          </cell>
          <cell r="J773">
            <v>265</v>
          </cell>
          <cell r="K773">
            <v>334</v>
          </cell>
          <cell r="L773">
            <v>310</v>
          </cell>
          <cell r="M773">
            <v>334</v>
          </cell>
        </row>
        <row r="774">
          <cell r="A774">
            <v>5172106</v>
          </cell>
          <cell r="B774">
            <v>5110146</v>
          </cell>
          <cell r="C774">
            <v>4410</v>
          </cell>
          <cell r="D774">
            <v>31116327</v>
          </cell>
          <cell r="E774">
            <v>233</v>
          </cell>
          <cell r="F774">
            <v>206</v>
          </cell>
          <cell r="G774">
            <v>200</v>
          </cell>
          <cell r="H774">
            <v>189</v>
          </cell>
          <cell r="I774">
            <v>273</v>
          </cell>
          <cell r="J774">
            <v>159</v>
          </cell>
          <cell r="K774">
            <v>154</v>
          </cell>
          <cell r="L774">
            <v>188</v>
          </cell>
          <cell r="M774">
            <v>212</v>
          </cell>
        </row>
        <row r="775">
          <cell r="A775">
            <v>5182638</v>
          </cell>
          <cell r="B775">
            <v>5115412</v>
          </cell>
          <cell r="C775">
            <v>4410</v>
          </cell>
          <cell r="D775">
            <v>18492456</v>
          </cell>
          <cell r="E775">
            <v>233</v>
          </cell>
          <cell r="F775">
            <v>206</v>
          </cell>
          <cell r="G775">
            <v>200</v>
          </cell>
          <cell r="H775">
            <v>189</v>
          </cell>
          <cell r="I775">
            <v>273</v>
          </cell>
          <cell r="J775">
            <v>211</v>
          </cell>
          <cell r="K775">
            <v>201</v>
          </cell>
          <cell r="L775">
            <v>178</v>
          </cell>
          <cell r="M775">
            <v>206</v>
          </cell>
        </row>
        <row r="776">
          <cell r="A776">
            <v>5182894</v>
          </cell>
          <cell r="B776">
            <v>5115540</v>
          </cell>
          <cell r="C776">
            <v>4410</v>
          </cell>
          <cell r="D776">
            <v>16006045</v>
          </cell>
          <cell r="E776">
            <v>233</v>
          </cell>
          <cell r="F776">
            <v>206</v>
          </cell>
          <cell r="G776">
            <v>200</v>
          </cell>
          <cell r="H776">
            <v>189</v>
          </cell>
          <cell r="I776">
            <v>462</v>
          </cell>
          <cell r="J776">
            <v>209</v>
          </cell>
          <cell r="K776">
            <v>205</v>
          </cell>
          <cell r="L776">
            <v>163</v>
          </cell>
          <cell r="M776">
            <v>45</v>
          </cell>
        </row>
        <row r="777">
          <cell r="A777">
            <v>5172280</v>
          </cell>
          <cell r="B777">
            <v>5110233</v>
          </cell>
          <cell r="C777">
            <v>4410</v>
          </cell>
          <cell r="D777">
            <v>3361122</v>
          </cell>
          <cell r="E777">
            <v>323</v>
          </cell>
          <cell r="F777">
            <v>269</v>
          </cell>
          <cell r="G777">
            <v>349</v>
          </cell>
          <cell r="H777">
            <v>546</v>
          </cell>
          <cell r="I777">
            <v>689</v>
          </cell>
          <cell r="J777">
            <v>337</v>
          </cell>
          <cell r="K777">
            <v>267</v>
          </cell>
          <cell r="L777">
            <v>207</v>
          </cell>
          <cell r="M777">
            <v>446</v>
          </cell>
        </row>
        <row r="778">
          <cell r="A778">
            <v>5182616</v>
          </cell>
          <cell r="B778">
            <v>5115401</v>
          </cell>
          <cell r="C778">
            <v>4410</v>
          </cell>
          <cell r="D778">
            <v>3519601</v>
          </cell>
          <cell r="E778">
            <v>0</v>
          </cell>
          <cell r="F778">
            <v>0</v>
          </cell>
          <cell r="G778">
            <v>0</v>
          </cell>
          <cell r="H778">
            <v>53</v>
          </cell>
          <cell r="I778">
            <v>74</v>
          </cell>
          <cell r="J778">
            <v>63</v>
          </cell>
          <cell r="K778">
            <v>0</v>
          </cell>
          <cell r="L778">
            <v>0</v>
          </cell>
          <cell r="M778">
            <v>0</v>
          </cell>
        </row>
        <row r="779">
          <cell r="A779">
            <v>5172086</v>
          </cell>
          <cell r="B779">
            <v>5110136</v>
          </cell>
          <cell r="C779">
            <v>4410</v>
          </cell>
          <cell r="D779">
            <v>7116324</v>
          </cell>
          <cell r="E779">
            <v>233</v>
          </cell>
          <cell r="F779">
            <v>206</v>
          </cell>
          <cell r="G779">
            <v>156</v>
          </cell>
          <cell r="H779">
            <v>59</v>
          </cell>
          <cell r="I779">
            <v>71</v>
          </cell>
          <cell r="J779">
            <v>70</v>
          </cell>
          <cell r="K779">
            <v>66</v>
          </cell>
          <cell r="L779">
            <v>57</v>
          </cell>
          <cell r="M779">
            <v>62</v>
          </cell>
        </row>
        <row r="780">
          <cell r="A780">
            <v>5071472</v>
          </cell>
          <cell r="B780">
            <v>5059829</v>
          </cell>
          <cell r="C780">
            <v>4410</v>
          </cell>
          <cell r="D780">
            <v>10502784</v>
          </cell>
          <cell r="E780">
            <v>758</v>
          </cell>
          <cell r="F780">
            <v>671</v>
          </cell>
          <cell r="H780">
            <v>1301</v>
          </cell>
          <cell r="J780">
            <v>1343</v>
          </cell>
          <cell r="K780">
            <v>693</v>
          </cell>
          <cell r="L780">
            <v>628</v>
          </cell>
          <cell r="M780">
            <v>650</v>
          </cell>
        </row>
        <row r="781">
          <cell r="A781">
            <v>5182592</v>
          </cell>
          <cell r="B781">
            <v>5115389</v>
          </cell>
          <cell r="C781">
            <v>4410</v>
          </cell>
          <cell r="D781">
            <v>3214496</v>
          </cell>
          <cell r="E781">
            <v>824</v>
          </cell>
          <cell r="F781">
            <v>121</v>
          </cell>
          <cell r="G781">
            <v>366</v>
          </cell>
          <cell r="H781">
            <v>351</v>
          </cell>
          <cell r="I781">
            <v>363</v>
          </cell>
          <cell r="J781">
            <v>315</v>
          </cell>
          <cell r="K781">
            <v>324</v>
          </cell>
          <cell r="L781">
            <v>309</v>
          </cell>
          <cell r="M781">
            <v>313</v>
          </cell>
        </row>
        <row r="782">
          <cell r="A782">
            <v>5182936</v>
          </cell>
          <cell r="B782">
            <v>5115561</v>
          </cell>
          <cell r="C782">
            <v>4410</v>
          </cell>
          <cell r="D782">
            <v>721606</v>
          </cell>
          <cell r="E782">
            <v>233</v>
          </cell>
          <cell r="F782">
            <v>22</v>
          </cell>
          <cell r="G782">
            <v>136</v>
          </cell>
          <cell r="H782">
            <v>133</v>
          </cell>
          <cell r="I782">
            <v>125</v>
          </cell>
          <cell r="J782">
            <v>122</v>
          </cell>
          <cell r="K782">
            <v>123</v>
          </cell>
          <cell r="L782">
            <v>124</v>
          </cell>
          <cell r="M782">
            <v>122</v>
          </cell>
        </row>
        <row r="783">
          <cell r="A783">
            <v>5172150</v>
          </cell>
          <cell r="B783">
            <v>5110168</v>
          </cell>
          <cell r="C783">
            <v>4410</v>
          </cell>
          <cell r="D783">
            <v>10505264</v>
          </cell>
          <cell r="E783">
            <v>233</v>
          </cell>
          <cell r="F783">
            <v>190</v>
          </cell>
          <cell r="G783">
            <v>160</v>
          </cell>
          <cell r="H783">
            <v>166</v>
          </cell>
          <cell r="I783">
            <v>150</v>
          </cell>
          <cell r="J783">
            <v>158</v>
          </cell>
          <cell r="K783">
            <v>169</v>
          </cell>
          <cell r="L783">
            <v>191</v>
          </cell>
          <cell r="M783">
            <v>184</v>
          </cell>
        </row>
        <row r="784">
          <cell r="A784">
            <v>5182748</v>
          </cell>
          <cell r="B784">
            <v>5115467</v>
          </cell>
          <cell r="C784">
            <v>4410</v>
          </cell>
          <cell r="D784">
            <v>2962274</v>
          </cell>
          <cell r="E784">
            <v>100</v>
          </cell>
          <cell r="F784">
            <v>93</v>
          </cell>
          <cell r="G784">
            <v>93</v>
          </cell>
          <cell r="H784">
            <v>93</v>
          </cell>
          <cell r="I784">
            <v>92</v>
          </cell>
          <cell r="J784">
            <v>96</v>
          </cell>
          <cell r="K784">
            <v>102</v>
          </cell>
          <cell r="L784">
            <v>139</v>
          </cell>
          <cell r="M784">
            <v>132</v>
          </cell>
        </row>
        <row r="785">
          <cell r="A785">
            <v>5055390</v>
          </cell>
          <cell r="B785">
            <v>5051788</v>
          </cell>
          <cell r="C785">
            <v>4410</v>
          </cell>
          <cell r="D785">
            <v>7724923</v>
          </cell>
          <cell r="E785">
            <v>171</v>
          </cell>
          <cell r="F785">
            <v>106</v>
          </cell>
          <cell r="G785">
            <v>101</v>
          </cell>
          <cell r="H785">
            <v>143</v>
          </cell>
          <cell r="I785">
            <v>137</v>
          </cell>
          <cell r="J785">
            <v>79</v>
          </cell>
          <cell r="K785">
            <v>0</v>
          </cell>
          <cell r="L785">
            <v>81</v>
          </cell>
          <cell r="M785">
            <v>190</v>
          </cell>
        </row>
        <row r="786">
          <cell r="A786">
            <v>5183002</v>
          </cell>
          <cell r="B786">
            <v>5115594</v>
          </cell>
          <cell r="C786">
            <v>4410</v>
          </cell>
          <cell r="D786">
            <v>16008646</v>
          </cell>
          <cell r="E786">
            <v>293</v>
          </cell>
          <cell r="F786">
            <v>260</v>
          </cell>
          <cell r="G786">
            <v>203</v>
          </cell>
          <cell r="H786">
            <v>198</v>
          </cell>
          <cell r="I786">
            <v>210</v>
          </cell>
          <cell r="J786">
            <v>199</v>
          </cell>
          <cell r="K786">
            <v>236</v>
          </cell>
          <cell r="L786">
            <v>229</v>
          </cell>
          <cell r="M786">
            <v>222</v>
          </cell>
        </row>
        <row r="787">
          <cell r="A787">
            <v>5183020</v>
          </cell>
          <cell r="B787">
            <v>5115603</v>
          </cell>
          <cell r="C787">
            <v>4410</v>
          </cell>
          <cell r="D787">
            <v>70000669</v>
          </cell>
          <cell r="E787">
            <v>368</v>
          </cell>
          <cell r="F787">
            <v>307</v>
          </cell>
          <cell r="G787">
            <v>327</v>
          </cell>
          <cell r="H787">
            <v>404</v>
          </cell>
          <cell r="I787">
            <v>462</v>
          </cell>
          <cell r="J787">
            <v>456</v>
          </cell>
          <cell r="K787">
            <v>597</v>
          </cell>
          <cell r="L787">
            <v>609</v>
          </cell>
          <cell r="M787">
            <v>598</v>
          </cell>
        </row>
        <row r="788">
          <cell r="A788">
            <v>5172172</v>
          </cell>
          <cell r="B788">
            <v>5110179</v>
          </cell>
          <cell r="C788">
            <v>4410</v>
          </cell>
          <cell r="D788">
            <v>156204</v>
          </cell>
          <cell r="E788">
            <v>77</v>
          </cell>
          <cell r="F788">
            <v>100</v>
          </cell>
          <cell r="G788">
            <v>114</v>
          </cell>
          <cell r="H788">
            <v>35</v>
          </cell>
          <cell r="I788">
            <v>197</v>
          </cell>
          <cell r="J788">
            <v>101</v>
          </cell>
          <cell r="K788">
            <v>119</v>
          </cell>
          <cell r="L788">
            <v>99</v>
          </cell>
          <cell r="M788">
            <v>145</v>
          </cell>
        </row>
        <row r="789">
          <cell r="A789">
            <v>5182812</v>
          </cell>
          <cell r="B789">
            <v>5115499</v>
          </cell>
          <cell r="C789">
            <v>4410</v>
          </cell>
          <cell r="D789">
            <v>16006710</v>
          </cell>
          <cell r="E789">
            <v>158</v>
          </cell>
          <cell r="F789">
            <v>150</v>
          </cell>
          <cell r="G789">
            <v>135</v>
          </cell>
          <cell r="H789">
            <v>130</v>
          </cell>
          <cell r="I789">
            <v>149</v>
          </cell>
          <cell r="J789">
            <v>128</v>
          </cell>
          <cell r="K789">
            <v>157</v>
          </cell>
          <cell r="L789">
            <v>143</v>
          </cell>
          <cell r="M789">
            <v>150</v>
          </cell>
        </row>
        <row r="790">
          <cell r="A790">
            <v>5182726</v>
          </cell>
          <cell r="B790">
            <v>5115456</v>
          </cell>
          <cell r="C790">
            <v>4410</v>
          </cell>
          <cell r="D790">
            <v>16008713</v>
          </cell>
          <cell r="E790">
            <v>127</v>
          </cell>
          <cell r="F790">
            <v>95</v>
          </cell>
          <cell r="G790">
            <v>98</v>
          </cell>
          <cell r="H790">
            <v>179</v>
          </cell>
          <cell r="I790">
            <v>204</v>
          </cell>
          <cell r="J790">
            <v>184</v>
          </cell>
          <cell r="K790">
            <v>201</v>
          </cell>
          <cell r="L790">
            <v>195</v>
          </cell>
          <cell r="M790">
            <v>214</v>
          </cell>
        </row>
        <row r="791">
          <cell r="A791">
            <v>5182788</v>
          </cell>
          <cell r="B791">
            <v>5115487</v>
          </cell>
          <cell r="C791">
            <v>4410</v>
          </cell>
          <cell r="D791">
            <v>16008391</v>
          </cell>
          <cell r="E791">
            <v>0</v>
          </cell>
          <cell r="F791">
            <v>0</v>
          </cell>
          <cell r="G791">
            <v>0</v>
          </cell>
          <cell r="H791">
            <v>84</v>
          </cell>
          <cell r="I791">
            <v>21</v>
          </cell>
          <cell r="J791">
            <v>32</v>
          </cell>
          <cell r="K791">
            <v>5</v>
          </cell>
          <cell r="L791">
            <v>50</v>
          </cell>
          <cell r="M791">
            <v>83</v>
          </cell>
        </row>
        <row r="792">
          <cell r="A792">
            <v>5182654</v>
          </cell>
          <cell r="B792">
            <v>5115420</v>
          </cell>
          <cell r="C792">
            <v>4410</v>
          </cell>
          <cell r="D792">
            <v>1535017</v>
          </cell>
          <cell r="E792">
            <v>209</v>
          </cell>
          <cell r="F792">
            <v>127</v>
          </cell>
          <cell r="G792">
            <v>149</v>
          </cell>
          <cell r="H792">
            <v>156</v>
          </cell>
          <cell r="I792">
            <v>135</v>
          </cell>
          <cell r="J792">
            <v>129</v>
          </cell>
          <cell r="K792">
            <v>124</v>
          </cell>
          <cell r="L792">
            <v>96</v>
          </cell>
          <cell r="M792">
            <v>189</v>
          </cell>
        </row>
        <row r="793">
          <cell r="A793">
            <v>5182668</v>
          </cell>
          <cell r="B793">
            <v>5115427</v>
          </cell>
          <cell r="C793">
            <v>4410</v>
          </cell>
          <cell r="D793">
            <v>1618047</v>
          </cell>
          <cell r="E793">
            <v>187</v>
          </cell>
          <cell r="F793">
            <v>157</v>
          </cell>
          <cell r="G793">
            <v>124</v>
          </cell>
          <cell r="H793">
            <v>103</v>
          </cell>
          <cell r="I793">
            <v>114</v>
          </cell>
          <cell r="J793">
            <v>156</v>
          </cell>
          <cell r="K793">
            <v>153</v>
          </cell>
          <cell r="L793">
            <v>129</v>
          </cell>
          <cell r="M793">
            <v>145</v>
          </cell>
        </row>
        <row r="794">
          <cell r="A794">
            <v>5182706</v>
          </cell>
          <cell r="B794">
            <v>5115446</v>
          </cell>
          <cell r="C794">
            <v>4410</v>
          </cell>
          <cell r="D794">
            <v>1911852</v>
          </cell>
          <cell r="E794">
            <v>233</v>
          </cell>
          <cell r="F794">
            <v>194</v>
          </cell>
          <cell r="G794">
            <v>150</v>
          </cell>
          <cell r="H794">
            <v>199</v>
          </cell>
          <cell r="I794">
            <v>179</v>
          </cell>
          <cell r="J794">
            <v>164</v>
          </cell>
          <cell r="K794">
            <v>184</v>
          </cell>
          <cell r="L794">
            <v>157</v>
          </cell>
          <cell r="M794">
            <v>196</v>
          </cell>
        </row>
        <row r="795">
          <cell r="A795">
            <v>5072584</v>
          </cell>
          <cell r="B795">
            <v>5060385</v>
          </cell>
          <cell r="C795">
            <v>4410</v>
          </cell>
          <cell r="D795">
            <v>1877886</v>
          </cell>
          <cell r="E795">
            <v>40</v>
          </cell>
          <cell r="F795">
            <v>42</v>
          </cell>
          <cell r="G795">
            <v>46</v>
          </cell>
          <cell r="H795">
            <v>54</v>
          </cell>
          <cell r="I795">
            <v>41</v>
          </cell>
          <cell r="J795">
            <v>40</v>
          </cell>
          <cell r="K795">
            <v>45</v>
          </cell>
          <cell r="L795">
            <v>42</v>
          </cell>
          <cell r="M795">
            <v>0</v>
          </cell>
        </row>
        <row r="796">
          <cell r="A796">
            <v>5182916</v>
          </cell>
          <cell r="B796">
            <v>5115551</v>
          </cell>
          <cell r="C796">
            <v>4410</v>
          </cell>
          <cell r="D796">
            <v>70004106</v>
          </cell>
          <cell r="E796">
            <v>129</v>
          </cell>
          <cell r="F796">
            <v>85</v>
          </cell>
          <cell r="G796">
            <v>101</v>
          </cell>
          <cell r="H796">
            <v>90</v>
          </cell>
          <cell r="I796">
            <v>96</v>
          </cell>
          <cell r="J796">
            <v>34</v>
          </cell>
          <cell r="K796">
            <v>79</v>
          </cell>
          <cell r="L796">
            <v>93</v>
          </cell>
          <cell r="M796">
            <v>82</v>
          </cell>
        </row>
        <row r="797">
          <cell r="A797">
            <v>5172020</v>
          </cell>
          <cell r="B797">
            <v>5110103</v>
          </cell>
          <cell r="C797">
            <v>4410</v>
          </cell>
          <cell r="D797">
            <v>3730868</v>
          </cell>
          <cell r="E797">
            <v>39</v>
          </cell>
          <cell r="F797">
            <v>59</v>
          </cell>
          <cell r="G797">
            <v>79</v>
          </cell>
          <cell r="H797">
            <v>38</v>
          </cell>
          <cell r="I797">
            <v>171</v>
          </cell>
          <cell r="J797">
            <v>84</v>
          </cell>
          <cell r="K797">
            <v>69</v>
          </cell>
          <cell r="L797">
            <v>68</v>
          </cell>
          <cell r="M797">
            <v>108</v>
          </cell>
        </row>
        <row r="798">
          <cell r="A798">
            <v>5171956</v>
          </cell>
          <cell r="B798">
            <v>5110071</v>
          </cell>
          <cell r="C798">
            <v>4410</v>
          </cell>
          <cell r="D798">
            <v>3725885</v>
          </cell>
          <cell r="E798">
            <v>42</v>
          </cell>
          <cell r="F798">
            <v>32</v>
          </cell>
          <cell r="G798">
            <v>33</v>
          </cell>
          <cell r="H798">
            <v>37</v>
          </cell>
          <cell r="I798">
            <v>41</v>
          </cell>
          <cell r="J798">
            <v>25</v>
          </cell>
          <cell r="K798">
            <v>43</v>
          </cell>
          <cell r="L798">
            <v>38</v>
          </cell>
          <cell r="M798">
            <v>36</v>
          </cell>
        </row>
        <row r="799">
          <cell r="A799">
            <v>5171976</v>
          </cell>
          <cell r="B799">
            <v>5110081</v>
          </cell>
          <cell r="C799">
            <v>4410</v>
          </cell>
          <cell r="D799">
            <v>1751159</v>
          </cell>
          <cell r="E799">
            <v>30</v>
          </cell>
          <cell r="F799">
            <v>23</v>
          </cell>
          <cell r="G799">
            <v>20</v>
          </cell>
          <cell r="H799">
            <v>21</v>
          </cell>
          <cell r="I799">
            <v>22</v>
          </cell>
          <cell r="J799">
            <v>18</v>
          </cell>
          <cell r="K799">
            <v>17</v>
          </cell>
          <cell r="L799">
            <v>15</v>
          </cell>
          <cell r="M799">
            <v>31</v>
          </cell>
        </row>
        <row r="800">
          <cell r="A800">
            <v>5171998</v>
          </cell>
          <cell r="B800">
            <v>5110092</v>
          </cell>
          <cell r="C800">
            <v>4410</v>
          </cell>
          <cell r="D800">
            <v>3730699</v>
          </cell>
          <cell r="E800">
            <v>173</v>
          </cell>
          <cell r="F800">
            <v>160</v>
          </cell>
          <cell r="G800">
            <v>159</v>
          </cell>
          <cell r="H800">
            <v>154</v>
          </cell>
          <cell r="I800">
            <v>163</v>
          </cell>
          <cell r="J800">
            <v>145</v>
          </cell>
          <cell r="K800">
            <v>156</v>
          </cell>
          <cell r="L800">
            <v>147</v>
          </cell>
          <cell r="M800">
            <v>172</v>
          </cell>
        </row>
        <row r="801">
          <cell r="A801">
            <v>5172064</v>
          </cell>
          <cell r="B801">
            <v>5110125</v>
          </cell>
          <cell r="C801">
            <v>4410</v>
          </cell>
          <cell r="D801">
            <v>1752643</v>
          </cell>
          <cell r="E801">
            <v>162</v>
          </cell>
          <cell r="F801">
            <v>138</v>
          </cell>
          <cell r="G801">
            <v>120</v>
          </cell>
          <cell r="H801">
            <v>136</v>
          </cell>
          <cell r="I801">
            <v>133</v>
          </cell>
          <cell r="J801">
            <v>125</v>
          </cell>
          <cell r="K801">
            <v>135</v>
          </cell>
          <cell r="L801">
            <v>135</v>
          </cell>
          <cell r="M801">
            <v>142</v>
          </cell>
        </row>
        <row r="802">
          <cell r="A802">
            <v>5172128</v>
          </cell>
          <cell r="B802">
            <v>5110157</v>
          </cell>
          <cell r="C802">
            <v>4410</v>
          </cell>
          <cell r="D802">
            <v>6822805</v>
          </cell>
          <cell r="E802">
            <v>213</v>
          </cell>
          <cell r="F802">
            <v>171</v>
          </cell>
          <cell r="G802">
            <v>153</v>
          </cell>
          <cell r="H802">
            <v>180</v>
          </cell>
          <cell r="I802">
            <v>182</v>
          </cell>
          <cell r="J802">
            <v>159</v>
          </cell>
          <cell r="K802">
            <v>176</v>
          </cell>
          <cell r="L802">
            <v>171</v>
          </cell>
          <cell r="M802">
            <v>144</v>
          </cell>
        </row>
        <row r="803">
          <cell r="A803">
            <v>5172216</v>
          </cell>
          <cell r="B803">
            <v>5110201</v>
          </cell>
          <cell r="C803">
            <v>4410</v>
          </cell>
          <cell r="D803">
            <v>5826806</v>
          </cell>
          <cell r="E803">
            <v>134</v>
          </cell>
          <cell r="F803">
            <v>198</v>
          </cell>
          <cell r="G803">
            <v>139</v>
          </cell>
          <cell r="H803">
            <v>194</v>
          </cell>
          <cell r="I803">
            <v>116</v>
          </cell>
          <cell r="J803">
            <v>132</v>
          </cell>
          <cell r="K803">
            <v>118</v>
          </cell>
          <cell r="L803">
            <v>170</v>
          </cell>
          <cell r="M803">
            <v>127</v>
          </cell>
        </row>
        <row r="804">
          <cell r="A804">
            <v>5172324</v>
          </cell>
          <cell r="B804">
            <v>5110255</v>
          </cell>
          <cell r="C804">
            <v>4410</v>
          </cell>
          <cell r="D804">
            <v>6827554</v>
          </cell>
          <cell r="E804">
            <v>120</v>
          </cell>
          <cell r="F804">
            <v>146</v>
          </cell>
          <cell r="G804">
            <v>175</v>
          </cell>
          <cell r="H804">
            <v>178</v>
          </cell>
          <cell r="I804">
            <v>178</v>
          </cell>
          <cell r="J804">
            <v>160</v>
          </cell>
          <cell r="K804">
            <v>157</v>
          </cell>
          <cell r="L804">
            <v>156</v>
          </cell>
          <cell r="M804">
            <v>149</v>
          </cell>
        </row>
        <row r="805">
          <cell r="A805">
            <v>5182872</v>
          </cell>
          <cell r="B805">
            <v>5115529</v>
          </cell>
          <cell r="C805">
            <v>4410</v>
          </cell>
          <cell r="D805">
            <v>3365126</v>
          </cell>
          <cell r="E805">
            <v>123</v>
          </cell>
          <cell r="F805">
            <v>111</v>
          </cell>
          <cell r="G805">
            <v>113</v>
          </cell>
          <cell r="H805">
            <v>111</v>
          </cell>
          <cell r="I805">
            <v>116</v>
          </cell>
          <cell r="J805">
            <v>114</v>
          </cell>
          <cell r="K805">
            <v>113</v>
          </cell>
          <cell r="L805">
            <v>108</v>
          </cell>
          <cell r="M805">
            <v>123</v>
          </cell>
        </row>
        <row r="806">
          <cell r="A806">
            <v>5182552</v>
          </cell>
          <cell r="B806">
            <v>5115369</v>
          </cell>
          <cell r="C806">
            <v>4410</v>
          </cell>
          <cell r="D806">
            <v>1309442</v>
          </cell>
          <cell r="E806">
            <v>283</v>
          </cell>
          <cell r="F806">
            <v>210</v>
          </cell>
          <cell r="G806">
            <v>168</v>
          </cell>
          <cell r="H806">
            <v>211</v>
          </cell>
          <cell r="I806">
            <v>270</v>
          </cell>
          <cell r="J806">
            <v>210</v>
          </cell>
          <cell r="K806">
            <v>243</v>
          </cell>
          <cell r="L806">
            <v>253</v>
          </cell>
          <cell r="M806">
            <v>242</v>
          </cell>
        </row>
        <row r="807">
          <cell r="A807">
            <v>5095510</v>
          </cell>
          <cell r="B807">
            <v>5071848</v>
          </cell>
          <cell r="C807">
            <v>4410</v>
          </cell>
          <cell r="D807">
            <v>7094174</v>
          </cell>
          <cell r="E807">
            <v>260</v>
          </cell>
          <cell r="F807">
            <v>113</v>
          </cell>
          <cell r="G807">
            <v>46</v>
          </cell>
          <cell r="H807">
            <v>127</v>
          </cell>
          <cell r="I807">
            <v>118</v>
          </cell>
          <cell r="J807">
            <v>183</v>
          </cell>
          <cell r="K807">
            <v>258</v>
          </cell>
          <cell r="L807">
            <v>330</v>
          </cell>
          <cell r="M807">
            <v>314</v>
          </cell>
        </row>
        <row r="808">
          <cell r="A808">
            <v>5172194</v>
          </cell>
          <cell r="B808">
            <v>5110190</v>
          </cell>
          <cell r="C808">
            <v>4410</v>
          </cell>
          <cell r="D808">
            <v>7117735</v>
          </cell>
          <cell r="E808">
            <v>113</v>
          </cell>
          <cell r="F808">
            <v>56</v>
          </cell>
          <cell r="G808">
            <v>119</v>
          </cell>
          <cell r="H808">
            <v>103</v>
          </cell>
          <cell r="I808">
            <v>135</v>
          </cell>
          <cell r="J808">
            <v>157</v>
          </cell>
          <cell r="K808">
            <v>126</v>
          </cell>
          <cell r="L808">
            <v>156</v>
          </cell>
          <cell r="M808">
            <v>132</v>
          </cell>
        </row>
        <row r="809">
          <cell r="A809">
            <v>5182768</v>
          </cell>
          <cell r="B809">
            <v>5115477</v>
          </cell>
          <cell r="C809">
            <v>4410</v>
          </cell>
          <cell r="D809">
            <v>7316427</v>
          </cell>
          <cell r="E809">
            <v>275</v>
          </cell>
          <cell r="F809">
            <v>208</v>
          </cell>
          <cell r="G809">
            <v>240</v>
          </cell>
          <cell r="H809">
            <v>229</v>
          </cell>
          <cell r="I809">
            <v>247</v>
          </cell>
          <cell r="J809">
            <v>208</v>
          </cell>
          <cell r="K809">
            <v>216</v>
          </cell>
          <cell r="L809">
            <v>265</v>
          </cell>
          <cell r="M809">
            <v>223</v>
          </cell>
        </row>
        <row r="810">
          <cell r="A810">
            <v>5172302</v>
          </cell>
          <cell r="B810">
            <v>5110244</v>
          </cell>
          <cell r="C810">
            <v>4410</v>
          </cell>
          <cell r="D810">
            <v>445100</v>
          </cell>
          <cell r="E810">
            <v>200</v>
          </cell>
          <cell r="F810">
            <v>173</v>
          </cell>
          <cell r="G810">
            <v>158</v>
          </cell>
          <cell r="H810">
            <v>163</v>
          </cell>
          <cell r="I810">
            <v>164</v>
          </cell>
          <cell r="J810">
            <v>138</v>
          </cell>
          <cell r="K810">
            <v>145</v>
          </cell>
          <cell r="L810">
            <v>177</v>
          </cell>
          <cell r="M810">
            <v>212</v>
          </cell>
        </row>
        <row r="811">
          <cell r="A811">
            <v>5182684</v>
          </cell>
          <cell r="B811">
            <v>5115435</v>
          </cell>
          <cell r="C811">
            <v>4410</v>
          </cell>
          <cell r="D811">
            <v>719449</v>
          </cell>
          <cell r="E811">
            <v>175</v>
          </cell>
          <cell r="F811">
            <v>160</v>
          </cell>
          <cell r="G811">
            <v>140</v>
          </cell>
          <cell r="H811">
            <v>161</v>
          </cell>
          <cell r="I811">
            <v>157</v>
          </cell>
          <cell r="J811">
            <v>147</v>
          </cell>
          <cell r="K811">
            <v>139</v>
          </cell>
          <cell r="L811">
            <v>130</v>
          </cell>
          <cell r="M811">
            <v>178</v>
          </cell>
        </row>
        <row r="812">
          <cell r="A812">
            <v>5095458</v>
          </cell>
          <cell r="B812">
            <v>5071822</v>
          </cell>
          <cell r="C812">
            <v>4410</v>
          </cell>
          <cell r="D812">
            <v>4418976</v>
          </cell>
          <cell r="E812">
            <v>240</v>
          </cell>
          <cell r="F812">
            <v>185</v>
          </cell>
          <cell r="G812">
            <v>227</v>
          </cell>
          <cell r="H812">
            <v>186</v>
          </cell>
          <cell r="I812">
            <v>464</v>
          </cell>
          <cell r="J812">
            <v>221</v>
          </cell>
          <cell r="K812">
            <v>184</v>
          </cell>
          <cell r="L812">
            <v>199</v>
          </cell>
          <cell r="M812">
            <v>186</v>
          </cell>
        </row>
        <row r="813">
          <cell r="A813">
            <v>5172366</v>
          </cell>
          <cell r="B813">
            <v>5110276</v>
          </cell>
          <cell r="C813">
            <v>4410</v>
          </cell>
          <cell r="D813">
            <v>3507303</v>
          </cell>
          <cell r="E813">
            <v>288</v>
          </cell>
          <cell r="F813">
            <v>261</v>
          </cell>
          <cell r="G813">
            <v>137</v>
          </cell>
          <cell r="H813">
            <v>126</v>
          </cell>
          <cell r="I813">
            <v>147</v>
          </cell>
          <cell r="J813">
            <v>207</v>
          </cell>
          <cell r="K813">
            <v>239</v>
          </cell>
          <cell r="L813">
            <v>223</v>
          </cell>
          <cell r="M813">
            <v>230</v>
          </cell>
        </row>
        <row r="814">
          <cell r="A814">
            <v>5183156</v>
          </cell>
          <cell r="B814">
            <v>5115671</v>
          </cell>
          <cell r="C814">
            <v>4410</v>
          </cell>
          <cell r="E814">
            <v>315</v>
          </cell>
          <cell r="F814">
            <v>281</v>
          </cell>
          <cell r="G814">
            <v>270</v>
          </cell>
          <cell r="H814">
            <v>240</v>
          </cell>
          <cell r="I814">
            <v>313</v>
          </cell>
          <cell r="J814">
            <v>270</v>
          </cell>
          <cell r="K814">
            <v>288</v>
          </cell>
          <cell r="L814">
            <v>261</v>
          </cell>
          <cell r="M814">
            <v>277</v>
          </cell>
        </row>
        <row r="815">
          <cell r="A815">
            <v>5183250</v>
          </cell>
          <cell r="B815">
            <v>5115718</v>
          </cell>
          <cell r="C815">
            <v>4410</v>
          </cell>
          <cell r="D815">
            <v>3364064</v>
          </cell>
          <cell r="E815">
            <v>294</v>
          </cell>
          <cell r="F815">
            <v>263</v>
          </cell>
          <cell r="G815">
            <v>253</v>
          </cell>
          <cell r="H815">
            <v>225</v>
          </cell>
          <cell r="I815">
            <v>294</v>
          </cell>
          <cell r="J815">
            <v>92</v>
          </cell>
          <cell r="K815">
            <v>42</v>
          </cell>
          <cell r="L815">
            <v>22</v>
          </cell>
          <cell r="M815">
            <v>11</v>
          </cell>
        </row>
        <row r="816">
          <cell r="A816">
            <v>5183308</v>
          </cell>
          <cell r="B816">
            <v>5115747</v>
          </cell>
          <cell r="C816">
            <v>4410</v>
          </cell>
          <cell r="D816">
            <v>31988300</v>
          </cell>
          <cell r="E816">
            <v>96</v>
          </cell>
          <cell r="F816">
            <v>96</v>
          </cell>
          <cell r="G816">
            <v>112</v>
          </cell>
          <cell r="H816">
            <v>136</v>
          </cell>
          <cell r="I816">
            <v>53</v>
          </cell>
          <cell r="J816">
            <v>134</v>
          </cell>
          <cell r="K816">
            <v>151</v>
          </cell>
          <cell r="L816">
            <v>180</v>
          </cell>
          <cell r="M816">
            <v>211</v>
          </cell>
        </row>
        <row r="817">
          <cell r="A817">
            <v>5183176</v>
          </cell>
          <cell r="B817">
            <v>5115681</v>
          </cell>
          <cell r="C817">
            <v>4410</v>
          </cell>
          <cell r="D817">
            <v>31988296</v>
          </cell>
          <cell r="E817">
            <v>110</v>
          </cell>
          <cell r="F817">
            <v>75</v>
          </cell>
          <cell r="G817">
            <v>77</v>
          </cell>
          <cell r="H817">
            <v>73</v>
          </cell>
          <cell r="I817">
            <v>67</v>
          </cell>
          <cell r="J817">
            <v>67</v>
          </cell>
          <cell r="K817">
            <v>68</v>
          </cell>
          <cell r="L817">
            <v>67</v>
          </cell>
          <cell r="M817">
            <v>0</v>
          </cell>
        </row>
        <row r="818">
          <cell r="A818">
            <v>5183102</v>
          </cell>
          <cell r="B818">
            <v>5115644</v>
          </cell>
          <cell r="C818">
            <v>4410</v>
          </cell>
          <cell r="D818">
            <v>31988099</v>
          </cell>
          <cell r="E818">
            <v>230</v>
          </cell>
          <cell r="F818">
            <v>164</v>
          </cell>
          <cell r="G818">
            <v>164</v>
          </cell>
          <cell r="H818">
            <v>204</v>
          </cell>
          <cell r="I818">
            <v>167</v>
          </cell>
          <cell r="J818">
            <v>181</v>
          </cell>
          <cell r="K818">
            <v>216</v>
          </cell>
          <cell r="L818">
            <v>183</v>
          </cell>
          <cell r="M818">
            <v>186</v>
          </cell>
        </row>
        <row r="819">
          <cell r="A819">
            <v>5183120</v>
          </cell>
          <cell r="B819">
            <v>5115653</v>
          </cell>
          <cell r="C819">
            <v>4410</v>
          </cell>
          <cell r="D819">
            <v>355781</v>
          </cell>
          <cell r="E819">
            <v>240</v>
          </cell>
          <cell r="F819">
            <v>214</v>
          </cell>
          <cell r="G819">
            <v>206</v>
          </cell>
          <cell r="H819">
            <v>183</v>
          </cell>
          <cell r="I819">
            <v>239</v>
          </cell>
          <cell r="J819">
            <v>422</v>
          </cell>
          <cell r="K819">
            <v>267</v>
          </cell>
          <cell r="L819">
            <v>230</v>
          </cell>
          <cell r="M819">
            <v>227</v>
          </cell>
        </row>
        <row r="820">
          <cell r="A820">
            <v>5183360</v>
          </cell>
          <cell r="B820">
            <v>5115773</v>
          </cell>
          <cell r="C820">
            <v>4410</v>
          </cell>
          <cell r="D820">
            <v>31988301</v>
          </cell>
          <cell r="E820">
            <v>172</v>
          </cell>
          <cell r="F820">
            <v>152</v>
          </cell>
          <cell r="G820">
            <v>148</v>
          </cell>
          <cell r="H820">
            <v>144</v>
          </cell>
          <cell r="I820">
            <v>213</v>
          </cell>
          <cell r="J820">
            <v>187</v>
          </cell>
          <cell r="K820">
            <v>205</v>
          </cell>
          <cell r="L820">
            <v>237</v>
          </cell>
          <cell r="M820">
            <v>257</v>
          </cell>
        </row>
        <row r="821">
          <cell r="A821">
            <v>5183230</v>
          </cell>
          <cell r="B821">
            <v>5115708</v>
          </cell>
          <cell r="C821">
            <v>4410</v>
          </cell>
          <cell r="D821">
            <v>31988303</v>
          </cell>
          <cell r="E821">
            <v>78</v>
          </cell>
          <cell r="F821">
            <v>58</v>
          </cell>
          <cell r="G821">
            <v>61</v>
          </cell>
          <cell r="H821">
            <v>59</v>
          </cell>
          <cell r="I821">
            <v>63</v>
          </cell>
          <cell r="J821">
            <v>116</v>
          </cell>
          <cell r="K821">
            <v>143</v>
          </cell>
          <cell r="L821">
            <v>241</v>
          </cell>
          <cell r="M821">
            <v>271</v>
          </cell>
        </row>
        <row r="822">
          <cell r="A822">
            <v>5183270</v>
          </cell>
          <cell r="B822">
            <v>5115728</v>
          </cell>
          <cell r="C822">
            <v>4410</v>
          </cell>
          <cell r="D822">
            <v>7116236</v>
          </cell>
          <cell r="E822">
            <v>466</v>
          </cell>
          <cell r="F822">
            <v>403</v>
          </cell>
          <cell r="G822">
            <v>102</v>
          </cell>
          <cell r="H822">
            <v>128</v>
          </cell>
          <cell r="I822">
            <v>205</v>
          </cell>
          <cell r="J822">
            <v>115</v>
          </cell>
          <cell r="K822">
            <v>115</v>
          </cell>
          <cell r="L822">
            <v>109</v>
          </cell>
          <cell r="M822">
            <v>142</v>
          </cell>
        </row>
        <row r="823">
          <cell r="A823">
            <v>5081364</v>
          </cell>
          <cell r="B823">
            <v>5064775</v>
          </cell>
          <cell r="C823">
            <v>4410</v>
          </cell>
          <cell r="D823">
            <v>2964935</v>
          </cell>
          <cell r="E823">
            <v>185</v>
          </cell>
          <cell r="F823">
            <v>165</v>
          </cell>
          <cell r="G823">
            <v>151</v>
          </cell>
          <cell r="H823">
            <v>157</v>
          </cell>
          <cell r="I823">
            <v>146</v>
          </cell>
          <cell r="J823">
            <v>147</v>
          </cell>
          <cell r="K823">
            <v>158</v>
          </cell>
          <cell r="L823">
            <v>136</v>
          </cell>
          <cell r="M823">
            <v>164</v>
          </cell>
        </row>
        <row r="824">
          <cell r="A824">
            <v>5183290</v>
          </cell>
          <cell r="B824">
            <v>5115738</v>
          </cell>
          <cell r="C824">
            <v>4410</v>
          </cell>
          <cell r="D824">
            <v>1916086</v>
          </cell>
          <cell r="E824">
            <v>269</v>
          </cell>
          <cell r="F824">
            <v>270</v>
          </cell>
          <cell r="G824">
            <v>77</v>
          </cell>
          <cell r="H824">
            <v>13</v>
          </cell>
          <cell r="I824">
            <v>147</v>
          </cell>
          <cell r="J824">
            <v>0</v>
          </cell>
          <cell r="K824">
            <v>0</v>
          </cell>
          <cell r="L824">
            <v>147</v>
          </cell>
          <cell r="M824">
            <v>0</v>
          </cell>
        </row>
        <row r="825">
          <cell r="A825">
            <v>5183214</v>
          </cell>
          <cell r="B825">
            <v>5115700</v>
          </cell>
          <cell r="C825">
            <v>4410</v>
          </cell>
          <cell r="D825">
            <v>1618089</v>
          </cell>
          <cell r="E825">
            <v>251</v>
          </cell>
          <cell r="F825">
            <v>207</v>
          </cell>
          <cell r="G825">
            <v>214</v>
          </cell>
          <cell r="H825">
            <v>208</v>
          </cell>
          <cell r="I825">
            <v>223</v>
          </cell>
          <cell r="J825">
            <v>207</v>
          </cell>
          <cell r="K825">
            <v>254</v>
          </cell>
          <cell r="L825">
            <v>236</v>
          </cell>
          <cell r="M825">
            <v>230</v>
          </cell>
        </row>
        <row r="826">
          <cell r="A826">
            <v>5183344</v>
          </cell>
          <cell r="B826">
            <v>5115765</v>
          </cell>
          <cell r="C826">
            <v>4410</v>
          </cell>
          <cell r="D826">
            <v>3366163</v>
          </cell>
          <cell r="E826">
            <v>252</v>
          </cell>
          <cell r="F826">
            <v>228</v>
          </cell>
          <cell r="G826">
            <v>234</v>
          </cell>
          <cell r="H826">
            <v>214</v>
          </cell>
          <cell r="I826">
            <v>216</v>
          </cell>
          <cell r="J826">
            <v>205</v>
          </cell>
          <cell r="K826">
            <v>222</v>
          </cell>
          <cell r="L826">
            <v>216</v>
          </cell>
          <cell r="M826">
            <v>220</v>
          </cell>
        </row>
        <row r="827">
          <cell r="A827">
            <v>5183324</v>
          </cell>
          <cell r="B827">
            <v>5115755</v>
          </cell>
          <cell r="C827">
            <v>4410</v>
          </cell>
          <cell r="D827">
            <v>3361922</v>
          </cell>
          <cell r="E827">
            <v>265</v>
          </cell>
          <cell r="F827">
            <v>239</v>
          </cell>
          <cell r="G827">
            <v>234</v>
          </cell>
          <cell r="H827">
            <v>228</v>
          </cell>
          <cell r="I827">
            <v>234</v>
          </cell>
          <cell r="J827">
            <v>250</v>
          </cell>
          <cell r="K827">
            <v>297</v>
          </cell>
          <cell r="L827">
            <v>282</v>
          </cell>
          <cell r="M827">
            <v>325</v>
          </cell>
        </row>
        <row r="828">
          <cell r="A828">
            <v>5183198</v>
          </cell>
          <cell r="B828">
            <v>5115692</v>
          </cell>
          <cell r="C828">
            <v>4410</v>
          </cell>
          <cell r="D828">
            <v>4867375</v>
          </cell>
          <cell r="E828">
            <v>56</v>
          </cell>
          <cell r="F828">
            <v>48</v>
          </cell>
          <cell r="G828">
            <v>43</v>
          </cell>
          <cell r="H828">
            <v>43</v>
          </cell>
          <cell r="I828">
            <v>48</v>
          </cell>
          <cell r="J828">
            <v>47</v>
          </cell>
          <cell r="K828">
            <v>58</v>
          </cell>
          <cell r="L828">
            <v>54</v>
          </cell>
          <cell r="M828">
            <v>55</v>
          </cell>
        </row>
        <row r="829">
          <cell r="A829">
            <v>5183136</v>
          </cell>
          <cell r="B829">
            <v>5115661</v>
          </cell>
          <cell r="C829">
            <v>4410</v>
          </cell>
          <cell r="D829">
            <v>7085074</v>
          </cell>
          <cell r="E829">
            <v>233</v>
          </cell>
          <cell r="F829">
            <v>202</v>
          </cell>
          <cell r="G829">
            <v>228</v>
          </cell>
          <cell r="H829">
            <v>208</v>
          </cell>
          <cell r="I829">
            <v>214</v>
          </cell>
          <cell r="J829">
            <v>212</v>
          </cell>
          <cell r="K829">
            <v>236</v>
          </cell>
          <cell r="L829">
            <v>229</v>
          </cell>
          <cell r="M829">
            <v>265</v>
          </cell>
        </row>
        <row r="830">
          <cell r="A830">
            <v>5183682</v>
          </cell>
          <cell r="B830">
            <v>5115934</v>
          </cell>
          <cell r="C830">
            <v>4410</v>
          </cell>
          <cell r="D830">
            <v>2206823</v>
          </cell>
          <cell r="E830">
            <v>233</v>
          </cell>
          <cell r="F830">
            <v>206</v>
          </cell>
          <cell r="G830">
            <v>200</v>
          </cell>
          <cell r="H830">
            <v>189</v>
          </cell>
          <cell r="I830">
            <v>273</v>
          </cell>
          <cell r="J830">
            <v>237</v>
          </cell>
          <cell r="K830">
            <v>251</v>
          </cell>
          <cell r="L830">
            <v>227</v>
          </cell>
          <cell r="M830">
            <v>233</v>
          </cell>
        </row>
        <row r="831">
          <cell r="A831">
            <v>5164458</v>
          </cell>
          <cell r="B831">
            <v>5106322</v>
          </cell>
          <cell r="C831">
            <v>4410</v>
          </cell>
          <cell r="E831">
            <v>422</v>
          </cell>
          <cell r="F831">
            <v>200</v>
          </cell>
          <cell r="G831">
            <v>190</v>
          </cell>
          <cell r="H831">
            <v>168</v>
          </cell>
          <cell r="I831">
            <v>219</v>
          </cell>
          <cell r="J831">
            <v>186</v>
          </cell>
          <cell r="K831">
            <v>196</v>
          </cell>
          <cell r="L831">
            <v>181</v>
          </cell>
          <cell r="M831">
            <v>187</v>
          </cell>
        </row>
        <row r="832">
          <cell r="A832">
            <v>5164868</v>
          </cell>
          <cell r="B832">
            <v>5106527</v>
          </cell>
          <cell r="C832">
            <v>4410</v>
          </cell>
          <cell r="D832">
            <v>31988455</v>
          </cell>
          <cell r="E832">
            <v>318</v>
          </cell>
          <cell r="F832">
            <v>253</v>
          </cell>
          <cell r="G832">
            <v>259</v>
          </cell>
          <cell r="H832">
            <v>246</v>
          </cell>
          <cell r="I832">
            <v>260</v>
          </cell>
          <cell r="J832">
            <v>250</v>
          </cell>
          <cell r="K832">
            <v>255</v>
          </cell>
          <cell r="L832">
            <v>260</v>
          </cell>
          <cell r="M832">
            <v>226</v>
          </cell>
        </row>
        <row r="833">
          <cell r="A833">
            <v>5164450</v>
          </cell>
          <cell r="B833">
            <v>5106318</v>
          </cell>
          <cell r="C833">
            <v>4410</v>
          </cell>
          <cell r="D833">
            <v>31988464</v>
          </cell>
          <cell r="E833">
            <v>20</v>
          </cell>
          <cell r="F833">
            <v>20</v>
          </cell>
          <cell r="G833">
            <v>16</v>
          </cell>
          <cell r="H833">
            <v>19</v>
          </cell>
          <cell r="I833">
            <v>19</v>
          </cell>
          <cell r="J833">
            <v>268</v>
          </cell>
          <cell r="K833">
            <v>274</v>
          </cell>
          <cell r="L833">
            <v>207</v>
          </cell>
          <cell r="M833">
            <v>270</v>
          </cell>
        </row>
        <row r="834">
          <cell r="A834">
            <v>5095464</v>
          </cell>
          <cell r="B834">
            <v>5071825</v>
          </cell>
          <cell r="C834">
            <v>4410</v>
          </cell>
          <cell r="D834">
            <v>31988462</v>
          </cell>
          <cell r="E834">
            <v>85</v>
          </cell>
          <cell r="F834">
            <v>60</v>
          </cell>
          <cell r="G834">
            <v>63</v>
          </cell>
          <cell r="H834">
            <v>64</v>
          </cell>
          <cell r="I834">
            <v>58</v>
          </cell>
          <cell r="J834">
            <v>78</v>
          </cell>
          <cell r="K834">
            <v>94</v>
          </cell>
          <cell r="L834">
            <v>104</v>
          </cell>
          <cell r="M834">
            <v>90</v>
          </cell>
        </row>
        <row r="835">
          <cell r="A835">
            <v>5183574</v>
          </cell>
          <cell r="B835">
            <v>5115880</v>
          </cell>
          <cell r="C835">
            <v>4410</v>
          </cell>
          <cell r="D835">
            <v>31987891</v>
          </cell>
          <cell r="E835">
            <v>564</v>
          </cell>
          <cell r="F835">
            <v>189</v>
          </cell>
          <cell r="G835">
            <v>86</v>
          </cell>
          <cell r="H835">
            <v>75</v>
          </cell>
          <cell r="I835">
            <v>76</v>
          </cell>
          <cell r="J835">
            <v>254</v>
          </cell>
          <cell r="K835">
            <v>255</v>
          </cell>
          <cell r="L835">
            <v>300</v>
          </cell>
          <cell r="M835">
            <v>303</v>
          </cell>
        </row>
        <row r="836">
          <cell r="A836">
            <v>5183640</v>
          </cell>
          <cell r="B836">
            <v>5115913</v>
          </cell>
          <cell r="C836">
            <v>4410</v>
          </cell>
          <cell r="D836">
            <v>31987889</v>
          </cell>
          <cell r="E836">
            <v>233</v>
          </cell>
          <cell r="F836">
            <v>206</v>
          </cell>
          <cell r="G836">
            <v>200</v>
          </cell>
          <cell r="H836">
            <v>189</v>
          </cell>
          <cell r="I836">
            <v>273</v>
          </cell>
          <cell r="J836">
            <v>367</v>
          </cell>
          <cell r="K836">
            <v>250</v>
          </cell>
          <cell r="L836">
            <v>233</v>
          </cell>
          <cell r="M836">
            <v>256</v>
          </cell>
        </row>
        <row r="837">
          <cell r="A837">
            <v>5183552</v>
          </cell>
          <cell r="B837">
            <v>5115869</v>
          </cell>
          <cell r="C837">
            <v>4410</v>
          </cell>
          <cell r="D837">
            <v>31987892</v>
          </cell>
          <cell r="E837">
            <v>313</v>
          </cell>
          <cell r="F837">
            <v>169</v>
          </cell>
          <cell r="G837">
            <v>362</v>
          </cell>
          <cell r="H837">
            <v>168</v>
          </cell>
          <cell r="I837">
            <v>193</v>
          </cell>
          <cell r="J837">
            <v>320</v>
          </cell>
          <cell r="K837">
            <v>172</v>
          </cell>
          <cell r="L837">
            <v>159</v>
          </cell>
          <cell r="M837">
            <v>171</v>
          </cell>
        </row>
        <row r="838">
          <cell r="A838">
            <v>5183702</v>
          </cell>
          <cell r="B838">
            <v>5115944</v>
          </cell>
          <cell r="C838">
            <v>4410</v>
          </cell>
          <cell r="D838">
            <v>31987888</v>
          </cell>
          <cell r="E838">
            <v>208</v>
          </cell>
          <cell r="F838">
            <v>192</v>
          </cell>
          <cell r="G838">
            <v>187</v>
          </cell>
          <cell r="H838">
            <v>175</v>
          </cell>
          <cell r="I838">
            <v>194</v>
          </cell>
          <cell r="J838">
            <v>167</v>
          </cell>
          <cell r="K838">
            <v>201</v>
          </cell>
          <cell r="L838">
            <v>166</v>
          </cell>
          <cell r="M838">
            <v>184</v>
          </cell>
        </row>
        <row r="839">
          <cell r="A839">
            <v>5183470</v>
          </cell>
          <cell r="B839">
            <v>5115828</v>
          </cell>
          <cell r="C839">
            <v>4410</v>
          </cell>
          <cell r="D839">
            <v>3518719</v>
          </cell>
          <cell r="E839">
            <v>140</v>
          </cell>
          <cell r="F839">
            <v>97</v>
          </cell>
          <cell r="G839">
            <v>165</v>
          </cell>
          <cell r="H839">
            <v>385</v>
          </cell>
          <cell r="I839">
            <v>228</v>
          </cell>
          <cell r="J839">
            <v>206</v>
          </cell>
          <cell r="K839">
            <v>204</v>
          </cell>
          <cell r="L839">
            <v>201</v>
          </cell>
          <cell r="M839">
            <v>220</v>
          </cell>
        </row>
        <row r="840">
          <cell r="A840">
            <v>5164434</v>
          </cell>
          <cell r="B840">
            <v>5106310</v>
          </cell>
          <cell r="C840">
            <v>4410</v>
          </cell>
          <cell r="D840">
            <v>10506324</v>
          </cell>
          <cell r="E840">
            <v>120</v>
          </cell>
          <cell r="F840">
            <v>157</v>
          </cell>
          <cell r="G840">
            <v>176</v>
          </cell>
          <cell r="H840">
            <v>191</v>
          </cell>
          <cell r="I840">
            <v>220</v>
          </cell>
          <cell r="J840">
            <v>119</v>
          </cell>
          <cell r="K840">
            <v>0</v>
          </cell>
          <cell r="L840">
            <v>135</v>
          </cell>
          <cell r="M840">
            <v>138</v>
          </cell>
        </row>
        <row r="841">
          <cell r="A841">
            <v>5164466</v>
          </cell>
          <cell r="B841">
            <v>5106326</v>
          </cell>
          <cell r="C841">
            <v>4410</v>
          </cell>
          <cell r="D841">
            <v>10505261</v>
          </cell>
          <cell r="E841">
            <v>744</v>
          </cell>
          <cell r="F841">
            <v>647</v>
          </cell>
          <cell r="G841">
            <v>301</v>
          </cell>
          <cell r="H841">
            <v>208</v>
          </cell>
          <cell r="I841">
            <v>148</v>
          </cell>
          <cell r="J841">
            <v>251</v>
          </cell>
          <cell r="K841">
            <v>236</v>
          </cell>
          <cell r="L841">
            <v>248</v>
          </cell>
          <cell r="M841">
            <v>318</v>
          </cell>
        </row>
        <row r="842">
          <cell r="A842">
            <v>5183598</v>
          </cell>
          <cell r="B842">
            <v>5115892</v>
          </cell>
          <cell r="C842">
            <v>4410</v>
          </cell>
          <cell r="D842">
            <v>5561062</v>
          </cell>
          <cell r="E842">
            <v>168</v>
          </cell>
          <cell r="F842">
            <v>152</v>
          </cell>
          <cell r="G842">
            <v>99</v>
          </cell>
          <cell r="H842">
            <v>127</v>
          </cell>
          <cell r="I842">
            <v>172</v>
          </cell>
          <cell r="J842">
            <v>175</v>
          </cell>
          <cell r="K842">
            <v>187</v>
          </cell>
          <cell r="L842">
            <v>156</v>
          </cell>
          <cell r="M842">
            <v>172</v>
          </cell>
        </row>
        <row r="843">
          <cell r="A843">
            <v>5164448</v>
          </cell>
          <cell r="B843">
            <v>5106317</v>
          </cell>
          <cell r="C843">
            <v>4410</v>
          </cell>
          <cell r="D843">
            <v>157318</v>
          </cell>
          <cell r="E843">
            <v>106</v>
          </cell>
          <cell r="F843">
            <v>53</v>
          </cell>
          <cell r="G843">
            <v>47</v>
          </cell>
          <cell r="H843">
            <v>95</v>
          </cell>
          <cell r="I843">
            <v>110</v>
          </cell>
          <cell r="J843">
            <v>126</v>
          </cell>
          <cell r="K843">
            <v>111</v>
          </cell>
          <cell r="L843">
            <v>84</v>
          </cell>
          <cell r="M843">
            <v>36</v>
          </cell>
        </row>
        <row r="844">
          <cell r="A844">
            <v>5164462</v>
          </cell>
          <cell r="B844">
            <v>5106324</v>
          </cell>
          <cell r="C844">
            <v>4410</v>
          </cell>
          <cell r="D844">
            <v>157297</v>
          </cell>
          <cell r="E844">
            <v>226</v>
          </cell>
          <cell r="F844">
            <v>179</v>
          </cell>
          <cell r="G844">
            <v>196</v>
          </cell>
          <cell r="H844">
            <v>180</v>
          </cell>
          <cell r="I844">
            <v>190</v>
          </cell>
          <cell r="J844">
            <v>175</v>
          </cell>
          <cell r="K844">
            <v>187</v>
          </cell>
          <cell r="L844">
            <v>179</v>
          </cell>
          <cell r="M844">
            <v>211</v>
          </cell>
        </row>
        <row r="845">
          <cell r="A845">
            <v>5164460</v>
          </cell>
          <cell r="B845">
            <v>5106323</v>
          </cell>
          <cell r="C845">
            <v>4410</v>
          </cell>
          <cell r="D845">
            <v>157390</v>
          </cell>
          <cell r="E845">
            <v>137</v>
          </cell>
          <cell r="F845">
            <v>111</v>
          </cell>
          <cell r="G845">
            <v>119</v>
          </cell>
          <cell r="H845">
            <v>111</v>
          </cell>
          <cell r="I845">
            <v>111</v>
          </cell>
          <cell r="J845">
            <v>65</v>
          </cell>
          <cell r="K845">
            <v>76</v>
          </cell>
          <cell r="L845">
            <v>106</v>
          </cell>
          <cell r="M845">
            <v>91</v>
          </cell>
        </row>
        <row r="846">
          <cell r="A846">
            <v>5164452</v>
          </cell>
          <cell r="B846">
            <v>5106319</v>
          </cell>
          <cell r="C846">
            <v>4410</v>
          </cell>
          <cell r="D846">
            <v>156867</v>
          </cell>
          <cell r="E846">
            <v>117</v>
          </cell>
          <cell r="F846">
            <v>88</v>
          </cell>
          <cell r="G846">
            <v>78</v>
          </cell>
          <cell r="H846">
            <v>112</v>
          </cell>
          <cell r="I846">
            <v>106</v>
          </cell>
          <cell r="J846">
            <v>112</v>
          </cell>
          <cell r="K846">
            <v>114</v>
          </cell>
          <cell r="L846">
            <v>115</v>
          </cell>
          <cell r="M846">
            <v>119</v>
          </cell>
        </row>
        <row r="847">
          <cell r="A847">
            <v>5183782</v>
          </cell>
          <cell r="B847">
            <v>5115984</v>
          </cell>
          <cell r="C847">
            <v>4410</v>
          </cell>
          <cell r="D847">
            <v>1871768</v>
          </cell>
          <cell r="E847">
            <v>68</v>
          </cell>
          <cell r="F847">
            <v>60</v>
          </cell>
          <cell r="G847">
            <v>60</v>
          </cell>
          <cell r="H847">
            <v>61</v>
          </cell>
          <cell r="I847">
            <v>61</v>
          </cell>
          <cell r="J847">
            <v>125</v>
          </cell>
          <cell r="K847">
            <v>170</v>
          </cell>
          <cell r="L847">
            <v>106</v>
          </cell>
          <cell r="M847">
            <v>0</v>
          </cell>
        </row>
        <row r="848">
          <cell r="A848">
            <v>5183744</v>
          </cell>
          <cell r="B848">
            <v>5115965</v>
          </cell>
          <cell r="C848">
            <v>4410</v>
          </cell>
          <cell r="D848">
            <v>1502202</v>
          </cell>
          <cell r="E848">
            <v>0</v>
          </cell>
          <cell r="F848">
            <v>155</v>
          </cell>
          <cell r="G848">
            <v>261</v>
          </cell>
          <cell r="H848">
            <v>246</v>
          </cell>
          <cell r="I848">
            <v>270</v>
          </cell>
          <cell r="J848">
            <v>229</v>
          </cell>
          <cell r="K848">
            <v>230</v>
          </cell>
          <cell r="L848">
            <v>211</v>
          </cell>
          <cell r="M848">
            <v>224</v>
          </cell>
        </row>
        <row r="849">
          <cell r="A849">
            <v>5164468</v>
          </cell>
          <cell r="B849">
            <v>5106327</v>
          </cell>
          <cell r="C849">
            <v>4410</v>
          </cell>
          <cell r="D849">
            <v>1908888</v>
          </cell>
          <cell r="E849">
            <v>384</v>
          </cell>
          <cell r="F849">
            <v>274</v>
          </cell>
          <cell r="G849">
            <v>306</v>
          </cell>
          <cell r="H849">
            <v>309</v>
          </cell>
          <cell r="I849">
            <v>216</v>
          </cell>
          <cell r="J849">
            <v>170</v>
          </cell>
          <cell r="K849">
            <v>187</v>
          </cell>
          <cell r="L849">
            <v>190</v>
          </cell>
          <cell r="M849">
            <v>183</v>
          </cell>
        </row>
        <row r="850">
          <cell r="A850">
            <v>5183428</v>
          </cell>
          <cell r="B850">
            <v>5115807</v>
          </cell>
          <cell r="C850">
            <v>4410</v>
          </cell>
          <cell r="D850">
            <v>1836958</v>
          </cell>
          <cell r="E850">
            <v>143</v>
          </cell>
          <cell r="F850">
            <v>153</v>
          </cell>
          <cell r="G850">
            <v>115</v>
          </cell>
          <cell r="H850">
            <v>102</v>
          </cell>
          <cell r="I850">
            <v>169</v>
          </cell>
          <cell r="J850">
            <v>241</v>
          </cell>
          <cell r="K850">
            <v>285</v>
          </cell>
          <cell r="L850">
            <v>219</v>
          </cell>
          <cell r="M850">
            <v>141</v>
          </cell>
        </row>
        <row r="851">
          <cell r="A851">
            <v>5183488</v>
          </cell>
          <cell r="B851">
            <v>5115837</v>
          </cell>
          <cell r="C851">
            <v>4410</v>
          </cell>
          <cell r="D851">
            <v>1502206</v>
          </cell>
          <cell r="E851">
            <v>0</v>
          </cell>
          <cell r="F851">
            <v>0</v>
          </cell>
          <cell r="G851">
            <v>145</v>
          </cell>
          <cell r="H851">
            <v>54</v>
          </cell>
          <cell r="I851">
            <v>100</v>
          </cell>
          <cell r="J851">
            <v>96</v>
          </cell>
          <cell r="K851">
            <v>141</v>
          </cell>
          <cell r="L851">
            <v>143</v>
          </cell>
          <cell r="M851">
            <v>115</v>
          </cell>
        </row>
        <row r="852">
          <cell r="A852">
            <v>5183724</v>
          </cell>
          <cell r="B852">
            <v>5115955</v>
          </cell>
          <cell r="C852">
            <v>4410</v>
          </cell>
          <cell r="D852">
            <v>1728446</v>
          </cell>
          <cell r="E852">
            <v>36</v>
          </cell>
          <cell r="F852">
            <v>26</v>
          </cell>
          <cell r="G852">
            <v>27</v>
          </cell>
          <cell r="H852">
            <v>26</v>
          </cell>
          <cell r="I852">
            <v>192</v>
          </cell>
          <cell r="J852">
            <v>34</v>
          </cell>
          <cell r="K852">
            <v>6</v>
          </cell>
          <cell r="L852">
            <v>50</v>
          </cell>
          <cell r="M852">
            <v>57</v>
          </cell>
        </row>
        <row r="853">
          <cell r="A853">
            <v>5183510</v>
          </cell>
          <cell r="B853">
            <v>5115848</v>
          </cell>
          <cell r="C853">
            <v>4410</v>
          </cell>
          <cell r="D853">
            <v>1728445</v>
          </cell>
          <cell r="E853">
            <v>230</v>
          </cell>
          <cell r="F853">
            <v>86</v>
          </cell>
          <cell r="G853">
            <v>0</v>
          </cell>
          <cell r="H853">
            <v>0</v>
          </cell>
          <cell r="I853">
            <v>39</v>
          </cell>
          <cell r="J853">
            <v>100</v>
          </cell>
          <cell r="K853">
            <v>94</v>
          </cell>
          <cell r="L853">
            <v>70</v>
          </cell>
          <cell r="M853">
            <v>21</v>
          </cell>
        </row>
        <row r="854">
          <cell r="A854">
            <v>5183766</v>
          </cell>
          <cell r="B854">
            <v>5115976</v>
          </cell>
          <cell r="C854">
            <v>4410</v>
          </cell>
          <cell r="D854">
            <v>3362565</v>
          </cell>
          <cell r="E854">
            <v>244</v>
          </cell>
          <cell r="F854">
            <v>158</v>
          </cell>
          <cell r="G854">
            <v>210</v>
          </cell>
          <cell r="H854">
            <v>230</v>
          </cell>
          <cell r="I854">
            <v>226</v>
          </cell>
          <cell r="J854">
            <v>187</v>
          </cell>
          <cell r="K854">
            <v>215</v>
          </cell>
          <cell r="L854">
            <v>193</v>
          </cell>
          <cell r="M854">
            <v>199</v>
          </cell>
        </row>
        <row r="855">
          <cell r="A855">
            <v>5164856</v>
          </cell>
          <cell r="B855">
            <v>5106521</v>
          </cell>
          <cell r="C855">
            <v>4410</v>
          </cell>
          <cell r="D855">
            <v>6829643</v>
          </cell>
          <cell r="E855">
            <v>269</v>
          </cell>
          <cell r="F855">
            <v>228</v>
          </cell>
          <cell r="G855">
            <v>246</v>
          </cell>
          <cell r="H855">
            <v>243</v>
          </cell>
          <cell r="I855">
            <v>230</v>
          </cell>
          <cell r="J855">
            <v>196</v>
          </cell>
          <cell r="K855">
            <v>278</v>
          </cell>
          <cell r="L855">
            <v>257</v>
          </cell>
          <cell r="M855">
            <v>301</v>
          </cell>
        </row>
        <row r="856">
          <cell r="A856">
            <v>5164858</v>
          </cell>
          <cell r="B856">
            <v>5106522</v>
          </cell>
          <cell r="C856">
            <v>4410</v>
          </cell>
          <cell r="D856">
            <v>6824620</v>
          </cell>
          <cell r="E856">
            <v>242</v>
          </cell>
          <cell r="F856">
            <v>196</v>
          </cell>
          <cell r="G856">
            <v>217</v>
          </cell>
          <cell r="H856">
            <v>219</v>
          </cell>
          <cell r="I856">
            <v>216</v>
          </cell>
          <cell r="J856">
            <v>181</v>
          </cell>
          <cell r="K856">
            <v>242</v>
          </cell>
          <cell r="L856">
            <v>216</v>
          </cell>
          <cell r="M856">
            <v>210</v>
          </cell>
        </row>
        <row r="857">
          <cell r="A857">
            <v>5164860</v>
          </cell>
          <cell r="B857">
            <v>5106523</v>
          </cell>
          <cell r="C857">
            <v>4410</v>
          </cell>
          <cell r="D857">
            <v>6826641</v>
          </cell>
          <cell r="E857">
            <v>65</v>
          </cell>
          <cell r="F857">
            <v>66</v>
          </cell>
          <cell r="G857">
            <v>91</v>
          </cell>
          <cell r="H857">
            <v>293</v>
          </cell>
          <cell r="I857">
            <v>297</v>
          </cell>
          <cell r="J857">
            <v>232</v>
          </cell>
          <cell r="K857">
            <v>278</v>
          </cell>
          <cell r="L857">
            <v>244</v>
          </cell>
          <cell r="M857">
            <v>253</v>
          </cell>
        </row>
        <row r="858">
          <cell r="A858">
            <v>5164864</v>
          </cell>
          <cell r="B858">
            <v>5106525</v>
          </cell>
          <cell r="C858">
            <v>4410</v>
          </cell>
          <cell r="D858">
            <v>2184403</v>
          </cell>
          <cell r="E858">
            <v>162</v>
          </cell>
          <cell r="F858">
            <v>129</v>
          </cell>
          <cell r="G858">
            <v>199</v>
          </cell>
          <cell r="H858">
            <v>244</v>
          </cell>
          <cell r="I858">
            <v>231</v>
          </cell>
          <cell r="J858">
            <v>238</v>
          </cell>
          <cell r="K858">
            <v>275</v>
          </cell>
          <cell r="L858">
            <v>224</v>
          </cell>
          <cell r="M858">
            <v>243</v>
          </cell>
        </row>
        <row r="859">
          <cell r="A859">
            <v>5164456</v>
          </cell>
          <cell r="B859">
            <v>5106321</v>
          </cell>
          <cell r="C859">
            <v>4410</v>
          </cell>
          <cell r="D859">
            <v>6823783</v>
          </cell>
          <cell r="E859">
            <v>149</v>
          </cell>
          <cell r="F859">
            <v>129</v>
          </cell>
          <cell r="G859">
            <v>130</v>
          </cell>
          <cell r="H859">
            <v>141</v>
          </cell>
          <cell r="I859">
            <v>118</v>
          </cell>
          <cell r="J859">
            <v>68</v>
          </cell>
          <cell r="K859">
            <v>134</v>
          </cell>
          <cell r="L859">
            <v>144</v>
          </cell>
          <cell r="M859">
            <v>138</v>
          </cell>
        </row>
        <row r="860">
          <cell r="A860">
            <v>5183378</v>
          </cell>
          <cell r="B860">
            <v>5115782</v>
          </cell>
          <cell r="C860">
            <v>4410</v>
          </cell>
          <cell r="D860">
            <v>2181883</v>
          </cell>
          <cell r="E860">
            <v>48</v>
          </cell>
          <cell r="F860">
            <v>0</v>
          </cell>
          <cell r="G860">
            <v>28</v>
          </cell>
          <cell r="H860">
            <v>1</v>
          </cell>
          <cell r="I860">
            <v>22</v>
          </cell>
          <cell r="J860">
            <v>20</v>
          </cell>
          <cell r="K860">
            <v>0</v>
          </cell>
          <cell r="L860">
            <v>25</v>
          </cell>
          <cell r="M860">
            <v>108</v>
          </cell>
        </row>
        <row r="861">
          <cell r="A861">
            <v>5183390</v>
          </cell>
          <cell r="B861">
            <v>5115788</v>
          </cell>
          <cell r="C861">
            <v>4410</v>
          </cell>
          <cell r="D861">
            <v>7115437</v>
          </cell>
          <cell r="E861">
            <v>111</v>
          </cell>
          <cell r="F861">
            <v>97</v>
          </cell>
          <cell r="G861">
            <v>109</v>
          </cell>
          <cell r="H861">
            <v>109</v>
          </cell>
          <cell r="I861">
            <v>107</v>
          </cell>
          <cell r="J861">
            <v>98</v>
          </cell>
          <cell r="K861">
            <v>89</v>
          </cell>
          <cell r="L861">
            <v>117</v>
          </cell>
          <cell r="M861">
            <v>230</v>
          </cell>
        </row>
        <row r="862">
          <cell r="A862">
            <v>5183618</v>
          </cell>
          <cell r="B862">
            <v>5115902</v>
          </cell>
          <cell r="C862">
            <v>4410</v>
          </cell>
          <cell r="D862">
            <v>7104501</v>
          </cell>
          <cell r="E862">
            <v>383</v>
          </cell>
          <cell r="F862">
            <v>319</v>
          </cell>
          <cell r="G862">
            <v>332</v>
          </cell>
          <cell r="H862">
            <v>344</v>
          </cell>
          <cell r="I862">
            <v>357</v>
          </cell>
          <cell r="J862">
            <v>345</v>
          </cell>
          <cell r="K862">
            <v>357</v>
          </cell>
          <cell r="L862">
            <v>376</v>
          </cell>
          <cell r="M862">
            <v>340</v>
          </cell>
        </row>
        <row r="863">
          <cell r="A863">
            <v>5183532</v>
          </cell>
          <cell r="B863">
            <v>5115859</v>
          </cell>
          <cell r="C863">
            <v>4410</v>
          </cell>
          <cell r="D863">
            <v>7729310</v>
          </cell>
          <cell r="E863">
            <v>173</v>
          </cell>
          <cell r="F863">
            <v>178</v>
          </cell>
          <cell r="G863">
            <v>372</v>
          </cell>
          <cell r="H863">
            <v>230</v>
          </cell>
          <cell r="I863">
            <v>495</v>
          </cell>
          <cell r="J863">
            <v>211</v>
          </cell>
          <cell r="K863">
            <v>197</v>
          </cell>
          <cell r="L863">
            <v>193</v>
          </cell>
          <cell r="M863">
            <v>194</v>
          </cell>
        </row>
        <row r="864">
          <cell r="A864">
            <v>5164862</v>
          </cell>
          <cell r="B864">
            <v>5106524</v>
          </cell>
          <cell r="C864">
            <v>4410</v>
          </cell>
          <cell r="D864">
            <v>3526783</v>
          </cell>
          <cell r="E864">
            <v>194</v>
          </cell>
          <cell r="F864">
            <v>202</v>
          </cell>
          <cell r="G864">
            <v>31</v>
          </cell>
          <cell r="H864">
            <v>221</v>
          </cell>
          <cell r="I864">
            <v>330</v>
          </cell>
          <cell r="J864">
            <v>266</v>
          </cell>
          <cell r="K864">
            <v>281</v>
          </cell>
          <cell r="L864">
            <v>311</v>
          </cell>
          <cell r="M864">
            <v>328</v>
          </cell>
        </row>
        <row r="865">
          <cell r="A865">
            <v>5183410</v>
          </cell>
          <cell r="B865">
            <v>5115798</v>
          </cell>
          <cell r="C865">
            <v>4410</v>
          </cell>
          <cell r="D865">
            <v>443759</v>
          </cell>
          <cell r="E865">
            <v>141</v>
          </cell>
          <cell r="F865">
            <v>55</v>
          </cell>
          <cell r="G865">
            <v>34</v>
          </cell>
          <cell r="H865">
            <v>32</v>
          </cell>
          <cell r="I865">
            <v>88</v>
          </cell>
          <cell r="J865">
            <v>61</v>
          </cell>
          <cell r="K865">
            <v>53</v>
          </cell>
          <cell r="L865">
            <v>45</v>
          </cell>
          <cell r="M865">
            <v>84</v>
          </cell>
        </row>
        <row r="866">
          <cell r="A866">
            <v>5164446</v>
          </cell>
          <cell r="B866">
            <v>5106316</v>
          </cell>
          <cell r="C866">
            <v>4410</v>
          </cell>
          <cell r="D866">
            <v>2511582</v>
          </cell>
          <cell r="E866">
            <v>244</v>
          </cell>
          <cell r="F866">
            <v>203</v>
          </cell>
          <cell r="G866">
            <v>195</v>
          </cell>
          <cell r="H866">
            <v>222</v>
          </cell>
          <cell r="I866">
            <v>222</v>
          </cell>
          <cell r="J866">
            <v>196</v>
          </cell>
          <cell r="K866">
            <v>216</v>
          </cell>
          <cell r="L866">
            <v>217</v>
          </cell>
          <cell r="M866">
            <v>220</v>
          </cell>
        </row>
        <row r="867">
          <cell r="A867">
            <v>5164440</v>
          </cell>
          <cell r="B867">
            <v>5106313</v>
          </cell>
          <cell r="C867">
            <v>4410</v>
          </cell>
          <cell r="D867">
            <v>2511576</v>
          </cell>
          <cell r="E867">
            <v>237</v>
          </cell>
          <cell r="F867">
            <v>193</v>
          </cell>
          <cell r="G867">
            <v>191</v>
          </cell>
          <cell r="H867">
            <v>177</v>
          </cell>
          <cell r="I867">
            <v>162</v>
          </cell>
          <cell r="J867">
            <v>166</v>
          </cell>
          <cell r="K867">
            <v>253</v>
          </cell>
          <cell r="L867">
            <v>246</v>
          </cell>
          <cell r="M867">
            <v>230</v>
          </cell>
        </row>
        <row r="868">
          <cell r="A868">
            <v>5164430</v>
          </cell>
          <cell r="B868">
            <v>5106308</v>
          </cell>
          <cell r="C868">
            <v>4410</v>
          </cell>
          <cell r="D868">
            <v>2511577</v>
          </cell>
          <cell r="E868">
            <v>372</v>
          </cell>
          <cell r="F868">
            <v>363</v>
          </cell>
          <cell r="G868">
            <v>337</v>
          </cell>
          <cell r="H868">
            <v>360</v>
          </cell>
          <cell r="I868">
            <v>204</v>
          </cell>
          <cell r="J868">
            <v>122</v>
          </cell>
          <cell r="K868">
            <v>326</v>
          </cell>
          <cell r="L868">
            <v>350</v>
          </cell>
          <cell r="M868">
            <v>298</v>
          </cell>
        </row>
        <row r="869">
          <cell r="A869">
            <v>5164444</v>
          </cell>
          <cell r="B869">
            <v>5106315</v>
          </cell>
          <cell r="C869">
            <v>4410</v>
          </cell>
          <cell r="D869">
            <v>2511562</v>
          </cell>
          <cell r="E869">
            <v>255</v>
          </cell>
          <cell r="F869">
            <v>179</v>
          </cell>
          <cell r="G869">
            <v>209</v>
          </cell>
          <cell r="H869">
            <v>178</v>
          </cell>
          <cell r="I869">
            <v>209</v>
          </cell>
          <cell r="J869">
            <v>179</v>
          </cell>
          <cell r="K869">
            <v>166</v>
          </cell>
          <cell r="L869">
            <v>180</v>
          </cell>
          <cell r="M869">
            <v>182</v>
          </cell>
        </row>
        <row r="870">
          <cell r="A870">
            <v>5164442</v>
          </cell>
          <cell r="B870">
            <v>5106314</v>
          </cell>
          <cell r="C870">
            <v>4410</v>
          </cell>
          <cell r="D870">
            <v>2511570</v>
          </cell>
          <cell r="E870">
            <v>168</v>
          </cell>
          <cell r="F870">
            <v>135</v>
          </cell>
          <cell r="G870">
            <v>124</v>
          </cell>
          <cell r="H870">
            <v>166</v>
          </cell>
          <cell r="I870">
            <v>188</v>
          </cell>
          <cell r="J870">
            <v>138</v>
          </cell>
          <cell r="K870">
            <v>169</v>
          </cell>
          <cell r="L870">
            <v>170</v>
          </cell>
          <cell r="M870">
            <v>174</v>
          </cell>
        </row>
        <row r="871">
          <cell r="A871">
            <v>5164438</v>
          </cell>
          <cell r="B871">
            <v>5106312</v>
          </cell>
          <cell r="C871">
            <v>4410</v>
          </cell>
          <cell r="D871">
            <v>2510917</v>
          </cell>
          <cell r="E871">
            <v>433</v>
          </cell>
          <cell r="F871">
            <v>204</v>
          </cell>
          <cell r="G871">
            <v>84</v>
          </cell>
          <cell r="H871">
            <v>332</v>
          </cell>
          <cell r="I871">
            <v>281</v>
          </cell>
          <cell r="J871">
            <v>313</v>
          </cell>
          <cell r="K871">
            <v>381</v>
          </cell>
          <cell r="L871">
            <v>389</v>
          </cell>
          <cell r="M871">
            <v>450</v>
          </cell>
        </row>
        <row r="872">
          <cell r="A872">
            <v>5164436</v>
          </cell>
          <cell r="B872">
            <v>5106311</v>
          </cell>
          <cell r="C872">
            <v>4410</v>
          </cell>
          <cell r="D872">
            <v>2510931</v>
          </cell>
          <cell r="E872">
            <v>365</v>
          </cell>
          <cell r="F872">
            <v>277</v>
          </cell>
          <cell r="G872">
            <v>300</v>
          </cell>
          <cell r="H872">
            <v>289</v>
          </cell>
          <cell r="I872">
            <v>310</v>
          </cell>
          <cell r="J872">
            <v>252</v>
          </cell>
          <cell r="K872">
            <v>242</v>
          </cell>
          <cell r="L872">
            <v>216</v>
          </cell>
          <cell r="M872">
            <v>312</v>
          </cell>
        </row>
        <row r="873">
          <cell r="A873">
            <v>5164464</v>
          </cell>
          <cell r="B873">
            <v>5106325</v>
          </cell>
          <cell r="C873">
            <v>4410</v>
          </cell>
          <cell r="D873">
            <v>444027</v>
          </cell>
          <cell r="E873">
            <v>192</v>
          </cell>
          <cell r="F873">
            <v>73</v>
          </cell>
          <cell r="G873">
            <v>70</v>
          </cell>
          <cell r="H873">
            <v>90</v>
          </cell>
          <cell r="I873">
            <v>123</v>
          </cell>
          <cell r="J873">
            <v>123</v>
          </cell>
          <cell r="K873">
            <v>128</v>
          </cell>
          <cell r="L873">
            <v>182</v>
          </cell>
          <cell r="M873">
            <v>197</v>
          </cell>
        </row>
        <row r="874">
          <cell r="A874">
            <v>5183450</v>
          </cell>
          <cell r="B874">
            <v>5115818</v>
          </cell>
          <cell r="C874">
            <v>4410</v>
          </cell>
          <cell r="D874">
            <v>443779</v>
          </cell>
          <cell r="E874">
            <v>116</v>
          </cell>
          <cell r="F874">
            <v>94</v>
          </cell>
          <cell r="G874">
            <v>94</v>
          </cell>
          <cell r="H874">
            <v>94</v>
          </cell>
          <cell r="I874">
            <v>97</v>
          </cell>
          <cell r="J874">
            <v>88</v>
          </cell>
          <cell r="K874">
            <v>102</v>
          </cell>
          <cell r="L874">
            <v>95</v>
          </cell>
          <cell r="M874">
            <v>103</v>
          </cell>
        </row>
        <row r="875">
          <cell r="A875">
            <v>5183662</v>
          </cell>
          <cell r="B875">
            <v>5115924</v>
          </cell>
          <cell r="C875">
            <v>4410</v>
          </cell>
          <cell r="D875">
            <v>443778</v>
          </cell>
          <cell r="E875">
            <v>104</v>
          </cell>
          <cell r="F875">
            <v>107</v>
          </cell>
          <cell r="G875">
            <v>116</v>
          </cell>
          <cell r="H875">
            <v>115</v>
          </cell>
          <cell r="I875">
            <v>117</v>
          </cell>
          <cell r="J875">
            <v>189</v>
          </cell>
          <cell r="K875">
            <v>257</v>
          </cell>
          <cell r="L875">
            <v>220</v>
          </cell>
          <cell r="M875">
            <v>266</v>
          </cell>
        </row>
        <row r="876">
          <cell r="A876">
            <v>5184464</v>
          </cell>
          <cell r="B876">
            <v>5116325</v>
          </cell>
          <cell r="C876">
            <v>4410</v>
          </cell>
          <cell r="D876">
            <v>3651294</v>
          </cell>
          <cell r="E876">
            <v>142</v>
          </cell>
          <cell r="F876">
            <v>130</v>
          </cell>
          <cell r="G876">
            <v>120</v>
          </cell>
          <cell r="H876">
            <v>216</v>
          </cell>
          <cell r="I876">
            <v>260</v>
          </cell>
          <cell r="J876">
            <v>211</v>
          </cell>
          <cell r="K876">
            <v>186</v>
          </cell>
          <cell r="L876">
            <v>158</v>
          </cell>
          <cell r="M876">
            <v>183</v>
          </cell>
        </row>
        <row r="877">
          <cell r="A877">
            <v>5164840</v>
          </cell>
          <cell r="B877">
            <v>5106513</v>
          </cell>
          <cell r="C877">
            <v>4410</v>
          </cell>
          <cell r="D877">
            <v>32997471</v>
          </cell>
          <cell r="E877">
            <v>144</v>
          </cell>
          <cell r="F877">
            <v>77</v>
          </cell>
          <cell r="G877">
            <v>254</v>
          </cell>
          <cell r="H877">
            <v>98</v>
          </cell>
          <cell r="I877">
            <v>131</v>
          </cell>
          <cell r="J877">
            <v>167</v>
          </cell>
          <cell r="K877">
            <v>133</v>
          </cell>
          <cell r="L877">
            <v>232</v>
          </cell>
          <cell r="M877">
            <v>97</v>
          </cell>
        </row>
        <row r="878">
          <cell r="A878">
            <v>5164502</v>
          </cell>
          <cell r="B878">
            <v>5106344</v>
          </cell>
          <cell r="C878">
            <v>4410</v>
          </cell>
          <cell r="D878">
            <v>31981487</v>
          </cell>
          <cell r="E878">
            <v>32</v>
          </cell>
          <cell r="F878">
            <v>33</v>
          </cell>
          <cell r="G878">
            <v>145</v>
          </cell>
          <cell r="H878">
            <v>60</v>
          </cell>
          <cell r="I878">
            <v>75</v>
          </cell>
          <cell r="J878">
            <v>123</v>
          </cell>
          <cell r="K878">
            <v>168</v>
          </cell>
          <cell r="L878">
            <v>97</v>
          </cell>
          <cell r="M878">
            <v>141</v>
          </cell>
        </row>
        <row r="879">
          <cell r="A879">
            <v>5164488</v>
          </cell>
          <cell r="B879">
            <v>5106337</v>
          </cell>
          <cell r="C879">
            <v>4410</v>
          </cell>
          <cell r="D879">
            <v>31116222</v>
          </cell>
          <cell r="E879">
            <v>344</v>
          </cell>
          <cell r="F879">
            <v>152</v>
          </cell>
          <cell r="G879">
            <v>148</v>
          </cell>
          <cell r="H879">
            <v>144</v>
          </cell>
          <cell r="I879">
            <v>213</v>
          </cell>
          <cell r="J879">
            <v>164</v>
          </cell>
          <cell r="K879">
            <v>177</v>
          </cell>
          <cell r="L879">
            <v>176</v>
          </cell>
          <cell r="M879">
            <v>177</v>
          </cell>
        </row>
        <row r="880">
          <cell r="A880">
            <v>5164474</v>
          </cell>
          <cell r="B880">
            <v>5106330</v>
          </cell>
          <cell r="C880">
            <v>4410</v>
          </cell>
          <cell r="D880">
            <v>31116220</v>
          </cell>
          <cell r="E880">
            <v>84</v>
          </cell>
          <cell r="F880">
            <v>6</v>
          </cell>
          <cell r="G880">
            <v>9</v>
          </cell>
          <cell r="H880">
            <v>4</v>
          </cell>
          <cell r="I880">
            <v>9</v>
          </cell>
          <cell r="J880">
            <v>94</v>
          </cell>
          <cell r="K880">
            <v>35</v>
          </cell>
          <cell r="L880">
            <v>338</v>
          </cell>
          <cell r="M880">
            <v>230</v>
          </cell>
        </row>
        <row r="881">
          <cell r="A881">
            <v>5184036</v>
          </cell>
          <cell r="B881">
            <v>5116111</v>
          </cell>
          <cell r="C881">
            <v>4410</v>
          </cell>
          <cell r="D881">
            <v>31987902</v>
          </cell>
          <cell r="E881">
            <v>208</v>
          </cell>
          <cell r="F881">
            <v>186</v>
          </cell>
          <cell r="G881">
            <v>184</v>
          </cell>
          <cell r="H881">
            <v>190</v>
          </cell>
          <cell r="I881">
            <v>213</v>
          </cell>
          <cell r="J881">
            <v>186</v>
          </cell>
          <cell r="K881">
            <v>189</v>
          </cell>
          <cell r="L881">
            <v>199</v>
          </cell>
          <cell r="M881">
            <v>217</v>
          </cell>
        </row>
        <row r="882">
          <cell r="A882">
            <v>5164470</v>
          </cell>
          <cell r="B882">
            <v>5106328</v>
          </cell>
          <cell r="C882">
            <v>4410</v>
          </cell>
          <cell r="D882">
            <v>3519578</v>
          </cell>
          <cell r="E882">
            <v>287</v>
          </cell>
          <cell r="F882">
            <v>234</v>
          </cell>
          <cell r="G882">
            <v>111</v>
          </cell>
          <cell r="H882">
            <v>297</v>
          </cell>
          <cell r="I882">
            <v>220</v>
          </cell>
          <cell r="J882">
            <v>201</v>
          </cell>
          <cell r="K882">
            <v>240</v>
          </cell>
          <cell r="L882">
            <v>206</v>
          </cell>
          <cell r="M882">
            <v>210</v>
          </cell>
        </row>
        <row r="883">
          <cell r="A883">
            <v>5164428</v>
          </cell>
          <cell r="B883">
            <v>5106307</v>
          </cell>
          <cell r="C883">
            <v>4410</v>
          </cell>
          <cell r="D883">
            <v>3530549</v>
          </cell>
          <cell r="E883">
            <v>162</v>
          </cell>
          <cell r="F883">
            <v>137</v>
          </cell>
          <cell r="G883">
            <v>132</v>
          </cell>
          <cell r="H883">
            <v>230</v>
          </cell>
          <cell r="I883">
            <v>207</v>
          </cell>
          <cell r="J883">
            <v>158</v>
          </cell>
          <cell r="K883">
            <v>170</v>
          </cell>
          <cell r="L883">
            <v>176</v>
          </cell>
          <cell r="M883">
            <v>189</v>
          </cell>
        </row>
        <row r="884">
          <cell r="A884">
            <v>5164472</v>
          </cell>
          <cell r="B884">
            <v>5106329</v>
          </cell>
          <cell r="C884">
            <v>4410</v>
          </cell>
          <cell r="D884">
            <v>10409345</v>
          </cell>
          <cell r="E884">
            <v>220</v>
          </cell>
          <cell r="F884">
            <v>276</v>
          </cell>
          <cell r="G884">
            <v>185</v>
          </cell>
          <cell r="H884">
            <v>195</v>
          </cell>
          <cell r="I884">
            <v>213</v>
          </cell>
          <cell r="J884">
            <v>204</v>
          </cell>
          <cell r="K884">
            <v>200</v>
          </cell>
          <cell r="L884">
            <v>182</v>
          </cell>
          <cell r="M884">
            <v>186</v>
          </cell>
        </row>
        <row r="885">
          <cell r="A885">
            <v>5164486</v>
          </cell>
          <cell r="B885">
            <v>5106336</v>
          </cell>
          <cell r="C885">
            <v>4410</v>
          </cell>
          <cell r="D885">
            <v>1692062</v>
          </cell>
          <cell r="E885">
            <v>146</v>
          </cell>
          <cell r="F885">
            <v>0</v>
          </cell>
          <cell r="G885">
            <v>145</v>
          </cell>
          <cell r="H885">
            <v>146</v>
          </cell>
          <cell r="I885">
            <v>153</v>
          </cell>
          <cell r="J885">
            <v>135</v>
          </cell>
          <cell r="K885">
            <v>179</v>
          </cell>
          <cell r="L885">
            <v>68</v>
          </cell>
          <cell r="M885">
            <v>119</v>
          </cell>
        </row>
        <row r="886">
          <cell r="A886">
            <v>5164398</v>
          </cell>
          <cell r="B886">
            <v>5106292</v>
          </cell>
          <cell r="C886">
            <v>4410</v>
          </cell>
          <cell r="D886">
            <v>218322</v>
          </cell>
          <cell r="E886">
            <v>226</v>
          </cell>
          <cell r="F886">
            <v>195</v>
          </cell>
          <cell r="G886">
            <v>220</v>
          </cell>
          <cell r="H886">
            <v>223</v>
          </cell>
          <cell r="I886">
            <v>242</v>
          </cell>
          <cell r="J886">
            <v>224</v>
          </cell>
          <cell r="K886">
            <v>232</v>
          </cell>
          <cell r="L886">
            <v>212</v>
          </cell>
          <cell r="M886">
            <v>117</v>
          </cell>
        </row>
        <row r="887">
          <cell r="A887">
            <v>5164400</v>
          </cell>
          <cell r="B887">
            <v>5106293</v>
          </cell>
          <cell r="C887">
            <v>4410</v>
          </cell>
          <cell r="D887">
            <v>209721</v>
          </cell>
          <cell r="E887">
            <v>283</v>
          </cell>
          <cell r="F887">
            <v>250</v>
          </cell>
          <cell r="G887">
            <v>310</v>
          </cell>
          <cell r="H887">
            <v>196</v>
          </cell>
          <cell r="I887">
            <v>268</v>
          </cell>
          <cell r="J887">
            <v>211</v>
          </cell>
          <cell r="K887">
            <v>939</v>
          </cell>
          <cell r="L887">
            <v>201</v>
          </cell>
          <cell r="M887">
            <v>229</v>
          </cell>
        </row>
        <row r="888">
          <cell r="A888">
            <v>5164498</v>
          </cell>
          <cell r="B888">
            <v>5106342</v>
          </cell>
          <cell r="C888">
            <v>4410</v>
          </cell>
          <cell r="D888">
            <v>157302</v>
          </cell>
          <cell r="E888">
            <v>66</v>
          </cell>
          <cell r="F888">
            <v>35</v>
          </cell>
          <cell r="G888">
            <v>127</v>
          </cell>
          <cell r="H888">
            <v>184</v>
          </cell>
          <cell r="I888">
            <v>212</v>
          </cell>
          <cell r="J888">
            <v>197</v>
          </cell>
          <cell r="K888">
            <v>170</v>
          </cell>
          <cell r="L888">
            <v>148</v>
          </cell>
          <cell r="M888">
            <v>128</v>
          </cell>
        </row>
        <row r="889">
          <cell r="A889">
            <v>5164478</v>
          </cell>
          <cell r="B889">
            <v>5106332</v>
          </cell>
          <cell r="C889">
            <v>4410</v>
          </cell>
          <cell r="D889">
            <v>156841</v>
          </cell>
          <cell r="E889">
            <v>265</v>
          </cell>
          <cell r="F889">
            <v>209</v>
          </cell>
          <cell r="G889">
            <v>237</v>
          </cell>
          <cell r="H889">
            <v>226</v>
          </cell>
          <cell r="I889">
            <v>227</v>
          </cell>
          <cell r="J889">
            <v>223</v>
          </cell>
          <cell r="K889">
            <v>252</v>
          </cell>
          <cell r="L889">
            <v>257</v>
          </cell>
          <cell r="M889">
            <v>244</v>
          </cell>
        </row>
        <row r="890">
          <cell r="A890">
            <v>5183910</v>
          </cell>
          <cell r="B890">
            <v>5116048</v>
          </cell>
          <cell r="C890">
            <v>4410</v>
          </cell>
          <cell r="D890">
            <v>358969</v>
          </cell>
          <cell r="E890">
            <v>87</v>
          </cell>
          <cell r="F890">
            <v>109</v>
          </cell>
          <cell r="G890">
            <v>106</v>
          </cell>
          <cell r="H890">
            <v>213</v>
          </cell>
          <cell r="I890">
            <v>150</v>
          </cell>
          <cell r="J890">
            <v>178</v>
          </cell>
          <cell r="K890">
            <v>100</v>
          </cell>
          <cell r="L890">
            <v>125</v>
          </cell>
          <cell r="M890">
            <v>97</v>
          </cell>
        </row>
        <row r="891">
          <cell r="A891">
            <v>5184530</v>
          </cell>
          <cell r="B891">
            <v>5116358</v>
          </cell>
          <cell r="C891">
            <v>4410</v>
          </cell>
          <cell r="D891">
            <v>16008613</v>
          </cell>
          <cell r="E891">
            <v>341</v>
          </cell>
          <cell r="F891">
            <v>322</v>
          </cell>
          <cell r="G891">
            <v>298</v>
          </cell>
          <cell r="H891">
            <v>295</v>
          </cell>
          <cell r="I891">
            <v>300</v>
          </cell>
          <cell r="J891">
            <v>181</v>
          </cell>
          <cell r="K891">
            <v>0</v>
          </cell>
          <cell r="L891">
            <v>219</v>
          </cell>
          <cell r="M891">
            <v>219</v>
          </cell>
        </row>
        <row r="892">
          <cell r="A892">
            <v>5184040</v>
          </cell>
          <cell r="B892">
            <v>5116113</v>
          </cell>
          <cell r="C892">
            <v>4410</v>
          </cell>
          <cell r="D892">
            <v>16005829</v>
          </cell>
          <cell r="E892">
            <v>219</v>
          </cell>
          <cell r="F892">
            <v>204</v>
          </cell>
          <cell r="G892">
            <v>198</v>
          </cell>
          <cell r="H892">
            <v>189</v>
          </cell>
          <cell r="I892">
            <v>157</v>
          </cell>
          <cell r="J892">
            <v>137</v>
          </cell>
          <cell r="K892">
            <v>141</v>
          </cell>
          <cell r="L892">
            <v>132</v>
          </cell>
          <cell r="M892">
            <v>159</v>
          </cell>
        </row>
        <row r="893">
          <cell r="A893">
            <v>5164476</v>
          </cell>
          <cell r="B893">
            <v>5106331</v>
          </cell>
          <cell r="C893">
            <v>4410</v>
          </cell>
          <cell r="D893">
            <v>16005871</v>
          </cell>
          <cell r="E893">
            <v>229</v>
          </cell>
          <cell r="F893">
            <v>150</v>
          </cell>
          <cell r="G893">
            <v>226</v>
          </cell>
          <cell r="H893">
            <v>166</v>
          </cell>
          <cell r="I893">
            <v>149</v>
          </cell>
          <cell r="J893">
            <v>147</v>
          </cell>
          <cell r="K893">
            <v>156</v>
          </cell>
          <cell r="L893">
            <v>155</v>
          </cell>
          <cell r="M893">
            <v>152</v>
          </cell>
        </row>
        <row r="894">
          <cell r="A894">
            <v>5164846</v>
          </cell>
          <cell r="B894">
            <v>5106516</v>
          </cell>
          <cell r="C894">
            <v>4410</v>
          </cell>
          <cell r="D894">
            <v>31988589</v>
          </cell>
          <cell r="E894">
            <v>172</v>
          </cell>
          <cell r="F894">
            <v>152</v>
          </cell>
          <cell r="G894">
            <v>148</v>
          </cell>
          <cell r="H894">
            <v>144</v>
          </cell>
          <cell r="I894">
            <v>213</v>
          </cell>
          <cell r="J894">
            <v>68</v>
          </cell>
          <cell r="K894">
            <v>83</v>
          </cell>
          <cell r="L894">
            <v>77</v>
          </cell>
          <cell r="M894">
            <v>74</v>
          </cell>
        </row>
        <row r="895">
          <cell r="A895">
            <v>5164854</v>
          </cell>
          <cell r="B895">
            <v>5106520</v>
          </cell>
          <cell r="C895">
            <v>4410</v>
          </cell>
          <cell r="D895">
            <v>10279394</v>
          </cell>
          <cell r="E895">
            <v>420</v>
          </cell>
          <cell r="F895">
            <v>367</v>
          </cell>
          <cell r="G895">
            <v>315</v>
          </cell>
          <cell r="H895">
            <v>290</v>
          </cell>
          <cell r="I895">
            <v>291</v>
          </cell>
          <cell r="J895">
            <v>262</v>
          </cell>
          <cell r="K895">
            <v>284</v>
          </cell>
          <cell r="L895">
            <v>275</v>
          </cell>
          <cell r="M895">
            <v>276</v>
          </cell>
        </row>
        <row r="896">
          <cell r="A896">
            <v>5164480</v>
          </cell>
          <cell r="B896">
            <v>5106333</v>
          </cell>
          <cell r="C896">
            <v>4410</v>
          </cell>
          <cell r="D896">
            <v>1900725</v>
          </cell>
          <cell r="E896">
            <v>123</v>
          </cell>
          <cell r="F896">
            <v>43</v>
          </cell>
          <cell r="G896">
            <v>12</v>
          </cell>
          <cell r="H896">
            <v>19</v>
          </cell>
          <cell r="I896">
            <v>79</v>
          </cell>
          <cell r="J896">
            <v>0</v>
          </cell>
          <cell r="K896">
            <v>34</v>
          </cell>
          <cell r="L896">
            <v>8</v>
          </cell>
          <cell r="M896">
            <v>9</v>
          </cell>
        </row>
        <row r="897">
          <cell r="A897">
            <v>5184486</v>
          </cell>
          <cell r="B897">
            <v>5116336</v>
          </cell>
          <cell r="C897">
            <v>4410</v>
          </cell>
          <cell r="D897">
            <v>1616529</v>
          </cell>
          <cell r="E897">
            <v>193</v>
          </cell>
          <cell r="F897">
            <v>157</v>
          </cell>
          <cell r="G897">
            <v>174</v>
          </cell>
          <cell r="H897">
            <v>173</v>
          </cell>
          <cell r="I897">
            <v>189</v>
          </cell>
          <cell r="J897">
            <v>161</v>
          </cell>
          <cell r="K897">
            <v>175</v>
          </cell>
          <cell r="L897">
            <v>164</v>
          </cell>
          <cell r="M897">
            <v>194</v>
          </cell>
        </row>
        <row r="898">
          <cell r="A898">
            <v>5164484</v>
          </cell>
          <cell r="B898">
            <v>5106335</v>
          </cell>
          <cell r="C898">
            <v>4410</v>
          </cell>
          <cell r="D898">
            <v>1691804</v>
          </cell>
          <cell r="E898">
            <v>215</v>
          </cell>
          <cell r="F898">
            <v>174</v>
          </cell>
          <cell r="G898">
            <v>181</v>
          </cell>
          <cell r="H898">
            <v>195</v>
          </cell>
          <cell r="I898">
            <v>230</v>
          </cell>
          <cell r="J898">
            <v>198</v>
          </cell>
          <cell r="K898">
            <v>194</v>
          </cell>
          <cell r="L898">
            <v>184</v>
          </cell>
          <cell r="M898">
            <v>116</v>
          </cell>
        </row>
        <row r="899">
          <cell r="A899">
            <v>5164396</v>
          </cell>
          <cell r="B899">
            <v>5106291</v>
          </cell>
          <cell r="C899">
            <v>4410</v>
          </cell>
          <cell r="D899">
            <v>1691868</v>
          </cell>
          <cell r="E899">
            <v>223</v>
          </cell>
          <cell r="F899">
            <v>187</v>
          </cell>
          <cell r="G899">
            <v>193</v>
          </cell>
          <cell r="H899">
            <v>197</v>
          </cell>
          <cell r="I899">
            <v>196</v>
          </cell>
          <cell r="J899">
            <v>188</v>
          </cell>
          <cell r="K899">
            <v>500</v>
          </cell>
          <cell r="L899">
            <v>165</v>
          </cell>
          <cell r="M899">
            <v>150</v>
          </cell>
        </row>
        <row r="900">
          <cell r="A900">
            <v>5164482</v>
          </cell>
          <cell r="B900">
            <v>5106334</v>
          </cell>
          <cell r="C900">
            <v>4410</v>
          </cell>
          <cell r="D900">
            <v>1728799</v>
          </cell>
          <cell r="E900">
            <v>179</v>
          </cell>
          <cell r="F900">
            <v>162</v>
          </cell>
          <cell r="G900">
            <v>175</v>
          </cell>
          <cell r="H900">
            <v>180</v>
          </cell>
          <cell r="I900">
            <v>206</v>
          </cell>
          <cell r="J900">
            <v>180</v>
          </cell>
          <cell r="K900">
            <v>167</v>
          </cell>
          <cell r="L900">
            <v>186</v>
          </cell>
          <cell r="M900">
            <v>219</v>
          </cell>
        </row>
        <row r="901">
          <cell r="A901">
            <v>5184022</v>
          </cell>
          <cell r="B901">
            <v>5116104</v>
          </cell>
          <cell r="C901">
            <v>4410</v>
          </cell>
          <cell r="D901">
            <v>1730273</v>
          </cell>
          <cell r="E901">
            <v>189</v>
          </cell>
          <cell r="F901">
            <v>149</v>
          </cell>
          <cell r="G901">
            <v>163</v>
          </cell>
          <cell r="H901">
            <v>152</v>
          </cell>
          <cell r="I901">
            <v>161</v>
          </cell>
          <cell r="J901">
            <v>133</v>
          </cell>
          <cell r="K901">
            <v>135</v>
          </cell>
          <cell r="L901">
            <v>130</v>
          </cell>
          <cell r="M901">
            <v>134</v>
          </cell>
        </row>
        <row r="902">
          <cell r="A902">
            <v>5184508</v>
          </cell>
          <cell r="B902">
            <v>5116347</v>
          </cell>
          <cell r="C902">
            <v>4410</v>
          </cell>
          <cell r="D902">
            <v>3306160</v>
          </cell>
          <cell r="E902">
            <v>269</v>
          </cell>
          <cell r="F902">
            <v>184</v>
          </cell>
          <cell r="G902">
            <v>249</v>
          </cell>
          <cell r="H902">
            <v>202</v>
          </cell>
          <cell r="I902">
            <v>240</v>
          </cell>
          <cell r="J902">
            <v>442</v>
          </cell>
          <cell r="K902">
            <v>221</v>
          </cell>
          <cell r="L902">
            <v>191</v>
          </cell>
          <cell r="M902">
            <v>205</v>
          </cell>
        </row>
        <row r="903">
          <cell r="A903">
            <v>5183954</v>
          </cell>
          <cell r="B903">
            <v>5116070</v>
          </cell>
          <cell r="C903">
            <v>4410</v>
          </cell>
          <cell r="D903">
            <v>6826851</v>
          </cell>
          <cell r="E903">
            <v>214</v>
          </cell>
          <cell r="F903">
            <v>200</v>
          </cell>
          <cell r="G903">
            <v>206</v>
          </cell>
          <cell r="H903">
            <v>159</v>
          </cell>
          <cell r="I903">
            <v>163</v>
          </cell>
          <cell r="J903">
            <v>54</v>
          </cell>
          <cell r="K903">
            <v>170</v>
          </cell>
          <cell r="L903">
            <v>26</v>
          </cell>
          <cell r="M903">
            <v>228</v>
          </cell>
        </row>
        <row r="904">
          <cell r="A904">
            <v>5164830</v>
          </cell>
          <cell r="B904">
            <v>5106508</v>
          </cell>
          <cell r="C904">
            <v>4410</v>
          </cell>
          <cell r="D904">
            <v>2182722</v>
          </cell>
          <cell r="E904">
            <v>160</v>
          </cell>
          <cell r="F904">
            <v>122</v>
          </cell>
          <cell r="G904">
            <v>124</v>
          </cell>
          <cell r="H904">
            <v>128</v>
          </cell>
          <cell r="I904">
            <v>136</v>
          </cell>
          <cell r="J904">
            <v>113</v>
          </cell>
          <cell r="K904">
            <v>131</v>
          </cell>
          <cell r="L904">
            <v>136</v>
          </cell>
          <cell r="M904">
            <v>132</v>
          </cell>
        </row>
        <row r="905">
          <cell r="A905">
            <v>5164852</v>
          </cell>
          <cell r="B905">
            <v>5106519</v>
          </cell>
          <cell r="C905">
            <v>4410</v>
          </cell>
          <cell r="D905">
            <v>2101213</v>
          </cell>
          <cell r="E905">
            <v>333</v>
          </cell>
          <cell r="F905">
            <v>274</v>
          </cell>
          <cell r="G905">
            <v>302</v>
          </cell>
          <cell r="H905">
            <v>261</v>
          </cell>
          <cell r="I905">
            <v>297</v>
          </cell>
          <cell r="J905">
            <v>249</v>
          </cell>
          <cell r="K905">
            <v>270</v>
          </cell>
          <cell r="L905">
            <v>280</v>
          </cell>
          <cell r="M905">
            <v>290</v>
          </cell>
        </row>
        <row r="906">
          <cell r="A906">
            <v>5164834</v>
          </cell>
          <cell r="B906">
            <v>5106510</v>
          </cell>
          <cell r="C906">
            <v>4410</v>
          </cell>
          <cell r="D906">
            <v>2197971</v>
          </cell>
          <cell r="E906">
            <v>140</v>
          </cell>
          <cell r="F906">
            <v>254</v>
          </cell>
          <cell r="G906">
            <v>129</v>
          </cell>
          <cell r="H906">
            <v>106</v>
          </cell>
          <cell r="I906">
            <v>117</v>
          </cell>
          <cell r="J906">
            <v>112</v>
          </cell>
          <cell r="K906">
            <v>89</v>
          </cell>
          <cell r="L906">
            <v>142</v>
          </cell>
          <cell r="M906">
            <v>143</v>
          </cell>
        </row>
        <row r="907">
          <cell r="A907">
            <v>5164850</v>
          </cell>
          <cell r="B907">
            <v>5106518</v>
          </cell>
          <cell r="C907">
            <v>4410</v>
          </cell>
          <cell r="D907">
            <v>2196750</v>
          </cell>
          <cell r="E907">
            <v>375</v>
          </cell>
          <cell r="F907">
            <v>283</v>
          </cell>
          <cell r="G907">
            <v>290</v>
          </cell>
          <cell r="H907">
            <v>289</v>
          </cell>
          <cell r="I907">
            <v>330</v>
          </cell>
          <cell r="J907">
            <v>287</v>
          </cell>
          <cell r="K907">
            <v>309</v>
          </cell>
          <cell r="L907">
            <v>295</v>
          </cell>
          <cell r="M907">
            <v>305</v>
          </cell>
        </row>
        <row r="908">
          <cell r="A908">
            <v>5164492</v>
          </cell>
          <cell r="B908">
            <v>5106339</v>
          </cell>
          <cell r="C908">
            <v>4410</v>
          </cell>
          <cell r="D908">
            <v>1752876</v>
          </cell>
          <cell r="E908">
            <v>215</v>
          </cell>
          <cell r="F908">
            <v>195</v>
          </cell>
          <cell r="G908">
            <v>221</v>
          </cell>
          <cell r="H908">
            <v>194</v>
          </cell>
          <cell r="I908">
            <v>175</v>
          </cell>
          <cell r="J908">
            <v>147</v>
          </cell>
          <cell r="K908">
            <v>183</v>
          </cell>
          <cell r="L908">
            <v>179</v>
          </cell>
          <cell r="M908">
            <v>191</v>
          </cell>
        </row>
        <row r="909">
          <cell r="A909">
            <v>5184034</v>
          </cell>
          <cell r="B909">
            <v>5116110</v>
          </cell>
          <cell r="C909">
            <v>4410</v>
          </cell>
          <cell r="D909">
            <v>3360635</v>
          </cell>
          <cell r="E909">
            <v>329</v>
          </cell>
          <cell r="F909">
            <v>265</v>
          </cell>
          <cell r="G909">
            <v>299</v>
          </cell>
          <cell r="H909">
            <v>286</v>
          </cell>
          <cell r="I909">
            <v>307</v>
          </cell>
          <cell r="J909">
            <v>261</v>
          </cell>
          <cell r="K909">
            <v>295</v>
          </cell>
          <cell r="L909">
            <v>235</v>
          </cell>
          <cell r="M909">
            <v>351</v>
          </cell>
        </row>
        <row r="910">
          <cell r="A910">
            <v>5184038</v>
          </cell>
          <cell r="B910">
            <v>5116112</v>
          </cell>
          <cell r="C910">
            <v>4410</v>
          </cell>
          <cell r="D910">
            <v>3366515</v>
          </cell>
          <cell r="E910">
            <v>177</v>
          </cell>
          <cell r="F910">
            <v>153</v>
          </cell>
          <cell r="G910">
            <v>162</v>
          </cell>
          <cell r="H910">
            <v>157</v>
          </cell>
          <cell r="I910">
            <v>158</v>
          </cell>
          <cell r="J910">
            <v>149</v>
          </cell>
          <cell r="K910">
            <v>162</v>
          </cell>
          <cell r="L910">
            <v>167</v>
          </cell>
          <cell r="M910">
            <v>170</v>
          </cell>
        </row>
        <row r="911">
          <cell r="A911">
            <v>5184066</v>
          </cell>
          <cell r="B911">
            <v>5116126</v>
          </cell>
          <cell r="C911">
            <v>4410</v>
          </cell>
          <cell r="D911">
            <v>2206650</v>
          </cell>
          <cell r="E911">
            <v>218</v>
          </cell>
          <cell r="F911">
            <v>148</v>
          </cell>
          <cell r="G911">
            <v>152</v>
          </cell>
          <cell r="H911">
            <v>170</v>
          </cell>
          <cell r="I911">
            <v>175</v>
          </cell>
          <cell r="J911">
            <v>142</v>
          </cell>
          <cell r="K911">
            <v>126</v>
          </cell>
          <cell r="L911">
            <v>112</v>
          </cell>
          <cell r="M911">
            <v>119</v>
          </cell>
        </row>
        <row r="912">
          <cell r="A912">
            <v>5183998</v>
          </cell>
          <cell r="B912">
            <v>5116092</v>
          </cell>
          <cell r="C912">
            <v>4410</v>
          </cell>
          <cell r="D912">
            <v>7285289</v>
          </cell>
          <cell r="E912">
            <v>106</v>
          </cell>
          <cell r="F912">
            <v>104</v>
          </cell>
          <cell r="G912">
            <v>192</v>
          </cell>
          <cell r="H912">
            <v>108</v>
          </cell>
          <cell r="I912">
            <v>107</v>
          </cell>
          <cell r="J912">
            <v>92</v>
          </cell>
          <cell r="K912">
            <v>89</v>
          </cell>
          <cell r="L912">
            <v>74</v>
          </cell>
          <cell r="M912">
            <v>90</v>
          </cell>
        </row>
        <row r="913">
          <cell r="A913">
            <v>5164836</v>
          </cell>
          <cell r="B913">
            <v>5106511</v>
          </cell>
          <cell r="C913">
            <v>4410</v>
          </cell>
          <cell r="D913">
            <v>7286761</v>
          </cell>
          <cell r="E913">
            <v>134</v>
          </cell>
          <cell r="F913">
            <v>107</v>
          </cell>
          <cell r="G913">
            <v>118</v>
          </cell>
          <cell r="H913">
            <v>106</v>
          </cell>
          <cell r="I913">
            <v>103</v>
          </cell>
          <cell r="J913">
            <v>114</v>
          </cell>
          <cell r="K913">
            <v>119</v>
          </cell>
          <cell r="L913">
            <v>105</v>
          </cell>
          <cell r="M913">
            <v>108</v>
          </cell>
        </row>
        <row r="914">
          <cell r="A914">
            <v>5164848</v>
          </cell>
          <cell r="B914">
            <v>5106517</v>
          </cell>
          <cell r="C914">
            <v>4410</v>
          </cell>
          <cell r="D914">
            <v>7286813</v>
          </cell>
          <cell r="E914">
            <v>306</v>
          </cell>
          <cell r="F914">
            <v>478</v>
          </cell>
          <cell r="G914">
            <v>257</v>
          </cell>
          <cell r="H914">
            <v>172</v>
          </cell>
          <cell r="I914">
            <v>134</v>
          </cell>
          <cell r="J914">
            <v>128</v>
          </cell>
          <cell r="K914">
            <v>128</v>
          </cell>
          <cell r="L914">
            <v>120</v>
          </cell>
          <cell r="M914">
            <v>209</v>
          </cell>
        </row>
        <row r="915">
          <cell r="A915">
            <v>5164838</v>
          </cell>
          <cell r="B915">
            <v>5106512</v>
          </cell>
          <cell r="C915">
            <v>4410</v>
          </cell>
          <cell r="D915">
            <v>7286515</v>
          </cell>
          <cell r="E915">
            <v>221</v>
          </cell>
          <cell r="F915">
            <v>174</v>
          </cell>
          <cell r="G915">
            <v>163</v>
          </cell>
          <cell r="H915">
            <v>164</v>
          </cell>
          <cell r="I915">
            <v>177</v>
          </cell>
          <cell r="J915">
            <v>169</v>
          </cell>
          <cell r="K915">
            <v>182</v>
          </cell>
          <cell r="L915">
            <v>172</v>
          </cell>
          <cell r="M915">
            <v>214</v>
          </cell>
        </row>
        <row r="916">
          <cell r="A916">
            <v>5164500</v>
          </cell>
          <cell r="B916">
            <v>5106343</v>
          </cell>
          <cell r="C916">
            <v>4410</v>
          </cell>
          <cell r="D916">
            <v>7285279</v>
          </cell>
          <cell r="E916">
            <v>293</v>
          </cell>
          <cell r="F916">
            <v>335</v>
          </cell>
          <cell r="G916">
            <v>401</v>
          </cell>
          <cell r="H916">
            <v>335</v>
          </cell>
          <cell r="I916">
            <v>365</v>
          </cell>
          <cell r="J916">
            <v>325</v>
          </cell>
          <cell r="K916">
            <v>358</v>
          </cell>
          <cell r="L916">
            <v>361</v>
          </cell>
          <cell r="M916">
            <v>365</v>
          </cell>
        </row>
        <row r="917">
          <cell r="A917">
            <v>5184044</v>
          </cell>
          <cell r="B917">
            <v>5116115</v>
          </cell>
          <cell r="C917">
            <v>4410</v>
          </cell>
          <cell r="D917">
            <v>7725827</v>
          </cell>
          <cell r="E917">
            <v>150</v>
          </cell>
          <cell r="F917">
            <v>114</v>
          </cell>
          <cell r="G917">
            <v>134</v>
          </cell>
          <cell r="H917">
            <v>126</v>
          </cell>
          <cell r="I917">
            <v>123</v>
          </cell>
          <cell r="J917">
            <v>146</v>
          </cell>
          <cell r="K917">
            <v>156</v>
          </cell>
          <cell r="L917">
            <v>133</v>
          </cell>
          <cell r="M917">
            <v>127</v>
          </cell>
        </row>
        <row r="918">
          <cell r="A918">
            <v>5164842</v>
          </cell>
          <cell r="B918">
            <v>5106514</v>
          </cell>
          <cell r="C918">
            <v>4410</v>
          </cell>
          <cell r="D918">
            <v>18490459</v>
          </cell>
          <cell r="E918">
            <v>314</v>
          </cell>
          <cell r="F918">
            <v>248</v>
          </cell>
          <cell r="G918">
            <v>271</v>
          </cell>
          <cell r="H918">
            <v>254</v>
          </cell>
          <cell r="I918">
            <v>279</v>
          </cell>
          <cell r="J918">
            <v>285</v>
          </cell>
          <cell r="K918">
            <v>306</v>
          </cell>
          <cell r="L918">
            <v>290</v>
          </cell>
          <cell r="M918">
            <v>288</v>
          </cell>
        </row>
        <row r="919">
          <cell r="A919">
            <v>5164494</v>
          </cell>
          <cell r="B919">
            <v>5106340</v>
          </cell>
          <cell r="C919">
            <v>4410</v>
          </cell>
          <cell r="D919">
            <v>15961978</v>
          </cell>
          <cell r="E919">
            <v>283</v>
          </cell>
          <cell r="F919">
            <v>253</v>
          </cell>
          <cell r="G919">
            <v>266</v>
          </cell>
          <cell r="H919">
            <v>242</v>
          </cell>
          <cell r="I919">
            <v>279</v>
          </cell>
          <cell r="J919">
            <v>234</v>
          </cell>
          <cell r="K919">
            <v>272</v>
          </cell>
          <cell r="L919">
            <v>253</v>
          </cell>
          <cell r="M919">
            <v>230</v>
          </cell>
        </row>
        <row r="920">
          <cell r="A920">
            <v>5164414</v>
          </cell>
          <cell r="B920">
            <v>5106300</v>
          </cell>
          <cell r="C920">
            <v>4410</v>
          </cell>
          <cell r="D920">
            <v>2511585</v>
          </cell>
          <cell r="E920">
            <v>157</v>
          </cell>
          <cell r="F920">
            <v>128</v>
          </cell>
          <cell r="G920">
            <v>138</v>
          </cell>
          <cell r="H920">
            <v>133</v>
          </cell>
          <cell r="I920">
            <v>134</v>
          </cell>
          <cell r="J920">
            <v>120</v>
          </cell>
          <cell r="K920">
            <v>130</v>
          </cell>
          <cell r="L920">
            <v>118</v>
          </cell>
          <cell r="M920">
            <v>129</v>
          </cell>
        </row>
        <row r="921">
          <cell r="A921">
            <v>5164412</v>
          </cell>
          <cell r="B921">
            <v>5106299</v>
          </cell>
          <cell r="C921">
            <v>4410</v>
          </cell>
          <cell r="D921">
            <v>2511559</v>
          </cell>
          <cell r="E921">
            <v>94</v>
          </cell>
          <cell r="F921">
            <v>114</v>
          </cell>
          <cell r="G921">
            <v>117</v>
          </cell>
          <cell r="H921">
            <v>80</v>
          </cell>
          <cell r="I921">
            <v>121</v>
          </cell>
          <cell r="J921">
            <v>110</v>
          </cell>
          <cell r="K921">
            <v>113</v>
          </cell>
          <cell r="L921">
            <v>103</v>
          </cell>
          <cell r="M921">
            <v>89</v>
          </cell>
        </row>
        <row r="922">
          <cell r="A922">
            <v>5164408</v>
          </cell>
          <cell r="B922">
            <v>5106297</v>
          </cell>
          <cell r="C922">
            <v>4410</v>
          </cell>
          <cell r="D922">
            <v>2511596</v>
          </cell>
          <cell r="E922">
            <v>246</v>
          </cell>
          <cell r="F922">
            <v>212</v>
          </cell>
          <cell r="G922">
            <v>217</v>
          </cell>
          <cell r="H922">
            <v>222</v>
          </cell>
          <cell r="I922">
            <v>233</v>
          </cell>
          <cell r="J922">
            <v>218</v>
          </cell>
          <cell r="K922">
            <v>229</v>
          </cell>
          <cell r="L922">
            <v>213</v>
          </cell>
          <cell r="M922">
            <v>210</v>
          </cell>
        </row>
        <row r="923">
          <cell r="A923">
            <v>5164416</v>
          </cell>
          <cell r="B923">
            <v>5106301</v>
          </cell>
          <cell r="C923">
            <v>4410</v>
          </cell>
          <cell r="D923">
            <v>2511578</v>
          </cell>
          <cell r="E923">
            <v>165</v>
          </cell>
          <cell r="F923">
            <v>133</v>
          </cell>
          <cell r="G923">
            <v>89</v>
          </cell>
          <cell r="H923">
            <v>129</v>
          </cell>
          <cell r="I923">
            <v>126</v>
          </cell>
          <cell r="J923">
            <v>201</v>
          </cell>
          <cell r="K923">
            <v>116</v>
          </cell>
          <cell r="L923">
            <v>101</v>
          </cell>
          <cell r="M923">
            <v>108</v>
          </cell>
        </row>
        <row r="924">
          <cell r="A924">
            <v>5164418</v>
          </cell>
          <cell r="B924">
            <v>5106302</v>
          </cell>
          <cell r="C924">
            <v>4410</v>
          </cell>
          <cell r="D924">
            <v>2511603</v>
          </cell>
          <cell r="E924">
            <v>238</v>
          </cell>
          <cell r="F924">
            <v>209</v>
          </cell>
          <cell r="G924">
            <v>212</v>
          </cell>
          <cell r="H924">
            <v>225</v>
          </cell>
          <cell r="I924">
            <v>137</v>
          </cell>
          <cell r="J924">
            <v>201</v>
          </cell>
          <cell r="K924">
            <v>206</v>
          </cell>
          <cell r="L924">
            <v>199</v>
          </cell>
          <cell r="M924">
            <v>202</v>
          </cell>
        </row>
        <row r="925">
          <cell r="A925">
            <v>5164402</v>
          </cell>
          <cell r="B925">
            <v>5106294</v>
          </cell>
          <cell r="C925">
            <v>4410</v>
          </cell>
          <cell r="D925">
            <v>2511592</v>
          </cell>
          <cell r="E925">
            <v>254</v>
          </cell>
          <cell r="F925">
            <v>219</v>
          </cell>
          <cell r="G925">
            <v>203</v>
          </cell>
          <cell r="H925">
            <v>248</v>
          </cell>
          <cell r="I925">
            <v>251</v>
          </cell>
          <cell r="J925">
            <v>84</v>
          </cell>
          <cell r="K925">
            <v>163</v>
          </cell>
          <cell r="L925">
            <v>187</v>
          </cell>
          <cell r="M925">
            <v>213</v>
          </cell>
        </row>
        <row r="926">
          <cell r="A926">
            <v>5164406</v>
          </cell>
          <cell r="B926">
            <v>5106296</v>
          </cell>
          <cell r="C926">
            <v>4410</v>
          </cell>
          <cell r="D926">
            <v>2511575</v>
          </cell>
          <cell r="E926">
            <v>311</v>
          </cell>
          <cell r="F926">
            <v>274</v>
          </cell>
          <cell r="G926">
            <v>259</v>
          </cell>
          <cell r="H926">
            <v>256</v>
          </cell>
          <cell r="I926">
            <v>253</v>
          </cell>
          <cell r="J926">
            <v>90</v>
          </cell>
          <cell r="K926">
            <v>287</v>
          </cell>
          <cell r="L926">
            <v>271</v>
          </cell>
          <cell r="M926">
            <v>258</v>
          </cell>
        </row>
        <row r="927">
          <cell r="A927">
            <v>5164404</v>
          </cell>
          <cell r="B927">
            <v>5106295</v>
          </cell>
          <cell r="C927">
            <v>4410</v>
          </cell>
          <cell r="D927">
            <v>2511573</v>
          </cell>
          <cell r="E927">
            <v>77</v>
          </cell>
          <cell r="F927">
            <v>30</v>
          </cell>
          <cell r="G927">
            <v>52</v>
          </cell>
          <cell r="H927">
            <v>67</v>
          </cell>
          <cell r="I927">
            <v>77</v>
          </cell>
          <cell r="J927">
            <v>87</v>
          </cell>
          <cell r="K927">
            <v>92</v>
          </cell>
          <cell r="L927">
            <v>100</v>
          </cell>
          <cell r="M927">
            <v>113</v>
          </cell>
        </row>
        <row r="928">
          <cell r="A928">
            <v>5164420</v>
          </cell>
          <cell r="B928">
            <v>5106303</v>
          </cell>
          <cell r="C928">
            <v>4410</v>
          </cell>
          <cell r="D928">
            <v>2511600</v>
          </cell>
          <cell r="E928">
            <v>242</v>
          </cell>
          <cell r="F928">
            <v>184</v>
          </cell>
          <cell r="G928">
            <v>199</v>
          </cell>
          <cell r="H928">
            <v>201</v>
          </cell>
          <cell r="I928">
            <v>236</v>
          </cell>
          <cell r="J928">
            <v>190</v>
          </cell>
          <cell r="K928">
            <v>207</v>
          </cell>
          <cell r="L928">
            <v>200</v>
          </cell>
          <cell r="M928">
            <v>191</v>
          </cell>
        </row>
        <row r="929">
          <cell r="A929">
            <v>5164422</v>
          </cell>
          <cell r="B929">
            <v>5106304</v>
          </cell>
          <cell r="C929">
            <v>4410</v>
          </cell>
          <cell r="D929">
            <v>2511565</v>
          </cell>
          <cell r="E929">
            <v>293</v>
          </cell>
          <cell r="F929">
            <v>130</v>
          </cell>
          <cell r="G929">
            <v>170</v>
          </cell>
          <cell r="H929">
            <v>245</v>
          </cell>
          <cell r="I929">
            <v>18</v>
          </cell>
          <cell r="J929">
            <v>214</v>
          </cell>
          <cell r="K929">
            <v>83</v>
          </cell>
          <cell r="L929">
            <v>154</v>
          </cell>
          <cell r="M929">
            <v>81</v>
          </cell>
        </row>
        <row r="930">
          <cell r="A930">
            <v>5164424</v>
          </cell>
          <cell r="B930">
            <v>5106305</v>
          </cell>
          <cell r="C930">
            <v>4410</v>
          </cell>
          <cell r="D930">
            <v>2511593</v>
          </cell>
          <cell r="E930">
            <v>142</v>
          </cell>
          <cell r="F930">
            <v>115</v>
          </cell>
          <cell r="G930">
            <v>97</v>
          </cell>
          <cell r="H930">
            <v>104</v>
          </cell>
          <cell r="I930">
            <v>107</v>
          </cell>
          <cell r="J930">
            <v>88</v>
          </cell>
          <cell r="K930">
            <v>82</v>
          </cell>
          <cell r="L930">
            <v>82</v>
          </cell>
          <cell r="M930">
            <v>113</v>
          </cell>
        </row>
        <row r="931">
          <cell r="A931">
            <v>5164426</v>
          </cell>
          <cell r="B931">
            <v>5106306</v>
          </cell>
          <cell r="C931">
            <v>4410</v>
          </cell>
          <cell r="D931">
            <v>2511574</v>
          </cell>
          <cell r="E931">
            <v>194</v>
          </cell>
          <cell r="F931">
            <v>164</v>
          </cell>
          <cell r="G931">
            <v>165</v>
          </cell>
          <cell r="H931">
            <v>158</v>
          </cell>
          <cell r="I931">
            <v>171</v>
          </cell>
          <cell r="J931">
            <v>149</v>
          </cell>
          <cell r="K931">
            <v>173</v>
          </cell>
          <cell r="L931">
            <v>162</v>
          </cell>
          <cell r="M931">
            <v>165</v>
          </cell>
        </row>
        <row r="932">
          <cell r="A932">
            <v>5183976</v>
          </cell>
          <cell r="B932">
            <v>5116081</v>
          </cell>
          <cell r="C932">
            <v>4410</v>
          </cell>
          <cell r="D932">
            <v>443758</v>
          </cell>
          <cell r="E932">
            <v>390</v>
          </cell>
          <cell r="F932">
            <v>305</v>
          </cell>
          <cell r="G932">
            <v>339</v>
          </cell>
          <cell r="H932">
            <v>321</v>
          </cell>
          <cell r="I932">
            <v>333</v>
          </cell>
          <cell r="J932">
            <v>319</v>
          </cell>
          <cell r="K932">
            <v>332</v>
          </cell>
          <cell r="L932">
            <v>319</v>
          </cell>
          <cell r="M932">
            <v>327</v>
          </cell>
        </row>
        <row r="933">
          <cell r="A933">
            <v>5183932</v>
          </cell>
          <cell r="B933">
            <v>5116059</v>
          </cell>
          <cell r="C933">
            <v>4410</v>
          </cell>
          <cell r="D933">
            <v>3954342</v>
          </cell>
          <cell r="E933">
            <v>428</v>
          </cell>
          <cell r="F933">
            <v>275</v>
          </cell>
          <cell r="G933">
            <v>250</v>
          </cell>
          <cell r="H933">
            <v>270</v>
          </cell>
          <cell r="I933">
            <v>275</v>
          </cell>
          <cell r="J933">
            <v>530</v>
          </cell>
          <cell r="K933">
            <v>179</v>
          </cell>
          <cell r="L933">
            <v>285</v>
          </cell>
          <cell r="M933">
            <v>171</v>
          </cell>
        </row>
        <row r="934">
          <cell r="A934">
            <v>5164380</v>
          </cell>
          <cell r="B934">
            <v>5106283</v>
          </cell>
          <cell r="C934">
            <v>4410</v>
          </cell>
          <cell r="D934">
            <v>3642290</v>
          </cell>
          <cell r="E934">
            <v>61</v>
          </cell>
          <cell r="F934">
            <v>46</v>
          </cell>
          <cell r="G934">
            <v>189</v>
          </cell>
          <cell r="H934">
            <v>730</v>
          </cell>
          <cell r="I934">
            <v>591</v>
          </cell>
          <cell r="J934">
            <v>299</v>
          </cell>
          <cell r="K934">
            <v>326</v>
          </cell>
          <cell r="L934">
            <v>524</v>
          </cell>
          <cell r="M934">
            <v>485</v>
          </cell>
        </row>
        <row r="935">
          <cell r="A935">
            <v>5164386</v>
          </cell>
          <cell r="B935">
            <v>5106286</v>
          </cell>
          <cell r="C935">
            <v>4410</v>
          </cell>
          <cell r="D935">
            <v>3642235</v>
          </cell>
          <cell r="E935">
            <v>235</v>
          </cell>
          <cell r="F935">
            <v>172</v>
          </cell>
          <cell r="G935">
            <v>177</v>
          </cell>
          <cell r="H935">
            <v>184</v>
          </cell>
          <cell r="I935">
            <v>190</v>
          </cell>
          <cell r="J935">
            <v>309</v>
          </cell>
          <cell r="K935">
            <v>75</v>
          </cell>
          <cell r="L935">
            <v>227</v>
          </cell>
          <cell r="M935">
            <v>204</v>
          </cell>
        </row>
        <row r="936">
          <cell r="A936">
            <v>5164824</v>
          </cell>
          <cell r="B936">
            <v>5106505</v>
          </cell>
          <cell r="C936">
            <v>4410</v>
          </cell>
          <cell r="D936">
            <v>3530671</v>
          </cell>
          <cell r="E936">
            <v>170</v>
          </cell>
          <cell r="F936">
            <v>150</v>
          </cell>
          <cell r="G936">
            <v>0</v>
          </cell>
          <cell r="H936">
            <v>0</v>
          </cell>
          <cell r="I936">
            <v>368</v>
          </cell>
          <cell r="J936">
            <v>296</v>
          </cell>
          <cell r="K936">
            <v>268</v>
          </cell>
          <cell r="L936">
            <v>278</v>
          </cell>
          <cell r="M936">
            <v>85</v>
          </cell>
        </row>
        <row r="937">
          <cell r="A937">
            <v>5164516</v>
          </cell>
          <cell r="B937">
            <v>5106351</v>
          </cell>
          <cell r="C937">
            <v>4410</v>
          </cell>
          <cell r="D937">
            <v>31987898</v>
          </cell>
          <cell r="E937">
            <v>233</v>
          </cell>
          <cell r="F937">
            <v>164</v>
          </cell>
          <cell r="G937">
            <v>180</v>
          </cell>
          <cell r="H937">
            <v>197</v>
          </cell>
          <cell r="I937">
            <v>181</v>
          </cell>
          <cell r="J937">
            <v>215</v>
          </cell>
          <cell r="K937">
            <v>193</v>
          </cell>
          <cell r="L937">
            <v>203</v>
          </cell>
          <cell r="M937">
            <v>196</v>
          </cell>
        </row>
        <row r="938">
          <cell r="A938">
            <v>5164358</v>
          </cell>
          <cell r="B938">
            <v>5106272</v>
          </cell>
          <cell r="C938">
            <v>4410</v>
          </cell>
          <cell r="D938">
            <v>31987899</v>
          </cell>
          <cell r="E938">
            <v>270</v>
          </cell>
          <cell r="F938">
            <v>80</v>
          </cell>
          <cell r="G938">
            <v>77</v>
          </cell>
          <cell r="H938">
            <v>73</v>
          </cell>
          <cell r="I938">
            <v>72</v>
          </cell>
          <cell r="J938">
            <v>20</v>
          </cell>
          <cell r="K938">
            <v>45</v>
          </cell>
          <cell r="L938">
            <v>54</v>
          </cell>
          <cell r="M938">
            <v>48</v>
          </cell>
        </row>
        <row r="939">
          <cell r="A939">
            <v>5164510</v>
          </cell>
          <cell r="B939">
            <v>5106348</v>
          </cell>
          <cell r="C939">
            <v>4410</v>
          </cell>
          <cell r="D939">
            <v>3530677</v>
          </cell>
          <cell r="E939">
            <v>160</v>
          </cell>
          <cell r="F939">
            <v>136</v>
          </cell>
          <cell r="G939">
            <v>136</v>
          </cell>
          <cell r="H939">
            <v>211</v>
          </cell>
          <cell r="I939">
            <v>213</v>
          </cell>
          <cell r="J939">
            <v>222</v>
          </cell>
          <cell r="K939">
            <v>223</v>
          </cell>
          <cell r="L939">
            <v>218</v>
          </cell>
          <cell r="M939">
            <v>262</v>
          </cell>
        </row>
        <row r="940">
          <cell r="A940">
            <v>5164394</v>
          </cell>
          <cell r="B940">
            <v>5106290</v>
          </cell>
          <cell r="C940">
            <v>4410</v>
          </cell>
          <cell r="D940">
            <v>31987897</v>
          </cell>
          <cell r="E940">
            <v>1317</v>
          </cell>
          <cell r="F940">
            <v>1097</v>
          </cell>
          <cell r="G940">
            <v>1089</v>
          </cell>
          <cell r="H940">
            <v>1094</v>
          </cell>
          <cell r="I940">
            <v>1144</v>
          </cell>
          <cell r="J940">
            <v>977</v>
          </cell>
          <cell r="K940">
            <v>1072</v>
          </cell>
          <cell r="L940">
            <v>1041</v>
          </cell>
          <cell r="M940">
            <v>1130</v>
          </cell>
        </row>
        <row r="941">
          <cell r="A941">
            <v>5164376</v>
          </cell>
          <cell r="B941">
            <v>5106281</v>
          </cell>
          <cell r="C941">
            <v>4410</v>
          </cell>
          <cell r="D941">
            <v>3530654</v>
          </cell>
          <cell r="E941">
            <v>233</v>
          </cell>
          <cell r="F941">
            <v>206</v>
          </cell>
          <cell r="G941">
            <v>200</v>
          </cell>
          <cell r="H941">
            <v>189</v>
          </cell>
          <cell r="I941">
            <v>437</v>
          </cell>
          <cell r="J941">
            <v>130</v>
          </cell>
          <cell r="K941">
            <v>130</v>
          </cell>
          <cell r="L941">
            <v>128</v>
          </cell>
          <cell r="M941">
            <v>292</v>
          </cell>
        </row>
        <row r="942">
          <cell r="A942">
            <v>5164384</v>
          </cell>
          <cell r="B942">
            <v>5106285</v>
          </cell>
          <cell r="C942">
            <v>4410</v>
          </cell>
          <cell r="D942">
            <v>3360953</v>
          </cell>
          <cell r="E942">
            <v>92</v>
          </cell>
          <cell r="F942">
            <v>68</v>
          </cell>
          <cell r="G942">
            <v>68</v>
          </cell>
          <cell r="H942">
            <v>84</v>
          </cell>
          <cell r="I942">
            <v>186</v>
          </cell>
          <cell r="J942">
            <v>370</v>
          </cell>
          <cell r="K942">
            <v>597</v>
          </cell>
          <cell r="L942">
            <v>193</v>
          </cell>
          <cell r="M942">
            <v>201</v>
          </cell>
        </row>
        <row r="943">
          <cell r="A943">
            <v>5164390</v>
          </cell>
          <cell r="B943">
            <v>5106288</v>
          </cell>
          <cell r="C943">
            <v>4410</v>
          </cell>
          <cell r="D943">
            <v>3524660</v>
          </cell>
          <cell r="E943">
            <v>100</v>
          </cell>
          <cell r="F943">
            <v>37</v>
          </cell>
          <cell r="G943">
            <v>50</v>
          </cell>
          <cell r="H943">
            <v>111</v>
          </cell>
          <cell r="I943">
            <v>37</v>
          </cell>
          <cell r="J943">
            <v>43</v>
          </cell>
          <cell r="K943">
            <v>51</v>
          </cell>
          <cell r="L943">
            <v>79</v>
          </cell>
          <cell r="M943">
            <v>71</v>
          </cell>
        </row>
        <row r="944">
          <cell r="A944">
            <v>5164378</v>
          </cell>
          <cell r="B944">
            <v>5106282</v>
          </cell>
          <cell r="C944">
            <v>4410</v>
          </cell>
          <cell r="D944">
            <v>3530649</v>
          </cell>
          <cell r="E944">
            <v>50</v>
          </cell>
          <cell r="F944">
            <v>46</v>
          </cell>
          <cell r="G944">
            <v>45</v>
          </cell>
          <cell r="H944">
            <v>80</v>
          </cell>
          <cell r="I944">
            <v>81</v>
          </cell>
          <cell r="J944">
            <v>73</v>
          </cell>
          <cell r="K944">
            <v>76</v>
          </cell>
          <cell r="L944">
            <v>87</v>
          </cell>
          <cell r="M944">
            <v>100</v>
          </cell>
        </row>
        <row r="945">
          <cell r="A945">
            <v>5164816</v>
          </cell>
          <cell r="B945">
            <v>5106501</v>
          </cell>
          <cell r="C945">
            <v>4410</v>
          </cell>
          <cell r="D945">
            <v>3530486</v>
          </cell>
          <cell r="E945">
            <v>0</v>
          </cell>
          <cell r="F945">
            <v>0</v>
          </cell>
          <cell r="G945">
            <v>95</v>
          </cell>
          <cell r="H945">
            <v>121</v>
          </cell>
          <cell r="I945">
            <v>140</v>
          </cell>
          <cell r="J945">
            <v>137</v>
          </cell>
          <cell r="K945">
            <v>139</v>
          </cell>
          <cell r="L945">
            <v>142</v>
          </cell>
          <cell r="M945">
            <v>173</v>
          </cell>
        </row>
        <row r="946">
          <cell r="A946">
            <v>5164514</v>
          </cell>
          <cell r="B946">
            <v>5106350</v>
          </cell>
          <cell r="C946">
            <v>4410</v>
          </cell>
          <cell r="D946">
            <v>3530672</v>
          </cell>
          <cell r="E946">
            <v>297</v>
          </cell>
          <cell r="F946">
            <v>252</v>
          </cell>
          <cell r="G946">
            <v>248</v>
          </cell>
          <cell r="H946">
            <v>102</v>
          </cell>
          <cell r="I946">
            <v>169</v>
          </cell>
          <cell r="J946">
            <v>172</v>
          </cell>
          <cell r="K946">
            <v>197</v>
          </cell>
          <cell r="L946">
            <v>201</v>
          </cell>
          <cell r="M946">
            <v>225</v>
          </cell>
        </row>
        <row r="947">
          <cell r="A947">
            <v>5164360</v>
          </cell>
          <cell r="B947">
            <v>5106273</v>
          </cell>
          <cell r="C947">
            <v>4410</v>
          </cell>
          <cell r="D947">
            <v>3530648</v>
          </cell>
          <cell r="E947">
            <v>171</v>
          </cell>
          <cell r="F947">
            <v>105</v>
          </cell>
          <cell r="G947">
            <v>182</v>
          </cell>
          <cell r="H947">
            <v>115</v>
          </cell>
          <cell r="I947">
            <v>90</v>
          </cell>
          <cell r="J947">
            <v>98</v>
          </cell>
          <cell r="K947">
            <v>100</v>
          </cell>
          <cell r="L947">
            <v>105</v>
          </cell>
          <cell r="M947">
            <v>72</v>
          </cell>
        </row>
        <row r="948">
          <cell r="A948">
            <v>5164526</v>
          </cell>
          <cell r="B948">
            <v>5106356</v>
          </cell>
          <cell r="C948">
            <v>4410</v>
          </cell>
          <cell r="D948">
            <v>3530684</v>
          </cell>
          <cell r="E948">
            <v>250</v>
          </cell>
          <cell r="F948">
            <v>223</v>
          </cell>
          <cell r="G948">
            <v>215</v>
          </cell>
          <cell r="H948">
            <v>96</v>
          </cell>
          <cell r="I948">
            <v>152</v>
          </cell>
          <cell r="J948">
            <v>113</v>
          </cell>
          <cell r="K948">
            <v>196</v>
          </cell>
          <cell r="L948">
            <v>252</v>
          </cell>
          <cell r="M948">
            <v>130</v>
          </cell>
        </row>
        <row r="949">
          <cell r="A949">
            <v>5164372</v>
          </cell>
          <cell r="B949">
            <v>5106279</v>
          </cell>
          <cell r="C949">
            <v>4410</v>
          </cell>
          <cell r="D949">
            <v>3530674</v>
          </cell>
          <cell r="E949">
            <v>42</v>
          </cell>
          <cell r="F949">
            <v>30</v>
          </cell>
          <cell r="G949">
            <v>27</v>
          </cell>
          <cell r="H949">
            <v>35</v>
          </cell>
          <cell r="I949">
            <v>40</v>
          </cell>
          <cell r="J949">
            <v>28</v>
          </cell>
          <cell r="K949">
            <v>21</v>
          </cell>
          <cell r="L949">
            <v>16</v>
          </cell>
          <cell r="M949">
            <v>22</v>
          </cell>
        </row>
        <row r="950">
          <cell r="A950">
            <v>5164362</v>
          </cell>
          <cell r="B950">
            <v>5106274</v>
          </cell>
          <cell r="C950">
            <v>4410</v>
          </cell>
          <cell r="D950">
            <v>3530629</v>
          </cell>
          <cell r="E950">
            <v>186</v>
          </cell>
          <cell r="F950">
            <v>298</v>
          </cell>
          <cell r="G950">
            <v>129</v>
          </cell>
          <cell r="H950">
            <v>176</v>
          </cell>
          <cell r="I950">
            <v>88</v>
          </cell>
          <cell r="J950">
            <v>79</v>
          </cell>
          <cell r="K950">
            <v>126</v>
          </cell>
          <cell r="L950">
            <v>163</v>
          </cell>
          <cell r="M950">
            <v>118</v>
          </cell>
        </row>
        <row r="951">
          <cell r="A951">
            <v>5164374</v>
          </cell>
          <cell r="B951">
            <v>5106280</v>
          </cell>
          <cell r="C951">
            <v>4410</v>
          </cell>
          <cell r="D951">
            <v>3518794</v>
          </cell>
          <cell r="E951">
            <v>145</v>
          </cell>
          <cell r="F951">
            <v>118</v>
          </cell>
          <cell r="G951">
            <v>127</v>
          </cell>
          <cell r="H951">
            <v>124</v>
          </cell>
          <cell r="I951">
            <v>82</v>
          </cell>
          <cell r="J951">
            <v>88</v>
          </cell>
          <cell r="K951">
            <v>64</v>
          </cell>
          <cell r="L951">
            <v>64</v>
          </cell>
          <cell r="M951">
            <v>69</v>
          </cell>
        </row>
        <row r="952">
          <cell r="A952">
            <v>5164356</v>
          </cell>
          <cell r="B952">
            <v>5106271</v>
          </cell>
          <cell r="C952">
            <v>4410</v>
          </cell>
          <cell r="D952">
            <v>3525071</v>
          </cell>
          <cell r="E952">
            <v>162</v>
          </cell>
          <cell r="F952">
            <v>291</v>
          </cell>
          <cell r="G952">
            <v>189</v>
          </cell>
          <cell r="H952">
            <v>163</v>
          </cell>
          <cell r="I952">
            <v>168</v>
          </cell>
          <cell r="J952">
            <v>153</v>
          </cell>
          <cell r="K952">
            <v>161</v>
          </cell>
          <cell r="L952">
            <v>133</v>
          </cell>
          <cell r="M952">
            <v>155</v>
          </cell>
        </row>
        <row r="953">
          <cell r="A953">
            <v>5164382</v>
          </cell>
          <cell r="B953">
            <v>5106284</v>
          </cell>
          <cell r="C953">
            <v>4410</v>
          </cell>
          <cell r="D953">
            <v>3530655</v>
          </cell>
          <cell r="E953">
            <v>218</v>
          </cell>
          <cell r="F953">
            <v>169</v>
          </cell>
          <cell r="G953">
            <v>190</v>
          </cell>
          <cell r="H953">
            <v>104</v>
          </cell>
          <cell r="I953">
            <v>119</v>
          </cell>
          <cell r="J953">
            <v>118</v>
          </cell>
          <cell r="K953">
            <v>131</v>
          </cell>
          <cell r="L953">
            <v>137</v>
          </cell>
          <cell r="M953">
            <v>182</v>
          </cell>
        </row>
        <row r="954">
          <cell r="A954">
            <v>5164508</v>
          </cell>
          <cell r="B954">
            <v>5106347</v>
          </cell>
          <cell r="C954">
            <v>4410</v>
          </cell>
          <cell r="D954">
            <v>3530658</v>
          </cell>
          <cell r="E954">
            <v>93</v>
          </cell>
          <cell r="F954">
            <v>66</v>
          </cell>
          <cell r="G954">
            <v>67</v>
          </cell>
          <cell r="H954">
            <v>336</v>
          </cell>
          <cell r="I954">
            <v>87</v>
          </cell>
          <cell r="J954">
            <v>83</v>
          </cell>
          <cell r="K954">
            <v>68</v>
          </cell>
          <cell r="L954">
            <v>118</v>
          </cell>
          <cell r="M954">
            <v>107</v>
          </cell>
        </row>
        <row r="955">
          <cell r="A955">
            <v>5164350</v>
          </cell>
          <cell r="B955">
            <v>5106268</v>
          </cell>
          <cell r="C955">
            <v>4410</v>
          </cell>
          <cell r="D955">
            <v>3524674</v>
          </cell>
          <cell r="E955">
            <v>94</v>
          </cell>
          <cell r="F955">
            <v>80</v>
          </cell>
          <cell r="G955">
            <v>83</v>
          </cell>
          <cell r="H955">
            <v>264</v>
          </cell>
          <cell r="I955">
            <v>65</v>
          </cell>
          <cell r="J955">
            <v>72</v>
          </cell>
          <cell r="K955">
            <v>56</v>
          </cell>
          <cell r="L955">
            <v>77</v>
          </cell>
          <cell r="M955">
            <v>73</v>
          </cell>
        </row>
        <row r="956">
          <cell r="A956">
            <v>5164820</v>
          </cell>
          <cell r="B956">
            <v>5106503</v>
          </cell>
          <cell r="C956">
            <v>4410</v>
          </cell>
          <cell r="D956">
            <v>3530466</v>
          </cell>
          <cell r="E956">
            <v>240</v>
          </cell>
          <cell r="F956">
            <v>212</v>
          </cell>
          <cell r="G956">
            <v>205</v>
          </cell>
          <cell r="H956">
            <v>92</v>
          </cell>
          <cell r="I956">
            <v>43</v>
          </cell>
          <cell r="J956">
            <v>45</v>
          </cell>
          <cell r="K956">
            <v>48</v>
          </cell>
          <cell r="L956">
            <v>46</v>
          </cell>
          <cell r="M956">
            <v>32</v>
          </cell>
        </row>
        <row r="957">
          <cell r="A957">
            <v>5164782</v>
          </cell>
          <cell r="B957">
            <v>5106484</v>
          </cell>
          <cell r="C957">
            <v>4410</v>
          </cell>
          <cell r="D957">
            <v>3521494</v>
          </cell>
          <cell r="E957">
            <v>48</v>
          </cell>
          <cell r="F957">
            <v>63</v>
          </cell>
          <cell r="G957">
            <v>112</v>
          </cell>
          <cell r="H957">
            <v>194</v>
          </cell>
          <cell r="I957">
            <v>118</v>
          </cell>
          <cell r="J957">
            <v>92</v>
          </cell>
          <cell r="K957">
            <v>124</v>
          </cell>
          <cell r="L957">
            <v>114</v>
          </cell>
          <cell r="M957">
            <v>116</v>
          </cell>
        </row>
        <row r="958">
          <cell r="A958">
            <v>5164520</v>
          </cell>
          <cell r="B958">
            <v>5106353</v>
          </cell>
          <cell r="C958">
            <v>4410</v>
          </cell>
          <cell r="D958">
            <v>3506132</v>
          </cell>
          <cell r="E958">
            <v>138</v>
          </cell>
          <cell r="F958">
            <v>325</v>
          </cell>
          <cell r="G958">
            <v>209</v>
          </cell>
          <cell r="H958">
            <v>188</v>
          </cell>
          <cell r="I958">
            <v>402</v>
          </cell>
          <cell r="J958">
            <v>175</v>
          </cell>
          <cell r="K958">
            <v>172</v>
          </cell>
          <cell r="L958">
            <v>179</v>
          </cell>
          <cell r="M958">
            <v>170</v>
          </cell>
        </row>
        <row r="959">
          <cell r="A959">
            <v>5164518</v>
          </cell>
          <cell r="B959">
            <v>5106352</v>
          </cell>
          <cell r="C959">
            <v>4410</v>
          </cell>
          <cell r="D959">
            <v>10505681</v>
          </cell>
          <cell r="E959">
            <v>73</v>
          </cell>
          <cell r="F959">
            <v>479</v>
          </cell>
          <cell r="G959">
            <v>131</v>
          </cell>
          <cell r="H959">
            <v>131</v>
          </cell>
          <cell r="I959">
            <v>81</v>
          </cell>
          <cell r="J959">
            <v>66</v>
          </cell>
          <cell r="K959">
            <v>62</v>
          </cell>
          <cell r="L959">
            <v>80</v>
          </cell>
          <cell r="M959">
            <v>89</v>
          </cell>
        </row>
        <row r="960">
          <cell r="A960">
            <v>5164392</v>
          </cell>
          <cell r="B960">
            <v>5106289</v>
          </cell>
          <cell r="C960">
            <v>4410</v>
          </cell>
          <cell r="D960">
            <v>1910779</v>
          </cell>
          <cell r="E960">
            <v>359</v>
          </cell>
          <cell r="F960">
            <v>269</v>
          </cell>
          <cell r="G960">
            <v>204</v>
          </cell>
          <cell r="H960">
            <v>113</v>
          </cell>
          <cell r="I960">
            <v>284</v>
          </cell>
          <cell r="J960">
            <v>210</v>
          </cell>
          <cell r="K960">
            <v>169</v>
          </cell>
          <cell r="L960">
            <v>8</v>
          </cell>
          <cell r="M960">
            <v>12</v>
          </cell>
        </row>
        <row r="961">
          <cell r="A961">
            <v>5164368</v>
          </cell>
          <cell r="B961">
            <v>5106277</v>
          </cell>
          <cell r="C961">
            <v>4410</v>
          </cell>
          <cell r="D961">
            <v>1692057</v>
          </cell>
          <cell r="E961">
            <v>319</v>
          </cell>
          <cell r="F961">
            <v>340</v>
          </cell>
          <cell r="G961">
            <v>246</v>
          </cell>
          <cell r="H961">
            <v>203</v>
          </cell>
          <cell r="I961">
            <v>210</v>
          </cell>
          <cell r="J961">
            <v>196</v>
          </cell>
          <cell r="K961">
            <v>64</v>
          </cell>
          <cell r="L961">
            <v>170</v>
          </cell>
          <cell r="M961">
            <v>201</v>
          </cell>
        </row>
        <row r="962">
          <cell r="A962">
            <v>5164512</v>
          </cell>
          <cell r="B962">
            <v>5106349</v>
          </cell>
          <cell r="C962">
            <v>4410</v>
          </cell>
          <cell r="D962">
            <v>31987894</v>
          </cell>
          <cell r="E962">
            <v>270</v>
          </cell>
          <cell r="F962">
            <v>241</v>
          </cell>
          <cell r="G962">
            <v>233</v>
          </cell>
          <cell r="H962">
            <v>206</v>
          </cell>
          <cell r="I962">
            <v>269</v>
          </cell>
          <cell r="J962">
            <v>408</v>
          </cell>
          <cell r="K962">
            <v>277</v>
          </cell>
          <cell r="L962">
            <v>256</v>
          </cell>
          <cell r="M962">
            <v>270</v>
          </cell>
        </row>
        <row r="963">
          <cell r="A963">
            <v>5164822</v>
          </cell>
          <cell r="B963">
            <v>5106504</v>
          </cell>
          <cell r="C963">
            <v>4410</v>
          </cell>
          <cell r="D963">
            <v>10277558</v>
          </cell>
          <cell r="E963">
            <v>100</v>
          </cell>
          <cell r="F963">
            <v>92</v>
          </cell>
          <cell r="G963">
            <v>188</v>
          </cell>
          <cell r="H963">
            <v>175</v>
          </cell>
          <cell r="I963">
            <v>89</v>
          </cell>
          <cell r="J963">
            <v>88</v>
          </cell>
          <cell r="K963">
            <v>92</v>
          </cell>
          <cell r="L963">
            <v>85</v>
          </cell>
          <cell r="M963">
            <v>85</v>
          </cell>
        </row>
        <row r="964">
          <cell r="A964">
            <v>5164504</v>
          </cell>
          <cell r="B964">
            <v>5106345</v>
          </cell>
          <cell r="C964">
            <v>4410</v>
          </cell>
          <cell r="D964">
            <v>1691800</v>
          </cell>
          <cell r="E964">
            <v>98</v>
          </cell>
          <cell r="F964">
            <v>95</v>
          </cell>
          <cell r="G964">
            <v>108</v>
          </cell>
          <cell r="H964">
            <v>103</v>
          </cell>
          <cell r="I964">
            <v>113</v>
          </cell>
          <cell r="J964">
            <v>114</v>
          </cell>
          <cell r="K964">
            <v>121</v>
          </cell>
          <cell r="L964">
            <v>135</v>
          </cell>
          <cell r="M964">
            <v>117</v>
          </cell>
        </row>
        <row r="965">
          <cell r="A965">
            <v>5164506</v>
          </cell>
          <cell r="B965">
            <v>5106346</v>
          </cell>
          <cell r="C965">
            <v>4410</v>
          </cell>
          <cell r="D965">
            <v>1905863</v>
          </cell>
          <cell r="E965">
            <v>0</v>
          </cell>
          <cell r="F965">
            <v>0</v>
          </cell>
          <cell r="G965">
            <v>0</v>
          </cell>
          <cell r="H965">
            <v>0</v>
          </cell>
          <cell r="I965">
            <v>0</v>
          </cell>
          <cell r="J965">
            <v>233</v>
          </cell>
          <cell r="K965">
            <v>40</v>
          </cell>
          <cell r="L965">
            <v>43</v>
          </cell>
          <cell r="M965">
            <v>80</v>
          </cell>
        </row>
        <row r="966">
          <cell r="A966">
            <v>5164818</v>
          </cell>
          <cell r="B966">
            <v>5106502</v>
          </cell>
          <cell r="C966">
            <v>4410</v>
          </cell>
          <cell r="D966">
            <v>1501560</v>
          </cell>
          <cell r="E966">
            <v>121</v>
          </cell>
          <cell r="F966">
            <v>95</v>
          </cell>
          <cell r="G966">
            <v>106</v>
          </cell>
          <cell r="H966">
            <v>97</v>
          </cell>
          <cell r="I966">
            <v>90</v>
          </cell>
          <cell r="J966">
            <v>98</v>
          </cell>
          <cell r="K966">
            <v>103</v>
          </cell>
          <cell r="L966">
            <v>105</v>
          </cell>
          <cell r="M966">
            <v>90</v>
          </cell>
        </row>
        <row r="967">
          <cell r="A967">
            <v>5164354</v>
          </cell>
          <cell r="B967">
            <v>5106270</v>
          </cell>
          <cell r="C967">
            <v>4410</v>
          </cell>
          <cell r="D967">
            <v>1840042</v>
          </cell>
          <cell r="E967">
            <v>62</v>
          </cell>
          <cell r="F967">
            <v>14</v>
          </cell>
          <cell r="G967">
            <v>25</v>
          </cell>
          <cell r="H967">
            <v>90</v>
          </cell>
          <cell r="I967">
            <v>71</v>
          </cell>
          <cell r="J967">
            <v>70</v>
          </cell>
          <cell r="K967">
            <v>69</v>
          </cell>
          <cell r="L967">
            <v>88</v>
          </cell>
          <cell r="M967">
            <v>84</v>
          </cell>
        </row>
        <row r="968">
          <cell r="A968">
            <v>5164524</v>
          </cell>
          <cell r="B968">
            <v>5106355</v>
          </cell>
          <cell r="C968">
            <v>4410</v>
          </cell>
          <cell r="D968">
            <v>7286891</v>
          </cell>
          <cell r="E968">
            <v>108</v>
          </cell>
          <cell r="F968">
            <v>88</v>
          </cell>
          <cell r="G968">
            <v>95</v>
          </cell>
          <cell r="H968">
            <v>140</v>
          </cell>
          <cell r="I968">
            <v>174</v>
          </cell>
          <cell r="J968">
            <v>160</v>
          </cell>
          <cell r="K968">
            <v>165</v>
          </cell>
          <cell r="L968">
            <v>267</v>
          </cell>
          <cell r="M968">
            <v>255</v>
          </cell>
        </row>
        <row r="969">
          <cell r="A969">
            <v>5164828</v>
          </cell>
          <cell r="B969">
            <v>5106507</v>
          </cell>
          <cell r="C969">
            <v>4410</v>
          </cell>
          <cell r="D969">
            <v>7288592</v>
          </cell>
          <cell r="E969">
            <v>712</v>
          </cell>
          <cell r="F969">
            <v>570</v>
          </cell>
          <cell r="G969">
            <v>616</v>
          </cell>
          <cell r="H969">
            <v>757</v>
          </cell>
          <cell r="I969">
            <v>775</v>
          </cell>
          <cell r="J969">
            <v>710</v>
          </cell>
          <cell r="K969">
            <v>735</v>
          </cell>
          <cell r="L969">
            <v>683</v>
          </cell>
          <cell r="M969">
            <v>706</v>
          </cell>
        </row>
        <row r="970">
          <cell r="A970">
            <v>5164826</v>
          </cell>
          <cell r="B970">
            <v>5106506</v>
          </cell>
          <cell r="C970">
            <v>4410</v>
          </cell>
          <cell r="D970">
            <v>7314557</v>
          </cell>
          <cell r="E970">
            <v>110</v>
          </cell>
          <cell r="F970">
            <v>86</v>
          </cell>
          <cell r="G970">
            <v>117</v>
          </cell>
          <cell r="H970">
            <v>123</v>
          </cell>
          <cell r="I970">
            <v>156</v>
          </cell>
          <cell r="J970">
            <v>132</v>
          </cell>
          <cell r="K970">
            <v>141</v>
          </cell>
          <cell r="L970">
            <v>148</v>
          </cell>
          <cell r="M970">
            <v>149</v>
          </cell>
        </row>
        <row r="971">
          <cell r="A971">
            <v>5164522</v>
          </cell>
          <cell r="B971">
            <v>5106354</v>
          </cell>
          <cell r="C971">
            <v>4410</v>
          </cell>
          <cell r="D971">
            <v>18490468</v>
          </cell>
          <cell r="E971">
            <v>226</v>
          </cell>
          <cell r="F971">
            <v>173</v>
          </cell>
          <cell r="G971">
            <v>190</v>
          </cell>
          <cell r="H971">
            <v>178</v>
          </cell>
          <cell r="I971">
            <v>172</v>
          </cell>
          <cell r="J971">
            <v>191</v>
          </cell>
          <cell r="K971">
            <v>192</v>
          </cell>
          <cell r="L971">
            <v>214</v>
          </cell>
          <cell r="M971">
            <v>188</v>
          </cell>
        </row>
        <row r="972">
          <cell r="A972">
            <v>5164370</v>
          </cell>
          <cell r="B972">
            <v>5106278</v>
          </cell>
          <cell r="C972">
            <v>4410</v>
          </cell>
          <cell r="D972">
            <v>18492531</v>
          </cell>
          <cell r="E972">
            <v>134</v>
          </cell>
          <cell r="F972">
            <v>71</v>
          </cell>
          <cell r="G972">
            <v>102</v>
          </cell>
          <cell r="H972">
            <v>73</v>
          </cell>
          <cell r="I972">
            <v>68</v>
          </cell>
          <cell r="J972">
            <v>61</v>
          </cell>
          <cell r="K972">
            <v>63</v>
          </cell>
          <cell r="L972">
            <v>80</v>
          </cell>
          <cell r="M972">
            <v>73</v>
          </cell>
        </row>
        <row r="973">
          <cell r="A973">
            <v>5184278</v>
          </cell>
          <cell r="B973">
            <v>5116232</v>
          </cell>
          <cell r="C973">
            <v>4410</v>
          </cell>
          <cell r="D973">
            <v>31981477</v>
          </cell>
          <cell r="E973">
            <v>172</v>
          </cell>
          <cell r="F973">
            <v>152</v>
          </cell>
          <cell r="G973">
            <v>148</v>
          </cell>
          <cell r="H973">
            <v>144</v>
          </cell>
          <cell r="I973">
            <v>213</v>
          </cell>
          <cell r="J973">
            <v>129</v>
          </cell>
          <cell r="K973">
            <v>126</v>
          </cell>
          <cell r="L973">
            <v>48</v>
          </cell>
          <cell r="M973">
            <v>15</v>
          </cell>
        </row>
        <row r="974">
          <cell r="A974">
            <v>5164322</v>
          </cell>
          <cell r="B974">
            <v>5106254</v>
          </cell>
          <cell r="C974">
            <v>4410</v>
          </cell>
          <cell r="D974">
            <v>1320359</v>
          </cell>
          <cell r="E974">
            <v>599</v>
          </cell>
          <cell r="F974">
            <v>713</v>
          </cell>
          <cell r="G974">
            <v>743</v>
          </cell>
          <cell r="H974">
            <v>335</v>
          </cell>
          <cell r="I974">
            <v>105</v>
          </cell>
          <cell r="J974">
            <v>142</v>
          </cell>
          <cell r="K974">
            <v>115</v>
          </cell>
          <cell r="L974">
            <v>132</v>
          </cell>
          <cell r="M974">
            <v>128</v>
          </cell>
        </row>
        <row r="975">
          <cell r="A975">
            <v>5164336</v>
          </cell>
          <cell r="B975">
            <v>5106261</v>
          </cell>
          <cell r="C975">
            <v>4410</v>
          </cell>
          <cell r="D975">
            <v>3524447</v>
          </cell>
          <cell r="E975">
            <v>188</v>
          </cell>
          <cell r="F975">
            <v>382</v>
          </cell>
          <cell r="G975">
            <v>145</v>
          </cell>
          <cell r="H975">
            <v>422</v>
          </cell>
          <cell r="I975">
            <v>337</v>
          </cell>
          <cell r="J975">
            <v>288</v>
          </cell>
          <cell r="K975">
            <v>129</v>
          </cell>
          <cell r="L975">
            <v>105</v>
          </cell>
          <cell r="M975">
            <v>87</v>
          </cell>
        </row>
        <row r="976">
          <cell r="A976">
            <v>5164326</v>
          </cell>
          <cell r="B976">
            <v>5106256</v>
          </cell>
          <cell r="C976">
            <v>4410</v>
          </cell>
          <cell r="D976">
            <v>3524645</v>
          </cell>
          <cell r="E976">
            <v>146</v>
          </cell>
          <cell r="F976">
            <v>143</v>
          </cell>
          <cell r="G976">
            <v>133</v>
          </cell>
          <cell r="H976">
            <v>246</v>
          </cell>
          <cell r="I976">
            <v>119</v>
          </cell>
          <cell r="J976">
            <v>118</v>
          </cell>
          <cell r="K976">
            <v>124</v>
          </cell>
          <cell r="L976">
            <v>128</v>
          </cell>
          <cell r="M976">
            <v>140</v>
          </cell>
        </row>
        <row r="977">
          <cell r="A977">
            <v>5164324</v>
          </cell>
          <cell r="B977">
            <v>5106255</v>
          </cell>
          <cell r="C977">
            <v>4410</v>
          </cell>
          <cell r="D977">
            <v>3524663</v>
          </cell>
          <cell r="E977">
            <v>151</v>
          </cell>
          <cell r="F977">
            <v>119</v>
          </cell>
          <cell r="G977">
            <v>123</v>
          </cell>
          <cell r="H977">
            <v>355</v>
          </cell>
          <cell r="I977">
            <v>114</v>
          </cell>
          <cell r="J977">
            <v>103</v>
          </cell>
          <cell r="K977">
            <v>90</v>
          </cell>
          <cell r="L977">
            <v>107</v>
          </cell>
          <cell r="M977">
            <v>120</v>
          </cell>
        </row>
        <row r="978">
          <cell r="A978">
            <v>5164340</v>
          </cell>
          <cell r="B978">
            <v>5106263</v>
          </cell>
          <cell r="C978">
            <v>4410</v>
          </cell>
          <cell r="D978">
            <v>3524586</v>
          </cell>
          <cell r="E978">
            <v>172</v>
          </cell>
          <cell r="F978">
            <v>152</v>
          </cell>
          <cell r="G978">
            <v>148</v>
          </cell>
          <cell r="H978">
            <v>137</v>
          </cell>
          <cell r="I978">
            <v>131</v>
          </cell>
          <cell r="J978">
            <v>133</v>
          </cell>
          <cell r="K978">
            <v>125</v>
          </cell>
          <cell r="L978">
            <v>165</v>
          </cell>
          <cell r="M978">
            <v>127</v>
          </cell>
        </row>
        <row r="979">
          <cell r="A979">
            <v>5164338</v>
          </cell>
          <cell r="B979">
            <v>5106262</v>
          </cell>
          <cell r="C979">
            <v>4410</v>
          </cell>
          <cell r="D979">
            <v>3524602</v>
          </cell>
          <cell r="E979">
            <v>163</v>
          </cell>
          <cell r="F979">
            <v>99</v>
          </cell>
          <cell r="G979">
            <v>136</v>
          </cell>
          <cell r="H979">
            <v>233</v>
          </cell>
          <cell r="I979">
            <v>236</v>
          </cell>
          <cell r="J979">
            <v>247</v>
          </cell>
          <cell r="K979">
            <v>271</v>
          </cell>
          <cell r="L979">
            <v>251</v>
          </cell>
          <cell r="M979">
            <v>302</v>
          </cell>
        </row>
        <row r="980">
          <cell r="A980">
            <v>5164346</v>
          </cell>
          <cell r="B980">
            <v>5106266</v>
          </cell>
          <cell r="C980">
            <v>4410</v>
          </cell>
          <cell r="D980">
            <v>3524665</v>
          </cell>
          <cell r="E980">
            <v>198</v>
          </cell>
          <cell r="F980">
            <v>138</v>
          </cell>
          <cell r="G980">
            <v>153</v>
          </cell>
          <cell r="H980">
            <v>123</v>
          </cell>
          <cell r="I980">
            <v>113</v>
          </cell>
          <cell r="J980">
            <v>99</v>
          </cell>
          <cell r="K980">
            <v>105</v>
          </cell>
          <cell r="L980">
            <v>104</v>
          </cell>
          <cell r="M980">
            <v>182</v>
          </cell>
        </row>
        <row r="981">
          <cell r="A981">
            <v>5164328</v>
          </cell>
          <cell r="B981">
            <v>5106257</v>
          </cell>
          <cell r="C981">
            <v>4410</v>
          </cell>
          <cell r="D981">
            <v>3524647</v>
          </cell>
          <cell r="E981">
            <v>241</v>
          </cell>
          <cell r="F981">
            <v>215</v>
          </cell>
          <cell r="G981">
            <v>208</v>
          </cell>
          <cell r="H981">
            <v>204</v>
          </cell>
          <cell r="I981">
            <v>217</v>
          </cell>
          <cell r="J981">
            <v>201</v>
          </cell>
          <cell r="K981">
            <v>221</v>
          </cell>
          <cell r="L981">
            <v>208</v>
          </cell>
          <cell r="M981">
            <v>216</v>
          </cell>
        </row>
        <row r="982">
          <cell r="A982">
            <v>5164330</v>
          </cell>
          <cell r="B982">
            <v>5106258</v>
          </cell>
          <cell r="C982">
            <v>4410</v>
          </cell>
          <cell r="D982">
            <v>3524581</v>
          </cell>
          <cell r="E982">
            <v>66</v>
          </cell>
          <cell r="F982">
            <v>56</v>
          </cell>
          <cell r="G982">
            <v>48</v>
          </cell>
          <cell r="H982">
            <v>156</v>
          </cell>
          <cell r="I982">
            <v>174</v>
          </cell>
          <cell r="J982">
            <v>154</v>
          </cell>
          <cell r="K982">
            <v>155</v>
          </cell>
          <cell r="L982">
            <v>138</v>
          </cell>
          <cell r="M982">
            <v>161</v>
          </cell>
        </row>
        <row r="983">
          <cell r="A983">
            <v>5164332</v>
          </cell>
          <cell r="B983">
            <v>5106259</v>
          </cell>
          <cell r="C983">
            <v>4410</v>
          </cell>
          <cell r="D983">
            <v>3524448</v>
          </cell>
          <cell r="E983">
            <v>194</v>
          </cell>
          <cell r="F983">
            <v>163</v>
          </cell>
          <cell r="G983">
            <v>125</v>
          </cell>
          <cell r="H983">
            <v>105</v>
          </cell>
          <cell r="I983">
            <v>157</v>
          </cell>
          <cell r="J983">
            <v>118</v>
          </cell>
          <cell r="K983">
            <v>129</v>
          </cell>
          <cell r="L983">
            <v>148</v>
          </cell>
          <cell r="M983">
            <v>103</v>
          </cell>
        </row>
        <row r="984">
          <cell r="A984">
            <v>5164344</v>
          </cell>
          <cell r="B984">
            <v>5106265</v>
          </cell>
          <cell r="C984">
            <v>4410</v>
          </cell>
          <cell r="D984">
            <v>3524464</v>
          </cell>
          <cell r="E984">
            <v>138</v>
          </cell>
          <cell r="F984">
            <v>115</v>
          </cell>
          <cell r="G984">
            <v>119</v>
          </cell>
          <cell r="H984">
            <v>302</v>
          </cell>
          <cell r="I984">
            <v>548</v>
          </cell>
          <cell r="J984">
            <v>242</v>
          </cell>
          <cell r="K984">
            <v>245</v>
          </cell>
          <cell r="L984">
            <v>255</v>
          </cell>
          <cell r="M984">
            <v>280</v>
          </cell>
        </row>
        <row r="985">
          <cell r="A985">
            <v>5164540</v>
          </cell>
          <cell r="B985">
            <v>5106363</v>
          </cell>
          <cell r="C985">
            <v>4410</v>
          </cell>
          <cell r="D985">
            <v>3524446</v>
          </cell>
          <cell r="E985">
            <v>304</v>
          </cell>
          <cell r="F985">
            <v>180</v>
          </cell>
          <cell r="G985">
            <v>236</v>
          </cell>
          <cell r="H985">
            <v>143</v>
          </cell>
          <cell r="I985">
            <v>137</v>
          </cell>
          <cell r="J985">
            <v>192</v>
          </cell>
          <cell r="K985">
            <v>206</v>
          </cell>
          <cell r="L985">
            <v>189</v>
          </cell>
          <cell r="M985">
            <v>205</v>
          </cell>
        </row>
        <row r="986">
          <cell r="A986">
            <v>5071984</v>
          </cell>
          <cell r="B986">
            <v>5060085</v>
          </cell>
          <cell r="C986">
            <v>4410</v>
          </cell>
          <cell r="D986">
            <v>1692913</v>
          </cell>
          <cell r="E986">
            <v>683</v>
          </cell>
          <cell r="F986">
            <v>262</v>
          </cell>
          <cell r="G986">
            <v>126</v>
          </cell>
          <cell r="H986">
            <v>135</v>
          </cell>
          <cell r="I986">
            <v>148</v>
          </cell>
          <cell r="J986">
            <v>155</v>
          </cell>
          <cell r="K986">
            <v>185</v>
          </cell>
          <cell r="L986">
            <v>208</v>
          </cell>
          <cell r="M986">
            <v>406</v>
          </cell>
        </row>
        <row r="987">
          <cell r="A987">
            <v>5164528</v>
          </cell>
          <cell r="B987">
            <v>5106357</v>
          </cell>
          <cell r="C987">
            <v>4410</v>
          </cell>
          <cell r="D987">
            <v>70000569</v>
          </cell>
          <cell r="E987">
            <v>37</v>
          </cell>
          <cell r="F987">
            <v>35</v>
          </cell>
          <cell r="G987">
            <v>55</v>
          </cell>
          <cell r="H987">
            <v>49</v>
          </cell>
          <cell r="I987">
            <v>50</v>
          </cell>
          <cell r="J987">
            <v>53</v>
          </cell>
          <cell r="K987">
            <v>53</v>
          </cell>
          <cell r="L987">
            <v>74</v>
          </cell>
          <cell r="M987">
            <v>66</v>
          </cell>
        </row>
        <row r="988">
          <cell r="A988">
            <v>5164530</v>
          </cell>
          <cell r="B988">
            <v>5106358</v>
          </cell>
          <cell r="C988">
            <v>4410</v>
          </cell>
          <cell r="D988">
            <v>70005187</v>
          </cell>
          <cell r="E988">
            <v>177</v>
          </cell>
          <cell r="F988">
            <v>104</v>
          </cell>
          <cell r="G988">
            <v>166</v>
          </cell>
          <cell r="H988">
            <v>217</v>
          </cell>
          <cell r="I988">
            <v>192</v>
          </cell>
          <cell r="J988">
            <v>109</v>
          </cell>
          <cell r="K988">
            <v>118</v>
          </cell>
          <cell r="L988">
            <v>115</v>
          </cell>
          <cell r="M988">
            <v>89</v>
          </cell>
        </row>
        <row r="989">
          <cell r="A989">
            <v>5164534</v>
          </cell>
          <cell r="B989">
            <v>5106360</v>
          </cell>
          <cell r="C989">
            <v>4410</v>
          </cell>
          <cell r="D989">
            <v>156345</v>
          </cell>
          <cell r="E989">
            <v>132</v>
          </cell>
          <cell r="F989">
            <v>105</v>
          </cell>
          <cell r="G989">
            <v>106</v>
          </cell>
          <cell r="H989">
            <v>107</v>
          </cell>
          <cell r="I989">
            <v>135</v>
          </cell>
          <cell r="J989">
            <v>130</v>
          </cell>
          <cell r="K989">
            <v>124</v>
          </cell>
          <cell r="L989">
            <v>149</v>
          </cell>
          <cell r="M989">
            <v>145</v>
          </cell>
        </row>
        <row r="990">
          <cell r="A990">
            <v>5164348</v>
          </cell>
          <cell r="B990">
            <v>5106267</v>
          </cell>
          <cell r="C990">
            <v>4410</v>
          </cell>
          <cell r="D990">
            <v>10275683</v>
          </cell>
          <cell r="E990">
            <v>771</v>
          </cell>
          <cell r="F990">
            <v>571</v>
          </cell>
          <cell r="G990">
            <v>617</v>
          </cell>
          <cell r="H990">
            <v>604</v>
          </cell>
          <cell r="I990">
            <v>652</v>
          </cell>
          <cell r="J990">
            <v>586</v>
          </cell>
          <cell r="K990">
            <v>634</v>
          </cell>
          <cell r="L990">
            <v>692</v>
          </cell>
          <cell r="M990">
            <v>808</v>
          </cell>
        </row>
        <row r="991">
          <cell r="A991">
            <v>5164532</v>
          </cell>
          <cell r="B991">
            <v>5106359</v>
          </cell>
          <cell r="C991">
            <v>4410</v>
          </cell>
          <cell r="D991">
            <v>1691801</v>
          </cell>
          <cell r="E991">
            <v>51</v>
          </cell>
          <cell r="F991">
            <v>47</v>
          </cell>
          <cell r="G991">
            <v>0</v>
          </cell>
          <cell r="H991">
            <v>29</v>
          </cell>
          <cell r="I991">
            <v>171</v>
          </cell>
          <cell r="J991">
            <v>149</v>
          </cell>
          <cell r="K991">
            <v>138</v>
          </cell>
          <cell r="L991">
            <v>160</v>
          </cell>
          <cell r="M991">
            <v>150</v>
          </cell>
        </row>
        <row r="992">
          <cell r="A992">
            <v>5164536</v>
          </cell>
          <cell r="B992">
            <v>5106361</v>
          </cell>
          <cell r="C992">
            <v>4410</v>
          </cell>
          <cell r="D992">
            <v>1691870</v>
          </cell>
          <cell r="E992">
            <v>95</v>
          </cell>
          <cell r="F992">
            <v>61</v>
          </cell>
          <cell r="G992">
            <v>68</v>
          </cell>
          <cell r="H992">
            <v>56</v>
          </cell>
          <cell r="I992">
            <v>64</v>
          </cell>
          <cell r="J992">
            <v>62</v>
          </cell>
          <cell r="K992">
            <v>65</v>
          </cell>
          <cell r="L992">
            <v>67</v>
          </cell>
          <cell r="M992">
            <v>67</v>
          </cell>
        </row>
        <row r="993">
          <cell r="A993">
            <v>5164334</v>
          </cell>
          <cell r="B993">
            <v>5106260</v>
          </cell>
          <cell r="C993">
            <v>4410</v>
          </cell>
          <cell r="D993">
            <v>444202</v>
          </cell>
          <cell r="E993">
            <v>97</v>
          </cell>
          <cell r="F993">
            <v>94</v>
          </cell>
          <cell r="G993">
            <v>81</v>
          </cell>
          <cell r="H993">
            <v>149</v>
          </cell>
          <cell r="I993">
            <v>250</v>
          </cell>
          <cell r="J993">
            <v>208</v>
          </cell>
          <cell r="K993">
            <v>237</v>
          </cell>
          <cell r="L993">
            <v>259</v>
          </cell>
          <cell r="M993">
            <v>272</v>
          </cell>
        </row>
        <row r="994">
          <cell r="A994">
            <v>5077372</v>
          </cell>
          <cell r="B994">
            <v>5062779</v>
          </cell>
          <cell r="C994">
            <v>4410</v>
          </cell>
          <cell r="D994">
            <v>2951353</v>
          </cell>
          <cell r="E994">
            <v>138</v>
          </cell>
          <cell r="F994">
            <v>120</v>
          </cell>
          <cell r="G994">
            <v>167</v>
          </cell>
          <cell r="H994">
            <v>217</v>
          </cell>
          <cell r="I994">
            <v>257</v>
          </cell>
          <cell r="J994">
            <v>226</v>
          </cell>
          <cell r="K994">
            <v>161</v>
          </cell>
          <cell r="L994">
            <v>153</v>
          </cell>
          <cell r="M994">
            <v>124</v>
          </cell>
        </row>
        <row r="995">
          <cell r="A995">
            <v>5072320</v>
          </cell>
          <cell r="B995">
            <v>5060253</v>
          </cell>
          <cell r="C995">
            <v>4410</v>
          </cell>
          <cell r="D995">
            <v>1693320</v>
          </cell>
          <cell r="E995">
            <v>139</v>
          </cell>
          <cell r="F995">
            <v>70</v>
          </cell>
          <cell r="G995">
            <v>247</v>
          </cell>
          <cell r="H995">
            <v>213</v>
          </cell>
          <cell r="I995">
            <v>220</v>
          </cell>
          <cell r="J995">
            <v>178</v>
          </cell>
          <cell r="K995">
            <v>331</v>
          </cell>
          <cell r="L995">
            <v>229</v>
          </cell>
          <cell r="M995">
            <v>359</v>
          </cell>
        </row>
        <row r="996">
          <cell r="A996">
            <v>5164174</v>
          </cell>
          <cell r="B996">
            <v>5106180</v>
          </cell>
          <cell r="C996">
            <v>4410</v>
          </cell>
          <cell r="D996">
            <v>210751</v>
          </cell>
          <cell r="E996">
            <v>122</v>
          </cell>
          <cell r="F996">
            <v>120</v>
          </cell>
          <cell r="G996">
            <v>138</v>
          </cell>
          <cell r="H996">
            <v>19</v>
          </cell>
          <cell r="I996">
            <v>119</v>
          </cell>
          <cell r="J996">
            <v>108</v>
          </cell>
          <cell r="K996">
            <v>107</v>
          </cell>
          <cell r="L996">
            <v>96</v>
          </cell>
          <cell r="M996">
            <v>0</v>
          </cell>
        </row>
        <row r="997">
          <cell r="A997">
            <v>5164186</v>
          </cell>
          <cell r="B997">
            <v>5106186</v>
          </cell>
          <cell r="C997">
            <v>4410</v>
          </cell>
          <cell r="D997">
            <v>219291</v>
          </cell>
          <cell r="E997">
            <v>257</v>
          </cell>
          <cell r="F997">
            <v>205</v>
          </cell>
          <cell r="G997">
            <v>249</v>
          </cell>
          <cell r="H997">
            <v>207</v>
          </cell>
          <cell r="I997">
            <v>200</v>
          </cell>
          <cell r="J997">
            <v>198</v>
          </cell>
          <cell r="K997">
            <v>191</v>
          </cell>
          <cell r="L997">
            <v>218</v>
          </cell>
          <cell r="M997">
            <v>224</v>
          </cell>
        </row>
        <row r="998">
          <cell r="A998">
            <v>5075980</v>
          </cell>
          <cell r="B998">
            <v>5062083</v>
          </cell>
          <cell r="C998">
            <v>4410</v>
          </cell>
          <cell r="D998">
            <v>10275001</v>
          </cell>
          <cell r="E998">
            <v>44</v>
          </cell>
          <cell r="F998">
            <v>44</v>
          </cell>
          <cell r="G998">
            <v>53</v>
          </cell>
          <cell r="H998">
            <v>53</v>
          </cell>
          <cell r="I998">
            <v>42</v>
          </cell>
          <cell r="J998">
            <v>40</v>
          </cell>
          <cell r="K998">
            <v>42</v>
          </cell>
          <cell r="L998">
            <v>39</v>
          </cell>
          <cell r="M998">
            <v>44</v>
          </cell>
        </row>
        <row r="999">
          <cell r="A999">
            <v>5164176</v>
          </cell>
          <cell r="B999">
            <v>5106181</v>
          </cell>
          <cell r="C999">
            <v>4410</v>
          </cell>
          <cell r="D999">
            <v>1911743</v>
          </cell>
          <cell r="E999">
            <v>166</v>
          </cell>
          <cell r="F999">
            <v>170</v>
          </cell>
          <cell r="G999">
            <v>115</v>
          </cell>
          <cell r="H999">
            <v>122</v>
          </cell>
          <cell r="I999">
            <v>170</v>
          </cell>
          <cell r="J999">
            <v>125</v>
          </cell>
          <cell r="K999">
            <v>127</v>
          </cell>
          <cell r="L999">
            <v>110</v>
          </cell>
          <cell r="M999">
            <v>135</v>
          </cell>
        </row>
        <row r="1000">
          <cell r="A1000">
            <v>5164188</v>
          </cell>
          <cell r="B1000">
            <v>5106187</v>
          </cell>
          <cell r="C1000">
            <v>4410</v>
          </cell>
          <cell r="D1000">
            <v>7102593</v>
          </cell>
          <cell r="E1000">
            <v>119</v>
          </cell>
          <cell r="F1000">
            <v>0</v>
          </cell>
          <cell r="G1000">
            <v>186</v>
          </cell>
          <cell r="H1000">
            <v>73</v>
          </cell>
          <cell r="I1000">
            <v>210</v>
          </cell>
          <cell r="J1000">
            <v>229</v>
          </cell>
          <cell r="K1000">
            <v>248</v>
          </cell>
          <cell r="L1000">
            <v>171</v>
          </cell>
          <cell r="M1000">
            <v>183</v>
          </cell>
        </row>
        <row r="1001">
          <cell r="A1001">
            <v>6049965</v>
          </cell>
          <cell r="B1001">
            <v>5901484</v>
          </cell>
          <cell r="C1001">
            <v>4410</v>
          </cell>
          <cell r="D1001">
            <v>3364065</v>
          </cell>
          <cell r="L1001">
            <v>184</v>
          </cell>
          <cell r="M1001">
            <v>162</v>
          </cell>
        </row>
        <row r="1002">
          <cell r="A1002">
            <v>6031512</v>
          </cell>
          <cell r="B1002">
            <v>5895400</v>
          </cell>
          <cell r="C1002">
            <v>4410</v>
          </cell>
          <cell r="D1002">
            <v>31988422</v>
          </cell>
          <cell r="K1002">
            <v>65</v>
          </cell>
          <cell r="L1002">
            <v>70</v>
          </cell>
          <cell r="M1002">
            <v>96</v>
          </cell>
        </row>
        <row r="1003">
          <cell r="A1003">
            <v>5972120</v>
          </cell>
          <cell r="B1003">
            <v>5880600</v>
          </cell>
          <cell r="C1003">
            <v>4410</v>
          </cell>
          <cell r="D1003">
            <v>10406970</v>
          </cell>
          <cell r="H1003">
            <v>51</v>
          </cell>
          <cell r="I1003">
            <v>58</v>
          </cell>
          <cell r="J1003">
            <v>53</v>
          </cell>
          <cell r="K1003">
            <v>54</v>
          </cell>
          <cell r="L1003">
            <v>52</v>
          </cell>
          <cell r="M1003">
            <v>57</v>
          </cell>
        </row>
        <row r="1004">
          <cell r="A1004">
            <v>5446730</v>
          </cell>
          <cell r="B1004">
            <v>5366452</v>
          </cell>
          <cell r="C1004">
            <v>4410</v>
          </cell>
          <cell r="D1004">
            <v>3196633</v>
          </cell>
          <cell r="H1004">
            <v>1748</v>
          </cell>
          <cell r="I1004">
            <v>768</v>
          </cell>
          <cell r="J1004">
            <v>720</v>
          </cell>
          <cell r="K1004">
            <v>768</v>
          </cell>
          <cell r="L1004">
            <v>696</v>
          </cell>
          <cell r="M1004">
            <v>0</v>
          </cell>
        </row>
        <row r="1005">
          <cell r="A1005">
            <v>5190124</v>
          </cell>
          <cell r="B1005">
            <v>5119155</v>
          </cell>
          <cell r="C1005">
            <v>4410</v>
          </cell>
          <cell r="D1005">
            <v>10245780</v>
          </cell>
          <cell r="E1005">
            <v>1700</v>
          </cell>
          <cell r="F1005">
            <v>4008</v>
          </cell>
          <cell r="G1005">
            <v>4178</v>
          </cell>
          <cell r="H1005">
            <v>3482</v>
          </cell>
          <cell r="I1005">
            <v>4139</v>
          </cell>
          <cell r="J1005">
            <v>3887</v>
          </cell>
          <cell r="K1005">
            <v>4305</v>
          </cell>
          <cell r="L1005">
            <v>2482</v>
          </cell>
          <cell r="M1005">
            <v>1281</v>
          </cell>
        </row>
        <row r="1006">
          <cell r="A1006">
            <v>5186012</v>
          </cell>
          <cell r="B1006">
            <v>5117099</v>
          </cell>
          <cell r="C1006">
            <v>4410</v>
          </cell>
          <cell r="D1006">
            <v>32998053</v>
          </cell>
          <cell r="E1006">
            <v>233</v>
          </cell>
          <cell r="F1006">
            <v>206</v>
          </cell>
          <cell r="G1006">
            <v>200</v>
          </cell>
          <cell r="H1006">
            <v>189</v>
          </cell>
          <cell r="I1006">
            <v>273</v>
          </cell>
          <cell r="J1006">
            <v>794</v>
          </cell>
          <cell r="K1006">
            <v>0</v>
          </cell>
          <cell r="L1006">
            <v>186</v>
          </cell>
          <cell r="M1006">
            <v>2349</v>
          </cell>
        </row>
        <row r="1007">
          <cell r="A1007">
            <v>5186004</v>
          </cell>
          <cell r="B1007">
            <v>5117095</v>
          </cell>
          <cell r="C1007">
            <v>4410</v>
          </cell>
          <cell r="D1007">
            <v>31981484</v>
          </cell>
          <cell r="E1007">
            <v>265</v>
          </cell>
          <cell r="F1007">
            <v>280</v>
          </cell>
          <cell r="G1007">
            <v>153</v>
          </cell>
          <cell r="H1007">
            <v>147</v>
          </cell>
          <cell r="I1007">
            <v>159</v>
          </cell>
          <cell r="J1007">
            <v>145</v>
          </cell>
          <cell r="K1007">
            <v>164</v>
          </cell>
          <cell r="L1007">
            <v>164</v>
          </cell>
          <cell r="M1007">
            <v>196</v>
          </cell>
        </row>
        <row r="1008">
          <cell r="A1008">
            <v>5186002</v>
          </cell>
          <cell r="B1008">
            <v>5117094</v>
          </cell>
          <cell r="C1008">
            <v>4410</v>
          </cell>
          <cell r="D1008">
            <v>3305173</v>
          </cell>
          <cell r="E1008">
            <v>17</v>
          </cell>
          <cell r="F1008">
            <v>79</v>
          </cell>
          <cell r="G1008">
            <v>69</v>
          </cell>
          <cell r="H1008">
            <v>59</v>
          </cell>
          <cell r="I1008">
            <v>113</v>
          </cell>
          <cell r="J1008">
            <v>83</v>
          </cell>
          <cell r="K1008">
            <v>123</v>
          </cell>
          <cell r="L1008">
            <v>112</v>
          </cell>
          <cell r="M1008">
            <v>133</v>
          </cell>
        </row>
        <row r="1009">
          <cell r="A1009">
            <v>5186000</v>
          </cell>
          <cell r="B1009">
            <v>5117093</v>
          </cell>
          <cell r="C1009">
            <v>4410</v>
          </cell>
          <cell r="D1009">
            <v>31981483</v>
          </cell>
          <cell r="E1009">
            <v>217</v>
          </cell>
          <cell r="F1009">
            <v>166</v>
          </cell>
          <cell r="G1009">
            <v>190</v>
          </cell>
          <cell r="H1009">
            <v>177</v>
          </cell>
          <cell r="I1009">
            <v>193</v>
          </cell>
          <cell r="J1009">
            <v>168</v>
          </cell>
          <cell r="K1009">
            <v>182</v>
          </cell>
          <cell r="L1009">
            <v>169</v>
          </cell>
          <cell r="M1009">
            <v>195</v>
          </cell>
        </row>
        <row r="1010">
          <cell r="A1010">
            <v>5185996</v>
          </cell>
          <cell r="B1010">
            <v>5117091</v>
          </cell>
          <cell r="C1010">
            <v>4410</v>
          </cell>
          <cell r="D1010">
            <v>719410</v>
          </cell>
          <cell r="E1010">
            <v>184</v>
          </cell>
          <cell r="F1010">
            <v>264</v>
          </cell>
          <cell r="G1010">
            <v>147</v>
          </cell>
          <cell r="H1010">
            <v>155</v>
          </cell>
          <cell r="I1010">
            <v>163</v>
          </cell>
          <cell r="J1010">
            <v>148</v>
          </cell>
          <cell r="K1010">
            <v>162</v>
          </cell>
          <cell r="L1010">
            <v>154</v>
          </cell>
          <cell r="M1010">
            <v>145</v>
          </cell>
        </row>
        <row r="1011">
          <cell r="A1011">
            <v>5185994</v>
          </cell>
          <cell r="B1011">
            <v>5117090</v>
          </cell>
          <cell r="C1011">
            <v>4410</v>
          </cell>
          <cell r="D1011">
            <v>1501756</v>
          </cell>
          <cell r="E1011">
            <v>128</v>
          </cell>
          <cell r="F1011">
            <v>100</v>
          </cell>
          <cell r="G1011">
            <v>108</v>
          </cell>
          <cell r="H1011">
            <v>104</v>
          </cell>
          <cell r="I1011">
            <v>109</v>
          </cell>
          <cell r="J1011">
            <v>96</v>
          </cell>
          <cell r="K1011">
            <v>108</v>
          </cell>
          <cell r="L1011">
            <v>100</v>
          </cell>
          <cell r="M1011">
            <v>119</v>
          </cell>
        </row>
        <row r="1012">
          <cell r="A1012">
            <v>5185992</v>
          </cell>
          <cell r="B1012">
            <v>5117089</v>
          </cell>
          <cell r="C1012">
            <v>4410</v>
          </cell>
          <cell r="D1012">
            <v>3354961</v>
          </cell>
          <cell r="E1012">
            <v>233</v>
          </cell>
          <cell r="F1012">
            <v>142</v>
          </cell>
          <cell r="G1012">
            <v>98</v>
          </cell>
          <cell r="H1012">
            <v>76</v>
          </cell>
          <cell r="I1012">
            <v>92</v>
          </cell>
          <cell r="J1012">
            <v>85</v>
          </cell>
          <cell r="K1012">
            <v>100</v>
          </cell>
          <cell r="L1012">
            <v>86</v>
          </cell>
          <cell r="M1012">
            <v>107</v>
          </cell>
        </row>
        <row r="1013">
          <cell r="A1013">
            <v>5185990</v>
          </cell>
          <cell r="B1013">
            <v>5117088</v>
          </cell>
          <cell r="C1013">
            <v>4410</v>
          </cell>
          <cell r="D1013">
            <v>443765</v>
          </cell>
          <cell r="E1013">
            <v>138</v>
          </cell>
          <cell r="F1013">
            <v>89</v>
          </cell>
          <cell r="G1013">
            <v>113</v>
          </cell>
          <cell r="H1013">
            <v>232</v>
          </cell>
          <cell r="I1013">
            <v>118</v>
          </cell>
          <cell r="J1013">
            <v>131</v>
          </cell>
          <cell r="K1013">
            <v>137</v>
          </cell>
          <cell r="L1013">
            <v>175</v>
          </cell>
          <cell r="M1013">
            <v>108</v>
          </cell>
        </row>
        <row r="1014">
          <cell r="A1014">
            <v>5185988</v>
          </cell>
          <cell r="B1014">
            <v>5117087</v>
          </cell>
          <cell r="C1014">
            <v>4410</v>
          </cell>
          <cell r="D1014">
            <v>16005934</v>
          </cell>
          <cell r="E1014">
            <v>429</v>
          </cell>
          <cell r="F1014">
            <v>266</v>
          </cell>
          <cell r="G1014">
            <v>333</v>
          </cell>
          <cell r="H1014">
            <v>247</v>
          </cell>
          <cell r="I1014">
            <v>190</v>
          </cell>
          <cell r="J1014">
            <v>398</v>
          </cell>
          <cell r="K1014">
            <v>523</v>
          </cell>
          <cell r="L1014">
            <v>507</v>
          </cell>
          <cell r="M1014">
            <v>662</v>
          </cell>
        </row>
        <row r="1015">
          <cell r="A1015">
            <v>5185986</v>
          </cell>
          <cell r="B1015">
            <v>5117086</v>
          </cell>
          <cell r="C1015">
            <v>4410</v>
          </cell>
          <cell r="D1015">
            <v>7728784</v>
          </cell>
          <cell r="E1015">
            <v>233</v>
          </cell>
          <cell r="F1015">
            <v>206</v>
          </cell>
          <cell r="G1015">
            <v>200</v>
          </cell>
          <cell r="H1015">
            <v>189</v>
          </cell>
          <cell r="I1015">
            <v>273</v>
          </cell>
          <cell r="J1015">
            <v>769</v>
          </cell>
          <cell r="K1015">
            <v>268</v>
          </cell>
          <cell r="L1015">
            <v>273</v>
          </cell>
          <cell r="M1015">
            <v>364</v>
          </cell>
        </row>
        <row r="1016">
          <cell r="A1016">
            <v>5185984</v>
          </cell>
          <cell r="B1016">
            <v>5117085</v>
          </cell>
          <cell r="C1016">
            <v>4410</v>
          </cell>
          <cell r="D1016">
            <v>16008570</v>
          </cell>
          <cell r="E1016">
            <v>285</v>
          </cell>
          <cell r="F1016">
            <v>208</v>
          </cell>
          <cell r="G1016">
            <v>194</v>
          </cell>
          <cell r="H1016">
            <v>184</v>
          </cell>
          <cell r="I1016">
            <v>206</v>
          </cell>
          <cell r="J1016">
            <v>202</v>
          </cell>
          <cell r="K1016">
            <v>215</v>
          </cell>
          <cell r="L1016">
            <v>216</v>
          </cell>
          <cell r="M1016">
            <v>229</v>
          </cell>
        </row>
        <row r="1017">
          <cell r="A1017">
            <v>5185982</v>
          </cell>
          <cell r="B1017">
            <v>5117084</v>
          </cell>
          <cell r="C1017">
            <v>4410</v>
          </cell>
          <cell r="D1017">
            <v>1728413</v>
          </cell>
          <cell r="E1017">
            <v>204</v>
          </cell>
          <cell r="F1017">
            <v>172</v>
          </cell>
          <cell r="G1017">
            <v>169</v>
          </cell>
          <cell r="H1017">
            <v>141</v>
          </cell>
          <cell r="I1017">
            <v>155</v>
          </cell>
          <cell r="J1017">
            <v>155</v>
          </cell>
          <cell r="K1017">
            <v>166</v>
          </cell>
          <cell r="L1017">
            <v>141</v>
          </cell>
          <cell r="M1017">
            <v>168</v>
          </cell>
        </row>
        <row r="1018">
          <cell r="A1018">
            <v>5185972</v>
          </cell>
          <cell r="B1018">
            <v>5117079</v>
          </cell>
          <cell r="C1018">
            <v>4410</v>
          </cell>
          <cell r="D1018">
            <v>7300070</v>
          </cell>
          <cell r="E1018">
            <v>153</v>
          </cell>
          <cell r="F1018">
            <v>175</v>
          </cell>
          <cell r="G1018">
            <v>198</v>
          </cell>
          <cell r="H1018">
            <v>348</v>
          </cell>
          <cell r="I1018">
            <v>369</v>
          </cell>
          <cell r="J1018">
            <v>116</v>
          </cell>
          <cell r="K1018">
            <v>231</v>
          </cell>
          <cell r="L1018">
            <v>225</v>
          </cell>
          <cell r="M1018">
            <v>252</v>
          </cell>
        </row>
        <row r="1019">
          <cell r="A1019">
            <v>5185952</v>
          </cell>
          <cell r="B1019">
            <v>5117069</v>
          </cell>
          <cell r="C1019">
            <v>4410</v>
          </cell>
          <cell r="D1019">
            <v>2209161</v>
          </cell>
          <cell r="E1019">
            <v>312</v>
          </cell>
          <cell r="F1019">
            <v>186</v>
          </cell>
          <cell r="G1019">
            <v>191</v>
          </cell>
          <cell r="H1019">
            <v>169</v>
          </cell>
          <cell r="I1019">
            <v>215</v>
          </cell>
          <cell r="J1019">
            <v>284</v>
          </cell>
          <cell r="K1019">
            <v>393</v>
          </cell>
          <cell r="L1019">
            <v>300</v>
          </cell>
          <cell r="M1019">
            <v>357</v>
          </cell>
        </row>
        <row r="1020">
          <cell r="A1020">
            <v>5185932</v>
          </cell>
          <cell r="B1020">
            <v>5117059</v>
          </cell>
          <cell r="C1020">
            <v>4410</v>
          </cell>
          <cell r="D1020">
            <v>1426635</v>
          </cell>
          <cell r="E1020">
            <v>443</v>
          </cell>
          <cell r="F1020">
            <v>413</v>
          </cell>
          <cell r="G1020">
            <v>284</v>
          </cell>
          <cell r="H1020">
            <v>345</v>
          </cell>
          <cell r="I1020">
            <v>351</v>
          </cell>
          <cell r="J1020">
            <v>307</v>
          </cell>
          <cell r="K1020">
            <v>331</v>
          </cell>
          <cell r="L1020">
            <v>340</v>
          </cell>
          <cell r="M1020">
            <v>377</v>
          </cell>
        </row>
        <row r="1021">
          <cell r="A1021">
            <v>5185914</v>
          </cell>
          <cell r="B1021">
            <v>5117050</v>
          </cell>
          <cell r="C1021">
            <v>4410</v>
          </cell>
          <cell r="D1021">
            <v>31981481</v>
          </cell>
          <cell r="E1021">
            <v>233</v>
          </cell>
          <cell r="F1021">
            <v>206</v>
          </cell>
          <cell r="G1021">
            <v>200</v>
          </cell>
          <cell r="H1021">
            <v>189</v>
          </cell>
          <cell r="I1021">
            <v>273</v>
          </cell>
          <cell r="J1021">
            <v>168</v>
          </cell>
          <cell r="K1021">
            <v>171</v>
          </cell>
          <cell r="L1021">
            <v>155</v>
          </cell>
          <cell r="M1021">
            <v>192</v>
          </cell>
        </row>
        <row r="1022">
          <cell r="A1022">
            <v>5185892</v>
          </cell>
          <cell r="B1022">
            <v>5117039</v>
          </cell>
          <cell r="C1022">
            <v>4410</v>
          </cell>
          <cell r="D1022">
            <v>3530449</v>
          </cell>
          <cell r="E1022">
            <v>207</v>
          </cell>
          <cell r="F1022">
            <v>278</v>
          </cell>
          <cell r="G1022">
            <v>256</v>
          </cell>
          <cell r="H1022">
            <v>122</v>
          </cell>
          <cell r="I1022">
            <v>115</v>
          </cell>
          <cell r="J1022">
            <v>117</v>
          </cell>
          <cell r="K1022">
            <v>112</v>
          </cell>
          <cell r="L1022">
            <v>112</v>
          </cell>
          <cell r="M1022">
            <v>110</v>
          </cell>
        </row>
        <row r="1023">
          <cell r="A1023">
            <v>5185876</v>
          </cell>
          <cell r="B1023">
            <v>5117031</v>
          </cell>
          <cell r="C1023">
            <v>4410</v>
          </cell>
          <cell r="D1023">
            <v>1693467</v>
          </cell>
          <cell r="E1023">
            <v>681</v>
          </cell>
          <cell r="F1023">
            <v>551</v>
          </cell>
          <cell r="G1023">
            <v>484</v>
          </cell>
          <cell r="H1023">
            <v>412</v>
          </cell>
          <cell r="I1023">
            <v>429</v>
          </cell>
          <cell r="J1023">
            <v>371</v>
          </cell>
          <cell r="K1023">
            <v>397</v>
          </cell>
          <cell r="L1023">
            <v>351</v>
          </cell>
          <cell r="M1023">
            <v>357</v>
          </cell>
        </row>
        <row r="1024">
          <cell r="A1024">
            <v>5185862</v>
          </cell>
          <cell r="B1024">
            <v>5117024</v>
          </cell>
          <cell r="C1024">
            <v>4410</v>
          </cell>
          <cell r="D1024">
            <v>3306267</v>
          </cell>
          <cell r="E1024">
            <v>124</v>
          </cell>
          <cell r="F1024">
            <v>115</v>
          </cell>
          <cell r="G1024">
            <v>114</v>
          </cell>
          <cell r="H1024">
            <v>118</v>
          </cell>
          <cell r="I1024">
            <v>117</v>
          </cell>
          <cell r="J1024">
            <v>103</v>
          </cell>
          <cell r="K1024">
            <v>135</v>
          </cell>
          <cell r="L1024">
            <v>129</v>
          </cell>
          <cell r="M1024">
            <v>140</v>
          </cell>
        </row>
        <row r="1025">
          <cell r="A1025">
            <v>5185848</v>
          </cell>
          <cell r="B1025">
            <v>5117017</v>
          </cell>
          <cell r="C1025">
            <v>4410</v>
          </cell>
          <cell r="D1025">
            <v>2065758</v>
          </cell>
          <cell r="E1025">
            <v>321</v>
          </cell>
          <cell r="F1025">
            <v>271</v>
          </cell>
          <cell r="G1025">
            <v>276</v>
          </cell>
          <cell r="H1025">
            <v>236</v>
          </cell>
          <cell r="I1025">
            <v>264</v>
          </cell>
          <cell r="J1025">
            <v>243</v>
          </cell>
          <cell r="K1025">
            <v>238</v>
          </cell>
          <cell r="L1025">
            <v>184</v>
          </cell>
          <cell r="M1025">
            <v>240</v>
          </cell>
        </row>
        <row r="1026">
          <cell r="A1026">
            <v>5185828</v>
          </cell>
          <cell r="B1026">
            <v>5117007</v>
          </cell>
          <cell r="C1026">
            <v>4410</v>
          </cell>
          <cell r="D1026">
            <v>31981479</v>
          </cell>
          <cell r="E1026">
            <v>107</v>
          </cell>
          <cell r="F1026">
            <v>58</v>
          </cell>
          <cell r="G1026">
            <v>40</v>
          </cell>
          <cell r="H1026">
            <v>34</v>
          </cell>
          <cell r="I1026">
            <v>45</v>
          </cell>
          <cell r="J1026">
            <v>190</v>
          </cell>
          <cell r="K1026">
            <v>183</v>
          </cell>
          <cell r="L1026">
            <v>135</v>
          </cell>
          <cell r="M1026">
            <v>105</v>
          </cell>
        </row>
        <row r="1027">
          <cell r="A1027">
            <v>5185810</v>
          </cell>
          <cell r="B1027">
            <v>5116998</v>
          </cell>
          <cell r="C1027">
            <v>4410</v>
          </cell>
          <cell r="D1027">
            <v>7094103</v>
          </cell>
          <cell r="E1027">
            <v>79</v>
          </cell>
          <cell r="F1027">
            <v>148</v>
          </cell>
          <cell r="G1027">
            <v>68</v>
          </cell>
          <cell r="H1027">
            <v>69</v>
          </cell>
          <cell r="I1027">
            <v>126</v>
          </cell>
          <cell r="J1027">
            <v>116</v>
          </cell>
          <cell r="K1027">
            <v>338</v>
          </cell>
          <cell r="L1027">
            <v>187</v>
          </cell>
          <cell r="M1027">
            <v>203</v>
          </cell>
        </row>
        <row r="1028">
          <cell r="A1028">
            <v>5185790</v>
          </cell>
          <cell r="B1028">
            <v>5116988</v>
          </cell>
          <cell r="C1028">
            <v>4410</v>
          </cell>
          <cell r="D1028">
            <v>10505262</v>
          </cell>
          <cell r="E1028">
            <v>547</v>
          </cell>
          <cell r="F1028">
            <v>217</v>
          </cell>
          <cell r="G1028">
            <v>179</v>
          </cell>
          <cell r="H1028">
            <v>162</v>
          </cell>
          <cell r="I1028">
            <v>174</v>
          </cell>
          <cell r="J1028">
            <v>158</v>
          </cell>
          <cell r="K1028">
            <v>165</v>
          </cell>
          <cell r="L1028">
            <v>146</v>
          </cell>
          <cell r="M1028">
            <v>150</v>
          </cell>
        </row>
        <row r="1029">
          <cell r="A1029">
            <v>5185770</v>
          </cell>
          <cell r="B1029">
            <v>5116978</v>
          </cell>
          <cell r="C1029">
            <v>4410</v>
          </cell>
          <cell r="D1029">
            <v>31988559</v>
          </cell>
          <cell r="E1029">
            <v>233</v>
          </cell>
          <cell r="F1029">
            <v>206</v>
          </cell>
          <cell r="G1029">
            <v>200</v>
          </cell>
          <cell r="H1029">
            <v>189</v>
          </cell>
          <cell r="I1029">
            <v>273</v>
          </cell>
          <cell r="J1029">
            <v>175</v>
          </cell>
          <cell r="K1029">
            <v>179</v>
          </cell>
          <cell r="L1029">
            <v>196</v>
          </cell>
          <cell r="M1029">
            <v>209</v>
          </cell>
        </row>
        <row r="1030">
          <cell r="A1030">
            <v>5185750</v>
          </cell>
          <cell r="B1030">
            <v>5116968</v>
          </cell>
          <cell r="C1030">
            <v>4410</v>
          </cell>
          <cell r="D1030">
            <v>1885109</v>
          </cell>
          <cell r="E1030">
            <v>280</v>
          </cell>
          <cell r="F1030">
            <v>216</v>
          </cell>
          <cell r="G1030">
            <v>215</v>
          </cell>
          <cell r="H1030">
            <v>227</v>
          </cell>
          <cell r="I1030">
            <v>243</v>
          </cell>
          <cell r="J1030">
            <v>230</v>
          </cell>
          <cell r="K1030">
            <v>242</v>
          </cell>
          <cell r="L1030">
            <v>224</v>
          </cell>
          <cell r="M1030">
            <v>215</v>
          </cell>
        </row>
        <row r="1031">
          <cell r="A1031">
            <v>5185728</v>
          </cell>
          <cell r="B1031">
            <v>5116957</v>
          </cell>
          <cell r="C1031">
            <v>4410</v>
          </cell>
          <cell r="D1031">
            <v>3524629</v>
          </cell>
          <cell r="E1031">
            <v>110</v>
          </cell>
          <cell r="F1031">
            <v>92</v>
          </cell>
          <cell r="G1031">
            <v>120</v>
          </cell>
          <cell r="H1031">
            <v>359</v>
          </cell>
          <cell r="I1031">
            <v>279</v>
          </cell>
          <cell r="J1031">
            <v>260</v>
          </cell>
          <cell r="K1031">
            <v>318</v>
          </cell>
          <cell r="L1031">
            <v>298</v>
          </cell>
          <cell r="M1031">
            <v>342</v>
          </cell>
        </row>
        <row r="1032">
          <cell r="A1032">
            <v>5185708</v>
          </cell>
          <cell r="B1032">
            <v>5116947</v>
          </cell>
          <cell r="C1032">
            <v>4410</v>
          </cell>
          <cell r="D1032">
            <v>5311518</v>
          </cell>
          <cell r="E1032">
            <v>233</v>
          </cell>
          <cell r="F1032">
            <v>206</v>
          </cell>
          <cell r="G1032">
            <v>200</v>
          </cell>
          <cell r="H1032">
            <v>189</v>
          </cell>
          <cell r="I1032">
            <v>273</v>
          </cell>
          <cell r="J1032">
            <v>237</v>
          </cell>
          <cell r="K1032">
            <v>251</v>
          </cell>
          <cell r="L1032">
            <v>224</v>
          </cell>
          <cell r="M1032">
            <v>497</v>
          </cell>
        </row>
        <row r="1033">
          <cell r="A1033">
            <v>5185690</v>
          </cell>
          <cell r="B1033">
            <v>5116938</v>
          </cell>
          <cell r="C1033">
            <v>4410</v>
          </cell>
          <cell r="D1033">
            <v>3506033</v>
          </cell>
          <cell r="E1033">
            <v>233</v>
          </cell>
          <cell r="F1033">
            <v>72</v>
          </cell>
          <cell r="G1033">
            <v>24</v>
          </cell>
          <cell r="H1033">
            <v>157</v>
          </cell>
          <cell r="I1033">
            <v>192</v>
          </cell>
          <cell r="J1033">
            <v>180</v>
          </cell>
          <cell r="K1033">
            <v>190</v>
          </cell>
          <cell r="L1033">
            <v>169</v>
          </cell>
          <cell r="M1033">
            <v>182</v>
          </cell>
        </row>
        <row r="1034">
          <cell r="A1034">
            <v>5185674</v>
          </cell>
          <cell r="B1034">
            <v>5116930</v>
          </cell>
          <cell r="C1034">
            <v>4410</v>
          </cell>
          <cell r="D1034">
            <v>6809405</v>
          </cell>
          <cell r="E1034">
            <v>328</v>
          </cell>
          <cell r="F1034">
            <v>476</v>
          </cell>
          <cell r="G1034">
            <v>84</v>
          </cell>
          <cell r="H1034">
            <v>203</v>
          </cell>
          <cell r="I1034">
            <v>194</v>
          </cell>
          <cell r="J1034">
            <v>248</v>
          </cell>
          <cell r="K1034">
            <v>307</v>
          </cell>
          <cell r="L1034">
            <v>198</v>
          </cell>
          <cell r="M1034">
            <v>204</v>
          </cell>
        </row>
        <row r="1035">
          <cell r="A1035">
            <v>5185654</v>
          </cell>
          <cell r="B1035">
            <v>5116920</v>
          </cell>
          <cell r="C1035">
            <v>4410</v>
          </cell>
          <cell r="D1035">
            <v>31116351</v>
          </cell>
          <cell r="E1035">
            <v>47</v>
          </cell>
          <cell r="F1035">
            <v>51</v>
          </cell>
          <cell r="G1035">
            <v>48</v>
          </cell>
          <cell r="H1035">
            <v>72</v>
          </cell>
          <cell r="I1035">
            <v>80</v>
          </cell>
          <cell r="J1035">
            <v>99</v>
          </cell>
          <cell r="K1035">
            <v>107</v>
          </cell>
          <cell r="L1035">
            <v>105</v>
          </cell>
          <cell r="M1035">
            <v>105</v>
          </cell>
        </row>
        <row r="1036">
          <cell r="A1036">
            <v>5185636</v>
          </cell>
          <cell r="B1036">
            <v>5116911</v>
          </cell>
          <cell r="C1036">
            <v>4410</v>
          </cell>
          <cell r="D1036">
            <v>31116263</v>
          </cell>
          <cell r="E1036">
            <v>166</v>
          </cell>
          <cell r="F1036">
            <v>92</v>
          </cell>
          <cell r="G1036">
            <v>42</v>
          </cell>
          <cell r="H1036">
            <v>35</v>
          </cell>
          <cell r="I1036">
            <v>62</v>
          </cell>
          <cell r="J1036">
            <v>70</v>
          </cell>
          <cell r="K1036">
            <v>36</v>
          </cell>
          <cell r="L1036">
            <v>10</v>
          </cell>
          <cell r="M1036">
            <v>21</v>
          </cell>
        </row>
        <row r="1037">
          <cell r="A1037">
            <v>5185614</v>
          </cell>
          <cell r="B1037">
            <v>5116900</v>
          </cell>
          <cell r="C1037">
            <v>4410</v>
          </cell>
          <cell r="D1037">
            <v>16008552</v>
          </cell>
          <cell r="E1037">
            <v>94</v>
          </cell>
          <cell r="F1037">
            <v>80</v>
          </cell>
          <cell r="G1037">
            <v>80</v>
          </cell>
          <cell r="H1037">
            <v>79</v>
          </cell>
          <cell r="I1037">
            <v>83</v>
          </cell>
          <cell r="J1037">
            <v>84</v>
          </cell>
          <cell r="K1037">
            <v>92</v>
          </cell>
          <cell r="L1037">
            <v>85</v>
          </cell>
          <cell r="M1037">
            <v>102</v>
          </cell>
        </row>
        <row r="1038">
          <cell r="A1038">
            <v>5185592</v>
          </cell>
          <cell r="B1038">
            <v>5116889</v>
          </cell>
          <cell r="C1038">
            <v>4410</v>
          </cell>
          <cell r="D1038">
            <v>31116265</v>
          </cell>
          <cell r="E1038">
            <v>279</v>
          </cell>
          <cell r="F1038">
            <v>247</v>
          </cell>
          <cell r="G1038">
            <v>249</v>
          </cell>
          <cell r="H1038">
            <v>241</v>
          </cell>
          <cell r="I1038">
            <v>201</v>
          </cell>
          <cell r="J1038">
            <v>242</v>
          </cell>
          <cell r="K1038">
            <v>282</v>
          </cell>
          <cell r="L1038">
            <v>240</v>
          </cell>
          <cell r="M1038">
            <v>276</v>
          </cell>
        </row>
        <row r="1039">
          <cell r="A1039">
            <v>5185570</v>
          </cell>
          <cell r="B1039">
            <v>5116878</v>
          </cell>
          <cell r="C1039">
            <v>4410</v>
          </cell>
          <cell r="D1039">
            <v>1693465</v>
          </cell>
          <cell r="E1039">
            <v>51</v>
          </cell>
          <cell r="F1039">
            <v>217</v>
          </cell>
          <cell r="G1039">
            <v>199</v>
          </cell>
          <cell r="H1039">
            <v>224</v>
          </cell>
          <cell r="I1039">
            <v>230</v>
          </cell>
          <cell r="J1039">
            <v>198</v>
          </cell>
          <cell r="K1039">
            <v>203</v>
          </cell>
          <cell r="L1039">
            <v>170</v>
          </cell>
          <cell r="M1039">
            <v>166</v>
          </cell>
        </row>
        <row r="1040">
          <cell r="A1040">
            <v>5185546</v>
          </cell>
          <cell r="B1040">
            <v>5116866</v>
          </cell>
          <cell r="C1040">
            <v>4410</v>
          </cell>
          <cell r="D1040">
            <v>1728404</v>
          </cell>
          <cell r="E1040">
            <v>111</v>
          </cell>
          <cell r="F1040">
            <v>91</v>
          </cell>
          <cell r="G1040">
            <v>91</v>
          </cell>
          <cell r="H1040">
            <v>129</v>
          </cell>
          <cell r="I1040">
            <v>53</v>
          </cell>
          <cell r="J1040">
            <v>44</v>
          </cell>
          <cell r="K1040">
            <v>43</v>
          </cell>
          <cell r="L1040">
            <v>46</v>
          </cell>
          <cell r="M1040">
            <v>41</v>
          </cell>
        </row>
        <row r="1041">
          <cell r="A1041">
            <v>5185524</v>
          </cell>
          <cell r="B1041">
            <v>5116855</v>
          </cell>
          <cell r="C1041">
            <v>4410</v>
          </cell>
          <cell r="D1041">
            <v>31116262</v>
          </cell>
          <cell r="E1041">
            <v>107</v>
          </cell>
          <cell r="F1041">
            <v>93</v>
          </cell>
          <cell r="G1041">
            <v>96</v>
          </cell>
          <cell r="H1041">
            <v>92</v>
          </cell>
          <cell r="I1041">
            <v>90</v>
          </cell>
          <cell r="J1041">
            <v>77</v>
          </cell>
          <cell r="K1041">
            <v>103</v>
          </cell>
          <cell r="L1041">
            <v>109</v>
          </cell>
          <cell r="M1041">
            <v>118</v>
          </cell>
        </row>
        <row r="1042">
          <cell r="A1042">
            <v>5185504</v>
          </cell>
          <cell r="B1042">
            <v>5116845</v>
          </cell>
          <cell r="C1042">
            <v>4410</v>
          </cell>
          <cell r="D1042">
            <v>16005842</v>
          </cell>
          <cell r="E1042">
            <v>223</v>
          </cell>
          <cell r="F1042">
            <v>177</v>
          </cell>
          <cell r="G1042">
            <v>184</v>
          </cell>
          <cell r="H1042">
            <v>181</v>
          </cell>
          <cell r="I1042">
            <v>215</v>
          </cell>
          <cell r="J1042">
            <v>138</v>
          </cell>
          <cell r="K1042">
            <v>204</v>
          </cell>
          <cell r="L1042">
            <v>195</v>
          </cell>
          <cell r="M1042">
            <v>196</v>
          </cell>
        </row>
        <row r="1043">
          <cell r="A1043">
            <v>5185482</v>
          </cell>
          <cell r="B1043">
            <v>5116834</v>
          </cell>
          <cell r="C1043">
            <v>4410</v>
          </cell>
          <cell r="D1043">
            <v>3305920</v>
          </cell>
          <cell r="E1043">
            <v>113</v>
          </cell>
          <cell r="F1043">
            <v>102</v>
          </cell>
          <cell r="G1043">
            <v>110</v>
          </cell>
          <cell r="H1043">
            <v>107</v>
          </cell>
          <cell r="I1043">
            <v>99</v>
          </cell>
          <cell r="J1043">
            <v>86</v>
          </cell>
          <cell r="K1043">
            <v>101</v>
          </cell>
          <cell r="L1043">
            <v>36</v>
          </cell>
          <cell r="M1043">
            <v>100</v>
          </cell>
        </row>
        <row r="1044">
          <cell r="A1044">
            <v>5185462</v>
          </cell>
          <cell r="B1044">
            <v>5116824</v>
          </cell>
          <cell r="C1044">
            <v>4410</v>
          </cell>
          <cell r="D1044">
            <v>31116352</v>
          </cell>
          <cell r="E1044">
            <v>230</v>
          </cell>
          <cell r="F1044">
            <v>87</v>
          </cell>
          <cell r="G1044">
            <v>0</v>
          </cell>
          <cell r="H1044">
            <v>0</v>
          </cell>
          <cell r="I1044">
            <v>0</v>
          </cell>
          <cell r="J1044">
            <v>123</v>
          </cell>
          <cell r="K1044">
            <v>127</v>
          </cell>
          <cell r="L1044">
            <v>111</v>
          </cell>
          <cell r="M1044">
            <v>66</v>
          </cell>
        </row>
        <row r="1045">
          <cell r="A1045">
            <v>5185440</v>
          </cell>
          <cell r="B1045">
            <v>5116813</v>
          </cell>
          <cell r="C1045">
            <v>4410</v>
          </cell>
          <cell r="D1045">
            <v>3360908</v>
          </cell>
          <cell r="E1045">
            <v>119</v>
          </cell>
          <cell r="F1045">
            <v>19</v>
          </cell>
          <cell r="G1045">
            <v>29</v>
          </cell>
          <cell r="H1045">
            <v>20</v>
          </cell>
          <cell r="I1045">
            <v>106</v>
          </cell>
          <cell r="J1045">
            <v>61</v>
          </cell>
          <cell r="K1045">
            <v>121</v>
          </cell>
          <cell r="L1045">
            <v>16</v>
          </cell>
          <cell r="M1045">
            <v>4</v>
          </cell>
        </row>
        <row r="1046">
          <cell r="A1046">
            <v>5185418</v>
          </cell>
          <cell r="B1046">
            <v>5116802</v>
          </cell>
          <cell r="C1046">
            <v>4410</v>
          </cell>
          <cell r="D1046">
            <v>443756</v>
          </cell>
          <cell r="E1046">
            <v>94</v>
          </cell>
          <cell r="F1046">
            <v>135</v>
          </cell>
          <cell r="G1046">
            <v>79</v>
          </cell>
          <cell r="H1046">
            <v>113</v>
          </cell>
          <cell r="I1046">
            <v>190</v>
          </cell>
          <cell r="J1046">
            <v>330</v>
          </cell>
          <cell r="K1046">
            <v>338</v>
          </cell>
          <cell r="L1046">
            <v>324</v>
          </cell>
          <cell r="M1046">
            <v>326</v>
          </cell>
        </row>
        <row r="1047">
          <cell r="A1047">
            <v>5185396</v>
          </cell>
          <cell r="B1047">
            <v>5116791</v>
          </cell>
          <cell r="C1047">
            <v>4410</v>
          </cell>
          <cell r="D1047">
            <v>7686575</v>
          </cell>
          <cell r="E1047">
            <v>233</v>
          </cell>
          <cell r="F1047">
            <v>206</v>
          </cell>
          <cell r="G1047">
            <v>200</v>
          </cell>
          <cell r="H1047">
            <v>189</v>
          </cell>
          <cell r="I1047">
            <v>273</v>
          </cell>
          <cell r="J1047">
            <v>251</v>
          </cell>
          <cell r="K1047">
            <v>297</v>
          </cell>
          <cell r="L1047">
            <v>281</v>
          </cell>
          <cell r="M1047">
            <v>297</v>
          </cell>
        </row>
        <row r="1048">
          <cell r="A1048">
            <v>5185374</v>
          </cell>
          <cell r="B1048">
            <v>5116780</v>
          </cell>
          <cell r="C1048">
            <v>4410</v>
          </cell>
          <cell r="D1048">
            <v>7118079</v>
          </cell>
          <cell r="E1048">
            <v>247</v>
          </cell>
          <cell r="F1048">
            <v>139</v>
          </cell>
          <cell r="G1048">
            <v>206</v>
          </cell>
          <cell r="H1048">
            <v>199</v>
          </cell>
          <cell r="I1048">
            <v>203</v>
          </cell>
          <cell r="J1048">
            <v>0</v>
          </cell>
          <cell r="K1048">
            <v>0</v>
          </cell>
          <cell r="L1048">
            <v>98</v>
          </cell>
          <cell r="M1048">
            <v>57</v>
          </cell>
        </row>
        <row r="1049">
          <cell r="A1049">
            <v>5185352</v>
          </cell>
          <cell r="B1049">
            <v>5116769</v>
          </cell>
          <cell r="C1049">
            <v>4410</v>
          </cell>
          <cell r="D1049">
            <v>1693201</v>
          </cell>
          <cell r="E1049">
            <v>93</v>
          </cell>
          <cell r="F1049">
            <v>102</v>
          </cell>
          <cell r="G1049">
            <v>98</v>
          </cell>
          <cell r="H1049">
            <v>50</v>
          </cell>
          <cell r="I1049">
            <v>60</v>
          </cell>
          <cell r="J1049">
            <v>50</v>
          </cell>
          <cell r="K1049">
            <v>55</v>
          </cell>
          <cell r="L1049">
            <v>51</v>
          </cell>
          <cell r="M1049">
            <v>68</v>
          </cell>
        </row>
        <row r="1050">
          <cell r="A1050">
            <v>5185328</v>
          </cell>
          <cell r="B1050">
            <v>5116757</v>
          </cell>
          <cell r="C1050">
            <v>4410</v>
          </cell>
          <cell r="D1050">
            <v>7116771</v>
          </cell>
          <cell r="E1050">
            <v>116</v>
          </cell>
          <cell r="F1050">
            <v>212</v>
          </cell>
          <cell r="G1050">
            <v>106</v>
          </cell>
          <cell r="H1050">
            <v>110</v>
          </cell>
          <cell r="I1050">
            <v>105</v>
          </cell>
          <cell r="J1050">
            <v>148</v>
          </cell>
          <cell r="K1050">
            <v>136</v>
          </cell>
          <cell r="L1050">
            <v>126</v>
          </cell>
          <cell r="M1050">
            <v>87</v>
          </cell>
        </row>
        <row r="1051">
          <cell r="A1051">
            <v>5185306</v>
          </cell>
          <cell r="B1051">
            <v>5116746</v>
          </cell>
          <cell r="C1051">
            <v>4410</v>
          </cell>
          <cell r="D1051">
            <v>1692063</v>
          </cell>
          <cell r="E1051">
            <v>84</v>
          </cell>
          <cell r="F1051">
            <v>66</v>
          </cell>
          <cell r="G1051">
            <v>83</v>
          </cell>
          <cell r="H1051">
            <v>231</v>
          </cell>
          <cell r="I1051">
            <v>145</v>
          </cell>
          <cell r="J1051">
            <v>152</v>
          </cell>
          <cell r="K1051">
            <v>151</v>
          </cell>
          <cell r="L1051">
            <v>97</v>
          </cell>
          <cell r="M1051">
            <v>86</v>
          </cell>
        </row>
        <row r="1052">
          <cell r="A1052">
            <v>5185284</v>
          </cell>
          <cell r="B1052">
            <v>5116735</v>
          </cell>
          <cell r="C1052">
            <v>4410</v>
          </cell>
          <cell r="D1052">
            <v>358844</v>
          </cell>
          <cell r="E1052">
            <v>102</v>
          </cell>
          <cell r="F1052">
            <v>74</v>
          </cell>
          <cell r="G1052">
            <v>71</v>
          </cell>
          <cell r="H1052">
            <v>55</v>
          </cell>
          <cell r="I1052">
            <v>177</v>
          </cell>
          <cell r="J1052">
            <v>85</v>
          </cell>
          <cell r="K1052">
            <v>0</v>
          </cell>
          <cell r="L1052">
            <v>16</v>
          </cell>
          <cell r="M1052">
            <v>59</v>
          </cell>
        </row>
        <row r="1053">
          <cell r="A1053">
            <v>5185262</v>
          </cell>
          <cell r="B1053">
            <v>5116724</v>
          </cell>
          <cell r="C1053">
            <v>4410</v>
          </cell>
          <cell r="D1053">
            <v>355467</v>
          </cell>
          <cell r="E1053">
            <v>267</v>
          </cell>
          <cell r="F1053">
            <v>236</v>
          </cell>
          <cell r="G1053">
            <v>228</v>
          </cell>
          <cell r="H1053">
            <v>202</v>
          </cell>
          <cell r="I1053">
            <v>264</v>
          </cell>
          <cell r="J1053">
            <v>227</v>
          </cell>
          <cell r="K1053">
            <v>242</v>
          </cell>
          <cell r="L1053">
            <v>219</v>
          </cell>
          <cell r="M1053">
            <v>234</v>
          </cell>
        </row>
        <row r="1054">
          <cell r="A1054">
            <v>5185240</v>
          </cell>
          <cell r="B1054">
            <v>5116713</v>
          </cell>
          <cell r="C1054">
            <v>4410</v>
          </cell>
          <cell r="D1054">
            <v>2100191</v>
          </cell>
          <cell r="E1054">
            <v>181</v>
          </cell>
          <cell r="F1054">
            <v>190</v>
          </cell>
          <cell r="G1054">
            <v>131</v>
          </cell>
          <cell r="H1054">
            <v>237</v>
          </cell>
          <cell r="I1054">
            <v>205</v>
          </cell>
          <cell r="J1054">
            <v>186</v>
          </cell>
          <cell r="K1054">
            <v>140</v>
          </cell>
          <cell r="L1054">
            <v>152</v>
          </cell>
          <cell r="M1054">
            <v>188</v>
          </cell>
        </row>
        <row r="1055">
          <cell r="A1055">
            <v>5185218</v>
          </cell>
          <cell r="B1055">
            <v>5116702</v>
          </cell>
          <cell r="C1055">
            <v>4410</v>
          </cell>
          <cell r="D1055">
            <v>6820883</v>
          </cell>
          <cell r="E1055">
            <v>120</v>
          </cell>
          <cell r="F1055">
            <v>83</v>
          </cell>
          <cell r="G1055">
            <v>148</v>
          </cell>
          <cell r="H1055">
            <v>51</v>
          </cell>
          <cell r="I1055">
            <v>81</v>
          </cell>
          <cell r="J1055">
            <v>109</v>
          </cell>
          <cell r="K1055">
            <v>76</v>
          </cell>
          <cell r="L1055">
            <v>76</v>
          </cell>
          <cell r="M1055">
            <v>123</v>
          </cell>
        </row>
        <row r="1056">
          <cell r="A1056">
            <v>5185196</v>
          </cell>
          <cell r="B1056">
            <v>5116691</v>
          </cell>
          <cell r="C1056">
            <v>4410</v>
          </cell>
          <cell r="D1056">
            <v>10408060</v>
          </cell>
          <cell r="E1056">
            <v>270</v>
          </cell>
          <cell r="F1056">
            <v>241</v>
          </cell>
          <cell r="G1056">
            <v>233</v>
          </cell>
          <cell r="H1056">
            <v>403</v>
          </cell>
          <cell r="I1056">
            <v>286</v>
          </cell>
          <cell r="J1056">
            <v>269</v>
          </cell>
          <cell r="K1056">
            <v>206</v>
          </cell>
          <cell r="L1056">
            <v>194</v>
          </cell>
          <cell r="M1056">
            <v>222</v>
          </cell>
        </row>
        <row r="1057">
          <cell r="A1057">
            <v>5185174</v>
          </cell>
          <cell r="B1057">
            <v>5116680</v>
          </cell>
          <cell r="C1057">
            <v>4410</v>
          </cell>
          <cell r="D1057">
            <v>5312879</v>
          </cell>
          <cell r="E1057">
            <v>234</v>
          </cell>
          <cell r="F1057">
            <v>176</v>
          </cell>
          <cell r="G1057">
            <v>192</v>
          </cell>
          <cell r="H1057">
            <v>188</v>
          </cell>
          <cell r="I1057">
            <v>188</v>
          </cell>
          <cell r="J1057">
            <v>194</v>
          </cell>
          <cell r="K1057">
            <v>205</v>
          </cell>
          <cell r="L1057">
            <v>221</v>
          </cell>
          <cell r="M1057">
            <v>230</v>
          </cell>
        </row>
        <row r="1058">
          <cell r="A1058">
            <v>5185152</v>
          </cell>
          <cell r="B1058">
            <v>5116669</v>
          </cell>
          <cell r="C1058">
            <v>4410</v>
          </cell>
          <cell r="D1058">
            <v>3362950</v>
          </cell>
          <cell r="E1058">
            <v>269</v>
          </cell>
          <cell r="F1058">
            <v>287</v>
          </cell>
          <cell r="G1058">
            <v>306</v>
          </cell>
          <cell r="H1058">
            <v>319</v>
          </cell>
          <cell r="I1058">
            <v>277</v>
          </cell>
          <cell r="J1058">
            <v>380</v>
          </cell>
          <cell r="K1058">
            <v>175</v>
          </cell>
          <cell r="L1058">
            <v>185</v>
          </cell>
          <cell r="M1058">
            <v>220</v>
          </cell>
        </row>
        <row r="1059">
          <cell r="A1059">
            <v>5185130</v>
          </cell>
          <cell r="B1059">
            <v>5116658</v>
          </cell>
          <cell r="C1059">
            <v>4410</v>
          </cell>
          <cell r="D1059">
            <v>7686572</v>
          </cell>
          <cell r="E1059">
            <v>294</v>
          </cell>
          <cell r="F1059">
            <v>261</v>
          </cell>
          <cell r="G1059">
            <v>346</v>
          </cell>
          <cell r="H1059">
            <v>484</v>
          </cell>
          <cell r="I1059">
            <v>426</v>
          </cell>
          <cell r="J1059">
            <v>384</v>
          </cell>
          <cell r="K1059">
            <v>369</v>
          </cell>
          <cell r="L1059">
            <v>363</v>
          </cell>
          <cell r="M1059">
            <v>365</v>
          </cell>
        </row>
        <row r="1060">
          <cell r="A1060">
            <v>5185106</v>
          </cell>
          <cell r="B1060">
            <v>5116646</v>
          </cell>
          <cell r="C1060">
            <v>4410</v>
          </cell>
          <cell r="D1060">
            <v>3363561</v>
          </cell>
          <cell r="E1060">
            <v>0</v>
          </cell>
          <cell r="F1060">
            <v>0</v>
          </cell>
          <cell r="G1060">
            <v>182</v>
          </cell>
          <cell r="H1060">
            <v>121</v>
          </cell>
          <cell r="I1060">
            <v>140</v>
          </cell>
          <cell r="J1060">
            <v>129</v>
          </cell>
          <cell r="K1060">
            <v>113</v>
          </cell>
          <cell r="L1060">
            <v>99</v>
          </cell>
          <cell r="M1060">
            <v>111</v>
          </cell>
        </row>
        <row r="1061">
          <cell r="A1061">
            <v>5185084</v>
          </cell>
          <cell r="B1061">
            <v>5116635</v>
          </cell>
          <cell r="C1061">
            <v>4410</v>
          </cell>
          <cell r="D1061">
            <v>1310406</v>
          </cell>
          <cell r="E1061">
            <v>61</v>
          </cell>
          <cell r="F1061">
            <v>25</v>
          </cell>
          <cell r="G1061">
            <v>44</v>
          </cell>
          <cell r="H1061">
            <v>72</v>
          </cell>
          <cell r="I1061">
            <v>10</v>
          </cell>
          <cell r="J1061">
            <v>66</v>
          </cell>
          <cell r="K1061">
            <v>90</v>
          </cell>
          <cell r="L1061">
            <v>77</v>
          </cell>
          <cell r="M1061">
            <v>68</v>
          </cell>
        </row>
        <row r="1062">
          <cell r="A1062">
            <v>5185066</v>
          </cell>
          <cell r="B1062">
            <v>5116626</v>
          </cell>
          <cell r="C1062">
            <v>4410</v>
          </cell>
          <cell r="D1062">
            <v>7686571</v>
          </cell>
          <cell r="E1062">
            <v>203</v>
          </cell>
          <cell r="F1062">
            <v>182</v>
          </cell>
          <cell r="G1062">
            <v>215</v>
          </cell>
          <cell r="H1062">
            <v>178</v>
          </cell>
          <cell r="I1062">
            <v>124</v>
          </cell>
          <cell r="J1062">
            <v>162</v>
          </cell>
          <cell r="K1062">
            <v>179</v>
          </cell>
          <cell r="L1062">
            <v>142</v>
          </cell>
          <cell r="M1062">
            <v>199</v>
          </cell>
        </row>
        <row r="1063">
          <cell r="A1063">
            <v>5185026</v>
          </cell>
          <cell r="B1063">
            <v>5116606</v>
          </cell>
          <cell r="C1063">
            <v>4410</v>
          </cell>
          <cell r="D1063">
            <v>16008562</v>
          </cell>
          <cell r="E1063">
            <v>252</v>
          </cell>
          <cell r="F1063">
            <v>208</v>
          </cell>
          <cell r="G1063">
            <v>206</v>
          </cell>
          <cell r="H1063">
            <v>212</v>
          </cell>
          <cell r="I1063">
            <v>253</v>
          </cell>
          <cell r="J1063">
            <v>246</v>
          </cell>
          <cell r="K1063">
            <v>241</v>
          </cell>
          <cell r="L1063">
            <v>202</v>
          </cell>
          <cell r="M1063">
            <v>244</v>
          </cell>
        </row>
        <row r="1064">
          <cell r="A1064">
            <v>5185004</v>
          </cell>
          <cell r="B1064">
            <v>5116595</v>
          </cell>
          <cell r="C1064">
            <v>4410</v>
          </cell>
          <cell r="D1064">
            <v>1319489</v>
          </cell>
          <cell r="F1064">
            <v>683</v>
          </cell>
          <cell r="H1064">
            <v>368</v>
          </cell>
          <cell r="I1064">
            <v>343</v>
          </cell>
          <cell r="J1064">
            <v>290</v>
          </cell>
          <cell r="K1064">
            <v>283</v>
          </cell>
          <cell r="L1064">
            <v>307</v>
          </cell>
          <cell r="M1064">
            <v>317</v>
          </cell>
        </row>
        <row r="1065">
          <cell r="A1065">
            <v>5184986</v>
          </cell>
          <cell r="B1065">
            <v>5116586</v>
          </cell>
          <cell r="C1065">
            <v>4410</v>
          </cell>
          <cell r="D1065">
            <v>31116353</v>
          </cell>
          <cell r="E1065">
            <v>246</v>
          </cell>
          <cell r="F1065">
            <v>220</v>
          </cell>
          <cell r="G1065">
            <v>211</v>
          </cell>
          <cell r="H1065">
            <v>188</v>
          </cell>
          <cell r="I1065">
            <v>245</v>
          </cell>
          <cell r="J1065">
            <v>143</v>
          </cell>
          <cell r="K1065">
            <v>181</v>
          </cell>
          <cell r="L1065">
            <v>164</v>
          </cell>
          <cell r="M1065">
            <v>168</v>
          </cell>
        </row>
        <row r="1066">
          <cell r="A1066">
            <v>5184968</v>
          </cell>
          <cell r="B1066">
            <v>5116577</v>
          </cell>
          <cell r="C1066">
            <v>4410</v>
          </cell>
          <cell r="D1066">
            <v>7686858</v>
          </cell>
          <cell r="E1066">
            <v>151</v>
          </cell>
          <cell r="F1066">
            <v>59</v>
          </cell>
          <cell r="G1066">
            <v>80</v>
          </cell>
          <cell r="H1066">
            <v>46</v>
          </cell>
          <cell r="I1066">
            <v>41</v>
          </cell>
          <cell r="J1066">
            <v>114</v>
          </cell>
          <cell r="K1066">
            <v>86</v>
          </cell>
          <cell r="L1066">
            <v>104</v>
          </cell>
          <cell r="M1066">
            <v>92</v>
          </cell>
        </row>
        <row r="1067">
          <cell r="A1067">
            <v>5184946</v>
          </cell>
          <cell r="B1067">
            <v>5116566</v>
          </cell>
          <cell r="C1067">
            <v>4410</v>
          </cell>
          <cell r="D1067">
            <v>3362106</v>
          </cell>
          <cell r="E1067">
            <v>233</v>
          </cell>
          <cell r="F1067">
            <v>206</v>
          </cell>
          <cell r="G1067">
            <v>200</v>
          </cell>
          <cell r="H1067">
            <v>189</v>
          </cell>
          <cell r="I1067">
            <v>273</v>
          </cell>
          <cell r="J1067">
            <v>84</v>
          </cell>
          <cell r="K1067">
            <v>58</v>
          </cell>
          <cell r="L1067">
            <v>21</v>
          </cell>
          <cell r="M1067">
            <v>29</v>
          </cell>
        </row>
        <row r="1068">
          <cell r="A1068">
            <v>5184926</v>
          </cell>
          <cell r="B1068">
            <v>5116556</v>
          </cell>
          <cell r="C1068">
            <v>4410</v>
          </cell>
          <cell r="D1068">
            <v>18492468</v>
          </cell>
          <cell r="E1068">
            <v>233</v>
          </cell>
          <cell r="F1068">
            <v>206</v>
          </cell>
          <cell r="G1068">
            <v>200</v>
          </cell>
          <cell r="H1068">
            <v>189</v>
          </cell>
          <cell r="I1068">
            <v>273</v>
          </cell>
          <cell r="J1068">
            <v>312</v>
          </cell>
          <cell r="K1068">
            <v>241</v>
          </cell>
          <cell r="L1068">
            <v>223</v>
          </cell>
          <cell r="M1068">
            <v>244</v>
          </cell>
        </row>
        <row r="1069">
          <cell r="A1069">
            <v>5184902</v>
          </cell>
          <cell r="B1069">
            <v>5116544</v>
          </cell>
          <cell r="C1069">
            <v>4410</v>
          </cell>
          <cell r="D1069">
            <v>31116355</v>
          </cell>
          <cell r="E1069">
            <v>142</v>
          </cell>
          <cell r="F1069">
            <v>127</v>
          </cell>
          <cell r="G1069">
            <v>133</v>
          </cell>
          <cell r="H1069">
            <v>128</v>
          </cell>
          <cell r="I1069">
            <v>130</v>
          </cell>
          <cell r="J1069">
            <v>133</v>
          </cell>
          <cell r="K1069">
            <v>173</v>
          </cell>
          <cell r="L1069">
            <v>176</v>
          </cell>
          <cell r="M1069">
            <v>190</v>
          </cell>
        </row>
        <row r="1070">
          <cell r="A1070">
            <v>5184884</v>
          </cell>
          <cell r="B1070">
            <v>5116535</v>
          </cell>
          <cell r="C1070">
            <v>4410</v>
          </cell>
          <cell r="D1070">
            <v>2181834</v>
          </cell>
          <cell r="E1070">
            <v>235</v>
          </cell>
          <cell r="F1070">
            <v>195</v>
          </cell>
          <cell r="G1070">
            <v>193</v>
          </cell>
          <cell r="H1070">
            <v>183</v>
          </cell>
          <cell r="I1070">
            <v>204</v>
          </cell>
          <cell r="J1070">
            <v>193</v>
          </cell>
          <cell r="K1070">
            <v>188</v>
          </cell>
          <cell r="L1070">
            <v>30</v>
          </cell>
          <cell r="M1070">
            <v>23</v>
          </cell>
        </row>
        <row r="1071">
          <cell r="A1071">
            <v>5184864</v>
          </cell>
          <cell r="B1071">
            <v>5116525</v>
          </cell>
          <cell r="C1071">
            <v>4410</v>
          </cell>
          <cell r="D1071">
            <v>31987826</v>
          </cell>
          <cell r="E1071">
            <v>317</v>
          </cell>
          <cell r="F1071">
            <v>284</v>
          </cell>
          <cell r="G1071">
            <v>273</v>
          </cell>
          <cell r="H1071">
            <v>243</v>
          </cell>
          <cell r="I1071">
            <v>317</v>
          </cell>
          <cell r="J1071">
            <v>272</v>
          </cell>
          <cell r="K1071">
            <v>290</v>
          </cell>
          <cell r="L1071">
            <v>263</v>
          </cell>
          <cell r="M1071">
            <v>0</v>
          </cell>
        </row>
        <row r="1072">
          <cell r="A1072">
            <v>5184862</v>
          </cell>
          <cell r="B1072">
            <v>5116524</v>
          </cell>
          <cell r="C1072">
            <v>4410</v>
          </cell>
          <cell r="D1072">
            <v>220614</v>
          </cell>
          <cell r="E1072">
            <v>212</v>
          </cell>
          <cell r="F1072">
            <v>155</v>
          </cell>
          <cell r="G1072">
            <v>119</v>
          </cell>
          <cell r="H1072">
            <v>31</v>
          </cell>
          <cell r="I1072">
            <v>111</v>
          </cell>
          <cell r="J1072">
            <v>30</v>
          </cell>
          <cell r="K1072">
            <v>112</v>
          </cell>
          <cell r="L1072">
            <v>87</v>
          </cell>
          <cell r="M1072">
            <v>83</v>
          </cell>
        </row>
        <row r="1073">
          <cell r="A1073">
            <v>5184860</v>
          </cell>
          <cell r="B1073">
            <v>5116523</v>
          </cell>
          <cell r="C1073">
            <v>4410</v>
          </cell>
          <cell r="D1073">
            <v>31987825</v>
          </cell>
          <cell r="E1073">
            <v>208</v>
          </cell>
          <cell r="F1073">
            <v>187</v>
          </cell>
          <cell r="G1073">
            <v>180</v>
          </cell>
          <cell r="H1073">
            <v>160</v>
          </cell>
          <cell r="I1073">
            <v>208</v>
          </cell>
          <cell r="J1073">
            <v>81</v>
          </cell>
          <cell r="K1073">
            <v>67</v>
          </cell>
          <cell r="L1073">
            <v>66</v>
          </cell>
          <cell r="M1073">
            <v>64</v>
          </cell>
        </row>
        <row r="1074">
          <cell r="A1074">
            <v>5184858</v>
          </cell>
          <cell r="B1074">
            <v>5116522</v>
          </cell>
          <cell r="C1074">
            <v>4410</v>
          </cell>
          <cell r="D1074">
            <v>31116349</v>
          </cell>
          <cell r="E1074">
            <v>270</v>
          </cell>
          <cell r="F1074">
            <v>189</v>
          </cell>
          <cell r="G1074">
            <v>189</v>
          </cell>
          <cell r="H1074">
            <v>242</v>
          </cell>
          <cell r="I1074">
            <v>166</v>
          </cell>
          <cell r="J1074">
            <v>147</v>
          </cell>
          <cell r="K1074">
            <v>203</v>
          </cell>
          <cell r="L1074">
            <v>216</v>
          </cell>
          <cell r="M1074">
            <v>370</v>
          </cell>
        </row>
        <row r="1075">
          <cell r="A1075">
            <v>5184856</v>
          </cell>
          <cell r="B1075">
            <v>5116521</v>
          </cell>
          <cell r="C1075">
            <v>4410</v>
          </cell>
          <cell r="D1075">
            <v>8913226</v>
          </cell>
          <cell r="E1075">
            <v>113</v>
          </cell>
          <cell r="F1075">
            <v>90</v>
          </cell>
          <cell r="G1075">
            <v>81</v>
          </cell>
          <cell r="H1075">
            <v>83</v>
          </cell>
          <cell r="I1075">
            <v>81</v>
          </cell>
          <cell r="J1075">
            <v>83</v>
          </cell>
          <cell r="K1075">
            <v>96</v>
          </cell>
          <cell r="L1075">
            <v>86</v>
          </cell>
          <cell r="M1075">
            <v>93</v>
          </cell>
        </row>
        <row r="1076">
          <cell r="A1076">
            <v>5184854</v>
          </cell>
          <cell r="B1076">
            <v>5116520</v>
          </cell>
          <cell r="C1076">
            <v>4410</v>
          </cell>
          <cell r="D1076">
            <v>1794892</v>
          </cell>
          <cell r="E1076">
            <v>189</v>
          </cell>
          <cell r="F1076">
            <v>707</v>
          </cell>
          <cell r="G1076">
            <v>132</v>
          </cell>
          <cell r="H1076">
            <v>108</v>
          </cell>
          <cell r="I1076">
            <v>153</v>
          </cell>
          <cell r="J1076">
            <v>101</v>
          </cell>
          <cell r="K1076">
            <v>126</v>
          </cell>
          <cell r="L1076">
            <v>181</v>
          </cell>
          <cell r="M1076">
            <v>170</v>
          </cell>
        </row>
        <row r="1077">
          <cell r="A1077">
            <v>5184852</v>
          </cell>
          <cell r="B1077">
            <v>5116519</v>
          </cell>
          <cell r="C1077">
            <v>4410</v>
          </cell>
          <cell r="D1077">
            <v>1836825</v>
          </cell>
          <cell r="E1077">
            <v>204</v>
          </cell>
          <cell r="F1077">
            <v>254</v>
          </cell>
          <cell r="G1077">
            <v>173</v>
          </cell>
          <cell r="H1077">
            <v>142</v>
          </cell>
          <cell r="I1077">
            <v>171</v>
          </cell>
          <cell r="J1077">
            <v>154</v>
          </cell>
          <cell r="K1077">
            <v>176</v>
          </cell>
          <cell r="L1077">
            <v>161</v>
          </cell>
          <cell r="M1077">
            <v>196</v>
          </cell>
        </row>
        <row r="1078">
          <cell r="A1078">
            <v>5184848</v>
          </cell>
          <cell r="B1078">
            <v>5116517</v>
          </cell>
          <cell r="C1078">
            <v>4410</v>
          </cell>
          <cell r="D1078">
            <v>31116345</v>
          </cell>
          <cell r="E1078">
            <v>172</v>
          </cell>
          <cell r="F1078">
            <v>152</v>
          </cell>
          <cell r="G1078">
            <v>148</v>
          </cell>
          <cell r="H1078">
            <v>144</v>
          </cell>
          <cell r="I1078">
            <v>213</v>
          </cell>
          <cell r="J1078">
            <v>228</v>
          </cell>
          <cell r="K1078">
            <v>218</v>
          </cell>
          <cell r="L1078">
            <v>206</v>
          </cell>
          <cell r="M1078">
            <v>268</v>
          </cell>
        </row>
        <row r="1079">
          <cell r="A1079">
            <v>5184846</v>
          </cell>
          <cell r="B1079">
            <v>5116516</v>
          </cell>
          <cell r="C1079">
            <v>4410</v>
          </cell>
          <cell r="D1079">
            <v>1501752</v>
          </cell>
          <cell r="E1079">
            <v>285</v>
          </cell>
          <cell r="F1079">
            <v>482</v>
          </cell>
          <cell r="G1079">
            <v>192</v>
          </cell>
          <cell r="H1079">
            <v>158</v>
          </cell>
          <cell r="I1079">
            <v>119</v>
          </cell>
          <cell r="J1079">
            <v>104</v>
          </cell>
          <cell r="K1079">
            <v>113</v>
          </cell>
          <cell r="L1079">
            <v>94</v>
          </cell>
          <cell r="M1079">
            <v>192</v>
          </cell>
        </row>
        <row r="1080">
          <cell r="A1080">
            <v>5184836</v>
          </cell>
          <cell r="B1080">
            <v>5116511</v>
          </cell>
          <cell r="C1080">
            <v>4410</v>
          </cell>
          <cell r="D1080">
            <v>3360634</v>
          </cell>
          <cell r="E1080">
            <v>230</v>
          </cell>
          <cell r="F1080">
            <v>203</v>
          </cell>
          <cell r="G1080">
            <v>173</v>
          </cell>
          <cell r="H1080">
            <v>234</v>
          </cell>
          <cell r="I1080">
            <v>159</v>
          </cell>
          <cell r="J1080">
            <v>211</v>
          </cell>
          <cell r="K1080">
            <v>66</v>
          </cell>
          <cell r="L1080">
            <v>164</v>
          </cell>
          <cell r="M1080">
            <v>171</v>
          </cell>
        </row>
        <row r="1081">
          <cell r="A1081">
            <v>5184834</v>
          </cell>
          <cell r="B1081">
            <v>5116510</v>
          </cell>
          <cell r="C1081">
            <v>4410</v>
          </cell>
          <cell r="D1081">
            <v>7314435</v>
          </cell>
          <cell r="E1081">
            <v>96</v>
          </cell>
          <cell r="F1081">
            <v>71</v>
          </cell>
          <cell r="G1081">
            <v>94</v>
          </cell>
          <cell r="H1081">
            <v>205</v>
          </cell>
          <cell r="I1081">
            <v>202</v>
          </cell>
          <cell r="J1081">
            <v>144</v>
          </cell>
          <cell r="K1081">
            <v>139</v>
          </cell>
          <cell r="L1081">
            <v>150</v>
          </cell>
          <cell r="M1081">
            <v>182</v>
          </cell>
        </row>
        <row r="1082">
          <cell r="A1082">
            <v>5184832</v>
          </cell>
          <cell r="B1082">
            <v>5116509</v>
          </cell>
          <cell r="C1082">
            <v>4410</v>
          </cell>
          <cell r="D1082">
            <v>3524475</v>
          </cell>
          <cell r="E1082">
            <v>45</v>
          </cell>
          <cell r="F1082">
            <v>37</v>
          </cell>
          <cell r="G1082">
            <v>90</v>
          </cell>
          <cell r="H1082">
            <v>157</v>
          </cell>
          <cell r="I1082">
            <v>281</v>
          </cell>
          <cell r="J1082">
            <v>182</v>
          </cell>
          <cell r="K1082">
            <v>203</v>
          </cell>
          <cell r="L1082">
            <v>200</v>
          </cell>
          <cell r="M1082">
            <v>232</v>
          </cell>
        </row>
        <row r="1083">
          <cell r="A1083">
            <v>5184812</v>
          </cell>
          <cell r="B1083">
            <v>5116499</v>
          </cell>
          <cell r="C1083">
            <v>4410</v>
          </cell>
          <cell r="D1083">
            <v>459093</v>
          </cell>
          <cell r="E1083">
            <v>235</v>
          </cell>
          <cell r="F1083">
            <v>116</v>
          </cell>
          <cell r="G1083">
            <v>56</v>
          </cell>
          <cell r="H1083">
            <v>151</v>
          </cell>
          <cell r="I1083">
            <v>160</v>
          </cell>
          <cell r="J1083">
            <v>145</v>
          </cell>
          <cell r="K1083">
            <v>181</v>
          </cell>
          <cell r="L1083">
            <v>143</v>
          </cell>
          <cell r="M1083">
            <v>153</v>
          </cell>
        </row>
        <row r="1084">
          <cell r="A1084">
            <v>5184810</v>
          </cell>
          <cell r="B1084">
            <v>5116498</v>
          </cell>
          <cell r="C1084">
            <v>4410</v>
          </cell>
          <cell r="D1084">
            <v>3524472</v>
          </cell>
          <cell r="E1084">
            <v>386</v>
          </cell>
          <cell r="F1084">
            <v>266</v>
          </cell>
          <cell r="G1084">
            <v>390</v>
          </cell>
          <cell r="H1084">
            <v>200</v>
          </cell>
          <cell r="I1084">
            <v>231</v>
          </cell>
          <cell r="J1084">
            <v>222</v>
          </cell>
          <cell r="K1084">
            <v>231</v>
          </cell>
          <cell r="L1084">
            <v>221</v>
          </cell>
          <cell r="M1084">
            <v>227</v>
          </cell>
        </row>
        <row r="1085">
          <cell r="A1085">
            <v>5184808</v>
          </cell>
          <cell r="B1085">
            <v>5116497</v>
          </cell>
          <cell r="C1085">
            <v>4410</v>
          </cell>
          <cell r="D1085">
            <v>3230279</v>
          </cell>
          <cell r="E1085">
            <v>233</v>
          </cell>
          <cell r="F1085">
            <v>206</v>
          </cell>
          <cell r="G1085">
            <v>200</v>
          </cell>
          <cell r="H1085">
            <v>79</v>
          </cell>
          <cell r="I1085">
            <v>92</v>
          </cell>
          <cell r="J1085">
            <v>83</v>
          </cell>
          <cell r="K1085">
            <v>90</v>
          </cell>
          <cell r="L1085">
            <v>89</v>
          </cell>
          <cell r="M1085">
            <v>91</v>
          </cell>
        </row>
        <row r="1086">
          <cell r="A1086">
            <v>5184804</v>
          </cell>
          <cell r="B1086">
            <v>5116495</v>
          </cell>
          <cell r="C1086">
            <v>4410</v>
          </cell>
          <cell r="D1086">
            <v>3524476</v>
          </cell>
          <cell r="E1086">
            <v>233</v>
          </cell>
          <cell r="F1086">
            <v>206</v>
          </cell>
          <cell r="G1086">
            <v>400</v>
          </cell>
          <cell r="H1086">
            <v>74</v>
          </cell>
          <cell r="I1086">
            <v>127</v>
          </cell>
          <cell r="J1086">
            <v>119</v>
          </cell>
          <cell r="K1086">
            <v>117</v>
          </cell>
          <cell r="L1086">
            <v>141</v>
          </cell>
          <cell r="M1086">
            <v>143</v>
          </cell>
        </row>
        <row r="1087">
          <cell r="A1087">
            <v>5184794</v>
          </cell>
          <cell r="B1087">
            <v>5116490</v>
          </cell>
          <cell r="C1087">
            <v>4410</v>
          </cell>
          <cell r="D1087">
            <v>1618087</v>
          </cell>
          <cell r="E1087">
            <v>466</v>
          </cell>
          <cell r="F1087">
            <v>362</v>
          </cell>
          <cell r="G1087">
            <v>339</v>
          </cell>
          <cell r="H1087">
            <v>275</v>
          </cell>
          <cell r="I1087">
            <v>267</v>
          </cell>
          <cell r="J1087">
            <v>173</v>
          </cell>
          <cell r="K1087">
            <v>163</v>
          </cell>
          <cell r="L1087">
            <v>155</v>
          </cell>
          <cell r="M1087">
            <v>165</v>
          </cell>
        </row>
        <row r="1088">
          <cell r="A1088">
            <v>5184792</v>
          </cell>
          <cell r="B1088">
            <v>5116489</v>
          </cell>
          <cell r="C1088">
            <v>4410</v>
          </cell>
          <cell r="D1088">
            <v>7286810</v>
          </cell>
          <cell r="E1088">
            <v>0</v>
          </cell>
          <cell r="F1088">
            <v>4</v>
          </cell>
          <cell r="G1088">
            <v>247</v>
          </cell>
          <cell r="H1088">
            <v>227</v>
          </cell>
          <cell r="I1088">
            <v>235</v>
          </cell>
          <cell r="J1088">
            <v>119</v>
          </cell>
          <cell r="K1088">
            <v>5</v>
          </cell>
          <cell r="L1088">
            <v>4</v>
          </cell>
          <cell r="M1088">
            <v>148</v>
          </cell>
        </row>
        <row r="1089">
          <cell r="A1089">
            <v>5184790</v>
          </cell>
          <cell r="B1089">
            <v>5116488</v>
          </cell>
          <cell r="C1089">
            <v>4410</v>
          </cell>
          <cell r="D1089">
            <v>7287537</v>
          </cell>
          <cell r="E1089">
            <v>595</v>
          </cell>
          <cell r="F1089">
            <v>520</v>
          </cell>
          <cell r="G1089">
            <v>538</v>
          </cell>
          <cell r="H1089">
            <v>543</v>
          </cell>
          <cell r="I1089">
            <v>507</v>
          </cell>
          <cell r="J1089">
            <v>485</v>
          </cell>
          <cell r="K1089">
            <v>521</v>
          </cell>
          <cell r="L1089">
            <v>502</v>
          </cell>
          <cell r="M1089">
            <v>568</v>
          </cell>
        </row>
        <row r="1090">
          <cell r="A1090">
            <v>5184788</v>
          </cell>
          <cell r="B1090">
            <v>5116487</v>
          </cell>
          <cell r="C1090">
            <v>4410</v>
          </cell>
          <cell r="D1090">
            <v>3307854</v>
          </cell>
          <cell r="E1090">
            <v>160</v>
          </cell>
          <cell r="F1090">
            <v>15</v>
          </cell>
          <cell r="G1090">
            <v>311</v>
          </cell>
          <cell r="H1090">
            <v>747</v>
          </cell>
          <cell r="I1090">
            <v>203</v>
          </cell>
          <cell r="J1090">
            <v>276</v>
          </cell>
          <cell r="K1090">
            <v>307</v>
          </cell>
          <cell r="L1090">
            <v>286</v>
          </cell>
          <cell r="M1090">
            <v>298</v>
          </cell>
        </row>
        <row r="1091">
          <cell r="A1091">
            <v>5184786</v>
          </cell>
          <cell r="B1091">
            <v>5116486</v>
          </cell>
          <cell r="C1091">
            <v>4410</v>
          </cell>
          <cell r="D1091">
            <v>1618094</v>
          </cell>
          <cell r="E1091">
            <v>272</v>
          </cell>
          <cell r="F1091">
            <v>219</v>
          </cell>
          <cell r="G1091">
            <v>227</v>
          </cell>
          <cell r="H1091">
            <v>224</v>
          </cell>
          <cell r="I1091">
            <v>250</v>
          </cell>
          <cell r="J1091">
            <v>237</v>
          </cell>
          <cell r="K1091">
            <v>232</v>
          </cell>
          <cell r="L1091">
            <v>260</v>
          </cell>
          <cell r="M1091">
            <v>309</v>
          </cell>
        </row>
        <row r="1092">
          <cell r="A1092">
            <v>5184782</v>
          </cell>
          <cell r="B1092">
            <v>5116484</v>
          </cell>
          <cell r="C1092">
            <v>4410</v>
          </cell>
          <cell r="D1092">
            <v>6825956</v>
          </cell>
          <cell r="E1092">
            <v>56</v>
          </cell>
          <cell r="F1092">
            <v>29</v>
          </cell>
          <cell r="G1092">
            <v>98</v>
          </cell>
          <cell r="H1092">
            <v>80</v>
          </cell>
          <cell r="I1092">
            <v>63</v>
          </cell>
          <cell r="J1092">
            <v>63</v>
          </cell>
          <cell r="K1092">
            <v>118</v>
          </cell>
          <cell r="L1092">
            <v>128</v>
          </cell>
          <cell r="M1092">
            <v>123</v>
          </cell>
        </row>
        <row r="1093">
          <cell r="A1093">
            <v>5184780</v>
          </cell>
          <cell r="B1093">
            <v>5116483</v>
          </cell>
          <cell r="C1093">
            <v>4410</v>
          </cell>
          <cell r="D1093">
            <v>1502203</v>
          </cell>
          <cell r="E1093">
            <v>154</v>
          </cell>
          <cell r="F1093">
            <v>128</v>
          </cell>
          <cell r="G1093">
            <v>133</v>
          </cell>
          <cell r="H1093">
            <v>119</v>
          </cell>
          <cell r="I1093">
            <v>139</v>
          </cell>
          <cell r="J1093">
            <v>118</v>
          </cell>
          <cell r="K1093">
            <v>119</v>
          </cell>
          <cell r="L1093">
            <v>131</v>
          </cell>
          <cell r="M1093">
            <v>148</v>
          </cell>
        </row>
        <row r="1094">
          <cell r="A1094">
            <v>5184778</v>
          </cell>
          <cell r="B1094">
            <v>5116482</v>
          </cell>
          <cell r="C1094">
            <v>4410</v>
          </cell>
          <cell r="D1094">
            <v>1693106</v>
          </cell>
          <cell r="E1094">
            <v>334</v>
          </cell>
          <cell r="F1094">
            <v>232</v>
          </cell>
          <cell r="G1094">
            <v>536</v>
          </cell>
          <cell r="H1094">
            <v>225</v>
          </cell>
          <cell r="I1094">
            <v>269</v>
          </cell>
          <cell r="J1094">
            <v>233</v>
          </cell>
          <cell r="K1094">
            <v>262</v>
          </cell>
          <cell r="L1094">
            <v>259</v>
          </cell>
          <cell r="M1094">
            <v>296</v>
          </cell>
        </row>
        <row r="1095">
          <cell r="A1095">
            <v>5184776</v>
          </cell>
          <cell r="B1095">
            <v>5116481</v>
          </cell>
          <cell r="C1095">
            <v>4410</v>
          </cell>
          <cell r="D1095">
            <v>31116356</v>
          </cell>
          <cell r="E1095">
            <v>217</v>
          </cell>
          <cell r="F1095">
            <v>164</v>
          </cell>
          <cell r="G1095">
            <v>184</v>
          </cell>
          <cell r="H1095">
            <v>174</v>
          </cell>
          <cell r="I1095">
            <v>193</v>
          </cell>
          <cell r="J1095">
            <v>148</v>
          </cell>
          <cell r="K1095">
            <v>160</v>
          </cell>
          <cell r="L1095">
            <v>147</v>
          </cell>
          <cell r="M1095">
            <v>158</v>
          </cell>
        </row>
        <row r="1096">
          <cell r="A1096">
            <v>5184774</v>
          </cell>
          <cell r="B1096">
            <v>5116480</v>
          </cell>
          <cell r="C1096">
            <v>4410</v>
          </cell>
          <cell r="D1096">
            <v>31116347</v>
          </cell>
          <cell r="E1096">
            <v>52</v>
          </cell>
          <cell r="F1096">
            <v>49</v>
          </cell>
          <cell r="G1096">
            <v>46</v>
          </cell>
          <cell r="H1096">
            <v>50</v>
          </cell>
          <cell r="I1096">
            <v>49</v>
          </cell>
          <cell r="J1096">
            <v>150</v>
          </cell>
          <cell r="K1096">
            <v>75</v>
          </cell>
          <cell r="L1096">
            <v>82</v>
          </cell>
          <cell r="M1096">
            <v>78</v>
          </cell>
        </row>
        <row r="1097">
          <cell r="A1097">
            <v>5184772</v>
          </cell>
          <cell r="B1097">
            <v>5116479</v>
          </cell>
          <cell r="C1097">
            <v>4410</v>
          </cell>
          <cell r="D1097">
            <v>31981406</v>
          </cell>
          <cell r="E1097">
            <v>172</v>
          </cell>
          <cell r="F1097">
            <v>152</v>
          </cell>
          <cell r="G1097">
            <v>148</v>
          </cell>
          <cell r="H1097">
            <v>144</v>
          </cell>
          <cell r="I1097">
            <v>213</v>
          </cell>
          <cell r="J1097">
            <v>130</v>
          </cell>
          <cell r="K1097">
            <v>87</v>
          </cell>
          <cell r="L1097">
            <v>111</v>
          </cell>
          <cell r="M1097">
            <v>97</v>
          </cell>
        </row>
        <row r="1098">
          <cell r="A1098">
            <v>5184770</v>
          </cell>
          <cell r="B1098">
            <v>5116478</v>
          </cell>
          <cell r="C1098">
            <v>4410</v>
          </cell>
          <cell r="D1098">
            <v>31116350</v>
          </cell>
          <cell r="E1098">
            <v>330</v>
          </cell>
          <cell r="F1098">
            <v>208</v>
          </cell>
          <cell r="G1098">
            <v>237</v>
          </cell>
          <cell r="H1098">
            <v>242</v>
          </cell>
          <cell r="I1098">
            <v>264</v>
          </cell>
          <cell r="J1098">
            <v>273</v>
          </cell>
          <cell r="K1098">
            <v>265</v>
          </cell>
          <cell r="L1098">
            <v>225</v>
          </cell>
          <cell r="M1098">
            <v>120</v>
          </cell>
        </row>
        <row r="1099">
          <cell r="A1099">
            <v>5184768</v>
          </cell>
          <cell r="B1099">
            <v>5116477</v>
          </cell>
          <cell r="C1099">
            <v>4410</v>
          </cell>
          <cell r="D1099">
            <v>221240</v>
          </cell>
          <cell r="E1099">
            <v>119</v>
          </cell>
          <cell r="F1099">
            <v>110</v>
          </cell>
          <cell r="G1099">
            <v>101</v>
          </cell>
          <cell r="H1099">
            <v>109</v>
          </cell>
          <cell r="I1099">
            <v>81</v>
          </cell>
          <cell r="J1099">
            <v>186</v>
          </cell>
          <cell r="K1099">
            <v>260</v>
          </cell>
          <cell r="L1099">
            <v>217</v>
          </cell>
          <cell r="M1099">
            <v>204</v>
          </cell>
        </row>
        <row r="1100">
          <cell r="A1100">
            <v>5184766</v>
          </cell>
          <cell r="B1100">
            <v>5116476</v>
          </cell>
          <cell r="C1100">
            <v>4410</v>
          </cell>
          <cell r="D1100">
            <v>2933768</v>
          </cell>
          <cell r="E1100">
            <v>155</v>
          </cell>
          <cell r="F1100">
            <v>153</v>
          </cell>
          <cell r="G1100">
            <v>142</v>
          </cell>
          <cell r="H1100">
            <v>138</v>
          </cell>
          <cell r="I1100">
            <v>270</v>
          </cell>
          <cell r="J1100">
            <v>121</v>
          </cell>
          <cell r="K1100">
            <v>156</v>
          </cell>
          <cell r="L1100">
            <v>102</v>
          </cell>
          <cell r="M1100">
            <v>253</v>
          </cell>
        </row>
        <row r="1101">
          <cell r="A1101">
            <v>5184762</v>
          </cell>
          <cell r="B1101">
            <v>5116474</v>
          </cell>
          <cell r="C1101">
            <v>4410</v>
          </cell>
          <cell r="D1101">
            <v>3219510</v>
          </cell>
          <cell r="E1101">
            <v>172</v>
          </cell>
          <cell r="F1101">
            <v>152</v>
          </cell>
          <cell r="G1101">
            <v>148</v>
          </cell>
          <cell r="H1101">
            <v>144</v>
          </cell>
          <cell r="I1101">
            <v>213</v>
          </cell>
          <cell r="J1101">
            <v>185</v>
          </cell>
          <cell r="K1101">
            <v>198</v>
          </cell>
          <cell r="L1101">
            <v>187</v>
          </cell>
          <cell r="M1101">
            <v>155</v>
          </cell>
        </row>
        <row r="1102">
          <cell r="A1102">
            <v>5184760</v>
          </cell>
          <cell r="B1102">
            <v>5116473</v>
          </cell>
          <cell r="C1102">
            <v>4410</v>
          </cell>
          <cell r="D1102">
            <v>5309470</v>
          </cell>
          <cell r="E1102">
            <v>233</v>
          </cell>
          <cell r="F1102">
            <v>206</v>
          </cell>
          <cell r="G1102">
            <v>200</v>
          </cell>
          <cell r="H1102">
            <v>189</v>
          </cell>
          <cell r="I1102">
            <v>473</v>
          </cell>
          <cell r="J1102">
            <v>151</v>
          </cell>
          <cell r="K1102">
            <v>165</v>
          </cell>
          <cell r="L1102">
            <v>141</v>
          </cell>
          <cell r="M1102">
            <v>157</v>
          </cell>
        </row>
        <row r="1103">
          <cell r="A1103">
            <v>5184758</v>
          </cell>
          <cell r="B1103">
            <v>5116472</v>
          </cell>
          <cell r="C1103">
            <v>4410</v>
          </cell>
          <cell r="D1103">
            <v>2509541</v>
          </cell>
          <cell r="E1103">
            <v>42</v>
          </cell>
          <cell r="F1103">
            <v>40</v>
          </cell>
          <cell r="G1103">
            <v>58</v>
          </cell>
          <cell r="H1103">
            <v>61</v>
          </cell>
          <cell r="I1103">
            <v>50</v>
          </cell>
          <cell r="J1103">
            <v>71</v>
          </cell>
          <cell r="K1103">
            <v>76</v>
          </cell>
          <cell r="L1103">
            <v>65</v>
          </cell>
          <cell r="M1103">
            <v>57</v>
          </cell>
        </row>
        <row r="1104">
          <cell r="A1104">
            <v>5184736</v>
          </cell>
          <cell r="B1104">
            <v>5116461</v>
          </cell>
          <cell r="C1104">
            <v>4410</v>
          </cell>
          <cell r="D1104">
            <v>8702988</v>
          </cell>
          <cell r="E1104">
            <v>367</v>
          </cell>
          <cell r="F1104">
            <v>306</v>
          </cell>
          <cell r="G1104">
            <v>326</v>
          </cell>
          <cell r="H1104">
            <v>327</v>
          </cell>
          <cell r="I1104">
            <v>331</v>
          </cell>
          <cell r="J1104">
            <v>300</v>
          </cell>
          <cell r="K1104">
            <v>322</v>
          </cell>
          <cell r="L1104">
            <v>302</v>
          </cell>
          <cell r="M1104">
            <v>334</v>
          </cell>
        </row>
        <row r="1105">
          <cell r="A1105">
            <v>5184734</v>
          </cell>
          <cell r="B1105">
            <v>5116460</v>
          </cell>
          <cell r="C1105">
            <v>4410</v>
          </cell>
          <cell r="D1105">
            <v>3505766</v>
          </cell>
          <cell r="E1105">
            <v>476</v>
          </cell>
          <cell r="F1105">
            <v>356</v>
          </cell>
          <cell r="G1105">
            <v>235</v>
          </cell>
          <cell r="H1105">
            <v>351</v>
          </cell>
          <cell r="I1105">
            <v>414</v>
          </cell>
          <cell r="J1105">
            <v>411</v>
          </cell>
          <cell r="K1105">
            <v>422</v>
          </cell>
          <cell r="L1105">
            <v>424</v>
          </cell>
          <cell r="M1105">
            <v>407</v>
          </cell>
        </row>
        <row r="1106">
          <cell r="A1106">
            <v>5184732</v>
          </cell>
          <cell r="B1106">
            <v>5116459</v>
          </cell>
          <cell r="C1106">
            <v>4410</v>
          </cell>
          <cell r="D1106">
            <v>33001175</v>
          </cell>
          <cell r="E1106">
            <v>110</v>
          </cell>
          <cell r="F1106">
            <v>84</v>
          </cell>
          <cell r="G1106">
            <v>60</v>
          </cell>
          <cell r="H1106">
            <v>52</v>
          </cell>
          <cell r="I1106">
            <v>36</v>
          </cell>
          <cell r="J1106">
            <v>31</v>
          </cell>
          <cell r="K1106">
            <v>47</v>
          </cell>
          <cell r="L1106">
            <v>41</v>
          </cell>
          <cell r="M1106">
            <v>53</v>
          </cell>
        </row>
        <row r="1107">
          <cell r="A1107">
            <v>5184730</v>
          </cell>
          <cell r="B1107">
            <v>5116458</v>
          </cell>
          <cell r="C1107">
            <v>4410</v>
          </cell>
          <cell r="D1107">
            <v>31987896</v>
          </cell>
          <cell r="E1107">
            <v>90</v>
          </cell>
          <cell r="F1107">
            <v>126</v>
          </cell>
          <cell r="G1107">
            <v>133</v>
          </cell>
          <cell r="H1107">
            <v>137</v>
          </cell>
          <cell r="I1107">
            <v>149</v>
          </cell>
          <cell r="J1107">
            <v>133</v>
          </cell>
          <cell r="K1107">
            <v>77</v>
          </cell>
          <cell r="L1107">
            <v>77</v>
          </cell>
          <cell r="M1107">
            <v>78</v>
          </cell>
        </row>
        <row r="1108">
          <cell r="A1108">
            <v>6077518</v>
          </cell>
          <cell r="B1108">
            <v>5908054</v>
          </cell>
          <cell r="C1108">
            <v>4410</v>
          </cell>
          <cell r="D1108">
            <v>32997655</v>
          </cell>
          <cell r="M1108">
            <v>38</v>
          </cell>
        </row>
        <row r="1109">
          <cell r="A1109">
            <v>6042025</v>
          </cell>
          <cell r="B1109">
            <v>5899703</v>
          </cell>
          <cell r="C1109">
            <v>4410</v>
          </cell>
          <cell r="D1109">
            <v>31991407</v>
          </cell>
          <cell r="L1109">
            <v>141</v>
          </cell>
          <cell r="M1109">
            <v>176</v>
          </cell>
        </row>
        <row r="1110">
          <cell r="A1110">
            <v>6030163</v>
          </cell>
          <cell r="B1110">
            <v>5894848</v>
          </cell>
          <cell r="C1110">
            <v>4410</v>
          </cell>
          <cell r="D1110">
            <v>31987893</v>
          </cell>
          <cell r="J1110">
            <v>94</v>
          </cell>
          <cell r="K1110">
            <v>143</v>
          </cell>
          <cell r="L1110">
            <v>335</v>
          </cell>
          <cell r="M1110">
            <v>86</v>
          </cell>
        </row>
        <row r="1111">
          <cell r="A1111">
            <v>6030018</v>
          </cell>
          <cell r="B1111">
            <v>5894788</v>
          </cell>
          <cell r="C1111">
            <v>4410</v>
          </cell>
          <cell r="D1111">
            <v>31987827</v>
          </cell>
          <cell r="J1111">
            <v>59</v>
          </cell>
          <cell r="K1111">
            <v>100</v>
          </cell>
          <cell r="L1111">
            <v>79</v>
          </cell>
          <cell r="M1111">
            <v>91</v>
          </cell>
        </row>
        <row r="1112">
          <cell r="A1112">
            <v>6030013</v>
          </cell>
          <cell r="B1112">
            <v>5894786</v>
          </cell>
          <cell r="C1112">
            <v>4410</v>
          </cell>
          <cell r="D1112">
            <v>31981478</v>
          </cell>
          <cell r="J1112">
            <v>55</v>
          </cell>
          <cell r="K1112">
            <v>82</v>
          </cell>
          <cell r="L1112">
            <v>50</v>
          </cell>
          <cell r="M1112">
            <v>19</v>
          </cell>
        </row>
        <row r="1113">
          <cell r="A1113">
            <v>5972091</v>
          </cell>
          <cell r="B1113">
            <v>5880585</v>
          </cell>
          <cell r="C1113">
            <v>4410</v>
          </cell>
          <cell r="D1113">
            <v>10412412</v>
          </cell>
          <cell r="H1113">
            <v>48</v>
          </cell>
          <cell r="I1113">
            <v>69</v>
          </cell>
          <cell r="J1113">
            <v>70</v>
          </cell>
          <cell r="K1113">
            <v>86</v>
          </cell>
          <cell r="L1113">
            <v>70</v>
          </cell>
          <cell r="M1113">
            <v>83</v>
          </cell>
        </row>
        <row r="1114">
          <cell r="A1114">
            <v>5966009</v>
          </cell>
          <cell r="B1114">
            <v>5879985</v>
          </cell>
          <cell r="C1114">
            <v>4410</v>
          </cell>
          <cell r="D1114">
            <v>8904436</v>
          </cell>
          <cell r="H1114">
            <v>146</v>
          </cell>
          <cell r="I1114">
            <v>137</v>
          </cell>
          <cell r="J1114">
            <v>153</v>
          </cell>
          <cell r="K1114">
            <v>139</v>
          </cell>
          <cell r="L1114">
            <v>144</v>
          </cell>
          <cell r="M1114">
            <v>152</v>
          </cell>
        </row>
        <row r="1115">
          <cell r="A1115">
            <v>5184844</v>
          </cell>
          <cell r="B1115">
            <v>5116515</v>
          </cell>
          <cell r="C1115">
            <v>4410</v>
          </cell>
          <cell r="D1115">
            <v>6811636</v>
          </cell>
          <cell r="E1115">
            <v>284</v>
          </cell>
          <cell r="F1115">
            <v>235</v>
          </cell>
          <cell r="G1115">
            <v>159</v>
          </cell>
          <cell r="H1115">
            <v>144</v>
          </cell>
          <cell r="I1115">
            <v>149</v>
          </cell>
          <cell r="J1115">
            <v>141</v>
          </cell>
          <cell r="K1115">
            <v>162</v>
          </cell>
          <cell r="L1115">
            <v>166</v>
          </cell>
          <cell r="M1115">
            <v>155</v>
          </cell>
        </row>
        <row r="1116">
          <cell r="A1116">
            <v>5184842</v>
          </cell>
          <cell r="B1116">
            <v>5116514</v>
          </cell>
          <cell r="C1116">
            <v>4410</v>
          </cell>
          <cell r="D1116">
            <v>31116354</v>
          </cell>
          <cell r="E1116">
            <v>190</v>
          </cell>
          <cell r="F1116">
            <v>312</v>
          </cell>
          <cell r="G1116">
            <v>197</v>
          </cell>
          <cell r="H1116">
            <v>213</v>
          </cell>
          <cell r="I1116">
            <v>145</v>
          </cell>
          <cell r="J1116">
            <v>171</v>
          </cell>
          <cell r="K1116">
            <v>190</v>
          </cell>
          <cell r="L1116">
            <v>180</v>
          </cell>
          <cell r="M1116">
            <v>206</v>
          </cell>
        </row>
        <row r="1117">
          <cell r="A1117">
            <v>5184840</v>
          </cell>
          <cell r="B1117">
            <v>5116513</v>
          </cell>
          <cell r="C1117">
            <v>4410</v>
          </cell>
          <cell r="D1117">
            <v>6803673</v>
          </cell>
          <cell r="E1117">
            <v>213</v>
          </cell>
          <cell r="F1117">
            <v>179</v>
          </cell>
          <cell r="G1117">
            <v>210</v>
          </cell>
          <cell r="H1117">
            <v>204</v>
          </cell>
          <cell r="I1117">
            <v>191</v>
          </cell>
          <cell r="J1117">
            <v>202</v>
          </cell>
          <cell r="K1117">
            <v>213</v>
          </cell>
          <cell r="L1117">
            <v>212</v>
          </cell>
          <cell r="M1117">
            <v>233</v>
          </cell>
        </row>
        <row r="1118">
          <cell r="A1118">
            <v>5184838</v>
          </cell>
          <cell r="B1118">
            <v>5116512</v>
          </cell>
          <cell r="C1118">
            <v>4410</v>
          </cell>
          <cell r="D1118">
            <v>1618088</v>
          </cell>
          <cell r="E1118">
            <v>115</v>
          </cell>
          <cell r="F1118">
            <v>110</v>
          </cell>
          <cell r="G1118">
            <v>98</v>
          </cell>
          <cell r="H1118">
            <v>108</v>
          </cell>
          <cell r="I1118">
            <v>101</v>
          </cell>
          <cell r="J1118">
            <v>109</v>
          </cell>
          <cell r="K1118">
            <v>103</v>
          </cell>
          <cell r="L1118">
            <v>104</v>
          </cell>
          <cell r="M1118">
            <v>103</v>
          </cell>
        </row>
        <row r="1119">
          <cell r="A1119">
            <v>5184830</v>
          </cell>
          <cell r="B1119">
            <v>5116508</v>
          </cell>
          <cell r="C1119">
            <v>4410</v>
          </cell>
          <cell r="D1119">
            <v>1616835</v>
          </cell>
          <cell r="E1119">
            <v>222</v>
          </cell>
          <cell r="F1119">
            <v>188</v>
          </cell>
          <cell r="G1119">
            <v>187</v>
          </cell>
          <cell r="H1119">
            <v>186</v>
          </cell>
          <cell r="I1119">
            <v>230</v>
          </cell>
          <cell r="J1119">
            <v>210</v>
          </cell>
          <cell r="K1119">
            <v>208</v>
          </cell>
          <cell r="L1119">
            <v>197</v>
          </cell>
          <cell r="M1119">
            <v>26</v>
          </cell>
        </row>
        <row r="1120">
          <cell r="A1120">
            <v>5184826</v>
          </cell>
          <cell r="B1120">
            <v>5116506</v>
          </cell>
          <cell r="C1120">
            <v>4410</v>
          </cell>
          <cell r="D1120">
            <v>31981474</v>
          </cell>
          <cell r="E1120">
            <v>172</v>
          </cell>
          <cell r="F1120">
            <v>152</v>
          </cell>
          <cell r="G1120">
            <v>148</v>
          </cell>
          <cell r="H1120">
            <v>144</v>
          </cell>
          <cell r="I1120">
            <v>213</v>
          </cell>
          <cell r="J1120">
            <v>117</v>
          </cell>
          <cell r="K1120">
            <v>109</v>
          </cell>
          <cell r="L1120">
            <v>109</v>
          </cell>
          <cell r="M1120">
            <v>103</v>
          </cell>
        </row>
        <row r="1121">
          <cell r="A1121">
            <v>5184824</v>
          </cell>
          <cell r="B1121">
            <v>5116505</v>
          </cell>
          <cell r="C1121">
            <v>4410</v>
          </cell>
          <cell r="D1121">
            <v>7686181</v>
          </cell>
          <cell r="E1121">
            <v>276</v>
          </cell>
          <cell r="F1121">
            <v>242</v>
          </cell>
          <cell r="G1121">
            <v>507</v>
          </cell>
          <cell r="H1121">
            <v>236</v>
          </cell>
          <cell r="I1121">
            <v>229</v>
          </cell>
          <cell r="J1121">
            <v>215</v>
          </cell>
          <cell r="K1121">
            <v>213</v>
          </cell>
          <cell r="L1121">
            <v>199</v>
          </cell>
          <cell r="M1121">
            <v>207</v>
          </cell>
        </row>
        <row r="1122">
          <cell r="A1122">
            <v>5184822</v>
          </cell>
          <cell r="B1122">
            <v>5116504</v>
          </cell>
          <cell r="C1122">
            <v>4410</v>
          </cell>
          <cell r="D1122">
            <v>1529858</v>
          </cell>
          <cell r="E1122">
            <v>69</v>
          </cell>
          <cell r="F1122">
            <v>85</v>
          </cell>
          <cell r="G1122">
            <v>113</v>
          </cell>
          <cell r="H1122">
            <v>135</v>
          </cell>
          <cell r="I1122">
            <v>89</v>
          </cell>
          <cell r="J1122">
            <v>101</v>
          </cell>
          <cell r="K1122">
            <v>109</v>
          </cell>
          <cell r="L1122">
            <v>97</v>
          </cell>
          <cell r="M1122">
            <v>114</v>
          </cell>
        </row>
        <row r="1123">
          <cell r="A1123">
            <v>5184820</v>
          </cell>
          <cell r="B1123">
            <v>5116503</v>
          </cell>
          <cell r="C1123">
            <v>4410</v>
          </cell>
          <cell r="D1123">
            <v>3360163</v>
          </cell>
          <cell r="E1123">
            <v>162</v>
          </cell>
          <cell r="F1123">
            <v>129</v>
          </cell>
          <cell r="G1123">
            <v>98</v>
          </cell>
          <cell r="H1123">
            <v>114</v>
          </cell>
          <cell r="I1123">
            <v>169</v>
          </cell>
          <cell r="J1123">
            <v>229</v>
          </cell>
          <cell r="K1123">
            <v>235</v>
          </cell>
          <cell r="L1123">
            <v>200</v>
          </cell>
          <cell r="M1123">
            <v>217</v>
          </cell>
        </row>
        <row r="1124">
          <cell r="A1124">
            <v>5184818</v>
          </cell>
          <cell r="B1124">
            <v>5116502</v>
          </cell>
          <cell r="C1124">
            <v>4410</v>
          </cell>
          <cell r="D1124">
            <v>3377365</v>
          </cell>
          <cell r="E1124">
            <v>117</v>
          </cell>
          <cell r="F1124">
            <v>120</v>
          </cell>
          <cell r="G1124">
            <v>602</v>
          </cell>
          <cell r="H1124">
            <v>154</v>
          </cell>
          <cell r="I1124">
            <v>144</v>
          </cell>
          <cell r="J1124">
            <v>170</v>
          </cell>
          <cell r="K1124">
            <v>230</v>
          </cell>
          <cell r="L1124">
            <v>192</v>
          </cell>
          <cell r="M1124">
            <v>232</v>
          </cell>
        </row>
        <row r="1125">
          <cell r="A1125">
            <v>5184816</v>
          </cell>
          <cell r="B1125">
            <v>5116501</v>
          </cell>
          <cell r="C1125">
            <v>4410</v>
          </cell>
          <cell r="D1125">
            <v>4748060</v>
          </cell>
          <cell r="E1125">
            <v>213</v>
          </cell>
          <cell r="F1125">
            <v>177</v>
          </cell>
          <cell r="G1125">
            <v>198</v>
          </cell>
          <cell r="H1125">
            <v>487</v>
          </cell>
          <cell r="I1125">
            <v>227</v>
          </cell>
          <cell r="J1125">
            <v>83</v>
          </cell>
          <cell r="K1125">
            <v>320</v>
          </cell>
          <cell r="L1125">
            <v>383</v>
          </cell>
          <cell r="M1125">
            <v>263</v>
          </cell>
        </row>
        <row r="1126">
          <cell r="A1126">
            <v>5184814</v>
          </cell>
          <cell r="B1126">
            <v>5116500</v>
          </cell>
          <cell r="C1126">
            <v>4410</v>
          </cell>
          <cell r="D1126">
            <v>31981476</v>
          </cell>
          <cell r="E1126">
            <v>324</v>
          </cell>
          <cell r="F1126">
            <v>248</v>
          </cell>
          <cell r="G1126">
            <v>182</v>
          </cell>
          <cell r="H1126">
            <v>246</v>
          </cell>
          <cell r="I1126">
            <v>218</v>
          </cell>
          <cell r="J1126">
            <v>194</v>
          </cell>
          <cell r="K1126">
            <v>212</v>
          </cell>
          <cell r="L1126">
            <v>224</v>
          </cell>
          <cell r="M1126">
            <v>283</v>
          </cell>
        </row>
        <row r="1127">
          <cell r="A1127">
            <v>5184802</v>
          </cell>
          <cell r="B1127">
            <v>5116494</v>
          </cell>
          <cell r="C1127">
            <v>4410</v>
          </cell>
          <cell r="D1127">
            <v>438640</v>
          </cell>
          <cell r="E1127">
            <v>172</v>
          </cell>
          <cell r="F1127">
            <v>304</v>
          </cell>
          <cell r="G1127">
            <v>137</v>
          </cell>
          <cell r="H1127">
            <v>112</v>
          </cell>
          <cell r="I1127">
            <v>127</v>
          </cell>
          <cell r="J1127">
            <v>90</v>
          </cell>
          <cell r="K1127">
            <v>131</v>
          </cell>
          <cell r="L1127">
            <v>119</v>
          </cell>
          <cell r="M1127">
            <v>127</v>
          </cell>
        </row>
        <row r="1128">
          <cell r="A1128">
            <v>5184800</v>
          </cell>
          <cell r="B1128">
            <v>5116493</v>
          </cell>
          <cell r="C1128">
            <v>4410</v>
          </cell>
          <cell r="D1128">
            <v>7729410</v>
          </cell>
          <cell r="E1128">
            <v>159</v>
          </cell>
          <cell r="F1128">
            <v>332</v>
          </cell>
          <cell r="G1128">
            <v>151</v>
          </cell>
          <cell r="H1128">
            <v>259</v>
          </cell>
          <cell r="I1128">
            <v>175</v>
          </cell>
          <cell r="J1128">
            <v>233</v>
          </cell>
          <cell r="K1128">
            <v>306</v>
          </cell>
          <cell r="L1128">
            <v>179</v>
          </cell>
          <cell r="M1128">
            <v>221</v>
          </cell>
        </row>
        <row r="1129">
          <cell r="A1129">
            <v>5184798</v>
          </cell>
          <cell r="B1129">
            <v>5116492</v>
          </cell>
          <cell r="C1129">
            <v>4410</v>
          </cell>
          <cell r="D1129">
            <v>3352177</v>
          </cell>
          <cell r="E1129">
            <v>423</v>
          </cell>
          <cell r="F1129">
            <v>78</v>
          </cell>
          <cell r="G1129">
            <v>187</v>
          </cell>
          <cell r="H1129">
            <v>167</v>
          </cell>
          <cell r="I1129">
            <v>173</v>
          </cell>
          <cell r="J1129">
            <v>132</v>
          </cell>
          <cell r="K1129">
            <v>164</v>
          </cell>
          <cell r="L1129">
            <v>140</v>
          </cell>
          <cell r="M1129">
            <v>219</v>
          </cell>
        </row>
        <row r="1130">
          <cell r="A1130">
            <v>5184796</v>
          </cell>
          <cell r="B1130">
            <v>5116491</v>
          </cell>
          <cell r="C1130">
            <v>4410</v>
          </cell>
          <cell r="D1130">
            <v>443777</v>
          </cell>
          <cell r="E1130">
            <v>165</v>
          </cell>
          <cell r="F1130">
            <v>120</v>
          </cell>
          <cell r="G1130">
            <v>124</v>
          </cell>
          <cell r="H1130">
            <v>109</v>
          </cell>
          <cell r="I1130">
            <v>178</v>
          </cell>
          <cell r="J1130">
            <v>175</v>
          </cell>
          <cell r="K1130">
            <v>203</v>
          </cell>
          <cell r="L1130">
            <v>197</v>
          </cell>
          <cell r="M1130">
            <v>214</v>
          </cell>
        </row>
        <row r="1131">
          <cell r="A1131">
            <v>5184754</v>
          </cell>
          <cell r="B1131">
            <v>5116470</v>
          </cell>
          <cell r="C1131">
            <v>4410</v>
          </cell>
          <cell r="D1131">
            <v>1837447</v>
          </cell>
          <cell r="E1131">
            <v>57</v>
          </cell>
          <cell r="F1131">
            <v>41</v>
          </cell>
          <cell r="G1131">
            <v>49</v>
          </cell>
          <cell r="H1131">
            <v>40</v>
          </cell>
          <cell r="I1131">
            <v>50</v>
          </cell>
          <cell r="J1131">
            <v>122</v>
          </cell>
          <cell r="K1131">
            <v>118</v>
          </cell>
          <cell r="L1131">
            <v>86</v>
          </cell>
          <cell r="M1131">
            <v>75</v>
          </cell>
        </row>
        <row r="1132">
          <cell r="A1132">
            <v>5184752</v>
          </cell>
          <cell r="B1132">
            <v>5116469</v>
          </cell>
          <cell r="C1132">
            <v>4410</v>
          </cell>
          <cell r="D1132">
            <v>1529859</v>
          </cell>
          <cell r="E1132">
            <v>178</v>
          </cell>
          <cell r="F1132">
            <v>177</v>
          </cell>
          <cell r="G1132">
            <v>175</v>
          </cell>
          <cell r="H1132">
            <v>106</v>
          </cell>
          <cell r="I1132">
            <v>164</v>
          </cell>
          <cell r="J1132">
            <v>173</v>
          </cell>
          <cell r="K1132">
            <v>157</v>
          </cell>
          <cell r="L1132">
            <v>136</v>
          </cell>
          <cell r="M1132">
            <v>13</v>
          </cell>
        </row>
        <row r="1133">
          <cell r="A1133">
            <v>5184750</v>
          </cell>
          <cell r="B1133">
            <v>5116468</v>
          </cell>
          <cell r="C1133">
            <v>4410</v>
          </cell>
          <cell r="D1133">
            <v>7296045</v>
          </cell>
          <cell r="E1133">
            <v>181</v>
          </cell>
          <cell r="F1133">
            <v>162</v>
          </cell>
          <cell r="G1133">
            <v>161</v>
          </cell>
          <cell r="H1133">
            <v>149</v>
          </cell>
          <cell r="I1133">
            <v>168</v>
          </cell>
          <cell r="J1133">
            <v>144</v>
          </cell>
          <cell r="K1133">
            <v>159</v>
          </cell>
          <cell r="L1133">
            <v>154</v>
          </cell>
          <cell r="M1133">
            <v>159</v>
          </cell>
        </row>
        <row r="1134">
          <cell r="A1134">
            <v>5184748</v>
          </cell>
          <cell r="B1134">
            <v>5116467</v>
          </cell>
          <cell r="C1134">
            <v>4410</v>
          </cell>
          <cell r="D1134">
            <v>18492597</v>
          </cell>
          <cell r="E1134">
            <v>257</v>
          </cell>
          <cell r="F1134">
            <v>209</v>
          </cell>
          <cell r="G1134">
            <v>266</v>
          </cell>
          <cell r="H1134">
            <v>211</v>
          </cell>
          <cell r="I1134">
            <v>212</v>
          </cell>
          <cell r="J1134">
            <v>186</v>
          </cell>
          <cell r="K1134">
            <v>187</v>
          </cell>
          <cell r="L1134">
            <v>222</v>
          </cell>
          <cell r="M1134">
            <v>236</v>
          </cell>
        </row>
        <row r="1135">
          <cell r="A1135">
            <v>5184746</v>
          </cell>
          <cell r="B1135">
            <v>5116466</v>
          </cell>
          <cell r="C1135">
            <v>4410</v>
          </cell>
          <cell r="D1135">
            <v>10505202</v>
          </cell>
          <cell r="E1135">
            <v>129</v>
          </cell>
          <cell r="F1135">
            <v>117</v>
          </cell>
          <cell r="G1135">
            <v>123</v>
          </cell>
          <cell r="H1135">
            <v>110</v>
          </cell>
          <cell r="I1135">
            <v>121</v>
          </cell>
          <cell r="J1135">
            <v>109</v>
          </cell>
          <cell r="K1135">
            <v>114</v>
          </cell>
          <cell r="L1135">
            <v>103</v>
          </cell>
          <cell r="M1135">
            <v>83</v>
          </cell>
        </row>
        <row r="1136">
          <cell r="A1136">
            <v>5184744</v>
          </cell>
          <cell r="B1136">
            <v>5116465</v>
          </cell>
          <cell r="C1136">
            <v>4410</v>
          </cell>
          <cell r="D1136">
            <v>357094</v>
          </cell>
          <cell r="E1136">
            <v>233</v>
          </cell>
          <cell r="F1136">
            <v>206</v>
          </cell>
          <cell r="G1136">
            <v>200</v>
          </cell>
          <cell r="H1136">
            <v>189</v>
          </cell>
          <cell r="I1136">
            <v>273</v>
          </cell>
          <cell r="J1136">
            <v>126</v>
          </cell>
          <cell r="K1136">
            <v>98</v>
          </cell>
          <cell r="L1136">
            <v>114</v>
          </cell>
          <cell r="M1136">
            <v>113</v>
          </cell>
        </row>
        <row r="1137">
          <cell r="A1137">
            <v>5184740</v>
          </cell>
          <cell r="B1137">
            <v>5116463</v>
          </cell>
          <cell r="C1137">
            <v>4410</v>
          </cell>
          <cell r="D1137">
            <v>31981475</v>
          </cell>
          <cell r="E1137">
            <v>184</v>
          </cell>
          <cell r="F1137">
            <v>176</v>
          </cell>
          <cell r="G1137">
            <v>188</v>
          </cell>
          <cell r="H1137">
            <v>194</v>
          </cell>
          <cell r="I1137">
            <v>199</v>
          </cell>
          <cell r="J1137">
            <v>209</v>
          </cell>
          <cell r="K1137">
            <v>229</v>
          </cell>
          <cell r="L1137">
            <v>213</v>
          </cell>
          <cell r="M1137">
            <v>227</v>
          </cell>
        </row>
        <row r="1138">
          <cell r="A1138">
            <v>5184738</v>
          </cell>
          <cell r="B1138">
            <v>5116462</v>
          </cell>
          <cell r="C1138">
            <v>4410</v>
          </cell>
          <cell r="D1138">
            <v>1792863</v>
          </cell>
          <cell r="E1138">
            <v>95</v>
          </cell>
          <cell r="F1138">
            <v>101</v>
          </cell>
          <cell r="G1138">
            <v>75</v>
          </cell>
          <cell r="H1138">
            <v>88</v>
          </cell>
          <cell r="I1138">
            <v>66</v>
          </cell>
          <cell r="J1138">
            <v>80</v>
          </cell>
          <cell r="K1138">
            <v>100</v>
          </cell>
          <cell r="L1138">
            <v>117</v>
          </cell>
          <cell r="M1138">
            <v>145</v>
          </cell>
        </row>
        <row r="1139">
          <cell r="A1139">
            <v>5184728</v>
          </cell>
          <cell r="B1139">
            <v>5116457</v>
          </cell>
          <cell r="C1139">
            <v>4410</v>
          </cell>
          <cell r="D1139">
            <v>7128933</v>
          </cell>
          <cell r="E1139">
            <v>313</v>
          </cell>
          <cell r="F1139">
            <v>272</v>
          </cell>
          <cell r="G1139">
            <v>265</v>
          </cell>
          <cell r="H1139">
            <v>243</v>
          </cell>
          <cell r="I1139">
            <v>243</v>
          </cell>
          <cell r="J1139">
            <v>232</v>
          </cell>
          <cell r="K1139">
            <v>246</v>
          </cell>
          <cell r="L1139">
            <v>251</v>
          </cell>
          <cell r="M1139">
            <v>370</v>
          </cell>
        </row>
        <row r="1140">
          <cell r="A1140">
            <v>5184726</v>
          </cell>
          <cell r="B1140">
            <v>5116456</v>
          </cell>
          <cell r="C1140">
            <v>4410</v>
          </cell>
          <cell r="D1140">
            <v>353515</v>
          </cell>
          <cell r="E1140">
            <v>77</v>
          </cell>
          <cell r="F1140">
            <v>65</v>
          </cell>
          <cell r="G1140">
            <v>74</v>
          </cell>
          <cell r="H1140">
            <v>69</v>
          </cell>
          <cell r="I1140">
            <v>68</v>
          </cell>
          <cell r="J1140">
            <v>62</v>
          </cell>
          <cell r="K1140">
            <v>75</v>
          </cell>
          <cell r="L1140">
            <v>64</v>
          </cell>
          <cell r="M1140">
            <v>73</v>
          </cell>
        </row>
        <row r="1141">
          <cell r="A1141">
            <v>5184724</v>
          </cell>
          <cell r="B1141">
            <v>5116455</v>
          </cell>
          <cell r="C1141">
            <v>4410</v>
          </cell>
          <cell r="D1141">
            <v>7314300</v>
          </cell>
          <cell r="E1141">
            <v>28</v>
          </cell>
          <cell r="F1141">
            <v>107</v>
          </cell>
          <cell r="G1141">
            <v>178</v>
          </cell>
          <cell r="H1141">
            <v>182</v>
          </cell>
          <cell r="I1141">
            <v>130</v>
          </cell>
          <cell r="J1141">
            <v>127</v>
          </cell>
          <cell r="K1141">
            <v>149</v>
          </cell>
          <cell r="L1141">
            <v>69</v>
          </cell>
          <cell r="M1141">
            <v>0</v>
          </cell>
        </row>
        <row r="1142">
          <cell r="A1142">
            <v>5184722</v>
          </cell>
          <cell r="B1142">
            <v>5116454</v>
          </cell>
          <cell r="C1142">
            <v>4410</v>
          </cell>
          <cell r="D1142">
            <v>7104608</v>
          </cell>
          <cell r="E1142">
            <v>268</v>
          </cell>
          <cell r="F1142">
            <v>239</v>
          </cell>
          <cell r="G1142">
            <v>230</v>
          </cell>
          <cell r="H1142">
            <v>220</v>
          </cell>
          <cell r="I1142">
            <v>232</v>
          </cell>
          <cell r="J1142">
            <v>208</v>
          </cell>
          <cell r="K1142">
            <v>218</v>
          </cell>
          <cell r="L1142">
            <v>236</v>
          </cell>
          <cell r="M1142">
            <v>250</v>
          </cell>
        </row>
        <row r="1143">
          <cell r="A1143">
            <v>5184720</v>
          </cell>
          <cell r="B1143">
            <v>5116453</v>
          </cell>
          <cell r="C1143">
            <v>4410</v>
          </cell>
          <cell r="D1143">
            <v>415692</v>
          </cell>
          <cell r="E1143">
            <v>103</v>
          </cell>
          <cell r="F1143">
            <v>69</v>
          </cell>
          <cell r="G1143">
            <v>97</v>
          </cell>
          <cell r="H1143">
            <v>85</v>
          </cell>
          <cell r="I1143">
            <v>80</v>
          </cell>
          <cell r="J1143">
            <v>101</v>
          </cell>
          <cell r="K1143">
            <v>98</v>
          </cell>
          <cell r="L1143">
            <v>94</v>
          </cell>
          <cell r="M1143">
            <v>115</v>
          </cell>
        </row>
        <row r="1144">
          <cell r="A1144">
            <v>5184718</v>
          </cell>
          <cell r="B1144">
            <v>5116452</v>
          </cell>
          <cell r="C1144">
            <v>4410</v>
          </cell>
          <cell r="D1144">
            <v>31987901</v>
          </cell>
          <cell r="E1144">
            <v>119</v>
          </cell>
          <cell r="F1144">
            <v>118</v>
          </cell>
          <cell r="G1144">
            <v>12</v>
          </cell>
          <cell r="H1144">
            <v>88</v>
          </cell>
          <cell r="I1144">
            <v>222</v>
          </cell>
          <cell r="J1144">
            <v>201</v>
          </cell>
          <cell r="K1144">
            <v>211</v>
          </cell>
          <cell r="L1144">
            <v>200</v>
          </cell>
          <cell r="M1144">
            <v>209</v>
          </cell>
        </row>
        <row r="1145">
          <cell r="A1145">
            <v>5184716</v>
          </cell>
          <cell r="B1145">
            <v>5116451</v>
          </cell>
          <cell r="C1145">
            <v>4410</v>
          </cell>
          <cell r="D1145">
            <v>16008499</v>
          </cell>
          <cell r="E1145">
            <v>254</v>
          </cell>
          <cell r="F1145">
            <v>161</v>
          </cell>
          <cell r="G1145">
            <v>152</v>
          </cell>
          <cell r="H1145">
            <v>140</v>
          </cell>
          <cell r="I1145">
            <v>131</v>
          </cell>
          <cell r="J1145">
            <v>133</v>
          </cell>
          <cell r="K1145">
            <v>159</v>
          </cell>
          <cell r="L1145">
            <v>171</v>
          </cell>
          <cell r="M1145">
            <v>176</v>
          </cell>
        </row>
        <row r="1146">
          <cell r="A1146">
            <v>5184710</v>
          </cell>
          <cell r="B1146">
            <v>5116448</v>
          </cell>
          <cell r="C1146">
            <v>4410</v>
          </cell>
          <cell r="D1146">
            <v>6311860</v>
          </cell>
          <cell r="E1146">
            <v>190</v>
          </cell>
          <cell r="F1146">
            <v>149</v>
          </cell>
          <cell r="G1146">
            <v>210</v>
          </cell>
          <cell r="H1146">
            <v>275</v>
          </cell>
          <cell r="I1146">
            <v>207</v>
          </cell>
          <cell r="J1146">
            <v>219</v>
          </cell>
          <cell r="K1146">
            <v>295</v>
          </cell>
          <cell r="L1146">
            <v>288</v>
          </cell>
          <cell r="M1146">
            <v>325</v>
          </cell>
        </row>
        <row r="1147">
          <cell r="A1147">
            <v>5184690</v>
          </cell>
          <cell r="B1147">
            <v>5116438</v>
          </cell>
          <cell r="C1147">
            <v>4410</v>
          </cell>
          <cell r="D1147">
            <v>7685463</v>
          </cell>
          <cell r="E1147">
            <v>112</v>
          </cell>
          <cell r="F1147">
            <v>94</v>
          </cell>
          <cell r="G1147">
            <v>80</v>
          </cell>
          <cell r="H1147">
            <v>91</v>
          </cell>
          <cell r="I1147">
            <v>72</v>
          </cell>
          <cell r="J1147">
            <v>90</v>
          </cell>
          <cell r="K1147">
            <v>80</v>
          </cell>
          <cell r="L1147">
            <v>99</v>
          </cell>
          <cell r="M1147">
            <v>108</v>
          </cell>
        </row>
        <row r="1148">
          <cell r="A1148">
            <v>5184668</v>
          </cell>
          <cell r="B1148">
            <v>5116427</v>
          </cell>
          <cell r="C1148">
            <v>4410</v>
          </cell>
          <cell r="D1148">
            <v>3668131</v>
          </cell>
          <cell r="E1148">
            <v>268</v>
          </cell>
          <cell r="F1148">
            <v>206</v>
          </cell>
          <cell r="G1148">
            <v>402</v>
          </cell>
          <cell r="H1148">
            <v>175</v>
          </cell>
          <cell r="I1148">
            <v>173</v>
          </cell>
          <cell r="J1148">
            <v>165</v>
          </cell>
          <cell r="K1148">
            <v>201</v>
          </cell>
          <cell r="L1148">
            <v>171</v>
          </cell>
          <cell r="M1148">
            <v>174</v>
          </cell>
        </row>
        <row r="1149">
          <cell r="A1149">
            <v>5184646</v>
          </cell>
          <cell r="B1149">
            <v>5116416</v>
          </cell>
          <cell r="C1149">
            <v>4410</v>
          </cell>
          <cell r="D1149">
            <v>31987904</v>
          </cell>
          <cell r="E1149">
            <v>211</v>
          </cell>
          <cell r="F1149">
            <v>188</v>
          </cell>
          <cell r="G1149">
            <v>181</v>
          </cell>
          <cell r="H1149">
            <v>161</v>
          </cell>
          <cell r="I1149">
            <v>210</v>
          </cell>
          <cell r="J1149">
            <v>106</v>
          </cell>
          <cell r="K1149">
            <v>117</v>
          </cell>
          <cell r="L1149">
            <v>119</v>
          </cell>
          <cell r="M1149">
            <v>173</v>
          </cell>
        </row>
      </sheetData>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 FORMULARIO DE PRESUPUESTO"/>
      <sheetName val="B - FORM_DETALLES"/>
      <sheetName val="C - CENTROS DE COSTO Y GASTOS"/>
      <sheetName val="Download Adaytum "/>
    </sheetNames>
    <sheetDataSet>
      <sheetData sheetId="0" refreshError="1"/>
      <sheetData sheetId="1" refreshError="1"/>
      <sheetData sheetId="2" refreshError="1">
        <row r="5">
          <cell r="A5" t="str">
            <v>CODE</v>
          </cell>
          <cell r="B5" t="str">
            <v>DESCRIPTION</v>
          </cell>
        </row>
        <row r="6">
          <cell r="A6" t="str">
            <v>EO015EAA</v>
          </cell>
          <cell r="B6" t="str">
            <v>TRACTOR CAT D6-H   #01</v>
          </cell>
        </row>
        <row r="7">
          <cell r="A7" t="str">
            <v>EO015EAB</v>
          </cell>
          <cell r="B7" t="str">
            <v>TRACTOR CAT D6-H   #02</v>
          </cell>
        </row>
        <row r="8">
          <cell r="A8" t="str">
            <v>EO015EAC</v>
          </cell>
          <cell r="B8" t="str">
            <v>TRACTOR CAT D10-N #11</v>
          </cell>
        </row>
        <row r="9">
          <cell r="A9" t="str">
            <v>EO015EAD</v>
          </cell>
          <cell r="B9" t="str">
            <v>TRACTOR CAT D10-N #12</v>
          </cell>
        </row>
        <row r="10">
          <cell r="A10" t="str">
            <v>EO015EAE</v>
          </cell>
          <cell r="B10" t="str">
            <v>TRACTOR CAT D10-N #13</v>
          </cell>
        </row>
        <row r="11">
          <cell r="A11" t="str">
            <v>EO015EAF</v>
          </cell>
          <cell r="B11" t="str">
            <v>TRACTOR CAT D1O-N #14</v>
          </cell>
        </row>
        <row r="12">
          <cell r="A12" t="str">
            <v>EO015EAG</v>
          </cell>
          <cell r="B12" t="str">
            <v>TRACTOR CAT D10-N #15</v>
          </cell>
        </row>
        <row r="13">
          <cell r="A13" t="str">
            <v>EO015EAH</v>
          </cell>
          <cell r="B13" t="str">
            <v>TRACTOR CAT D10-R #16</v>
          </cell>
        </row>
        <row r="14">
          <cell r="A14" t="str">
            <v>EO015MAA</v>
          </cell>
          <cell r="B14" t="str">
            <v>TRACTOR CAT D6-H   #01</v>
          </cell>
        </row>
        <row r="15">
          <cell r="A15" t="str">
            <v>EO015MAB</v>
          </cell>
          <cell r="B15" t="str">
            <v>TRACTOR CAT D6-H   #02</v>
          </cell>
        </row>
        <row r="16">
          <cell r="A16" t="str">
            <v>EO015MAC</v>
          </cell>
          <cell r="B16" t="str">
            <v>TRACTOR CAT D10-N #11</v>
          </cell>
        </row>
        <row r="17">
          <cell r="A17" t="str">
            <v>EO015MAD</v>
          </cell>
          <cell r="B17" t="str">
            <v>TRACTOR CAT D10-N #12</v>
          </cell>
        </row>
        <row r="18">
          <cell r="A18" t="str">
            <v>EO015MAE</v>
          </cell>
          <cell r="B18" t="str">
            <v>TRACTOR CAT D10-N #13</v>
          </cell>
        </row>
        <row r="19">
          <cell r="A19" t="str">
            <v>EO015MAF</v>
          </cell>
          <cell r="B19" t="str">
            <v>TRACTOR CAT D1O-N #14</v>
          </cell>
        </row>
        <row r="20">
          <cell r="A20" t="str">
            <v>EO015MAG</v>
          </cell>
          <cell r="B20" t="str">
            <v>TRACTOR CAT D10-N #15</v>
          </cell>
        </row>
        <row r="21">
          <cell r="A21" t="str">
            <v>EO015MAH</v>
          </cell>
          <cell r="B21" t="str">
            <v>TRACTOR CAT D10-R #16</v>
          </cell>
        </row>
        <row r="22">
          <cell r="A22" t="str">
            <v>EO016EBB</v>
          </cell>
          <cell r="B22" t="str">
            <v>TRACTOR CAT 824-C #102</v>
          </cell>
        </row>
        <row r="23">
          <cell r="A23" t="str">
            <v>EO016EBD</v>
          </cell>
          <cell r="B23" t="str">
            <v>TRACTOR CAT.824.OREGANAL</v>
          </cell>
        </row>
        <row r="24">
          <cell r="A24" t="str">
            <v>EO016MBB</v>
          </cell>
          <cell r="B24" t="str">
            <v>TRACTOR CAT 824-C #102</v>
          </cell>
        </row>
        <row r="25">
          <cell r="A25" t="str">
            <v>EO016MBD</v>
          </cell>
          <cell r="B25" t="str">
            <v>TRACTOR CAT.824.OREGANAL</v>
          </cell>
        </row>
        <row r="26">
          <cell r="A26" t="str">
            <v>EO021ECA</v>
          </cell>
          <cell r="B26" t="str">
            <v>TALADRO IR DM50 #01</v>
          </cell>
        </row>
        <row r="27">
          <cell r="A27" t="str">
            <v>EO021ECB</v>
          </cell>
          <cell r="B27" t="str">
            <v>TALADRO IR DM50 #02</v>
          </cell>
        </row>
        <row r="28">
          <cell r="A28" t="str">
            <v>EO021ECC</v>
          </cell>
          <cell r="B28" t="str">
            <v>TALADRO IR DM50 #03</v>
          </cell>
        </row>
        <row r="29">
          <cell r="A29" t="str">
            <v>EO021ECD</v>
          </cell>
          <cell r="B29" t="str">
            <v>PLANTA MUESTREADORA</v>
          </cell>
        </row>
        <row r="30">
          <cell r="A30" t="str">
            <v>EO021MCA</v>
          </cell>
          <cell r="B30" t="str">
            <v>TALADRO IR DM50 #01</v>
          </cell>
        </row>
        <row r="31">
          <cell r="A31" t="str">
            <v>EO021MCB</v>
          </cell>
          <cell r="B31" t="str">
            <v>TALADRO IR DM50 #02</v>
          </cell>
        </row>
        <row r="32">
          <cell r="A32" t="str">
            <v>EO021MCC</v>
          </cell>
          <cell r="B32" t="str">
            <v>TALADRO IR DM50 #03</v>
          </cell>
        </row>
        <row r="33">
          <cell r="A33" t="str">
            <v>EO021MCD</v>
          </cell>
          <cell r="B33" t="str">
            <v>PLANTA MUESTREADORA</v>
          </cell>
        </row>
        <row r="34">
          <cell r="A34" t="str">
            <v>EO026EDA</v>
          </cell>
          <cell r="B34" t="str">
            <v>PALA DEMAG 285 #032</v>
          </cell>
        </row>
        <row r="35">
          <cell r="A35" t="str">
            <v>EO026EDB</v>
          </cell>
          <cell r="B35" t="str">
            <v>PALA DEMAG 285 #033</v>
          </cell>
        </row>
        <row r="36">
          <cell r="A36" t="str">
            <v>EO026EDC</v>
          </cell>
          <cell r="B36" t="str">
            <v>PALA DEMAG 285 #034</v>
          </cell>
        </row>
        <row r="37">
          <cell r="A37" t="str">
            <v>EO026EDD</v>
          </cell>
          <cell r="B37" t="str">
            <v>PALA DEMAG 285 #035</v>
          </cell>
        </row>
        <row r="38">
          <cell r="A38" t="str">
            <v>EO026EDE</v>
          </cell>
          <cell r="B38" t="str">
            <v>PALA CAT 375 #061</v>
          </cell>
        </row>
        <row r="39">
          <cell r="A39" t="str">
            <v>EO026EDF</v>
          </cell>
          <cell r="B39" t="str">
            <v>PALA DEMAG 285 #031</v>
          </cell>
        </row>
        <row r="40">
          <cell r="A40" t="str">
            <v>EO026EDG</v>
          </cell>
          <cell r="B40" t="str">
            <v>PALA O&amp;K RH-30(OREGANAL)</v>
          </cell>
        </row>
        <row r="41">
          <cell r="A41" t="str">
            <v>EO026MDA</v>
          </cell>
          <cell r="B41" t="str">
            <v>PALA DEMAG 285 #032</v>
          </cell>
        </row>
        <row r="42">
          <cell r="A42" t="str">
            <v>EO026MDB</v>
          </cell>
          <cell r="B42" t="str">
            <v>PALA DEMAG 285 #033</v>
          </cell>
        </row>
        <row r="43">
          <cell r="A43" t="str">
            <v>EO026MDC</v>
          </cell>
          <cell r="B43" t="str">
            <v>PALA DEMAG 285 #034</v>
          </cell>
        </row>
        <row r="44">
          <cell r="A44" t="str">
            <v>EO026MDD</v>
          </cell>
          <cell r="B44" t="str">
            <v>PALA DEMAG 285 #035</v>
          </cell>
        </row>
        <row r="45">
          <cell r="A45" t="str">
            <v>EO026MDE</v>
          </cell>
          <cell r="B45" t="str">
            <v>PALA CAT 375 #061</v>
          </cell>
        </row>
        <row r="46">
          <cell r="A46" t="str">
            <v>EO026MDF</v>
          </cell>
          <cell r="B46" t="str">
            <v>PALA DEMAG 285 #031</v>
          </cell>
        </row>
        <row r="47">
          <cell r="A47" t="str">
            <v>EO026MDG</v>
          </cell>
          <cell r="B47" t="str">
            <v>PALA O&amp;K RH-30(OREGANAL)</v>
          </cell>
        </row>
        <row r="48">
          <cell r="A48" t="str">
            <v>EO028EEA</v>
          </cell>
          <cell r="B48" t="str">
            <v>CARGADOR 988 F #025</v>
          </cell>
        </row>
        <row r="49">
          <cell r="A49" t="str">
            <v>EO028EEB</v>
          </cell>
          <cell r="B49" t="str">
            <v>CARGADOR 992 D #031</v>
          </cell>
        </row>
        <row r="50">
          <cell r="A50" t="str">
            <v>EO028EEC</v>
          </cell>
          <cell r="B50" t="str">
            <v>CARGADOR 992 D #032</v>
          </cell>
        </row>
        <row r="51">
          <cell r="A51" t="str">
            <v>EO028MEA</v>
          </cell>
          <cell r="B51" t="str">
            <v>CARGADOR 988 F #025</v>
          </cell>
        </row>
        <row r="52">
          <cell r="A52" t="str">
            <v>EO028MEB</v>
          </cell>
          <cell r="B52" t="str">
            <v>CARGADOR 992 D #031</v>
          </cell>
        </row>
        <row r="53">
          <cell r="A53" t="str">
            <v>EO028MEC</v>
          </cell>
          <cell r="B53" t="str">
            <v>CARGADOR 992 D #032</v>
          </cell>
        </row>
        <row r="54">
          <cell r="A54" t="str">
            <v>EO030EFA</v>
          </cell>
          <cell r="B54" t="str">
            <v>MOTONIVElADORA CAT 16 G MO030</v>
          </cell>
        </row>
        <row r="55">
          <cell r="A55" t="str">
            <v>EO030EFC</v>
          </cell>
          <cell r="B55" t="str">
            <v>MOTONIVELADORA CAT 12G #002</v>
          </cell>
        </row>
        <row r="56">
          <cell r="A56" t="str">
            <v>EO030EFD</v>
          </cell>
          <cell r="B56" t="str">
            <v>MOTONIVELADORA CAT 16G #031</v>
          </cell>
        </row>
        <row r="57">
          <cell r="A57" t="str">
            <v>EO030EFE</v>
          </cell>
          <cell r="B57" t="str">
            <v>MOTONIVELADORA CAT 16H #032</v>
          </cell>
        </row>
        <row r="58">
          <cell r="A58" t="str">
            <v>EO030EFF</v>
          </cell>
          <cell r="B58" t="str">
            <v>MOTONIVELADORA CAT 16H #033</v>
          </cell>
        </row>
        <row r="59">
          <cell r="A59" t="str">
            <v>EO030MFC</v>
          </cell>
          <cell r="B59" t="str">
            <v>MOTONIVELADORA CAT 12G #002</v>
          </cell>
        </row>
        <row r="60">
          <cell r="A60" t="str">
            <v>EO030MFD</v>
          </cell>
          <cell r="B60" t="str">
            <v>MOTONIVELADORA CAT 16G #031</v>
          </cell>
        </row>
        <row r="61">
          <cell r="A61" t="str">
            <v>EO030MFE</v>
          </cell>
          <cell r="B61" t="str">
            <v>MOTONIVELADORA CAT 16H #032</v>
          </cell>
        </row>
        <row r="62">
          <cell r="A62" t="str">
            <v>EO030MFF</v>
          </cell>
          <cell r="B62" t="str">
            <v>MOTONIVELADORA CAT 16H #033</v>
          </cell>
        </row>
        <row r="63">
          <cell r="A63" t="str">
            <v>EO041EGA</v>
          </cell>
          <cell r="B63" t="str">
            <v>MOTOBOMBA CAT 831</v>
          </cell>
        </row>
        <row r="64">
          <cell r="A64" t="str">
            <v>EO041EGB</v>
          </cell>
          <cell r="B64" t="str">
            <v>MOTOBOMBA CAT 832</v>
          </cell>
        </row>
        <row r="65">
          <cell r="A65" t="str">
            <v>EO041EGC</v>
          </cell>
          <cell r="B65" t="str">
            <v>MOTOBOMBA CAT 833</v>
          </cell>
        </row>
        <row r="66">
          <cell r="A66" t="str">
            <v>EO041EGD</v>
          </cell>
          <cell r="B66" t="str">
            <v>MOTOBOMBA HAZLETON</v>
          </cell>
        </row>
        <row r="67">
          <cell r="A67" t="str">
            <v>EO041EGE</v>
          </cell>
          <cell r="B67" t="str">
            <v>MOTOBOMBA HAZLETON MH002</v>
          </cell>
        </row>
        <row r="68">
          <cell r="A68" t="str">
            <v>EO041EGF</v>
          </cell>
          <cell r="B68" t="str">
            <v>BOMBAS LEGRA BL01/BL02</v>
          </cell>
        </row>
        <row r="69">
          <cell r="A69" t="str">
            <v>EO041EGG</v>
          </cell>
          <cell r="B69" t="str">
            <v>ELECTRO BOMBAS EB'S</v>
          </cell>
        </row>
        <row r="70">
          <cell r="A70" t="str">
            <v>EO041MGA</v>
          </cell>
          <cell r="B70" t="str">
            <v>MOTOBOMBA CAT 831</v>
          </cell>
        </row>
        <row r="71">
          <cell r="A71" t="str">
            <v>EO041MGB</v>
          </cell>
          <cell r="B71" t="str">
            <v>MOTOBOMBA CAT 832</v>
          </cell>
        </row>
        <row r="72">
          <cell r="A72" t="str">
            <v>EO041MGC</v>
          </cell>
          <cell r="B72" t="str">
            <v>MOTOBOMBA CAT 833</v>
          </cell>
        </row>
        <row r="73">
          <cell r="A73" t="str">
            <v>EO041MGD</v>
          </cell>
          <cell r="B73" t="str">
            <v>MOTOBOMBA HAZLETON</v>
          </cell>
        </row>
        <row r="74">
          <cell r="A74" t="str">
            <v>EO041MGF</v>
          </cell>
          <cell r="B74" t="str">
            <v>BOMBAS LEGRA BL01/BL02</v>
          </cell>
        </row>
        <row r="75">
          <cell r="A75" t="str">
            <v>EO041MGG</v>
          </cell>
          <cell r="B75" t="str">
            <v>ELECTRO BOMBAS EB'S</v>
          </cell>
        </row>
        <row r="76">
          <cell r="A76" t="str">
            <v>EO051EHA</v>
          </cell>
          <cell r="B76" t="str">
            <v>PALA LIEBHERR 994 #01</v>
          </cell>
        </row>
        <row r="77">
          <cell r="A77" t="str">
            <v>EO051EHC</v>
          </cell>
          <cell r="B77" t="str">
            <v>PALA LIEBHERR 994 #02</v>
          </cell>
        </row>
        <row r="78">
          <cell r="A78" t="str">
            <v>EO051EHD</v>
          </cell>
          <cell r="B78" t="str">
            <v>PALA LIEBHERR 974 #12</v>
          </cell>
        </row>
        <row r="79">
          <cell r="A79" t="str">
            <v>EO051MHA</v>
          </cell>
          <cell r="B79" t="str">
            <v>PALA LIEBHERR 994 #01</v>
          </cell>
        </row>
        <row r="80">
          <cell r="A80" t="str">
            <v>EO051MHC</v>
          </cell>
          <cell r="B80" t="str">
            <v>PALA LIEBHERR 994 #02</v>
          </cell>
        </row>
        <row r="81">
          <cell r="A81" t="str">
            <v>EO051MHD</v>
          </cell>
          <cell r="B81" t="str">
            <v>PALA LIEBHERR 974 #12</v>
          </cell>
        </row>
        <row r="82">
          <cell r="A82" t="str">
            <v>EO057EIA</v>
          </cell>
          <cell r="B82" t="str">
            <v>CAMION INTERNACIONAL #1</v>
          </cell>
        </row>
        <row r="83">
          <cell r="A83" t="str">
            <v>EO057EIB</v>
          </cell>
          <cell r="B83" t="str">
            <v>CAMION  INTERNATIONAL # 2</v>
          </cell>
        </row>
        <row r="84">
          <cell r="A84" t="str">
            <v>EO057EIC</v>
          </cell>
          <cell r="B84" t="str">
            <v>CAMION CAT 777 C #031</v>
          </cell>
        </row>
        <row r="85">
          <cell r="A85" t="str">
            <v>EO057EID</v>
          </cell>
          <cell r="B85" t="str">
            <v>CAMION CAT 777 C #032</v>
          </cell>
        </row>
        <row r="86">
          <cell r="A86" t="str">
            <v>EO057EIE</v>
          </cell>
          <cell r="B86" t="str">
            <v>CAMION CAT 777 C #033</v>
          </cell>
        </row>
        <row r="87">
          <cell r="A87" t="str">
            <v>EO057EIF</v>
          </cell>
          <cell r="B87" t="str">
            <v>CAMION INTERNATIONAL 03</v>
          </cell>
        </row>
        <row r="88">
          <cell r="A88" t="str">
            <v>EO057EIG</v>
          </cell>
          <cell r="B88" t="str">
            <v>CAMION INTERNATIONAL #4</v>
          </cell>
        </row>
        <row r="89">
          <cell r="A89" t="str">
            <v>EO057EIH</v>
          </cell>
          <cell r="B89" t="str">
            <v>CAMION INTERNATIONAL # 5</v>
          </cell>
        </row>
        <row r="90">
          <cell r="A90" t="str">
            <v>EO057EII</v>
          </cell>
          <cell r="B90" t="str">
            <v>CAMION INTERNATIONAL #6</v>
          </cell>
        </row>
        <row r="91">
          <cell r="A91" t="str">
            <v>EO057EIJ</v>
          </cell>
          <cell r="B91" t="str">
            <v>CAMION INTERNATIONAL 10</v>
          </cell>
        </row>
        <row r="92">
          <cell r="A92" t="str">
            <v>EO057MIA</v>
          </cell>
          <cell r="B92" t="str">
            <v>CAMION  INTERNATIONAL # 1</v>
          </cell>
        </row>
        <row r="93">
          <cell r="A93" t="str">
            <v>EO057MIB</v>
          </cell>
          <cell r="B93" t="str">
            <v>CAMION  INTERNATIONAL # 2</v>
          </cell>
        </row>
        <row r="94">
          <cell r="A94" t="str">
            <v>EO057MIC</v>
          </cell>
          <cell r="B94" t="str">
            <v>CAMION CAT 777 C #031</v>
          </cell>
        </row>
        <row r="95">
          <cell r="A95" t="str">
            <v>EO057MID</v>
          </cell>
          <cell r="B95" t="str">
            <v>CAMION CAT 777 C #032</v>
          </cell>
        </row>
        <row r="96">
          <cell r="A96" t="str">
            <v>EO057MIE</v>
          </cell>
          <cell r="B96" t="str">
            <v>CAMION CAT 777 C #033</v>
          </cell>
        </row>
        <row r="97">
          <cell r="A97" t="str">
            <v>EO057MIF</v>
          </cell>
          <cell r="B97" t="str">
            <v>CAMION INTERNATIONAL #3</v>
          </cell>
        </row>
        <row r="98">
          <cell r="A98" t="str">
            <v>EO057MIG</v>
          </cell>
          <cell r="B98" t="str">
            <v>CAMION INTERNATIONAL #4</v>
          </cell>
        </row>
        <row r="99">
          <cell r="A99" t="str">
            <v>EO057MIH</v>
          </cell>
          <cell r="B99" t="str">
            <v>CAMION INTERNATIONAL #5</v>
          </cell>
        </row>
        <row r="100">
          <cell r="A100" t="str">
            <v>EO057MII</v>
          </cell>
          <cell r="B100" t="str">
            <v>CAMION INTERNATIONAL #6</v>
          </cell>
        </row>
        <row r="101">
          <cell r="A101" t="str">
            <v>EO057MIJ</v>
          </cell>
          <cell r="B101" t="str">
            <v>CAMION INTERNATIONAL #7</v>
          </cell>
        </row>
        <row r="102">
          <cell r="A102" t="str">
            <v>EO058EJA</v>
          </cell>
          <cell r="B102" t="str">
            <v>CAMION CAT 793 B #101</v>
          </cell>
        </row>
        <row r="103">
          <cell r="A103" t="str">
            <v>EO058EJB</v>
          </cell>
          <cell r="B103" t="str">
            <v>CAMION CAT 793 B #102</v>
          </cell>
        </row>
        <row r="104">
          <cell r="A104" t="str">
            <v>EO058EJC</v>
          </cell>
          <cell r="B104" t="str">
            <v>CAMION CAT 793 B #103</v>
          </cell>
        </row>
        <row r="105">
          <cell r="A105" t="str">
            <v>EO058EJD</v>
          </cell>
          <cell r="B105" t="str">
            <v>CAMION CAT 793 B #104</v>
          </cell>
        </row>
        <row r="106">
          <cell r="A106" t="str">
            <v>EO058EJE</v>
          </cell>
          <cell r="B106" t="str">
            <v>CAMION CAT 793 B #105</v>
          </cell>
        </row>
        <row r="107">
          <cell r="A107" t="str">
            <v>EO058EJF</v>
          </cell>
          <cell r="B107" t="str">
            <v>CAMION CAT 793 B #106</v>
          </cell>
        </row>
        <row r="108">
          <cell r="A108" t="str">
            <v>EO058EJG</v>
          </cell>
          <cell r="B108" t="str">
            <v>CAMION CAT 793 B #107</v>
          </cell>
        </row>
        <row r="109">
          <cell r="A109" t="str">
            <v>EO058EJH</v>
          </cell>
          <cell r="B109" t="str">
            <v>CAMION CAT 793 B #108</v>
          </cell>
        </row>
        <row r="110">
          <cell r="A110" t="str">
            <v>EO058EJI</v>
          </cell>
          <cell r="B110" t="str">
            <v>CAMION CAT 793 B #109</v>
          </cell>
        </row>
        <row r="111">
          <cell r="A111" t="str">
            <v>EO058EJJ</v>
          </cell>
          <cell r="B111" t="str">
            <v>CAMION CAT 793 B #110</v>
          </cell>
        </row>
        <row r="112">
          <cell r="A112" t="str">
            <v>EO058EJK</v>
          </cell>
          <cell r="B112" t="str">
            <v>CAMION CAT 793 B #111</v>
          </cell>
        </row>
        <row r="113">
          <cell r="A113" t="str">
            <v>EO058EJL</v>
          </cell>
          <cell r="B113" t="str">
            <v>CAMION CAT 793 B #112</v>
          </cell>
        </row>
        <row r="114">
          <cell r="A114" t="str">
            <v>EO058EJM</v>
          </cell>
          <cell r="B114" t="str">
            <v>CAMION CAT 793 B #113</v>
          </cell>
        </row>
        <row r="115">
          <cell r="A115" t="str">
            <v>EO058EJN</v>
          </cell>
          <cell r="B115" t="str">
            <v>CAMION CAT 793 B #114</v>
          </cell>
        </row>
        <row r="116">
          <cell r="A116" t="str">
            <v>EO058EJO</v>
          </cell>
          <cell r="B116" t="str">
            <v>CAMION CAT 793 B #115</v>
          </cell>
        </row>
        <row r="117">
          <cell r="A117" t="str">
            <v>EO058EJP</v>
          </cell>
          <cell r="B117" t="str">
            <v>CAMION CAT 793 B #116</v>
          </cell>
        </row>
        <row r="118">
          <cell r="A118" t="str">
            <v>EO058EJQ</v>
          </cell>
          <cell r="B118" t="str">
            <v>CAMION CAT 793 B #117</v>
          </cell>
        </row>
        <row r="119">
          <cell r="A119" t="str">
            <v>EO058EJR</v>
          </cell>
          <cell r="B119" t="str">
            <v>CAMION CAT 793 B #118</v>
          </cell>
        </row>
        <row r="120">
          <cell r="A120" t="str">
            <v>EO058EJS</v>
          </cell>
          <cell r="B120" t="str">
            <v>CAMION CAT 793 B #119</v>
          </cell>
        </row>
        <row r="121">
          <cell r="A121" t="str">
            <v>EO058EJT</v>
          </cell>
          <cell r="B121" t="str">
            <v>CAMION CAT 793 B #120</v>
          </cell>
        </row>
        <row r="122">
          <cell r="A122" t="str">
            <v>EO058MJA</v>
          </cell>
          <cell r="B122" t="str">
            <v>CAMION CAT 793 B #101</v>
          </cell>
        </row>
        <row r="123">
          <cell r="A123" t="str">
            <v>EO058MJB</v>
          </cell>
          <cell r="B123" t="str">
            <v>CAMION CAT 793 B #102</v>
          </cell>
        </row>
        <row r="124">
          <cell r="A124" t="str">
            <v>EO058MJC</v>
          </cell>
          <cell r="B124" t="str">
            <v>CAMION CAT 793 B #103</v>
          </cell>
        </row>
        <row r="125">
          <cell r="A125" t="str">
            <v>EO058MJD</v>
          </cell>
          <cell r="B125" t="str">
            <v>CAMION CAT 793 B #104</v>
          </cell>
        </row>
        <row r="126">
          <cell r="A126" t="str">
            <v>EO058MJE</v>
          </cell>
          <cell r="B126" t="str">
            <v>CAMION CAT 793 B #105</v>
          </cell>
        </row>
        <row r="127">
          <cell r="A127" t="str">
            <v>EO058MJF</v>
          </cell>
          <cell r="B127" t="str">
            <v>CAMION CAT 793 B #106</v>
          </cell>
        </row>
        <row r="128">
          <cell r="A128" t="str">
            <v>EO058MJG</v>
          </cell>
          <cell r="B128" t="str">
            <v>CAMION CAT 793 B #107</v>
          </cell>
        </row>
        <row r="129">
          <cell r="A129" t="str">
            <v>EO058MJH</v>
          </cell>
          <cell r="B129" t="str">
            <v>CAMION CAT 793 B #108</v>
          </cell>
        </row>
        <row r="130">
          <cell r="A130" t="str">
            <v>EO058MJI</v>
          </cell>
          <cell r="B130" t="str">
            <v>CAMION CAT 793 B #109</v>
          </cell>
        </row>
        <row r="131">
          <cell r="A131" t="str">
            <v>EO058MJJ</v>
          </cell>
          <cell r="B131" t="str">
            <v>CAMION CAT 793 B #110</v>
          </cell>
        </row>
        <row r="132">
          <cell r="A132" t="str">
            <v>EO058MJK</v>
          </cell>
          <cell r="B132" t="str">
            <v>CAMION CAT 793 B #111</v>
          </cell>
        </row>
        <row r="133">
          <cell r="A133" t="str">
            <v>EO058MJL</v>
          </cell>
          <cell r="B133" t="str">
            <v>CAMION CAT 793 B #112</v>
          </cell>
        </row>
        <row r="134">
          <cell r="A134" t="str">
            <v>EO058MJM</v>
          </cell>
          <cell r="B134" t="str">
            <v>CAMION CAT 793 B #113</v>
          </cell>
        </row>
        <row r="135">
          <cell r="A135" t="str">
            <v>EO058MJN</v>
          </cell>
          <cell r="B135" t="str">
            <v>CAMION CAT 793 B #114</v>
          </cell>
        </row>
        <row r="136">
          <cell r="A136" t="str">
            <v>EO058MJO</v>
          </cell>
          <cell r="B136" t="str">
            <v>CAMION CAT 793 B #115</v>
          </cell>
        </row>
        <row r="137">
          <cell r="A137" t="str">
            <v>EO058MJP</v>
          </cell>
          <cell r="B137" t="str">
            <v>CAMION CAT 793 B #116</v>
          </cell>
        </row>
        <row r="138">
          <cell r="A138" t="str">
            <v>EO058MJQ</v>
          </cell>
          <cell r="B138" t="str">
            <v>CAMION CAT 793 B #117</v>
          </cell>
        </row>
        <row r="139">
          <cell r="A139" t="str">
            <v>EO058MJR</v>
          </cell>
          <cell r="B139" t="str">
            <v>CAMION CAT 793 B #118</v>
          </cell>
        </row>
        <row r="140">
          <cell r="A140" t="str">
            <v>EO058MJS</v>
          </cell>
          <cell r="B140" t="str">
            <v>CAMION CAT 793 B #119</v>
          </cell>
        </row>
        <row r="141">
          <cell r="A141" t="str">
            <v>EO058MJT</v>
          </cell>
          <cell r="B141" t="str">
            <v>CAMION CAT 793 B #120</v>
          </cell>
        </row>
        <row r="142">
          <cell r="A142" t="str">
            <v>EO060EKB</v>
          </cell>
          <cell r="B142" t="str">
            <v>BALLENA 777C 4XJ01090</v>
          </cell>
        </row>
        <row r="143">
          <cell r="A143" t="str">
            <v>EO060EKC</v>
          </cell>
          <cell r="B143" t="str">
            <v>BALLENA 777C 4X01084</v>
          </cell>
        </row>
        <row r="144">
          <cell r="A144" t="str">
            <v>EO060EKD</v>
          </cell>
          <cell r="B144" t="str">
            <v>BALLENA 777C 4XNUEVA</v>
          </cell>
        </row>
        <row r="145">
          <cell r="A145" t="str">
            <v>EO060MKB</v>
          </cell>
          <cell r="B145" t="str">
            <v>BALLENA 777C 4XJ01090</v>
          </cell>
        </row>
        <row r="146">
          <cell r="A146" t="str">
            <v>EO060MKC</v>
          </cell>
          <cell r="B146" t="str">
            <v>BALLENA 777C 4X01084</v>
          </cell>
        </row>
        <row r="147">
          <cell r="A147" t="str">
            <v>EO060MKD</v>
          </cell>
          <cell r="B147" t="str">
            <v>BALLENA 777C 4XNUEVA</v>
          </cell>
        </row>
        <row r="148">
          <cell r="A148" t="str">
            <v>EO090E90</v>
          </cell>
          <cell r="B148" t="str">
            <v>MARC DISCOUNT</v>
          </cell>
        </row>
        <row r="149">
          <cell r="A149" t="str">
            <v>EO200ETA</v>
          </cell>
          <cell r="B149" t="str">
            <v>MANTENIMIENTO EQ. PESADO</v>
          </cell>
        </row>
        <row r="150">
          <cell r="A150" t="str">
            <v>EO200ETC</v>
          </cell>
          <cell r="B150" t="str">
            <v>MANTENIMIENTO PLANTAS Y ELECTR</v>
          </cell>
        </row>
        <row r="151">
          <cell r="A151" t="str">
            <v>EO200MQA</v>
          </cell>
          <cell r="B151" t="str">
            <v>GERENCIA DE PRODUCCION</v>
          </cell>
        </row>
        <row r="152">
          <cell r="A152" t="str">
            <v>EO200MQB</v>
          </cell>
          <cell r="B152" t="str">
            <v>OPERACIONES MINERAS</v>
          </cell>
        </row>
        <row r="153">
          <cell r="A153" t="str">
            <v>EO200MQD</v>
          </cell>
          <cell r="B153" t="str">
            <v>PERFORACION VOLADURA</v>
          </cell>
        </row>
        <row r="154">
          <cell r="A154" t="str">
            <v>EO200MQT</v>
          </cell>
          <cell r="B154" t="str">
            <v>SERVICIOS  MINA</v>
          </cell>
        </row>
        <row r="155">
          <cell r="A155" t="str">
            <v>EO233ELA</v>
          </cell>
          <cell r="B155" t="str">
            <v>PLANTA ILUMINACION #1</v>
          </cell>
        </row>
        <row r="156">
          <cell r="A156" t="str">
            <v>EO233ELB</v>
          </cell>
          <cell r="B156" t="str">
            <v>PLANTA ILUMINACION #2</v>
          </cell>
        </row>
        <row r="157">
          <cell r="A157" t="str">
            <v>EO233ELC</v>
          </cell>
          <cell r="B157" t="str">
            <v>PLANTA ILUMINACION #3</v>
          </cell>
        </row>
        <row r="158">
          <cell r="A158" t="str">
            <v>EO233ELD</v>
          </cell>
          <cell r="B158" t="str">
            <v>PLANTA ILUMINACION #4</v>
          </cell>
        </row>
        <row r="159">
          <cell r="A159" t="str">
            <v>EO233ELE</v>
          </cell>
          <cell r="B159" t="str">
            <v>PLANTA ILUMINACION #5</v>
          </cell>
        </row>
        <row r="160">
          <cell r="A160" t="str">
            <v>EO233ELF</v>
          </cell>
          <cell r="B160" t="str">
            <v>PLANTA ILUMINACION #6</v>
          </cell>
        </row>
        <row r="161">
          <cell r="A161" t="str">
            <v>EO233ELG</v>
          </cell>
          <cell r="B161" t="str">
            <v>PLANTA ILUMINACION #7</v>
          </cell>
        </row>
        <row r="162">
          <cell r="A162" t="str">
            <v>EO233ELH</v>
          </cell>
          <cell r="B162" t="str">
            <v>PLANTA ILUMINACION #8</v>
          </cell>
        </row>
        <row r="163">
          <cell r="A163" t="str">
            <v>EO233ELI</v>
          </cell>
          <cell r="B163" t="str">
            <v>PLANTA ELECTRICA 3512</v>
          </cell>
        </row>
        <row r="164">
          <cell r="A164" t="str">
            <v>EO233ELJ</v>
          </cell>
          <cell r="B164" t="str">
            <v>PLANTA ELECTRICA 3306</v>
          </cell>
        </row>
        <row r="165">
          <cell r="A165" t="str">
            <v>EO233ELK</v>
          </cell>
          <cell r="B165" t="str">
            <v>PLANTA GENERADORA CIUDADELA PG</v>
          </cell>
        </row>
        <row r="166">
          <cell r="A166" t="str">
            <v>EO233ELL</v>
          </cell>
          <cell r="B166" t="str">
            <v>PLANTA GENERADORA OREGANAL</v>
          </cell>
        </row>
        <row r="167">
          <cell r="A167" t="str">
            <v>EO233ELN</v>
          </cell>
          <cell r="B167" t="str">
            <v>COMPRESOR INGERS.RAND(TALLER)</v>
          </cell>
        </row>
        <row r="168">
          <cell r="A168" t="str">
            <v>EO248EMA</v>
          </cell>
          <cell r="B168" t="str">
            <v>GRUA GROVE 47019</v>
          </cell>
        </row>
        <row r="169">
          <cell r="A169" t="str">
            <v>EO248EMB</v>
          </cell>
          <cell r="B169" t="str">
            <v>VEHICULO COMBUSTIBLE  #01</v>
          </cell>
        </row>
        <row r="170">
          <cell r="A170" t="str">
            <v>EO248EMC</v>
          </cell>
          <cell r="B170" t="str">
            <v>VEHICULO COMBUSTIBLE  #02</v>
          </cell>
        </row>
        <row r="171">
          <cell r="A171" t="str">
            <v>EO248EMD</v>
          </cell>
          <cell r="B171" t="str">
            <v>VEHICULO LUBRICANTES   #11</v>
          </cell>
        </row>
        <row r="172">
          <cell r="A172" t="str">
            <v>EO248EME</v>
          </cell>
          <cell r="B172" t="str">
            <v>VEHICULO LUBRICANTES   #12</v>
          </cell>
        </row>
        <row r="173">
          <cell r="A173" t="str">
            <v>EO248EMF</v>
          </cell>
          <cell r="B173" t="str">
            <v>VEHICULO DE LAVADO #21</v>
          </cell>
        </row>
        <row r="174">
          <cell r="A174" t="str">
            <v>EO248EMG</v>
          </cell>
          <cell r="B174" t="str">
            <v>MOTOSOLDADOR 8401 #01</v>
          </cell>
        </row>
        <row r="175">
          <cell r="A175" t="str">
            <v>EO248EMH</v>
          </cell>
          <cell r="B175" t="str">
            <v>MOTOSOLDADOR 8402 #02</v>
          </cell>
        </row>
        <row r="176">
          <cell r="A176" t="str">
            <v>EO248EMI</v>
          </cell>
          <cell r="B176" t="str">
            <v>MOTOSOLDADOR  #03</v>
          </cell>
        </row>
        <row r="177">
          <cell r="A177" t="str">
            <v>EO248EMJ</v>
          </cell>
          <cell r="B177" t="str">
            <v>MOTOSOLDADOR  #04</v>
          </cell>
        </row>
        <row r="178">
          <cell r="A178" t="str">
            <v>EO248EMK</v>
          </cell>
          <cell r="B178" t="str">
            <v>MONTACARGAS CAT 980 C</v>
          </cell>
        </row>
        <row r="179">
          <cell r="A179" t="str">
            <v>EO248EML</v>
          </cell>
          <cell r="B179" t="str">
            <v>LLANTERO  CAT 980 C</v>
          </cell>
        </row>
        <row r="180">
          <cell r="A180" t="str">
            <v>EO248EMM</v>
          </cell>
          <cell r="B180" t="str">
            <v>COMPRESOR INGERSOLL RAND</v>
          </cell>
        </row>
        <row r="181">
          <cell r="A181" t="str">
            <v>EO248EMN</v>
          </cell>
          <cell r="B181" t="str">
            <v>COMPRESOR INGERSOLL RAND</v>
          </cell>
        </row>
        <row r="182">
          <cell r="A182" t="str">
            <v>EO248EMO</v>
          </cell>
          <cell r="B182" t="str">
            <v>VEHICULO GRUA KODIAK MT041</v>
          </cell>
        </row>
        <row r="183">
          <cell r="A183" t="str">
            <v>EO248EMP</v>
          </cell>
          <cell r="B183" t="str">
            <v>MOTOSOLDADOR MS05</v>
          </cell>
        </row>
        <row r="184">
          <cell r="A184" t="str">
            <v>EO248EMQ</v>
          </cell>
          <cell r="B184" t="str">
            <v>HERRAMIENTAS TALLER</v>
          </cell>
        </row>
        <row r="185">
          <cell r="A185" t="str">
            <v>EO248EMR</v>
          </cell>
          <cell r="B185" t="str">
            <v>CAMION DE LUBRICACION CAT 769</v>
          </cell>
        </row>
        <row r="186">
          <cell r="A186" t="str">
            <v>EP061CNA</v>
          </cell>
          <cell r="B186" t="str">
            <v>EUCLID # 1</v>
          </cell>
        </row>
        <row r="187">
          <cell r="A187" t="str">
            <v>EP061CNB</v>
          </cell>
          <cell r="B187" t="str">
            <v>EUCLID # 2</v>
          </cell>
        </row>
        <row r="188">
          <cell r="A188" t="str">
            <v>EP061CNC</v>
          </cell>
          <cell r="B188" t="str">
            <v>EUCLID # 3</v>
          </cell>
        </row>
        <row r="189">
          <cell r="A189" t="str">
            <v>EP061ENA</v>
          </cell>
          <cell r="B189" t="str">
            <v>EUCLID # 1</v>
          </cell>
        </row>
        <row r="190">
          <cell r="A190" t="str">
            <v>EP061ENB</v>
          </cell>
          <cell r="B190" t="str">
            <v>EUCLID # 2</v>
          </cell>
        </row>
        <row r="191">
          <cell r="A191" t="str">
            <v>EP061ENC</v>
          </cell>
          <cell r="B191" t="str">
            <v>EUCLID # 3</v>
          </cell>
        </row>
        <row r="192">
          <cell r="A192" t="str">
            <v>EP460COA</v>
          </cell>
          <cell r="B192" t="str">
            <v>PLANTA MOVIL #01</v>
          </cell>
        </row>
        <row r="193">
          <cell r="A193" t="str">
            <v>EP460COB</v>
          </cell>
          <cell r="B193" t="str">
            <v>PLANTA MOVIL #02</v>
          </cell>
        </row>
        <row r="194">
          <cell r="A194" t="str">
            <v>EP460COC</v>
          </cell>
          <cell r="B194" t="str">
            <v>PLANTA MOVIL #04</v>
          </cell>
        </row>
        <row r="195">
          <cell r="A195" t="str">
            <v>EP460EOA</v>
          </cell>
          <cell r="B195" t="str">
            <v>PLANTA MOVIL #01</v>
          </cell>
        </row>
        <row r="196">
          <cell r="A196" t="str">
            <v>EP460EOB</v>
          </cell>
          <cell r="B196" t="str">
            <v>PLANTA MOVIL #02</v>
          </cell>
        </row>
        <row r="197">
          <cell r="A197" t="str">
            <v>EP460EOC</v>
          </cell>
          <cell r="B197" t="str">
            <v>PLANTA MOVIL #04</v>
          </cell>
        </row>
        <row r="198">
          <cell r="A198" t="str">
            <v>EP489CPA</v>
          </cell>
          <cell r="B198" t="str">
            <v>CARCADOR 988 F #021</v>
          </cell>
        </row>
        <row r="199">
          <cell r="A199" t="str">
            <v>EP489CPB</v>
          </cell>
          <cell r="B199" t="str">
            <v>CARGADOR 988 F #022</v>
          </cell>
        </row>
        <row r="200">
          <cell r="A200" t="str">
            <v>EP489CPC</v>
          </cell>
          <cell r="B200" t="str">
            <v>CARGADOR 988 F #023</v>
          </cell>
        </row>
        <row r="201">
          <cell r="A201" t="str">
            <v>EP489CPD</v>
          </cell>
          <cell r="B201" t="str">
            <v>CARGADOR 988 F #024</v>
          </cell>
        </row>
        <row r="202">
          <cell r="A202" t="str">
            <v>EP489EPA</v>
          </cell>
          <cell r="B202" t="str">
            <v>CARGADOR 988 F #021</v>
          </cell>
        </row>
        <row r="203">
          <cell r="A203" t="str">
            <v>EP489EPB</v>
          </cell>
          <cell r="B203" t="str">
            <v>CARGADOR 988 F #022</v>
          </cell>
        </row>
        <row r="204">
          <cell r="A204" t="str">
            <v>EP489EPC</v>
          </cell>
          <cell r="B204" t="str">
            <v>CARGADOR 988 F #023</v>
          </cell>
        </row>
        <row r="205">
          <cell r="A205" t="str">
            <v>EP489EPD</v>
          </cell>
          <cell r="B205" t="str">
            <v>CARGADOR 988 F #024</v>
          </cell>
        </row>
        <row r="206">
          <cell r="A206" t="str">
            <v>ER900X20</v>
          </cell>
          <cell r="B206" t="str">
            <v>EXPORTACION  DE  CARBON</v>
          </cell>
        </row>
        <row r="207">
          <cell r="A207" t="str">
            <v>ES500SUC</v>
          </cell>
          <cell r="B207" t="str">
            <v>SERVICIOS GENERALES</v>
          </cell>
        </row>
        <row r="208">
          <cell r="A208" t="str">
            <v>ES800AUB</v>
          </cell>
          <cell r="B208" t="str">
            <v>GERENCIA ADMINISTRATIVA</v>
          </cell>
        </row>
        <row r="209">
          <cell r="A209" t="str">
            <v>ES800AUP</v>
          </cell>
          <cell r="B209" t="str">
            <v>STATIONARY</v>
          </cell>
        </row>
        <row r="210">
          <cell r="A210" t="str">
            <v>ES800AZA</v>
          </cell>
          <cell r="B210" t="str">
            <v>SISTEMAS Y TELECOMUNICACIONES</v>
          </cell>
        </row>
        <row r="211">
          <cell r="A211" t="str">
            <v>ES800PUX</v>
          </cell>
          <cell r="B211" t="str">
            <v>RECURSOS HUMANOS</v>
          </cell>
        </row>
        <row r="212">
          <cell r="A212" t="str">
            <v>ES822AVA</v>
          </cell>
          <cell r="B212" t="str">
            <v>CONTABILIDAD MINA</v>
          </cell>
        </row>
        <row r="213">
          <cell r="A213" t="str">
            <v>ES826S30</v>
          </cell>
          <cell r="B213" t="str">
            <v>SALUD OCUPACIONAL</v>
          </cell>
        </row>
        <row r="214">
          <cell r="A214" t="str">
            <v>ES826S31</v>
          </cell>
          <cell r="B214" t="str">
            <v>PROGRAMA AMIGOS / NOSA</v>
          </cell>
        </row>
        <row r="215">
          <cell r="A215" t="str">
            <v>ES828U36</v>
          </cell>
          <cell r="B215" t="str">
            <v>INGENIERIA AMBIENTAL</v>
          </cell>
        </row>
        <row r="216">
          <cell r="A216" t="str">
            <v>ES828U37</v>
          </cell>
          <cell r="B216" t="str">
            <v>ENVIRONMENTAL MONITORING</v>
          </cell>
        </row>
        <row r="217">
          <cell r="A217" t="str">
            <v>ES828U38</v>
          </cell>
          <cell r="B217" t="str">
            <v>REHABILITATION</v>
          </cell>
        </row>
        <row r="218">
          <cell r="A218" t="str">
            <v>ES828U39</v>
          </cell>
          <cell r="B218" t="str">
            <v>GESTION AMBIENTAL</v>
          </cell>
        </row>
        <row r="219">
          <cell r="A219" t="str">
            <v>ES832USA</v>
          </cell>
          <cell r="B219" t="str">
            <v>GEOLOGIA</v>
          </cell>
        </row>
        <row r="220">
          <cell r="A220" t="str">
            <v>ES833U10</v>
          </cell>
          <cell r="B220" t="str">
            <v>CONTROL DE CALIDAD</v>
          </cell>
        </row>
        <row r="221">
          <cell r="A221" t="str">
            <v>ES851A25</v>
          </cell>
          <cell r="B221" t="str">
            <v>GERENCIA GENERAL</v>
          </cell>
        </row>
        <row r="222">
          <cell r="A222" t="str">
            <v>ES854URA</v>
          </cell>
          <cell r="B222" t="str">
            <v>GERENCIA DE SERVICIOS TECNICOS</v>
          </cell>
        </row>
        <row r="223">
          <cell r="A223" t="str">
            <v>ES854URC</v>
          </cell>
          <cell r="B223" t="str">
            <v>PLANEACION A CORTO PLAZO</v>
          </cell>
        </row>
        <row r="224">
          <cell r="A224" t="str">
            <v>ES859U07</v>
          </cell>
          <cell r="B224" t="str">
            <v>TOPOGRAFIA</v>
          </cell>
        </row>
        <row r="225">
          <cell r="A225" t="str">
            <v>ES861U35</v>
          </cell>
          <cell r="B225" t="str">
            <v>SEGURIDAD INDUSTRIAL</v>
          </cell>
        </row>
        <row r="226">
          <cell r="A226" t="str">
            <v>ES861ZYA</v>
          </cell>
          <cell r="B226" t="str">
            <v>PROTECCION INDUSTRIAL MINA</v>
          </cell>
        </row>
        <row r="227">
          <cell r="A227" t="str">
            <v>ES861ZYC</v>
          </cell>
          <cell r="B227" t="str">
            <v>PROTECCION INDUSTRIAL PROYECTO SUR</v>
          </cell>
        </row>
        <row r="228">
          <cell r="A228" t="str">
            <v>ES863A05</v>
          </cell>
          <cell r="B228" t="str">
            <v>PLANTA Y CONTROL INVENTARIOS</v>
          </cell>
        </row>
        <row r="229">
          <cell r="A229" t="str">
            <v>ES863A40</v>
          </cell>
          <cell r="B229" t="str">
            <v>ALMACEN Y COMPRAS</v>
          </cell>
        </row>
        <row r="230">
          <cell r="A230" t="str">
            <v>ET501SWB</v>
          </cell>
          <cell r="B230" t="str">
            <v>PERFORACION</v>
          </cell>
        </row>
        <row r="231">
          <cell r="A231" t="str">
            <v>ET510SXB</v>
          </cell>
          <cell r="B231" t="str">
            <v>GEOLOGIA BARRANQUILLA</v>
          </cell>
        </row>
        <row r="232">
          <cell r="A232" t="str">
            <v>ET510SXE</v>
          </cell>
          <cell r="B232" t="str">
            <v>PLANEACION A LARGO PLAZO</v>
          </cell>
        </row>
        <row r="233">
          <cell r="A233" t="str">
            <v>ET515S17</v>
          </cell>
          <cell r="B233" t="str">
            <v>CONTROL DE PROYECTO</v>
          </cell>
        </row>
        <row r="234">
          <cell r="A234" t="str">
            <v>ET800AUA</v>
          </cell>
          <cell r="B234" t="str">
            <v>GERENCIA  BARRANQUILLA</v>
          </cell>
        </row>
        <row r="235">
          <cell r="A235" t="str">
            <v>ET800AUC</v>
          </cell>
          <cell r="B235" t="str">
            <v>SERVICIOS GENERALES BARRANQUIL</v>
          </cell>
        </row>
        <row r="236">
          <cell r="A236" t="str">
            <v>ET800AUD</v>
          </cell>
          <cell r="B236" t="str">
            <v>OFICINA BOGOTA</v>
          </cell>
        </row>
        <row r="237">
          <cell r="A237" t="str">
            <v>ET800AUE</v>
          </cell>
          <cell r="B237" t="str">
            <v>LEGAL ( JURIDICA )</v>
          </cell>
        </row>
        <row r="238">
          <cell r="A238" t="str">
            <v>ET800AUL</v>
          </cell>
          <cell r="B238" t="str">
            <v>TRAINING</v>
          </cell>
        </row>
        <row r="239">
          <cell r="A239" t="str">
            <v>ET800AUP</v>
          </cell>
          <cell r="B239" t="str">
            <v>STATIONERY</v>
          </cell>
        </row>
        <row r="240">
          <cell r="A240" t="str">
            <v>ET800AUZ</v>
          </cell>
          <cell r="B240" t="str">
            <v>GERENCIA COMERCIAL CZN</v>
          </cell>
        </row>
        <row r="241">
          <cell r="A241" t="str">
            <v>ET800PUW</v>
          </cell>
          <cell r="B241" t="str">
            <v>RELACIONES PUBLICAS</v>
          </cell>
        </row>
        <row r="242">
          <cell r="A242" t="str">
            <v>ET800XUY</v>
          </cell>
          <cell r="B242" t="str">
            <v>COMISION UTILIZACION PUERTO</v>
          </cell>
        </row>
        <row r="243">
          <cell r="A243" t="str">
            <v>ET800XUZ</v>
          </cell>
          <cell r="B243" t="str">
            <v>GERENCIA COMERCIAL</v>
          </cell>
        </row>
        <row r="244">
          <cell r="A244" t="str">
            <v>ET822AVB</v>
          </cell>
          <cell r="B244" t="str">
            <v>FINANCIERA/CONTABILIDAD</v>
          </cell>
        </row>
        <row r="245">
          <cell r="A245" t="str">
            <v>ET861ZYB</v>
          </cell>
          <cell r="B245" t="str">
            <v>PROTECCION INDUSTRIAL BARRANQ.</v>
          </cell>
        </row>
        <row r="246">
          <cell r="A246" t="str">
            <v>ET863A40</v>
          </cell>
          <cell r="B246" t="str">
            <v>COMPRAS Y SUMINISTROS</v>
          </cell>
        </row>
        <row r="247">
          <cell r="A247" t="str">
            <v>ET876AZB</v>
          </cell>
          <cell r="B247" t="str">
            <v>SISTEMAS BARRANQUILLA</v>
          </cell>
        </row>
        <row r="248">
          <cell r="A248" t="str">
            <v>EY800A50</v>
          </cell>
          <cell r="B248" t="str">
            <v>TRANSPORTE DE CARBON</v>
          </cell>
        </row>
      </sheetData>
      <sheetData sheetId="3"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ystem Control"/>
      <sheetName val="New Acc Trans"/>
      <sheetName val="invoice control"/>
      <sheetName val=" mts drilled &amp; invoices"/>
      <sheetName val="details for unit price"/>
      <sheetName val="summary unit price"/>
      <sheetName val="for accounting"/>
      <sheetName val="cost codes"/>
      <sheetName val="Sheet1"/>
      <sheetName val="PEG Budget"/>
      <sheetName val="cost control"/>
      <sheetName val="cost control Extended"/>
      <sheetName val="LT contract"/>
      <sheetName val="Servipozos Contract"/>
      <sheetName val="Initial Budget Sector C"/>
      <sheetName val="for MBGs stage 1"/>
      <sheetName val="for MBGs stage 2"/>
      <sheetName val="for MBGs PEG"/>
      <sheetName val="for MBGs ALL"/>
      <sheetName val="core shed and century"/>
      <sheetName val="Peg Budget June 2000"/>
      <sheetName val="PEG cash flow"/>
    </sheetNames>
    <sheetDataSet>
      <sheetData sheetId="0"/>
      <sheetData sheetId="1"/>
      <sheetData sheetId="2"/>
      <sheetData sheetId="3"/>
      <sheetData sheetId="4"/>
      <sheetData sheetId="5"/>
      <sheetData sheetId="6"/>
      <sheetData sheetId="7" refreshError="1">
        <row r="2">
          <cell r="B2" t="str">
            <v>C5101</v>
          </cell>
          <cell r="C2" t="str">
            <v>C51 DRILLING</v>
          </cell>
          <cell r="D2" t="str">
            <v>C510 Drilling</v>
          </cell>
          <cell r="E2" t="str">
            <v>Coal Quality/Core Drilling</v>
          </cell>
          <cell r="F2" t="str">
            <v>Core Drilling</v>
          </cell>
        </row>
        <row r="3">
          <cell r="B3" t="str">
            <v>C5102</v>
          </cell>
          <cell r="C3" t="str">
            <v>C51 DRILLING</v>
          </cell>
          <cell r="D3" t="str">
            <v>C510 Drilling</v>
          </cell>
          <cell r="E3" t="str">
            <v>Structure/Non Core Drilling</v>
          </cell>
          <cell r="F3" t="str">
            <v>Open Drilling</v>
          </cell>
        </row>
        <row r="4">
          <cell r="B4" t="str">
            <v>C5111</v>
          </cell>
          <cell r="C4" t="str">
            <v>C51 DRILLING</v>
          </cell>
          <cell r="D4" t="str">
            <v>C511 Drilling Support</v>
          </cell>
          <cell r="E4" t="str">
            <v>Casing</v>
          </cell>
          <cell r="F4" t="str">
            <v>Casing</v>
          </cell>
        </row>
        <row r="5">
          <cell r="B5" t="str">
            <v>C5112</v>
          </cell>
          <cell r="C5" t="str">
            <v>C51 DRILLING</v>
          </cell>
          <cell r="D5" t="str">
            <v>C511 Drilling Support</v>
          </cell>
          <cell r="E5" t="str">
            <v>Drill Rig Moves</v>
          </cell>
          <cell r="F5" t="str">
            <v>Drill Rig Moves</v>
          </cell>
        </row>
        <row r="6">
          <cell r="B6" t="str">
            <v>C5113</v>
          </cell>
          <cell r="C6" t="str">
            <v>C51 DRILLING</v>
          </cell>
          <cell r="D6" t="str">
            <v>C511 Drilling Support</v>
          </cell>
          <cell r="E6" t="str">
            <v>Drill Rig Mobilisation/Demobilisation- Core</v>
          </cell>
          <cell r="F6" t="str">
            <v>Core Drilling Mobilization</v>
          </cell>
        </row>
        <row r="7">
          <cell r="B7" t="str">
            <v>C5114</v>
          </cell>
          <cell r="C7" t="str">
            <v>C51 DRILLING</v>
          </cell>
          <cell r="D7" t="str">
            <v>C511 Drilling Support</v>
          </cell>
          <cell r="E7" t="str">
            <v>Drill Rig Mobilisation/Demobilisation - Non Core</v>
          </cell>
          <cell r="F7" t="str">
            <v>Open Drilling Mobilization</v>
          </cell>
        </row>
        <row r="8">
          <cell r="B8" t="str">
            <v>C5115</v>
          </cell>
          <cell r="C8" t="str">
            <v>C51 DRILLING</v>
          </cell>
          <cell r="D8" t="str">
            <v>C511 Drilling Support</v>
          </cell>
          <cell r="E8" t="str">
            <v>Drill Site Preparation</v>
          </cell>
          <cell r="F8" t="str">
            <v>Mud Pools</v>
          </cell>
        </row>
        <row r="9">
          <cell r="B9" t="str">
            <v>C5116</v>
          </cell>
          <cell r="C9" t="str">
            <v>C51 DRILLING</v>
          </cell>
          <cell r="D9" t="str">
            <v>C511 Drilling Support</v>
          </cell>
          <cell r="E9" t="str">
            <v>Drill Site Preparation</v>
          </cell>
          <cell r="F9" t="str">
            <v>Other Prep Costs</v>
          </cell>
        </row>
        <row r="10">
          <cell r="B10" t="str">
            <v>C5201</v>
          </cell>
          <cell r="C10" t="str">
            <v>C52 GEOLOGICAL</v>
          </cell>
          <cell r="D10" t="str">
            <v>C520 Geol. Supervision &amp; Reporting</v>
          </cell>
          <cell r="E10" t="str">
            <v>Project Geologists (Local)</v>
          </cell>
          <cell r="F10" t="str">
            <v>Local Geologists</v>
          </cell>
        </row>
        <row r="11">
          <cell r="B11" t="str">
            <v>C5202</v>
          </cell>
          <cell r="C11" t="str">
            <v>C52 GEOLOGICAL</v>
          </cell>
          <cell r="D11" t="str">
            <v>C520 Geol. Supervision &amp; Reporting</v>
          </cell>
          <cell r="E11" t="str">
            <v>Supervising Geologist (Expat)</v>
          </cell>
          <cell r="F11" t="str">
            <v>Expat Geologist</v>
          </cell>
        </row>
        <row r="12">
          <cell r="B12" t="str">
            <v>C5203</v>
          </cell>
          <cell r="C12" t="str">
            <v>C52 GEOLOGICAL</v>
          </cell>
          <cell r="D12" t="str">
            <v>C520 Geol. Supervision &amp; Reporting</v>
          </cell>
          <cell r="E12" t="str">
            <v>Computer Geologist</v>
          </cell>
          <cell r="F12" t="str">
            <v>Computer Geologist</v>
          </cell>
        </row>
        <row r="13">
          <cell r="B13" t="str">
            <v>C5204</v>
          </cell>
          <cell r="C13" t="str">
            <v>C52 GEOLOGICAL</v>
          </cell>
          <cell r="D13" t="str">
            <v>C520 Geol. Supervision &amp; Reporting</v>
          </cell>
          <cell r="E13" t="str">
            <v>Project Management MBGS</v>
          </cell>
          <cell r="F13" t="str">
            <v>MBGS Management</v>
          </cell>
        </row>
        <row r="14">
          <cell r="B14" t="str">
            <v>C5205</v>
          </cell>
          <cell r="C14" t="str">
            <v>C52 GEOLOGICAL</v>
          </cell>
          <cell r="D14" t="str">
            <v>C520 Geol. Supervision &amp; Reporting</v>
          </cell>
          <cell r="E14" t="str">
            <v>Report</v>
          </cell>
          <cell r="F14" t="str">
            <v>Report</v>
          </cell>
        </row>
        <row r="15">
          <cell r="B15" t="str">
            <v>C5206</v>
          </cell>
          <cell r="C15" t="str">
            <v>C52 GEOLOGICAL</v>
          </cell>
          <cell r="D15" t="str">
            <v>C520 Geol. Supervision &amp; Reporting</v>
          </cell>
          <cell r="E15" t="str">
            <v>Computer Geologist &amp; Report</v>
          </cell>
          <cell r="F15" t="str">
            <v>Computer Geologist &amp; Report</v>
          </cell>
        </row>
        <row r="16">
          <cell r="B16" t="str">
            <v>C5211</v>
          </cell>
          <cell r="C16" t="str">
            <v>C52 GEOLOGICAL</v>
          </cell>
          <cell r="D16" t="str">
            <v>C521 Geological Supplies</v>
          </cell>
          <cell r="E16" t="str">
            <v>Core Shed &amp; Core Racks</v>
          </cell>
          <cell r="F16" t="str">
            <v>Core Racks</v>
          </cell>
        </row>
        <row r="17">
          <cell r="B17" t="str">
            <v>C5212</v>
          </cell>
          <cell r="C17" t="str">
            <v>C52 GEOLOGICAL</v>
          </cell>
          <cell r="D17" t="str">
            <v>C521 Geological Supplies</v>
          </cell>
          <cell r="E17" t="str">
            <v>Refrigerator</v>
          </cell>
          <cell r="F17" t="str">
            <v>Refrigerator</v>
          </cell>
        </row>
        <row r="18">
          <cell r="B18" t="str">
            <v>C5213</v>
          </cell>
          <cell r="C18" t="str">
            <v>C52 GEOLOGICAL</v>
          </cell>
          <cell r="D18" t="str">
            <v>C521 Geological Supplies</v>
          </cell>
          <cell r="E18" t="str">
            <v>Field Supplies/Sampling Materials</v>
          </cell>
          <cell r="F18" t="str">
            <v>Sampling &amp; Drilling Supplies</v>
          </cell>
        </row>
        <row r="19">
          <cell r="B19" t="str">
            <v>C5214</v>
          </cell>
          <cell r="C19" t="str">
            <v>C52 GEOLOGICAL</v>
          </cell>
          <cell r="D19" t="str">
            <v>C521 Geological Supplies</v>
          </cell>
          <cell r="E19" t="str">
            <v>Core Boxes</v>
          </cell>
          <cell r="F19" t="str">
            <v>Core Boxes</v>
          </cell>
        </row>
        <row r="20">
          <cell r="B20" t="str">
            <v>C5215</v>
          </cell>
          <cell r="C20" t="str">
            <v>C52 GEOLOGICAL</v>
          </cell>
          <cell r="D20" t="str">
            <v>C521 Geological Supplies</v>
          </cell>
          <cell r="E20" t="str">
            <v>Portable Toilets</v>
          </cell>
          <cell r="F20" t="str">
            <v>Portable Toilets</v>
          </cell>
        </row>
        <row r="21">
          <cell r="B21" t="str">
            <v>C5216</v>
          </cell>
          <cell r="C21" t="str">
            <v>C52 GEOLOGICAL</v>
          </cell>
          <cell r="D21" t="str">
            <v>C521 Geological Supplies</v>
          </cell>
          <cell r="E21" t="str">
            <v>Core Shed &amp; Core Racks</v>
          </cell>
          <cell r="F21" t="str">
            <v>Core Shed</v>
          </cell>
        </row>
        <row r="22">
          <cell r="B22" t="str">
            <v>C531</v>
          </cell>
          <cell r="C22" t="str">
            <v>C53 GEOPHYSICAL</v>
          </cell>
          <cell r="D22" t="str">
            <v>C530 Down Hole Logging</v>
          </cell>
          <cell r="E22" t="str">
            <v>Century Training</v>
          </cell>
          <cell r="F22" t="str">
            <v>Expat E-logging Engineer</v>
          </cell>
        </row>
        <row r="23">
          <cell r="B23" t="str">
            <v>C532</v>
          </cell>
          <cell r="C23" t="str">
            <v>C53 GEOPHYSICAL</v>
          </cell>
          <cell r="D23" t="str">
            <v>C530 Down Hole Logging</v>
          </cell>
          <cell r="E23" t="str">
            <v>Logging Engineer (Local)</v>
          </cell>
          <cell r="F23" t="str">
            <v>E-logging Tech</v>
          </cell>
        </row>
        <row r="24">
          <cell r="B24" t="str">
            <v>C533</v>
          </cell>
          <cell r="C24" t="str">
            <v>C53 GEOPHYSICAL</v>
          </cell>
          <cell r="D24" t="str">
            <v>C530 Down Hole Logging</v>
          </cell>
          <cell r="E24" t="str">
            <v>Tools &amp; Spare parts</v>
          </cell>
          <cell r="F24" t="str">
            <v>Tools &amp; Spare parts</v>
          </cell>
        </row>
        <row r="25">
          <cell r="B25" t="str">
            <v>C534</v>
          </cell>
          <cell r="C25" t="str">
            <v>C53 GEOPHYSICAL</v>
          </cell>
          <cell r="D25" t="str">
            <v>C530 Down Hole Logging</v>
          </cell>
          <cell r="E25" t="str">
            <v>Radioactive Materials Permit</v>
          </cell>
          <cell r="F25" t="str">
            <v>Monitoring Services</v>
          </cell>
        </row>
        <row r="26">
          <cell r="B26" t="str">
            <v>C535</v>
          </cell>
          <cell r="C26" t="str">
            <v>C53 GEOPHYSICAL</v>
          </cell>
          <cell r="D26" t="str">
            <v>C530 Down Hole Logging</v>
          </cell>
          <cell r="E26" t="str">
            <v>Radioactive Materials Permit</v>
          </cell>
          <cell r="F26" t="str">
            <v>Training</v>
          </cell>
        </row>
        <row r="27">
          <cell r="B27" t="str">
            <v>C541</v>
          </cell>
          <cell r="C27" t="str">
            <v>C54 COAL QUALITY</v>
          </cell>
          <cell r="D27" t="str">
            <v>C540 COAL QUALITY</v>
          </cell>
          <cell r="E27" t="str">
            <v>Raw Coal Analyses</v>
          </cell>
          <cell r="F27" t="str">
            <v>QC Test</v>
          </cell>
        </row>
        <row r="28">
          <cell r="B28" t="str">
            <v>C551</v>
          </cell>
          <cell r="C28" t="str">
            <v>C55 GROUNDWATER STUDIES</v>
          </cell>
          <cell r="D28" t="str">
            <v>C550 GROUNDWATER STUDIES</v>
          </cell>
          <cell r="E28" t="str">
            <v>Piezometer Supplies</v>
          </cell>
          <cell r="F28" t="str">
            <v>Piezometer Supplies</v>
          </cell>
        </row>
        <row r="29">
          <cell r="B29" t="str">
            <v>C552</v>
          </cell>
          <cell r="C29" t="str">
            <v>C55 GROUNDWATER STUDIES</v>
          </cell>
          <cell r="D29" t="str">
            <v>C550 GROUNDWATER STUDIES</v>
          </cell>
          <cell r="E29" t="str">
            <v>Drilling for piezometers</v>
          </cell>
          <cell r="F29" t="str">
            <v>Drilling for Piezometers</v>
          </cell>
        </row>
        <row r="30">
          <cell r="B30" t="str">
            <v>C561</v>
          </cell>
          <cell r="C30" t="str">
            <v>C56 FIELD SUPPORT</v>
          </cell>
          <cell r="D30" t="str">
            <v>C560 Field Support</v>
          </cell>
          <cell r="E30" t="str">
            <v>4WD Hire/Fuel</v>
          </cell>
          <cell r="F30" t="str">
            <v>4WD Hire/Fuel</v>
          </cell>
        </row>
        <row r="31">
          <cell r="B31" t="str">
            <v>C562</v>
          </cell>
          <cell r="C31" t="str">
            <v>C56 FIELD SUPPORT</v>
          </cell>
          <cell r="D31" t="str">
            <v>C560 Field Support</v>
          </cell>
          <cell r="E31" t="str">
            <v>Travel and other Expenses in Colombia</v>
          </cell>
          <cell r="F31" t="str">
            <v>Travel and Other Expenses (Expat)</v>
          </cell>
        </row>
        <row r="32">
          <cell r="B32" t="str">
            <v>C563</v>
          </cell>
          <cell r="C32" t="str">
            <v>C56 FIELD SUPPORT</v>
          </cell>
          <cell r="D32" t="str">
            <v>C560 Field Support</v>
          </cell>
          <cell r="E32" t="str">
            <v>Travel and other Expenses</v>
          </cell>
          <cell r="F32" t="str">
            <v>Traveling MBGS</v>
          </cell>
        </row>
        <row r="33">
          <cell r="B33" t="str">
            <v>C571</v>
          </cell>
          <cell r="C33" t="str">
            <v>C57 SUNDRIES</v>
          </cell>
          <cell r="D33" t="str">
            <v>C570 SUNDRIES</v>
          </cell>
          <cell r="E33" t="str">
            <v>SUNDRIES</v>
          </cell>
          <cell r="F33" t="str">
            <v>SUNDRIES</v>
          </cell>
        </row>
        <row r="34">
          <cell r="B34" t="str">
            <v>C572</v>
          </cell>
          <cell r="C34" t="str">
            <v>C57 SUNDRIES</v>
          </cell>
          <cell r="D34" t="str">
            <v>C570 SUNDRIES</v>
          </cell>
          <cell r="E34" t="str">
            <v>SUNDRIES (original budget distributed on other items)</v>
          </cell>
          <cell r="F34" t="str">
            <v>SUNDRIES (original budget distributed on other items)</v>
          </cell>
        </row>
        <row r="35">
          <cell r="B35" t="str">
            <v>C5811</v>
          </cell>
          <cell r="C35" t="str">
            <v>C58 Geotech &amp; Hydro Consultant</v>
          </cell>
          <cell r="D35" t="str">
            <v>C581 Geotechnical</v>
          </cell>
          <cell r="E35" t="str">
            <v>Sampling Costs/ Drilling</v>
          </cell>
          <cell r="F35" t="str">
            <v>Sampling Costs/ Drilling</v>
          </cell>
        </row>
        <row r="36">
          <cell r="B36" t="str">
            <v>C5812</v>
          </cell>
          <cell r="C36" t="str">
            <v>C58 Geotech &amp; Hydro Consultant</v>
          </cell>
          <cell r="D36" t="str">
            <v>C581 Geotechnical</v>
          </cell>
          <cell r="E36" t="str">
            <v>Tests Costs</v>
          </cell>
          <cell r="F36" t="str">
            <v>Tests Costs</v>
          </cell>
        </row>
        <row r="37">
          <cell r="B37" t="str">
            <v>C5813</v>
          </cell>
          <cell r="C37" t="str">
            <v>C58 Geotech &amp; Hydro Consultant</v>
          </cell>
          <cell r="D37" t="str">
            <v>C581 Geotechnical</v>
          </cell>
          <cell r="E37" t="str">
            <v>Geotech Engineer</v>
          </cell>
          <cell r="F37" t="str">
            <v>Geotech Engineer</v>
          </cell>
        </row>
        <row r="38">
          <cell r="B38" t="str">
            <v>C5814</v>
          </cell>
          <cell r="C38" t="str">
            <v>C58 Geotech &amp; Hydro Consultant</v>
          </cell>
          <cell r="D38" t="str">
            <v>C581 Geotechnical</v>
          </cell>
          <cell r="E38" t="str">
            <v>Trenching</v>
          </cell>
          <cell r="F38" t="str">
            <v>Trenching</v>
          </cell>
        </row>
        <row r="39">
          <cell r="B39" t="str">
            <v>C5815</v>
          </cell>
          <cell r="C39" t="str">
            <v>C58 Geotech &amp; Hydro Consultant</v>
          </cell>
          <cell r="D39" t="str">
            <v>C581 Geotechnical</v>
          </cell>
          <cell r="E39" t="str">
            <v>Other Costs</v>
          </cell>
          <cell r="F39" t="str">
            <v>Other Costs</v>
          </cell>
        </row>
        <row r="40">
          <cell r="B40" t="str">
            <v>C5821</v>
          </cell>
          <cell r="C40" t="str">
            <v>C58 Geotech &amp; Hydro Consultant</v>
          </cell>
          <cell r="D40" t="str">
            <v>C582 Hydrology</v>
          </cell>
          <cell r="E40" t="str">
            <v>Hydrology Engineer</v>
          </cell>
          <cell r="F40" t="str">
            <v>Hydrology Engineer</v>
          </cell>
        </row>
        <row r="41">
          <cell r="B41" t="str">
            <v>C5822</v>
          </cell>
          <cell r="C41" t="str">
            <v>C58 Geotech &amp; Hydro Consultant</v>
          </cell>
          <cell r="D41" t="str">
            <v>C582 Hydrology</v>
          </cell>
          <cell r="E41" t="str">
            <v>Hydrology Data</v>
          </cell>
          <cell r="F41" t="str">
            <v>Hydrology Data</v>
          </cell>
        </row>
        <row r="42">
          <cell r="B42" t="str">
            <v>C5823</v>
          </cell>
          <cell r="C42" t="str">
            <v>C58 Geotech &amp; Hydro Consultant</v>
          </cell>
          <cell r="D42" t="str">
            <v>C582 Hydrology</v>
          </cell>
          <cell r="E42" t="str">
            <v>Other Costs</v>
          </cell>
          <cell r="F42" t="str">
            <v>Other Costs</v>
          </cell>
        </row>
        <row r="43">
          <cell r="B43" t="str">
            <v>C5831</v>
          </cell>
          <cell r="C43" t="str">
            <v>C58 Geotech &amp; Hydro Consultant</v>
          </cell>
          <cell r="D43" t="str">
            <v>C583 Hydrogeology</v>
          </cell>
          <cell r="E43" t="str">
            <v>Hydrogeology Engineer</v>
          </cell>
          <cell r="F43" t="str">
            <v>Hydrogeology Engineer</v>
          </cell>
        </row>
        <row r="44">
          <cell r="B44" t="str">
            <v>C5833</v>
          </cell>
          <cell r="C44" t="str">
            <v>C58 Geotech &amp; Hydro Consultant</v>
          </cell>
          <cell r="D44" t="str">
            <v>C583 Hydrogeology</v>
          </cell>
          <cell r="E44" t="str">
            <v>Pumping Tests</v>
          </cell>
          <cell r="F44" t="str">
            <v>Pumping Test</v>
          </cell>
        </row>
        <row r="45">
          <cell r="B45" t="str">
            <v>C5841</v>
          </cell>
          <cell r="C45" t="str">
            <v>C58 Geotech &amp; Hydro Consultant</v>
          </cell>
          <cell r="D45" t="str">
            <v>C584 Water Management</v>
          </cell>
          <cell r="E45" t="str">
            <v>Hidraulics/Hidrology Engineers</v>
          </cell>
          <cell r="F45" t="str">
            <v>Hidraulics/Hidrology Engineers</v>
          </cell>
        </row>
        <row r="46">
          <cell r="B46" t="str">
            <v>C5842</v>
          </cell>
          <cell r="C46" t="str">
            <v>C58 Geotech &amp; Hydro Consultant</v>
          </cell>
          <cell r="D46" t="str">
            <v>C584 Water Management</v>
          </cell>
          <cell r="E46" t="str">
            <v>Water Quality Tests</v>
          </cell>
          <cell r="F46" t="str">
            <v>Water Quality Tests</v>
          </cell>
        </row>
        <row r="47">
          <cell r="B47" t="str">
            <v>C5881</v>
          </cell>
          <cell r="C47" t="str">
            <v>C58 Geotech &amp; Hydro Consultant</v>
          </cell>
          <cell r="D47" t="str">
            <v>C588 Prodeco Suport</v>
          </cell>
          <cell r="E47" t="str">
            <v>Food and Lodge at camp</v>
          </cell>
          <cell r="F47" t="str">
            <v>Food and Lodge at camp</v>
          </cell>
        </row>
        <row r="48">
          <cell r="B48" t="str">
            <v>C5882</v>
          </cell>
          <cell r="C48" t="str">
            <v>C58 Geotech &amp; Hydro Consultant</v>
          </cell>
          <cell r="D48" t="str">
            <v>C588 Prodeco Suport</v>
          </cell>
          <cell r="E48" t="str">
            <v>4WD Hire/Fuel</v>
          </cell>
          <cell r="F48" t="str">
            <v>4WD Hire/Fuel</v>
          </cell>
        </row>
        <row r="49">
          <cell r="B49" t="str">
            <v>C5883</v>
          </cell>
          <cell r="C49" t="str">
            <v>C58 Geotech &amp; Hydro Consultant</v>
          </cell>
          <cell r="D49" t="str">
            <v>C588 Prodeco Suport</v>
          </cell>
          <cell r="E49" t="str">
            <v>Other Expenses</v>
          </cell>
          <cell r="F49" t="str">
            <v>Other Expenses</v>
          </cell>
        </row>
        <row r="50">
          <cell r="B50" t="str">
            <v>C5891</v>
          </cell>
          <cell r="C50" t="str">
            <v>C58 Geotech &amp; Hydro Consultant</v>
          </cell>
          <cell r="D50" t="str">
            <v>C589 Global Project</v>
          </cell>
          <cell r="E50" t="str">
            <v>Report Copies</v>
          </cell>
          <cell r="F50" t="str">
            <v>Report Copies</v>
          </cell>
        </row>
        <row r="51">
          <cell r="B51" t="str">
            <v>C5893</v>
          </cell>
          <cell r="C51" t="str">
            <v>C58 Geotech &amp; Hydro Consultant</v>
          </cell>
          <cell r="D51" t="str">
            <v>C589 Global Project</v>
          </cell>
          <cell r="E51" t="str">
            <v>Management Fees</v>
          </cell>
          <cell r="F51" t="str">
            <v>Management Fees</v>
          </cell>
        </row>
        <row r="52">
          <cell r="B52" t="str">
            <v>C5894</v>
          </cell>
          <cell r="C52" t="str">
            <v>C58 Geotech &amp; Hydro Consultant</v>
          </cell>
          <cell r="D52" t="str">
            <v>C589 Global Project</v>
          </cell>
          <cell r="E52" t="str">
            <v>Travel Expenses</v>
          </cell>
          <cell r="F52" t="str">
            <v>Travel Expenses</v>
          </cell>
        </row>
        <row r="53">
          <cell r="B53" t="str">
            <v>C5895</v>
          </cell>
          <cell r="C53" t="str">
            <v>C58 Geotech &amp; Hydro Consultant</v>
          </cell>
          <cell r="D53" t="str">
            <v>C589 Global Project</v>
          </cell>
          <cell r="E53" t="str">
            <v>Telephone</v>
          </cell>
          <cell r="F53" t="str">
            <v>Telephone</v>
          </cell>
        </row>
        <row r="54">
          <cell r="B54" t="str">
            <v>C5896</v>
          </cell>
          <cell r="C54" t="str">
            <v>C58 Geotech &amp; Hydro Consultant</v>
          </cell>
          <cell r="D54" t="str">
            <v>C589 Global Project</v>
          </cell>
          <cell r="E54" t="str">
            <v>Other Expenses</v>
          </cell>
          <cell r="F54" t="str">
            <v>Other Expenses</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3"/>
      <sheetName val="TarifaMT (2)"/>
      <sheetName val="TarifaMT"/>
      <sheetName val="RESUMEN"/>
      <sheetName val="ANALISIS PREV"/>
      <sheetName val="CONSULTORÍA "/>
      <sheetName val="INTERVE."/>
      <sheetName val="SUPERV."/>
      <sheetName val="AIU"/>
      <sheetName val="COSTEO TOTAL OBRA"/>
      <sheetName val="Componente minimo"/>
      <sheetName val="IPC"/>
      <sheetName val="Ensayos Laboratorio"/>
      <sheetName val="proyecc desembol"/>
      <sheetName val="Top_Y_Batimetria"/>
      <sheetName val="PLAN.CAR-"/>
      <sheetName val="F.M. VIA"/>
      <sheetName val="TABLA Honorarios"/>
    </sheetNames>
    <sheetDataSet>
      <sheetData sheetId="0" refreshError="1"/>
      <sheetData sheetId="1" refreshError="1"/>
      <sheetData sheetId="2" refreshError="1"/>
      <sheetData sheetId="3" refreshError="1"/>
      <sheetData sheetId="4"/>
      <sheetData sheetId="5">
        <row r="11">
          <cell r="G11">
            <v>1162336.32</v>
          </cell>
        </row>
      </sheetData>
      <sheetData sheetId="6">
        <row r="46">
          <cell r="H46">
            <v>6658336</v>
          </cell>
        </row>
      </sheetData>
      <sheetData sheetId="7">
        <row r="27">
          <cell r="G27">
            <v>8058900</v>
          </cell>
        </row>
      </sheetData>
      <sheetData sheetId="8">
        <row r="15">
          <cell r="G15">
            <v>6072000</v>
          </cell>
        </row>
      </sheetData>
      <sheetData sheetId="9" refreshError="1"/>
      <sheetData sheetId="10">
        <row r="7">
          <cell r="D7" t="e">
            <v>#REF!</v>
          </cell>
        </row>
        <row r="33">
          <cell r="D33" t="e">
            <v>#REF!</v>
          </cell>
        </row>
        <row r="37">
          <cell r="D37" t="e">
            <v>#REF!</v>
          </cell>
        </row>
      </sheetData>
      <sheetData sheetId="11" refreshError="1"/>
      <sheetData sheetId="12" refreshError="1"/>
      <sheetData sheetId="13" refreshError="1"/>
      <sheetData sheetId="14" refreshError="1"/>
      <sheetData sheetId="15" refreshError="1"/>
      <sheetData sheetId="16">
        <row r="23">
          <cell r="D23">
            <v>7264602</v>
          </cell>
        </row>
      </sheetData>
      <sheetData sheetId="17" refreshError="1"/>
      <sheetData sheetId="18"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valuación Financiera"/>
      <sheetName val="Escenario1"/>
      <sheetName val="Modelo"/>
      <sheetName val="Parámetros"/>
      <sheetName val="Factorcarga y pérdidas"/>
      <sheetName val="Cálculo FCC"/>
      <sheetName val="S_E y trafo"/>
      <sheetName val="Módulo Línea B. sencilla"/>
      <sheetName val="Módulo Barraje Tipo 2"/>
      <sheetName val="Módulo Común Tipo2"/>
      <sheetName val="Costo Subestación"/>
      <sheetName val="Costo línea AT"/>
      <sheetName val="Costos RED MT y BT"/>
      <sheetName val="Cálculo pérdidas"/>
      <sheetName val="Cond. económico"/>
      <sheetName val="Costos Red"/>
      <sheetName val="Al_Alma_Ace_desn"/>
      <sheetName val="Cable_subte"/>
      <sheetName val="Costos Conductores"/>
      <sheetName val="AAAC"/>
      <sheetName val="ASC-AAC"/>
      <sheetName val="ACAR"/>
      <sheetName val="ACSR-COMPLE"/>
      <sheetName val="Cable_subte1"/>
      <sheetName val="Validación"/>
      <sheetName val="ipp"/>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Name val="ASSUMPTIONS"/>
      <sheetName val="Input EcModel"/>
      <sheetName val="New Template"/>
      <sheetName val="INPUT_TEMP"/>
      <sheetName val="W_REV"/>
      <sheetName val="NOM_IS&amp;BS_PESO"/>
      <sheetName val="W_OPEX"/>
      <sheetName val="W_CAPEX"/>
      <sheetName val="W_FUND"/>
      <sheetName val="W_EQUITY"/>
      <sheetName val="W_TAX_DEP"/>
      <sheetName val="W_TAX"/>
      <sheetName val="NOMINAL_CF_PESO"/>
      <sheetName val="NOM_IS&amp;BS_US$"/>
      <sheetName val="NOM_CF_US$"/>
      <sheetName val="REAL_CF_US$"/>
      <sheetName val="SUMMARY"/>
      <sheetName val="PresentationJan02"/>
      <sheetName val="Chart - Real cashflow"/>
      <sheetName val="Chart_Direct_per_BCM"/>
      <sheetName val="Chart_Indiect_BCM"/>
      <sheetName val="Chart_Cost_per_ton"/>
      <sheetName val="Manpower"/>
      <sheetName val="Chart_Staff_prod"/>
      <sheetName val="Funding Sens"/>
      <sheetName val="NAME_RANGES"/>
    </sheetNames>
    <sheetDataSet>
      <sheetData sheetId="0" refreshError="1"/>
      <sheetData sheetId="1" refreshError="1">
        <row r="6">
          <cell r="H6">
            <v>1</v>
          </cell>
          <cell r="I6">
            <v>2</v>
          </cell>
          <cell r="J6">
            <v>3</v>
          </cell>
          <cell r="K6">
            <v>4</v>
          </cell>
          <cell r="L6">
            <v>5</v>
          </cell>
          <cell r="M6">
            <v>6</v>
          </cell>
          <cell r="N6">
            <v>7</v>
          </cell>
          <cell r="O6">
            <v>8</v>
          </cell>
          <cell r="P6">
            <v>9</v>
          </cell>
          <cell r="Q6">
            <v>10</v>
          </cell>
          <cell r="R6">
            <v>11</v>
          </cell>
          <cell r="S6">
            <v>12</v>
          </cell>
          <cell r="T6">
            <v>13</v>
          </cell>
          <cell r="U6">
            <v>14</v>
          </cell>
          <cell r="V6">
            <v>15</v>
          </cell>
          <cell r="W6">
            <v>16</v>
          </cell>
          <cell r="X6">
            <v>17</v>
          </cell>
          <cell r="Y6">
            <v>18</v>
          </cell>
          <cell r="Z6">
            <v>19</v>
          </cell>
          <cell r="AA6">
            <v>20</v>
          </cell>
          <cell r="AB6">
            <v>21</v>
          </cell>
          <cell r="AC6">
            <v>22</v>
          </cell>
          <cell r="AD6">
            <v>23</v>
          </cell>
          <cell r="AE6">
            <v>24</v>
          </cell>
          <cell r="AF6">
            <v>25</v>
          </cell>
          <cell r="AG6">
            <v>26</v>
          </cell>
          <cell r="AH6">
            <v>27</v>
          </cell>
          <cell r="AI6">
            <v>28</v>
          </cell>
          <cell r="AJ6">
            <v>29</v>
          </cell>
          <cell r="AK6">
            <v>30</v>
          </cell>
          <cell r="AL6">
            <v>31</v>
          </cell>
          <cell r="AM6">
            <v>32</v>
          </cell>
          <cell r="AN6">
            <v>33</v>
          </cell>
          <cell r="AO6">
            <v>34</v>
          </cell>
          <cell r="AP6">
            <v>35</v>
          </cell>
        </row>
        <row r="7">
          <cell r="H7">
            <v>2001</v>
          </cell>
          <cell r="I7">
            <v>2002</v>
          </cell>
          <cell r="J7">
            <v>2003</v>
          </cell>
          <cell r="K7">
            <v>2004</v>
          </cell>
          <cell r="L7">
            <v>2005</v>
          </cell>
          <cell r="M7">
            <v>2006</v>
          </cell>
          <cell r="N7">
            <v>2007</v>
          </cell>
          <cell r="O7">
            <v>2008</v>
          </cell>
          <cell r="P7">
            <v>2009</v>
          </cell>
          <cell r="Q7">
            <v>2010</v>
          </cell>
          <cell r="R7">
            <v>2011</v>
          </cell>
          <cell r="S7">
            <v>2012</v>
          </cell>
          <cell r="T7">
            <v>2013</v>
          </cell>
          <cell r="U7">
            <v>2014</v>
          </cell>
          <cell r="V7">
            <v>2015</v>
          </cell>
          <cell r="W7">
            <v>2016</v>
          </cell>
          <cell r="X7">
            <v>2017</v>
          </cell>
          <cell r="Y7">
            <v>2018</v>
          </cell>
          <cell r="Z7">
            <v>2019</v>
          </cell>
          <cell r="AA7">
            <v>2020</v>
          </cell>
          <cell r="AB7">
            <v>2021</v>
          </cell>
          <cell r="AC7">
            <v>2022</v>
          </cell>
          <cell r="AD7">
            <v>2023</v>
          </cell>
          <cell r="AE7">
            <v>2024</v>
          </cell>
          <cell r="AF7">
            <v>2025</v>
          </cell>
          <cell r="AG7">
            <v>2026</v>
          </cell>
          <cell r="AH7">
            <v>2027</v>
          </cell>
          <cell r="AI7">
            <v>2028</v>
          </cell>
          <cell r="AJ7">
            <v>2029</v>
          </cell>
          <cell r="AK7">
            <v>2030</v>
          </cell>
          <cell r="AL7">
            <v>2031</v>
          </cell>
          <cell r="AM7">
            <v>2032</v>
          </cell>
          <cell r="AN7">
            <v>2033</v>
          </cell>
          <cell r="AO7">
            <v>2034</v>
          </cell>
          <cell r="AP7">
            <v>2035</v>
          </cell>
        </row>
      </sheetData>
      <sheetData sheetId="2" refreshError="1"/>
      <sheetData sheetId="3" refreshError="1"/>
      <sheetData sheetId="4" refreshError="1"/>
      <sheetData sheetId="5" refreshError="1">
        <row r="115">
          <cell r="H115">
            <v>0</v>
          </cell>
          <cell r="I115">
            <v>1206811.3162431244</v>
          </cell>
          <cell r="J115">
            <v>1590961.4604705418</v>
          </cell>
          <cell r="K115">
            <v>1730575.9564541497</v>
          </cell>
          <cell r="L115">
            <v>2142682.256418678</v>
          </cell>
          <cell r="M115">
            <v>2331224.9058954678</v>
          </cell>
          <cell r="N115">
            <v>2527412.2357362211</v>
          </cell>
          <cell r="O115">
            <v>2782518.5932018678</v>
          </cell>
          <cell r="P115">
            <v>2990274.6542298207</v>
          </cell>
          <cell r="Q115">
            <v>3255224.9335835539</v>
          </cell>
          <cell r="R115">
            <v>3543863.9346611197</v>
          </cell>
          <cell r="S115">
            <v>3857892.2832937399</v>
          </cell>
          <cell r="T115">
            <v>4210360.3970687324</v>
          </cell>
          <cell r="U115">
            <v>4577346.5782707063</v>
          </cell>
          <cell r="V115">
            <v>4980025.8478291696</v>
          </cell>
          <cell r="W115">
            <v>5417191.7475218112</v>
          </cell>
          <cell r="X115">
            <v>5905662.3185034748</v>
          </cell>
          <cell r="Y115">
            <v>6447098.6326881014</v>
          </cell>
          <cell r="Z115">
            <v>7045903.5760849994</v>
          </cell>
          <cell r="AA115">
            <v>7698227.6157233259</v>
          </cell>
          <cell r="AB115">
            <v>8420931.9875317588</v>
          </cell>
          <cell r="AC115">
            <v>9154929.3827340007</v>
          </cell>
          <cell r="AD115">
            <v>9950027.8819846939</v>
          </cell>
          <cell r="AE115">
            <v>10877630.038753988</v>
          </cell>
          <cell r="AF115">
            <v>11856187.62579206</v>
          </cell>
          <cell r="AG115">
            <v>12920325.71476049</v>
          </cell>
          <cell r="AH115">
            <v>13917885.430683093</v>
          </cell>
          <cell r="AI115">
            <v>15074425.760493625</v>
          </cell>
          <cell r="AJ115">
            <v>16137978.734628152</v>
          </cell>
          <cell r="AK115">
            <v>17468548.02603187</v>
          </cell>
          <cell r="AL115">
            <v>18989981.072840311</v>
          </cell>
          <cell r="AM115">
            <v>20617869.364584539</v>
          </cell>
          <cell r="AN115">
            <v>22498179.187074836</v>
          </cell>
          <cell r="AO115">
            <v>0</v>
          </cell>
          <cell r="AP115">
            <v>0</v>
          </cell>
        </row>
      </sheetData>
      <sheetData sheetId="6" refreshError="1"/>
      <sheetData sheetId="7" refreshError="1">
        <row r="220">
          <cell r="H220">
            <v>0</v>
          </cell>
          <cell r="I220">
            <v>79473.272158005973</v>
          </cell>
          <cell r="J220">
            <v>121159.24741547462</v>
          </cell>
          <cell r="K220">
            <v>138831.25320728825</v>
          </cell>
          <cell r="L220">
            <v>165785.77467879959</v>
          </cell>
          <cell r="M220">
            <v>190917.92305694884</v>
          </cell>
          <cell r="N220">
            <v>258001.33070891688</v>
          </cell>
          <cell r="O220">
            <v>235593.58128829021</v>
          </cell>
          <cell r="P220">
            <v>252745.9023023271</v>
          </cell>
          <cell r="Q220">
            <v>272046.60475126794</v>
          </cell>
          <cell r="R220">
            <v>296168.84630370059</v>
          </cell>
          <cell r="S220">
            <v>337381.95546043792</v>
          </cell>
          <cell r="T220">
            <v>378853.58366595773</v>
          </cell>
          <cell r="U220">
            <v>382371.67366648669</v>
          </cell>
          <cell r="V220">
            <v>416149.47135807847</v>
          </cell>
          <cell r="W220">
            <v>453541.60725573817</v>
          </cell>
          <cell r="X220">
            <v>494872.80641763937</v>
          </cell>
          <cell r="Y220">
            <v>590402.78496183048</v>
          </cell>
          <cell r="Z220">
            <v>647534.24416291888</v>
          </cell>
          <cell r="AA220">
            <v>621931.53193357016</v>
          </cell>
          <cell r="AB220">
            <v>707285.33604189672</v>
          </cell>
          <cell r="AC220">
            <v>768894.70777026401</v>
          </cell>
          <cell r="AD220">
            <v>836491.10380335024</v>
          </cell>
          <cell r="AE220">
            <v>915637.66825006052</v>
          </cell>
          <cell r="AF220">
            <v>988202.51676026243</v>
          </cell>
          <cell r="AG220">
            <v>1083453.4019695069</v>
          </cell>
          <cell r="AH220">
            <v>1149532.5247207507</v>
          </cell>
          <cell r="AI220">
            <v>1306621.9229090856</v>
          </cell>
          <cell r="AJ220">
            <v>1337347.2573900749</v>
          </cell>
          <cell r="AK220">
            <v>1373160.5080485593</v>
          </cell>
          <cell r="AL220">
            <v>1504272.9953725506</v>
          </cell>
          <cell r="AM220">
            <v>1634544.1738149791</v>
          </cell>
          <cell r="AN220">
            <v>1843317.4860387689</v>
          </cell>
          <cell r="AO220">
            <v>122151.15189286045</v>
          </cell>
          <cell r="AP220">
            <v>-65782.221973186271</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DIF"/>
      <sheetName val="PRECIOS R"/>
      <sheetName val="P"/>
      <sheetName val="P INTERV."/>
      <sheetName val="CD"/>
      <sheetName val="1.1"/>
      <sheetName val="1.2"/>
      <sheetName val="1.3"/>
      <sheetName val="1.4"/>
      <sheetName val="1.5"/>
      <sheetName val="1.6"/>
      <sheetName val="2.1"/>
      <sheetName val="2.2"/>
      <sheetName val="2.3"/>
      <sheetName val="2.4"/>
      <sheetName val="2.5"/>
      <sheetName val="3.1"/>
      <sheetName val="3.2"/>
      <sheetName val="3.3"/>
      <sheetName val="3.4"/>
      <sheetName val="3.5"/>
      <sheetName val="3.6"/>
      <sheetName val="4.1"/>
      <sheetName val="4.2"/>
      <sheetName val="4.3"/>
      <sheetName val="4.4"/>
      <sheetName val="5.1"/>
      <sheetName val="5.2"/>
      <sheetName val="6.1"/>
      <sheetName val="6.2"/>
      <sheetName val="6.3"/>
      <sheetName val="6.4"/>
      <sheetName val="6.5"/>
      <sheetName val="6.6"/>
      <sheetName val="6.7"/>
      <sheetName val="7.1"/>
      <sheetName val="7.2"/>
      <sheetName val="7.3"/>
      <sheetName val="8.1"/>
      <sheetName val="8.2"/>
      <sheetName val="9.1"/>
      <sheetName val="10.1"/>
      <sheetName val="10.2"/>
      <sheetName val="10.3"/>
      <sheetName val="10.4"/>
      <sheetName val="10.5"/>
      <sheetName val="10.6"/>
      <sheetName val="11.1"/>
      <sheetName val="12.1"/>
      <sheetName val="12.2"/>
      <sheetName val="12.3"/>
      <sheetName val="13.1"/>
      <sheetName val="13.2"/>
      <sheetName val="13.3"/>
      <sheetName val="M 1-4"/>
      <sheetName val="CTO 3000"/>
      <sheetName val="CTO 2500"/>
      <sheetName val="CRONOGRAMA"/>
      <sheetName val="CANT CTO"/>
      <sheetName val="CANT"/>
      <sheetName val="pedido"/>
      <sheetName val="CANT VIGAA"/>
      <sheetName val="CANT COL"/>
      <sheetName val="cnuc"/>
      <sheetName val="13.3 (2)"/>
    </sheetNames>
    <sheetDataSet>
      <sheetData sheetId="0"/>
      <sheetData sheetId="1" refreshError="1"/>
      <sheetData sheetId="2">
        <row r="1">
          <cell r="A1" t="str">
            <v>MATERIALES</v>
          </cell>
        </row>
        <row r="2">
          <cell r="G2" t="str">
            <v>COD</v>
          </cell>
          <cell r="H2" t="str">
            <v>CUADRILLA</v>
          </cell>
          <cell r="I2" t="str">
            <v>DIA</v>
          </cell>
          <cell r="J2" t="str">
            <v>PRECIO</v>
          </cell>
        </row>
        <row r="3">
          <cell r="G3">
            <v>1</v>
          </cell>
          <cell r="H3" t="str">
            <v>CUADRILLA A</v>
          </cell>
          <cell r="I3" t="str">
            <v>DIA</v>
          </cell>
          <cell r="J3">
            <v>65000</v>
          </cell>
        </row>
        <row r="4">
          <cell r="G4">
            <v>2</v>
          </cell>
          <cell r="H4" t="str">
            <v>CUADRILLA B</v>
          </cell>
          <cell r="I4" t="str">
            <v>DIA</v>
          </cell>
          <cell r="J4">
            <v>30000</v>
          </cell>
        </row>
        <row r="5">
          <cell r="G5">
            <v>3</v>
          </cell>
          <cell r="H5" t="str">
            <v>CUADRILLA S</v>
          </cell>
          <cell r="I5" t="str">
            <v>DIA</v>
          </cell>
          <cell r="J5">
            <v>95000</v>
          </cell>
        </row>
        <row r="6">
          <cell r="G6">
            <v>4</v>
          </cell>
          <cell r="H6" t="str">
            <v>CUADRILLA SOLDADOR</v>
          </cell>
          <cell r="I6" t="str">
            <v>DIA</v>
          </cell>
          <cell r="J6">
            <v>115000</v>
          </cell>
        </row>
        <row r="7">
          <cell r="G7">
            <v>5</v>
          </cell>
          <cell r="H7" t="str">
            <v>CUADRILLA E</v>
          </cell>
          <cell r="I7" t="str">
            <v>DIA</v>
          </cell>
          <cell r="J7">
            <v>155000</v>
          </cell>
        </row>
        <row r="8">
          <cell r="G8">
            <v>6</v>
          </cell>
          <cell r="H8" t="str">
            <v>CUADRILLA C</v>
          </cell>
          <cell r="I8" t="str">
            <v>DIA</v>
          </cell>
          <cell r="J8">
            <v>110000</v>
          </cell>
        </row>
        <row r="9">
          <cell r="G9">
            <v>7</v>
          </cell>
          <cell r="H9" t="str">
            <v>CUADRILLA D</v>
          </cell>
          <cell r="I9" t="str">
            <v>DIA</v>
          </cell>
          <cell r="J9">
            <v>60000</v>
          </cell>
        </row>
        <row r="10">
          <cell r="G10">
            <v>8</v>
          </cell>
          <cell r="H10" t="str">
            <v>CUADRILLA M</v>
          </cell>
          <cell r="I10" t="str">
            <v>DIA</v>
          </cell>
          <cell r="J10">
            <v>215000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ILLAS"/>
      <sheetName val="PRECIOS"/>
    </sheetNames>
    <sheetDataSet>
      <sheetData sheetId="0" refreshError="1">
        <row r="49">
          <cell r="D49">
            <v>13600</v>
          </cell>
        </row>
        <row r="62">
          <cell r="D62">
            <v>100300</v>
          </cell>
        </row>
        <row r="73">
          <cell r="D73">
            <v>23800</v>
          </cell>
        </row>
      </sheetData>
      <sheetData sheetId="1"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POR COMPONENTES"/>
      <sheetName val="POR INSUMOS"/>
      <sheetName val="ANALISIS DE AIU"/>
      <sheetName val="Cuadro Resumen"/>
      <sheetName val="Cuadro Resumen (2)"/>
      <sheetName val="DOTACIÓN"/>
      <sheetName val="Datos entrada"/>
      <sheetName val="Hoja Base (2)"/>
      <sheetName val="Hoja Base"/>
      <sheetName val="Salarios"/>
      <sheetName val="Cuadrillas"/>
      <sheetName val="Trans"/>
      <sheetName val="Equ"/>
      <sheetName val="Mat"/>
      <sheetName val="Mort 1-3"/>
      <sheetName val="Mort 1-3 Imper"/>
      <sheetName val="Mort 1-4"/>
      <sheetName val="Mort 1-4 Imper"/>
      <sheetName val="Mort 1-5"/>
      <sheetName val="Mort 1-7"/>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4 Caja Distribuciòn 0,40  "/>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1 Caja inspección 0,60 "/>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5,1 Acero 37000  "/>
      <sheetName val="4,5,2 Acero 60000 est"/>
      <sheetName val="4,5,3 Malla Electrosoldada est"/>
      <sheetName val="4,6,2,3 Cerrchas  Metàlica"/>
      <sheetName val="4,6,2,4 Perfil "/>
      <sheetName val="4,6,2,5 Templete"/>
      <sheetName val="5,1,1 Bloq Conc Estruc 0,12"/>
      <sheetName val="5,1,2 Bloque concreto divisorio"/>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2,1,1 Punto de gas"/>
      <sheetName val="7,2,1,2 Preinstalación gas"/>
      <sheetName val="7,2,1,3 Tuberia  tipo L 1.2&quot;"/>
      <sheetName val="7,2,1,4 Tuberia  tipo L 1&quot;"/>
      <sheetName val="7,2,1,5  Registro bola 1&quot; "/>
      <sheetName val="7,2,1,7  Rejilla vent. plastica"/>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8,18"/>
      <sheetName val="8,19"/>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4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Cubierta placa"/>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Malla"/>
      <sheetName val=" 12,2,2,4 Baranda tubo"/>
      <sheetName val="12,2,3,1 Rejas en varilla cuadr"/>
      <sheetName val="12,2,3,2 Rejas ventana"/>
      <sheetName val="12,2,3,3 Rejas Puerta baño"/>
      <sheetName val="12,2,3,4 Reja Ventilación"/>
      <sheetName val="12,2,4,1 CORTASOL"/>
      <sheetName val="12,2,4,4 Ventana Malla"/>
      <sheetName val="14,1,1 Ceramica 20 "/>
      <sheetName val="15,1,3 Lampara Fluorecente 2x32"/>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20,2,1 Andenes"/>
      <sheetName val="20,2,2 Sardinel"/>
      <sheetName val="20,3,1 Solado esp= 0,05"/>
      <sheetName val="20,3,2 Concreto Ciclopeo "/>
      <sheetName val="20,3,3 Vigas de Amarre"/>
      <sheetName val="20,3,5  Cerramiento Malla Esla"/>
      <sheetName val="20,3,6  Muros de contencion "/>
      <sheetName val="20,4,2 Pradización"/>
      <sheetName val="20,4,4 Arborización"/>
      <sheetName val="20,5,1 Gaviones en piedra"/>
      <sheetName val="20,5,2 PERGOLA  METALICA"/>
      <sheetName val="20,5,3  Acero 37000  Ext."/>
      <sheetName val="20,5,4 Acero 60000 psi"/>
      <sheetName val="20,5,5 Malla Electrosoldada  "/>
      <sheetName val="21,1,1 Lavada ladrillo "/>
      <sheetName val="20,2,13 Escalinatas"/>
      <sheetName val="21,1,3 Aseo"/>
      <sheetName val="21,1,4 Retiro Escombros"/>
      <sheetName val="Pasamanos "/>
      <sheetName val="Hoja1"/>
      <sheetName val="Hoja31"/>
    </sheetNames>
    <sheetDataSet>
      <sheetData sheetId="0">
        <row r="11">
          <cell r="A11">
            <v>1</v>
          </cell>
        </row>
      </sheetData>
      <sheetData sheetId="1"/>
      <sheetData sheetId="2"/>
      <sheetData sheetId="3"/>
      <sheetData sheetId="4"/>
      <sheetData sheetId="5"/>
      <sheetData sheetId="6"/>
      <sheetData sheetId="7"/>
      <sheetData sheetId="8"/>
      <sheetData sheetId="9"/>
      <sheetData sheetId="10"/>
      <sheetData sheetId="11">
        <row r="11">
          <cell r="A11" t="str">
            <v xml:space="preserve"> CUADRILLAS</v>
          </cell>
        </row>
        <row r="13">
          <cell r="A13" t="str">
            <v>SALARIO MINIMO LEGAL VIGENTE</v>
          </cell>
          <cell r="D13">
            <v>515000</v>
          </cell>
        </row>
        <row r="14">
          <cell r="A14" t="str">
            <v>Descripción</v>
          </cell>
          <cell r="B14" t="str">
            <v>Jornal Oficial</v>
          </cell>
          <cell r="F14" t="str">
            <v>Jornal Ayudante</v>
          </cell>
        </row>
        <row r="15">
          <cell r="A15" t="str">
            <v>P. ALBAÑILERIA</v>
          </cell>
          <cell r="B15">
            <v>82219.749999999985</v>
          </cell>
          <cell r="F15">
            <v>30436.499999999996</v>
          </cell>
        </row>
        <row r="16">
          <cell r="A16" t="str">
            <v>P. INSTALACIONES BASICA</v>
          </cell>
          <cell r="B16">
            <v>90441.725000000006</v>
          </cell>
          <cell r="F16">
            <v>33480.15</v>
          </cell>
        </row>
        <row r="17">
          <cell r="A17" t="str">
            <v>P. PINTURA</v>
          </cell>
          <cell r="B17">
            <v>94552.71249999998</v>
          </cell>
          <cell r="F17">
            <v>35001.974999999999</v>
          </cell>
        </row>
        <row r="18">
          <cell r="A18" t="str">
            <v>P. CARPINTERIA</v>
          </cell>
          <cell r="B18">
            <v>98663.699999999983</v>
          </cell>
          <cell r="F18">
            <v>36523.799999999996</v>
          </cell>
        </row>
        <row r="19">
          <cell r="A19" t="str">
            <v>P. CABLEADO ESTRUCTURADO</v>
          </cell>
          <cell r="B19">
            <v>109352.26749999999</v>
          </cell>
          <cell r="F19">
            <v>40480.544999999998</v>
          </cell>
        </row>
        <row r="20">
          <cell r="G20" t="str">
            <v>Vlr actualizado</v>
          </cell>
          <cell r="H20" t="str">
            <v>% Actualización</v>
          </cell>
          <cell r="I20" t="str">
            <v>Vlr Actual</v>
          </cell>
        </row>
        <row r="21">
          <cell r="A21" t="str">
            <v>Excavaciones</v>
          </cell>
          <cell r="E21">
            <v>3</v>
          </cell>
          <cell r="F21" t="str">
            <v>Ayudante</v>
          </cell>
          <cell r="G21">
            <v>99198.64</v>
          </cell>
          <cell r="H21">
            <v>8.6400000000000005E-2</v>
          </cell>
          <cell r="I21">
            <v>91309.499999999985</v>
          </cell>
        </row>
        <row r="22">
          <cell r="A22" t="str">
            <v>Rellenos de excavación</v>
          </cell>
          <cell r="E22">
            <v>1</v>
          </cell>
          <cell r="F22" t="str">
            <v>Ayudante</v>
          </cell>
          <cell r="G22">
            <v>33066.21</v>
          </cell>
          <cell r="H22">
            <v>8.6400000000000005E-2</v>
          </cell>
          <cell r="I22">
            <v>30436.499999999996</v>
          </cell>
        </row>
        <row r="23">
          <cell r="A23" t="str">
            <v>Enchapes y acabados</v>
          </cell>
          <cell r="B23">
            <v>1</v>
          </cell>
          <cell r="C23" t="str">
            <v>oficial</v>
          </cell>
          <cell r="E23">
            <v>1</v>
          </cell>
          <cell r="F23" t="str">
            <v>Ayudante</v>
          </cell>
          <cell r="G23">
            <v>122389.75</v>
          </cell>
          <cell r="H23">
            <v>8.6400000000000005E-2</v>
          </cell>
          <cell r="I23">
            <v>112656.24999999999</v>
          </cell>
        </row>
        <row r="24">
          <cell r="A24" t="str">
            <v>Cuadrilla Demoliciones</v>
          </cell>
          <cell r="E24">
            <v>2</v>
          </cell>
          <cell r="F24" t="str">
            <v>Ayudante</v>
          </cell>
          <cell r="G24">
            <v>66132.429999999993</v>
          </cell>
          <cell r="H24">
            <v>8.6400000000000005E-2</v>
          </cell>
          <cell r="I24">
            <v>60872.999999999993</v>
          </cell>
        </row>
        <row r="25">
          <cell r="A25" t="str">
            <v>Excavaciones en roca</v>
          </cell>
          <cell r="B25">
            <v>1</v>
          </cell>
          <cell r="C25" t="str">
            <v>Oficial</v>
          </cell>
          <cell r="D25" t="str">
            <v>+</v>
          </cell>
          <cell r="E25">
            <v>3</v>
          </cell>
          <cell r="F25" t="str">
            <v>Ayudante</v>
          </cell>
          <cell r="G25">
            <v>188522.18</v>
          </cell>
          <cell r="H25">
            <v>8.6400000000000005E-2</v>
          </cell>
          <cell r="I25">
            <v>173529.24999999997</v>
          </cell>
        </row>
        <row r="26">
          <cell r="A26" t="str">
            <v>Albañilería</v>
          </cell>
          <cell r="B26">
            <v>2</v>
          </cell>
          <cell r="C26" t="str">
            <v>Oficial</v>
          </cell>
          <cell r="D26" t="str">
            <v>+</v>
          </cell>
          <cell r="E26">
            <v>1</v>
          </cell>
          <cell r="F26" t="str">
            <v>Ayudante</v>
          </cell>
          <cell r="G26">
            <v>211713.29</v>
          </cell>
          <cell r="H26">
            <v>8.6400000000000005E-2</v>
          </cell>
          <cell r="I26">
            <v>194875.99999999997</v>
          </cell>
        </row>
        <row r="27">
          <cell r="A27" t="str">
            <v>Estructuras</v>
          </cell>
          <cell r="B27">
            <v>2</v>
          </cell>
          <cell r="C27" t="str">
            <v>Oficial</v>
          </cell>
          <cell r="D27" t="str">
            <v>+</v>
          </cell>
          <cell r="E27">
            <v>3</v>
          </cell>
          <cell r="F27" t="str">
            <v>Ayudante</v>
          </cell>
          <cell r="G27">
            <v>277845.71000000002</v>
          </cell>
          <cell r="H27">
            <v>8.6400000000000005E-2</v>
          </cell>
          <cell r="I27">
            <v>255748.99999999994</v>
          </cell>
        </row>
        <row r="28">
          <cell r="A28" t="str">
            <v>Topografía</v>
          </cell>
          <cell r="B28">
            <v>1</v>
          </cell>
          <cell r="C28" t="str">
            <v>Oficial</v>
          </cell>
          <cell r="D28" t="str">
            <v>+</v>
          </cell>
          <cell r="E28">
            <v>3</v>
          </cell>
          <cell r="F28" t="str">
            <v>Ayudante</v>
          </cell>
          <cell r="G28">
            <v>207374.39</v>
          </cell>
          <cell r="H28">
            <v>8.6400000000000005E-2</v>
          </cell>
          <cell r="I28">
            <v>190882.17500000002</v>
          </cell>
        </row>
        <row r="29">
          <cell r="A29" t="str">
            <v>Instalaciones</v>
          </cell>
          <cell r="B29">
            <v>2</v>
          </cell>
          <cell r="C29" t="str">
            <v>Oficial</v>
          </cell>
          <cell r="D29" t="str">
            <v>+</v>
          </cell>
          <cell r="E29">
            <v>2</v>
          </cell>
          <cell r="F29" t="str">
            <v>Ayudante</v>
          </cell>
          <cell r="G29">
            <v>269257.45</v>
          </cell>
          <cell r="H29">
            <v>8.6400000000000005E-2</v>
          </cell>
          <cell r="I29">
            <v>247843.75</v>
          </cell>
        </row>
        <row r="30">
          <cell r="A30" t="str">
            <v>Cuadrilla 1 - 4</v>
          </cell>
          <cell r="B30">
            <v>1</v>
          </cell>
          <cell r="C30" t="str">
            <v>Oficial</v>
          </cell>
          <cell r="D30" t="str">
            <v>+</v>
          </cell>
          <cell r="E30">
            <v>4</v>
          </cell>
          <cell r="F30" t="str">
            <v>Ayudante</v>
          </cell>
          <cell r="G30">
            <v>265906.07</v>
          </cell>
          <cell r="H30">
            <v>8.6400000000000005E-2</v>
          </cell>
          <cell r="I30">
            <v>244758.89999999997</v>
          </cell>
        </row>
        <row r="31">
          <cell r="A31" t="str">
            <v>Cuadrilla 1 - 1</v>
          </cell>
          <cell r="B31">
            <v>1</v>
          </cell>
          <cell r="C31" t="str">
            <v>Oficial</v>
          </cell>
          <cell r="D31" t="str">
            <v>+</v>
          </cell>
          <cell r="E31">
            <v>1</v>
          </cell>
          <cell r="F31" t="str">
            <v>Ayudante</v>
          </cell>
          <cell r="G31">
            <v>146867.70000000001</v>
          </cell>
          <cell r="H31">
            <v>8.6400000000000005E-2</v>
          </cell>
          <cell r="I31">
            <v>135187.49999999997</v>
          </cell>
        </row>
        <row r="32">
          <cell r="A32" t="str">
            <v>Cuadrilla 1 - 3</v>
          </cell>
          <cell r="B32">
            <v>1</v>
          </cell>
          <cell r="C32" t="str">
            <v>Oficial</v>
          </cell>
          <cell r="D32" t="str">
            <v>+</v>
          </cell>
          <cell r="E32">
            <v>3</v>
          </cell>
          <cell r="F32" t="str">
            <v>Ayudante</v>
          </cell>
          <cell r="G32">
            <v>188522.18</v>
          </cell>
          <cell r="H32">
            <v>8.6400000000000005E-2</v>
          </cell>
          <cell r="I32">
            <v>173529.24999999997</v>
          </cell>
        </row>
        <row r="33">
          <cell r="A33" t="str">
            <v>Cuadrilla 1 - 6</v>
          </cell>
          <cell r="B33">
            <v>1</v>
          </cell>
          <cell r="C33" t="str">
            <v>Oficial</v>
          </cell>
          <cell r="D33" t="str">
            <v>+</v>
          </cell>
          <cell r="E33">
            <v>6</v>
          </cell>
          <cell r="F33" t="str">
            <v>Ayudante</v>
          </cell>
          <cell r="G33">
            <v>287720.82</v>
          </cell>
          <cell r="H33">
            <v>8.6400000000000005E-2</v>
          </cell>
          <cell r="I33">
            <v>264838.74999999994</v>
          </cell>
        </row>
        <row r="34">
          <cell r="A34" t="str">
            <v>Cuadrilla Hidraúlico y Sanitario</v>
          </cell>
          <cell r="B34">
            <v>1</v>
          </cell>
          <cell r="C34" t="str">
            <v>Oficial</v>
          </cell>
          <cell r="D34" t="str">
            <v>+</v>
          </cell>
          <cell r="E34">
            <v>1</v>
          </cell>
          <cell r="F34" t="str">
            <v>Ayudante</v>
          </cell>
          <cell r="G34">
            <v>134628.73000000001</v>
          </cell>
          <cell r="H34">
            <v>8.6400000000000005E-2</v>
          </cell>
          <cell r="I34">
            <v>123921.875</v>
          </cell>
        </row>
        <row r="35">
          <cell r="A35" t="str">
            <v>Cuadrilla Carpinteria metálica</v>
          </cell>
          <cell r="B35">
            <v>1</v>
          </cell>
          <cell r="C35" t="str">
            <v>Oficial</v>
          </cell>
          <cell r="D35" t="str">
            <v>+</v>
          </cell>
          <cell r="E35">
            <v>1</v>
          </cell>
          <cell r="F35" t="str">
            <v>Ayudante</v>
          </cell>
          <cell r="G35">
            <v>135187.49999999997</v>
          </cell>
          <cell r="H35">
            <v>8.6400000000000005E-2</v>
          </cell>
          <cell r="I35">
            <v>129554.68749999997</v>
          </cell>
        </row>
        <row r="36">
          <cell r="A36" t="str">
            <v>Cuadrilla  Eléctrico</v>
          </cell>
          <cell r="B36">
            <v>1</v>
          </cell>
          <cell r="C36" t="str">
            <v xml:space="preserve">Oficial </v>
          </cell>
          <cell r="D36" t="str">
            <v>+</v>
          </cell>
          <cell r="E36">
            <v>1</v>
          </cell>
          <cell r="F36" t="str">
            <v>Ayudante</v>
          </cell>
          <cell r="G36">
            <v>149832.8125</v>
          </cell>
          <cell r="H36">
            <v>8.6400000000000005E-2</v>
          </cell>
          <cell r="I36">
            <v>149832.8125</v>
          </cell>
        </row>
        <row r="37">
          <cell r="A37" t="str">
            <v>Carpintería</v>
          </cell>
          <cell r="B37">
            <v>1</v>
          </cell>
          <cell r="C37" t="str">
            <v>Oficial</v>
          </cell>
          <cell r="D37" t="str">
            <v>+</v>
          </cell>
          <cell r="E37">
            <v>2</v>
          </cell>
          <cell r="F37" t="str">
            <v>Ayudante</v>
          </cell>
          <cell r="G37">
            <v>186547.16</v>
          </cell>
          <cell r="H37">
            <v>8.6400000000000005E-2</v>
          </cell>
          <cell r="I37">
            <v>171711.3</v>
          </cell>
        </row>
        <row r="38">
          <cell r="A38" t="str">
            <v>Pintura</v>
          </cell>
          <cell r="B38">
            <v>2</v>
          </cell>
          <cell r="C38" t="str">
            <v>Oficial</v>
          </cell>
          <cell r="D38" t="str">
            <v>+</v>
          </cell>
          <cell r="E38">
            <v>1</v>
          </cell>
          <cell r="F38" t="str">
            <v>Ayudante</v>
          </cell>
          <cell r="G38">
            <v>243470.28</v>
          </cell>
          <cell r="H38">
            <v>8.6400000000000005E-2</v>
          </cell>
          <cell r="I38">
            <v>224107.39999999997</v>
          </cell>
        </row>
        <row r="39">
          <cell r="A39" t="str">
            <v>Mampostería</v>
          </cell>
          <cell r="B39">
            <v>2</v>
          </cell>
          <cell r="C39" t="str">
            <v>Oficial</v>
          </cell>
          <cell r="D39" t="str">
            <v>+</v>
          </cell>
          <cell r="E39">
            <v>1</v>
          </cell>
          <cell r="F39" t="str">
            <v>Ayudante</v>
          </cell>
          <cell r="G39">
            <v>211713.29</v>
          </cell>
          <cell r="H39">
            <v>8.6400000000000005E-2</v>
          </cell>
          <cell r="I39">
            <v>194875.99999999997</v>
          </cell>
        </row>
        <row r="40">
          <cell r="A40" t="str">
            <v>Vías</v>
          </cell>
          <cell r="B40">
            <v>3</v>
          </cell>
          <cell r="C40" t="str">
            <v>Oficial</v>
          </cell>
          <cell r="D40" t="str">
            <v>+</v>
          </cell>
          <cell r="E40">
            <v>4</v>
          </cell>
          <cell r="F40" t="str">
            <v>Ayudante</v>
          </cell>
          <cell r="G40">
            <v>460270.78</v>
          </cell>
          <cell r="H40">
            <v>8.6400000000000005E-2</v>
          </cell>
          <cell r="I40">
            <v>423666.03749999998</v>
          </cell>
        </row>
        <row r="41">
          <cell r="A41" t="str">
            <v>Cuadrilla Carpinteria Aluminio</v>
          </cell>
          <cell r="B41">
            <v>2</v>
          </cell>
          <cell r="C41" t="str">
            <v>Oficial</v>
          </cell>
          <cell r="D41" t="str">
            <v>+</v>
          </cell>
          <cell r="E41">
            <v>2</v>
          </cell>
          <cell r="F41" t="str">
            <v>Ayudante</v>
          </cell>
          <cell r="G41">
            <v>293735.40000000002</v>
          </cell>
          <cell r="H41">
            <v>8.6400000000000005E-2</v>
          </cell>
          <cell r="I41">
            <v>270374.99999999994</v>
          </cell>
        </row>
        <row r="42">
          <cell r="A42" t="str">
            <v>Cuadrilla instalaciones a  gas</v>
          </cell>
          <cell r="B42">
            <v>2</v>
          </cell>
          <cell r="C42" t="str">
            <v>Oficiales</v>
          </cell>
          <cell r="G42">
            <v>237600.61</v>
          </cell>
          <cell r="H42">
            <v>8.6400000000000005E-2</v>
          </cell>
          <cell r="I42">
            <v>218704.53499999997</v>
          </cell>
        </row>
        <row r="43">
          <cell r="A43" t="str">
            <v>Ingeniero</v>
          </cell>
          <cell r="G43">
            <v>271600</v>
          </cell>
          <cell r="H43">
            <v>8.6400000000000005E-2</v>
          </cell>
          <cell r="I43">
            <v>250000</v>
          </cell>
        </row>
        <row r="44">
          <cell r="A44" t="str">
            <v>Tramitador</v>
          </cell>
          <cell r="G44">
            <v>130368</v>
          </cell>
          <cell r="H44">
            <v>8.6400000000000005E-2</v>
          </cell>
          <cell r="I44">
            <v>120000</v>
          </cell>
        </row>
      </sheetData>
      <sheetData sheetId="12"/>
      <sheetData sheetId="13"/>
      <sheetData sheetId="14">
        <row r="11">
          <cell r="A11" t="str">
            <v>A.C.P.M.</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
      <sheetName val="lisprecios"/>
      <sheetName val="unitario"/>
      <sheetName val="PRESTACIONES SOCIALES"/>
      <sheetName val="PERSOPROPUESTA"/>
      <sheetName val="TRES PIEDRAS"/>
      <sheetName val="SAN JACINTO"/>
      <sheetName val="TRES BINDES"/>
      <sheetName val="TRES PALMAS"/>
      <sheetName val="Hoja1"/>
      <sheetName val="PRESU"/>
      <sheetName val="JARAQUIEL"/>
      <sheetName val="LETRILORICA"/>
    </sheetNames>
    <sheetDataSet>
      <sheetData sheetId="0" refreshError="1">
        <row r="22">
          <cell r="D22">
            <v>118800</v>
          </cell>
        </row>
        <row r="27">
          <cell r="D27">
            <v>216000</v>
          </cell>
        </row>
        <row r="45">
          <cell r="D45">
            <v>64800</v>
          </cell>
        </row>
      </sheetData>
      <sheetData sheetId="1" refreshError="1"/>
      <sheetData sheetId="2" refreshError="1">
        <row r="1283">
          <cell r="G1283">
            <v>138988.5</v>
          </cell>
        </row>
      </sheetData>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IU Nuevo"/>
      <sheetName val="0,0,0"/>
      <sheetName val="ANALISIS DE AIU"/>
      <sheetName val="Cuadro Resumen"/>
      <sheetName val="Resumen m2"/>
      <sheetName val="DOTACIÓN"/>
      <sheetName val="Datos entrada"/>
      <sheetName val="Salarios"/>
      <sheetName val="Cuadrillas"/>
      <sheetName val="Trans"/>
      <sheetName val="Equ"/>
      <sheetName val="Mat"/>
      <sheetName val="Mort 1-3"/>
      <sheetName val="Mort 1-3 Imper"/>
      <sheetName val="Mort 1-4"/>
      <sheetName val="Mort 1-4 Imper"/>
      <sheetName val="Mort 1-5"/>
      <sheetName val="Mort 1-7"/>
      <sheetName val="Concr 1,500"/>
      <sheetName val="Concr 2,000"/>
      <sheetName val="Concr 2,500"/>
      <sheetName val="Concr 3,000"/>
      <sheetName val="Concr 3,500"/>
      <sheetName val="Concr 3,500 Imper"/>
      <sheetName val="Concr 4,000 "/>
      <sheetName val=" Acero Refuerzo 37000"/>
      <sheetName val=" Acero Refuerzo 60000"/>
      <sheetName val=" Malla Electrosoldada "/>
      <sheetName val="P Eléctrico"/>
      <sheetName val="P Agua Fria"/>
      <sheetName val="P Sanitario"/>
      <sheetName val="Granito pulido "/>
      <sheetName val="Marcos puerta"/>
      <sheetName val="Marcos ventana"/>
      <sheetName val="1,1,1"/>
      <sheetName val="Exc. Manual"/>
      <sheetName val="1,1,2"/>
      <sheetName val="1,1,3"/>
      <sheetName val="1,1,4"/>
      <sheetName val="1,1,6"/>
      <sheetName val="1,1,7"/>
      <sheetName val="1,2,1"/>
      <sheetName val="1,2,2"/>
      <sheetName val="1,3,1"/>
      <sheetName val="1,3,2"/>
      <sheetName val="1,3,3"/>
      <sheetName val="1,3,4"/>
      <sheetName val="1,3,5"/>
      <sheetName val="1,3,6"/>
      <sheetName val="1,3,7"/>
      <sheetName val="1,3,8"/>
      <sheetName val="1,4,2"/>
      <sheetName val="1,4,3"/>
      <sheetName val="1,4,4"/>
      <sheetName val="1,4,5"/>
      <sheetName val="1,4,6"/>
      <sheetName val="1,4,8"/>
      <sheetName val="2,1,1"/>
      <sheetName val="2,1,2"/>
      <sheetName val="2,1,3"/>
      <sheetName val="2,1,5"/>
      <sheetName val="2,1,6"/>
      <sheetName val="2,1,7"/>
      <sheetName val="2,1,8"/>
      <sheetName val="2,1,9"/>
      <sheetName val="2,1,10"/>
      <sheetName val="2,1,11"/>
      <sheetName val="2,2,1"/>
      <sheetName val="2,2,2"/>
      <sheetName val="2,2,3"/>
      <sheetName val="2,2,4"/>
      <sheetName val="2,2,5"/>
      <sheetName val="2,2,7"/>
      <sheetName val="2,2,6,1"/>
      <sheetName val="2,2,6,2"/>
      <sheetName val="2,2,6,3"/>
      <sheetName val="2,2,6,4"/>
      <sheetName val="2,2,6,5"/>
      <sheetName val="2,2,8"/>
      <sheetName val="2,2,9"/>
      <sheetName val="2,2,10"/>
      <sheetName val="2,2,11"/>
      <sheetName val="2,2,12"/>
      <sheetName val="2,3,1"/>
      <sheetName val="2,3,2"/>
      <sheetName val="2,3,3"/>
      <sheetName val="2,4,1"/>
      <sheetName val="2,4,2"/>
      <sheetName val="2,4,3"/>
      <sheetName val="2,4,4"/>
      <sheetName val="3,1,1"/>
      <sheetName val="3,1,2"/>
      <sheetName val="3,1,3"/>
      <sheetName val="3,1,4"/>
      <sheetName val="3,1,5"/>
      <sheetName val="3,1,6"/>
      <sheetName val="3,1,7"/>
      <sheetName val="3,1,8"/>
      <sheetName val="3,2,1"/>
      <sheetName val="3,2,2"/>
      <sheetName val="3,2,3"/>
      <sheetName val="3,2,4"/>
      <sheetName val="3,2,5"/>
      <sheetName val="3,2,6"/>
      <sheetName val="3,3,1"/>
      <sheetName val="3,3,2"/>
      <sheetName val="3,3,3"/>
      <sheetName val="3,3,4"/>
      <sheetName val="3,3,5"/>
      <sheetName val="3,3,6"/>
      <sheetName val="3,4,1"/>
      <sheetName val="3,4,2"/>
      <sheetName val="3,4,3"/>
      <sheetName val="3,4,4"/>
      <sheetName val="3,4,6"/>
      <sheetName val="3,4,7"/>
      <sheetName val="3,4,8"/>
      <sheetName val="3,4,9"/>
      <sheetName val="3,5,1"/>
      <sheetName val="3,5,2"/>
      <sheetName val="3,5,3"/>
      <sheetName val="3,5,4"/>
      <sheetName val="3,5,5"/>
      <sheetName val="3,6,2"/>
      <sheetName val="4,1,1"/>
      <sheetName val="4,1,2"/>
      <sheetName val="4,1,3"/>
      <sheetName val="4,2,1"/>
      <sheetName val="4,2,2"/>
      <sheetName val="4,2,3"/>
      <sheetName val="4,3,1"/>
      <sheetName val="4,3,2"/>
      <sheetName val="4,3,3"/>
      <sheetName val="4,3,4"/>
      <sheetName val="4,3,6"/>
      <sheetName val="4,3,7"/>
      <sheetName val="4,3,8"/>
      <sheetName val="4,3,9"/>
      <sheetName val="4,3,10"/>
      <sheetName val="4,4,1"/>
      <sheetName val="4,4,2"/>
      <sheetName val="4,4,3"/>
      <sheetName val="4,4,4"/>
      <sheetName val="4,4,5"/>
      <sheetName val="4,5,1"/>
      <sheetName val="4,5,2"/>
      <sheetName val="4,5,3"/>
      <sheetName val="4,6,1,1"/>
      <sheetName val="4,6,2,3"/>
      <sheetName val="4,6,2,4"/>
      <sheetName val="4,6,2,5"/>
      <sheetName val="5,1,1"/>
      <sheetName val="5,1,2"/>
      <sheetName val="5,1,3"/>
      <sheetName val="5,1,5"/>
      <sheetName val="5,1,6"/>
      <sheetName val="5,1,7"/>
      <sheetName val="5,2,1"/>
      <sheetName val="5,2,2"/>
      <sheetName val="5,2,3"/>
      <sheetName val="5,2,4"/>
      <sheetName val="5,2,6"/>
      <sheetName val="5,3,1"/>
      <sheetName val="5,3,3"/>
      <sheetName val="5,3,4"/>
      <sheetName val="5,4,1"/>
      <sheetName val="5,4,2"/>
      <sheetName val="5,5,1"/>
      <sheetName val="5,5,2"/>
      <sheetName val="5,5,3"/>
      <sheetName val="5,5,4"/>
      <sheetName val="5,6,1"/>
      <sheetName val="6,1,1"/>
      <sheetName val="6,1,2"/>
      <sheetName val="6,1,3"/>
      <sheetName val="6,1,8"/>
      <sheetName val="6,1,9"/>
      <sheetName val="6,1,10"/>
      <sheetName val="6,1,11"/>
      <sheetName val="6,1,14"/>
      <sheetName val="6,1,15"/>
      <sheetName val="6,1,17"/>
      <sheetName val="6,1,18"/>
      <sheetName val="6,1,19"/>
      <sheetName val="6,1,24"/>
      <sheetName val="6,2,1"/>
      <sheetName val="6,2,2"/>
      <sheetName val="6,2,3"/>
      <sheetName val="6,2,5"/>
      <sheetName val="6,2,8"/>
      <sheetName val="6,2,9"/>
      <sheetName val="6,2,10"/>
      <sheetName val="6,2,11"/>
      <sheetName val="6,2,12"/>
      <sheetName val="6,2,13"/>
      <sheetName val="7,1,1,1"/>
      <sheetName val="7,1,1,2"/>
      <sheetName val="7,1,1,5"/>
      <sheetName val="7,1,1,6"/>
      <sheetName val="7,1,1,7"/>
      <sheetName val="7,1,1,8"/>
      <sheetName val="7,1,2,1"/>
      <sheetName val="7,1,2,2"/>
      <sheetName val="7,1,2,3"/>
      <sheetName val="7,1,2,4"/>
      <sheetName val="7,1,3,1 "/>
      <sheetName val="7,1,3,2"/>
      <sheetName val="7,1,3,3"/>
      <sheetName val="7,1,3,4"/>
      <sheetName val="7,1,3,5"/>
      <sheetName val="7,1,3,6"/>
      <sheetName val="7,1,3,7"/>
      <sheetName val="7,1,3,8"/>
      <sheetName val="7,1,4,1"/>
      <sheetName val="7,1,4,2"/>
      <sheetName val="7,1,4,3"/>
      <sheetName val="7,1,4,4"/>
      <sheetName val="7,1,4,5"/>
      <sheetName val="7,1,4,6"/>
      <sheetName val="7,1,4,7"/>
      <sheetName val="7,1,4,8"/>
      <sheetName val="7,1,5,1"/>
      <sheetName val="7,1,5,2"/>
      <sheetName val="7,1,5,3"/>
      <sheetName val="7,1,5,4"/>
      <sheetName val="7,1,5,5"/>
      <sheetName val="7,1,5,6"/>
      <sheetName val="7,1,5,8"/>
      <sheetName val="7,1,6,1"/>
      <sheetName val="7,1,6,2"/>
      <sheetName val="7,1,6,3"/>
      <sheetName val="7,1,6,4"/>
      <sheetName val="7,1,6,5"/>
      <sheetName val="7,1,6,6"/>
      <sheetName val="7,1,6,7"/>
      <sheetName val="7,1,6,8"/>
      <sheetName val="7,1,6,9"/>
      <sheetName val="7,1,6,10"/>
      <sheetName val="7,1,6,11"/>
      <sheetName val="7,1,7,1"/>
      <sheetName val="7,1,7,2"/>
      <sheetName val="7,1,7,3"/>
      <sheetName val="7,1,7,4"/>
      <sheetName val="7,1,7,5"/>
      <sheetName val="7,1,8,1"/>
      <sheetName val="7,1,8,2"/>
      <sheetName val="7,1,8,3"/>
      <sheetName val="7,1,8,4"/>
      <sheetName val="7,1,8,5"/>
      <sheetName val="7,1,8,6"/>
      <sheetName val="7,1,8,7"/>
      <sheetName val="7,1,8,8"/>
      <sheetName val="7,1,8,10"/>
      <sheetName val="7,1,8,11"/>
      <sheetName val="7,1,8,12"/>
      <sheetName val="7,1,8,13"/>
      <sheetName val="7,1,9,1"/>
      <sheetName val="7,1,9,3"/>
      <sheetName val="7,1,9,4"/>
      <sheetName val="7,1,9,5"/>
      <sheetName val="7,1,9,7"/>
      <sheetName val="7,1,9,9"/>
      <sheetName val="7,1,10,1"/>
      <sheetName val="7,1,10,2"/>
      <sheetName val="7,1,10,200"/>
      <sheetName val="7,1,10,3"/>
      <sheetName val="7,1,9,6"/>
      <sheetName val="7,1,10,4"/>
      <sheetName val="7,1,10,5"/>
      <sheetName val="7,1,11,1"/>
      <sheetName val="7,1,10,6"/>
      <sheetName val="7,1,11,2"/>
      <sheetName val="7,1,11,3"/>
      <sheetName val="7,1,11,4"/>
      <sheetName val="7,1,11,5"/>
      <sheetName val="7,1,11,6"/>
      <sheetName val="7,1,12,1"/>
      <sheetName val="7,1,12,2"/>
      <sheetName val="7,1,12,8"/>
      <sheetName val="7,1,12,9"/>
      <sheetName val="7,1,14"/>
      <sheetName val="7,1,15"/>
      <sheetName val="7,1,16,1"/>
      <sheetName val="7,1,16,2"/>
      <sheetName val="7,2,1,1"/>
      <sheetName val="7,2,1,2"/>
      <sheetName val="7,2,1,3"/>
      <sheetName val="7,2,1,4"/>
      <sheetName val="7,2,1,5"/>
      <sheetName val="7,2,1,7"/>
      <sheetName val="7,3,1"/>
      <sheetName val="7,3,2"/>
      <sheetName val="7,3,3"/>
      <sheetName val="7,3,4"/>
      <sheetName val="8,1,1"/>
      <sheetName val="8,1,2"/>
      <sheetName val="8,1,3"/>
      <sheetName val="8,1,4"/>
      <sheetName val="8,1,5"/>
      <sheetName val="8,1,6"/>
      <sheetName val="8,1,1,4"/>
      <sheetName val="8,2,1"/>
      <sheetName val="8,2,2"/>
      <sheetName val="8,2,3"/>
      <sheetName val="8,2,4"/>
      <sheetName val="8,2,5"/>
      <sheetName val="8,2,6"/>
      <sheetName val="8,3,1"/>
      <sheetName val="8,3,2"/>
      <sheetName val="8,3,3"/>
      <sheetName val="8,3,4"/>
      <sheetName val="8,3,5"/>
      <sheetName val="8,3,6"/>
      <sheetName val="8,3,1,4"/>
      <sheetName val="8,4,1"/>
      <sheetName val="8,4,2"/>
      <sheetName val="8,4,3"/>
      <sheetName val="8,4,1,3"/>
      <sheetName val="8,4,1,4"/>
      <sheetName val="8,4,1,5"/>
      <sheetName val="8,4,1,6"/>
      <sheetName val="8,5,1"/>
      <sheetName val="8,5,2"/>
      <sheetName val="8,5,3"/>
      <sheetName val="8,5,4"/>
      <sheetName val="8,5,5"/>
      <sheetName val="8,5,6"/>
      <sheetName val="8,6,1"/>
      <sheetName val="8,6,2"/>
      <sheetName val="8,6,3"/>
      <sheetName val="8,6,4"/>
      <sheetName val="8,6,5"/>
      <sheetName val="8,6,6"/>
      <sheetName val="8,6,7"/>
      <sheetName val="8,6,8"/>
      <sheetName val="8,6,9"/>
      <sheetName val="8,6,10"/>
      <sheetName val="8,6,11"/>
      <sheetName val="8,6,12"/>
      <sheetName val="8,6,13"/>
      <sheetName val="8,6,14"/>
      <sheetName val="8,1,1,1"/>
      <sheetName val="8,1,1,2"/>
      <sheetName val="8,1,1,3"/>
      <sheetName val="8,1,1,5"/>
      <sheetName val="8,1,1,6"/>
      <sheetName val="8,2,1,1"/>
      <sheetName val="8,2,1,2"/>
      <sheetName val="8,2,1,3"/>
      <sheetName val="8,2,1,4"/>
      <sheetName val="8,2,1,5"/>
      <sheetName val="8,2,1,6"/>
      <sheetName val="8,2,1,7"/>
      <sheetName val="8,2,1,8"/>
      <sheetName val="8,2,1,9"/>
      <sheetName val="8,3,1,1"/>
      <sheetName val="8,3,1,2"/>
      <sheetName val="8,3,1,3"/>
      <sheetName val="8,3,1,5"/>
      <sheetName val="8,4,1,1"/>
      <sheetName val="8,4,1,2"/>
      <sheetName val="8,5,1,1"/>
      <sheetName val="8,9,1,2"/>
      <sheetName val="8,9,1,3"/>
      <sheetName val="8,9,1,4"/>
      <sheetName val="8,9,1,5"/>
      <sheetName val="8,6,1,1"/>
      <sheetName val="8,6,1,2"/>
      <sheetName val="8,6,1,3"/>
      <sheetName val="8,6,1,4"/>
      <sheetName val="8,7,1,1"/>
      <sheetName val="8,7,1,2"/>
      <sheetName val="8,7,1,3"/>
      <sheetName val="8,7,1,4"/>
      <sheetName val="8,7,1,5"/>
      <sheetName val="8,7,1,6"/>
      <sheetName val="8,7,1,7"/>
      <sheetName val="8,7,1,8"/>
      <sheetName val="8,7,1,9"/>
      <sheetName val="8,7,1,10"/>
      <sheetName val="8,7,1,11"/>
      <sheetName val="8,8,1,1"/>
      <sheetName val="9,1,1"/>
      <sheetName val="9,1,2"/>
      <sheetName val="9,1,3"/>
      <sheetName val="9,2,1"/>
      <sheetName val="10,1,1"/>
      <sheetName val="10,1,3"/>
      <sheetName val="10,1,4"/>
      <sheetName val="10,1,6"/>
      <sheetName val="10,2,1,2"/>
      <sheetName val="10,2,1,3"/>
      <sheetName val="10,2,2,3"/>
      <sheetName val="10,2,4,1"/>
      <sheetName val="10,2,4,2"/>
      <sheetName val="10,2,4,3"/>
      <sheetName val="10,3,1,1"/>
      <sheetName val="10,2,4,4"/>
      <sheetName val="10,3,2,1"/>
      <sheetName val="10,3,2,3"/>
      <sheetName val="10,3,2,5"/>
      <sheetName val="10,3,2,6"/>
      <sheetName val="10,4,2"/>
      <sheetName val="10,5,3"/>
      <sheetName val="11,1,1"/>
      <sheetName val="11,1,2"/>
      <sheetName val="11,1,3"/>
      <sheetName val="11,1,4"/>
      <sheetName val="11,2,2,1"/>
      <sheetName val="11,2,2,2"/>
      <sheetName val="11,2,3,1"/>
      <sheetName val="11,2,3,2"/>
      <sheetName val="11,2,3,3"/>
      <sheetName val="11,2,4,1"/>
      <sheetName val="11,2,4,2"/>
      <sheetName val="11,2,5,1"/>
      <sheetName val="11,2,5,2"/>
      <sheetName val="11,2,4,4"/>
      <sheetName val="11,3,1"/>
      <sheetName val="11,3,2"/>
      <sheetName val="11,3,3"/>
      <sheetName val="11,2,4,3"/>
      <sheetName val="11,3,4"/>
      <sheetName val="11,3,5"/>
      <sheetName val="12,1,1"/>
      <sheetName val="12,1,2"/>
      <sheetName val="12,1,3"/>
      <sheetName val="12,1,4 "/>
      <sheetName val="12,1,5"/>
      <sheetName val="12,1,6"/>
      <sheetName val="12,1,7"/>
      <sheetName val="12,1,8"/>
      <sheetName val="12,1,9"/>
      <sheetName val="12,2,1,1"/>
      <sheetName val="12,2,1,2"/>
      <sheetName val="12,2,1,3"/>
      <sheetName val="12,2,1,10"/>
      <sheetName val="12,2,2,1"/>
      <sheetName val="12,2,1,11"/>
      <sheetName val="12,2,1,12"/>
      <sheetName val="12,2,2,2"/>
      <sheetName val="12,2,2,3"/>
      <sheetName val=" 12,2,2,4"/>
      <sheetName val=" 12,2,2,5"/>
      <sheetName val=" 12,2,2,6"/>
      <sheetName val="12,2,3,1"/>
      <sheetName val="12,2,3,2"/>
      <sheetName val="12,2,3,3"/>
      <sheetName val="12,2,3,4"/>
      <sheetName val="12,2,4,1"/>
      <sheetName val="12,2,4,3"/>
      <sheetName val="12,2,4,4"/>
      <sheetName val="12,2,4,11"/>
      <sheetName val="12,2,4,12"/>
      <sheetName val="12,2,4,13"/>
      <sheetName val="12,2,4,14"/>
      <sheetName val="12,2,4,15"/>
      <sheetName val="13,1,2"/>
      <sheetName val="13,1,5"/>
      <sheetName val="13,1,6"/>
      <sheetName val="13,3,3"/>
      <sheetName val="13,4,1"/>
      <sheetName val="12,2,1,13"/>
      <sheetName val="12,2,4,10"/>
      <sheetName val="14,1,1"/>
      <sheetName val="15,1,3"/>
      <sheetName val="16,1,1"/>
      <sheetName val="16,1,3"/>
      <sheetName val="16,1,4"/>
      <sheetName val="16,1,5"/>
      <sheetName val="16,1,7"/>
      <sheetName val="16,1,8"/>
      <sheetName val="16,1,9"/>
      <sheetName val="16,1,11"/>
      <sheetName val="16,2,1"/>
      <sheetName val="16,2,2"/>
      <sheetName val="16,2,3"/>
      <sheetName val="16,2,5"/>
      <sheetName val="16,2,6"/>
      <sheetName val="16,2,7"/>
      <sheetName val="17,1,3"/>
      <sheetName val="17,2,1"/>
      <sheetName val="17,2,2"/>
      <sheetName val="17,2,3"/>
      <sheetName val="17,2,4"/>
      <sheetName val="18,1,1"/>
      <sheetName val="18,1,2"/>
      <sheetName val="18,1,3"/>
      <sheetName val="18,1,4"/>
      <sheetName val="18,1,5 "/>
      <sheetName val="19,1,1"/>
      <sheetName val="19,1,4"/>
      <sheetName val="19,1,5"/>
      <sheetName val="19,1,6"/>
      <sheetName val="19,4,1"/>
      <sheetName val="19,4,2"/>
      <sheetName val="20,1,2"/>
      <sheetName val="20,1,3"/>
      <sheetName val="20,1,5"/>
      <sheetName val="20,2,1"/>
      <sheetName val="20,2,2"/>
      <sheetName val="20,2,3"/>
      <sheetName val="20,2,4"/>
      <sheetName val="20,2,5"/>
      <sheetName val="20,2,6"/>
      <sheetName val="20,2,7"/>
      <sheetName val="20,2,10"/>
      <sheetName val="20,2,11"/>
      <sheetName val="20,2,12"/>
      <sheetName val="20,2,13"/>
      <sheetName val="20,2,20"/>
      <sheetName val="20,2,21"/>
      <sheetName val="20,2,22"/>
      <sheetName val="20,2,23"/>
      <sheetName val="20,2,24"/>
      <sheetName val="20,3,1"/>
      <sheetName val="20,3,2"/>
      <sheetName val="20,3,3"/>
      <sheetName val="20,3,5"/>
      <sheetName val="20,3,6"/>
      <sheetName val="20,4,1"/>
      <sheetName val="20,4,2"/>
      <sheetName val="20,4,3"/>
      <sheetName val="20,4,4"/>
      <sheetName val="20,4,5"/>
      <sheetName val="20,5,100"/>
      <sheetName val="20,5,2"/>
      <sheetName val="20,5,3"/>
      <sheetName val="20,5,4"/>
      <sheetName val="20,5,5"/>
      <sheetName val="20,5,7"/>
      <sheetName val="20,5,8"/>
      <sheetName val="20,5,9"/>
      <sheetName val="21,1,1"/>
      <sheetName val="21,1,3"/>
      <sheetName val="21,2,1"/>
      <sheetName val="Hoja1"/>
      <sheetName val="Hoja2"/>
    </sheetNames>
    <sheetDataSet>
      <sheetData sheetId="0">
        <row r="11">
          <cell r="A11">
            <v>1</v>
          </cell>
        </row>
      </sheetData>
      <sheetData sheetId="1"/>
      <sheetData sheetId="2"/>
      <sheetData sheetId="3"/>
      <sheetData sheetId="4"/>
      <sheetData sheetId="5"/>
      <sheetData sheetId="6"/>
      <sheetData sheetId="7"/>
      <sheetData sheetId="8">
        <row r="8">
          <cell r="A8">
            <v>0</v>
          </cell>
          <cell r="B8">
            <v>0</v>
          </cell>
          <cell r="C8">
            <v>0</v>
          </cell>
          <cell r="D8" t="str">
            <v>P. ALBAÑILERIA</v>
          </cell>
          <cell r="E8" t="str">
            <v>P. INSTALACIONES BASICA</v>
          </cell>
          <cell r="F8">
            <v>0</v>
          </cell>
          <cell r="G8">
            <v>0</v>
          </cell>
          <cell r="H8" t="str">
            <v>P. PINTURA</v>
          </cell>
          <cell r="I8">
            <v>0</v>
          </cell>
          <cell r="J8">
            <v>0</v>
          </cell>
          <cell r="K8" t="str">
            <v>P. CARPINTERIA</v>
          </cell>
          <cell r="L8">
            <v>0</v>
          </cell>
          <cell r="M8">
            <v>0</v>
          </cell>
          <cell r="N8" t="str">
            <v>P. CABLEADO ESTRUCTURADO</v>
          </cell>
          <cell r="O8">
            <v>0</v>
          </cell>
          <cell r="P8">
            <v>0</v>
          </cell>
        </row>
        <row r="9">
          <cell r="A9">
            <v>0</v>
          </cell>
          <cell r="B9">
            <v>0</v>
          </cell>
          <cell r="C9">
            <v>0</v>
          </cell>
          <cell r="D9" t="str">
            <v>AA</v>
          </cell>
          <cell r="E9" t="str">
            <v>AA</v>
          </cell>
          <cell r="F9" t="str">
            <v>+</v>
          </cell>
          <cell r="G9">
            <v>0.1</v>
          </cell>
          <cell r="H9" t="str">
            <v>AA</v>
          </cell>
          <cell r="I9" t="str">
            <v>+</v>
          </cell>
          <cell r="J9">
            <v>0.15</v>
          </cell>
          <cell r="K9" t="str">
            <v>AA</v>
          </cell>
          <cell r="L9" t="str">
            <v>+</v>
          </cell>
          <cell r="M9">
            <v>0.2</v>
          </cell>
          <cell r="N9" t="str">
            <v>AA</v>
          </cell>
          <cell r="O9" t="str">
            <v>+</v>
          </cell>
          <cell r="P9">
            <v>0.33</v>
          </cell>
        </row>
        <row r="10">
          <cell r="A10" t="str">
            <v>JORNAL AYUDANTE</v>
          </cell>
          <cell r="B10">
            <v>1</v>
          </cell>
          <cell r="C10" t="str">
            <v>MINIMOS</v>
          </cell>
          <cell r="D10">
            <v>19650</v>
          </cell>
          <cell r="E10">
            <v>21615</v>
          </cell>
          <cell r="F10">
            <v>0</v>
          </cell>
          <cell r="G10">
            <v>0</v>
          </cell>
          <cell r="H10">
            <v>22597.5</v>
          </cell>
          <cell r="I10">
            <v>0</v>
          </cell>
          <cell r="J10">
            <v>0</v>
          </cell>
          <cell r="K10">
            <v>23580</v>
          </cell>
          <cell r="L10">
            <v>0</v>
          </cell>
          <cell r="M10">
            <v>0</v>
          </cell>
          <cell r="N10">
            <v>26134.5</v>
          </cell>
          <cell r="O10">
            <v>0</v>
          </cell>
          <cell r="P10">
            <v>0</v>
          </cell>
        </row>
        <row r="11">
          <cell r="A11" t="str">
            <v>VALOR REAL DEL JORNAL</v>
          </cell>
          <cell r="B11">
            <v>1.7818999999999998</v>
          </cell>
          <cell r="C11">
            <v>0</v>
          </cell>
          <cell r="D11">
            <v>35014.334999999999</v>
          </cell>
          <cell r="E11">
            <v>38515.768499999998</v>
          </cell>
          <cell r="F11">
            <v>0</v>
          </cell>
          <cell r="G11">
            <v>0</v>
          </cell>
          <cell r="H11">
            <v>40266.485249999998</v>
          </cell>
          <cell r="I11">
            <v>0</v>
          </cell>
          <cell r="J11">
            <v>0</v>
          </cell>
          <cell r="K11">
            <v>42017.201999999997</v>
          </cell>
          <cell r="L11">
            <v>0</v>
          </cell>
          <cell r="M11">
            <v>0</v>
          </cell>
          <cell r="N11">
            <v>46569.065549999992</v>
          </cell>
          <cell r="O11">
            <v>0</v>
          </cell>
          <cell r="P11">
            <v>0</v>
          </cell>
        </row>
        <row r="12">
          <cell r="A12" t="str">
            <v>VALOR TOTAL HORA AYUDANTE</v>
          </cell>
          <cell r="B12">
            <v>0</v>
          </cell>
          <cell r="C12">
            <v>0</v>
          </cell>
          <cell r="D12">
            <v>4376.7918749999999</v>
          </cell>
          <cell r="E12">
            <v>4814.4710624999998</v>
          </cell>
          <cell r="F12">
            <v>0</v>
          </cell>
          <cell r="G12">
            <v>0</v>
          </cell>
          <cell r="H12">
            <v>5033.3106562499997</v>
          </cell>
          <cell r="I12">
            <v>0</v>
          </cell>
          <cell r="J12">
            <v>0</v>
          </cell>
          <cell r="K12">
            <v>5252.1502499999997</v>
          </cell>
          <cell r="L12">
            <v>0</v>
          </cell>
          <cell r="M12">
            <v>0</v>
          </cell>
          <cell r="N12">
            <v>5821.133193749999</v>
          </cell>
          <cell r="O12">
            <v>0</v>
          </cell>
          <cell r="P12">
            <v>0</v>
          </cell>
        </row>
        <row r="13">
          <cell r="A13" t="str">
            <v>JORNAL OFICIAL</v>
          </cell>
          <cell r="B13">
            <v>3</v>
          </cell>
          <cell r="C13" t="str">
            <v>MINIMOS</v>
          </cell>
          <cell r="D13">
            <v>58950</v>
          </cell>
          <cell r="E13">
            <v>64845.000000000007</v>
          </cell>
          <cell r="F13">
            <v>0</v>
          </cell>
          <cell r="G13">
            <v>0</v>
          </cell>
          <cell r="H13">
            <v>67792.5</v>
          </cell>
          <cell r="I13">
            <v>0</v>
          </cell>
          <cell r="J13">
            <v>0</v>
          </cell>
          <cell r="K13">
            <v>70740</v>
          </cell>
          <cell r="L13">
            <v>0</v>
          </cell>
          <cell r="M13">
            <v>0</v>
          </cell>
          <cell r="N13">
            <v>78403.5</v>
          </cell>
          <cell r="O13">
            <v>0</v>
          </cell>
          <cell r="P13">
            <v>0</v>
          </cell>
        </row>
        <row r="14">
          <cell r="A14" t="str">
            <v>VALOR REAL DEL JORNAL</v>
          </cell>
          <cell r="B14">
            <v>1.5964999999999998</v>
          </cell>
          <cell r="C14">
            <v>0</v>
          </cell>
          <cell r="D14">
            <v>94113.674999999988</v>
          </cell>
          <cell r="E14">
            <v>103525.0425</v>
          </cell>
          <cell r="F14">
            <v>0</v>
          </cell>
          <cell r="G14">
            <v>0</v>
          </cell>
          <cell r="H14">
            <v>108230.72624999999</v>
          </cell>
          <cell r="I14">
            <v>0</v>
          </cell>
          <cell r="J14">
            <v>0</v>
          </cell>
          <cell r="K14">
            <v>112936.40999999999</v>
          </cell>
          <cell r="L14">
            <v>0</v>
          </cell>
          <cell r="M14">
            <v>0</v>
          </cell>
          <cell r="N14">
            <v>125171.18774999998</v>
          </cell>
          <cell r="O14">
            <v>0</v>
          </cell>
          <cell r="P14">
            <v>0</v>
          </cell>
        </row>
        <row r="15">
          <cell r="A15" t="str">
            <v>VALOR TOTAL HORA OFICIAL</v>
          </cell>
          <cell r="B15">
            <v>0</v>
          </cell>
          <cell r="C15">
            <v>0</v>
          </cell>
          <cell r="D15">
            <v>11764.209374999999</v>
          </cell>
          <cell r="E15">
            <v>12940.630312499999</v>
          </cell>
          <cell r="F15">
            <v>0</v>
          </cell>
          <cell r="G15">
            <v>0</v>
          </cell>
          <cell r="H15">
            <v>13528.840781249999</v>
          </cell>
          <cell r="I15">
            <v>0</v>
          </cell>
          <cell r="J15">
            <v>0</v>
          </cell>
          <cell r="K15">
            <v>14117.051249999999</v>
          </cell>
          <cell r="L15">
            <v>0</v>
          </cell>
          <cell r="M15">
            <v>0</v>
          </cell>
          <cell r="N15">
            <v>15646.398468749998</v>
          </cell>
          <cell r="O15">
            <v>0</v>
          </cell>
          <cell r="P15">
            <v>0</v>
          </cell>
        </row>
        <row r="16">
          <cell r="A16" t="str">
            <v>VALOR DIA CUADRILLA</v>
          </cell>
          <cell r="B16">
            <v>0</v>
          </cell>
          <cell r="C16">
            <v>0</v>
          </cell>
          <cell r="D16">
            <v>129128.00999999998</v>
          </cell>
          <cell r="E16">
            <v>142040.81099999999</v>
          </cell>
          <cell r="F16">
            <v>0</v>
          </cell>
          <cell r="G16">
            <v>0</v>
          </cell>
          <cell r="H16">
            <v>148497.21149999998</v>
          </cell>
          <cell r="I16">
            <v>0</v>
          </cell>
          <cell r="J16">
            <v>0</v>
          </cell>
          <cell r="K16">
            <v>154953.61199999999</v>
          </cell>
          <cell r="L16">
            <v>0</v>
          </cell>
          <cell r="M16">
            <v>0</v>
          </cell>
          <cell r="N16">
            <v>171740.25329999998</v>
          </cell>
          <cell r="O16">
            <v>0</v>
          </cell>
          <cell r="P16">
            <v>0</v>
          </cell>
        </row>
        <row r="17">
          <cell r="A17" t="str">
            <v>VALOR HORA CUADRILLA</v>
          </cell>
          <cell r="B17">
            <v>0</v>
          </cell>
          <cell r="C17">
            <v>0</v>
          </cell>
          <cell r="D17">
            <v>16141.001249999998</v>
          </cell>
          <cell r="E17">
            <v>17755.101374999998</v>
          </cell>
          <cell r="F17">
            <v>0</v>
          </cell>
          <cell r="G17">
            <v>0</v>
          </cell>
          <cell r="H17">
            <v>18562.151437499997</v>
          </cell>
          <cell r="I17">
            <v>0</v>
          </cell>
          <cell r="J17">
            <v>0</v>
          </cell>
          <cell r="K17">
            <v>19369.201499999999</v>
          </cell>
          <cell r="L17">
            <v>0</v>
          </cell>
          <cell r="M17">
            <v>0</v>
          </cell>
          <cell r="N17">
            <v>21467.531662499998</v>
          </cell>
          <cell r="O17">
            <v>0</v>
          </cell>
          <cell r="P17">
            <v>0</v>
          </cell>
        </row>
      </sheetData>
      <sheetData sheetId="9">
        <row r="11">
          <cell r="A11" t="str">
            <v xml:space="preserve"> CUADRILLAS</v>
          </cell>
          <cell r="B11">
            <v>0</v>
          </cell>
          <cell r="C11">
            <v>0</v>
          </cell>
          <cell r="D11">
            <v>0</v>
          </cell>
          <cell r="E11">
            <v>0</v>
          </cell>
          <cell r="F11">
            <v>0</v>
          </cell>
          <cell r="G11">
            <v>0</v>
          </cell>
          <cell r="H11">
            <v>0</v>
          </cell>
          <cell r="I11">
            <v>0</v>
          </cell>
        </row>
        <row r="12">
          <cell r="A12">
            <v>0</v>
          </cell>
          <cell r="B12">
            <v>0</v>
          </cell>
          <cell r="C12">
            <v>0</v>
          </cell>
          <cell r="D12">
            <v>0</v>
          </cell>
          <cell r="E12">
            <v>0</v>
          </cell>
          <cell r="F12">
            <v>0</v>
          </cell>
          <cell r="G12">
            <v>0</v>
          </cell>
          <cell r="H12">
            <v>0</v>
          </cell>
          <cell r="I12">
            <v>0</v>
          </cell>
        </row>
        <row r="13">
          <cell r="A13" t="str">
            <v>SALARIO MINIMO LEGAL VIGENTE</v>
          </cell>
          <cell r="B13">
            <v>0</v>
          </cell>
          <cell r="C13">
            <v>0</v>
          </cell>
          <cell r="D13">
            <v>589500</v>
          </cell>
          <cell r="E13">
            <v>0</v>
          </cell>
          <cell r="F13">
            <v>0</v>
          </cell>
          <cell r="G13">
            <v>0</v>
          </cell>
          <cell r="H13">
            <v>0</v>
          </cell>
          <cell r="I13">
            <v>0</v>
          </cell>
        </row>
        <row r="14">
          <cell r="A14" t="str">
            <v>Descripción</v>
          </cell>
          <cell r="B14" t="str">
            <v>Jornal Oficial</v>
          </cell>
          <cell r="C14">
            <v>0</v>
          </cell>
          <cell r="D14">
            <v>0</v>
          </cell>
          <cell r="E14">
            <v>0</v>
          </cell>
          <cell r="F14" t="str">
            <v>Jornal Ayudante</v>
          </cell>
          <cell r="G14">
            <v>0</v>
          </cell>
          <cell r="H14">
            <v>0</v>
          </cell>
          <cell r="I14">
            <v>0</v>
          </cell>
        </row>
        <row r="15">
          <cell r="A15" t="str">
            <v>P. ALBAÑILERIA</v>
          </cell>
          <cell r="B15">
            <v>94113.674999999988</v>
          </cell>
          <cell r="C15">
            <v>0</v>
          </cell>
          <cell r="D15">
            <v>0</v>
          </cell>
          <cell r="E15">
            <v>0</v>
          </cell>
          <cell r="F15">
            <v>35014.334999999999</v>
          </cell>
          <cell r="G15">
            <v>0</v>
          </cell>
          <cell r="H15">
            <v>0</v>
          </cell>
          <cell r="I15">
            <v>0</v>
          </cell>
        </row>
        <row r="16">
          <cell r="A16" t="str">
            <v>P. INSTALACIONES BASICA</v>
          </cell>
          <cell r="B16">
            <v>103525.0425</v>
          </cell>
          <cell r="C16">
            <v>0</v>
          </cell>
          <cell r="D16">
            <v>0</v>
          </cell>
          <cell r="E16">
            <v>0</v>
          </cell>
          <cell r="F16">
            <v>38515.768499999998</v>
          </cell>
          <cell r="G16">
            <v>0</v>
          </cell>
          <cell r="H16">
            <v>0</v>
          </cell>
          <cell r="I16">
            <v>0</v>
          </cell>
        </row>
        <row r="17">
          <cell r="A17" t="str">
            <v>P. PINTURA</v>
          </cell>
          <cell r="B17">
            <v>108230.72624999999</v>
          </cell>
          <cell r="C17">
            <v>0</v>
          </cell>
          <cell r="D17">
            <v>0</v>
          </cell>
          <cell r="E17">
            <v>0</v>
          </cell>
          <cell r="F17">
            <v>40266.485249999998</v>
          </cell>
          <cell r="G17">
            <v>0</v>
          </cell>
          <cell r="H17">
            <v>0</v>
          </cell>
          <cell r="I17">
            <v>0</v>
          </cell>
        </row>
        <row r="18">
          <cell r="A18" t="str">
            <v>P. CARPINTERIA</v>
          </cell>
          <cell r="B18">
            <v>112936.40999999999</v>
          </cell>
          <cell r="C18">
            <v>0</v>
          </cell>
          <cell r="D18">
            <v>0</v>
          </cell>
          <cell r="E18">
            <v>0</v>
          </cell>
          <cell r="F18">
            <v>42017.201999999997</v>
          </cell>
          <cell r="G18">
            <v>0</v>
          </cell>
          <cell r="H18">
            <v>0</v>
          </cell>
          <cell r="I18">
            <v>0</v>
          </cell>
        </row>
        <row r="19">
          <cell r="A19" t="str">
            <v>P. CABLEADO ESTRUCTURADO</v>
          </cell>
          <cell r="B19">
            <v>125171.18774999998</v>
          </cell>
          <cell r="C19">
            <v>0</v>
          </cell>
          <cell r="D19">
            <v>0</v>
          </cell>
          <cell r="E19">
            <v>0</v>
          </cell>
          <cell r="F19">
            <v>46569.065549999992</v>
          </cell>
          <cell r="G19">
            <v>0</v>
          </cell>
          <cell r="H19">
            <v>0</v>
          </cell>
          <cell r="I19">
            <v>0</v>
          </cell>
        </row>
        <row r="20">
          <cell r="A20">
            <v>0</v>
          </cell>
          <cell r="B20">
            <v>0</v>
          </cell>
          <cell r="C20">
            <v>0</v>
          </cell>
          <cell r="D20">
            <v>0</v>
          </cell>
          <cell r="E20">
            <v>0</v>
          </cell>
          <cell r="F20">
            <v>0</v>
          </cell>
          <cell r="G20" t="str">
            <v>Vlr actualizado</v>
          </cell>
          <cell r="H20" t="str">
            <v>% Actualización</v>
          </cell>
          <cell r="I20" t="str">
            <v>Vlr Actual</v>
          </cell>
        </row>
        <row r="21">
          <cell r="A21" t="str">
            <v>Excavaciones</v>
          </cell>
          <cell r="B21">
            <v>0</v>
          </cell>
          <cell r="C21">
            <v>0</v>
          </cell>
          <cell r="D21">
            <v>0</v>
          </cell>
          <cell r="E21">
            <v>3</v>
          </cell>
          <cell r="F21" t="str">
            <v>Ayudante</v>
          </cell>
          <cell r="G21">
            <v>105043.01</v>
          </cell>
          <cell r="H21">
            <v>0</v>
          </cell>
          <cell r="I21">
            <v>105043.005</v>
          </cell>
        </row>
        <row r="22">
          <cell r="A22" t="str">
            <v>Rellenos de excavación</v>
          </cell>
          <cell r="B22">
            <v>0</v>
          </cell>
          <cell r="C22">
            <v>0</v>
          </cell>
          <cell r="D22">
            <v>0</v>
          </cell>
          <cell r="E22">
            <v>1</v>
          </cell>
          <cell r="F22" t="str">
            <v>Ayudante</v>
          </cell>
          <cell r="G22">
            <v>35014.339999999997</v>
          </cell>
          <cell r="H22">
            <v>0</v>
          </cell>
          <cell r="I22">
            <v>35014.334999999999</v>
          </cell>
        </row>
        <row r="23">
          <cell r="A23" t="str">
            <v>Enchapes y acabados</v>
          </cell>
          <cell r="B23">
            <v>1</v>
          </cell>
          <cell r="C23" t="str">
            <v>oficial</v>
          </cell>
          <cell r="D23">
            <v>0</v>
          </cell>
          <cell r="E23">
            <v>1</v>
          </cell>
          <cell r="F23" t="str">
            <v>Ayudante</v>
          </cell>
          <cell r="G23">
            <v>129128.01</v>
          </cell>
          <cell r="H23">
            <v>0</v>
          </cell>
          <cell r="I23">
            <v>129128.00999999998</v>
          </cell>
        </row>
        <row r="24">
          <cell r="A24" t="str">
            <v>Cuadrilla Demoliciones</v>
          </cell>
          <cell r="B24">
            <v>0</v>
          </cell>
          <cell r="C24">
            <v>0</v>
          </cell>
          <cell r="D24">
            <v>0</v>
          </cell>
          <cell r="E24">
            <v>2</v>
          </cell>
          <cell r="F24" t="str">
            <v>Ayudante</v>
          </cell>
          <cell r="G24">
            <v>70028.67</v>
          </cell>
          <cell r="H24">
            <v>0</v>
          </cell>
          <cell r="I24">
            <v>70028.67</v>
          </cell>
        </row>
        <row r="25">
          <cell r="A25" t="str">
            <v>Excavaciones en roca</v>
          </cell>
          <cell r="B25">
            <v>1</v>
          </cell>
          <cell r="C25" t="str">
            <v>Oficial</v>
          </cell>
          <cell r="D25" t="str">
            <v>+</v>
          </cell>
          <cell r="E25">
            <v>3</v>
          </cell>
          <cell r="F25" t="str">
            <v>Ayudante</v>
          </cell>
          <cell r="G25">
            <v>199156.68</v>
          </cell>
          <cell r="H25">
            <v>0</v>
          </cell>
          <cell r="I25">
            <v>199156.68</v>
          </cell>
        </row>
        <row r="26">
          <cell r="A26" t="str">
            <v>Albañilería</v>
          </cell>
          <cell r="B26">
            <v>2</v>
          </cell>
          <cell r="C26" t="str">
            <v>Oficial</v>
          </cell>
          <cell r="D26" t="str">
            <v>+</v>
          </cell>
          <cell r="E26">
            <v>1</v>
          </cell>
          <cell r="F26" t="str">
            <v>Ayudante</v>
          </cell>
          <cell r="G26">
            <v>223241.69</v>
          </cell>
          <cell r="H26">
            <v>0</v>
          </cell>
          <cell r="I26">
            <v>223241.68499999997</v>
          </cell>
        </row>
        <row r="27">
          <cell r="A27" t="str">
            <v>Estructuras</v>
          </cell>
          <cell r="B27">
            <v>2</v>
          </cell>
          <cell r="C27" t="str">
            <v>Oficial</v>
          </cell>
          <cell r="D27" t="str">
            <v>+</v>
          </cell>
          <cell r="E27">
            <v>3</v>
          </cell>
          <cell r="F27" t="str">
            <v>Ayudante</v>
          </cell>
          <cell r="G27">
            <v>293270.36</v>
          </cell>
          <cell r="H27">
            <v>0</v>
          </cell>
          <cell r="I27">
            <v>293270.35499999998</v>
          </cell>
        </row>
        <row r="28">
          <cell r="A28" t="str">
            <v>Topografía</v>
          </cell>
          <cell r="B28">
            <v>1</v>
          </cell>
          <cell r="C28" t="str">
            <v>Oficial</v>
          </cell>
          <cell r="D28" t="str">
            <v>+</v>
          </cell>
          <cell r="E28">
            <v>3</v>
          </cell>
          <cell r="F28" t="str">
            <v>Ayudante</v>
          </cell>
          <cell r="G28">
            <v>219072.35</v>
          </cell>
          <cell r="H28">
            <v>0</v>
          </cell>
          <cell r="I28">
            <v>219072.348</v>
          </cell>
        </row>
        <row r="29">
          <cell r="A29" t="str">
            <v>Instalaciones</v>
          </cell>
          <cell r="B29">
            <v>2</v>
          </cell>
          <cell r="C29" t="str">
            <v>Oficial</v>
          </cell>
          <cell r="D29" t="str">
            <v>+</v>
          </cell>
          <cell r="E29">
            <v>2</v>
          </cell>
          <cell r="F29" t="str">
            <v>Ayudante</v>
          </cell>
          <cell r="G29">
            <v>284081.62</v>
          </cell>
          <cell r="H29">
            <v>0</v>
          </cell>
          <cell r="I29">
            <v>284081.62199999997</v>
          </cell>
        </row>
        <row r="30">
          <cell r="A30" t="str">
            <v>Cuadrilla 1 - 4</v>
          </cell>
          <cell r="B30">
            <v>1</v>
          </cell>
          <cell r="C30" t="str">
            <v>Oficial</v>
          </cell>
          <cell r="D30" t="str">
            <v>+</v>
          </cell>
          <cell r="E30">
            <v>4</v>
          </cell>
          <cell r="F30" t="str">
            <v>Ayudante</v>
          </cell>
          <cell r="G30">
            <v>281005.21999999997</v>
          </cell>
          <cell r="H30">
            <v>0</v>
          </cell>
          <cell r="I30">
            <v>281005.21799999999</v>
          </cell>
        </row>
        <row r="31">
          <cell r="A31" t="str">
            <v>Cuadrilla 1 - 1</v>
          </cell>
          <cell r="B31">
            <v>1</v>
          </cell>
          <cell r="C31" t="str">
            <v>Oficial</v>
          </cell>
          <cell r="D31" t="str">
            <v>+</v>
          </cell>
          <cell r="E31">
            <v>1</v>
          </cell>
          <cell r="F31" t="str">
            <v>Ayudante</v>
          </cell>
          <cell r="G31">
            <v>154953.60999999999</v>
          </cell>
          <cell r="H31">
            <v>0</v>
          </cell>
          <cell r="I31">
            <v>154953.61199999999</v>
          </cell>
        </row>
        <row r="32">
          <cell r="A32" t="str">
            <v>Cuadrilla 1 - 3</v>
          </cell>
          <cell r="B32">
            <v>1</v>
          </cell>
          <cell r="C32" t="str">
            <v>Oficial</v>
          </cell>
          <cell r="D32" t="str">
            <v>+</v>
          </cell>
          <cell r="E32">
            <v>3</v>
          </cell>
          <cell r="F32" t="str">
            <v>Ayudante</v>
          </cell>
          <cell r="G32">
            <v>199156.68</v>
          </cell>
          <cell r="H32">
            <v>0</v>
          </cell>
          <cell r="I32">
            <v>199156.68</v>
          </cell>
        </row>
        <row r="33">
          <cell r="A33" t="str">
            <v>Cuadrilla 1 - 6</v>
          </cell>
          <cell r="B33">
            <v>1</v>
          </cell>
          <cell r="C33" t="str">
            <v>Oficial</v>
          </cell>
          <cell r="D33" t="str">
            <v>+</v>
          </cell>
          <cell r="E33">
            <v>6</v>
          </cell>
          <cell r="F33" t="str">
            <v>Ayudante</v>
          </cell>
          <cell r="G33">
            <v>304199.69</v>
          </cell>
          <cell r="H33">
            <v>0</v>
          </cell>
          <cell r="I33">
            <v>304199.685</v>
          </cell>
        </row>
        <row r="34">
          <cell r="A34" t="str">
            <v>Cuadrilla Hidraúlico y Sanitario</v>
          </cell>
          <cell r="B34">
            <v>1</v>
          </cell>
          <cell r="C34" t="str">
            <v>Oficial</v>
          </cell>
          <cell r="D34" t="str">
            <v>+</v>
          </cell>
          <cell r="E34">
            <v>1</v>
          </cell>
          <cell r="F34" t="str">
            <v>Ayudante</v>
          </cell>
          <cell r="G34">
            <v>142040.81</v>
          </cell>
          <cell r="H34">
            <v>0</v>
          </cell>
          <cell r="I34">
            <v>142040.81099999999</v>
          </cell>
        </row>
        <row r="35">
          <cell r="A35" t="str">
            <v>Cuadrilla Carpinteria metálica</v>
          </cell>
          <cell r="B35">
            <v>1</v>
          </cell>
          <cell r="C35" t="str">
            <v>Oficial</v>
          </cell>
          <cell r="D35" t="str">
            <v>+</v>
          </cell>
          <cell r="E35">
            <v>1</v>
          </cell>
          <cell r="F35" t="str">
            <v>Ayudante</v>
          </cell>
          <cell r="G35">
            <v>154953.61199999999</v>
          </cell>
          <cell r="H35">
            <v>0</v>
          </cell>
          <cell r="I35">
            <v>148497.21149999998</v>
          </cell>
        </row>
        <row r="36">
          <cell r="A36" t="str">
            <v>Cuadrilla  Eléctrico</v>
          </cell>
          <cell r="B36">
            <v>1</v>
          </cell>
          <cell r="C36" t="str">
            <v xml:space="preserve">Oficial </v>
          </cell>
          <cell r="D36" t="str">
            <v>+</v>
          </cell>
          <cell r="E36">
            <v>1</v>
          </cell>
          <cell r="F36" t="str">
            <v>Ayudante</v>
          </cell>
          <cell r="G36">
            <v>171740.25329999998</v>
          </cell>
          <cell r="H36">
            <v>0</v>
          </cell>
          <cell r="I36">
            <v>171740.25329999998</v>
          </cell>
        </row>
        <row r="37">
          <cell r="A37" t="str">
            <v>Carpintería</v>
          </cell>
          <cell r="B37">
            <v>1</v>
          </cell>
          <cell r="C37" t="str">
            <v>Oficial</v>
          </cell>
          <cell r="D37" t="str">
            <v>+</v>
          </cell>
          <cell r="E37">
            <v>2</v>
          </cell>
          <cell r="F37" t="str">
            <v>Ayudante</v>
          </cell>
          <cell r="G37">
            <v>196970.81</v>
          </cell>
          <cell r="H37">
            <v>0</v>
          </cell>
          <cell r="I37">
            <v>196970.81399999998</v>
          </cell>
        </row>
        <row r="38">
          <cell r="A38" t="str">
            <v>Pintura</v>
          </cell>
          <cell r="B38">
            <v>2</v>
          </cell>
          <cell r="C38" t="str">
            <v>Oficial</v>
          </cell>
          <cell r="D38" t="str">
            <v>+</v>
          </cell>
          <cell r="E38">
            <v>1</v>
          </cell>
          <cell r="F38" t="str">
            <v>Ayudante</v>
          </cell>
          <cell r="G38">
            <v>256727.94</v>
          </cell>
          <cell r="H38">
            <v>0</v>
          </cell>
          <cell r="I38">
            <v>256727.93774999998</v>
          </cell>
        </row>
        <row r="39">
          <cell r="A39" t="str">
            <v>Mampostería</v>
          </cell>
          <cell r="B39">
            <v>2</v>
          </cell>
          <cell r="C39" t="str">
            <v>Oficial</v>
          </cell>
          <cell r="D39" t="str">
            <v>+</v>
          </cell>
          <cell r="E39">
            <v>1</v>
          </cell>
          <cell r="F39" t="str">
            <v>Ayudante</v>
          </cell>
          <cell r="G39">
            <v>223241.69</v>
          </cell>
          <cell r="H39">
            <v>0</v>
          </cell>
          <cell r="I39">
            <v>223241.68499999997</v>
          </cell>
        </row>
        <row r="40">
          <cell r="A40" t="str">
            <v>Vías</v>
          </cell>
          <cell r="B40">
            <v>3</v>
          </cell>
          <cell r="C40" t="str">
            <v>Oficial</v>
          </cell>
          <cell r="D40" t="str">
            <v>+</v>
          </cell>
          <cell r="E40">
            <v>4</v>
          </cell>
          <cell r="F40" t="str">
            <v>Ayudante</v>
          </cell>
          <cell r="G40">
            <v>485758.12</v>
          </cell>
          <cell r="H40">
            <v>0</v>
          </cell>
          <cell r="I40">
            <v>485758.11974999995</v>
          </cell>
        </row>
        <row r="41">
          <cell r="A41" t="str">
            <v>Cuadrilla Carpinteria Aluminio</v>
          </cell>
          <cell r="B41">
            <v>2</v>
          </cell>
          <cell r="C41" t="str">
            <v>Oficial</v>
          </cell>
          <cell r="D41" t="str">
            <v>+</v>
          </cell>
          <cell r="E41">
            <v>2</v>
          </cell>
          <cell r="F41" t="str">
            <v>Ayudante</v>
          </cell>
          <cell r="G41">
            <v>309907.21999999997</v>
          </cell>
          <cell r="H41">
            <v>0</v>
          </cell>
          <cell r="I41">
            <v>309907.22399999999</v>
          </cell>
        </row>
        <row r="42">
          <cell r="A42" t="str">
            <v>Cuadrilla instalaciones a  gas</v>
          </cell>
          <cell r="B42">
            <v>2</v>
          </cell>
          <cell r="C42" t="str">
            <v>Oficiales</v>
          </cell>
          <cell r="D42">
            <v>0</v>
          </cell>
          <cell r="E42">
            <v>0</v>
          </cell>
          <cell r="F42">
            <v>0</v>
          </cell>
          <cell r="G42">
            <v>250342.38</v>
          </cell>
          <cell r="H42">
            <v>0</v>
          </cell>
          <cell r="I42">
            <v>250342.37549999997</v>
          </cell>
        </row>
        <row r="43">
          <cell r="A43" t="str">
            <v>Ingeniero</v>
          </cell>
          <cell r="B43">
            <v>0</v>
          </cell>
          <cell r="C43">
            <v>0</v>
          </cell>
          <cell r="D43">
            <v>0</v>
          </cell>
          <cell r="E43">
            <v>0</v>
          </cell>
          <cell r="F43">
            <v>0</v>
          </cell>
          <cell r="G43">
            <v>250000</v>
          </cell>
          <cell r="H43">
            <v>0</v>
          </cell>
          <cell r="I43">
            <v>250000</v>
          </cell>
        </row>
        <row r="44">
          <cell r="A44" t="str">
            <v>Tramitador</v>
          </cell>
          <cell r="B44">
            <v>0</v>
          </cell>
          <cell r="C44">
            <v>0</v>
          </cell>
          <cell r="D44">
            <v>0</v>
          </cell>
          <cell r="E44">
            <v>0</v>
          </cell>
          <cell r="F44">
            <v>0</v>
          </cell>
          <cell r="G44">
            <v>120000</v>
          </cell>
          <cell r="H44">
            <v>0</v>
          </cell>
          <cell r="I44">
            <v>120000</v>
          </cell>
        </row>
      </sheetData>
      <sheetData sheetId="10">
        <row r="12">
          <cell r="A12" t="str">
            <v>COSTOS DE TRANSPORTE</v>
          </cell>
          <cell r="B12">
            <v>0</v>
          </cell>
          <cell r="C12">
            <v>0</v>
          </cell>
          <cell r="D12">
            <v>0</v>
          </cell>
          <cell r="E12">
            <v>0</v>
          </cell>
          <cell r="F12">
            <v>0</v>
          </cell>
          <cell r="G12">
            <v>0</v>
          </cell>
          <cell r="H12">
            <v>0</v>
          </cell>
          <cell r="I12">
            <v>0</v>
          </cell>
        </row>
        <row r="13">
          <cell r="A13" t="str">
            <v>JORNADA DIARIA</v>
          </cell>
          <cell r="B13">
            <v>0</v>
          </cell>
          <cell r="C13">
            <v>0</v>
          </cell>
          <cell r="D13">
            <v>0</v>
          </cell>
          <cell r="E13">
            <v>0</v>
          </cell>
          <cell r="F13">
            <v>8</v>
          </cell>
          <cell r="G13">
            <v>0</v>
          </cell>
          <cell r="H13">
            <v>0</v>
          </cell>
          <cell r="I13" t="str">
            <v>Horas</v>
          </cell>
        </row>
        <row r="14">
          <cell r="A14" t="str">
            <v>Descripción</v>
          </cell>
          <cell r="B14" t="str">
            <v>Capacidad</v>
          </cell>
          <cell r="C14">
            <v>0</v>
          </cell>
          <cell r="D14" t="str">
            <v>Tarifa hora</v>
          </cell>
          <cell r="E14">
            <v>0</v>
          </cell>
          <cell r="F14">
            <v>0</v>
          </cell>
          <cell r="G14">
            <v>0</v>
          </cell>
          <cell r="H14" t="str">
            <v>Tarifa por viaje</v>
          </cell>
          <cell r="I14">
            <v>0</v>
          </cell>
        </row>
        <row r="15">
          <cell r="A15">
            <v>0</v>
          </cell>
          <cell r="B15" t="str">
            <v>Cantidad</v>
          </cell>
          <cell r="C15" t="str">
            <v>UN</v>
          </cell>
          <cell r="D15">
            <v>0</v>
          </cell>
          <cell r="E15">
            <v>0</v>
          </cell>
          <cell r="F15">
            <v>0</v>
          </cell>
          <cell r="G15">
            <v>0</v>
          </cell>
          <cell r="H15">
            <v>0</v>
          </cell>
          <cell r="I15">
            <v>0</v>
          </cell>
        </row>
        <row r="16">
          <cell r="A16" t="str">
            <v>Volqueta c/operario y combustible 6m3 max  30 Km</v>
          </cell>
          <cell r="B16">
            <v>6</v>
          </cell>
          <cell r="C16" t="str">
            <v>M3</v>
          </cell>
          <cell r="D16">
            <v>32000</v>
          </cell>
          <cell r="E16">
            <v>0</v>
          </cell>
          <cell r="F16">
            <v>0</v>
          </cell>
          <cell r="G16">
            <v>0</v>
          </cell>
          <cell r="H16">
            <v>120000</v>
          </cell>
          <cell r="I16">
            <v>0</v>
          </cell>
        </row>
        <row r="17">
          <cell r="A17" t="str">
            <v>Volqueta c/operario y combustible 5,5m3 max 30 Km</v>
          </cell>
          <cell r="B17">
            <v>5.5</v>
          </cell>
          <cell r="C17" t="str">
            <v>M3</v>
          </cell>
          <cell r="D17">
            <v>0</v>
          </cell>
          <cell r="E17">
            <v>0</v>
          </cell>
          <cell r="F17">
            <v>0</v>
          </cell>
          <cell r="G17">
            <v>0</v>
          </cell>
          <cell r="H17">
            <v>90000</v>
          </cell>
          <cell r="I17">
            <v>0</v>
          </cell>
        </row>
        <row r="18">
          <cell r="A18" t="str">
            <v>Camión 4 Toneladas</v>
          </cell>
          <cell r="B18">
            <v>4</v>
          </cell>
          <cell r="C18" t="str">
            <v>TN</v>
          </cell>
          <cell r="D18">
            <v>18000</v>
          </cell>
          <cell r="E18">
            <v>0</v>
          </cell>
          <cell r="F18">
            <v>0</v>
          </cell>
          <cell r="G18">
            <v>0</v>
          </cell>
          <cell r="H18">
            <v>36000</v>
          </cell>
          <cell r="I18">
            <v>0</v>
          </cell>
        </row>
        <row r="19">
          <cell r="A19" t="str">
            <v>Camión 8 Toneladas</v>
          </cell>
          <cell r="B19">
            <v>8</v>
          </cell>
          <cell r="C19" t="str">
            <v>TN</v>
          </cell>
          <cell r="D19">
            <v>35000</v>
          </cell>
          <cell r="E19">
            <v>0</v>
          </cell>
          <cell r="F19">
            <v>0</v>
          </cell>
          <cell r="G19">
            <v>0</v>
          </cell>
          <cell r="H19">
            <v>70000</v>
          </cell>
          <cell r="I19">
            <v>0</v>
          </cell>
        </row>
        <row r="20">
          <cell r="A20" t="str">
            <v>Cama-baja</v>
          </cell>
          <cell r="B20">
            <v>15</v>
          </cell>
          <cell r="C20" t="str">
            <v>TN</v>
          </cell>
          <cell r="D20">
            <v>70000</v>
          </cell>
          <cell r="E20">
            <v>0</v>
          </cell>
          <cell r="F20">
            <v>0</v>
          </cell>
          <cell r="G20">
            <v>0</v>
          </cell>
          <cell r="H20">
            <v>420000</v>
          </cell>
          <cell r="I20">
            <v>0</v>
          </cell>
        </row>
        <row r="21">
          <cell r="A21" t="str">
            <v>Campero</v>
          </cell>
          <cell r="B21">
            <v>1.5</v>
          </cell>
          <cell r="C21" t="str">
            <v>TN</v>
          </cell>
          <cell r="D21">
            <v>25000</v>
          </cell>
          <cell r="E21">
            <v>0</v>
          </cell>
          <cell r="F21">
            <v>0</v>
          </cell>
          <cell r="G21">
            <v>0</v>
          </cell>
          <cell r="H21">
            <v>50000</v>
          </cell>
          <cell r="I21">
            <v>0</v>
          </cell>
        </row>
        <row r="22">
          <cell r="A22" t="str">
            <v>Chalupa</v>
          </cell>
          <cell r="B22">
            <v>0.5</v>
          </cell>
          <cell r="C22" t="str">
            <v>TN</v>
          </cell>
          <cell r="D22">
            <v>25000</v>
          </cell>
          <cell r="E22">
            <v>0</v>
          </cell>
          <cell r="F22">
            <v>0</v>
          </cell>
          <cell r="G22">
            <v>0</v>
          </cell>
          <cell r="H22">
            <v>50000</v>
          </cell>
          <cell r="I22">
            <v>0</v>
          </cell>
        </row>
        <row r="23">
          <cell r="A23" t="str">
            <v>Transporte elementos prefabricados</v>
          </cell>
          <cell r="B23">
            <v>1</v>
          </cell>
          <cell r="C23" t="str">
            <v>UN</v>
          </cell>
          <cell r="D23">
            <v>6500</v>
          </cell>
          <cell r="E23">
            <v>0</v>
          </cell>
          <cell r="F23">
            <v>0</v>
          </cell>
          <cell r="G23">
            <v>0</v>
          </cell>
          <cell r="H23">
            <v>6500</v>
          </cell>
          <cell r="I23">
            <v>0</v>
          </cell>
        </row>
        <row r="24">
          <cell r="A24" t="str">
            <v>Volqueta c/operario y combustible 6m3 max  70 Km</v>
          </cell>
          <cell r="B24">
            <v>6</v>
          </cell>
          <cell r="C24" t="str">
            <v>M3</v>
          </cell>
          <cell r="D24">
            <v>0</v>
          </cell>
          <cell r="E24">
            <v>0</v>
          </cell>
          <cell r="F24">
            <v>0</v>
          </cell>
          <cell r="G24">
            <v>0</v>
          </cell>
          <cell r="H24">
            <v>190000</v>
          </cell>
          <cell r="I24">
            <v>0</v>
          </cell>
        </row>
        <row r="25">
          <cell r="A25">
            <v>0</v>
          </cell>
          <cell r="B25">
            <v>0</v>
          </cell>
          <cell r="C25">
            <v>0</v>
          </cell>
          <cell r="D25">
            <v>0</v>
          </cell>
          <cell r="E25">
            <v>0</v>
          </cell>
          <cell r="F25">
            <v>0</v>
          </cell>
          <cell r="G25">
            <v>0</v>
          </cell>
          <cell r="H25">
            <v>0</v>
          </cell>
          <cell r="I25">
            <v>0</v>
          </cell>
        </row>
        <row r="26">
          <cell r="A26">
            <v>0</v>
          </cell>
          <cell r="B26">
            <v>0</v>
          </cell>
          <cell r="C26">
            <v>0</v>
          </cell>
          <cell r="D26">
            <v>0</v>
          </cell>
          <cell r="E26">
            <v>0</v>
          </cell>
          <cell r="F26">
            <v>0</v>
          </cell>
          <cell r="G26">
            <v>0</v>
          </cell>
          <cell r="H26">
            <v>0</v>
          </cell>
          <cell r="I26">
            <v>0</v>
          </cell>
        </row>
        <row r="27">
          <cell r="A27">
            <v>0</v>
          </cell>
          <cell r="B27">
            <v>0</v>
          </cell>
          <cell r="C27">
            <v>0</v>
          </cell>
          <cell r="D27">
            <v>0</v>
          </cell>
          <cell r="E27">
            <v>0</v>
          </cell>
          <cell r="F27">
            <v>0</v>
          </cell>
          <cell r="G27">
            <v>0</v>
          </cell>
          <cell r="H27">
            <v>0</v>
          </cell>
          <cell r="I27">
            <v>0</v>
          </cell>
        </row>
        <row r="28">
          <cell r="A28">
            <v>0</v>
          </cell>
          <cell r="B28">
            <v>0</v>
          </cell>
          <cell r="C28">
            <v>0</v>
          </cell>
          <cell r="D28">
            <v>0</v>
          </cell>
          <cell r="E28">
            <v>0</v>
          </cell>
          <cell r="F28">
            <v>0</v>
          </cell>
          <cell r="G28">
            <v>0</v>
          </cell>
          <cell r="H28">
            <v>0</v>
          </cell>
          <cell r="I28">
            <v>0</v>
          </cell>
        </row>
      </sheetData>
      <sheetData sheetId="11">
        <row r="11">
          <cell r="A11" t="str">
            <v>COSTOS DE MAQUINARIA Y EQUIPOS</v>
          </cell>
        </row>
        <row r="15">
          <cell r="A15" t="str">
            <v>Cargador tipo Cat - 904</v>
          </cell>
        </row>
        <row r="16">
          <cell r="A16" t="str">
            <v>Compresor</v>
          </cell>
        </row>
        <row r="17">
          <cell r="A17" t="str">
            <v>Compresor 2 martillos 185 PCM</v>
          </cell>
        </row>
        <row r="18">
          <cell r="A18" t="str">
            <v>Cortadora para metal</v>
          </cell>
        </row>
        <row r="19">
          <cell r="A19" t="str">
            <v>Equipo de topografía</v>
          </cell>
        </row>
        <row r="20">
          <cell r="A20" t="str">
            <v>Equipo de Soldadura</v>
          </cell>
        </row>
        <row r="21">
          <cell r="A21" t="str">
            <v>Figuradora</v>
          </cell>
        </row>
        <row r="22">
          <cell r="A22" t="str">
            <v>Pulidora</v>
          </cell>
        </row>
        <row r="23">
          <cell r="A23" t="str">
            <v>Pulidora pisos incluye piedras y ceras</v>
          </cell>
        </row>
        <row r="24">
          <cell r="A24" t="str">
            <v>Formaleta</v>
          </cell>
        </row>
        <row r="25">
          <cell r="A25" t="str">
            <v>Fumigadora</v>
          </cell>
        </row>
        <row r="26">
          <cell r="A26" t="str">
            <v>Formaleta entrepiso por 4 semanas M2</v>
          </cell>
        </row>
        <row r="27">
          <cell r="A27" t="str">
            <v>Formaleta entrepiso M2</v>
          </cell>
        </row>
        <row r="28">
          <cell r="A28" t="str">
            <v>Herramienta Eléctrica</v>
          </cell>
        </row>
        <row r="29">
          <cell r="A29" t="str">
            <v>Herramienta menor</v>
          </cell>
        </row>
        <row r="30">
          <cell r="A30" t="str">
            <v>Mezcladora a gasolina</v>
          </cell>
        </row>
        <row r="31">
          <cell r="A31" t="str">
            <v>Motosierra profesional</v>
          </cell>
        </row>
        <row r="32">
          <cell r="A32" t="str">
            <v>Andamio metálico</v>
          </cell>
        </row>
        <row r="33">
          <cell r="A33" t="str">
            <v xml:space="preserve">Paral metálico </v>
          </cell>
        </row>
        <row r="34">
          <cell r="A34" t="str">
            <v>Paral telescopico</v>
          </cell>
        </row>
        <row r="35">
          <cell r="A35" t="str">
            <v>Poleas y Cuerdas</v>
          </cell>
        </row>
        <row r="36">
          <cell r="A36" t="str">
            <v>Rana</v>
          </cell>
        </row>
        <row r="37">
          <cell r="A37" t="str">
            <v>Retroexcavadora orugas tipo 320 pala 1,2 m3</v>
          </cell>
        </row>
        <row r="38">
          <cell r="A38" t="str">
            <v>Retroexcavadora llantas Tipo Cat 428</v>
          </cell>
        </row>
        <row r="39">
          <cell r="A39" t="str">
            <v>Tanque de agua</v>
          </cell>
        </row>
        <row r="40">
          <cell r="A40" t="str">
            <v>Taladro Industrial</v>
          </cell>
        </row>
        <row r="41">
          <cell r="A41" t="str">
            <v>Vibrocompactador a gasolina</v>
          </cell>
        </row>
        <row r="42">
          <cell r="A42" t="str">
            <v>Vibrador electrico concreto 110</v>
          </cell>
        </row>
        <row r="43">
          <cell r="A43" t="str">
            <v>Vibrador a gasolina</v>
          </cell>
        </row>
        <row r="44">
          <cell r="A44" t="str">
            <v>Volqueta (6m3/Operario y combustible)</v>
          </cell>
        </row>
        <row r="45">
          <cell r="A45" t="str">
            <v>Pluma (incluye operario, andamio y equipo de seguridad)</v>
          </cell>
        </row>
        <row r="46">
          <cell r="A46" t="str">
            <v>Carretilla tipo bogue</v>
          </cell>
        </row>
        <row r="47">
          <cell r="A47" t="str">
            <v>Equipo entrepiso (incluye, formaleta, parales y cercha metálica)</v>
          </cell>
        </row>
        <row r="48">
          <cell r="A48" t="str">
            <v>Cortadora ladrillo, incluye disco</v>
          </cell>
        </row>
        <row r="49">
          <cell r="A49" t="str">
            <v>Kit pintura (rodillo, brocha, lija, espatula)</v>
          </cell>
        </row>
        <row r="50">
          <cell r="A50" t="str">
            <v>Equipo perforador de pilotes d = 0,30 mts</v>
          </cell>
        </row>
        <row r="51">
          <cell r="A51" t="str">
            <v xml:space="preserve">Equipo perforador de pilotes d = 0,40 mts </v>
          </cell>
        </row>
        <row r="52">
          <cell r="A52" t="str">
            <v xml:space="preserve">Equipo perforador de pilotes d = 0,60 mts </v>
          </cell>
        </row>
        <row r="53">
          <cell r="A53" t="str">
            <v>Equipo perforador de pilotes d = 0,80 mts</v>
          </cell>
        </row>
        <row r="54">
          <cell r="A54" t="str">
            <v xml:space="preserve">Equipo perforador de pilotes d = 0,90 mts </v>
          </cell>
        </row>
        <row r="55">
          <cell r="A55" t="str">
            <v>Soplete (incluye cilindro gas)</v>
          </cell>
        </row>
        <row r="56">
          <cell r="A56" t="str">
            <v>Motobomba</v>
          </cell>
        </row>
        <row r="57">
          <cell r="A57" t="str">
            <v>Canguro</v>
          </cell>
        </row>
        <row r="58">
          <cell r="A58" t="str">
            <v>Pulidora incluye piedras para pulido</v>
          </cell>
        </row>
        <row r="59">
          <cell r="A59" t="str">
            <v>Cortadora de ladrillo incluye disco</v>
          </cell>
        </row>
        <row r="60">
          <cell r="A60" t="str">
            <v>Broca tusteno de 1/4"</v>
          </cell>
        </row>
        <row r="61">
          <cell r="A61" t="str">
            <v>Broca tusteno de 3/8"</v>
          </cell>
        </row>
        <row r="62">
          <cell r="A62" t="str">
            <v>Broca tusteno de 1/2"</v>
          </cell>
        </row>
        <row r="63">
          <cell r="A63" t="str">
            <v>Broca tusteno de 5/8"</v>
          </cell>
        </row>
        <row r="64">
          <cell r="A64" t="str">
            <v xml:space="preserve">Grua </v>
          </cell>
        </row>
      </sheetData>
      <sheetData sheetId="12">
        <row r="8">
          <cell r="A8" t="str">
            <v>Descripción</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INDICE"/>
      <sheetName val="Materiales"/>
      <sheetName val="Equipo"/>
      <sheetName val="Otros"/>
      <sheetName val="Densidades"/>
      <sheetName val="200.1"/>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P7"/>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s>
    <sheetDataSet>
      <sheetData sheetId="0" refreshError="1"/>
      <sheetData sheetId="1" refreshError="1">
        <row r="1">
          <cell r="A1" t="str">
            <v>ITEM</v>
          </cell>
          <cell r="B1" t="str">
            <v>DESCRIPCION</v>
          </cell>
          <cell r="C1" t="str">
            <v xml:space="preserve">UNIDAD </v>
          </cell>
          <cell r="D1" t="str">
            <v>COSTO TOTAL</v>
          </cell>
          <cell r="G1" t="str">
            <v>CUBS</v>
          </cell>
        </row>
        <row r="2">
          <cell r="A2" t="str">
            <v>200.1</v>
          </cell>
          <cell r="B2" t="str">
            <v xml:space="preserve">DESMONTE Y LIMPIEZA EN BOSQUE           </v>
          </cell>
          <cell r="C2" t="str">
            <v>Ha</v>
          </cell>
          <cell r="D2">
            <v>2512248</v>
          </cell>
          <cell r="E2">
            <v>1</v>
          </cell>
          <cell r="F2">
            <v>1</v>
          </cell>
          <cell r="G2" t="str">
            <v>3.6.1.2.1</v>
          </cell>
        </row>
        <row r="3">
          <cell r="A3" t="str">
            <v>200.2</v>
          </cell>
          <cell r="B3" t="str">
            <v xml:space="preserve">DESMONTE Y LIMPIEZA EN ZONAS NO BOSCOSAS           </v>
          </cell>
          <cell r="C3" t="str">
            <v>Ha</v>
          </cell>
          <cell r="D3">
            <v>950061.52597402583</v>
          </cell>
          <cell r="F3">
            <v>1</v>
          </cell>
          <cell r="G3" t="str">
            <v>3.6.1.2.3</v>
          </cell>
        </row>
        <row r="4">
          <cell r="A4" t="str">
            <v>201.7</v>
          </cell>
          <cell r="B4" t="str">
            <v xml:space="preserve">DEMOLICION DE ESTRUCTURAS.             </v>
          </cell>
          <cell r="C4" t="str">
            <v>M3</v>
          </cell>
          <cell r="D4">
            <v>97845</v>
          </cell>
          <cell r="F4">
            <v>1</v>
          </cell>
          <cell r="G4" t="str">
            <v xml:space="preserve">3.6.1.3.13  </v>
          </cell>
        </row>
        <row r="5">
          <cell r="A5" t="str">
            <v>201.8</v>
          </cell>
          <cell r="B5" t="str">
            <v>DEMOLICION DE PAVIMENTOS RIGIDOS</v>
          </cell>
          <cell r="C5" t="str">
            <v>M2</v>
          </cell>
          <cell r="D5">
            <v>26099</v>
          </cell>
          <cell r="F5">
            <v>1</v>
          </cell>
          <cell r="G5" t="str">
            <v>3.6.1.3.15</v>
          </cell>
        </row>
        <row r="6">
          <cell r="A6" t="str">
            <v>201.9</v>
          </cell>
          <cell r="B6" t="str">
            <v xml:space="preserve">DEMOLICION DE PISOS Y ANDENES DE CONCRETO.             </v>
          </cell>
          <cell r="C6" t="str">
            <v>M2</v>
          </cell>
          <cell r="D6">
            <v>19159</v>
          </cell>
          <cell r="F6">
            <v>1</v>
          </cell>
          <cell r="G6" t="str">
            <v>3.6.1.3.33</v>
          </cell>
        </row>
        <row r="7">
          <cell r="A7" t="str">
            <v>201.10</v>
          </cell>
          <cell r="B7" t="str">
            <v xml:space="preserve">DEMOLICION DE BORDILLOS DE CONCRETO      </v>
          </cell>
          <cell r="C7" t="str">
            <v>ML</v>
          </cell>
          <cell r="D7">
            <v>15722</v>
          </cell>
          <cell r="F7">
            <v>1</v>
          </cell>
          <cell r="G7" t="str">
            <v>3.6.1.3.35</v>
          </cell>
        </row>
        <row r="8">
          <cell r="A8" t="str">
            <v>201.11</v>
          </cell>
          <cell r="B8" t="str">
            <v xml:space="preserve">DESMONTAJE Y TRASLADO DE ESTRUCTURAS METALICAS.            </v>
          </cell>
          <cell r="C8" t="str">
            <v>Kg</v>
          </cell>
          <cell r="D8">
            <v>1218</v>
          </cell>
          <cell r="F8">
            <v>1</v>
          </cell>
          <cell r="G8" t="str">
            <v>3.6.1.3</v>
          </cell>
        </row>
        <row r="9">
          <cell r="A9" t="str">
            <v>201.12</v>
          </cell>
          <cell r="B9" t="str">
            <v xml:space="preserve">REMOCION DE ESPECIES VEGETALES           </v>
          </cell>
          <cell r="C9" t="str">
            <v>UN</v>
          </cell>
          <cell r="D9">
            <v>148653</v>
          </cell>
          <cell r="F9">
            <v>1</v>
          </cell>
          <cell r="G9" t="str">
            <v>3.6.1.3.47</v>
          </cell>
        </row>
        <row r="10">
          <cell r="A10" t="str">
            <v>201.15</v>
          </cell>
          <cell r="B10" t="str">
            <v>REMOCION DE ALCANTARILLAS</v>
          </cell>
          <cell r="C10" t="str">
            <v>ML</v>
          </cell>
          <cell r="D10">
            <v>65945</v>
          </cell>
          <cell r="F10">
            <v>1</v>
          </cell>
          <cell r="G10" t="str">
            <v>3.6.1.3</v>
          </cell>
        </row>
        <row r="11">
          <cell r="A11" t="str">
            <v>201.16</v>
          </cell>
          <cell r="B11" t="str">
            <v xml:space="preserve">REMOCION DE CERCAS DE ALAMBRE            </v>
          </cell>
          <cell r="C11" t="str">
            <v>ML</v>
          </cell>
          <cell r="D11">
            <v>3175</v>
          </cell>
          <cell r="F11">
            <v>1</v>
          </cell>
          <cell r="G11" t="str">
            <v>3.6.1.3</v>
          </cell>
        </row>
        <row r="12">
          <cell r="A12" t="str">
            <v>201.21</v>
          </cell>
          <cell r="B12" t="str">
            <v>REMOCION DE DEFENSAS METALICAS</v>
          </cell>
          <cell r="C12" t="str">
            <v>ML</v>
          </cell>
          <cell r="D12">
            <v>8238</v>
          </cell>
          <cell r="F12">
            <v>1</v>
          </cell>
          <cell r="G12" t="str">
            <v>3.6.1.3</v>
          </cell>
        </row>
        <row r="13">
          <cell r="A13" t="str">
            <v>210.1.1</v>
          </cell>
          <cell r="B13" t="str">
            <v>EXCAVACIÓN SIN CLASIFICAR DE LA EXPLANACIÓN Y CANALES</v>
          </cell>
          <cell r="C13" t="str">
            <v>M3</v>
          </cell>
          <cell r="D13">
            <v>11606</v>
          </cell>
          <cell r="F13">
            <v>1</v>
          </cell>
          <cell r="G13" t="str">
            <v xml:space="preserve">3.6.2.1.1 </v>
          </cell>
        </row>
        <row r="14">
          <cell r="A14" t="str">
            <v>210.1.2</v>
          </cell>
          <cell r="B14" t="str">
            <v>EXCAVACIÓN SIN CLASIFICAR DE PRESTAMOS</v>
          </cell>
          <cell r="C14" t="str">
            <v>M3</v>
          </cell>
          <cell r="D14">
            <v>6120</v>
          </cell>
          <cell r="F14">
            <v>1</v>
          </cell>
          <cell r="G14" t="str">
            <v>3.6.2.1.3 </v>
          </cell>
        </row>
        <row r="15">
          <cell r="A15" t="str">
            <v>210.2.1</v>
          </cell>
          <cell r="B15" t="str">
            <v>EXCAVACION EN ROCA DE LA EXPLANACION Y CANALES</v>
          </cell>
          <cell r="C15" t="str">
            <v>M3</v>
          </cell>
          <cell r="D15">
            <v>33225</v>
          </cell>
          <cell r="F15">
            <v>1</v>
          </cell>
          <cell r="G15" t="str">
            <v>3.6.2.1.3</v>
          </cell>
        </row>
        <row r="16">
          <cell r="A16" t="str">
            <v>210.2.2</v>
          </cell>
          <cell r="B16" t="str">
            <v>EXCAVACION EN MATERIAL COMUN DE LA EXPLANACION Y CANALES</v>
          </cell>
          <cell r="C16" t="str">
            <v>M3</v>
          </cell>
          <cell r="D16">
            <v>5392</v>
          </cell>
          <cell r="F16">
            <v>1</v>
          </cell>
          <cell r="G16" t="str">
            <v>3.6.2.1.5</v>
          </cell>
        </row>
        <row r="17">
          <cell r="A17" t="str">
            <v>210.2.3</v>
          </cell>
          <cell r="B17" t="str">
            <v>EXCAVACION EN ROCA DE PRESTAMOS</v>
          </cell>
          <cell r="C17" t="str">
            <v>M3</v>
          </cell>
          <cell r="D17">
            <v>17643</v>
          </cell>
          <cell r="F17">
            <v>1</v>
          </cell>
          <cell r="G17" t="str">
            <v>3.6.2.1.5</v>
          </cell>
        </row>
        <row r="18">
          <cell r="A18" t="str">
            <v>210.2.4</v>
          </cell>
          <cell r="B18" t="str">
            <v xml:space="preserve">EXCAVACION EN MATERIAL COMUN DE PRESTAMOS         </v>
          </cell>
          <cell r="C18" t="str">
            <v>M3</v>
          </cell>
          <cell r="D18">
            <v>3945</v>
          </cell>
          <cell r="F18">
            <v>1</v>
          </cell>
          <cell r="G18" t="str">
            <v>3.6.2.1.5</v>
          </cell>
        </row>
        <row r="19">
          <cell r="A19" t="str">
            <v>211.1</v>
          </cell>
          <cell r="B19" t="str">
            <v>REMOCION DE DERRUMBES</v>
          </cell>
          <cell r="C19" t="str">
            <v>M3</v>
          </cell>
          <cell r="D19">
            <v>5397</v>
          </cell>
          <cell r="F19">
            <v>1</v>
          </cell>
          <cell r="G19" t="str">
            <v xml:space="preserve">3.6.2.2.1  </v>
          </cell>
        </row>
        <row r="20">
          <cell r="A20" t="str">
            <v>220.1</v>
          </cell>
          <cell r="B20" t="str">
            <v>TERRAPLENES</v>
          </cell>
          <cell r="C20" t="str">
            <v>M3</v>
          </cell>
          <cell r="D20">
            <v>10653</v>
          </cell>
          <cell r="F20">
            <v>1</v>
          </cell>
          <cell r="G20" t="str">
            <v>3.6.2.3.1</v>
          </cell>
        </row>
        <row r="21">
          <cell r="A21" t="str">
            <v>221.1</v>
          </cell>
          <cell r="B21" t="str">
            <v>PEDRAPLÉN COMPACTO</v>
          </cell>
          <cell r="C21" t="str">
            <v>M3</v>
          </cell>
          <cell r="D21">
            <v>11290</v>
          </cell>
          <cell r="F21">
            <v>1</v>
          </cell>
          <cell r="G21" t="str">
            <v>3.6.2.4.2</v>
          </cell>
        </row>
        <row r="22">
          <cell r="A22" t="str">
            <v>221.2</v>
          </cell>
          <cell r="B22" t="str">
            <v>PEDRAPLÉN SUELTO</v>
          </cell>
          <cell r="C22" t="str">
            <v>M3</v>
          </cell>
          <cell r="D22">
            <v>8032</v>
          </cell>
          <cell r="F22">
            <v>1</v>
          </cell>
          <cell r="G22" t="str">
            <v>3.6.2.4.1</v>
          </cell>
        </row>
        <row r="23">
          <cell r="A23" t="str">
            <v>230.1</v>
          </cell>
          <cell r="B23" t="str">
            <v xml:space="preserve">MEJORAMIENTO DE LA SUBRASANTE INVOLUCRANDO EL SUELO EXISTENTE.          </v>
          </cell>
          <cell r="C23" t="str">
            <v>M2</v>
          </cell>
          <cell r="D23">
            <v>937</v>
          </cell>
          <cell r="F23">
            <v>1</v>
          </cell>
          <cell r="G23" t="str">
            <v>3.6.2.5.1</v>
          </cell>
        </row>
        <row r="24">
          <cell r="A24" t="str">
            <v>230.2</v>
          </cell>
          <cell r="B24" t="str">
            <v xml:space="preserve">MEJORAMIENTO DE LA SUBRASANTE EMPLEANDO UNICAMENTE MATERIAL ADICIONADO.             </v>
          </cell>
          <cell r="C24" t="str">
            <v>M3</v>
          </cell>
          <cell r="D24">
            <v>6124</v>
          </cell>
          <cell r="F24">
            <v>1</v>
          </cell>
          <cell r="G24" t="str">
            <v>3.6.2.5.2</v>
          </cell>
        </row>
        <row r="25">
          <cell r="A25" t="str">
            <v>231.1</v>
          </cell>
          <cell r="B25" t="str">
            <v>GEOTEXTIL PARA SEPARACION DE SUELOS DE SUBRASANTE Y CAPAS GRANULARES</v>
          </cell>
          <cell r="C25" t="str">
            <v>M2</v>
          </cell>
          <cell r="D25">
            <v>8153</v>
          </cell>
          <cell r="F25">
            <v>1</v>
          </cell>
          <cell r="G25" t="str">
            <v>3.6.8.2 </v>
          </cell>
        </row>
        <row r="26">
          <cell r="A26" t="str">
            <v>232.1</v>
          </cell>
          <cell r="B26" t="str">
            <v xml:space="preserve">GEOTEXTIL PARA ESTABILIZACION DE SUELOS DE SUBRASANTE Y CAPAS GRANULARES           </v>
          </cell>
          <cell r="C26" t="str">
            <v>M2</v>
          </cell>
          <cell r="D26">
            <v>8153</v>
          </cell>
          <cell r="F26">
            <v>1</v>
          </cell>
          <cell r="G26" t="str">
            <v>3.6.8.2 </v>
          </cell>
        </row>
        <row r="27">
          <cell r="A27" t="str">
            <v>310.1</v>
          </cell>
          <cell r="B27" t="str">
            <v xml:space="preserve">CONFORMACION DE LA CALZADA EXISTENTE           </v>
          </cell>
          <cell r="C27" t="str">
            <v>M2</v>
          </cell>
          <cell r="D27">
            <v>866</v>
          </cell>
          <cell r="F27">
            <v>1</v>
          </cell>
          <cell r="G27" t="str">
            <v>3.6.3.1.1</v>
          </cell>
        </row>
        <row r="28">
          <cell r="A28" t="str">
            <v>311.1</v>
          </cell>
          <cell r="B28" t="str">
            <v xml:space="preserve">AFIRMADO             </v>
          </cell>
          <cell r="C28" t="str">
            <v>M3</v>
          </cell>
          <cell r="D28">
            <v>47968</v>
          </cell>
          <cell r="F28">
            <v>1</v>
          </cell>
          <cell r="G28" t="str">
            <v>3.6.3.2.1</v>
          </cell>
        </row>
        <row r="29">
          <cell r="A29" t="str">
            <v>320.1</v>
          </cell>
          <cell r="B29" t="str">
            <v>SUBBASE GRANULAR</v>
          </cell>
          <cell r="C29" t="str">
            <v>M3</v>
          </cell>
          <cell r="D29">
            <v>62515</v>
          </cell>
          <cell r="F29">
            <v>1</v>
          </cell>
          <cell r="G29" t="str">
            <v>3.6.3.4.4</v>
          </cell>
        </row>
        <row r="30">
          <cell r="A30" t="str">
            <v>320.2</v>
          </cell>
          <cell r="B30" t="str">
            <v>SUBBASE GRANULAR PARA BACHEO</v>
          </cell>
          <cell r="C30" t="str">
            <v>M3</v>
          </cell>
          <cell r="D30">
            <v>103869</v>
          </cell>
          <cell r="F30">
            <v>1</v>
          </cell>
          <cell r="G30" t="str">
            <v>3.6.3.4.4</v>
          </cell>
        </row>
        <row r="31">
          <cell r="A31" t="str">
            <v>330.1</v>
          </cell>
          <cell r="B31" t="str">
            <v>BASE GRANULAR</v>
          </cell>
          <cell r="C31" t="str">
            <v>M³</v>
          </cell>
          <cell r="D31">
            <v>69583</v>
          </cell>
          <cell r="F31">
            <v>1</v>
          </cell>
          <cell r="G31" t="str">
            <v>3.6.3.6.2</v>
          </cell>
        </row>
        <row r="32">
          <cell r="A32" t="str">
            <v>330.2</v>
          </cell>
          <cell r="B32" t="str">
            <v>BASE GRANULAR PARA BACHEO</v>
          </cell>
          <cell r="C32" t="str">
            <v>M³</v>
          </cell>
          <cell r="D32">
            <v>155759</v>
          </cell>
          <cell r="F32">
            <v>1</v>
          </cell>
          <cell r="G32" t="str">
            <v>3.6.3.6.3</v>
          </cell>
        </row>
        <row r="33">
          <cell r="A33" t="str">
            <v>340.1</v>
          </cell>
          <cell r="B33" t="str">
            <v>BASE ESTABILIZADA CON EMULSIÓN ASFÁLTICA BEE-1</v>
          </cell>
          <cell r="C33" t="str">
            <v>M³</v>
          </cell>
          <cell r="D33">
            <v>74503</v>
          </cell>
          <cell r="F33">
            <v>1</v>
          </cell>
          <cell r="G33" t="str">
            <v>3.6.3.7.1</v>
          </cell>
        </row>
        <row r="34">
          <cell r="A34" t="str">
            <v>340.2</v>
          </cell>
          <cell r="B34" t="str">
            <v>BASE ESTABILIZADA CON EMULSIÓN ASFÁLTICA BEE-2</v>
          </cell>
          <cell r="C34" t="str">
            <v>M³</v>
          </cell>
          <cell r="D34">
            <v>77436</v>
          </cell>
          <cell r="F34">
            <v>1</v>
          </cell>
          <cell r="G34" t="str">
            <v>3.6.3.7.3</v>
          </cell>
        </row>
        <row r="35">
          <cell r="A35" t="str">
            <v>341.1</v>
          </cell>
          <cell r="B35" t="str">
            <v>BASE ESTABILIZADA CON CEMENTO PORTLAND</v>
          </cell>
          <cell r="C35" t="str">
            <v>M³</v>
          </cell>
          <cell r="D35">
            <v>66206</v>
          </cell>
          <cell r="F35">
            <v>1</v>
          </cell>
          <cell r="G35" t="str">
            <v>3.6.3.7</v>
          </cell>
        </row>
        <row r="36">
          <cell r="A36" t="str">
            <v>341.2</v>
          </cell>
          <cell r="B36" t="str">
            <v>CEMENTO PORTLAND</v>
          </cell>
          <cell r="C36" t="str">
            <v>KG</v>
          </cell>
          <cell r="D36">
            <v>614</v>
          </cell>
          <cell r="F36">
            <v>1</v>
          </cell>
          <cell r="G36" t="str">
            <v>3.6.3.7</v>
          </cell>
        </row>
        <row r="37">
          <cell r="A37" t="str">
            <v>342.1</v>
          </cell>
          <cell r="B37" t="str">
            <v>BASE DE CONCRETO HIDRÁULICO</v>
          </cell>
          <cell r="C37" t="str">
            <v>M³</v>
          </cell>
          <cell r="D37">
            <v>634841</v>
          </cell>
          <cell r="F37">
            <v>1</v>
          </cell>
          <cell r="G37" t="str">
            <v>3.6.3.7</v>
          </cell>
        </row>
        <row r="38">
          <cell r="A38" t="str">
            <v>410.1</v>
          </cell>
          <cell r="B38" t="str">
            <v>CEMENTO ASFÁLTICO DE PENETRACIÓN 60-70</v>
          </cell>
          <cell r="C38" t="str">
            <v>KG</v>
          </cell>
          <cell r="D38">
            <v>1394</v>
          </cell>
          <cell r="F38">
            <v>1</v>
          </cell>
          <cell r="G38" t="str">
            <v>3.6.4.1.1</v>
          </cell>
        </row>
        <row r="39">
          <cell r="A39" t="str">
            <v>410.2</v>
          </cell>
          <cell r="B39" t="str">
            <v>CEMENTO ASFÁLTICO DE PENETRACIÓN 80-100</v>
          </cell>
          <cell r="C39" t="str">
            <v>KG</v>
          </cell>
          <cell r="D39">
            <v>1331</v>
          </cell>
          <cell r="F39">
            <v>1</v>
          </cell>
          <cell r="G39" t="str">
            <v>3.6.4.1.2</v>
          </cell>
        </row>
        <row r="40">
          <cell r="A40" t="str">
            <v>411.1</v>
          </cell>
          <cell r="B40" t="str">
            <v>EMULSIÓN ASFÁLTICA DE ROTURA MEDIA CRM</v>
          </cell>
          <cell r="C40" t="str">
            <v>LT</v>
          </cell>
          <cell r="D40">
            <v>1903</v>
          </cell>
          <cell r="F40">
            <v>1</v>
          </cell>
          <cell r="G40" t="str">
            <v>3.6.4.2.1</v>
          </cell>
        </row>
        <row r="41">
          <cell r="A41" t="str">
            <v>411.2</v>
          </cell>
          <cell r="B41" t="str">
            <v>EMULSIÓN ASFÁLTICA DE ROTURA LENTA CRL-1</v>
          </cell>
          <cell r="C41" t="str">
            <v>LT</v>
          </cell>
          <cell r="D41">
            <v>1686</v>
          </cell>
          <cell r="F41">
            <v>1</v>
          </cell>
          <cell r="G41" t="str">
            <v>3.6.4.2.2</v>
          </cell>
        </row>
        <row r="42">
          <cell r="A42" t="str">
            <v>411.3</v>
          </cell>
          <cell r="B42" t="str">
            <v>EMULSIÓN ASFÁLTICA DE ROTURA LENTA CRL-1H</v>
          </cell>
          <cell r="C42" t="str">
            <v>LT</v>
          </cell>
          <cell r="D42">
            <v>1594</v>
          </cell>
          <cell r="F42">
            <v>1</v>
          </cell>
          <cell r="G42" t="str">
            <v>3.6.4.2.3</v>
          </cell>
        </row>
        <row r="43">
          <cell r="A43" t="str">
            <v>414.1</v>
          </cell>
          <cell r="B43" t="str">
            <v>CEMENTO ASFÁLTICO MODIFICADO CON POLÍMEROS TIPO I</v>
          </cell>
          <cell r="C43" t="str">
            <v>KG</v>
          </cell>
          <cell r="D43">
            <v>2226</v>
          </cell>
          <cell r="F43">
            <v>1</v>
          </cell>
          <cell r="G43" t="str">
            <v>3.6.4.1.3</v>
          </cell>
        </row>
        <row r="44">
          <cell r="A44" t="str">
            <v>414.2</v>
          </cell>
          <cell r="B44" t="str">
            <v>CEMENTO ASFÁLTICO MODIFICADO CON POLÍMEROS TIPO II</v>
          </cell>
          <cell r="C44" t="str">
            <v>KG</v>
          </cell>
          <cell r="D44">
            <v>2359</v>
          </cell>
          <cell r="F44">
            <v>1</v>
          </cell>
          <cell r="G44" t="str">
            <v>3.6.4.1.4</v>
          </cell>
        </row>
        <row r="45">
          <cell r="A45" t="str">
            <v>414.3</v>
          </cell>
          <cell r="B45" t="str">
            <v>CEMENTO ASFÁLTICO MODIFICADO CON POLÍMEROS TIPO III</v>
          </cell>
          <cell r="C45" t="str">
            <v>KG</v>
          </cell>
          <cell r="D45">
            <v>2480</v>
          </cell>
          <cell r="F45">
            <v>1</v>
          </cell>
          <cell r="G45" t="str">
            <v>3.6.4.1.5</v>
          </cell>
        </row>
        <row r="46">
          <cell r="A46" t="str">
            <v>414.4</v>
          </cell>
          <cell r="B46" t="str">
            <v>CEMENTO ASFÁLTICO MODIFICADO CON POLÍMEROS TIPO IV</v>
          </cell>
          <cell r="C46" t="str">
            <v>KG</v>
          </cell>
          <cell r="D46">
            <v>2661</v>
          </cell>
          <cell r="F46">
            <v>1</v>
          </cell>
          <cell r="G46" t="str">
            <v>3.6.4.1.6</v>
          </cell>
        </row>
        <row r="47">
          <cell r="A47" t="str">
            <v>414.5</v>
          </cell>
          <cell r="B47" t="str">
            <v>CEMENTO ASFÁLTICO MODIFICADO CON POLÍMEROS TIPO V</v>
          </cell>
          <cell r="C47" t="str">
            <v>KG</v>
          </cell>
          <cell r="D47">
            <v>2682</v>
          </cell>
          <cell r="F47">
            <v>1</v>
          </cell>
          <cell r="G47" t="str">
            <v>3.6.4.1</v>
          </cell>
        </row>
        <row r="48">
          <cell r="A48" t="str">
            <v>415.1</v>
          </cell>
          <cell r="B48" t="str">
            <v>EMULSIÓN ASFÁLTICA DE ROTURA MEDIA MODIFICADA CON POLÍMEROS CRMm</v>
          </cell>
          <cell r="C48" t="str">
            <v>LT</v>
          </cell>
          <cell r="D48">
            <v>2375</v>
          </cell>
          <cell r="F48">
            <v>1</v>
          </cell>
          <cell r="G48" t="str">
            <v>3.6.4.2.5</v>
          </cell>
        </row>
        <row r="49">
          <cell r="A49" t="str">
            <v>420.1</v>
          </cell>
          <cell r="B49" t="str">
            <v>RIEGO DE IMPRIMACIÓN CON EMULSIÓN ASFÁLTICA</v>
          </cell>
          <cell r="C49" t="str">
            <v>M²</v>
          </cell>
          <cell r="D49">
            <v>2260</v>
          </cell>
          <cell r="F49">
            <v>1</v>
          </cell>
          <cell r="G49" t="str">
            <v xml:space="preserve">3.6.4.3.1 </v>
          </cell>
        </row>
        <row r="50">
          <cell r="A50" t="str">
            <v>420.2</v>
          </cell>
          <cell r="B50" t="str">
            <v>RIEGO DE IMPRIMACIÓN CON ASFALTO LÍQUIDO</v>
          </cell>
          <cell r="C50" t="str">
            <v>M²</v>
          </cell>
          <cell r="D50">
            <v>10036</v>
          </cell>
          <cell r="F50">
            <v>1</v>
          </cell>
          <cell r="G50" t="str">
            <v>3.6.4.3.2</v>
          </cell>
        </row>
        <row r="51">
          <cell r="A51" t="str">
            <v>421.1</v>
          </cell>
          <cell r="B51" t="str">
            <v>RIEGO DE LIGA CON EMULSIÓN ASFÁLTICA CRR-1</v>
          </cell>
          <cell r="C51" t="str">
            <v>M²</v>
          </cell>
          <cell r="D51">
            <v>1104</v>
          </cell>
          <cell r="F51">
            <v>1</v>
          </cell>
          <cell r="G51" t="str">
            <v>3.6.4.4.2</v>
          </cell>
        </row>
        <row r="52">
          <cell r="A52" t="str">
            <v>421.2</v>
          </cell>
          <cell r="B52" t="str">
            <v>RIEGO DE LIGA CON EMULSIÓN ASFÁLTICA CRR-2</v>
          </cell>
          <cell r="C52" t="str">
            <v>M²</v>
          </cell>
          <cell r="D52">
            <v>1047</v>
          </cell>
          <cell r="F52">
            <v>1</v>
          </cell>
          <cell r="G52" t="str">
            <v>3.6.4.4.3</v>
          </cell>
        </row>
        <row r="53">
          <cell r="A53" t="str">
            <v>421.3</v>
          </cell>
          <cell r="B53" t="str">
            <v>RIEGO DE LIGA CON EMULSIÓN MODIFICADA CON POLÍMEROS              CRR-1m</v>
          </cell>
          <cell r="C53" t="str">
            <v>M²</v>
          </cell>
          <cell r="D53">
            <v>1683</v>
          </cell>
          <cell r="F53">
            <v>1</v>
          </cell>
          <cell r="G53" t="str">
            <v>3.6.4.4.4</v>
          </cell>
        </row>
        <row r="54">
          <cell r="A54" t="str">
            <v>421.4</v>
          </cell>
          <cell r="B54" t="str">
            <v>RIEGO DE LIGA CON EMULSIÓN MODIFICADA CON POLÍMEROS CRR-2m</v>
          </cell>
          <cell r="C54" t="str">
            <v>M²</v>
          </cell>
          <cell r="D54">
            <v>1706</v>
          </cell>
          <cell r="F54">
            <v>1</v>
          </cell>
          <cell r="G54" t="str">
            <v>3.6.4.4.5</v>
          </cell>
        </row>
        <row r="55">
          <cell r="A55" t="str">
            <v>430.1</v>
          </cell>
          <cell r="B55" t="str">
            <v>TRATAMIENTO SUPERFICIAL SIMPLE CON EMULSIÓN CRR-2</v>
          </cell>
          <cell r="C55" t="str">
            <v>M²</v>
          </cell>
          <cell r="D55">
            <v>6579</v>
          </cell>
          <cell r="F55">
            <v>1</v>
          </cell>
          <cell r="G55" t="str">
            <v>3.6.4.5.1</v>
          </cell>
        </row>
        <row r="56">
          <cell r="A56" t="str">
            <v>430.2</v>
          </cell>
          <cell r="B56" t="str">
            <v>TRATAMIENTO SUPERFICIAL SIMPLE CON EMULSIÓN CRR-2M</v>
          </cell>
          <cell r="C56" t="str">
            <v>M²</v>
          </cell>
          <cell r="D56">
            <v>7377</v>
          </cell>
          <cell r="F56">
            <v>1</v>
          </cell>
          <cell r="G56" t="str">
            <v>3.6.4.5.2</v>
          </cell>
        </row>
        <row r="57">
          <cell r="A57" t="str">
            <v>431.1</v>
          </cell>
          <cell r="B57" t="str">
            <v>TRATAMIENTO SUPERFICIAL DOBLE CON EMULSION CRR-2</v>
          </cell>
          <cell r="C57" t="str">
            <v>M²</v>
          </cell>
          <cell r="D57">
            <v>9843</v>
          </cell>
          <cell r="F57">
            <v>1</v>
          </cell>
          <cell r="G57" t="str">
            <v>3.6.4.6.1</v>
          </cell>
        </row>
        <row r="58">
          <cell r="A58" t="str">
            <v>431.2</v>
          </cell>
          <cell r="B58" t="str">
            <v>TRATAMIENTO SUPERFICIAL DOBLE CON EMULSION CRR-2M</v>
          </cell>
          <cell r="C58" t="str">
            <v>M²</v>
          </cell>
          <cell r="D58">
            <v>11212</v>
          </cell>
          <cell r="F58">
            <v>1</v>
          </cell>
          <cell r="G58" t="str">
            <v>3.6.4.6.2</v>
          </cell>
        </row>
        <row r="59">
          <cell r="A59" t="str">
            <v>432.1</v>
          </cell>
          <cell r="B59" t="str">
            <v>SELLO DE ARENA-ASFALTO CRR-2</v>
          </cell>
          <cell r="C59" t="str">
            <v>M²</v>
          </cell>
          <cell r="D59">
            <v>3240</v>
          </cell>
          <cell r="F59">
            <v>1</v>
          </cell>
          <cell r="G59" t="str">
            <v>3.6.4.7.1</v>
          </cell>
        </row>
        <row r="60">
          <cell r="A60" t="str">
            <v>432.2</v>
          </cell>
          <cell r="B60" t="str">
            <v>SELLO DE ARENA-ASFALTO CRR-2M</v>
          </cell>
          <cell r="C60" t="str">
            <v>M²</v>
          </cell>
          <cell r="D60">
            <v>3684</v>
          </cell>
          <cell r="F60">
            <v>1</v>
          </cell>
          <cell r="G60" t="str">
            <v>3.6.4.7.1</v>
          </cell>
        </row>
        <row r="61">
          <cell r="A61" t="str">
            <v>433.1</v>
          </cell>
          <cell r="B61" t="str">
            <v>LECHADA ASFALTICA CON EMULSION CRL-1H LA-1</v>
          </cell>
          <cell r="C61" t="str">
            <v>M²</v>
          </cell>
          <cell r="D61">
            <v>4072</v>
          </cell>
          <cell r="F61">
            <v>1</v>
          </cell>
          <cell r="G61" t="str">
            <v>3.6.4.8.1</v>
          </cell>
        </row>
        <row r="62">
          <cell r="A62" t="str">
            <v>433.2</v>
          </cell>
          <cell r="B62" t="str">
            <v>LECHADA ASFALTICA CON EMULSION CRL-1H LA-2</v>
          </cell>
          <cell r="C62" t="str">
            <v>M²</v>
          </cell>
          <cell r="D62">
            <v>5365</v>
          </cell>
          <cell r="F62">
            <v>1</v>
          </cell>
          <cell r="G62" t="str">
            <v>3.6.4.8.2</v>
          </cell>
        </row>
        <row r="63">
          <cell r="A63" t="str">
            <v>433.3</v>
          </cell>
          <cell r="B63" t="str">
            <v>LECHADA ASFALTICA CON EMULSION CRL-1H LA-3</v>
          </cell>
          <cell r="C63" t="str">
            <v>M²</v>
          </cell>
          <cell r="D63">
            <v>5521</v>
          </cell>
          <cell r="F63">
            <v>1</v>
          </cell>
          <cell r="G63" t="str">
            <v>3.6.4.8.3</v>
          </cell>
        </row>
        <row r="64">
          <cell r="A64" t="str">
            <v>433.4</v>
          </cell>
          <cell r="B64" t="str">
            <v>LECHADA ASFALTICA CON EMULSION CRL-1H LA-4</v>
          </cell>
          <cell r="C64" t="str">
            <v>M²</v>
          </cell>
          <cell r="D64">
            <v>6762</v>
          </cell>
          <cell r="F64">
            <v>1</v>
          </cell>
          <cell r="G64" t="str">
            <v>3.6.4.8.4</v>
          </cell>
        </row>
        <row r="65">
          <cell r="A65" t="str">
            <v>433.5</v>
          </cell>
          <cell r="B65" t="str">
            <v>LECHADA ASFALTICA CON EMULSION CRL-1HM LA-1</v>
          </cell>
          <cell r="C65" t="str">
            <v>M²</v>
          </cell>
          <cell r="D65">
            <v>4614</v>
          </cell>
          <cell r="F65">
            <v>1</v>
          </cell>
          <cell r="G65" t="str">
            <v>3.6.4.8.5</v>
          </cell>
        </row>
        <row r="66">
          <cell r="A66" t="str">
            <v>433.6</v>
          </cell>
          <cell r="B66" t="str">
            <v>LECHADA ASFALTICA CON EMULSION CRL-1HM LA-2</v>
          </cell>
          <cell r="C66" t="str">
            <v>M²</v>
          </cell>
          <cell r="D66">
            <v>6159</v>
          </cell>
          <cell r="F66">
            <v>1</v>
          </cell>
          <cell r="G66" t="str">
            <v>3.6.4.8.6</v>
          </cell>
        </row>
        <row r="67">
          <cell r="A67" t="str">
            <v>433.7</v>
          </cell>
          <cell r="B67" t="str">
            <v>LECHADA ASFALTICA CON EMULSION CRL-1HM LA-3</v>
          </cell>
          <cell r="C67" t="str">
            <v>M²</v>
          </cell>
          <cell r="D67">
            <v>6502</v>
          </cell>
          <cell r="F67">
            <v>1</v>
          </cell>
          <cell r="G67" t="str">
            <v>3.6.4.8.7</v>
          </cell>
        </row>
        <row r="68">
          <cell r="A68" t="str">
            <v>433.8</v>
          </cell>
          <cell r="B68" t="str">
            <v>LECHADA ASFALTICA CON EMULSION CRL-1HM LA-4</v>
          </cell>
          <cell r="C68" t="str">
            <v>M²</v>
          </cell>
          <cell r="D68">
            <v>6762</v>
          </cell>
          <cell r="F68">
            <v>1</v>
          </cell>
          <cell r="G68" t="str">
            <v>3.6.4.8.8</v>
          </cell>
        </row>
        <row r="69">
          <cell r="A69" t="str">
            <v>440.1</v>
          </cell>
          <cell r="B69" t="str">
            <v>MEZCLA DENSA EN FRIO MDF-1</v>
          </cell>
          <cell r="C69" t="str">
            <v>M³</v>
          </cell>
          <cell r="D69">
            <v>252679</v>
          </cell>
          <cell r="F69">
            <v>1</v>
          </cell>
          <cell r="G69" t="str">
            <v>3.6.4.9.1</v>
          </cell>
        </row>
        <row r="70">
          <cell r="A70" t="str">
            <v>440.1P</v>
          </cell>
          <cell r="B70" t="str">
            <v>MEZCLA DENSA EN FRIO MDF-1</v>
          </cell>
          <cell r="C70" t="str">
            <v>M³</v>
          </cell>
          <cell r="D70">
            <v>589211</v>
          </cell>
          <cell r="F70">
            <v>1</v>
          </cell>
          <cell r="G70" t="str">
            <v>3.6.4.9</v>
          </cell>
        </row>
        <row r="71">
          <cell r="A71" t="str">
            <v>440.2</v>
          </cell>
          <cell r="B71" t="str">
            <v>MEZCLA DENSA EN FRIO MDF-2</v>
          </cell>
          <cell r="C71" t="str">
            <v>M³</v>
          </cell>
          <cell r="D71">
            <v>275588</v>
          </cell>
          <cell r="F71">
            <v>1</v>
          </cell>
          <cell r="G71" t="str">
            <v>3.6.4.9.2</v>
          </cell>
        </row>
        <row r="72">
          <cell r="A72" t="str">
            <v>440.2P</v>
          </cell>
          <cell r="B72" t="str">
            <v>MEZCLA DENSA EN FRIO MDF-2</v>
          </cell>
          <cell r="C72" t="str">
            <v>M³</v>
          </cell>
          <cell r="D72">
            <v>617540</v>
          </cell>
          <cell r="F72">
            <v>1</v>
          </cell>
          <cell r="G72" t="str">
            <v>3.6.4.9</v>
          </cell>
        </row>
        <row r="73">
          <cell r="A73" t="str">
            <v>440.3</v>
          </cell>
          <cell r="B73" t="str">
            <v>MEZCLA DENSA EN FRIO MDF-3</v>
          </cell>
          <cell r="C73" t="str">
            <v>M³</v>
          </cell>
          <cell r="D73">
            <v>278285</v>
          </cell>
          <cell r="F73">
            <v>1</v>
          </cell>
          <cell r="G73" t="str">
            <v>3.6.4.9.3</v>
          </cell>
        </row>
        <row r="74">
          <cell r="A74" t="str">
            <v>440.3P</v>
          </cell>
          <cell r="B74" t="str">
            <v>MEZCLA DENSA EN FRIO MDF-3</v>
          </cell>
          <cell r="C74" t="str">
            <v>M³</v>
          </cell>
          <cell r="D74">
            <v>572731</v>
          </cell>
          <cell r="F74">
            <v>1</v>
          </cell>
          <cell r="G74" t="str">
            <v>3.6.4.9</v>
          </cell>
        </row>
        <row r="75">
          <cell r="A75" t="str">
            <v>440.4</v>
          </cell>
          <cell r="B75" t="str">
            <v>MEZCLA DENSA EN FRIO PARA BACHEO</v>
          </cell>
          <cell r="C75" t="str">
            <v>M³</v>
          </cell>
          <cell r="D75">
            <v>694026</v>
          </cell>
          <cell r="F75">
            <v>1</v>
          </cell>
          <cell r="G75" t="str">
            <v>3.6.4.9.4</v>
          </cell>
        </row>
        <row r="76">
          <cell r="A76" t="str">
            <v>441.1</v>
          </cell>
          <cell r="B76" t="str">
            <v>MEZCLA ABIERTA EN FRIO TIPO MAF-1</v>
          </cell>
          <cell r="C76" t="str">
            <v>M³</v>
          </cell>
          <cell r="D76">
            <v>275588</v>
          </cell>
          <cell r="F76">
            <v>1</v>
          </cell>
          <cell r="G76" t="str">
            <v>3.6.4.10.1</v>
          </cell>
        </row>
        <row r="77">
          <cell r="A77" t="str">
            <v>441.1P</v>
          </cell>
          <cell r="B77" t="str">
            <v>MEZCLA ABIERTA EN FRIO TIPO MAF-1</v>
          </cell>
          <cell r="C77" t="str">
            <v>M³</v>
          </cell>
          <cell r="D77">
            <v>617811</v>
          </cell>
          <cell r="F77">
            <v>1</v>
          </cell>
          <cell r="G77" t="str">
            <v>3.6.4.10</v>
          </cell>
        </row>
        <row r="78">
          <cell r="A78" t="str">
            <v>441.2</v>
          </cell>
          <cell r="B78" t="str">
            <v>MEZCLA ABIERTA EN FRIO TIPO MAF-2</v>
          </cell>
          <cell r="C78" t="str">
            <v>M³</v>
          </cell>
          <cell r="D78">
            <v>275588</v>
          </cell>
          <cell r="F78">
            <v>1</v>
          </cell>
          <cell r="G78" t="str">
            <v>3.6.4.10.2</v>
          </cell>
        </row>
        <row r="79">
          <cell r="A79" t="str">
            <v>441.2P</v>
          </cell>
          <cell r="B79" t="str">
            <v>MEZCLA ABIERTA EN FRIO TIPO MAF-2</v>
          </cell>
          <cell r="C79" t="str">
            <v>M³</v>
          </cell>
          <cell r="D79">
            <v>617811</v>
          </cell>
          <cell r="F79">
            <v>1</v>
          </cell>
          <cell r="G79" t="str">
            <v>3.6.4.10</v>
          </cell>
        </row>
        <row r="80">
          <cell r="A80" t="str">
            <v>441.3</v>
          </cell>
          <cell r="B80" t="str">
            <v>MEZCLA ABIERTA EN FRIO TIPO MAF-3</v>
          </cell>
          <cell r="C80" t="str">
            <v>M³</v>
          </cell>
          <cell r="D80">
            <v>277465</v>
          </cell>
          <cell r="F80">
            <v>1</v>
          </cell>
          <cell r="G80" t="str">
            <v>3.6.4.10.3</v>
          </cell>
        </row>
        <row r="81">
          <cell r="A81" t="str">
            <v>441.3P</v>
          </cell>
          <cell r="B81" t="str">
            <v>MEZCLA ABIERTA EN FRIO TIPO MAF-3</v>
          </cell>
          <cell r="C81" t="str">
            <v>M³</v>
          </cell>
          <cell r="D81">
            <v>577641</v>
          </cell>
          <cell r="F81">
            <v>1</v>
          </cell>
          <cell r="G81" t="str">
            <v>3.6.4.10</v>
          </cell>
        </row>
        <row r="82">
          <cell r="A82" t="str">
            <v>441.4</v>
          </cell>
          <cell r="B82" t="str">
            <v>MEZCLA ABIERTA EN FRIO PARA BACHEO</v>
          </cell>
          <cell r="C82" t="str">
            <v>M³</v>
          </cell>
          <cell r="D82">
            <v>676978</v>
          </cell>
          <cell r="F82">
            <v>1</v>
          </cell>
          <cell r="G82" t="str">
            <v>3.6.4.10.4</v>
          </cell>
        </row>
        <row r="83">
          <cell r="A83" t="str">
            <v>450.1</v>
          </cell>
          <cell r="B83" t="str">
            <v>MEZCLA DENSA EN CALIENTE MDC-1</v>
          </cell>
          <cell r="C83" t="str">
            <v>M³</v>
          </cell>
          <cell r="D83">
            <v>340623</v>
          </cell>
          <cell r="F83">
            <v>1</v>
          </cell>
          <cell r="G83" t="str">
            <v>3.6.4.11.2</v>
          </cell>
        </row>
        <row r="84">
          <cell r="A84" t="str">
            <v>450.1P</v>
          </cell>
          <cell r="B84" t="str">
            <v>MEZCLA DENSA EN CALIENTE MDC-1</v>
          </cell>
          <cell r="C84" t="str">
            <v>M³</v>
          </cell>
          <cell r="D84">
            <v>728593</v>
          </cell>
          <cell r="F84">
            <v>1</v>
          </cell>
          <cell r="G84" t="str">
            <v>3.6.4.11</v>
          </cell>
        </row>
        <row r="85">
          <cell r="A85" t="str">
            <v>450.2</v>
          </cell>
          <cell r="B85" t="str">
            <v>MEZCLA DENSA EN CALIENTE MDC-2</v>
          </cell>
          <cell r="C85" t="str">
            <v>M³</v>
          </cell>
          <cell r="D85">
            <v>340623</v>
          </cell>
          <cell r="F85">
            <v>1</v>
          </cell>
          <cell r="G85" t="str">
            <v>3.6.4.11.3</v>
          </cell>
        </row>
        <row r="86">
          <cell r="A86" t="str">
            <v>450.2P</v>
          </cell>
          <cell r="B86" t="str">
            <v>MEZCLA DENSA EN CALIENTE MDC-2</v>
          </cell>
          <cell r="C86" t="str">
            <v>M³</v>
          </cell>
          <cell r="D86">
            <v>748684</v>
          </cell>
          <cell r="F86">
            <v>1</v>
          </cell>
          <cell r="G86" t="str">
            <v>3.6.4.11</v>
          </cell>
        </row>
        <row r="87">
          <cell r="A87" t="str">
            <v>450.3</v>
          </cell>
          <cell r="B87" t="str">
            <v>MEZCLA DENSA EN CALIENTE MDC-3</v>
          </cell>
          <cell r="C87" t="str">
            <v>M³</v>
          </cell>
          <cell r="D87">
            <v>343724</v>
          </cell>
          <cell r="F87">
            <v>1</v>
          </cell>
          <cell r="G87" t="str">
            <v>3.6.4.11.4</v>
          </cell>
        </row>
        <row r="88">
          <cell r="A88" t="str">
            <v>450.3P</v>
          </cell>
          <cell r="B88" t="str">
            <v>MEZCLA DENSA EN CALIENTE MDC-3</v>
          </cell>
          <cell r="C88" t="str">
            <v>M³</v>
          </cell>
          <cell r="D88">
            <v>864683</v>
          </cell>
          <cell r="F88">
            <v>1</v>
          </cell>
          <cell r="G88" t="str">
            <v>3.6.4.11</v>
          </cell>
        </row>
        <row r="89">
          <cell r="A89" t="str">
            <v>450.4</v>
          </cell>
          <cell r="B89" t="str">
            <v>MEZCLA SEMIDENSA EN CALIENTE MSC-1</v>
          </cell>
          <cell r="C89" t="str">
            <v>M³</v>
          </cell>
          <cell r="D89">
            <v>340623</v>
          </cell>
          <cell r="F89">
            <v>1</v>
          </cell>
          <cell r="G89" t="str">
            <v>3.6.4</v>
          </cell>
        </row>
        <row r="90">
          <cell r="A90" t="str">
            <v>450.5</v>
          </cell>
          <cell r="B90" t="str">
            <v>MEZCLA SEMIDENSA EN CALIENTE MSC-2</v>
          </cell>
          <cell r="C90" t="str">
            <v>M³</v>
          </cell>
          <cell r="D90">
            <v>340623</v>
          </cell>
          <cell r="F90">
            <v>1</v>
          </cell>
          <cell r="G90" t="str">
            <v>3.6.4</v>
          </cell>
        </row>
        <row r="91">
          <cell r="A91" t="str">
            <v>450.6</v>
          </cell>
          <cell r="B91" t="str">
            <v>MEZCLA GRUESA EN CALIENTE MGC-0</v>
          </cell>
          <cell r="C91" t="str">
            <v>M³</v>
          </cell>
          <cell r="D91">
            <v>340623</v>
          </cell>
          <cell r="F91">
            <v>1</v>
          </cell>
          <cell r="G91" t="str">
            <v>3.6.4</v>
          </cell>
        </row>
        <row r="92">
          <cell r="A92" t="str">
            <v>450.7</v>
          </cell>
          <cell r="B92" t="str">
            <v>MEZCLA GRUESA EN CALIENTE MGC-1</v>
          </cell>
          <cell r="C92" t="str">
            <v>M³</v>
          </cell>
          <cell r="D92">
            <v>340623</v>
          </cell>
          <cell r="F92">
            <v>1</v>
          </cell>
          <cell r="G92" t="str">
            <v>3.6.4</v>
          </cell>
        </row>
        <row r="93">
          <cell r="A93" t="str">
            <v>450.8</v>
          </cell>
          <cell r="B93" t="str">
            <v>MEZCLA DE ALTO MODULO</v>
          </cell>
          <cell r="C93" t="str">
            <v>M³</v>
          </cell>
          <cell r="D93">
            <v>340623</v>
          </cell>
          <cell r="F93">
            <v>1</v>
          </cell>
          <cell r="G93" t="str">
            <v>3.6.4</v>
          </cell>
        </row>
        <row r="94">
          <cell r="A94" t="str">
            <v>450.9</v>
          </cell>
          <cell r="B94" t="str">
            <v>MEZCLA DENSA EN CALIENTE PARA BACHEO</v>
          </cell>
          <cell r="C94" t="str">
            <v>M³</v>
          </cell>
          <cell r="D94">
            <v>860716</v>
          </cell>
          <cell r="F94">
            <v>1</v>
          </cell>
          <cell r="G94" t="str">
            <v>3.6.4.11.5</v>
          </cell>
        </row>
        <row r="95">
          <cell r="A95" t="str">
            <v>451.1</v>
          </cell>
          <cell r="B95" t="str">
            <v>MEZCLA ABIERTA EN CALIENTE TIPO MAC-1</v>
          </cell>
          <cell r="C95" t="str">
            <v>M³</v>
          </cell>
          <cell r="D95">
            <v>339962</v>
          </cell>
          <cell r="F95">
            <v>1</v>
          </cell>
          <cell r="G95" t="str">
            <v>3.6.4.12.1</v>
          </cell>
        </row>
        <row r="96">
          <cell r="A96" t="str">
            <v>451.1P</v>
          </cell>
          <cell r="B96" t="str">
            <v>MEZCLA ABIERTA EN CALIENTE TIPO MAC-1</v>
          </cell>
          <cell r="C96" t="str">
            <v>M³</v>
          </cell>
          <cell r="D96">
            <v>741701</v>
          </cell>
          <cell r="F96">
            <v>1</v>
          </cell>
          <cell r="G96" t="str">
            <v>3.6.4.12</v>
          </cell>
        </row>
        <row r="97">
          <cell r="A97" t="str">
            <v>451.2</v>
          </cell>
          <cell r="B97" t="str">
            <v>MEZCLA ABIERTA EN CALIENTE TIPO MAC-2</v>
          </cell>
          <cell r="C97" t="str">
            <v>M³</v>
          </cell>
          <cell r="D97">
            <v>339962</v>
          </cell>
          <cell r="F97">
            <v>1</v>
          </cell>
          <cell r="G97" t="str">
            <v>3.6.4.12.2</v>
          </cell>
        </row>
        <row r="98">
          <cell r="A98" t="str">
            <v>451.2P</v>
          </cell>
          <cell r="B98" t="str">
            <v>MEZCLA ABIERTA EN CALIENTE TIPO MAC-2</v>
          </cell>
          <cell r="C98" t="str">
            <v>M³</v>
          </cell>
          <cell r="D98">
            <v>741701</v>
          </cell>
          <cell r="F98">
            <v>1</v>
          </cell>
          <cell r="G98" t="str">
            <v>3.6.4.12</v>
          </cell>
        </row>
        <row r="99">
          <cell r="A99" t="str">
            <v>451.3</v>
          </cell>
          <cell r="B99" t="str">
            <v>MEZCLA ABIERTA EN CALIENTE TIPO MAC-3</v>
          </cell>
          <cell r="C99" t="str">
            <v>M³</v>
          </cell>
          <cell r="D99">
            <v>339962</v>
          </cell>
          <cell r="F99">
            <v>1</v>
          </cell>
          <cell r="G99" t="str">
            <v>3.6.4.12.3</v>
          </cell>
        </row>
        <row r="100">
          <cell r="A100" t="str">
            <v>451.3P</v>
          </cell>
          <cell r="B100" t="str">
            <v>MEZCLA ABIERTA EN CALIENTE TIPO MAC-3</v>
          </cell>
          <cell r="C100" t="str">
            <v>M³</v>
          </cell>
          <cell r="D100">
            <v>741701</v>
          </cell>
          <cell r="F100">
            <v>1</v>
          </cell>
          <cell r="G100" t="str">
            <v>3.6.4.12</v>
          </cell>
        </row>
        <row r="101">
          <cell r="A101" t="str">
            <v>451.4</v>
          </cell>
          <cell r="B101" t="str">
            <v>MEZCLA ABIERTAEN CALIENTE  MAC-3 PARA BACHEO</v>
          </cell>
          <cell r="C101" t="str">
            <v>M³</v>
          </cell>
          <cell r="D101">
            <v>760579</v>
          </cell>
          <cell r="F101">
            <v>1</v>
          </cell>
          <cell r="G101" t="str">
            <v>3.6.4.12</v>
          </cell>
        </row>
        <row r="102">
          <cell r="A102" t="str">
            <v>452.1</v>
          </cell>
          <cell r="B102" t="str">
            <v>MEZCLA DISCONTINUA EN CALIENTE TIPO M-1</v>
          </cell>
          <cell r="C102" t="str">
            <v>M³</v>
          </cell>
          <cell r="D102">
            <v>446232</v>
          </cell>
          <cell r="F102">
            <v>1</v>
          </cell>
          <cell r="G102" t="str">
            <v>3.6.4.13.1</v>
          </cell>
        </row>
        <row r="103">
          <cell r="A103" t="str">
            <v>452.1P</v>
          </cell>
          <cell r="B103" t="str">
            <v>MEZCLA DISCONTINUA EN CALIENTE TIPO M-1</v>
          </cell>
          <cell r="C103" t="str">
            <v>M³</v>
          </cell>
          <cell r="D103">
            <v>920451</v>
          </cell>
          <cell r="F103">
            <v>1</v>
          </cell>
          <cell r="G103" t="str">
            <v>3.6.4.13.1 </v>
          </cell>
        </row>
        <row r="104">
          <cell r="A104" t="str">
            <v>452.2</v>
          </cell>
          <cell r="B104" t="str">
            <v>MEZCLA DISCONTINUA EN CALIENTE TIPO M-2</v>
          </cell>
          <cell r="C104" t="str">
            <v>M³</v>
          </cell>
          <cell r="D104">
            <v>446232</v>
          </cell>
          <cell r="F104">
            <v>1</v>
          </cell>
          <cell r="G104" t="str">
            <v>3.6.4.13.2</v>
          </cell>
        </row>
        <row r="105">
          <cell r="A105" t="str">
            <v>452.2P</v>
          </cell>
          <cell r="B105" t="str">
            <v>MEZCLA DISCONTINUA EN CALIENTE TIPO M-2</v>
          </cell>
          <cell r="C105" t="str">
            <v>M³</v>
          </cell>
          <cell r="D105">
            <v>920451</v>
          </cell>
          <cell r="F105">
            <v>1</v>
          </cell>
          <cell r="G105" t="str">
            <v>3.6.4.13.2</v>
          </cell>
        </row>
        <row r="106">
          <cell r="A106" t="str">
            <v>452.3</v>
          </cell>
          <cell r="B106" t="str">
            <v>MEZCLA DISCONTINUA EN CALIENTE TIPO F-1</v>
          </cell>
          <cell r="C106" t="str">
            <v>M³</v>
          </cell>
          <cell r="D106">
            <v>446232</v>
          </cell>
          <cell r="F106">
            <v>1</v>
          </cell>
          <cell r="G106" t="str">
            <v>3.6.4.13.7</v>
          </cell>
        </row>
        <row r="107">
          <cell r="A107" t="str">
            <v>452.3P</v>
          </cell>
          <cell r="B107" t="str">
            <v>MEZCLA DISCONTINUA EN CALIENTE TIPO F-1</v>
          </cell>
          <cell r="C107" t="str">
            <v>M³</v>
          </cell>
          <cell r="D107">
            <v>1142742</v>
          </cell>
          <cell r="F107">
            <v>1</v>
          </cell>
          <cell r="G107" t="str">
            <v>3.6.4.13.7</v>
          </cell>
        </row>
        <row r="108">
          <cell r="A108" t="str">
            <v>452.4</v>
          </cell>
          <cell r="B108" t="str">
            <v>MEZCLA DISCONTINUA EN CALIENTE TIPO F-2</v>
          </cell>
          <cell r="C108" t="str">
            <v>M³</v>
          </cell>
          <cell r="D108">
            <v>446232</v>
          </cell>
          <cell r="F108">
            <v>1</v>
          </cell>
          <cell r="G108" t="str">
            <v>3.6.4.13.8</v>
          </cell>
        </row>
        <row r="109">
          <cell r="A109" t="str">
            <v>452.4P</v>
          </cell>
          <cell r="B109" t="str">
            <v>MEZCLA DISCONTINUA EN CALIENTE TIPO F-2</v>
          </cell>
          <cell r="C109" t="str">
            <v>M³</v>
          </cell>
          <cell r="D109">
            <v>1142742</v>
          </cell>
          <cell r="F109">
            <v>1</v>
          </cell>
          <cell r="G109" t="str">
            <v>3.6.4.13.8 </v>
          </cell>
        </row>
        <row r="110">
          <cell r="A110" t="str">
            <v>453.1</v>
          </cell>
          <cell r="B110" t="str">
            <v>MEZCLA DRENANTE</v>
          </cell>
          <cell r="C110" t="str">
            <v>M³</v>
          </cell>
          <cell r="D110">
            <v>446232</v>
          </cell>
          <cell r="F110">
            <v>1</v>
          </cell>
          <cell r="G110" t="str">
            <v>3.6.4.13.7</v>
          </cell>
        </row>
        <row r="111">
          <cell r="A111" t="str">
            <v>460.1</v>
          </cell>
          <cell r="B111" t="str">
            <v>FRESADO DE UN PAVIMENTO ASFALTICO</v>
          </cell>
          <cell r="C111" t="str">
            <v>M²</v>
          </cell>
          <cell r="D111">
            <v>4784</v>
          </cell>
          <cell r="F111">
            <v>1</v>
          </cell>
          <cell r="G111" t="str">
            <v>3.6.4.15.2</v>
          </cell>
        </row>
        <row r="112">
          <cell r="A112" t="str">
            <v>461.1</v>
          </cell>
          <cell r="B112" t="str">
            <v>PAVIMENTO ASFALTICO RECICLADO EN FRIO EN EL LUGAR CON EMULSION ASFALTICA</v>
          </cell>
          <cell r="C112" t="str">
            <v>M³</v>
          </cell>
          <cell r="D112">
            <v>74499</v>
          </cell>
          <cell r="F112">
            <v>1</v>
          </cell>
          <cell r="G112" t="str">
            <v>3.6.4.16.1</v>
          </cell>
        </row>
        <row r="113">
          <cell r="A113" t="str">
            <v>461.2</v>
          </cell>
          <cell r="B113" t="str">
            <v>PAVIMENTO ASFALTICO RECICLADO EN FRIO EN EL LUGAR CON CEMENTO ASFALTICO ESPUMADO</v>
          </cell>
          <cell r="C113" t="str">
            <v>M³</v>
          </cell>
          <cell r="D113">
            <v>116194</v>
          </cell>
          <cell r="F113">
            <v>1</v>
          </cell>
          <cell r="G113" t="str">
            <v>3.6.4.16.2</v>
          </cell>
        </row>
        <row r="114">
          <cell r="A114" t="str">
            <v>462.1</v>
          </cell>
          <cell r="B114" t="str">
            <v xml:space="preserve">MEZCLA ASFALTICA RECICLADA EN CALIENTE </v>
          </cell>
          <cell r="C114" t="str">
            <v>M³</v>
          </cell>
          <cell r="D114" t="e">
            <v>#N/A</v>
          </cell>
          <cell r="E114" t="str">
            <v>SIN REFERENCIA</v>
          </cell>
          <cell r="F114">
            <v>1</v>
          </cell>
          <cell r="G114" t="str">
            <v>3.6.4.17</v>
          </cell>
        </row>
        <row r="115">
          <cell r="A115" t="str">
            <v>462.2</v>
          </cell>
          <cell r="B115" t="str">
            <v>MEZCLA ASFALTICA RECICLADA EN CALIENTE DEL TIPO PARA BACHEO</v>
          </cell>
          <cell r="C115" t="str">
            <v>M³</v>
          </cell>
          <cell r="D115" t="e">
            <v>#DIV/0!</v>
          </cell>
          <cell r="E115" t="str">
            <v>SIN REFERENCIA</v>
          </cell>
          <cell r="F115">
            <v>1</v>
          </cell>
          <cell r="G115" t="str">
            <v>3.6.4.17</v>
          </cell>
        </row>
        <row r="116">
          <cell r="A116" t="str">
            <v>464.1</v>
          </cell>
          <cell r="B116" t="str">
            <v>GEOTEXTIL PARA REHABILITACIÓN DE PAVIMENTO ASFALTICO</v>
          </cell>
          <cell r="C116" t="str">
            <v>M²</v>
          </cell>
          <cell r="D116">
            <v>7379</v>
          </cell>
          <cell r="F116">
            <v>1</v>
          </cell>
          <cell r="G116" t="str">
            <v>3.6.8</v>
          </cell>
        </row>
        <row r="117">
          <cell r="A117" t="str">
            <v>464.2</v>
          </cell>
          <cell r="B117" t="str">
            <v>SUMINISTRO CEMENTO ASFALTICO</v>
          </cell>
          <cell r="C117" t="str">
            <v>KG</v>
          </cell>
          <cell r="D117">
            <v>3213</v>
          </cell>
          <cell r="F117">
            <v>1</v>
          </cell>
          <cell r="G117" t="str">
            <v>3.6.4.8 </v>
          </cell>
        </row>
        <row r="118">
          <cell r="A118" t="str">
            <v>464.3</v>
          </cell>
          <cell r="B118" t="str">
            <v>SUMINISTRO EMULSION ASFALTICA CONVENCIONAL</v>
          </cell>
          <cell r="C118" t="str">
            <v>L</v>
          </cell>
          <cell r="D118">
            <v>3523</v>
          </cell>
          <cell r="F118">
            <v>1</v>
          </cell>
          <cell r="G118" t="str">
            <v>3.6.4.2</v>
          </cell>
        </row>
        <row r="119">
          <cell r="A119" t="str">
            <v>464.4</v>
          </cell>
          <cell r="B119" t="str">
            <v>SUMINISTRO EMULSION ASFALTICA MODIFICADA CON POLIMEROS</v>
          </cell>
          <cell r="C119" t="str">
            <v>L</v>
          </cell>
          <cell r="D119">
            <v>4237</v>
          </cell>
          <cell r="F119">
            <v>1</v>
          </cell>
          <cell r="G119" t="str">
            <v> 3.6.4.2.5 </v>
          </cell>
        </row>
        <row r="120">
          <cell r="A120" t="str">
            <v>465.1</v>
          </cell>
          <cell r="B120" t="str">
            <v>EXCAVACIONES PARA REPARACION DE PAVIMENTO EXISTENTE</v>
          </cell>
          <cell r="C120" t="str">
            <v>M³</v>
          </cell>
          <cell r="D120">
            <v>82725</v>
          </cell>
          <cell r="F120">
            <v>1</v>
          </cell>
          <cell r="G120" t="str">
            <v>3.6.2.1</v>
          </cell>
        </row>
        <row r="121">
          <cell r="A121" t="str">
            <v>466.1</v>
          </cell>
          <cell r="B121" t="str">
            <v>SELLO DE GRIETAS SIN RUTEADO</v>
          </cell>
          <cell r="C121" t="str">
            <v>ML</v>
          </cell>
          <cell r="D121">
            <v>4414</v>
          </cell>
          <cell r="F121">
            <v>1</v>
          </cell>
          <cell r="G121" t="str">
            <v>3.6.4.7</v>
          </cell>
        </row>
        <row r="122">
          <cell r="A122" t="str">
            <v>466.2</v>
          </cell>
          <cell r="B122" t="str">
            <v>SELLO DE GRIETAS CON RUTEADO</v>
          </cell>
          <cell r="C122" t="str">
            <v>ML</v>
          </cell>
          <cell r="D122">
            <v>5490</v>
          </cell>
          <cell r="F122">
            <v>1</v>
          </cell>
          <cell r="G122" t="str">
            <v>3.6.4.7</v>
          </cell>
        </row>
        <row r="123">
          <cell r="A123" t="str">
            <v>500.1</v>
          </cell>
          <cell r="B123" t="str">
            <v>PAVIMENTO DE CONCRETO HIDRAULICO</v>
          </cell>
          <cell r="C123" t="str">
            <v>M³</v>
          </cell>
          <cell r="D123">
            <v>779229</v>
          </cell>
          <cell r="F123">
            <v>1</v>
          </cell>
          <cell r="G123" t="str">
            <v>3.6.5.1</v>
          </cell>
        </row>
        <row r="124">
          <cell r="A124" t="str">
            <v>501.1</v>
          </cell>
          <cell r="B124" t="str">
            <v>CEMENTO PORTLAND NORMAL</v>
          </cell>
          <cell r="C124" t="str">
            <v>KG</v>
          </cell>
          <cell r="D124">
            <v>614</v>
          </cell>
          <cell r="F124">
            <v>1</v>
          </cell>
          <cell r="G124" t="str">
            <v>1.35.1.1.3</v>
          </cell>
        </row>
        <row r="125">
          <cell r="A125" t="str">
            <v>510.1</v>
          </cell>
          <cell r="B125" t="str">
            <v>PAVIMENTO DE ADOQUINES DE CONCRETO</v>
          </cell>
          <cell r="C125" t="str">
            <v>M²</v>
          </cell>
          <cell r="D125">
            <v>64967</v>
          </cell>
          <cell r="F125">
            <v>1</v>
          </cell>
          <cell r="G125" t="str">
            <v>3.6.5.2.10</v>
          </cell>
        </row>
        <row r="126">
          <cell r="A126" t="str">
            <v>600.1</v>
          </cell>
          <cell r="B126" t="str">
            <v>EXCAVACIONES VARIAS SIN CLASIFICAR</v>
          </cell>
          <cell r="C126" t="str">
            <v>M³</v>
          </cell>
          <cell r="D126">
            <v>56267</v>
          </cell>
          <cell r="F126">
            <v>1</v>
          </cell>
          <cell r="G126" t="str">
            <v>3.6.6.1.9</v>
          </cell>
        </row>
        <row r="127">
          <cell r="A127" t="str">
            <v>600.2</v>
          </cell>
          <cell r="B127" t="str">
            <v>EXCAVACIONES VARIAS EN ROCA EN SECO</v>
          </cell>
          <cell r="C127" t="str">
            <v>M³</v>
          </cell>
          <cell r="D127">
            <v>83615</v>
          </cell>
          <cell r="F127">
            <v>1</v>
          </cell>
          <cell r="G127" t="str">
            <v>3.6.6.1.9</v>
          </cell>
        </row>
        <row r="128">
          <cell r="A128" t="str">
            <v>600.3</v>
          </cell>
          <cell r="B128" t="str">
            <v>EXCAVACIONES VARIAS EN ROCA BAJO AGUA</v>
          </cell>
          <cell r="C128" t="str">
            <v>M³</v>
          </cell>
          <cell r="D128">
            <v>130132</v>
          </cell>
          <cell r="F128">
            <v>1</v>
          </cell>
          <cell r="G128" t="str">
            <v>3.6.6.1.9</v>
          </cell>
        </row>
        <row r="129">
          <cell r="A129" t="str">
            <v>600.4</v>
          </cell>
          <cell r="B129" t="str">
            <v>EXCAVACIONES VARIAS EN MATERIAL COMUN EN SECO</v>
          </cell>
          <cell r="C129" t="str">
            <v>M³</v>
          </cell>
          <cell r="D129">
            <v>14561</v>
          </cell>
          <cell r="F129">
            <v>1</v>
          </cell>
          <cell r="G129" t="str">
            <v xml:space="preserve">3.6.6.1.10  </v>
          </cell>
        </row>
        <row r="130">
          <cell r="A130" t="str">
            <v>600.5</v>
          </cell>
          <cell r="B130" t="str">
            <v>EXCAVACIONES VARIAS EN MATERIAL COMUN BAJO AGUA</v>
          </cell>
          <cell r="C130" t="str">
            <v>M³</v>
          </cell>
          <cell r="D130">
            <v>31167</v>
          </cell>
          <cell r="F130">
            <v>1</v>
          </cell>
          <cell r="G130" t="str">
            <v>3.6.6.1.11</v>
          </cell>
        </row>
        <row r="131">
          <cell r="A131" t="str">
            <v>610.1</v>
          </cell>
          <cell r="B131" t="str">
            <v>RELLENO PARA ESTRUCTURAS</v>
          </cell>
          <cell r="C131" t="str">
            <v>M³</v>
          </cell>
          <cell r="D131">
            <v>48057</v>
          </cell>
          <cell r="F131">
            <v>1</v>
          </cell>
          <cell r="G131" t="str">
            <v xml:space="preserve">3.6.6.2.1   </v>
          </cell>
        </row>
        <row r="132">
          <cell r="A132" t="str">
            <v>610.2</v>
          </cell>
          <cell r="B132" t="str">
            <v>RELLENOS CON MATERIAL FILTRANTE</v>
          </cell>
          <cell r="C132" t="str">
            <v>M³</v>
          </cell>
          <cell r="D132">
            <v>59835</v>
          </cell>
          <cell r="F132">
            <v>1</v>
          </cell>
          <cell r="G132" t="str">
            <v>3.6.6.2.4</v>
          </cell>
        </row>
        <row r="133">
          <cell r="A133" t="str">
            <v>620.1</v>
          </cell>
          <cell r="B133" t="str">
            <v>PILOTES PREFABRICADOS DE CONCRETO</v>
          </cell>
          <cell r="C133" t="str">
            <v>ML</v>
          </cell>
          <cell r="D133">
            <v>304854</v>
          </cell>
          <cell r="F133">
            <v>1</v>
          </cell>
          <cell r="G133" t="str">
            <v>3.6.6.3.1</v>
          </cell>
        </row>
        <row r="134">
          <cell r="A134" t="str">
            <v>620.2</v>
          </cell>
          <cell r="B134" t="str">
            <v>EXTENSION DE PILOTES PREFABRICADOS</v>
          </cell>
          <cell r="C134" t="str">
            <v>ML</v>
          </cell>
          <cell r="D134">
            <v>329208</v>
          </cell>
          <cell r="F134">
            <v>1</v>
          </cell>
          <cell r="G134" t="str">
            <v>3.6.6.3.2</v>
          </cell>
        </row>
        <row r="135">
          <cell r="A135" t="str">
            <v>620.3</v>
          </cell>
          <cell r="B135" t="str">
            <v>PRUEBA DE CARGA DE PILOTE PREFABRICADO</v>
          </cell>
          <cell r="C135" t="str">
            <v>U</v>
          </cell>
          <cell r="D135">
            <v>36343474</v>
          </cell>
          <cell r="F135">
            <v>1</v>
          </cell>
          <cell r="G135" t="str">
            <v>3.6.6.4.6</v>
          </cell>
        </row>
        <row r="136">
          <cell r="A136" t="str">
            <v>621.1</v>
          </cell>
          <cell r="B136" t="str">
            <v>PILOTE DE CONCRETO FUNDIDO EN SITIO, D=0,80 m</v>
          </cell>
          <cell r="C136" t="str">
            <v>ML</v>
          </cell>
          <cell r="D136">
            <v>1314266</v>
          </cell>
          <cell r="F136">
            <v>1</v>
          </cell>
          <cell r="G136" t="str">
            <v>3.6.6.4.1</v>
          </cell>
        </row>
        <row r="137">
          <cell r="A137" t="str">
            <v>621.1P7</v>
          </cell>
          <cell r="B137" t="str">
            <v>PILOTES PREEXCAVADOS TIPO CAISSON  D=1,20 M, (EXCAVACIÓN, ANILLOS DE 0,15 M EN CONCRETO CLASE D, CONCRETO CLASE C PARA EL NUCLEO , NO INCLUYE ACERO DE REFUERZO).</v>
          </cell>
          <cell r="C137" t="str">
            <v>ML</v>
          </cell>
          <cell r="D137">
            <v>2165992</v>
          </cell>
          <cell r="F137">
            <v>1</v>
          </cell>
          <cell r="G137" t="str">
            <v>3.6.6.4</v>
          </cell>
        </row>
        <row r="138">
          <cell r="A138" t="str">
            <v>621.2</v>
          </cell>
          <cell r="B138" t="str">
            <v>BASE ACAMPANADA FUNDIDA EN SITIO</v>
          </cell>
          <cell r="C138" t="str">
            <v>M³</v>
          </cell>
          <cell r="D138">
            <v>2106254</v>
          </cell>
          <cell r="F138">
            <v>1</v>
          </cell>
          <cell r="G138" t="str">
            <v>3.6.6.4.2</v>
          </cell>
        </row>
        <row r="139">
          <cell r="A139" t="str">
            <v>621.3</v>
          </cell>
          <cell r="B139" t="str">
            <v>PILOTE DE PRUEBA</v>
          </cell>
          <cell r="C139" t="str">
            <v>ML</v>
          </cell>
          <cell r="D139">
            <v>2438115</v>
          </cell>
          <cell r="F139">
            <v>1</v>
          </cell>
          <cell r="G139" t="str">
            <v>3.6.6.4.3</v>
          </cell>
        </row>
        <row r="140">
          <cell r="A140" t="str">
            <v>621.4</v>
          </cell>
          <cell r="B140" t="str">
            <v xml:space="preserve">BASE ACAMPANADA DE PRUEBA </v>
          </cell>
          <cell r="C140" t="str">
            <v>M³</v>
          </cell>
          <cell r="D140">
            <v>2106254</v>
          </cell>
          <cell r="F140">
            <v>1</v>
          </cell>
          <cell r="G140" t="str">
            <v xml:space="preserve"> 3.6.6.4.4</v>
          </cell>
        </row>
        <row r="141">
          <cell r="A141" t="str">
            <v>621.5</v>
          </cell>
          <cell r="B141" t="str">
            <v>CAMISA PERMANENTE DE DIAMETRO EXTERIOR 1,2 M</v>
          </cell>
          <cell r="C141" t="str">
            <v>ML</v>
          </cell>
          <cell r="D141">
            <v>4716518</v>
          </cell>
          <cell r="F141">
            <v>1</v>
          </cell>
          <cell r="G141" t="str">
            <v>3.6.6.5.5</v>
          </cell>
        </row>
        <row r="142">
          <cell r="A142" t="str">
            <v>621.6</v>
          </cell>
          <cell r="B142" t="str">
            <v>PRUEBA DE CARGA DE PILOTE FUNDIDO EN SITIO</v>
          </cell>
          <cell r="C142" t="str">
            <v>U</v>
          </cell>
          <cell r="D142">
            <v>129337582</v>
          </cell>
          <cell r="F142">
            <v>1</v>
          </cell>
          <cell r="G142" t="str">
            <v xml:space="preserve"> 3.6.6.4.6 </v>
          </cell>
        </row>
        <row r="143">
          <cell r="A143" t="str">
            <v>622.1</v>
          </cell>
          <cell r="B143" t="str">
            <v>TABLESTACADO DE MADERA LONGITUD 5M</v>
          </cell>
          <cell r="C143" t="str">
            <v>M²</v>
          </cell>
          <cell r="D143">
            <v>304410</v>
          </cell>
          <cell r="F143">
            <v>1</v>
          </cell>
          <cell r="G143" t="str">
            <v>3.6.6.5.1</v>
          </cell>
        </row>
        <row r="144">
          <cell r="A144" t="str">
            <v>622.2</v>
          </cell>
          <cell r="B144" t="str">
            <v>TABLESTACADO METALICO</v>
          </cell>
          <cell r="C144" t="str">
            <v>M²</v>
          </cell>
          <cell r="D144">
            <v>612713</v>
          </cell>
          <cell r="F144">
            <v>1</v>
          </cell>
          <cell r="G144" t="str">
            <v>3.6.6.5.3</v>
          </cell>
        </row>
        <row r="145">
          <cell r="A145" t="str">
            <v>622.3</v>
          </cell>
          <cell r="B145" t="str">
            <v>TABLESTACADO DE CONCRETO REFORZADO</v>
          </cell>
          <cell r="C145" t="str">
            <v>M²</v>
          </cell>
          <cell r="D145">
            <v>522948</v>
          </cell>
          <cell r="F145">
            <v>1</v>
          </cell>
          <cell r="G145" t="str">
            <v>3.6.6.5.2</v>
          </cell>
        </row>
        <row r="146">
          <cell r="A146" t="str">
            <v>622.4</v>
          </cell>
          <cell r="B146" t="str">
            <v>TABLESTACADO DE CONCRETO PREESFORZADO</v>
          </cell>
          <cell r="C146" t="str">
            <v>M²</v>
          </cell>
          <cell r="D146">
            <v>663237</v>
          </cell>
          <cell r="F146">
            <v>1</v>
          </cell>
          <cell r="G146" t="str">
            <v>3.6.6.5.4 </v>
          </cell>
        </row>
        <row r="147">
          <cell r="A147" t="str">
            <v>622.5</v>
          </cell>
          <cell r="B147" t="str">
            <v>CORTE DEL EXTREMO SUPERIOR DEL ELEMENTO</v>
          </cell>
          <cell r="C147" t="str">
            <v>ML</v>
          </cell>
          <cell r="D147">
            <v>52767</v>
          </cell>
          <cell r="F147">
            <v>1</v>
          </cell>
          <cell r="G147" t="str">
            <v>3.6.6.5.5</v>
          </cell>
        </row>
        <row r="148">
          <cell r="A148" t="str">
            <v>623.1</v>
          </cell>
          <cell r="B148" t="str">
            <v>ANCLAJES</v>
          </cell>
          <cell r="C148" t="str">
            <v>ML</v>
          </cell>
          <cell r="D148">
            <v>318261</v>
          </cell>
          <cell r="F148">
            <v>1</v>
          </cell>
          <cell r="G148" t="str">
            <v>3.6.6.8</v>
          </cell>
        </row>
        <row r="149">
          <cell r="A149" t="str">
            <v>623.2</v>
          </cell>
          <cell r="B149" t="str">
            <v>PRUEBA DE CARGA</v>
          </cell>
          <cell r="C149" t="str">
            <v>U</v>
          </cell>
          <cell r="D149">
            <v>1154739.625</v>
          </cell>
          <cell r="F149">
            <v>1</v>
          </cell>
          <cell r="G149" t="str">
            <v>3.6.6.8</v>
          </cell>
        </row>
        <row r="150">
          <cell r="A150" t="str">
            <v>630.1</v>
          </cell>
          <cell r="B150" t="str">
            <v>CONCRETO CLASE A</v>
          </cell>
          <cell r="C150" t="str">
            <v>M³</v>
          </cell>
          <cell r="D150">
            <v>954345.88925000001</v>
          </cell>
          <cell r="F150">
            <v>1</v>
          </cell>
          <cell r="G150" t="str">
            <v>3.6.6.6.8</v>
          </cell>
        </row>
        <row r="151">
          <cell r="A151" t="str">
            <v>630.2</v>
          </cell>
          <cell r="B151" t="str">
            <v>CONCRETO CLASE B</v>
          </cell>
          <cell r="C151" t="str">
            <v>M³</v>
          </cell>
          <cell r="D151">
            <v>922171</v>
          </cell>
          <cell r="F151">
            <v>1</v>
          </cell>
          <cell r="G151" t="str">
            <v>3.6.6.6.17</v>
          </cell>
        </row>
        <row r="152">
          <cell r="A152" t="str">
            <v>630.3</v>
          </cell>
          <cell r="B152" t="str">
            <v>CONCRETO CLASE C</v>
          </cell>
          <cell r="C152" t="str">
            <v>M³</v>
          </cell>
          <cell r="D152">
            <v>916590</v>
          </cell>
          <cell r="F152">
            <v>1</v>
          </cell>
          <cell r="G152" t="str">
            <v xml:space="preserve"> 3.6.6.6.26</v>
          </cell>
        </row>
        <row r="153">
          <cell r="A153" t="str">
            <v>630.4</v>
          </cell>
          <cell r="B153" t="str">
            <v>CONCRETO CLASE D</v>
          </cell>
          <cell r="C153" t="str">
            <v>M³</v>
          </cell>
          <cell r="D153">
            <v>555256</v>
          </cell>
          <cell r="F153">
            <v>1</v>
          </cell>
          <cell r="G153" t="str">
            <v xml:space="preserve">3.6.6.6.35 </v>
          </cell>
        </row>
        <row r="154">
          <cell r="A154" t="str">
            <v>630.5</v>
          </cell>
          <cell r="B154" t="str">
            <v>CONCRETO CLASE E</v>
          </cell>
          <cell r="C154" t="str">
            <v>M³</v>
          </cell>
          <cell r="D154">
            <v>483618</v>
          </cell>
          <cell r="F154">
            <v>1</v>
          </cell>
          <cell r="G154" t="str">
            <v>3.6.6.6.44</v>
          </cell>
        </row>
        <row r="155">
          <cell r="A155" t="str">
            <v>630.6</v>
          </cell>
          <cell r="B155" t="str">
            <v>CONCRETO CLASE F</v>
          </cell>
          <cell r="C155" t="str">
            <v>M³</v>
          </cell>
          <cell r="D155">
            <v>444495</v>
          </cell>
          <cell r="F155">
            <v>1</v>
          </cell>
          <cell r="G155" t="str">
            <v>3.6.6.6.46</v>
          </cell>
        </row>
        <row r="156">
          <cell r="A156" t="str">
            <v>630P</v>
          </cell>
          <cell r="B156" t="str">
            <v>BOLSACRETO</v>
          </cell>
          <cell r="C156" t="str">
            <v>M³</v>
          </cell>
          <cell r="D156">
            <v>451938</v>
          </cell>
          <cell r="F156">
            <v>1</v>
          </cell>
          <cell r="G156" t="str">
            <v>3.3.5.3.6</v>
          </cell>
        </row>
        <row r="157">
          <cell r="A157" t="str">
            <v>630.7</v>
          </cell>
          <cell r="B157" t="str">
            <v>CONCRETO CLASE G</v>
          </cell>
          <cell r="C157" t="str">
            <v>M³</v>
          </cell>
          <cell r="D157">
            <v>306558</v>
          </cell>
          <cell r="F157">
            <v>1</v>
          </cell>
          <cell r="G157" t="str">
            <v>3.6.6.6.47</v>
          </cell>
        </row>
        <row r="158">
          <cell r="A158" t="str">
            <v>631.1</v>
          </cell>
          <cell r="B158" t="str">
            <v>LECHADA PARA DUCTOS</v>
          </cell>
          <cell r="C158" t="str">
            <v>LT</v>
          </cell>
          <cell r="D158">
            <v>1210</v>
          </cell>
          <cell r="F158">
            <v>1</v>
          </cell>
          <cell r="G158" t="str">
            <v>3.6.6.21.2</v>
          </cell>
        </row>
        <row r="159">
          <cell r="A159" t="str">
            <v>632.1</v>
          </cell>
          <cell r="B159" t="str">
            <v>BARANDA DE CONCRETO 1.05*0.35</v>
          </cell>
          <cell r="C159" t="str">
            <v>ML</v>
          </cell>
          <cell r="D159">
            <v>156330</v>
          </cell>
          <cell r="F159">
            <v>1</v>
          </cell>
          <cell r="G159" t="str">
            <v>3.6.6.7.1</v>
          </cell>
        </row>
        <row r="160">
          <cell r="A160" t="str">
            <v>640.1</v>
          </cell>
          <cell r="B160" t="str">
            <v>ACERO DE REFUERZO fy 60 Mpa</v>
          </cell>
          <cell r="C160" t="str">
            <v>KG</v>
          </cell>
          <cell r="D160">
            <v>4447</v>
          </cell>
          <cell r="F160">
            <v>1</v>
          </cell>
          <cell r="G160" t="str">
            <v>3.6.6.8.1 </v>
          </cell>
        </row>
        <row r="161">
          <cell r="A161" t="str">
            <v>640.2</v>
          </cell>
          <cell r="B161" t="str">
            <v>MALLA DE REFUERZO 40 k.s.i</v>
          </cell>
          <cell r="C161" t="str">
            <v>KG</v>
          </cell>
          <cell r="D161">
            <v>4349</v>
          </cell>
          <cell r="F161">
            <v>1</v>
          </cell>
          <cell r="G161" t="str">
            <v> 3.6.6.8.2 </v>
          </cell>
        </row>
        <row r="162">
          <cell r="A162" t="str">
            <v>641.1</v>
          </cell>
          <cell r="B162" t="str">
            <v>ACERO DE PREESFUERZO</v>
          </cell>
          <cell r="C162" t="str">
            <v>TON-M</v>
          </cell>
          <cell r="D162">
            <v>1378</v>
          </cell>
          <cell r="F162">
            <v>1</v>
          </cell>
          <cell r="G162" t="str">
            <v>3.6.6.9.1</v>
          </cell>
        </row>
        <row r="163">
          <cell r="A163" t="str">
            <v>641.2</v>
          </cell>
          <cell r="B163" t="str">
            <v>ACERO DE PREESFUERZO</v>
          </cell>
          <cell r="C163" t="str">
            <v>KG</v>
          </cell>
          <cell r="D163">
            <v>17441</v>
          </cell>
          <cell r="F163">
            <v>1</v>
          </cell>
          <cell r="G163" t="str">
            <v>3.6.6.9</v>
          </cell>
        </row>
        <row r="164">
          <cell r="A164" t="str">
            <v>642.1</v>
          </cell>
          <cell r="B164" t="str">
            <v>APOYO ELASTOMÉRICO</v>
          </cell>
          <cell r="C164" t="str">
            <v>U</v>
          </cell>
          <cell r="D164">
            <v>487504</v>
          </cell>
          <cell r="F164">
            <v>1</v>
          </cell>
          <cell r="G164" t="str">
            <v>3.6.6.10.1</v>
          </cell>
        </row>
        <row r="165">
          <cell r="A165" t="str">
            <v>642.2</v>
          </cell>
          <cell r="B165" t="str">
            <v>SELLO PARA JUNTAS DE PUENTES</v>
          </cell>
          <cell r="C165" t="str">
            <v>ML</v>
          </cell>
          <cell r="D165">
            <v>2424133</v>
          </cell>
          <cell r="F165">
            <v>1</v>
          </cell>
          <cell r="G165" t="str">
            <v>3.6.6.10.2</v>
          </cell>
        </row>
        <row r="166">
          <cell r="A166" t="str">
            <v>650.1</v>
          </cell>
          <cell r="B166" t="str">
            <v xml:space="preserve">DISEÑO Y FABRICACION DE ESTRUCTURA METALICA.             </v>
          </cell>
          <cell r="C166" t="str">
            <v>KG</v>
          </cell>
          <cell r="D166">
            <v>11110</v>
          </cell>
          <cell r="F166">
            <v>1</v>
          </cell>
          <cell r="G166" t="str">
            <v>3.6.6.11.1</v>
          </cell>
        </row>
        <row r="167">
          <cell r="A167" t="str">
            <v>650.2</v>
          </cell>
          <cell r="B167" t="str">
            <v xml:space="preserve">FABRICACION DE LA ESTRUCTURA METALICA      </v>
          </cell>
          <cell r="C167" t="str">
            <v>KG</v>
          </cell>
          <cell r="D167">
            <v>7584</v>
          </cell>
          <cell r="F167">
            <v>1</v>
          </cell>
          <cell r="G167" t="str">
            <v>3.6.6.11.2</v>
          </cell>
        </row>
        <row r="168">
          <cell r="A168" t="str">
            <v>650.3</v>
          </cell>
          <cell r="B168" t="str">
            <v xml:space="preserve">TRANSPORTE ESTRUCTURA METALICA            </v>
          </cell>
          <cell r="C168" t="str">
            <v>KG</v>
          </cell>
          <cell r="D168">
            <v>13000</v>
          </cell>
          <cell r="F168">
            <v>1</v>
          </cell>
          <cell r="G168" t="str">
            <v>3.6.6.11.7</v>
          </cell>
        </row>
        <row r="169">
          <cell r="A169" t="str">
            <v>650.4</v>
          </cell>
          <cell r="B169" t="str">
            <v xml:space="preserve">MONTAJE Y PINTURA DE LA ESTRUCTURA METALICA             </v>
          </cell>
          <cell r="C169" t="str">
            <v>KG</v>
          </cell>
          <cell r="D169">
            <v>1434</v>
          </cell>
          <cell r="F169">
            <v>1</v>
          </cell>
          <cell r="G169" t="str">
            <v>3.6.6.11.6</v>
          </cell>
        </row>
        <row r="170">
          <cell r="A170" t="str">
            <v>660.1</v>
          </cell>
          <cell r="B170" t="str">
            <v xml:space="preserve">TUBERIA DE CONCRETO SIMPLE DE DIAMETRO 450 mm            </v>
          </cell>
          <cell r="C170" t="str">
            <v>ML</v>
          </cell>
          <cell r="D170">
            <v>259508</v>
          </cell>
          <cell r="F170">
            <v>1</v>
          </cell>
          <cell r="G170" t="str">
            <v>3.6.6.12.9 </v>
          </cell>
        </row>
        <row r="171">
          <cell r="A171" t="str">
            <v>660.2</v>
          </cell>
          <cell r="B171" t="str">
            <v>TUBERIA DE CONCRETO SIMPLE D=500MM</v>
          </cell>
          <cell r="C171" t="str">
            <v>ML</v>
          </cell>
          <cell r="D171">
            <v>361308</v>
          </cell>
          <cell r="F171">
            <v>1</v>
          </cell>
          <cell r="G171" t="str">
            <v>3.6.6.12.8</v>
          </cell>
        </row>
        <row r="172">
          <cell r="A172" t="str">
            <v>660.3</v>
          </cell>
          <cell r="B172" t="str">
            <v xml:space="preserve"> TUBERIA DE CONCRETO SIMPLE DE DIAMETRO 600 mm            </v>
          </cell>
          <cell r="C172" t="str">
            <v>ML</v>
          </cell>
          <cell r="D172">
            <v>314751</v>
          </cell>
          <cell r="F172">
            <v>1</v>
          </cell>
          <cell r="G172" t="str">
            <v>3.6.6.12.9</v>
          </cell>
        </row>
        <row r="173">
          <cell r="A173" t="str">
            <v>661.1</v>
          </cell>
          <cell r="B173" t="str">
            <v>TUBERIA DE CONCRETO REFORZADO D=900MM (TIPO 1)</v>
          </cell>
          <cell r="C173" t="str">
            <v>ML</v>
          </cell>
          <cell r="D173">
            <v>527093</v>
          </cell>
          <cell r="F173">
            <v>1</v>
          </cell>
          <cell r="G173" t="str">
            <v>3.6.6.13.4</v>
          </cell>
        </row>
        <row r="174">
          <cell r="A174" t="str">
            <v>661.1</v>
          </cell>
          <cell r="B174" t="str">
            <v xml:space="preserve"> TUBERIA DE CONCRETO REFORZADO D=900MM (TIPO 2)</v>
          </cell>
          <cell r="C174" t="str">
            <v>ML</v>
          </cell>
          <cell r="D174">
            <v>602325</v>
          </cell>
          <cell r="F174">
            <v>1</v>
          </cell>
          <cell r="G174" t="str">
            <v>3.6.6.13.4</v>
          </cell>
        </row>
        <row r="175">
          <cell r="A175" t="str">
            <v>661.1P</v>
          </cell>
          <cell r="B175" t="str">
            <v>TUBERIA DE CONCRETO REFORZADO D=900MM TUBO HECHO EN OBRA</v>
          </cell>
          <cell r="C175" t="str">
            <v>ML</v>
          </cell>
          <cell r="D175">
            <v>361830</v>
          </cell>
          <cell r="F175">
            <v>1</v>
          </cell>
          <cell r="G175" t="str">
            <v>3.6.6.13</v>
          </cell>
        </row>
        <row r="176">
          <cell r="A176" t="str">
            <v>662.1</v>
          </cell>
          <cell r="B176" t="str">
            <v xml:space="preserve">TUBERIA CORRUGADA DE ACERO GALVANIZADA, LAMINA MP68             </v>
          </cell>
          <cell r="C176" t="str">
            <v>ML</v>
          </cell>
          <cell r="D176">
            <v>792321</v>
          </cell>
          <cell r="F176">
            <v>1</v>
          </cell>
          <cell r="G176" t="str">
            <v>3.3.14.19.1</v>
          </cell>
        </row>
        <row r="177">
          <cell r="A177" t="str">
            <v>662.2</v>
          </cell>
          <cell r="B177" t="str">
            <v xml:space="preserve"> TUBERIA CORRUGADA DE ACERO CON RECUBRIMIENTO BITUMINOSO DE LAMINA CALIBRE 12 Y D=60"   </v>
          </cell>
          <cell r="C177" t="str">
            <v>ML</v>
          </cell>
          <cell r="D177" t="e">
            <v>#N/A</v>
          </cell>
          <cell r="E177" t="str">
            <v>SIN REFERENCIA</v>
          </cell>
          <cell r="F177">
            <v>1</v>
          </cell>
          <cell r="G177" t="str">
            <v>3.6.6.14</v>
          </cell>
        </row>
        <row r="178">
          <cell r="A178" t="str">
            <v>670.1</v>
          </cell>
          <cell r="B178" t="str">
            <v xml:space="preserve">DISIPARADOR DE ENERGIA Y SEDIMENTADOR EN GAVIONES.  CON RECUBRIMIENTO     </v>
          </cell>
          <cell r="C178" t="str">
            <v>M3</v>
          </cell>
          <cell r="D178">
            <v>271181</v>
          </cell>
          <cell r="F178">
            <v>1</v>
          </cell>
          <cell r="G178" t="str">
            <v>3.6.6.15.2</v>
          </cell>
        </row>
        <row r="179">
          <cell r="A179" t="str">
            <v>670.2</v>
          </cell>
          <cell r="B179" t="str">
            <v xml:space="preserve">DISIPARADOR DE ENERGIA Y SEDIMENTADOR EN CONCRETO CICLOPEO.         </v>
          </cell>
          <cell r="C179" t="str">
            <v>M3</v>
          </cell>
          <cell r="D179">
            <v>712360</v>
          </cell>
          <cell r="F179">
            <v>1</v>
          </cell>
          <cell r="G179" t="str">
            <v>3.6.6.15.2</v>
          </cell>
        </row>
        <row r="180">
          <cell r="A180" t="str">
            <v>671.1</v>
          </cell>
          <cell r="B180" t="str">
            <v xml:space="preserve">CUNETAS DE CONCRETO CONCRETO FUNDIDA EN EL LUGAR          </v>
          </cell>
          <cell r="C180" t="str">
            <v>M3</v>
          </cell>
          <cell r="D180">
            <v>609312</v>
          </cell>
          <cell r="F180">
            <v>1</v>
          </cell>
          <cell r="G180" t="str">
            <v>3.6.6.16.1</v>
          </cell>
        </row>
        <row r="181">
          <cell r="A181" t="str">
            <v>671.2</v>
          </cell>
          <cell r="B181" t="str">
            <v xml:space="preserve">CUNETAS PREFABRICADAS EN CONCRETO       </v>
          </cell>
          <cell r="C181" t="str">
            <v>ML</v>
          </cell>
          <cell r="D181">
            <v>253566</v>
          </cell>
          <cell r="F181">
            <v>1</v>
          </cell>
          <cell r="G181" t="str">
            <v> 3.6.6.16.8</v>
          </cell>
        </row>
        <row r="182">
          <cell r="A182" t="str">
            <v>672.1</v>
          </cell>
          <cell r="B182" t="str">
            <v xml:space="preserve">BORDILLOS (0,5*0,225)          </v>
          </cell>
          <cell r="C182" t="str">
            <v>ML</v>
          </cell>
          <cell r="D182">
            <v>71966</v>
          </cell>
          <cell r="F182">
            <v>1</v>
          </cell>
          <cell r="G182" t="str">
            <v>3.6.6.19.2</v>
          </cell>
        </row>
        <row r="183">
          <cell r="A183" t="str">
            <v>673.1</v>
          </cell>
          <cell r="B183" t="str">
            <v xml:space="preserve">MATERIAL GRANULAR FILTRANTE     </v>
          </cell>
          <cell r="C183" t="str">
            <v>M3</v>
          </cell>
          <cell r="D183">
            <v>126813</v>
          </cell>
          <cell r="F183">
            <v>1</v>
          </cell>
          <cell r="G183" t="str">
            <v>3.6.6.19.2</v>
          </cell>
        </row>
        <row r="184">
          <cell r="A184" t="str">
            <v>673.2</v>
          </cell>
          <cell r="B184" t="str">
            <v xml:space="preserve">GEOTEXTIL NT 2500      </v>
          </cell>
          <cell r="C184" t="str">
            <v>M2</v>
          </cell>
          <cell r="D184">
            <v>7386</v>
          </cell>
          <cell r="F184">
            <v>1</v>
          </cell>
          <cell r="G184" t="str">
            <v>3.6.8.1.2</v>
          </cell>
        </row>
        <row r="185">
          <cell r="A185" t="str">
            <v>673.2P</v>
          </cell>
          <cell r="B185" t="str">
            <v>Geodren</v>
          </cell>
          <cell r="C185" t="str">
            <v>Ml</v>
          </cell>
          <cell r="D185">
            <v>36240</v>
          </cell>
          <cell r="F185">
            <v>1</v>
          </cell>
          <cell r="G185" t="str">
            <v>3.6.8.1</v>
          </cell>
        </row>
        <row r="186">
          <cell r="A186" t="str">
            <v>673.3</v>
          </cell>
          <cell r="B186" t="str">
            <v xml:space="preserve"> MATERIAL DE COBERTURA</v>
          </cell>
          <cell r="C186" t="str">
            <v>M3</v>
          </cell>
          <cell r="D186">
            <v>170603</v>
          </cell>
          <cell r="F186">
            <v>1</v>
          </cell>
          <cell r="G186" t="str">
            <v>3.6.8.1.2</v>
          </cell>
        </row>
        <row r="187">
          <cell r="A187" t="str">
            <v>674.1</v>
          </cell>
          <cell r="B187" t="str">
            <v xml:space="preserve">DRENES HORIZONTALES CON LONGITUD MENOR O IGUAL A 10 M     </v>
          </cell>
          <cell r="C187" t="str">
            <v>ML</v>
          </cell>
          <cell r="D187">
            <v>75888</v>
          </cell>
          <cell r="F187">
            <v>1</v>
          </cell>
          <cell r="G187" t="str">
            <v>3.6.6.20.1</v>
          </cell>
        </row>
        <row r="188">
          <cell r="A188" t="str">
            <v>674.2</v>
          </cell>
          <cell r="B188" t="str">
            <v xml:space="preserve">DRENES HORIZONTALES CON LONGITUD MAYOR 10 M     </v>
          </cell>
          <cell r="C188" t="str">
            <v>ML</v>
          </cell>
          <cell r="D188">
            <v>95721</v>
          </cell>
          <cell r="F188">
            <v>1</v>
          </cell>
          <cell r="G188" t="str">
            <v>3.6.6.20.2</v>
          </cell>
        </row>
        <row r="189">
          <cell r="A189" t="str">
            <v>680.1</v>
          </cell>
          <cell r="B189" t="str">
            <v xml:space="preserve">ESCAMAS EN CONCRETO (1,25m*1,25m), E=18cm.           </v>
          </cell>
          <cell r="C189" t="str">
            <v>M2</v>
          </cell>
          <cell r="D189">
            <v>158426</v>
          </cell>
          <cell r="F189">
            <v>1</v>
          </cell>
          <cell r="G189" t="str">
            <v>3.6.6.20.1</v>
          </cell>
        </row>
        <row r="190">
          <cell r="A190" t="str">
            <v>680.2</v>
          </cell>
          <cell r="B190" t="str">
            <v xml:space="preserve">ARMADURA GALVANIZADA            </v>
          </cell>
          <cell r="C190" t="str">
            <v>ML</v>
          </cell>
          <cell r="D190">
            <v>124000</v>
          </cell>
          <cell r="F190">
            <v>1</v>
          </cell>
          <cell r="G190" t="str">
            <v>3.6.6.20.2</v>
          </cell>
        </row>
        <row r="191">
          <cell r="A191" t="str">
            <v>680.3</v>
          </cell>
          <cell r="B191" t="str">
            <v xml:space="preserve">RELLENO GRANULAR PARA TIERRA ARMADA            </v>
          </cell>
          <cell r="C191" t="str">
            <v>M3</v>
          </cell>
          <cell r="D191">
            <v>125354</v>
          </cell>
          <cell r="F191">
            <v>1</v>
          </cell>
          <cell r="G191" t="str">
            <v>3.6.6.20.3</v>
          </cell>
        </row>
        <row r="192">
          <cell r="A192" t="str">
            <v>681.1</v>
          </cell>
          <cell r="B192" t="str">
            <v xml:space="preserve">GAVIONES        </v>
          </cell>
          <cell r="C192" t="str">
            <v>M3</v>
          </cell>
          <cell r="D192">
            <v>202085</v>
          </cell>
          <cell r="F192">
            <v>1</v>
          </cell>
          <cell r="G192" t="str">
            <v xml:space="preserve">3.6.6.21.1  </v>
          </cell>
        </row>
        <row r="193">
          <cell r="A193" t="str">
            <v>682.1</v>
          </cell>
          <cell r="B193" t="str">
            <v xml:space="preserve">COLCHOGAVIONES            </v>
          </cell>
          <cell r="C193" t="str">
            <v>M3</v>
          </cell>
          <cell r="D193">
            <v>119545</v>
          </cell>
          <cell r="F193">
            <v>1</v>
          </cell>
          <cell r="G193" t="str">
            <v>3.2.7.5.3</v>
          </cell>
        </row>
        <row r="194">
          <cell r="A194" t="str">
            <v>690.1</v>
          </cell>
          <cell r="B194" t="str">
            <v xml:space="preserve">IMPERMEABILIZACION DE ESTRUCTURAS           </v>
          </cell>
          <cell r="C194" t="str">
            <v>M2</v>
          </cell>
          <cell r="D194">
            <v>33993</v>
          </cell>
          <cell r="F194">
            <v>1</v>
          </cell>
          <cell r="G194" t="str">
            <v>3.6.7.1.1</v>
          </cell>
        </row>
        <row r="195">
          <cell r="A195" t="str">
            <v>700.1</v>
          </cell>
          <cell r="B195" t="str">
            <v xml:space="preserve">LINEA DE DEMARCACION CON PINTURA EN FRIO  </v>
          </cell>
          <cell r="C195" t="str">
            <v>ML</v>
          </cell>
          <cell r="D195">
            <v>2077</v>
          </cell>
          <cell r="F195">
            <v>1</v>
          </cell>
          <cell r="G195" t="str">
            <v>3.6.7.1.1</v>
          </cell>
        </row>
        <row r="196">
          <cell r="A196" t="str">
            <v>700.2</v>
          </cell>
          <cell r="B196" t="str">
            <v xml:space="preserve"> LINEA DE DEMARCACION CON RESINA TERMOPLASTICA  </v>
          </cell>
          <cell r="C196" t="str">
            <v>ML</v>
          </cell>
          <cell r="D196">
            <v>450</v>
          </cell>
          <cell r="E196" t="str">
            <v>SIN REFERENCIA</v>
          </cell>
          <cell r="F196">
            <v>1</v>
          </cell>
          <cell r="G196" t="str">
            <v>3.6.7.1.6</v>
          </cell>
        </row>
        <row r="197">
          <cell r="A197" t="str">
            <v>700.3</v>
          </cell>
          <cell r="B197" t="str">
            <v xml:space="preserve">MARCA VIAL CON PINTURA EN FRIO </v>
          </cell>
          <cell r="C197" t="str">
            <v>M2</v>
          </cell>
          <cell r="D197">
            <v>68780</v>
          </cell>
          <cell r="F197">
            <v>1</v>
          </cell>
          <cell r="G197" t="str">
            <v> 3.6.7.1.2</v>
          </cell>
        </row>
        <row r="198">
          <cell r="A198" t="str">
            <v>700.4</v>
          </cell>
          <cell r="B198" t="str">
            <v>MARCA VIAL CON RESINA TERMOPLASTICA</v>
          </cell>
          <cell r="C198" t="str">
            <v>M2</v>
          </cell>
          <cell r="D198" t="e">
            <v>#DIV/0!</v>
          </cell>
          <cell r="E198" t="str">
            <v>SIN REFERENCIA</v>
          </cell>
          <cell r="F198">
            <v>1</v>
          </cell>
          <cell r="G198" t="str">
            <v>3.6.7.1.6</v>
          </cell>
        </row>
        <row r="199">
          <cell r="A199" t="str">
            <v>701.1</v>
          </cell>
          <cell r="B199" t="str">
            <v>TACHA REFLECTIVA</v>
          </cell>
          <cell r="C199" t="str">
            <v>U</v>
          </cell>
          <cell r="D199">
            <v>6830</v>
          </cell>
          <cell r="F199">
            <v>1</v>
          </cell>
          <cell r="G199" t="str">
            <v>3.6.7.2.1</v>
          </cell>
        </row>
        <row r="200">
          <cell r="A200" t="str">
            <v>710.1</v>
          </cell>
          <cell r="B200" t="str">
            <v>SEÑALES DE TRANSITO GRUPO I. (75cm*75cm)</v>
          </cell>
          <cell r="C200" t="str">
            <v>U</v>
          </cell>
          <cell r="D200">
            <v>338555</v>
          </cell>
          <cell r="F200">
            <v>1</v>
          </cell>
          <cell r="G200" t="str">
            <v>3.6.7.3.13</v>
          </cell>
        </row>
        <row r="201">
          <cell r="A201" t="str">
            <v>710.2</v>
          </cell>
          <cell r="B201" t="str">
            <v xml:space="preserve">SEÑALES DE TRANSITO GRUPO II. (1.20m*0.40cm).       SP 40, SP 41 </v>
          </cell>
          <cell r="C201" t="str">
            <v>U</v>
          </cell>
          <cell r="D201">
            <v>531122</v>
          </cell>
          <cell r="F201">
            <v>1</v>
          </cell>
          <cell r="G201" t="str">
            <v>3.6.7.3</v>
          </cell>
        </row>
        <row r="202">
          <cell r="A202" t="str">
            <v>710.3</v>
          </cell>
          <cell r="B202" t="str">
            <v xml:space="preserve">SEÑALES DE TRANSITO GRUPO III. (2 BANDEJAS DE 2.40m*30cm)      SP 54        </v>
          </cell>
          <cell r="C202" t="str">
            <v>U</v>
          </cell>
          <cell r="D202">
            <v>488768</v>
          </cell>
          <cell r="F202">
            <v>1</v>
          </cell>
          <cell r="G202" t="str">
            <v>3.6.7.3</v>
          </cell>
        </row>
        <row r="203">
          <cell r="A203" t="str">
            <v>710.4</v>
          </cell>
          <cell r="B203" t="str">
            <v>SEÑAL DE TRANSITO GRUPO IV. (60cm*75cm)</v>
          </cell>
          <cell r="C203" t="str">
            <v>U</v>
          </cell>
          <cell r="D203">
            <v>326716</v>
          </cell>
          <cell r="F203">
            <v>1</v>
          </cell>
          <cell r="G203" t="str">
            <v>3.6.7.3</v>
          </cell>
        </row>
        <row r="204">
          <cell r="A204" t="str">
            <v>710.5</v>
          </cell>
          <cell r="B204" t="str">
            <v xml:space="preserve">SEÑAL DE TRANSITO GRUPO V.             </v>
          </cell>
          <cell r="C204" t="str">
            <v>U</v>
          </cell>
          <cell r="D204">
            <v>450050</v>
          </cell>
          <cell r="F204">
            <v>1</v>
          </cell>
          <cell r="G204" t="str">
            <v>3.6.7.3</v>
          </cell>
        </row>
        <row r="205">
          <cell r="A205" t="str">
            <v>720.1</v>
          </cell>
          <cell r="B205" t="str">
            <v>POSTE DE REFERENCIA</v>
          </cell>
          <cell r="C205" t="str">
            <v>U</v>
          </cell>
          <cell r="D205">
            <v>133872</v>
          </cell>
          <cell r="F205">
            <v>1</v>
          </cell>
          <cell r="G205" t="str">
            <v>3.6.7.4.1</v>
          </cell>
        </row>
        <row r="206">
          <cell r="A206" t="str">
            <v>730.1</v>
          </cell>
          <cell r="B206" t="str">
            <v>DEFENSAS METALICAS</v>
          </cell>
          <cell r="C206" t="str">
            <v>ML</v>
          </cell>
          <cell r="D206">
            <v>129980</v>
          </cell>
          <cell r="F206">
            <v>1</v>
          </cell>
          <cell r="G206" t="str">
            <v>3.6.7.5.1</v>
          </cell>
        </row>
        <row r="207">
          <cell r="A207" t="str">
            <v>730.2</v>
          </cell>
          <cell r="B207" t="str">
            <v>SECCION FINAL DE DEFENSAS METALICAS</v>
          </cell>
          <cell r="C207" t="str">
            <v>U</v>
          </cell>
          <cell r="D207">
            <v>59258</v>
          </cell>
          <cell r="F207">
            <v>1</v>
          </cell>
          <cell r="G207" t="str">
            <v>3.6.7.5.2</v>
          </cell>
        </row>
        <row r="208">
          <cell r="A208" t="str">
            <v>730.3</v>
          </cell>
          <cell r="B208" t="str">
            <v>SECCION DE TOPE</v>
          </cell>
          <cell r="C208" t="str">
            <v>U</v>
          </cell>
          <cell r="D208">
            <v>32187</v>
          </cell>
          <cell r="F208">
            <v>1</v>
          </cell>
          <cell r="G208" t="str">
            <v>3.6.7.5.3</v>
          </cell>
        </row>
        <row r="209">
          <cell r="A209" t="str">
            <v>731.1</v>
          </cell>
          <cell r="B209" t="str">
            <v>DEFENSA DE CONCRETO</v>
          </cell>
          <cell r="C209" t="str">
            <v>ML</v>
          </cell>
          <cell r="D209">
            <v>318202</v>
          </cell>
          <cell r="F209">
            <v>1</v>
          </cell>
          <cell r="G209" t="str">
            <v>3.6.6.21</v>
          </cell>
        </row>
        <row r="210">
          <cell r="A210" t="str">
            <v>740.1</v>
          </cell>
          <cell r="B210" t="str">
            <v>CAPTAFAROS</v>
          </cell>
          <cell r="C210" t="str">
            <v>U</v>
          </cell>
          <cell r="D210">
            <v>13775</v>
          </cell>
          <cell r="F210">
            <v>1</v>
          </cell>
          <cell r="G210" t="str">
            <v>3.6.7.6.1</v>
          </cell>
        </row>
        <row r="211">
          <cell r="A211" t="str">
            <v>741.1P1</v>
          </cell>
          <cell r="B211" t="str">
            <v>DELINEADORES DE CORONA( GRADO DIAMANTE DE 1.10)</v>
          </cell>
          <cell r="C211" t="str">
            <v>U</v>
          </cell>
          <cell r="D211">
            <v>74284</v>
          </cell>
          <cell r="E211" t="str">
            <v>SIN REFERENCIA</v>
          </cell>
          <cell r="F211">
            <v>1</v>
          </cell>
          <cell r="G211" t="str">
            <v>3.6.7</v>
          </cell>
        </row>
        <row r="212">
          <cell r="A212" t="str">
            <v>741.1P2</v>
          </cell>
          <cell r="B212" t="str">
            <v>DELINEADORES DE CORONA( GRADO DIAMANTE DE 0.90)</v>
          </cell>
          <cell r="C212" t="str">
            <v>U</v>
          </cell>
          <cell r="D212">
            <v>74284</v>
          </cell>
          <cell r="E212" t="str">
            <v>SIN REFERENCIA</v>
          </cell>
          <cell r="F212">
            <v>1</v>
          </cell>
          <cell r="G212" t="str">
            <v>3.6.7</v>
          </cell>
        </row>
        <row r="213">
          <cell r="A213" t="str">
            <v>741.1P3</v>
          </cell>
          <cell r="B213" t="str">
            <v>DELINEADORES DE CORONA TUBULAR</v>
          </cell>
          <cell r="C213" t="str">
            <v>U</v>
          </cell>
          <cell r="D213">
            <v>202464</v>
          </cell>
          <cell r="F213">
            <v>1</v>
          </cell>
          <cell r="G213" t="str">
            <v>3.6.7</v>
          </cell>
        </row>
        <row r="214">
          <cell r="A214" t="str">
            <v>800.1</v>
          </cell>
          <cell r="B214" t="str">
            <v>CERCA DE ALAMBRE DE PUAS CON POSTES DE MADERA</v>
          </cell>
          <cell r="C214" t="str">
            <v>ML</v>
          </cell>
          <cell r="D214">
            <v>23263</v>
          </cell>
          <cell r="F214">
            <v>1</v>
          </cell>
          <cell r="G214" t="str">
            <v>3.6.9.1.4</v>
          </cell>
        </row>
        <row r="215">
          <cell r="A215" t="str">
            <v>800.2</v>
          </cell>
          <cell r="B215" t="str">
            <v>CERCA DE ALAMBRE DE PUAS CON POSTES DE CONCRETO</v>
          </cell>
          <cell r="C215" t="str">
            <v>ML</v>
          </cell>
          <cell r="D215">
            <v>45004</v>
          </cell>
          <cell r="F215">
            <v>1</v>
          </cell>
          <cell r="G215" t="str">
            <v>3.6.9.1.10</v>
          </cell>
        </row>
        <row r="216">
          <cell r="A216" t="str">
            <v>800.3</v>
          </cell>
          <cell r="B216" t="str">
            <v>CERCA DE MALLA CON POSTES DE MADERA</v>
          </cell>
          <cell r="C216" t="str">
            <v>ML</v>
          </cell>
          <cell r="D216">
            <v>121043</v>
          </cell>
          <cell r="F216">
            <v>1</v>
          </cell>
          <cell r="G216" t="str">
            <v>3.6.9.1.6</v>
          </cell>
        </row>
        <row r="217">
          <cell r="A217" t="str">
            <v>800.4</v>
          </cell>
          <cell r="B217" t="str">
            <v>CERCA DE MALLA CON POSTES DE CONCRETO</v>
          </cell>
          <cell r="C217" t="str">
            <v>ML</v>
          </cell>
          <cell r="D217">
            <v>139536</v>
          </cell>
          <cell r="F217">
            <v>1</v>
          </cell>
          <cell r="G217" t="str">
            <v>3.6.9.1.13</v>
          </cell>
        </row>
        <row r="218">
          <cell r="A218" t="str">
            <v>801.1</v>
          </cell>
          <cell r="B218" t="str">
            <v>ROCERIA</v>
          </cell>
          <cell r="C218" t="str">
            <v>HA</v>
          </cell>
          <cell r="D218">
            <v>407596</v>
          </cell>
          <cell r="F218">
            <v>1</v>
          </cell>
          <cell r="G218" t="str">
            <v>3.6.1.2</v>
          </cell>
        </row>
        <row r="219">
          <cell r="A219" t="str">
            <v>801.2</v>
          </cell>
          <cell r="B219" t="str">
            <v>LIMPIEZA DE BERMAS</v>
          </cell>
          <cell r="C219" t="str">
            <v>M²</v>
          </cell>
          <cell r="D219">
            <v>1511</v>
          </cell>
          <cell r="F219">
            <v>1</v>
          </cell>
          <cell r="G219" t="str">
            <v>3.6.9.4.12</v>
          </cell>
        </row>
        <row r="220">
          <cell r="A220" t="str">
            <v>801.3</v>
          </cell>
          <cell r="B220" t="str">
            <v>LIMPIEZA A MANO DE CUNETAS EN TIERRA</v>
          </cell>
          <cell r="C220" t="str">
            <v>ML</v>
          </cell>
          <cell r="D220">
            <v>1511</v>
          </cell>
          <cell r="F220">
            <v>1</v>
          </cell>
          <cell r="G220" t="str">
            <v>3.6.9.4.12</v>
          </cell>
        </row>
        <row r="221">
          <cell r="A221" t="str">
            <v>801.4</v>
          </cell>
          <cell r="B221" t="str">
            <v>LIMPIEZA A MANO DE CUNETAS EN CONCRETO</v>
          </cell>
          <cell r="C221" t="str">
            <v>ML</v>
          </cell>
          <cell r="D221">
            <v>1312</v>
          </cell>
          <cell r="F221">
            <v>1</v>
          </cell>
          <cell r="G221" t="str">
            <v>3.6.9.4.12</v>
          </cell>
        </row>
        <row r="222">
          <cell r="A222" t="str">
            <v>801.5</v>
          </cell>
          <cell r="B222" t="str">
            <v>LIMPIEZA A MANO DE ENCOLES Y DESCOLES</v>
          </cell>
          <cell r="C222" t="str">
            <v>ML</v>
          </cell>
          <cell r="D222">
            <v>15106</v>
          </cell>
          <cell r="F222">
            <v>1</v>
          </cell>
          <cell r="G222" t="str">
            <v>3.6.9.4.8</v>
          </cell>
        </row>
        <row r="223">
          <cell r="A223" t="str">
            <v>801.6</v>
          </cell>
          <cell r="B223" t="str">
            <v>LIMPIEZA A MANO DE ALCANTARILLAS DE TUBO DE 600 O 900 MM</v>
          </cell>
          <cell r="C223" t="str">
            <v>U</v>
          </cell>
          <cell r="D223">
            <v>66693</v>
          </cell>
          <cell r="F223">
            <v>1</v>
          </cell>
          <cell r="G223" t="str">
            <v>3.6.9.4.10</v>
          </cell>
        </row>
        <row r="224">
          <cell r="A224" t="str">
            <v>801.7</v>
          </cell>
          <cell r="B224" t="str">
            <v>LIMPIEZA A MANO DE PUENTES Y PONTONES</v>
          </cell>
          <cell r="C224" t="str">
            <v>ML</v>
          </cell>
          <cell r="D224">
            <v>11931</v>
          </cell>
          <cell r="F224">
            <v>1</v>
          </cell>
          <cell r="G224" t="str">
            <v>3.6.9.4</v>
          </cell>
        </row>
        <row r="225">
          <cell r="A225" t="str">
            <v>810.1</v>
          </cell>
          <cell r="B225" t="str">
            <v>PROTECCION DE TALUDES CON BLOQUES DE CESPED</v>
          </cell>
          <cell r="C225" t="str">
            <v>M²</v>
          </cell>
          <cell r="D225">
            <v>21148</v>
          </cell>
          <cell r="F225">
            <v>1</v>
          </cell>
          <cell r="G225" t="str">
            <v>3.6.9.2.1</v>
          </cell>
        </row>
        <row r="226">
          <cell r="A226" t="str">
            <v>810.2</v>
          </cell>
          <cell r="B226" t="str">
            <v>PROTECCION  DE TALUDES CON TIERRA ORGANICA Y SEMILLAS</v>
          </cell>
          <cell r="C226" t="str">
            <v>M²</v>
          </cell>
          <cell r="D226">
            <v>23244</v>
          </cell>
          <cell r="F226">
            <v>1</v>
          </cell>
          <cell r="G226" t="str">
            <v>3.6.9.2.2</v>
          </cell>
        </row>
        <row r="227">
          <cell r="A227" t="str">
            <v>810.3</v>
          </cell>
          <cell r="B227" t="str">
            <v>PROTECCION DE TALUDES CON HIDROSIEMBRA CONTROLADA</v>
          </cell>
          <cell r="C227" t="str">
            <v>M²</v>
          </cell>
          <cell r="D227">
            <v>115751</v>
          </cell>
          <cell r="F227">
            <v>1</v>
          </cell>
          <cell r="G227" t="str">
            <v>3.2.9.1.1</v>
          </cell>
        </row>
        <row r="228">
          <cell r="A228" t="str">
            <v>811.1P1</v>
          </cell>
          <cell r="B228" t="str">
            <v>PRODUCTO ENROLLADO PARA CONTROL DE EROSION DEL TIPO 1A</v>
          </cell>
          <cell r="C228" t="str">
            <v>M²</v>
          </cell>
          <cell r="D228">
            <v>87630</v>
          </cell>
          <cell r="F228">
            <v>1</v>
          </cell>
          <cell r="G228" t="str">
            <v>3.2.10.1</v>
          </cell>
        </row>
        <row r="229">
          <cell r="A229" t="str">
            <v>811.1P2</v>
          </cell>
          <cell r="B229" t="str">
            <v>PRODUCTO ENROLLADO PARA CONTROL DE EROSION DEL TIPO 1B</v>
          </cell>
          <cell r="C229" t="str">
            <v>M²</v>
          </cell>
          <cell r="D229">
            <v>84650</v>
          </cell>
          <cell r="F229">
            <v>1</v>
          </cell>
          <cell r="G229" t="str">
            <v>3.2.10.1</v>
          </cell>
        </row>
        <row r="230">
          <cell r="A230" t="str">
            <v>811.1P3</v>
          </cell>
          <cell r="B230" t="str">
            <v>PRODUCTO ENROLLADO PARA CONTROL DE EROSION DEL TIPO 1C</v>
          </cell>
          <cell r="C230" t="str">
            <v>M²</v>
          </cell>
          <cell r="D230">
            <v>85313</v>
          </cell>
          <cell r="F230">
            <v>1</v>
          </cell>
          <cell r="G230" t="str">
            <v>3.2.10.1</v>
          </cell>
        </row>
        <row r="231">
          <cell r="A231" t="str">
            <v>811.1P4</v>
          </cell>
          <cell r="B231" t="str">
            <v>PRODUCTO ENROLLADO PARA CONTROL DE EROSION DEL TIPO 1D</v>
          </cell>
          <cell r="C231" t="str">
            <v>M²</v>
          </cell>
          <cell r="D231">
            <v>86372</v>
          </cell>
          <cell r="F231">
            <v>1</v>
          </cell>
          <cell r="G231" t="str">
            <v>3.2.10.1</v>
          </cell>
        </row>
        <row r="232">
          <cell r="A232" t="str">
            <v>811.1P5</v>
          </cell>
          <cell r="B232" t="str">
            <v>PRODUCTO ENROLLADO PARA CONTROL DE EROSION DEL TIPO 2A</v>
          </cell>
          <cell r="C232" t="str">
            <v>M²</v>
          </cell>
          <cell r="D232">
            <v>84650</v>
          </cell>
          <cell r="F232">
            <v>1</v>
          </cell>
          <cell r="G232" t="str">
            <v>3.2.10.1</v>
          </cell>
        </row>
        <row r="233">
          <cell r="A233" t="str">
            <v>811.1P6</v>
          </cell>
          <cell r="B233" t="str">
            <v>PRODUCTO ENROLLADO PARA CONTROL DE EROSION DEL TIPO 2B</v>
          </cell>
          <cell r="C233" t="str">
            <v>M²</v>
          </cell>
          <cell r="D233">
            <v>85572</v>
          </cell>
          <cell r="F233">
            <v>1</v>
          </cell>
          <cell r="G233" t="str">
            <v>3.2.10.1</v>
          </cell>
        </row>
        <row r="234">
          <cell r="A234" t="str">
            <v>811.1P7</v>
          </cell>
          <cell r="B234" t="str">
            <v>PRODUCTO ENROLLADO PARA CONTROL DE EROSION DEL TIPO 2C</v>
          </cell>
          <cell r="C234" t="str">
            <v>M²</v>
          </cell>
          <cell r="D234">
            <v>85572</v>
          </cell>
          <cell r="F234">
            <v>1</v>
          </cell>
          <cell r="G234" t="str">
            <v>3.2.10.1</v>
          </cell>
        </row>
        <row r="235">
          <cell r="A235" t="str">
            <v>811.1P8</v>
          </cell>
          <cell r="B235" t="str">
            <v>PRODUCTO ENROLLADO PARA CONTROL DE EROSION DEL TIPO 2D</v>
          </cell>
          <cell r="C235" t="str">
            <v>M²</v>
          </cell>
          <cell r="D235">
            <v>86369</v>
          </cell>
          <cell r="F235">
            <v>1</v>
          </cell>
          <cell r="G235" t="str">
            <v>3.2.10.1</v>
          </cell>
        </row>
        <row r="236">
          <cell r="A236" t="str">
            <v>811.1P9</v>
          </cell>
          <cell r="B236" t="str">
            <v>PRODUCTO ENROLLADO PARA CONTROL DE EROSION DEL TIPO 3A</v>
          </cell>
          <cell r="C236" t="str">
            <v>M²</v>
          </cell>
          <cell r="D236">
            <v>85572</v>
          </cell>
          <cell r="F236">
            <v>1</v>
          </cell>
          <cell r="G236" t="str">
            <v>3.2.10.1</v>
          </cell>
        </row>
        <row r="237">
          <cell r="A237" t="str">
            <v>811.1P10</v>
          </cell>
          <cell r="B237" t="str">
            <v>PRODUCTO ENROLLADO PARA CONTROL DE EROSION DEL TIPO 3B</v>
          </cell>
          <cell r="C237" t="str">
            <v>M²</v>
          </cell>
          <cell r="D237">
            <v>86360</v>
          </cell>
          <cell r="F237">
            <v>1</v>
          </cell>
          <cell r="G237" t="str">
            <v>3.2.10.1</v>
          </cell>
        </row>
        <row r="238">
          <cell r="A238" t="str">
            <v>811.1P11</v>
          </cell>
          <cell r="B238" t="str">
            <v>PRODUCTO ENROLLADO PARA CONTROL DE EROSION DEL TIPO 4</v>
          </cell>
          <cell r="C238" t="str">
            <v>M²</v>
          </cell>
          <cell r="D238">
            <v>87489</v>
          </cell>
          <cell r="F238">
            <v>1</v>
          </cell>
          <cell r="G238" t="str">
            <v>3.2.10.1</v>
          </cell>
        </row>
        <row r="239">
          <cell r="A239" t="str">
            <v>811.1P12</v>
          </cell>
          <cell r="B239" t="str">
            <v>PRODUCTO ENROLLADO PARA CONTROL DE EROSION DEL TIPO 5A</v>
          </cell>
          <cell r="C239" t="str">
            <v>M²</v>
          </cell>
          <cell r="D239">
            <v>101120</v>
          </cell>
          <cell r="F239">
            <v>1</v>
          </cell>
          <cell r="G239" t="str">
            <v>3.2.10.1</v>
          </cell>
        </row>
        <row r="240">
          <cell r="A240" t="str">
            <v>811.1P13</v>
          </cell>
          <cell r="B240" t="str">
            <v>PRODUCTO ENROLLADO PARA CONTROL DE EROSION DEL TIPO 5B</v>
          </cell>
          <cell r="C240" t="str">
            <v>M²</v>
          </cell>
          <cell r="D240">
            <v>101120</v>
          </cell>
          <cell r="F240">
            <v>1</v>
          </cell>
          <cell r="G240" t="str">
            <v>3.2.10.1</v>
          </cell>
        </row>
        <row r="241">
          <cell r="A241" t="str">
            <v>811.1P14</v>
          </cell>
          <cell r="B241" t="str">
            <v>PRODUCTO ENROLLADO PARA CONTROL DE EROSION DEL TIPO 5C</v>
          </cell>
          <cell r="C241" t="str">
            <v>M²</v>
          </cell>
          <cell r="D241">
            <v>101120</v>
          </cell>
          <cell r="F241">
            <v>1</v>
          </cell>
          <cell r="G241" t="str">
            <v>3.2.10.1</v>
          </cell>
        </row>
        <row r="242">
          <cell r="A242" t="str">
            <v>812.1</v>
          </cell>
          <cell r="B242" t="str">
            <v>RECUBRIMIENTO CON MALLA Y MORTERO 1:4 DE e=5 CM</v>
          </cell>
          <cell r="C242" t="str">
            <v>M²</v>
          </cell>
          <cell r="D242">
            <v>119485</v>
          </cell>
          <cell r="F242">
            <v>1</v>
          </cell>
          <cell r="G242" t="str">
            <v>3.3.5.3</v>
          </cell>
        </row>
        <row r="243">
          <cell r="A243" t="str">
            <v>900.1</v>
          </cell>
          <cell r="B243" t="str">
            <v>TRANSPORTE DE MATERIALES PROVENIENTES DE LA EXPLAN, CANAL, PRESTA ENTRE 100 Y 1000 M</v>
          </cell>
          <cell r="C243" t="str">
            <v>M³-E</v>
          </cell>
          <cell r="D243">
            <v>983</v>
          </cell>
          <cell r="F243">
            <v>1</v>
          </cell>
          <cell r="G243" t="str">
            <v xml:space="preserve">3.6.9.3.1   </v>
          </cell>
        </row>
        <row r="244">
          <cell r="A244" t="str">
            <v>900.2</v>
          </cell>
          <cell r="B244" t="str">
            <v>TRANSPORTE DE MATERIALES PROVENIENTES DE LA EXPLAN, CANAL, PRESTA MAYOR A 1000 M</v>
          </cell>
          <cell r="C244" t="str">
            <v>M³-KM</v>
          </cell>
          <cell r="D244">
            <v>1207</v>
          </cell>
          <cell r="F244">
            <v>1</v>
          </cell>
          <cell r="G244" t="str">
            <v xml:space="preserve">3.6.9.3.1   </v>
          </cell>
        </row>
        <row r="245">
          <cell r="A245" t="str">
            <v>900.3</v>
          </cell>
          <cell r="B245" t="str">
            <v>TRANSPORTE DE MATERIAL PROVENIENTE DE DERRUMBES</v>
          </cell>
          <cell r="C245" t="str">
            <v>M³-KM</v>
          </cell>
          <cell r="D245">
            <v>947</v>
          </cell>
          <cell r="F245">
            <v>1</v>
          </cell>
          <cell r="G245" t="str">
            <v xml:space="preserve">3.6.9.3.1   </v>
          </cell>
        </row>
      </sheetData>
      <sheetData sheetId="2" refreshError="1"/>
      <sheetData sheetId="3" refreshError="1"/>
      <sheetData sheetId="4" refreshError="1">
        <row r="1">
          <cell r="C1" t="str">
            <v>TARIFA 2011</v>
          </cell>
        </row>
        <row r="3">
          <cell r="A3" t="str">
            <v>ADMINISTRACION</v>
          </cell>
          <cell r="B3" t="str">
            <v>%</v>
          </cell>
          <cell r="C3">
            <v>0.19999999999999998</v>
          </cell>
        </row>
        <row r="4">
          <cell r="A4" t="str">
            <v>IMPREVISTOS</v>
          </cell>
          <cell r="B4" t="str">
            <v>%</v>
          </cell>
          <cell r="C4">
            <v>4.9999999999999996E-2</v>
          </cell>
        </row>
        <row r="5">
          <cell r="A5" t="str">
            <v>UTILIDAD</v>
          </cell>
          <cell r="B5" t="str">
            <v>%</v>
          </cell>
          <cell r="C5">
            <v>4.9999999999999996E-2</v>
          </cell>
        </row>
        <row r="6">
          <cell r="A6" t="str">
            <v>PRESTACIONES</v>
          </cell>
          <cell r="B6" t="str">
            <v>%</v>
          </cell>
          <cell r="C6">
            <v>1.8499999999999999</v>
          </cell>
        </row>
        <row r="7">
          <cell r="A7" t="str">
            <v>DISTANCIA ACARREO 1</v>
          </cell>
          <cell r="B7" t="str">
            <v>KM</v>
          </cell>
          <cell r="C7">
            <v>10</v>
          </cell>
          <cell r="D7">
            <v>10</v>
          </cell>
        </row>
        <row r="8">
          <cell r="A8" t="str">
            <v>DISTANCIA ACARREO 2</v>
          </cell>
          <cell r="B8" t="str">
            <v>KM</v>
          </cell>
          <cell r="C8">
            <v>50</v>
          </cell>
          <cell r="D8">
            <v>100</v>
          </cell>
        </row>
        <row r="9">
          <cell r="A9" t="str">
            <v>DISTANCIA SUMINISTRO</v>
          </cell>
          <cell r="B9" t="str">
            <v>KM</v>
          </cell>
          <cell r="C9">
            <v>50</v>
          </cell>
          <cell r="D9">
            <v>50</v>
          </cell>
        </row>
        <row r="10">
          <cell r="A10" t="str">
            <v>DISTANCIA SUMINISTRO BASES SUB BASES AFIRMADOS</v>
          </cell>
          <cell r="B10" t="str">
            <v>KM</v>
          </cell>
          <cell r="C10">
            <v>50</v>
          </cell>
          <cell r="D10">
            <v>50</v>
          </cell>
        </row>
        <row r="11">
          <cell r="A11" t="str">
            <v>DISTANCIA DE SUMINISTRO CONCRETOS</v>
          </cell>
          <cell r="B11" t="str">
            <v>KM</v>
          </cell>
          <cell r="C11">
            <v>50</v>
          </cell>
          <cell r="D11">
            <v>50</v>
          </cell>
        </row>
        <row r="12">
          <cell r="A12" t="str">
            <v>DISTANCIA DE SUMINISTRO MEZCLAS ASFALTICAS</v>
          </cell>
          <cell r="B12" t="str">
            <v>KM</v>
          </cell>
          <cell r="C12">
            <v>75</v>
          </cell>
          <cell r="D12">
            <v>75</v>
          </cell>
        </row>
        <row r="13">
          <cell r="A13" t="str">
            <v>DISTANCIA TRANSPORTE ESTRUCTURA METALICA</v>
          </cell>
          <cell r="B13" t="str">
            <v>KM</v>
          </cell>
          <cell r="C13">
            <v>100</v>
          </cell>
          <cell r="D13">
            <v>100</v>
          </cell>
        </row>
        <row r="14">
          <cell r="A14" t="str">
            <v>DISTANCIA ACARREO MATERIALES  PETREOS</v>
          </cell>
          <cell r="B14" t="str">
            <v>KM</v>
          </cell>
          <cell r="C14">
            <v>50</v>
          </cell>
          <cell r="D14">
            <v>50</v>
          </cell>
        </row>
        <row r="15">
          <cell r="A15" t="str">
            <v>CADENERO</v>
          </cell>
          <cell r="B15" t="str">
            <v>DIA</v>
          </cell>
          <cell r="C15">
            <v>31110</v>
          </cell>
        </row>
        <row r="16">
          <cell r="A16" t="str">
            <v>INSPECTOR DE FABRICACION Y MONTAJE</v>
          </cell>
          <cell r="B16" t="str">
            <v>DIA</v>
          </cell>
          <cell r="C16">
            <v>40000</v>
          </cell>
        </row>
        <row r="17">
          <cell r="A17" t="str">
            <v>OBRERO</v>
          </cell>
          <cell r="B17" t="str">
            <v>DIA</v>
          </cell>
          <cell r="C17">
            <v>30000</v>
          </cell>
        </row>
        <row r="18">
          <cell r="A18" t="str">
            <v>OFICIAL</v>
          </cell>
          <cell r="B18" t="str">
            <v>DIA</v>
          </cell>
          <cell r="C18">
            <v>50000</v>
          </cell>
        </row>
        <row r="19">
          <cell r="A19" t="str">
            <v>OFICIAL EXPERTO EN DESMONTAJE</v>
          </cell>
          <cell r="B19" t="str">
            <v>DIA</v>
          </cell>
          <cell r="C19">
            <v>50000</v>
          </cell>
        </row>
        <row r="20">
          <cell r="A20" t="str">
            <v>PALETEROS</v>
          </cell>
          <cell r="B20" t="str">
            <v>DIA</v>
          </cell>
          <cell r="C20">
            <v>20000</v>
          </cell>
        </row>
        <row r="21">
          <cell r="A21" t="str">
            <v>RASTRILLEROS</v>
          </cell>
          <cell r="B21" t="str">
            <v>DIA</v>
          </cell>
          <cell r="C21">
            <v>35000</v>
          </cell>
        </row>
        <row r="22">
          <cell r="A22" t="str">
            <v>SOLDADOR</v>
          </cell>
          <cell r="B22" t="str">
            <v>DIA</v>
          </cell>
          <cell r="C22">
            <v>44000</v>
          </cell>
        </row>
        <row r="23">
          <cell r="A23" t="str">
            <v>TOPOGRAFO</v>
          </cell>
          <cell r="B23" t="str">
            <v>DIA</v>
          </cell>
          <cell r="C23">
            <v>51200</v>
          </cell>
        </row>
        <row r="24">
          <cell r="A24" t="str">
            <v>LIGUERO</v>
          </cell>
          <cell r="C24">
            <v>25000</v>
          </cell>
        </row>
        <row r="25">
          <cell r="A25" t="str">
            <v>CUADRILLA DE DESMONTAJE (10 PERSONAS)</v>
          </cell>
          <cell r="B25" t="str">
            <v>DIA</v>
          </cell>
          <cell r="C25">
            <v>200000</v>
          </cell>
        </row>
        <row r="26">
          <cell r="A26" t="str">
            <v>CALCULISTA</v>
          </cell>
          <cell r="B26" t="str">
            <v>DIA</v>
          </cell>
          <cell r="C26">
            <v>300000</v>
          </cell>
        </row>
        <row r="27">
          <cell r="A27" t="str">
            <v>DIBUJANTE</v>
          </cell>
          <cell r="B27" t="str">
            <v>DIA</v>
          </cell>
          <cell r="C27">
            <v>32000</v>
          </cell>
        </row>
        <row r="28">
          <cell r="A28" t="str">
            <v>INGENIERO DE MONTAJE Y PRUEBA</v>
          </cell>
          <cell r="B28" t="str">
            <v>DIA</v>
          </cell>
          <cell r="C28">
            <v>150000</v>
          </cell>
        </row>
        <row r="29">
          <cell r="A29" t="str">
            <v>INGENIERO SUPERVISOR Y DIRECTOR DE PRUEBA</v>
          </cell>
          <cell r="B29" t="str">
            <v>DIA</v>
          </cell>
          <cell r="C29">
            <v>200000</v>
          </cell>
        </row>
        <row r="30">
          <cell r="A30" t="str">
            <v>DISTANCIA SUMINISTRO (MATERIAL DE LA ZONA)</v>
          </cell>
          <cell r="B30" t="str">
            <v>KM</v>
          </cell>
          <cell r="C30">
            <v>50</v>
          </cell>
        </row>
        <row r="31">
          <cell r="A31" t="str">
            <v>DERECHOS DE EXPLOTACIÓN MATERIAL PETREO</v>
          </cell>
          <cell r="B31" t="str">
            <v>M3</v>
          </cell>
          <cell r="C31">
            <v>1500</v>
          </cell>
        </row>
        <row r="32">
          <cell r="A32" t="str">
            <v>ESCOLTA Y TRANSPORTE EXPLOSIVOS</v>
          </cell>
          <cell r="C32">
            <v>5000</v>
          </cell>
        </row>
        <row r="57">
          <cell r="A57" t="str">
            <v>Cicatrizante (para remoción de especies vegetales) (item 201.9)</v>
          </cell>
        </row>
        <row r="183">
          <cell r="A183" t="str">
            <v xml:space="preserve">Nutrientes (para remoción de especies vegetales) (dap, triple 15, urea o similar) (item 201.9) </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row r="1">
          <cell r="A1" t="str">
            <v>200.1</v>
          </cell>
          <cell r="B1" t="str">
            <v>3.6.1.2.1</v>
          </cell>
        </row>
        <row r="2">
          <cell r="A2" t="str">
            <v>200.2</v>
          </cell>
          <cell r="B2" t="str">
            <v>3.6.1.2.3</v>
          </cell>
        </row>
        <row r="3">
          <cell r="A3" t="str">
            <v>200P1</v>
          </cell>
        </row>
        <row r="4">
          <cell r="A4" t="str">
            <v>200P2</v>
          </cell>
        </row>
        <row r="5">
          <cell r="A5" t="str">
            <v>201.1</v>
          </cell>
          <cell r="B5" t="str">
            <v>3.6.1.3.11</v>
          </cell>
        </row>
        <row r="6">
          <cell r="A6" t="str">
            <v>201.2</v>
          </cell>
          <cell r="B6" t="str">
            <v>3.6.1.3.11</v>
          </cell>
        </row>
        <row r="7">
          <cell r="A7" t="str">
            <v>201.3</v>
          </cell>
          <cell r="B7" t="str">
            <v>3.6.1.3.15</v>
          </cell>
        </row>
        <row r="8">
          <cell r="A8" t="str">
            <v>201.4</v>
          </cell>
          <cell r="B8" t="str">
            <v>3.6.1.3.14</v>
          </cell>
        </row>
        <row r="9">
          <cell r="A9" t="str">
            <v>201.5</v>
          </cell>
          <cell r="B9" t="str">
            <v>3.3.1.1</v>
          </cell>
        </row>
        <row r="10">
          <cell r="A10" t="str">
            <v>201.6</v>
          </cell>
          <cell r="B10" t="str">
            <v>3.6.1.3.11</v>
          </cell>
        </row>
        <row r="11">
          <cell r="A11" t="str">
            <v>201.6P</v>
          </cell>
          <cell r="B11" t="str">
            <v>3.6.1.3</v>
          </cell>
        </row>
        <row r="12">
          <cell r="A12" t="str">
            <v>201.10</v>
          </cell>
          <cell r="B12" t="str">
            <v>3.6.1.3.35</v>
          </cell>
        </row>
        <row r="13">
          <cell r="A13" t="str">
            <v>201.11</v>
          </cell>
          <cell r="B13" t="str">
            <v>3.6.1.3</v>
          </cell>
        </row>
        <row r="14">
          <cell r="A14" t="str">
            <v>201.11P10</v>
          </cell>
          <cell r="B14" t="str">
            <v>3.6.1.3</v>
          </cell>
        </row>
        <row r="15">
          <cell r="A15" t="str">
            <v>201.11P7</v>
          </cell>
          <cell r="B15" t="str">
            <v>3.6.1.3</v>
          </cell>
        </row>
        <row r="16">
          <cell r="A16" t="str">
            <v>201.11P8</v>
          </cell>
          <cell r="B16" t="str">
            <v>3.6.1.3</v>
          </cell>
        </row>
        <row r="17">
          <cell r="A17" t="str">
            <v>201.11P9</v>
          </cell>
          <cell r="B17" t="str">
            <v>3.6.1.3</v>
          </cell>
        </row>
        <row r="18">
          <cell r="A18" t="str">
            <v>201.12</v>
          </cell>
          <cell r="B18" t="str">
            <v>3.6.1.3.47</v>
          </cell>
        </row>
        <row r="19">
          <cell r="A19" t="str">
            <v>201.13</v>
          </cell>
          <cell r="B19" t="str">
            <v>3.6.1.3</v>
          </cell>
        </row>
        <row r="20">
          <cell r="A20" t="str">
            <v>201.14</v>
          </cell>
          <cell r="B20" t="str">
            <v>3.6.1.3.9</v>
          </cell>
        </row>
        <row r="21">
          <cell r="A21" t="str">
            <v>201.15</v>
          </cell>
          <cell r="B21" t="str">
            <v>3.6.1.3</v>
          </cell>
        </row>
        <row r="22">
          <cell r="A22" t="str">
            <v>201.16</v>
          </cell>
          <cell r="B22" t="str">
            <v>3.6.1.3</v>
          </cell>
        </row>
        <row r="23">
          <cell r="A23" t="str">
            <v>201.17</v>
          </cell>
          <cell r="B23" t="str">
            <v>3.6.1.3</v>
          </cell>
        </row>
        <row r="24">
          <cell r="A24" t="str">
            <v>201.18</v>
          </cell>
          <cell r="B24" t="str">
            <v>3.6.1.3.1</v>
          </cell>
        </row>
        <row r="25">
          <cell r="A25" t="str">
            <v>201.19</v>
          </cell>
          <cell r="B25" t="str">
            <v>3.6.1.3</v>
          </cell>
        </row>
        <row r="26">
          <cell r="A26" t="str">
            <v>201.20</v>
          </cell>
          <cell r="B26" t="str">
            <v>3.6.1.3</v>
          </cell>
        </row>
        <row r="27">
          <cell r="A27" t="str">
            <v>201.21</v>
          </cell>
          <cell r="B27" t="str">
            <v>3.6.1.3</v>
          </cell>
        </row>
        <row r="28">
          <cell r="A28" t="str">
            <v>201.22</v>
          </cell>
          <cell r="B28" t="str">
            <v>3.6.1.3.13</v>
          </cell>
        </row>
        <row r="29">
          <cell r="A29" t="str">
            <v>201.2P1</v>
          </cell>
        </row>
        <row r="30">
          <cell r="A30" t="str">
            <v>201.2P2</v>
          </cell>
        </row>
        <row r="31">
          <cell r="A31" t="str">
            <v>201.3</v>
          </cell>
          <cell r="B31" t="str">
            <v>3.6.1.3.33</v>
          </cell>
        </row>
        <row r="32">
          <cell r="A32" t="str">
            <v>201.4</v>
          </cell>
          <cell r="B32">
            <v>0</v>
          </cell>
        </row>
        <row r="33">
          <cell r="A33" t="str">
            <v>201.5</v>
          </cell>
        </row>
        <row r="34">
          <cell r="A34" t="str">
            <v>201.6</v>
          </cell>
        </row>
        <row r="35">
          <cell r="A35" t="str">
            <v>201.7</v>
          </cell>
          <cell r="B35" t="str">
            <v xml:space="preserve">3.6.1.3.13  </v>
          </cell>
        </row>
        <row r="36">
          <cell r="A36" t="str">
            <v>201.8</v>
          </cell>
          <cell r="B36" t="str">
            <v>3.6.1.3.15</v>
          </cell>
        </row>
        <row r="37">
          <cell r="A37" t="str">
            <v>201.9</v>
          </cell>
          <cell r="B37" t="str">
            <v>3.6.1.3.33</v>
          </cell>
        </row>
        <row r="38">
          <cell r="A38" t="str">
            <v>210.1</v>
          </cell>
          <cell r="B38" t="str">
            <v>3.6.2.1.1 </v>
          </cell>
        </row>
        <row r="39">
          <cell r="A39" t="str">
            <v>210.1.1</v>
          </cell>
          <cell r="B39" t="str">
            <v xml:space="preserve">3.6.2.1.1 </v>
          </cell>
        </row>
        <row r="40">
          <cell r="A40" t="str">
            <v>210.1.1</v>
          </cell>
          <cell r="B40" t="str">
            <v xml:space="preserve">3.6.2.1.1 </v>
          </cell>
        </row>
        <row r="41">
          <cell r="A41" t="str">
            <v>210.1.2</v>
          </cell>
          <cell r="B41" t="str">
            <v>3.6.2.1.3 </v>
          </cell>
        </row>
        <row r="42">
          <cell r="A42" t="str">
            <v>210.2</v>
          </cell>
          <cell r="B42" t="str">
            <v>3.6.2.1.3</v>
          </cell>
        </row>
        <row r="43">
          <cell r="A43" t="str">
            <v>210.2 OTRA</v>
          </cell>
          <cell r="B43" t="str">
            <v>3.6.2.1.3 </v>
          </cell>
        </row>
        <row r="44">
          <cell r="A44" t="str">
            <v>210.2.1</v>
          </cell>
          <cell r="B44" t="str">
            <v>3.6.2.1.3</v>
          </cell>
        </row>
        <row r="45">
          <cell r="A45" t="str">
            <v>210.2.2</v>
          </cell>
          <cell r="B45" t="str">
            <v>3.6.2.1.5</v>
          </cell>
        </row>
        <row r="46">
          <cell r="A46" t="str">
            <v>210.2.3</v>
          </cell>
          <cell r="B46" t="str">
            <v>3.6.2.1.5</v>
          </cell>
        </row>
        <row r="47">
          <cell r="A47" t="str">
            <v>210.2.4</v>
          </cell>
          <cell r="B47" t="str">
            <v>3.6.2.1.5</v>
          </cell>
        </row>
        <row r="48">
          <cell r="A48" t="str">
            <v>210.3</v>
          </cell>
          <cell r="B48" t="str">
            <v>3.6.2.1.5</v>
          </cell>
        </row>
        <row r="49">
          <cell r="A49" t="str">
            <v>211.1</v>
          </cell>
          <cell r="B49" t="str">
            <v xml:space="preserve">3.6.2.2.1  </v>
          </cell>
        </row>
        <row r="50">
          <cell r="A50" t="str">
            <v>211.1P</v>
          </cell>
          <cell r="B50" t="str">
            <v>3.6.2.2</v>
          </cell>
        </row>
        <row r="51">
          <cell r="A51" t="str">
            <v>220.1</v>
          </cell>
          <cell r="B51" t="str">
            <v>3.6.2.3.1</v>
          </cell>
        </row>
        <row r="52">
          <cell r="A52" t="str">
            <v>221.1</v>
          </cell>
          <cell r="B52" t="str">
            <v>3.6.2.4.2</v>
          </cell>
        </row>
        <row r="53">
          <cell r="A53" t="str">
            <v>221.2</v>
          </cell>
          <cell r="B53" t="str">
            <v>3.6.2.4.1</v>
          </cell>
        </row>
        <row r="54">
          <cell r="A54" t="str">
            <v>225.1P</v>
          </cell>
        </row>
        <row r="55">
          <cell r="A55" t="str">
            <v>225.2P</v>
          </cell>
        </row>
        <row r="56">
          <cell r="A56" t="str">
            <v>230.1</v>
          </cell>
          <cell r="B56" t="str">
            <v>3.6.2.5.1</v>
          </cell>
        </row>
        <row r="57">
          <cell r="A57" t="str">
            <v>230.2</v>
          </cell>
          <cell r="B57" t="str">
            <v>3.6.2.5.2</v>
          </cell>
        </row>
        <row r="58">
          <cell r="A58" t="str">
            <v>231.1</v>
          </cell>
          <cell r="B58" t="str">
            <v>3.6.8.2 </v>
          </cell>
        </row>
        <row r="59">
          <cell r="A59" t="str">
            <v>232.1</v>
          </cell>
          <cell r="B59" t="str">
            <v>3.6.8.2 </v>
          </cell>
        </row>
        <row r="60">
          <cell r="A60" t="str">
            <v>234.1</v>
          </cell>
          <cell r="B60" t="str">
            <v>3.6.8.2 </v>
          </cell>
        </row>
        <row r="61">
          <cell r="A61" t="str">
            <v>310.1</v>
          </cell>
          <cell r="B61" t="str">
            <v>3.6.3.1.1</v>
          </cell>
        </row>
        <row r="62">
          <cell r="A62" t="str">
            <v>311.1</v>
          </cell>
          <cell r="B62" t="str">
            <v>3.6.3.2.1</v>
          </cell>
        </row>
        <row r="63">
          <cell r="A63" t="str">
            <v>311P1</v>
          </cell>
          <cell r="B63" t="str">
            <v>3.6.3.2</v>
          </cell>
        </row>
        <row r="64">
          <cell r="A64" t="str">
            <v>311P2</v>
          </cell>
          <cell r="B64" t="str">
            <v>3.6.3.2</v>
          </cell>
        </row>
        <row r="65">
          <cell r="A65" t="str">
            <v>311P3</v>
          </cell>
          <cell r="B65" t="str">
            <v>3.6.3.2</v>
          </cell>
        </row>
        <row r="66">
          <cell r="A66" t="str">
            <v>312.1</v>
          </cell>
          <cell r="B66" t="str">
            <v>3.6.3.2</v>
          </cell>
        </row>
        <row r="67">
          <cell r="A67" t="str">
            <v>312.2</v>
          </cell>
          <cell r="B67" t="str">
            <v>3.6.3.2</v>
          </cell>
        </row>
        <row r="68">
          <cell r="A68" t="str">
            <v>312.3</v>
          </cell>
          <cell r="B68" t="str">
            <v>3.6.3.2</v>
          </cell>
        </row>
        <row r="69">
          <cell r="A69" t="str">
            <v>312.4</v>
          </cell>
          <cell r="B69" t="str">
            <v>3.6.3.3</v>
          </cell>
        </row>
        <row r="70">
          <cell r="A70" t="str">
            <v>320.1</v>
          </cell>
          <cell r="B70" t="str">
            <v>3.6.3.4.4</v>
          </cell>
        </row>
        <row r="71">
          <cell r="A71" t="str">
            <v>320.2</v>
          </cell>
          <cell r="B71" t="str">
            <v>3.6.3.4.4</v>
          </cell>
        </row>
        <row r="72">
          <cell r="A72" t="str">
            <v>330.1</v>
          </cell>
          <cell r="B72" t="str">
            <v>3.6.3.6.2</v>
          </cell>
        </row>
        <row r="73">
          <cell r="A73" t="str">
            <v>330.2</v>
          </cell>
          <cell r="B73" t="str">
            <v>3.6.3.6.3</v>
          </cell>
        </row>
        <row r="74">
          <cell r="A74" t="str">
            <v>340.1</v>
          </cell>
          <cell r="B74" t="str">
            <v>3.6.3.7.1</v>
          </cell>
        </row>
        <row r="75">
          <cell r="A75" t="str">
            <v>340.2</v>
          </cell>
          <cell r="B75" t="str">
            <v>3.6.3.7.3</v>
          </cell>
        </row>
        <row r="76">
          <cell r="A76" t="str">
            <v>340.3</v>
          </cell>
          <cell r="B76" t="str">
            <v>3.6.3.7.5</v>
          </cell>
        </row>
        <row r="77">
          <cell r="A77" t="str">
            <v>341.1</v>
          </cell>
          <cell r="B77" t="str">
            <v>3.6.3.7</v>
          </cell>
        </row>
        <row r="78">
          <cell r="A78" t="str">
            <v>341.2</v>
          </cell>
          <cell r="B78" t="str">
            <v>3.6.3.7</v>
          </cell>
        </row>
        <row r="79">
          <cell r="A79" t="str">
            <v>342.1</v>
          </cell>
          <cell r="B79" t="str">
            <v>3.6.3.7</v>
          </cell>
        </row>
        <row r="80">
          <cell r="A80" t="str">
            <v>342P</v>
          </cell>
          <cell r="B80" t="str">
            <v>3.6.3.7.16 </v>
          </cell>
        </row>
        <row r="81">
          <cell r="A81" t="str">
            <v>410.1</v>
          </cell>
          <cell r="B81" t="str">
            <v>3.6.4.1.1</v>
          </cell>
        </row>
        <row r="82">
          <cell r="A82" t="str">
            <v>410.2</v>
          </cell>
          <cell r="B82" t="str">
            <v>3.6.4.1.2</v>
          </cell>
        </row>
        <row r="83">
          <cell r="A83" t="str">
            <v>411.1</v>
          </cell>
          <cell r="B83" t="str">
            <v>3.6.4.2.1</v>
          </cell>
        </row>
        <row r="84">
          <cell r="A84" t="str">
            <v>411.2</v>
          </cell>
          <cell r="B84" t="str">
            <v>3.6.4.2.2</v>
          </cell>
        </row>
        <row r="85">
          <cell r="A85" t="str">
            <v>411.3</v>
          </cell>
          <cell r="B85" t="str">
            <v>3.6.4.2.3</v>
          </cell>
        </row>
        <row r="86">
          <cell r="A86" t="str">
            <v>414.1</v>
          </cell>
          <cell r="B86" t="str">
            <v>3.6.4.1.3</v>
          </cell>
        </row>
        <row r="87">
          <cell r="A87" t="str">
            <v>414.2</v>
          </cell>
          <cell r="B87" t="str">
            <v>3.6.4.1.4</v>
          </cell>
        </row>
        <row r="88">
          <cell r="A88" t="str">
            <v>414.3</v>
          </cell>
          <cell r="B88" t="str">
            <v>3.6.4.1.5</v>
          </cell>
        </row>
        <row r="89">
          <cell r="A89" t="str">
            <v>414.4</v>
          </cell>
          <cell r="B89" t="str">
            <v>3.6.4.1.6</v>
          </cell>
        </row>
        <row r="90">
          <cell r="A90" t="str">
            <v>414.5</v>
          </cell>
          <cell r="B90" t="str">
            <v>3.6.4.1</v>
          </cell>
        </row>
        <row r="91">
          <cell r="A91" t="str">
            <v>415.1</v>
          </cell>
          <cell r="B91" t="str">
            <v>3.6.4.2.5</v>
          </cell>
        </row>
        <row r="92">
          <cell r="A92" t="str">
            <v>420.1</v>
          </cell>
          <cell r="B92" t="str">
            <v xml:space="preserve">3.6.4.3.1 </v>
          </cell>
        </row>
        <row r="93">
          <cell r="A93" t="str">
            <v>420.2</v>
          </cell>
          <cell r="B93" t="str">
            <v>3.6.4.3.2</v>
          </cell>
        </row>
        <row r="94">
          <cell r="A94" t="str">
            <v>421.1</v>
          </cell>
          <cell r="B94" t="str">
            <v>3.6.4.4.2</v>
          </cell>
        </row>
        <row r="95">
          <cell r="A95" t="str">
            <v>421.2</v>
          </cell>
          <cell r="B95" t="str">
            <v>3.6.4.4.3</v>
          </cell>
        </row>
        <row r="96">
          <cell r="A96" t="str">
            <v>421.3</v>
          </cell>
          <cell r="B96" t="str">
            <v>3.6.4.4.4</v>
          </cell>
        </row>
        <row r="97">
          <cell r="A97" t="str">
            <v>421.4</v>
          </cell>
          <cell r="B97" t="str">
            <v>3.6.4.4.5</v>
          </cell>
        </row>
        <row r="98">
          <cell r="A98" t="str">
            <v>430.1</v>
          </cell>
          <cell r="B98" t="str">
            <v>3.6.4.5.1</v>
          </cell>
        </row>
        <row r="99">
          <cell r="A99" t="str">
            <v>430.2</v>
          </cell>
          <cell r="B99" t="str">
            <v>3.6.4.5.2</v>
          </cell>
        </row>
        <row r="100">
          <cell r="A100" t="str">
            <v>431.1</v>
          </cell>
          <cell r="B100" t="str">
            <v>3.6.4.6.1</v>
          </cell>
        </row>
        <row r="101">
          <cell r="A101" t="str">
            <v>431.2</v>
          </cell>
          <cell r="B101" t="str">
            <v>3.6.4.6.2</v>
          </cell>
        </row>
        <row r="102">
          <cell r="A102" t="str">
            <v>432.1</v>
          </cell>
          <cell r="B102" t="str">
            <v>3.6.4.7.1</v>
          </cell>
        </row>
        <row r="103">
          <cell r="A103" t="str">
            <v>432.2</v>
          </cell>
          <cell r="B103" t="str">
            <v>3.6.4.7.1</v>
          </cell>
        </row>
        <row r="104">
          <cell r="A104" t="str">
            <v>433.1</v>
          </cell>
          <cell r="B104" t="str">
            <v>3.6.4.8.1</v>
          </cell>
        </row>
        <row r="105">
          <cell r="A105" t="str">
            <v>433.2</v>
          </cell>
          <cell r="B105" t="str">
            <v>3.6.4.8.2</v>
          </cell>
        </row>
        <row r="106">
          <cell r="A106" t="str">
            <v>433.3</v>
          </cell>
          <cell r="B106" t="str">
            <v>3.6.4.8.3</v>
          </cell>
        </row>
        <row r="107">
          <cell r="A107" t="str">
            <v>433.4</v>
          </cell>
          <cell r="B107" t="str">
            <v>3.6.4.8.4</v>
          </cell>
        </row>
        <row r="108">
          <cell r="A108" t="str">
            <v>433.5</v>
          </cell>
          <cell r="B108" t="str">
            <v>3.6.4.8.5</v>
          </cell>
        </row>
        <row r="109">
          <cell r="A109" t="str">
            <v>433.6</v>
          </cell>
          <cell r="B109" t="str">
            <v>3.6.4.8.6</v>
          </cell>
        </row>
        <row r="110">
          <cell r="A110" t="str">
            <v>433.7</v>
          </cell>
          <cell r="B110" t="str">
            <v>3.6.4.8.7</v>
          </cell>
        </row>
        <row r="111">
          <cell r="A111" t="str">
            <v>433.8</v>
          </cell>
          <cell r="B111" t="str">
            <v>3.6.4.8.8</v>
          </cell>
        </row>
        <row r="112">
          <cell r="A112" t="str">
            <v>440.1</v>
          </cell>
          <cell r="B112" t="str">
            <v>3.6.4.9.1</v>
          </cell>
        </row>
        <row r="113">
          <cell r="A113" t="str">
            <v>440.1P</v>
          </cell>
          <cell r="B113" t="str">
            <v>3.6.4.9</v>
          </cell>
        </row>
        <row r="114">
          <cell r="A114" t="str">
            <v>440.2</v>
          </cell>
          <cell r="B114" t="str">
            <v>3.6.4.9.2</v>
          </cell>
        </row>
        <row r="115">
          <cell r="A115" t="str">
            <v>440.2P</v>
          </cell>
          <cell r="B115" t="str">
            <v>3.6.4.9</v>
          </cell>
        </row>
        <row r="116">
          <cell r="A116" t="str">
            <v>440.3</v>
          </cell>
          <cell r="B116" t="str">
            <v>3.6.4.9.3</v>
          </cell>
        </row>
        <row r="117">
          <cell r="A117" t="str">
            <v>440.3P</v>
          </cell>
          <cell r="B117" t="str">
            <v>3.6.4.9</v>
          </cell>
        </row>
        <row r="118">
          <cell r="A118" t="str">
            <v>440.4</v>
          </cell>
          <cell r="B118" t="str">
            <v>3.6.4.9.4</v>
          </cell>
        </row>
        <row r="119">
          <cell r="A119" t="str">
            <v>441.1</v>
          </cell>
          <cell r="B119" t="str">
            <v>3.6.4.10.1</v>
          </cell>
        </row>
        <row r="120">
          <cell r="A120" t="str">
            <v>441.1P</v>
          </cell>
          <cell r="B120" t="str">
            <v>3.6.4.10</v>
          </cell>
        </row>
        <row r="121">
          <cell r="A121" t="str">
            <v>441.2</v>
          </cell>
          <cell r="B121" t="str">
            <v>3.6.4.10.2</v>
          </cell>
        </row>
        <row r="122">
          <cell r="A122" t="str">
            <v>441.2P</v>
          </cell>
          <cell r="B122" t="str">
            <v>3.6.4.10</v>
          </cell>
        </row>
        <row r="123">
          <cell r="A123" t="str">
            <v>441.3</v>
          </cell>
          <cell r="B123" t="str">
            <v>3.6.4.10.3</v>
          </cell>
        </row>
        <row r="124">
          <cell r="A124" t="str">
            <v>441.3P</v>
          </cell>
          <cell r="B124" t="str">
            <v>3.6.4.10</v>
          </cell>
        </row>
        <row r="125">
          <cell r="A125" t="str">
            <v>441.4</v>
          </cell>
          <cell r="B125" t="str">
            <v>3.6.4.10.4</v>
          </cell>
        </row>
        <row r="126">
          <cell r="A126" t="str">
            <v>450.1</v>
          </cell>
          <cell r="B126" t="str">
            <v>3.6.4.11.2</v>
          </cell>
        </row>
        <row r="127">
          <cell r="A127" t="str">
            <v>450.1.1</v>
          </cell>
          <cell r="B127" t="str">
            <v>3.6.4.11</v>
          </cell>
        </row>
        <row r="128">
          <cell r="A128" t="str">
            <v>450.1.2</v>
          </cell>
          <cell r="B128" t="str">
            <v>3.6.4.11</v>
          </cell>
        </row>
        <row r="129">
          <cell r="A129" t="str">
            <v>450.1P</v>
          </cell>
          <cell r="B129" t="str">
            <v>3.6.4.11</v>
          </cell>
        </row>
        <row r="130">
          <cell r="A130" t="str">
            <v>450.2</v>
          </cell>
          <cell r="B130" t="str">
            <v>3.6.4.11.3</v>
          </cell>
        </row>
        <row r="131">
          <cell r="A131" t="str">
            <v>450.2P</v>
          </cell>
          <cell r="B131" t="str">
            <v>3.6.4.11</v>
          </cell>
        </row>
        <row r="132">
          <cell r="A132" t="str">
            <v>450.3</v>
          </cell>
          <cell r="B132" t="str">
            <v>3.6.4.11.4</v>
          </cell>
        </row>
        <row r="133">
          <cell r="A133" t="str">
            <v>450.3P</v>
          </cell>
          <cell r="B133" t="str">
            <v>3.6.4.11</v>
          </cell>
        </row>
        <row r="134">
          <cell r="A134" t="str">
            <v>450.4</v>
          </cell>
          <cell r="B134" t="str">
            <v>3.6.4</v>
          </cell>
        </row>
        <row r="135">
          <cell r="A135" t="str">
            <v>450.5</v>
          </cell>
          <cell r="B135" t="str">
            <v>3.6.4</v>
          </cell>
        </row>
        <row r="136">
          <cell r="A136" t="str">
            <v>450.6</v>
          </cell>
          <cell r="B136" t="str">
            <v>3.6.4</v>
          </cell>
        </row>
        <row r="137">
          <cell r="A137" t="str">
            <v>450.7</v>
          </cell>
          <cell r="B137" t="str">
            <v>3.6.4</v>
          </cell>
        </row>
        <row r="138">
          <cell r="A138" t="str">
            <v>450.8</v>
          </cell>
          <cell r="B138" t="str">
            <v>3.6.4</v>
          </cell>
        </row>
        <row r="139">
          <cell r="A139" t="str">
            <v>450.9</v>
          </cell>
          <cell r="B139" t="str">
            <v>3.6.4.11.5</v>
          </cell>
        </row>
        <row r="140">
          <cell r="A140" t="str">
            <v>450.9P</v>
          </cell>
          <cell r="B140" t="str">
            <v>3.6.4.11.5</v>
          </cell>
        </row>
        <row r="141">
          <cell r="A141" t="str">
            <v>451.1</v>
          </cell>
          <cell r="B141" t="str">
            <v>3.6.4.12.1</v>
          </cell>
        </row>
        <row r="142">
          <cell r="A142" t="str">
            <v>451.1P</v>
          </cell>
          <cell r="B142" t="str">
            <v>3.6.4.12</v>
          </cell>
        </row>
        <row r="143">
          <cell r="A143" t="str">
            <v>451.2</v>
          </cell>
          <cell r="B143" t="str">
            <v>3.6.4.12.2</v>
          </cell>
        </row>
        <row r="144">
          <cell r="A144" t="str">
            <v>451.2P</v>
          </cell>
          <cell r="B144" t="str">
            <v>3.6.4.12</v>
          </cell>
        </row>
        <row r="145">
          <cell r="A145" t="str">
            <v>451.3</v>
          </cell>
          <cell r="B145" t="str">
            <v>3.6.4.12.3</v>
          </cell>
        </row>
        <row r="146">
          <cell r="A146" t="str">
            <v>451.3P</v>
          </cell>
          <cell r="B146" t="str">
            <v>3.6.4.12</v>
          </cell>
        </row>
        <row r="147">
          <cell r="A147" t="str">
            <v>451.4</v>
          </cell>
          <cell r="B147" t="str">
            <v>3.6.4.12</v>
          </cell>
        </row>
        <row r="148">
          <cell r="A148" t="str">
            <v>452.1</v>
          </cell>
          <cell r="B148" t="str">
            <v>3.6.4.13.1</v>
          </cell>
        </row>
        <row r="149">
          <cell r="A149" t="str">
            <v>452.1P</v>
          </cell>
          <cell r="B149" t="str">
            <v>3.6.4.13.1 </v>
          </cell>
        </row>
        <row r="150">
          <cell r="A150" t="str">
            <v>452.2</v>
          </cell>
          <cell r="B150" t="str">
            <v>3.6.4.13.2</v>
          </cell>
        </row>
        <row r="151">
          <cell r="A151" t="str">
            <v>452.2P</v>
          </cell>
          <cell r="B151" t="str">
            <v>3.6.4.13.2</v>
          </cell>
        </row>
        <row r="152">
          <cell r="A152" t="str">
            <v>452.3</v>
          </cell>
          <cell r="B152" t="str">
            <v>3.6.4.13.7</v>
          </cell>
        </row>
        <row r="153">
          <cell r="A153" t="str">
            <v>452.3P</v>
          </cell>
          <cell r="B153" t="str">
            <v>3.6.4.13.7</v>
          </cell>
        </row>
        <row r="154">
          <cell r="A154" t="str">
            <v>452.4</v>
          </cell>
          <cell r="B154" t="str">
            <v>3.6.4.13.8</v>
          </cell>
        </row>
        <row r="155">
          <cell r="A155" t="str">
            <v>452.4P</v>
          </cell>
          <cell r="B155" t="str">
            <v>3.6.4.13.8 </v>
          </cell>
        </row>
        <row r="156">
          <cell r="A156" t="str">
            <v>453.1</v>
          </cell>
          <cell r="B156" t="str">
            <v>3.6.4.13.7</v>
          </cell>
        </row>
        <row r="157">
          <cell r="A157" t="str">
            <v>460.1</v>
          </cell>
          <cell r="B157" t="str">
            <v>3.6.4.15.2</v>
          </cell>
        </row>
        <row r="158">
          <cell r="A158" t="str">
            <v>460P</v>
          </cell>
          <cell r="B158" t="str">
            <v>3.6.4.15</v>
          </cell>
        </row>
        <row r="159">
          <cell r="A159" t="str">
            <v>461.1</v>
          </cell>
          <cell r="B159" t="str">
            <v>3.6.4.16.1</v>
          </cell>
        </row>
        <row r="160">
          <cell r="A160" t="str">
            <v>461.2</v>
          </cell>
          <cell r="B160" t="str">
            <v>3.6.4.16.2</v>
          </cell>
        </row>
        <row r="161">
          <cell r="A161" t="str">
            <v>462.1</v>
          </cell>
          <cell r="B161" t="str">
            <v>3.6.4.17</v>
          </cell>
        </row>
        <row r="162">
          <cell r="A162" t="str">
            <v>462.1.1</v>
          </cell>
          <cell r="B162" t="str">
            <v>3.6.4.17.3</v>
          </cell>
        </row>
        <row r="163">
          <cell r="A163" t="str">
            <v>462.1.2</v>
          </cell>
          <cell r="B163" t="str">
            <v>3.6.4.17.4</v>
          </cell>
        </row>
        <row r="164">
          <cell r="A164" t="str">
            <v>462.1.3</v>
          </cell>
          <cell r="B164">
            <v>0</v>
          </cell>
        </row>
        <row r="165">
          <cell r="A165" t="str">
            <v>462.2</v>
          </cell>
          <cell r="B165" t="str">
            <v>3.6.4.17</v>
          </cell>
        </row>
        <row r="166">
          <cell r="A166" t="str">
            <v>464.1</v>
          </cell>
          <cell r="B166" t="str">
            <v>3.6.8</v>
          </cell>
        </row>
        <row r="167">
          <cell r="A167" t="str">
            <v>464.2</v>
          </cell>
          <cell r="B167" t="str">
            <v>3.6.4.8 </v>
          </cell>
        </row>
        <row r="168">
          <cell r="A168" t="str">
            <v>464.3</v>
          </cell>
          <cell r="B168" t="str">
            <v>3.6.4.2</v>
          </cell>
        </row>
        <row r="169">
          <cell r="A169" t="str">
            <v>464.4</v>
          </cell>
          <cell r="B169" t="str">
            <v> 3.6.4.2.5 </v>
          </cell>
        </row>
        <row r="170">
          <cell r="A170" t="str">
            <v>465.1</v>
          </cell>
          <cell r="B170" t="str">
            <v>3.6.2.1</v>
          </cell>
        </row>
        <row r="171">
          <cell r="A171" t="str">
            <v>466.1</v>
          </cell>
          <cell r="B171" t="str">
            <v>3.6.4.7</v>
          </cell>
        </row>
        <row r="172">
          <cell r="A172" t="str">
            <v>466.2</v>
          </cell>
          <cell r="B172" t="str">
            <v>3.6.4.7</v>
          </cell>
        </row>
        <row r="173">
          <cell r="A173" t="str">
            <v>500.1</v>
          </cell>
          <cell r="B173" t="str">
            <v>3.6.5.1</v>
          </cell>
        </row>
        <row r="174">
          <cell r="A174" t="str">
            <v>501.1</v>
          </cell>
          <cell r="B174" t="str">
            <v>1.35.1.1.3</v>
          </cell>
        </row>
        <row r="175">
          <cell r="A175" t="str">
            <v>510.1</v>
          </cell>
          <cell r="B175" t="str">
            <v>3.6.5.2.10</v>
          </cell>
        </row>
        <row r="176">
          <cell r="A176" t="str">
            <v>600.1</v>
          </cell>
          <cell r="B176" t="str">
            <v>3.6.6.1.9</v>
          </cell>
        </row>
        <row r="177">
          <cell r="A177" t="str">
            <v>600.2</v>
          </cell>
          <cell r="B177" t="str">
            <v>3.6.6.1.9</v>
          </cell>
        </row>
        <row r="178">
          <cell r="A178" t="str">
            <v>600.2P</v>
          </cell>
          <cell r="B178" t="str">
            <v>3.6.6.1</v>
          </cell>
        </row>
        <row r="179">
          <cell r="A179" t="str">
            <v>600.3</v>
          </cell>
          <cell r="B179" t="str">
            <v>3.6.6.1.9</v>
          </cell>
        </row>
        <row r="180">
          <cell r="A180" t="str">
            <v>600.4</v>
          </cell>
          <cell r="B180" t="str">
            <v xml:space="preserve">3.6.6.1.10  </v>
          </cell>
        </row>
        <row r="181">
          <cell r="A181" t="str">
            <v>600.4P</v>
          </cell>
          <cell r="B181" t="str">
            <v>3.6.6.1</v>
          </cell>
        </row>
        <row r="182">
          <cell r="A182" t="str">
            <v>600.5</v>
          </cell>
          <cell r="B182" t="str">
            <v>3.6.6.1.11</v>
          </cell>
        </row>
        <row r="183">
          <cell r="A183" t="str">
            <v>600.5P</v>
          </cell>
          <cell r="B183" t="str">
            <v>3.6.6.1</v>
          </cell>
        </row>
        <row r="184">
          <cell r="A184" t="str">
            <v>610.1</v>
          </cell>
          <cell r="B184" t="str">
            <v xml:space="preserve">3.6.6.2.1   </v>
          </cell>
        </row>
        <row r="185">
          <cell r="A185" t="str">
            <v>610.2</v>
          </cell>
          <cell r="B185" t="str">
            <v>3.6.6.2.4</v>
          </cell>
        </row>
        <row r="186">
          <cell r="A186" t="str">
            <v>620.1</v>
          </cell>
          <cell r="B186" t="str">
            <v>3.6.6.3.1</v>
          </cell>
        </row>
        <row r="187">
          <cell r="A187" t="str">
            <v>620.2</v>
          </cell>
          <cell r="B187" t="str">
            <v>3.6.6.3.2</v>
          </cell>
        </row>
        <row r="188">
          <cell r="A188" t="str">
            <v>620.3</v>
          </cell>
          <cell r="B188" t="str">
            <v>3.6.6.4.6</v>
          </cell>
        </row>
        <row r="189">
          <cell r="A189" t="str">
            <v>620P</v>
          </cell>
          <cell r="B189" t="str">
            <v>3.6.6.4</v>
          </cell>
        </row>
        <row r="190">
          <cell r="A190" t="str">
            <v>621.1</v>
          </cell>
          <cell r="B190" t="str">
            <v>3.6.6.4.1</v>
          </cell>
        </row>
        <row r="191">
          <cell r="A191" t="str">
            <v>621.1P</v>
          </cell>
          <cell r="B191" t="str">
            <v>3.6.6.4</v>
          </cell>
        </row>
        <row r="192">
          <cell r="A192" t="str">
            <v>621.1P2</v>
          </cell>
          <cell r="B192" t="str">
            <v>3.6.6.4</v>
          </cell>
        </row>
        <row r="193">
          <cell r="A193" t="str">
            <v>621.1P3</v>
          </cell>
          <cell r="B193" t="str">
            <v>3.6.6.4</v>
          </cell>
        </row>
        <row r="194">
          <cell r="A194" t="str">
            <v>621.1P4</v>
          </cell>
          <cell r="B194" t="str">
            <v>3.6.6.4</v>
          </cell>
        </row>
        <row r="195">
          <cell r="A195" t="str">
            <v>621.1P5</v>
          </cell>
          <cell r="B195" t="str">
            <v>3.6.6.4</v>
          </cell>
        </row>
        <row r="196">
          <cell r="A196" t="str">
            <v>621.1P6</v>
          </cell>
          <cell r="B196" t="str">
            <v>3.6.6.4</v>
          </cell>
        </row>
        <row r="197">
          <cell r="A197" t="str">
            <v>621.1P7</v>
          </cell>
          <cell r="B197" t="str">
            <v>3.6.6.4</v>
          </cell>
        </row>
        <row r="198">
          <cell r="A198" t="str">
            <v>621.2</v>
          </cell>
          <cell r="B198" t="str">
            <v>3.6.6.4.2</v>
          </cell>
        </row>
        <row r="199">
          <cell r="A199" t="str">
            <v>621.3</v>
          </cell>
          <cell r="B199" t="str">
            <v>3.6.6.4.3</v>
          </cell>
        </row>
        <row r="200">
          <cell r="A200" t="str">
            <v>621.4</v>
          </cell>
          <cell r="B200" t="str">
            <v xml:space="preserve"> 3.6.6.4.4</v>
          </cell>
        </row>
        <row r="201">
          <cell r="A201" t="str">
            <v>621.5</v>
          </cell>
          <cell r="B201" t="str">
            <v>3.6.6.5.5</v>
          </cell>
        </row>
        <row r="202">
          <cell r="A202" t="str">
            <v>621.5P</v>
          </cell>
          <cell r="B202" t="str">
            <v>3.6.6.4.5</v>
          </cell>
        </row>
        <row r="203">
          <cell r="A203" t="str">
            <v>621.6</v>
          </cell>
          <cell r="B203" t="str">
            <v xml:space="preserve"> 3.6.6.4.6 </v>
          </cell>
        </row>
        <row r="204">
          <cell r="A204" t="str">
            <v>622.1</v>
          </cell>
          <cell r="B204" t="str">
            <v>3.6.6.5.1</v>
          </cell>
        </row>
        <row r="205">
          <cell r="A205" t="str">
            <v>622.2</v>
          </cell>
          <cell r="B205" t="str">
            <v>3.6.6.5.3</v>
          </cell>
        </row>
        <row r="206">
          <cell r="A206" t="str">
            <v>622.3</v>
          </cell>
          <cell r="B206" t="str">
            <v>3.6.6.5.2</v>
          </cell>
        </row>
        <row r="207">
          <cell r="A207" t="str">
            <v>622.4</v>
          </cell>
          <cell r="B207" t="str">
            <v>3.6.6.5.4 </v>
          </cell>
        </row>
        <row r="208">
          <cell r="A208" t="str">
            <v>622.5</v>
          </cell>
          <cell r="B208" t="str">
            <v>3.6.6.5.5</v>
          </cell>
        </row>
        <row r="209">
          <cell r="A209" t="str">
            <v>621.7</v>
          </cell>
          <cell r="B209" t="str">
            <v>3.6.6.4</v>
          </cell>
        </row>
        <row r="210">
          <cell r="A210" t="str">
            <v>623.1</v>
          </cell>
          <cell r="B210" t="str">
            <v>3.6.6.8</v>
          </cell>
        </row>
        <row r="211">
          <cell r="A211" t="str">
            <v>623.2</v>
          </cell>
          <cell r="B211" t="str">
            <v>3.6.6.8</v>
          </cell>
        </row>
        <row r="212">
          <cell r="A212" t="str">
            <v>630.1</v>
          </cell>
          <cell r="B212" t="str">
            <v>3.6.6.6.8</v>
          </cell>
        </row>
        <row r="213">
          <cell r="A213" t="str">
            <v>630.2</v>
          </cell>
          <cell r="B213" t="str">
            <v>3.6.6.6.17</v>
          </cell>
        </row>
        <row r="214">
          <cell r="A214" t="str">
            <v>630.3</v>
          </cell>
          <cell r="B214" t="str">
            <v xml:space="preserve"> 3.6.6.6.26</v>
          </cell>
        </row>
        <row r="215">
          <cell r="A215" t="str">
            <v>630.4</v>
          </cell>
          <cell r="B215" t="str">
            <v xml:space="preserve">3.6.6.6.35 </v>
          </cell>
        </row>
        <row r="216">
          <cell r="A216" t="str">
            <v>630.5</v>
          </cell>
          <cell r="B216" t="str">
            <v>3.6.6.6.44</v>
          </cell>
        </row>
        <row r="217">
          <cell r="A217" t="str">
            <v>630.6</v>
          </cell>
          <cell r="B217" t="str">
            <v>3.6.6.6.46</v>
          </cell>
        </row>
        <row r="218">
          <cell r="A218" t="str">
            <v>630.7</v>
          </cell>
          <cell r="B218" t="str">
            <v>3.6.6.6.47</v>
          </cell>
        </row>
        <row r="219">
          <cell r="A219" t="str">
            <v>630P</v>
          </cell>
          <cell r="B219" t="str">
            <v>3.3.5.3.6</v>
          </cell>
        </row>
        <row r="220">
          <cell r="A220" t="str">
            <v>631.1</v>
          </cell>
          <cell r="B220" t="str">
            <v>3.6.6.21.2</v>
          </cell>
        </row>
        <row r="221">
          <cell r="A221" t="str">
            <v>631P</v>
          </cell>
          <cell r="B221" t="str">
            <v>3.6.6.21.2</v>
          </cell>
        </row>
        <row r="222">
          <cell r="A222" t="str">
            <v>632.1</v>
          </cell>
          <cell r="B222" t="str">
            <v>3.6.6.7.1</v>
          </cell>
        </row>
        <row r="223">
          <cell r="A223" t="str">
            <v>632.2</v>
          </cell>
          <cell r="B223" t="str">
            <v>3.6.6.7.2</v>
          </cell>
        </row>
        <row r="224">
          <cell r="A224" t="str">
            <v>632P</v>
          </cell>
          <cell r="B224" t="str">
            <v>3.6.6.11</v>
          </cell>
        </row>
        <row r="225">
          <cell r="A225" t="str">
            <v>640.1</v>
          </cell>
          <cell r="B225" t="str">
            <v>3.6.6.8.1 </v>
          </cell>
        </row>
        <row r="226">
          <cell r="A226" t="str">
            <v>640.1P</v>
          </cell>
          <cell r="B226" t="str">
            <v> 3.6.6.11</v>
          </cell>
        </row>
        <row r="227">
          <cell r="A227" t="str">
            <v>640.1P1</v>
          </cell>
          <cell r="B227" t="str">
            <v> 3.6.6.11.5</v>
          </cell>
        </row>
        <row r="228">
          <cell r="A228" t="str">
            <v>640.2</v>
          </cell>
          <cell r="B228" t="str">
            <v> 3.6.6.8.2 </v>
          </cell>
        </row>
        <row r="229">
          <cell r="A229" t="str">
            <v>640.2</v>
          </cell>
          <cell r="B229" t="str">
            <v>3.6.6.11</v>
          </cell>
        </row>
        <row r="230">
          <cell r="A230" t="str">
            <v>640.3</v>
          </cell>
          <cell r="B230" t="str">
            <v> 3.6.6.8.3 </v>
          </cell>
        </row>
        <row r="231">
          <cell r="A231" t="str">
            <v>641.1</v>
          </cell>
          <cell r="B231" t="str">
            <v>3.6.6.9.1</v>
          </cell>
        </row>
        <row r="232">
          <cell r="A232" t="str">
            <v>641.2</v>
          </cell>
          <cell r="B232" t="str">
            <v>3.6.6.9</v>
          </cell>
        </row>
        <row r="233">
          <cell r="A233" t="str">
            <v>642P1</v>
          </cell>
          <cell r="B233" t="str">
            <v>3.6.6.10</v>
          </cell>
        </row>
        <row r="234">
          <cell r="A234" t="str">
            <v>642P2</v>
          </cell>
          <cell r="B234" t="str">
            <v>3.6.6.10</v>
          </cell>
        </row>
        <row r="235">
          <cell r="A235" t="str">
            <v>642P3</v>
          </cell>
          <cell r="B235" t="str">
            <v>3.6.6.10</v>
          </cell>
        </row>
        <row r="236">
          <cell r="A236" t="str">
            <v>642.1</v>
          </cell>
          <cell r="B236" t="str">
            <v>3.6.6.10.1</v>
          </cell>
        </row>
        <row r="237">
          <cell r="A237" t="str">
            <v>642.2</v>
          </cell>
          <cell r="B237" t="str">
            <v>3.6.6.10.2</v>
          </cell>
        </row>
        <row r="238">
          <cell r="A238" t="str">
            <v>650.1</v>
          </cell>
          <cell r="B238" t="str">
            <v>3.6.6.11.1</v>
          </cell>
        </row>
        <row r="239">
          <cell r="A239" t="str">
            <v>650.2</v>
          </cell>
          <cell r="B239" t="str">
            <v>3.6.6.11.2</v>
          </cell>
        </row>
        <row r="240">
          <cell r="A240" t="str">
            <v>650.3</v>
          </cell>
          <cell r="B240" t="str">
            <v>3.6.6.11.7</v>
          </cell>
        </row>
        <row r="241">
          <cell r="A241" t="str">
            <v>650.3 OTRO</v>
          </cell>
          <cell r="B241" t="str">
            <v>3.6.6.11.7</v>
          </cell>
        </row>
        <row r="242">
          <cell r="A242" t="str">
            <v>650.3P</v>
          </cell>
          <cell r="B242" t="str">
            <v>3.6.6.11</v>
          </cell>
        </row>
        <row r="243">
          <cell r="A243" t="str">
            <v>650.4</v>
          </cell>
          <cell r="B243" t="str">
            <v>3.6.6.11.6</v>
          </cell>
        </row>
        <row r="244">
          <cell r="A244" t="str">
            <v>660.1</v>
          </cell>
          <cell r="B244" t="str">
            <v>3.6.6.12.9 </v>
          </cell>
        </row>
        <row r="245">
          <cell r="A245" t="str">
            <v>660.1</v>
          </cell>
          <cell r="B245" t="str">
            <v>3.6.6.12.7</v>
          </cell>
        </row>
        <row r="246">
          <cell r="A246" t="str">
            <v>660.2</v>
          </cell>
          <cell r="B246" t="str">
            <v>3.6.6.12.8</v>
          </cell>
        </row>
        <row r="247">
          <cell r="A247" t="str">
            <v>660.3</v>
          </cell>
          <cell r="B247" t="str">
            <v>3.6.6.12.9</v>
          </cell>
        </row>
        <row r="248">
          <cell r="A248" t="str">
            <v>661 OTRO</v>
          </cell>
          <cell r="B248" t="str">
            <v>3.6.6.13</v>
          </cell>
        </row>
        <row r="249">
          <cell r="A249" t="str">
            <v>661.1</v>
          </cell>
          <cell r="B249" t="str">
            <v>3.6.6.13.4</v>
          </cell>
        </row>
        <row r="250">
          <cell r="A250" t="str">
            <v>661.1.1</v>
          </cell>
          <cell r="B250" t="str">
            <v>3.6.6.13</v>
          </cell>
        </row>
        <row r="251">
          <cell r="A251" t="str">
            <v>661.1.2</v>
          </cell>
          <cell r="B251" t="str">
            <v>3.6.6.13</v>
          </cell>
        </row>
        <row r="252">
          <cell r="A252" t="str">
            <v>661.1P</v>
          </cell>
          <cell r="B252" t="str">
            <v>3.6.6.13</v>
          </cell>
        </row>
        <row r="253">
          <cell r="A253" t="str">
            <v>661.2</v>
          </cell>
          <cell r="B253" t="str">
            <v>3.6.6.13.20</v>
          </cell>
        </row>
        <row r="254">
          <cell r="A254" t="str">
            <v>661.3</v>
          </cell>
          <cell r="B254" t="str">
            <v> 3.6.6.13.4 </v>
          </cell>
        </row>
        <row r="255">
          <cell r="A255" t="str">
            <v>662.1</v>
          </cell>
          <cell r="B255" t="str">
            <v>3.3.14.19.1</v>
          </cell>
        </row>
        <row r="256">
          <cell r="A256" t="str">
            <v>662.2</v>
          </cell>
          <cell r="B256" t="str">
            <v>3.6.6.14</v>
          </cell>
        </row>
        <row r="257">
          <cell r="A257" t="str">
            <v>670.1</v>
          </cell>
          <cell r="B257" t="str">
            <v>3.6.6.15.2</v>
          </cell>
        </row>
        <row r="258">
          <cell r="A258" t="str">
            <v>670.1P</v>
          </cell>
          <cell r="B258" t="str">
            <v>3.6.6.15.2</v>
          </cell>
        </row>
        <row r="259">
          <cell r="A259" t="str">
            <v>670.2</v>
          </cell>
          <cell r="B259" t="str">
            <v>3.6.6.15.2</v>
          </cell>
        </row>
        <row r="260">
          <cell r="A260" t="str">
            <v>671.1</v>
          </cell>
          <cell r="B260" t="str">
            <v>3.6.6.16.1</v>
          </cell>
        </row>
        <row r="261">
          <cell r="A261" t="str">
            <v>671.2</v>
          </cell>
          <cell r="B261" t="str">
            <v> 3.6.6.16.8</v>
          </cell>
        </row>
        <row r="262">
          <cell r="A262" t="str">
            <v>672.1</v>
          </cell>
          <cell r="B262" t="str">
            <v>3.6.6.19.2</v>
          </cell>
        </row>
        <row r="263">
          <cell r="A263" t="str">
            <v>673.1</v>
          </cell>
          <cell r="B263" t="str">
            <v>3.6.6.19.2</v>
          </cell>
        </row>
        <row r="264">
          <cell r="A264" t="str">
            <v>673.2</v>
          </cell>
          <cell r="B264" t="str">
            <v>3.6.8.1.2</v>
          </cell>
        </row>
        <row r="265">
          <cell r="A265" t="str">
            <v>673.2P</v>
          </cell>
          <cell r="B265" t="str">
            <v>3.6.8.1</v>
          </cell>
        </row>
        <row r="266">
          <cell r="A266" t="str">
            <v>673.3</v>
          </cell>
          <cell r="B266" t="str">
            <v>3.6.8.1.2</v>
          </cell>
        </row>
        <row r="267">
          <cell r="A267" t="str">
            <v>674.1</v>
          </cell>
          <cell r="B267" t="str">
            <v>3.6.6.20.1</v>
          </cell>
        </row>
        <row r="268">
          <cell r="A268" t="str">
            <v>674.2</v>
          </cell>
          <cell r="B268" t="str">
            <v>3.6.6.20.2</v>
          </cell>
        </row>
        <row r="269">
          <cell r="A269" t="str">
            <v>675.1</v>
          </cell>
          <cell r="B269" t="str">
            <v> 3.6.8.2.6 </v>
          </cell>
        </row>
        <row r="270">
          <cell r="A270" t="str">
            <v>675.2</v>
          </cell>
          <cell r="B270" t="str">
            <v>3.6.4.2</v>
          </cell>
        </row>
        <row r="271">
          <cell r="A271" t="str">
            <v>675.3</v>
          </cell>
          <cell r="B271" t="str">
            <v>3.6.4.1.2</v>
          </cell>
        </row>
        <row r="272">
          <cell r="A272" t="str">
            <v>676.1</v>
          </cell>
          <cell r="B272" t="str">
            <v> 3.6.8.2.2 </v>
          </cell>
        </row>
        <row r="273">
          <cell r="A273" t="str">
            <v>680.1P</v>
          </cell>
          <cell r="B273" t="str">
            <v>3.6.6.20.1 </v>
          </cell>
        </row>
        <row r="274">
          <cell r="A274" t="str">
            <v>680.1</v>
          </cell>
          <cell r="B274" t="str">
            <v>3.6.6.20.1</v>
          </cell>
        </row>
        <row r="275">
          <cell r="A275" t="str">
            <v>680.2</v>
          </cell>
          <cell r="B275" t="str">
            <v>3.6.6.20.2</v>
          </cell>
        </row>
        <row r="276">
          <cell r="A276" t="str">
            <v>680.3</v>
          </cell>
          <cell r="B276" t="str">
            <v>3.6.6.20.3</v>
          </cell>
        </row>
        <row r="277">
          <cell r="A277" t="str">
            <v>680P</v>
          </cell>
          <cell r="B277" t="str">
            <v>3.3.11.3</v>
          </cell>
        </row>
        <row r="278">
          <cell r="A278" t="str">
            <v>681.1</v>
          </cell>
          <cell r="B278" t="str">
            <v xml:space="preserve">3.6.6.21.1  </v>
          </cell>
        </row>
        <row r="279">
          <cell r="A279" t="str">
            <v>682.1</v>
          </cell>
          <cell r="B279" t="str">
            <v>3.2.7.5.3</v>
          </cell>
        </row>
        <row r="280">
          <cell r="A280" t="str">
            <v>683P</v>
          </cell>
          <cell r="B280" t="str">
            <v> 3.6.6.14</v>
          </cell>
        </row>
        <row r="281">
          <cell r="A281" t="str">
            <v>690.1</v>
          </cell>
          <cell r="B281" t="str">
            <v>3.6.7.1.1</v>
          </cell>
        </row>
        <row r="282">
          <cell r="A282" t="str">
            <v>700.1</v>
          </cell>
          <cell r="B282" t="str">
            <v>3.6.7.1.1</v>
          </cell>
        </row>
        <row r="283">
          <cell r="A283" t="str">
            <v>700.2</v>
          </cell>
          <cell r="B283" t="str">
            <v>3.6.7.1.6</v>
          </cell>
        </row>
        <row r="284">
          <cell r="A284" t="str">
            <v>700.3</v>
          </cell>
          <cell r="B284" t="str">
            <v> 3.6.7.1.2</v>
          </cell>
        </row>
        <row r="285">
          <cell r="A285" t="str">
            <v>700.4</v>
          </cell>
          <cell r="B285" t="str">
            <v>3.6.7.1.6</v>
          </cell>
        </row>
        <row r="286">
          <cell r="A286" t="str">
            <v>700P</v>
          </cell>
          <cell r="B286" t="str">
            <v>3.6.7</v>
          </cell>
        </row>
        <row r="287">
          <cell r="A287" t="str">
            <v>701.1</v>
          </cell>
          <cell r="B287" t="str">
            <v>3.6.7.2.1</v>
          </cell>
        </row>
        <row r="288">
          <cell r="A288" t="str">
            <v>701P</v>
          </cell>
          <cell r="B288" t="str">
            <v>3.6.7.2</v>
          </cell>
        </row>
        <row r="289">
          <cell r="A289" t="str">
            <v>710.1</v>
          </cell>
          <cell r="B289" t="str">
            <v>3.6.7.3.13</v>
          </cell>
        </row>
        <row r="290">
          <cell r="A290" t="str">
            <v>710.1.1</v>
          </cell>
          <cell r="B290" t="str">
            <v>3.6.7.3.39</v>
          </cell>
        </row>
        <row r="291">
          <cell r="A291" t="str">
            <v>710.1.3</v>
          </cell>
          <cell r="B291" t="str">
            <v>3.6.7.3</v>
          </cell>
        </row>
        <row r="292">
          <cell r="A292" t="str">
            <v>710.1.4</v>
          </cell>
          <cell r="B292" t="str">
            <v>3.6.7.3</v>
          </cell>
        </row>
        <row r="293">
          <cell r="A293" t="str">
            <v>710.1.5</v>
          </cell>
          <cell r="B293" t="str">
            <v>3.6.7.3</v>
          </cell>
        </row>
        <row r="294">
          <cell r="A294" t="str">
            <v>710.2</v>
          </cell>
          <cell r="B294" t="str">
            <v>3.6.7.3</v>
          </cell>
        </row>
        <row r="295">
          <cell r="A295" t="str">
            <v>710.3</v>
          </cell>
          <cell r="B295" t="str">
            <v>3.6.7.3</v>
          </cell>
        </row>
        <row r="296">
          <cell r="A296" t="str">
            <v>710.4</v>
          </cell>
          <cell r="B296" t="str">
            <v>3.6.7.3</v>
          </cell>
        </row>
        <row r="297">
          <cell r="A297" t="str">
            <v>710.5</v>
          </cell>
          <cell r="B297" t="str">
            <v>3.6.7.3</v>
          </cell>
        </row>
        <row r="298">
          <cell r="A298" t="str">
            <v>720.1</v>
          </cell>
          <cell r="B298" t="str">
            <v>3.6.7.4.1</v>
          </cell>
        </row>
        <row r="299">
          <cell r="A299" t="str">
            <v>730.1</v>
          </cell>
          <cell r="B299" t="str">
            <v>3.6.7.5.1</v>
          </cell>
        </row>
        <row r="300">
          <cell r="A300" t="str">
            <v>730.2</v>
          </cell>
          <cell r="B300" t="str">
            <v>3.6.7.5.2</v>
          </cell>
        </row>
        <row r="301">
          <cell r="A301" t="str">
            <v>730.2</v>
          </cell>
          <cell r="B301" t="str">
            <v>3.6.7.5.2</v>
          </cell>
        </row>
        <row r="302">
          <cell r="A302" t="str">
            <v>730.3</v>
          </cell>
          <cell r="B302" t="str">
            <v>3.6.7.5.3</v>
          </cell>
        </row>
        <row r="303">
          <cell r="A303" t="str">
            <v>731.1</v>
          </cell>
          <cell r="B303" t="str">
            <v>3.6.6.21</v>
          </cell>
        </row>
        <row r="304">
          <cell r="A304" t="str">
            <v>740.1</v>
          </cell>
          <cell r="B304" t="str">
            <v>3.6.7.6.1</v>
          </cell>
        </row>
        <row r="305">
          <cell r="A305" t="str">
            <v>741.1P1</v>
          </cell>
          <cell r="B305" t="str">
            <v>3.6.7</v>
          </cell>
        </row>
        <row r="306">
          <cell r="A306" t="str">
            <v>741.1P2</v>
          </cell>
          <cell r="B306" t="str">
            <v>3.6.7</v>
          </cell>
        </row>
        <row r="307">
          <cell r="A307" t="str">
            <v>741.1P3</v>
          </cell>
          <cell r="B307" t="str">
            <v>3.6.7</v>
          </cell>
        </row>
        <row r="308">
          <cell r="A308" t="str">
            <v>800.1</v>
          </cell>
          <cell r="B308" t="str">
            <v>3.6.9.1.4</v>
          </cell>
        </row>
        <row r="309">
          <cell r="A309" t="str">
            <v>800.2</v>
          </cell>
          <cell r="B309" t="str">
            <v>3.6.9.1.10</v>
          </cell>
        </row>
        <row r="310">
          <cell r="A310" t="str">
            <v>800.3</v>
          </cell>
          <cell r="B310" t="str">
            <v>3.6.9.1.6</v>
          </cell>
        </row>
        <row r="311">
          <cell r="A311" t="str">
            <v>800.4</v>
          </cell>
          <cell r="B311" t="str">
            <v>3.6.9.1.13</v>
          </cell>
        </row>
        <row r="312">
          <cell r="A312" t="str">
            <v>800P</v>
          </cell>
          <cell r="B312" t="str">
            <v>3.6.9.1.30</v>
          </cell>
        </row>
        <row r="313">
          <cell r="A313" t="str">
            <v>801.1</v>
          </cell>
          <cell r="B313" t="str">
            <v>3.6.1.2</v>
          </cell>
        </row>
        <row r="314">
          <cell r="A314" t="str">
            <v>801.2</v>
          </cell>
          <cell r="B314" t="str">
            <v>3.6.9.4.12</v>
          </cell>
        </row>
        <row r="315">
          <cell r="A315" t="str">
            <v>801.3</v>
          </cell>
          <cell r="B315" t="str">
            <v>3.6.9.4.12</v>
          </cell>
        </row>
        <row r="316">
          <cell r="A316" t="str">
            <v>801.4</v>
          </cell>
          <cell r="B316" t="str">
            <v>3.6.9.4.12</v>
          </cell>
        </row>
        <row r="317">
          <cell r="A317" t="str">
            <v>801.5</v>
          </cell>
          <cell r="B317" t="str">
            <v>3.6.9.4.8</v>
          </cell>
        </row>
        <row r="318">
          <cell r="A318" t="str">
            <v>801.6</v>
          </cell>
          <cell r="B318" t="str">
            <v>3.6.9.4.10</v>
          </cell>
        </row>
        <row r="319">
          <cell r="A319" t="str">
            <v>801.7</v>
          </cell>
          <cell r="B319" t="str">
            <v>3.6.9.4</v>
          </cell>
        </row>
        <row r="320">
          <cell r="A320" t="str">
            <v>810.1</v>
          </cell>
          <cell r="B320" t="str">
            <v>3.6.9.2.1</v>
          </cell>
        </row>
        <row r="321">
          <cell r="A321" t="str">
            <v>810.2</v>
          </cell>
          <cell r="B321" t="str">
            <v>3.6.9.2.2</v>
          </cell>
        </row>
        <row r="322">
          <cell r="A322" t="str">
            <v>810.3</v>
          </cell>
          <cell r="B322" t="str">
            <v>3.2.9.1.1</v>
          </cell>
        </row>
        <row r="323">
          <cell r="A323" t="str">
            <v>810.1P</v>
          </cell>
          <cell r="B323" t="str">
            <v> 3.6.9.2</v>
          </cell>
        </row>
        <row r="324">
          <cell r="A324" t="str">
            <v>811.1</v>
          </cell>
          <cell r="B324" t="str">
            <v>3.2.10.1</v>
          </cell>
        </row>
        <row r="325">
          <cell r="A325" t="str">
            <v>811.1P1</v>
          </cell>
          <cell r="B325" t="str">
            <v>3.2.10.1</v>
          </cell>
        </row>
        <row r="326">
          <cell r="A326" t="str">
            <v>811.1P10</v>
          </cell>
          <cell r="B326" t="str">
            <v>3.2.10.1</v>
          </cell>
        </row>
        <row r="327">
          <cell r="A327" t="str">
            <v>811.1P11</v>
          </cell>
          <cell r="B327" t="str">
            <v>3.2.10.1</v>
          </cell>
        </row>
        <row r="328">
          <cell r="A328" t="str">
            <v>811.1P12</v>
          </cell>
          <cell r="B328" t="str">
            <v>3.2.10.1</v>
          </cell>
        </row>
        <row r="329">
          <cell r="A329" t="str">
            <v>811.1P13</v>
          </cell>
          <cell r="B329" t="str">
            <v>3.2.10.1</v>
          </cell>
        </row>
        <row r="330">
          <cell r="A330" t="str">
            <v>811.1P14</v>
          </cell>
          <cell r="B330" t="str">
            <v>3.2.10.1</v>
          </cell>
        </row>
        <row r="331">
          <cell r="A331" t="str">
            <v>811.1P2</v>
          </cell>
          <cell r="B331" t="str">
            <v>3.2.10.1</v>
          </cell>
        </row>
        <row r="332">
          <cell r="A332" t="str">
            <v>811.1P3</v>
          </cell>
          <cell r="B332" t="str">
            <v>3.2.10.1</v>
          </cell>
        </row>
        <row r="333">
          <cell r="A333" t="str">
            <v>811.1P4</v>
          </cell>
          <cell r="B333" t="str">
            <v>3.2.10.1</v>
          </cell>
        </row>
        <row r="334">
          <cell r="A334" t="str">
            <v>811.1P5</v>
          </cell>
          <cell r="B334" t="str">
            <v>3.2.10.1</v>
          </cell>
        </row>
        <row r="335">
          <cell r="A335" t="str">
            <v>811.1P6</v>
          </cell>
          <cell r="B335" t="str">
            <v>3.2.10.1</v>
          </cell>
        </row>
        <row r="336">
          <cell r="A336" t="str">
            <v>811.1P7</v>
          </cell>
          <cell r="B336" t="str">
            <v>3.2.10.1</v>
          </cell>
        </row>
        <row r="337">
          <cell r="A337" t="str">
            <v>811.1P8</v>
          </cell>
          <cell r="B337" t="str">
            <v>3.2.10.1</v>
          </cell>
        </row>
        <row r="338">
          <cell r="A338" t="str">
            <v>811.1P9</v>
          </cell>
          <cell r="B338" t="str">
            <v>3.2.10.1</v>
          </cell>
        </row>
        <row r="339">
          <cell r="A339" t="str">
            <v>812.1</v>
          </cell>
          <cell r="B339" t="str">
            <v>3.3.5.3</v>
          </cell>
        </row>
        <row r="340">
          <cell r="A340" t="str">
            <v>815P</v>
          </cell>
          <cell r="B340" t="str">
            <v>3.2.10.3</v>
          </cell>
        </row>
        <row r="341">
          <cell r="A341" t="str">
            <v>900.1</v>
          </cell>
          <cell r="B341" t="str">
            <v xml:space="preserve">3.6.9.3.1   </v>
          </cell>
        </row>
        <row r="342">
          <cell r="A342" t="str">
            <v>900.2</v>
          </cell>
          <cell r="B342" t="str">
            <v xml:space="preserve">3.6.9.3.1   </v>
          </cell>
        </row>
        <row r="343">
          <cell r="A343" t="str">
            <v>900.3</v>
          </cell>
          <cell r="B343" t="str">
            <v xml:space="preserve">3.6.9.3.1   </v>
          </cell>
        </row>
        <row r="344">
          <cell r="A344" t="str">
            <v>900.3P</v>
          </cell>
          <cell r="B344" t="str">
            <v xml:space="preserve">3.6.9.3.1   </v>
          </cell>
        </row>
        <row r="345">
          <cell r="A345" t="str">
            <v>900.4P</v>
          </cell>
          <cell r="B345" t="str">
            <v xml:space="preserve">3.6.9.3.1   </v>
          </cell>
        </row>
        <row r="346">
          <cell r="A346" t="str">
            <v>640.1P2</v>
          </cell>
          <cell r="B346" t="str">
            <v>3.6.6.11.3</v>
          </cell>
        </row>
        <row r="347">
          <cell r="A347" t="str">
            <v>trinchos de madera</v>
          </cell>
          <cell r="B347" t="str">
            <v> 3.2.7.5.1</v>
          </cell>
        </row>
        <row r="348">
          <cell r="A348" t="str">
            <v>510P1</v>
          </cell>
          <cell r="B348" t="str">
            <v>3.6.5.2</v>
          </cell>
        </row>
        <row r="349">
          <cell r="A349" t="str">
            <v>510P2</v>
          </cell>
          <cell r="B349" t="str">
            <v>3.6.5.2.2</v>
          </cell>
        </row>
        <row r="350">
          <cell r="A350" t="str">
            <v>510P3</v>
          </cell>
          <cell r="B350" t="str">
            <v>3.6.5.2</v>
          </cell>
        </row>
      </sheetData>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s>
    <sheetDataSet>
      <sheetData sheetId="0"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BON Summary"/>
      <sheetName val="ABON Detail"/>
      <sheetName val="ABON Exclusions"/>
      <sheetName val="PREV.SHEET.LAST.PRINT"/>
      <sheetName val="Constants"/>
      <sheetName val="Macro1"/>
    </sheetNames>
    <sheetDataSet>
      <sheetData sheetId="0" refreshError="1"/>
      <sheetData sheetId="1" refreshError="1"/>
      <sheetData sheetId="2" refreshError="1"/>
      <sheetData sheetId="3" refreshError="1"/>
      <sheetData sheetId="4" refreshError="1">
        <row r="9">
          <cell r="B9">
            <v>39016.747021064817</v>
          </cell>
        </row>
        <row r="10">
          <cell r="B10">
            <v>75</v>
          </cell>
        </row>
      </sheetData>
      <sheetData sheetId="5"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iseño"/>
      <sheetName val="Design"/>
      <sheetName val="cotas "/>
    </sheetNames>
    <sheetDataSet>
      <sheetData sheetId="0" refreshError="1">
        <row r="1">
          <cell r="A1" t="str">
            <v>Name</v>
          </cell>
          <cell r="B1" t="str">
            <v>North</v>
          </cell>
          <cell r="C1" t="str">
            <v>East</v>
          </cell>
          <cell r="D1" t="str">
            <v>Zeta</v>
          </cell>
          <cell r="F1" t="str">
            <v>TRAMO</v>
          </cell>
          <cell r="G1" t="str">
            <v>TIPO SUELO</v>
          </cell>
        </row>
        <row r="2">
          <cell r="A2" t="str">
            <v>CJ2</v>
          </cell>
          <cell r="B2">
            <v>1191612.2308033758</v>
          </cell>
          <cell r="C2">
            <v>1145425.5217092859</v>
          </cell>
          <cell r="D2">
            <v>1196.8247122739863</v>
          </cell>
        </row>
        <row r="3">
          <cell r="A3" t="str">
            <v>C16</v>
          </cell>
          <cell r="B3">
            <v>1191612.6052815341</v>
          </cell>
          <cell r="C3">
            <v>1145423.1646286501</v>
          </cell>
          <cell r="D3">
            <v>1196.9176780697414</v>
          </cell>
          <cell r="F3" t="str">
            <v>2-4</v>
          </cell>
          <cell r="G3" t="str">
            <v>AFIRMADO</v>
          </cell>
        </row>
        <row r="4">
          <cell r="A4" t="str">
            <v>CJ3</v>
          </cell>
          <cell r="B4">
            <v>1191641.2075</v>
          </cell>
          <cell r="C4">
            <v>1145417.8825999999</v>
          </cell>
          <cell r="D4">
            <v>1193.8910000000001</v>
          </cell>
          <cell r="F4" t="str">
            <v>4-6</v>
          </cell>
          <cell r="G4" t="str">
            <v>AFIRMADO</v>
          </cell>
        </row>
        <row r="5">
          <cell r="A5" t="str">
            <v>C6</v>
          </cell>
          <cell r="B5">
            <v>1191551.1082097194</v>
          </cell>
          <cell r="C5">
            <v>1145472.6536736814</v>
          </cell>
          <cell r="D5">
            <v>1207.6503149464363</v>
          </cell>
          <cell r="F5" t="str">
            <v>8-10</v>
          </cell>
          <cell r="G5" t="str">
            <v>PAV-RIGIDO</v>
          </cell>
        </row>
        <row r="6">
          <cell r="A6" t="str">
            <v>C8</v>
          </cell>
          <cell r="B6">
            <v>1191573.2023183221</v>
          </cell>
          <cell r="C6">
            <v>1145477.9401794074</v>
          </cell>
          <cell r="D6">
            <v>1205.6365918230699</v>
          </cell>
          <cell r="F6" t="str">
            <v>10-12</v>
          </cell>
          <cell r="G6" t="str">
            <v>PAV-RIGIDO</v>
          </cell>
        </row>
        <row r="7">
          <cell r="A7" t="str">
            <v>C10</v>
          </cell>
          <cell r="B7">
            <v>1191595.9576890667</v>
          </cell>
          <cell r="C7">
            <v>1145485.7301857588</v>
          </cell>
          <cell r="D7">
            <v>1205.1054621242815</v>
          </cell>
          <cell r="F7" t="str">
            <v>12-14</v>
          </cell>
          <cell r="G7" t="str">
            <v>PAV-ASFÁLTICO</v>
          </cell>
        </row>
        <row r="8">
          <cell r="A8" t="str">
            <v>C12</v>
          </cell>
          <cell r="B8">
            <v>1191589.1110489725</v>
          </cell>
          <cell r="C8">
            <v>1145465.0987138576</v>
          </cell>
          <cell r="D8">
            <v>1204.7499792674366</v>
          </cell>
          <cell r="F8" t="str">
            <v>14-16</v>
          </cell>
          <cell r="G8" t="str">
            <v>PAV- RÍGIDO</v>
          </cell>
        </row>
        <row r="9">
          <cell r="A9" t="str">
            <v>C14</v>
          </cell>
          <cell r="B9">
            <v>1191587.531547141</v>
          </cell>
          <cell r="C9">
            <v>1145424.1226814124</v>
          </cell>
          <cell r="D9">
            <v>1201.0533373303695</v>
          </cell>
          <cell r="F9" t="str">
            <v>16-18</v>
          </cell>
          <cell r="G9" t="str">
            <v>PAV_RIGIDO</v>
          </cell>
        </row>
        <row r="10">
          <cell r="A10" t="str">
            <v>C18</v>
          </cell>
          <cell r="B10">
            <v>1191568.0717733083</v>
          </cell>
          <cell r="C10">
            <v>1145421.0592590193</v>
          </cell>
          <cell r="D10">
            <v>1201.5170000000001</v>
          </cell>
          <cell r="F10" t="str">
            <v>18-64</v>
          </cell>
          <cell r="G10" t="str">
            <v>PAV_RÍGIDO</v>
          </cell>
        </row>
        <row r="11">
          <cell r="A11" t="str">
            <v>BOT1</v>
          </cell>
          <cell r="B11">
            <v>1191641.1361</v>
          </cell>
          <cell r="C11">
            <v>1145388.0345000001</v>
          </cell>
          <cell r="D11">
            <v>1191.08</v>
          </cell>
          <cell r="F11" t="str">
            <v>64-66</v>
          </cell>
          <cell r="G11" t="str">
            <v>PAV_RÍGIDO</v>
          </cell>
        </row>
        <row r="12">
          <cell r="A12" t="str">
            <v>C26</v>
          </cell>
          <cell r="B12">
            <v>1191515.8580873033</v>
          </cell>
          <cell r="C12">
            <v>1145421.851673282</v>
          </cell>
          <cell r="D12">
            <v>1203.2629999999999</v>
          </cell>
          <cell r="F12" t="str">
            <v>66-74</v>
          </cell>
          <cell r="G12" t="str">
            <v>PAV_RÍGIDO</v>
          </cell>
        </row>
        <row r="13">
          <cell r="A13" t="str">
            <v>C18</v>
          </cell>
          <cell r="B13">
            <v>1191568.0717733083</v>
          </cell>
          <cell r="C13">
            <v>1145421.0592590193</v>
          </cell>
          <cell r="D13">
            <v>1201.5170000000001</v>
          </cell>
          <cell r="F13" t="str">
            <v>74-76</v>
          </cell>
          <cell r="G13" t="str">
            <v>PAV-RÍGIDO</v>
          </cell>
        </row>
        <row r="14">
          <cell r="A14" t="str">
            <v>C20</v>
          </cell>
          <cell r="B14">
            <v>1191567.0925337051</v>
          </cell>
          <cell r="C14">
            <v>1145387.091566893</v>
          </cell>
          <cell r="D14">
            <v>1197.51</v>
          </cell>
          <cell r="F14" t="str">
            <v>76-78</v>
          </cell>
          <cell r="G14" t="str">
            <v>PAV_RÍGIDO</v>
          </cell>
        </row>
        <row r="15">
          <cell r="A15" t="str">
            <v>C22</v>
          </cell>
          <cell r="B15">
            <v>1191563.2410330889</v>
          </cell>
          <cell r="C15">
            <v>1145320.18067482</v>
          </cell>
          <cell r="D15">
            <v>1190.75</v>
          </cell>
          <cell r="F15" t="str">
            <v>78-BOT</v>
          </cell>
          <cell r="G15" t="str">
            <v>PAV-RÍGIDO</v>
          </cell>
        </row>
        <row r="16">
          <cell r="A16" t="str">
            <v>C24</v>
          </cell>
          <cell r="B16">
            <v>1191561.8930022458</v>
          </cell>
          <cell r="C16">
            <v>1145318.5301687017</v>
          </cell>
          <cell r="D16">
            <v>1190.54</v>
          </cell>
        </row>
        <row r="17">
          <cell r="A17" t="str">
            <v>C56</v>
          </cell>
          <cell r="B17">
            <v>1191530.2347715679</v>
          </cell>
          <cell r="C17">
            <v>1145290.4793301299</v>
          </cell>
          <cell r="D17">
            <v>1186.8219999999999</v>
          </cell>
          <cell r="F17" t="str">
            <v>30-68</v>
          </cell>
          <cell r="G17" t="str">
            <v>PAV_RÍGIDO</v>
          </cell>
        </row>
        <row r="18">
          <cell r="A18" t="str">
            <v>C54</v>
          </cell>
          <cell r="B18">
            <v>1191500.4342392494</v>
          </cell>
          <cell r="C18">
            <v>1145291.1404657718</v>
          </cell>
          <cell r="D18">
            <v>1185.4059999999999</v>
          </cell>
          <cell r="F18" t="str">
            <v>68-66</v>
          </cell>
          <cell r="G18" t="str">
            <v>PAV_RÍGIDO</v>
          </cell>
        </row>
        <row r="19">
          <cell r="A19" t="str">
            <v>C58</v>
          </cell>
          <cell r="B19">
            <v>1191499.2065451636</v>
          </cell>
          <cell r="C19">
            <v>1145264.4003911847</v>
          </cell>
          <cell r="D19">
            <v>1182.7929999999999</v>
          </cell>
        </row>
        <row r="20">
          <cell r="A20" t="str">
            <v>C60</v>
          </cell>
          <cell r="B20">
            <v>1191499.5953794362</v>
          </cell>
          <cell r="C20">
            <v>1145257.5732452362</v>
          </cell>
          <cell r="D20">
            <v>1182.2809999999999</v>
          </cell>
          <cell r="F20" t="str">
            <v>36-34</v>
          </cell>
          <cell r="G20" t="str">
            <v>PAV_RÍGIDO</v>
          </cell>
        </row>
        <row r="21">
          <cell r="A21" t="str">
            <v>C62</v>
          </cell>
          <cell r="B21">
            <v>1191497.5579809428</v>
          </cell>
          <cell r="C21">
            <v>1145212.1362822251</v>
          </cell>
          <cell r="D21">
            <v>1180.105</v>
          </cell>
          <cell r="F21" t="str">
            <v>34-68</v>
          </cell>
          <cell r="G21" t="str">
            <v>PAV_RÍGIDO</v>
          </cell>
        </row>
        <row r="22">
          <cell r="A22" t="str">
            <v>C66</v>
          </cell>
          <cell r="B22">
            <v>1191494.9638704243</v>
          </cell>
          <cell r="C22">
            <v>1145147.1920447221</v>
          </cell>
          <cell r="D22">
            <v>1175.7530489268427</v>
          </cell>
          <cell r="F22" t="str">
            <v>34-32</v>
          </cell>
          <cell r="G22" t="str">
            <v>ANDÉN-CONCRETO</v>
          </cell>
        </row>
        <row r="23">
          <cell r="A23" t="str">
            <v>C70</v>
          </cell>
          <cell r="B23">
            <v>1191497.2342826368</v>
          </cell>
          <cell r="C23">
            <v>1145054.4004244073</v>
          </cell>
          <cell r="D23">
            <v>1170.0571547577492</v>
          </cell>
          <cell r="F23" t="str">
            <v>32-28</v>
          </cell>
          <cell r="G23" t="str">
            <v>ANDÉN-CONCRETO</v>
          </cell>
        </row>
        <row r="24">
          <cell r="A24" t="str">
            <v>C74</v>
          </cell>
          <cell r="B24">
            <v>1191499.2138336732</v>
          </cell>
          <cell r="C24">
            <v>1144986.8170596131</v>
          </cell>
          <cell r="D24">
            <v>1166.8280156071628</v>
          </cell>
          <cell r="F24" t="str">
            <v>30-28</v>
          </cell>
          <cell r="G24" t="str">
            <v>PAV_RÍGIDO</v>
          </cell>
        </row>
        <row r="25">
          <cell r="A25" t="str">
            <v>C76</v>
          </cell>
          <cell r="B25">
            <v>1191497.067318565</v>
          </cell>
          <cell r="C25">
            <v>1144987.2829004505</v>
          </cell>
          <cell r="D25">
            <v>1166.756753520358</v>
          </cell>
          <cell r="F25" t="str">
            <v>28-26</v>
          </cell>
          <cell r="G25" t="str">
            <v>PAV-RÍGIDO</v>
          </cell>
        </row>
        <row r="26">
          <cell r="A26" t="str">
            <v>C78</v>
          </cell>
          <cell r="B26">
            <v>1191467.2288317634</v>
          </cell>
          <cell r="C26">
            <v>1144984.243197965</v>
          </cell>
          <cell r="D26">
            <v>1164.991127856624</v>
          </cell>
          <cell r="F26" t="str">
            <v>18-20</v>
          </cell>
          <cell r="G26" t="str">
            <v>PAV-RÍGIDO</v>
          </cell>
        </row>
        <row r="27">
          <cell r="A27" t="str">
            <v>C80</v>
          </cell>
          <cell r="B27">
            <v>1191466.3991390071</v>
          </cell>
          <cell r="C27">
            <v>1144930.4334735307</v>
          </cell>
          <cell r="D27">
            <v>1161.9028244998628</v>
          </cell>
          <cell r="F27" t="str">
            <v>20-22</v>
          </cell>
          <cell r="G27" t="str">
            <v>PAV-RÍGIDO</v>
          </cell>
        </row>
        <row r="28">
          <cell r="A28" t="str">
            <v>C90</v>
          </cell>
          <cell r="B28">
            <v>1191465.2260283672</v>
          </cell>
          <cell r="C28">
            <v>1144889.9137989464</v>
          </cell>
          <cell r="D28">
            <v>1159.4494287921034</v>
          </cell>
          <cell r="F28" t="str">
            <v>22-26</v>
          </cell>
          <cell r="G28" t="str">
            <v>PAV-RÍGIDO</v>
          </cell>
        </row>
        <row r="29">
          <cell r="A29" t="str">
            <v>C104</v>
          </cell>
          <cell r="B29">
            <v>1191463.399271481</v>
          </cell>
          <cell r="C29">
            <v>1144826.8596108749</v>
          </cell>
          <cell r="D29">
            <v>1155.1441202878093</v>
          </cell>
          <cell r="F29" t="str">
            <v>26-38</v>
          </cell>
          <cell r="G29" t="str">
            <v>PAV-RÍGIDO</v>
          </cell>
        </row>
        <row r="30">
          <cell r="A30" t="str">
            <v>C110</v>
          </cell>
          <cell r="B30">
            <v>1191462.8418117161</v>
          </cell>
          <cell r="C30">
            <v>1144792.153845073</v>
          </cell>
          <cell r="D30">
            <v>1152.9384668853863</v>
          </cell>
          <cell r="F30" t="str">
            <v>38-46</v>
          </cell>
          <cell r="G30" t="str">
            <v>PAV-RÍGIDO</v>
          </cell>
        </row>
        <row r="31">
          <cell r="A31" t="str">
            <v>C122</v>
          </cell>
          <cell r="B31">
            <v>1191462.0334376078</v>
          </cell>
          <cell r="C31">
            <v>1144760.658542125</v>
          </cell>
          <cell r="D31">
            <v>1150.7446010748581</v>
          </cell>
          <cell r="F31" t="str">
            <v>46-54</v>
          </cell>
          <cell r="G31" t="str">
            <v>PAV-ASFALTICO</v>
          </cell>
        </row>
        <row r="32">
          <cell r="A32" t="str">
            <v>C130</v>
          </cell>
          <cell r="B32">
            <v>1191461.571323764</v>
          </cell>
          <cell r="C32">
            <v>1144730.4794594583</v>
          </cell>
          <cell r="D32">
            <v>1147.5784266390315</v>
          </cell>
          <cell r="F32" t="str">
            <v>54-56</v>
          </cell>
          <cell r="G32" t="str">
            <v>PAV-ASFALTICO</v>
          </cell>
        </row>
        <row r="33">
          <cell r="A33" t="str">
            <v>C128</v>
          </cell>
          <cell r="B33">
            <v>1191431.892393013</v>
          </cell>
          <cell r="C33">
            <v>1144732.1344806391</v>
          </cell>
          <cell r="D33">
            <v>1147.7005174295173</v>
          </cell>
          <cell r="F33" t="str">
            <v>56-74</v>
          </cell>
          <cell r="G33" t="str">
            <v>PAV-ASFALTICO</v>
          </cell>
        </row>
        <row r="34">
          <cell r="A34" t="str">
            <v>C140</v>
          </cell>
          <cell r="B34">
            <v>1191433.1261077637</v>
          </cell>
          <cell r="C34">
            <v>1144710.7434003442</v>
          </cell>
          <cell r="D34">
            <v>1144.9210551968299</v>
          </cell>
          <cell r="F34" t="str">
            <v>58-60</v>
          </cell>
          <cell r="G34" t="str">
            <v>PAV-ASFALTICO</v>
          </cell>
        </row>
        <row r="35">
          <cell r="A35" t="str">
            <v>BOT9</v>
          </cell>
          <cell r="B35">
            <v>1191447.4583038669</v>
          </cell>
          <cell r="C35">
            <v>1144700.0254200781</v>
          </cell>
          <cell r="D35">
            <v>1134.6099999999999</v>
          </cell>
          <cell r="F35" t="str">
            <v>60-62</v>
          </cell>
          <cell r="G35" t="str">
            <v>PAV-ASFALTICO</v>
          </cell>
        </row>
        <row r="36">
          <cell r="A36" t="str">
            <v>C26</v>
          </cell>
          <cell r="B36">
            <v>1191515.8580873033</v>
          </cell>
          <cell r="C36">
            <v>1145421.851673282</v>
          </cell>
          <cell r="D36">
            <v>1203.2629999999999</v>
          </cell>
          <cell r="F36" t="str">
            <v>62-64</v>
          </cell>
          <cell r="G36" t="str">
            <v>PAV-ASFALTICO</v>
          </cell>
        </row>
        <row r="37">
          <cell r="A37" t="str">
            <v>C28</v>
          </cell>
          <cell r="B37">
            <v>1191508.3143</v>
          </cell>
          <cell r="C37">
            <v>1145367.4987999999</v>
          </cell>
          <cell r="D37">
            <v>1195.1600000000001</v>
          </cell>
          <cell r="F37" t="str">
            <v>96-98</v>
          </cell>
          <cell r="G37" t="str">
            <v>ZONA VERDE</v>
          </cell>
        </row>
        <row r="38">
          <cell r="A38" t="str">
            <v>C52</v>
          </cell>
          <cell r="B38">
            <v>1191502.8532229767</v>
          </cell>
          <cell r="C38">
            <v>1145325.3554622123</v>
          </cell>
          <cell r="D38">
            <v>1189.6320000000001</v>
          </cell>
          <cell r="F38" t="str">
            <v>98-100</v>
          </cell>
          <cell r="G38" t="str">
            <v>ZONA VERDE</v>
          </cell>
        </row>
        <row r="39">
          <cell r="A39" t="str">
            <v>C54</v>
          </cell>
          <cell r="B39">
            <v>1191500.4342392494</v>
          </cell>
          <cell r="C39">
            <v>1145291.1404657718</v>
          </cell>
          <cell r="D39">
            <v>1190.75</v>
          </cell>
          <cell r="F39" t="str">
            <v>100-104</v>
          </cell>
          <cell r="G39" t="str">
            <v>ZONA VERDE</v>
          </cell>
        </row>
        <row r="40">
          <cell r="A40" t="str">
            <v>TC1</v>
          </cell>
          <cell r="B40">
            <v>1191542.1189999999</v>
          </cell>
          <cell r="C40">
            <v>1145322.7350000001</v>
          </cell>
          <cell r="D40">
            <v>1190.0889999999999</v>
          </cell>
        </row>
        <row r="41">
          <cell r="A41" t="str">
            <v>C52</v>
          </cell>
          <cell r="B41">
            <v>1191502.8532229767</v>
          </cell>
          <cell r="C41">
            <v>1145325.3554622123</v>
          </cell>
          <cell r="D41">
            <v>1189.6317583792229</v>
          </cell>
          <cell r="F41" t="str">
            <v>104-106</v>
          </cell>
          <cell r="G41" t="str">
            <v>ZONA VERDE</v>
          </cell>
        </row>
        <row r="42">
          <cell r="A42" t="str">
            <v>C64</v>
          </cell>
          <cell r="B42">
            <v>1191540.5127123578</v>
          </cell>
          <cell r="C42">
            <v>1145209.1018411785</v>
          </cell>
          <cell r="D42">
            <v>1181.9725504697915</v>
          </cell>
          <cell r="F42" t="str">
            <v>106-108</v>
          </cell>
          <cell r="G42" t="str">
            <v>PAV-RÍGIDO</v>
          </cell>
        </row>
        <row r="43">
          <cell r="A43" t="str">
            <v>C62</v>
          </cell>
          <cell r="B43">
            <v>1191497.5579809428</v>
          </cell>
          <cell r="C43">
            <v>1145212.1362822251</v>
          </cell>
          <cell r="D43">
            <v>1181.973</v>
          </cell>
          <cell r="F43" t="str">
            <v>108-62</v>
          </cell>
          <cell r="G43" t="str">
            <v>PAV-RÍGIDO</v>
          </cell>
        </row>
        <row r="44">
          <cell r="A44" t="str">
            <v>C65</v>
          </cell>
          <cell r="B44">
            <v>1191532.7826694576</v>
          </cell>
          <cell r="C44">
            <v>1145148.0308560829</v>
          </cell>
          <cell r="D44">
            <v>1177.9460787660003</v>
          </cell>
          <cell r="F44" t="str">
            <v>102-100</v>
          </cell>
          <cell r="G44" t="str">
            <v>ZONA VERDE</v>
          </cell>
        </row>
        <row r="45">
          <cell r="A45" t="str">
            <v>C66</v>
          </cell>
          <cell r="B45">
            <v>1191494.9638704243</v>
          </cell>
          <cell r="C45">
            <v>1145147.1920447221</v>
          </cell>
          <cell r="D45">
            <v>1175.7530489268427</v>
          </cell>
          <cell r="F45" t="str">
            <v>80-82</v>
          </cell>
          <cell r="G45" t="str">
            <v>PAV-RÍGIDO</v>
          </cell>
        </row>
        <row r="46">
          <cell r="A46" t="str">
            <v>C74</v>
          </cell>
          <cell r="B46">
            <v>1191499.2138336732</v>
          </cell>
          <cell r="C46">
            <v>1144986.8170596131</v>
          </cell>
          <cell r="D46">
            <v>1166.8280156071628</v>
          </cell>
          <cell r="F46" t="str">
            <v>82-84</v>
          </cell>
          <cell r="G46" t="str">
            <v>PAV-RÍGIDO</v>
          </cell>
        </row>
        <row r="47">
          <cell r="A47" t="str">
            <v>C92</v>
          </cell>
          <cell r="B47">
            <v>1191523.5256064434</v>
          </cell>
          <cell r="C47">
            <v>1144986.5423009782</v>
          </cell>
          <cell r="D47">
            <v>1166.3729599073076</v>
          </cell>
          <cell r="F47" t="str">
            <v>84-88</v>
          </cell>
          <cell r="G47" t="str">
            <v>PAV-RÍGIDO</v>
          </cell>
        </row>
        <row r="48">
          <cell r="A48" t="str">
            <v>C94</v>
          </cell>
          <cell r="B48">
            <v>1191526.1470680055</v>
          </cell>
          <cell r="C48">
            <v>1144928.2134385803</v>
          </cell>
          <cell r="D48">
            <v>1163.4417861952909</v>
          </cell>
          <cell r="F48" t="str">
            <v>88-116</v>
          </cell>
        </row>
        <row r="49">
          <cell r="A49" t="str">
            <v>C96</v>
          </cell>
          <cell r="B49">
            <v>1191526.3531607171</v>
          </cell>
          <cell r="C49">
            <v>1144891.4892880481</v>
          </cell>
          <cell r="D49">
            <v>1160.8718878458428</v>
          </cell>
          <cell r="F49" t="str">
            <v>84-86</v>
          </cell>
          <cell r="G49" t="str">
            <v>PAV-RÍGIDO</v>
          </cell>
        </row>
        <row r="50">
          <cell r="A50" t="str">
            <v>C100</v>
          </cell>
          <cell r="B50">
            <v>1191527.5483723937</v>
          </cell>
          <cell r="C50">
            <v>1144827.6473020378</v>
          </cell>
          <cell r="D50">
            <v>1155.9654330649385</v>
          </cell>
          <cell r="F50" t="str">
            <v>86-74</v>
          </cell>
          <cell r="G50" t="str">
            <v>PAV-RÍGIDO</v>
          </cell>
        </row>
        <row r="51">
          <cell r="A51" t="str">
            <v>C116</v>
          </cell>
          <cell r="B51">
            <v>1191528.4827198791</v>
          </cell>
          <cell r="C51">
            <v>1144786.689050117</v>
          </cell>
          <cell r="D51">
            <v>1153.2575718136488</v>
          </cell>
          <cell r="F51" t="str">
            <v>88-90</v>
          </cell>
          <cell r="G51" t="str">
            <v>PAV_ASFÁLTICO</v>
          </cell>
        </row>
        <row r="52">
          <cell r="A52" t="str">
            <v>C120</v>
          </cell>
          <cell r="B52">
            <v>1191529.177072189</v>
          </cell>
          <cell r="C52">
            <v>1144752.0608019887</v>
          </cell>
          <cell r="D52">
            <v>1150.2924485892886</v>
          </cell>
          <cell r="F52" t="str">
            <v>90-BOT6</v>
          </cell>
          <cell r="G52" t="str">
            <v>PAV_ASFÁLTICO</v>
          </cell>
        </row>
        <row r="53">
          <cell r="A53" t="str">
            <v>C132</v>
          </cell>
          <cell r="B53">
            <v>1191529.3554967688</v>
          </cell>
          <cell r="C53">
            <v>1144724.1237319179</v>
          </cell>
          <cell r="D53">
            <v>1148.6058974796965</v>
          </cell>
          <cell r="F53" t="str">
            <v>92-94</v>
          </cell>
          <cell r="G53" t="str">
            <v>PAV-RÍGIDO</v>
          </cell>
        </row>
        <row r="54">
          <cell r="A54" t="str">
            <v>C130</v>
          </cell>
          <cell r="B54">
            <v>1191461.571323764</v>
          </cell>
          <cell r="C54">
            <v>1144730.4794594583</v>
          </cell>
          <cell r="D54">
            <v>1147.5784266390315</v>
          </cell>
          <cell r="F54" t="str">
            <v>110-112</v>
          </cell>
          <cell r="G54" t="str">
            <v>PAV-RÍGIDO</v>
          </cell>
        </row>
        <row r="55">
          <cell r="A55" t="str">
            <v>C100</v>
          </cell>
          <cell r="B55">
            <v>1191527.5483723937</v>
          </cell>
          <cell r="C55">
            <v>1144827.6473020378</v>
          </cell>
          <cell r="D55">
            <v>1155.9654330649385</v>
          </cell>
          <cell r="F55" t="str">
            <v>112-114</v>
          </cell>
          <cell r="G55" t="str">
            <v>PAV-RÍGIDO</v>
          </cell>
        </row>
        <row r="56">
          <cell r="A56" t="str">
            <v>C102</v>
          </cell>
          <cell r="B56">
            <v>1191501.6060028421</v>
          </cell>
          <cell r="C56">
            <v>1144827.5702766138</v>
          </cell>
          <cell r="D56">
            <v>1155.9129076851048</v>
          </cell>
          <cell r="F56" t="str">
            <v>114-116</v>
          </cell>
          <cell r="G56" t="str">
            <v>PAV-RÍGIDO</v>
          </cell>
        </row>
        <row r="57">
          <cell r="A57" t="str">
            <v>C104</v>
          </cell>
          <cell r="B57">
            <v>1191463.399271481</v>
          </cell>
          <cell r="C57">
            <v>1144826.8596108749</v>
          </cell>
          <cell r="D57">
            <v>1155.1441202878093</v>
          </cell>
        </row>
        <row r="58">
          <cell r="A58" t="str">
            <v>C106</v>
          </cell>
          <cell r="B58">
            <v>1191431.5151670205</v>
          </cell>
          <cell r="C58">
            <v>1144825.6209093952</v>
          </cell>
          <cell r="D58">
            <v>1154.6266067570036</v>
          </cell>
          <cell r="F58" t="str">
            <v>116-118</v>
          </cell>
          <cell r="G58" t="str">
            <v>PAV-RÍGIDO</v>
          </cell>
        </row>
        <row r="59">
          <cell r="A59" t="str">
            <v>C114</v>
          </cell>
          <cell r="B59">
            <v>1191501.9727163019</v>
          </cell>
          <cell r="C59">
            <v>1144788.5440485245</v>
          </cell>
          <cell r="D59">
            <v>1153.2621634085367</v>
          </cell>
        </row>
        <row r="60">
          <cell r="A60" t="str">
            <v>C112</v>
          </cell>
          <cell r="B60">
            <v>1191500.1950739091</v>
          </cell>
          <cell r="C60">
            <v>1144788.9457463184</v>
          </cell>
          <cell r="D60">
            <v>1153.2556116151654</v>
          </cell>
          <cell r="F60" t="str">
            <v>118-120</v>
          </cell>
          <cell r="G60" t="str">
            <v>PAV-RÍGIDO</v>
          </cell>
        </row>
        <row r="61">
          <cell r="A61" t="str">
            <v>C110</v>
          </cell>
          <cell r="B61">
            <v>1191462.8418117161</v>
          </cell>
          <cell r="C61">
            <v>1144792.153845073</v>
          </cell>
          <cell r="D61">
            <v>1152.9384668853863</v>
          </cell>
          <cell r="F61" t="str">
            <v>120-122</v>
          </cell>
          <cell r="G61" t="str">
            <v>PAV-RÍGIDO</v>
          </cell>
        </row>
        <row r="62">
          <cell r="A62" t="str">
            <v>TC3</v>
          </cell>
          <cell r="B62">
            <v>1191501.3699</v>
          </cell>
          <cell r="C62">
            <v>1144808.7973</v>
          </cell>
          <cell r="D62">
            <v>1154.8399999999999</v>
          </cell>
          <cell r="F62" t="str">
            <v>122-BOT</v>
          </cell>
          <cell r="G62" t="str">
            <v>PAV-RÍGIDO</v>
          </cell>
        </row>
        <row r="63">
          <cell r="A63" t="str">
            <v>C120</v>
          </cell>
          <cell r="B63">
            <v>1191529.177072189</v>
          </cell>
          <cell r="C63">
            <v>1144752.0608019887</v>
          </cell>
          <cell r="D63">
            <v>1150.2924485892886</v>
          </cell>
        </row>
        <row r="64">
          <cell r="A64" t="str">
            <v>C122</v>
          </cell>
          <cell r="B64">
            <v>1191462.0334376078</v>
          </cell>
          <cell r="C64">
            <v>1144760.658542125</v>
          </cell>
          <cell r="D64">
            <v>1150.7446010748581</v>
          </cell>
        </row>
        <row r="65">
          <cell r="A65" t="str">
            <v>C96</v>
          </cell>
          <cell r="B65">
            <v>1191526.3531607171</v>
          </cell>
          <cell r="C65">
            <v>1144891.4892880481</v>
          </cell>
          <cell r="D65">
            <v>1160.8718878458428</v>
          </cell>
        </row>
        <row r="66">
          <cell r="A66" t="str">
            <v>C97</v>
          </cell>
          <cell r="B66">
            <v>1191565.4065407964</v>
          </cell>
          <cell r="C66">
            <v>1144892.8155515667</v>
          </cell>
          <cell r="D66">
            <v>1160.2233660169181</v>
          </cell>
        </row>
        <row r="67">
          <cell r="A67" t="str">
            <v>C98</v>
          </cell>
          <cell r="B67">
            <v>1191569.8600007538</v>
          </cell>
          <cell r="C67">
            <v>1144828.6744065618</v>
          </cell>
          <cell r="D67">
            <v>1155.9259800197913</v>
          </cell>
        </row>
        <row r="68">
          <cell r="A68" t="str">
            <v>C118</v>
          </cell>
          <cell r="B68">
            <v>1191571.2640659509</v>
          </cell>
          <cell r="C68">
            <v>1144782.6282532108</v>
          </cell>
          <cell r="D68">
            <v>1152.7656705800646</v>
          </cell>
        </row>
        <row r="69">
          <cell r="A69" t="str">
            <v>C134</v>
          </cell>
          <cell r="B69">
            <v>1191556.5603261429</v>
          </cell>
          <cell r="C69">
            <v>1144722.322583054</v>
          </cell>
          <cell r="D69">
            <v>1148.4671202861955</v>
          </cell>
        </row>
        <row r="70">
          <cell r="A70" t="str">
            <v>C136</v>
          </cell>
          <cell r="B70">
            <v>1191566.1729253982</v>
          </cell>
          <cell r="C70">
            <v>1144707.4150436397</v>
          </cell>
          <cell r="D70">
            <v>1147.1464895875115</v>
          </cell>
        </row>
        <row r="71">
          <cell r="A71" t="str">
            <v>C138</v>
          </cell>
          <cell r="B71">
            <v>1191564.1166434162</v>
          </cell>
          <cell r="C71">
            <v>1144689.0780558048</v>
          </cell>
          <cell r="D71">
            <v>1145.5126510172631</v>
          </cell>
        </row>
        <row r="72">
          <cell r="A72" t="str">
            <v>BOT7</v>
          </cell>
          <cell r="B72">
            <v>1191601.1109846877</v>
          </cell>
          <cell r="C72">
            <v>1144687.0181042748</v>
          </cell>
          <cell r="D72">
            <v>1127.6437102567099</v>
          </cell>
        </row>
        <row r="73">
          <cell r="A73" t="str">
            <v>TC4</v>
          </cell>
          <cell r="B73">
            <v>1191463.7904000001</v>
          </cell>
          <cell r="C73">
            <v>1144930.5388</v>
          </cell>
          <cell r="D73">
            <v>1161.7639999999999</v>
          </cell>
        </row>
        <row r="74">
          <cell r="A74" t="str">
            <v>C82</v>
          </cell>
          <cell r="B74">
            <v>1191433.9077385911</v>
          </cell>
          <cell r="C74">
            <v>1144931.8403828214</v>
          </cell>
          <cell r="D74">
            <v>1159.9307098309339</v>
          </cell>
        </row>
        <row r="75">
          <cell r="A75" t="str">
            <v>C84</v>
          </cell>
          <cell r="B75">
            <v>1191432.904671584</v>
          </cell>
          <cell r="C75">
            <v>1144889.7090872482</v>
          </cell>
          <cell r="D75">
            <v>1157.8125746058085</v>
          </cell>
        </row>
        <row r="76">
          <cell r="A76" t="str">
            <v>C108</v>
          </cell>
          <cell r="B76">
            <v>1191431.0758337972</v>
          </cell>
          <cell r="C76">
            <v>1144796.2155168962</v>
          </cell>
          <cell r="D76">
            <v>1153.093708605792</v>
          </cell>
        </row>
        <row r="77">
          <cell r="A77" t="str">
            <v>C124</v>
          </cell>
          <cell r="B77">
            <v>1191430.8320209784</v>
          </cell>
          <cell r="C77">
            <v>1144764.2463879071</v>
          </cell>
          <cell r="D77">
            <v>1151.36099689966</v>
          </cell>
        </row>
        <row r="78">
          <cell r="A78" t="str">
            <v>C126</v>
          </cell>
          <cell r="B78">
            <v>1191430.4374146583</v>
          </cell>
          <cell r="C78">
            <v>1144732.9865426922</v>
          </cell>
          <cell r="D78">
            <v>1147.7185499223162</v>
          </cell>
        </row>
        <row r="79">
          <cell r="A79" t="str">
            <v>C128</v>
          </cell>
          <cell r="B79">
            <v>1191431.892393013</v>
          </cell>
          <cell r="C79">
            <v>1144732.1344806391</v>
          </cell>
          <cell r="D79">
            <v>1147.7005174295173</v>
          </cell>
          <cell r="G79" t="e">
            <v>#VALUE!</v>
          </cell>
          <cell r="H79" t="e">
            <v>#VALUE!</v>
          </cell>
        </row>
        <row r="80">
          <cell r="A80" t="str">
            <v>C86</v>
          </cell>
          <cell r="B80">
            <v>1191398.6718257838</v>
          </cell>
          <cell r="C80">
            <v>1144889.2047952481</v>
          </cell>
          <cell r="D80">
            <v>1156.6426841433508</v>
          </cell>
          <cell r="G80" t="e">
            <v>#VALUE!</v>
          </cell>
          <cell r="H80" t="e">
            <v>#VALUE!</v>
          </cell>
        </row>
        <row r="81">
          <cell r="A81" t="str">
            <v>C88</v>
          </cell>
          <cell r="B81">
            <v>1191385.2400421887</v>
          </cell>
          <cell r="C81">
            <v>1144831.5866018485</v>
          </cell>
          <cell r="D81">
            <v>1152.2815318608457</v>
          </cell>
        </row>
        <row r="82">
          <cell r="A82" t="str">
            <v>C108</v>
          </cell>
          <cell r="B82">
            <v>1191431.0758337972</v>
          </cell>
          <cell r="C82">
            <v>1144796.2155168962</v>
          </cell>
          <cell r="D82">
            <v>1153.093708605792</v>
          </cell>
        </row>
        <row r="83">
          <cell r="A83" t="str">
            <v>PT1</v>
          </cell>
          <cell r="B83">
            <v>1191517.289073844</v>
          </cell>
          <cell r="C83">
            <v>1145508.4159308083</v>
          </cell>
          <cell r="D83">
            <v>1230.9528403960812</v>
          </cell>
        </row>
        <row r="84">
          <cell r="A84" t="str">
            <v>PT2</v>
          </cell>
          <cell r="B84">
            <v>1191531.5977</v>
          </cell>
          <cell r="C84">
            <v>1145505.7890999999</v>
          </cell>
          <cell r="D84">
            <v>1226.654</v>
          </cell>
        </row>
        <row r="85">
          <cell r="A85" t="str">
            <v>C1</v>
          </cell>
          <cell r="B85">
            <v>1191545.1289403753</v>
          </cell>
          <cell r="C85">
            <v>1145519.9104343585</v>
          </cell>
          <cell r="D85">
            <v>1220.9332550114161</v>
          </cell>
        </row>
        <row r="86">
          <cell r="A86" t="str">
            <v>C2</v>
          </cell>
          <cell r="B86">
            <v>1191550.4788459165</v>
          </cell>
          <cell r="C86">
            <v>1145514.8570228245</v>
          </cell>
          <cell r="D86">
            <v>1218.2593464328063</v>
          </cell>
        </row>
        <row r="87">
          <cell r="A87" t="str">
            <v>C4</v>
          </cell>
          <cell r="B87">
            <v>1191540.2756986935</v>
          </cell>
          <cell r="C87">
            <v>1145487.5546737197</v>
          </cell>
          <cell r="D87">
            <v>1211.8135146093448</v>
          </cell>
        </row>
        <row r="88">
          <cell r="A88" t="str">
            <v>C36</v>
          </cell>
          <cell r="B88">
            <v>1191385.9782167007</v>
          </cell>
          <cell r="C88">
            <v>1145366.0249690493</v>
          </cell>
          <cell r="D88">
            <v>1186.0971475412819</v>
          </cell>
          <cell r="E88" t="str">
            <v>C34</v>
          </cell>
          <cell r="F88">
            <v>1191407.6480886049</v>
          </cell>
          <cell r="G88">
            <v>1145368.3297261901</v>
          </cell>
          <cell r="H88">
            <v>1185.865220816396</v>
          </cell>
          <cell r="I88" t="str">
            <v>C34</v>
          </cell>
        </row>
        <row r="89">
          <cell r="A89" t="str">
            <v>C34</v>
          </cell>
          <cell r="B89">
            <v>1191407.6480886049</v>
          </cell>
          <cell r="C89">
            <v>1145368.3297261901</v>
          </cell>
          <cell r="D89">
            <v>1185.865220816396</v>
          </cell>
        </row>
        <row r="90">
          <cell r="A90" t="str">
            <v>C32</v>
          </cell>
          <cell r="B90">
            <v>1191444.5673425526</v>
          </cell>
          <cell r="C90">
            <v>1145372.5219059505</v>
          </cell>
          <cell r="D90">
            <v>1186.8904668925011</v>
          </cell>
        </row>
        <row r="91">
          <cell r="A91" t="str">
            <v>C30</v>
          </cell>
          <cell r="B91">
            <v>1191480.2691174878</v>
          </cell>
          <cell r="C91">
            <v>1145371.9440329694</v>
          </cell>
          <cell r="D91">
            <v>1190.8422046707394</v>
          </cell>
        </row>
        <row r="92">
          <cell r="A92" t="str">
            <v>C40</v>
          </cell>
          <cell r="B92">
            <v>1191233.6051568398</v>
          </cell>
          <cell r="C92">
            <v>1145315.3305393076</v>
          </cell>
          <cell r="D92">
            <v>1205.6533415126141</v>
          </cell>
        </row>
        <row r="93">
          <cell r="A93" t="str">
            <v>BOT2</v>
          </cell>
          <cell r="B93">
            <v>1191343.7437278249</v>
          </cell>
          <cell r="C93">
            <v>1145348.0400492826</v>
          </cell>
          <cell r="D93">
            <v>1181.7207503766831</v>
          </cell>
        </row>
        <row r="94">
          <cell r="A94" t="str">
            <v>C60</v>
          </cell>
          <cell r="B94">
            <v>1191499.5953794362</v>
          </cell>
          <cell r="C94">
            <v>1145257.5732452362</v>
          </cell>
          <cell r="D94">
            <v>1182.2805486798327</v>
          </cell>
        </row>
        <row r="95">
          <cell r="A95" t="str">
            <v>C50</v>
          </cell>
          <cell r="B95">
            <v>1191452.9479753971</v>
          </cell>
          <cell r="C95">
            <v>1145258.0259143095</v>
          </cell>
          <cell r="D95">
            <v>1179.4210856841094</v>
          </cell>
        </row>
        <row r="96">
          <cell r="A96" t="str">
            <v>C48</v>
          </cell>
          <cell r="B96">
            <v>1191416.5215588321</v>
          </cell>
          <cell r="C96">
            <v>1145268.427506027</v>
          </cell>
          <cell r="D96">
            <v>1174.4300171656976</v>
          </cell>
        </row>
        <row r="97">
          <cell r="A97" t="str">
            <v>C40</v>
          </cell>
          <cell r="B97">
            <v>1191233.6051568398</v>
          </cell>
          <cell r="C97">
            <v>1145315.3305393076</v>
          </cell>
          <cell r="D97">
            <v>1205.6533415126141</v>
          </cell>
        </row>
        <row r="98">
          <cell r="A98" t="str">
            <v>C42</v>
          </cell>
          <cell r="B98">
            <v>1191315.1649979209</v>
          </cell>
          <cell r="C98">
            <v>1145293.7707278812</v>
          </cell>
          <cell r="D98">
            <v>1191.9576915731323</v>
          </cell>
        </row>
        <row r="99">
          <cell r="A99" t="str">
            <v>C38</v>
          </cell>
          <cell r="B99">
            <v>1191333.3602941735</v>
          </cell>
          <cell r="C99">
            <v>1145360.6807149199</v>
          </cell>
          <cell r="D99">
            <v>1186.121058422025</v>
          </cell>
        </row>
        <row r="100">
          <cell r="A100" t="str">
            <v>C44</v>
          </cell>
          <cell r="B100">
            <v>1191343.4377744319</v>
          </cell>
          <cell r="C100">
            <v>1145286.4692994244</v>
          </cell>
          <cell r="D100">
            <v>1186.7896610341879</v>
          </cell>
        </row>
        <row r="101">
          <cell r="A101" t="str">
            <v>C46</v>
          </cell>
          <cell r="B101">
            <v>1191361.9793602214</v>
          </cell>
          <cell r="C101">
            <v>1145282.0798004218</v>
          </cell>
          <cell r="D101">
            <v>1182.6461140254107</v>
          </cell>
        </row>
        <row r="102">
          <cell r="A102" t="str">
            <v>BOT5</v>
          </cell>
          <cell r="B102">
            <v>1191417.1800177342</v>
          </cell>
          <cell r="C102">
            <v>1145255.6605787077</v>
          </cell>
          <cell r="D102">
            <v>1170.1999999999998</v>
          </cell>
        </row>
        <row r="103">
          <cell r="A103" t="str">
            <v>TC5</v>
          </cell>
          <cell r="B103">
            <v>1191488.4743999999</v>
          </cell>
          <cell r="C103">
            <v>1145147.0571000001</v>
          </cell>
          <cell r="D103">
            <v>1175.1600000000001</v>
          </cell>
        </row>
        <row r="104">
          <cell r="A104" t="str">
            <v>C68</v>
          </cell>
          <cell r="B104">
            <v>1191437.9826942703</v>
          </cell>
          <cell r="C104">
            <v>1145146.6830247378</v>
          </cell>
          <cell r="D104">
            <v>1165.2966002560861</v>
          </cell>
        </row>
        <row r="105">
          <cell r="A105" t="str">
            <v>BOT6</v>
          </cell>
          <cell r="B105">
            <v>1191437.4368949365</v>
          </cell>
          <cell r="C105">
            <v>1145141.8977111292</v>
          </cell>
          <cell r="D105">
            <v>1164.77</v>
          </cell>
        </row>
        <row r="106">
          <cell r="A106" t="str">
            <v>C142</v>
          </cell>
          <cell r="B106">
            <v>1191095.5909430501</v>
          </cell>
          <cell r="C106">
            <v>1144945.8784109976</v>
          </cell>
          <cell r="D106">
            <v>1162.7580487242119</v>
          </cell>
        </row>
        <row r="107">
          <cell r="A107" t="str">
            <v>CJ143</v>
          </cell>
          <cell r="B107">
            <v>1191164.0954978752</v>
          </cell>
          <cell r="C107">
            <v>1144957.758586125</v>
          </cell>
          <cell r="D107">
            <v>1152.1839261782011</v>
          </cell>
        </row>
        <row r="108">
          <cell r="A108" t="str">
            <v>CJ144</v>
          </cell>
          <cell r="B108">
            <v>1191167.6089525388</v>
          </cell>
          <cell r="C108">
            <v>1144954.3943995798</v>
          </cell>
          <cell r="D108">
            <v>1152.2503678737269</v>
          </cell>
        </row>
        <row r="109">
          <cell r="A109" t="str">
            <v>C150</v>
          </cell>
          <cell r="B109">
            <v>1191181.9452158145</v>
          </cell>
          <cell r="C109">
            <v>1144932.4233982624</v>
          </cell>
          <cell r="D109">
            <v>1151.8081336255802</v>
          </cell>
        </row>
        <row r="110">
          <cell r="A110" t="str">
            <v>CJ152</v>
          </cell>
          <cell r="B110">
            <v>1191191.5967579724</v>
          </cell>
          <cell r="C110">
            <v>1144939.66916314</v>
          </cell>
          <cell r="D110">
            <v>1150.8302120287158</v>
          </cell>
        </row>
        <row r="111">
          <cell r="A111" t="str">
            <v>BOT11</v>
          </cell>
          <cell r="B111">
            <v>1191241.4727164977</v>
          </cell>
          <cell r="C111">
            <v>1144942.4868432211</v>
          </cell>
          <cell r="D111">
            <v>1141.95</v>
          </cell>
        </row>
        <row r="112">
          <cell r="A112" t="str">
            <v>CJ166</v>
          </cell>
          <cell r="B112">
            <v>1191164.6906081452</v>
          </cell>
          <cell r="C112">
            <v>1144781.2073734854</v>
          </cell>
          <cell r="D112">
            <v>1178.0029836888752</v>
          </cell>
        </row>
        <row r="113">
          <cell r="A113" t="str">
            <v>CJ164</v>
          </cell>
          <cell r="B113">
            <v>1191124.0879706354</v>
          </cell>
          <cell r="C113">
            <v>1144864.9517246683</v>
          </cell>
          <cell r="D113">
            <v>1170.0820154856133</v>
          </cell>
        </row>
        <row r="114">
          <cell r="A114" t="str">
            <v>CJ168</v>
          </cell>
          <cell r="B114">
            <v>1191113.9781378738</v>
          </cell>
          <cell r="C114">
            <v>1144869.349847222</v>
          </cell>
          <cell r="D114">
            <v>1170.0820154856133</v>
          </cell>
        </row>
        <row r="115">
          <cell r="A115" t="str">
            <v>CJ162</v>
          </cell>
          <cell r="B115">
            <v>1191127.8199318557</v>
          </cell>
          <cell r="C115">
            <v>1144878.0189709365</v>
          </cell>
          <cell r="D115">
            <v>1168.9728423386268</v>
          </cell>
        </row>
        <row r="116">
          <cell r="A116" t="str">
            <v>CJ156</v>
          </cell>
          <cell r="B116">
            <v>1191149.8309283894</v>
          </cell>
          <cell r="C116">
            <v>1144892.0446032835</v>
          </cell>
          <cell r="D116">
            <v>1165.7435616916148</v>
          </cell>
        </row>
        <row r="117">
          <cell r="A117" t="str">
            <v>CJ154</v>
          </cell>
          <cell r="B117">
            <v>1191185.338261886</v>
          </cell>
          <cell r="C117">
            <v>1144919.5643371632</v>
          </cell>
          <cell r="D117">
            <v>1152.1975496993373</v>
          </cell>
        </row>
        <row r="118">
          <cell r="A118" t="str">
            <v>C162</v>
          </cell>
          <cell r="B118">
            <v>1191028.1944093516</v>
          </cell>
          <cell r="C118">
            <v>1145053.8591286908</v>
          </cell>
          <cell r="D118">
            <v>1161.9748751997436</v>
          </cell>
        </row>
        <row r="119">
          <cell r="A119" t="str">
            <v>C160</v>
          </cell>
          <cell r="B119">
            <v>1191126.4227609062</v>
          </cell>
          <cell r="C119">
            <v>1145032.8987971456</v>
          </cell>
          <cell r="D119">
            <v>1148.1460356545308</v>
          </cell>
        </row>
        <row r="120">
          <cell r="A120" t="str">
            <v>C158</v>
          </cell>
          <cell r="B120">
            <v>1191156.0283301936</v>
          </cell>
          <cell r="C120">
            <v>1145012.7727539577</v>
          </cell>
          <cell r="D120">
            <v>1145.4605361375882</v>
          </cell>
        </row>
        <row r="121">
          <cell r="A121" t="str">
            <v>BOT12</v>
          </cell>
          <cell r="B121">
            <v>1191172.9074182273</v>
          </cell>
          <cell r="C121">
            <v>1145004.7513755194</v>
          </cell>
          <cell r="D121">
            <v>1142.0337810361893</v>
          </cell>
        </row>
        <row r="122">
          <cell r="A122" t="str">
            <v>TC6</v>
          </cell>
        </row>
        <row r="123">
          <cell r="A123" t="str">
            <v>C142</v>
          </cell>
          <cell r="B123">
            <v>1191095.5909430501</v>
          </cell>
          <cell r="C123">
            <v>1144945.8784109976</v>
          </cell>
          <cell r="D123">
            <v>1162.7580487242119</v>
          </cell>
        </row>
        <row r="124">
          <cell r="A124" t="str">
            <v>CJ143</v>
          </cell>
          <cell r="B124">
            <v>1191164.0954978752</v>
          </cell>
          <cell r="C124">
            <v>1144957.758586125</v>
          </cell>
          <cell r="D124">
            <v>1152.1839261782011</v>
          </cell>
        </row>
        <row r="125">
          <cell r="A125" t="str">
            <v>CJ144</v>
          </cell>
          <cell r="B125">
            <v>1191167.6089525388</v>
          </cell>
          <cell r="C125">
            <v>1144954.3943995798</v>
          </cell>
          <cell r="D125">
            <v>1152.2503678737269</v>
          </cell>
        </row>
        <row r="126">
          <cell r="A126" t="str">
            <v>C150</v>
          </cell>
          <cell r="B126">
            <v>1191181.9452158145</v>
          </cell>
          <cell r="C126">
            <v>1144932.4233982624</v>
          </cell>
          <cell r="D126">
            <v>1151.8081336255802</v>
          </cell>
        </row>
        <row r="127">
          <cell r="A127" t="str">
            <v>CJ152</v>
          </cell>
          <cell r="B127">
            <v>1191191.5967579724</v>
          </cell>
          <cell r="C127">
            <v>1144939.66916314</v>
          </cell>
          <cell r="D127">
            <v>1150.8302120287158</v>
          </cell>
        </row>
        <row r="128">
          <cell r="A128" t="str">
            <v>BOT11</v>
          </cell>
          <cell r="B128">
            <v>1144942.4868432211</v>
          </cell>
          <cell r="C128">
            <v>1144942.4868432211</v>
          </cell>
          <cell r="D128">
            <v>1141.95</v>
          </cell>
        </row>
        <row r="129">
          <cell r="A129" t="str">
            <v>CJ166</v>
          </cell>
          <cell r="B129">
            <v>1191164.6906081452</v>
          </cell>
          <cell r="C129">
            <v>1144781.2073734854</v>
          </cell>
          <cell r="D129">
            <v>1178.0029836888752</v>
          </cell>
        </row>
        <row r="130">
          <cell r="A130" t="str">
            <v>CJ164</v>
          </cell>
          <cell r="B130">
            <v>1191124.0879706354</v>
          </cell>
          <cell r="C130">
            <v>1144864.9517246683</v>
          </cell>
          <cell r="D130">
            <v>1170.0820154856133</v>
          </cell>
        </row>
        <row r="131">
          <cell r="A131" t="str">
            <v>CJ168</v>
          </cell>
          <cell r="B131">
            <v>1191113.9781378738</v>
          </cell>
          <cell r="C131">
            <v>1144869.349847222</v>
          </cell>
          <cell r="D131">
            <v>1171.3969999999999</v>
          </cell>
        </row>
        <row r="132">
          <cell r="A132" t="str">
            <v>CJ162</v>
          </cell>
          <cell r="B132">
            <v>1191127.8199318557</v>
          </cell>
          <cell r="C132">
            <v>1144878.0189709365</v>
          </cell>
          <cell r="D132">
            <v>1168.9728423386268</v>
          </cell>
        </row>
        <row r="133">
          <cell r="A133" t="str">
            <v>CJ156</v>
          </cell>
          <cell r="B133">
            <v>1191149.8309283894</v>
          </cell>
          <cell r="C133">
            <v>1144892.0446032835</v>
          </cell>
          <cell r="D133">
            <v>1165.7435616916148</v>
          </cell>
        </row>
        <row r="134">
          <cell r="A134" t="str">
            <v>CJ154</v>
          </cell>
          <cell r="B134">
            <v>1191185.338261886</v>
          </cell>
          <cell r="C134">
            <v>1144919.5643371632</v>
          </cell>
          <cell r="D134">
            <v>1152.1975496993373</v>
          </cell>
        </row>
        <row r="135">
          <cell r="A135" t="str">
            <v xml:space="preserve">CJ164' </v>
          </cell>
          <cell r="B135">
            <v>1191125.3992000001</v>
          </cell>
          <cell r="C135">
            <v>1144869.5430999999</v>
          </cell>
          <cell r="D135">
            <v>1169.8</v>
          </cell>
        </row>
        <row r="136">
          <cell r="A136" t="str">
            <v>BOT4</v>
          </cell>
          <cell r="B136">
            <v>1191427.1189999999</v>
          </cell>
          <cell r="C136">
            <v>1145287.852</v>
          </cell>
          <cell r="D136">
            <v>1174.47</v>
          </cell>
        </row>
        <row r="137">
          <cell r="A137" t="str">
            <v>C119</v>
          </cell>
          <cell r="B137">
            <v>1191568.6373863991</v>
          </cell>
          <cell r="C137">
            <v>1144748.6849122746</v>
          </cell>
          <cell r="D137">
            <v>1150.2344069418371</v>
          </cell>
        </row>
        <row r="138">
          <cell r="A138" t="str">
            <v>CJ149</v>
          </cell>
          <cell r="B138">
            <v>1191158.2828147956</v>
          </cell>
          <cell r="C138">
            <v>1144931.4597573425</v>
          </cell>
          <cell r="D138">
            <v>1153.7148713143672</v>
          </cell>
        </row>
        <row r="139">
          <cell r="A139" t="str">
            <v>CJ145</v>
          </cell>
          <cell r="B139">
            <v>1191168.8141633389</v>
          </cell>
          <cell r="C139">
            <v>1144964.1446512789</v>
          </cell>
          <cell r="D139">
            <v>1152.1940647020156</v>
          </cell>
        </row>
        <row r="140">
          <cell r="A140" t="str">
            <v>BOT3</v>
          </cell>
          <cell r="B140">
            <v>1191162.4972890744</v>
          </cell>
          <cell r="C140">
            <v>1144984.0644106872</v>
          </cell>
          <cell r="D140">
            <v>1149.6611593464099</v>
          </cell>
        </row>
        <row r="141">
          <cell r="A141" t="str">
            <v xml:space="preserve">CJ164' </v>
          </cell>
          <cell r="B141">
            <v>1191125.5163</v>
          </cell>
          <cell r="C141">
            <v>1144869.6651000001</v>
          </cell>
          <cell r="D141">
            <v>1170.0820000000001</v>
          </cell>
        </row>
        <row r="142">
          <cell r="A142" t="str">
            <v>A</v>
          </cell>
          <cell r="B142">
            <v>1191449.6170000001</v>
          </cell>
          <cell r="C142">
            <v>1145215.1459999999</v>
          </cell>
          <cell r="D142">
            <v>1178.3</v>
          </cell>
        </row>
        <row r="143">
          <cell r="A143" t="str">
            <v>B</v>
          </cell>
          <cell r="B143">
            <v>1191407.9083</v>
          </cell>
          <cell r="C143">
            <v>1145366.8773000001</v>
          </cell>
          <cell r="D143">
            <v>1185.8499999999999</v>
          </cell>
        </row>
        <row r="144">
          <cell r="A144" t="str">
            <v>C</v>
          </cell>
          <cell r="B144">
            <v>1191440.9646999999</v>
          </cell>
          <cell r="C144">
            <v>1145369.358</v>
          </cell>
          <cell r="D144">
            <v>1186.8599999999999</v>
          </cell>
        </row>
        <row r="145">
          <cell r="A145" t="str">
            <v>D</v>
          </cell>
          <cell r="B145">
            <v>1191432.5190000001</v>
          </cell>
          <cell r="C145">
            <v>1145323.0830000001</v>
          </cell>
          <cell r="D145">
            <v>1180</v>
          </cell>
        </row>
        <row r="146">
          <cell r="A146" t="str">
            <v>E</v>
          </cell>
          <cell r="B146">
            <v>1191419.629</v>
          </cell>
          <cell r="C146">
            <v>1145286.8910000001</v>
          </cell>
          <cell r="D146">
            <v>1174.9000000000001</v>
          </cell>
        </row>
        <row r="147">
          <cell r="A147" t="str">
            <v>F</v>
          </cell>
          <cell r="B147">
            <v>1191417.9887000001</v>
          </cell>
          <cell r="C147">
            <v>1145241.8622999999</v>
          </cell>
          <cell r="D147">
            <v>1171</v>
          </cell>
        </row>
        <row r="148">
          <cell r="A148" t="str">
            <v>FIN</v>
          </cell>
          <cell r="B148">
            <v>1191564.6129999999</v>
          </cell>
          <cell r="C148">
            <v>1144721.8181</v>
          </cell>
          <cell r="D148">
            <v>1144</v>
          </cell>
        </row>
        <row r="149">
          <cell r="A149" t="str">
            <v>CJ3A</v>
          </cell>
          <cell r="B149">
            <v>1191691.1096000001</v>
          </cell>
          <cell r="C149">
            <v>1145415.862</v>
          </cell>
          <cell r="D149">
            <v>1196.8</v>
          </cell>
        </row>
        <row r="150">
          <cell r="A150" t="str">
            <v>CJ152A</v>
          </cell>
          <cell r="B150">
            <v>1191225.8325</v>
          </cell>
          <cell r="C150">
            <v>1144940.9506000001</v>
          </cell>
          <cell r="D150">
            <v>1147</v>
          </cell>
        </row>
      </sheetData>
      <sheetData sheetId="1" refreshError="1"/>
      <sheetData sheetId="2"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iseño"/>
    </sheetNames>
    <sheetDataSet>
      <sheetData sheetId="0"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Name val="ASSUMPTIONS"/>
      <sheetName val="INPUT_TEMP"/>
      <sheetName val="W_REV"/>
      <sheetName val="W_OPEX"/>
      <sheetName val="W_CAPEX"/>
      <sheetName val="W_FUND"/>
      <sheetName val="W_EQUITY"/>
      <sheetName val="W_TAX_DEP"/>
      <sheetName val="W_TAX"/>
      <sheetName val="NOMINAL_CF_PESO"/>
      <sheetName val="NOM_IS&amp;BS_PESO"/>
      <sheetName val="NOM_IS&amp;BS_US$"/>
      <sheetName val="NOM_CF_US$"/>
      <sheetName val="ACQUISTION COSTS"/>
      <sheetName val="REAL_CF_US$"/>
      <sheetName val="SUMMARY"/>
      <sheetName val="Presentation"/>
      <sheetName val="AllCharts"/>
      <sheetName val="Historical Exchange Rate"/>
    </sheetNames>
    <sheetDataSet>
      <sheetData sheetId="0" refreshError="1">
        <row r="45">
          <cell r="G45">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CANTIDADES"/>
      <sheetName val="APU"/>
      <sheetName val="1.1"/>
      <sheetName val="1.2"/>
      <sheetName val="1.3"/>
      <sheetName val="1.4"/>
      <sheetName val="1.5"/>
      <sheetName val="1.6"/>
      <sheetName val="1.7"/>
      <sheetName val="1.8"/>
      <sheetName val="1.9"/>
      <sheetName val="1.10"/>
      <sheetName val="1.11.1"/>
      <sheetName val="1.11.2"/>
      <sheetName val="1.11.3"/>
      <sheetName val="1.11.4"/>
      <sheetName val="1.12.1"/>
      <sheetName val="1.12.2"/>
      <sheetName val="1.12.3"/>
      <sheetName val="1.12.4"/>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s>
    <sheetDataSet>
      <sheetData sheetId="0" refreshError="1">
        <row r="7">
          <cell r="G7">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8 Capital Budget"/>
      <sheetName val="Sheet1"/>
      <sheetName val="REF - Listas"/>
    </sheetNames>
    <sheetDataSet>
      <sheetData sheetId="0">
        <row r="2">
          <cell r="E2" t="str">
            <v>A1-001</v>
          </cell>
        </row>
      </sheetData>
      <sheetData sheetId="1"/>
      <sheetData sheetId="2">
        <row r="4">
          <cell r="D4" t="str">
            <v>Administrative</v>
          </cell>
        </row>
        <row r="5">
          <cell r="D5" t="str">
            <v>Security</v>
          </cell>
        </row>
        <row r="6">
          <cell r="D6" t="str">
            <v>IT</v>
          </cell>
        </row>
        <row r="7">
          <cell r="D7" t="str">
            <v>Operations</v>
          </cell>
        </row>
        <row r="8">
          <cell r="D8" t="str">
            <v>Maintenance</v>
          </cell>
        </row>
        <row r="9">
          <cell r="D9" t="str">
            <v>Technical Services</v>
          </cell>
        </row>
        <row r="10">
          <cell r="D10" t="str">
            <v>Projects</v>
          </cell>
          <cell r="G10" t="str">
            <v>each</v>
          </cell>
        </row>
        <row r="11">
          <cell r="D11" t="str">
            <v>Investment</v>
          </cell>
          <cell r="G11" t="str">
            <v>global</v>
          </cell>
        </row>
        <row r="12">
          <cell r="D12" t="str">
            <v>Environmental</v>
          </cell>
          <cell r="G12" t="str">
            <v>hours</v>
          </cell>
        </row>
        <row r="13">
          <cell r="G13" t="str">
            <v>linear meter</v>
          </cell>
        </row>
        <row r="14">
          <cell r="G14" t="str">
            <v>kilometer</v>
          </cell>
        </row>
        <row r="15">
          <cell r="G15" t="str">
            <v>square meter (m2)</v>
          </cell>
        </row>
        <row r="16">
          <cell r="G16" t="str">
            <v>cubic meter (m3)</v>
          </cell>
        </row>
        <row r="17">
          <cell r="G17" t="str">
            <v>lot</v>
          </cell>
        </row>
        <row r="18">
          <cell r="G18" t="str">
            <v>hectares</v>
          </cell>
        </row>
        <row r="26">
          <cell r="B26" t="str">
            <v>Yes</v>
          </cell>
        </row>
        <row r="27">
          <cell r="B27" t="str">
            <v>No</v>
          </cell>
        </row>
        <row r="41">
          <cell r="B41" t="str">
            <v>Barranquilla Head Office</v>
          </cell>
        </row>
        <row r="42">
          <cell r="B42" t="str">
            <v>Jagua Mine</v>
          </cell>
        </row>
        <row r="43">
          <cell r="B43" t="str">
            <v>Calenturitas Mine</v>
          </cell>
        </row>
        <row r="44">
          <cell r="B44" t="str">
            <v>Rail</v>
          </cell>
        </row>
        <row r="45">
          <cell r="B45" t="str">
            <v>CMU</v>
          </cell>
        </row>
        <row r="46">
          <cell r="B46" t="str">
            <v>CET</v>
          </cell>
        </row>
        <row r="47">
          <cell r="B47" t="str">
            <v>Prodeco Port</v>
          </cell>
        </row>
      </sheetData>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s>
    <sheetDataSet>
      <sheetData sheetId="0" refreshError="1"/>
      <sheetData sheetId="1" refreshError="1"/>
      <sheetData sheetId="2" refreshError="1">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COMPONENTES"/>
      <sheetName val="INSUMOS"/>
      <sheetName val="XComponentes"/>
      <sheetName val="XActividades"/>
      <sheetName val="PRESUPUESTO (2)"/>
      <sheetName val="PRESUPUESTO (3)"/>
      <sheetName val="ANALISIS DE AIU"/>
      <sheetName val="Cuadro Resumen"/>
      <sheetName val="Resumen m2"/>
      <sheetName val="DOTACIÓN"/>
      <sheetName val="Datos entrada"/>
      <sheetName val="Salarios"/>
      <sheetName val="Cuadrillas"/>
      <sheetName val="Trans"/>
      <sheetName val="Equ"/>
      <sheetName val="Mat"/>
      <sheetName val="Hoja Base"/>
      <sheetName val="Mort 1-3"/>
      <sheetName val="Mort 1-3 Imper"/>
      <sheetName val="Mort 1-4"/>
      <sheetName val="Mort 1-4 Imper"/>
      <sheetName val="Mort 1-5"/>
      <sheetName val="Mort 1-7"/>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1 Caja inspección 0,60 "/>
      <sheetName val="3,4,4 Caja Distribuciòn 0,40  "/>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5,1 Acero 37000  "/>
      <sheetName val="4,5,2 Acero 60000 est"/>
      <sheetName val="4,5,3 Malla Electrosoldada est"/>
      <sheetName val="4,6,2,3 Cerrchas  Metàlica"/>
      <sheetName val="4,6,2,4 Perfil "/>
      <sheetName val="4,6,2,5 Templete"/>
      <sheetName val="5,1,1 Bloq Conc Estruc 0,12"/>
      <sheetName val="5,1,2 Bloque concreto divisorio"/>
      <sheetName val="5,1,3 Bloq tipo piedra"/>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1 Punto de gas"/>
      <sheetName val="7,2,1,2 Preinstalación gas"/>
      <sheetName val="7,2,1,3 Tuberia  tipo L 1.2&quot;"/>
      <sheetName val="7,2,1,4 Tuberia  tipo L 1&quot;"/>
      <sheetName val="7,2,1,5  Registro bola 1&quot; "/>
      <sheetName val="7,2,1,7  Rejilla vent. plastica"/>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8,18"/>
      <sheetName val="8,19"/>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8,88"/>
      <sheetName val="8,89"/>
      <sheetName val="8,90"/>
      <sheetName val="8,91"/>
      <sheetName val="8,92"/>
      <sheetName val="8,93"/>
      <sheetName val="8,94"/>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5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Cubierta placa"/>
      <sheetName val="11,2,5,1 Teja Barro"/>
      <sheetName val="11,2,5,2 Limahoyas"/>
      <sheetName val="11,3,1 Canal Lámina"/>
      <sheetName val="11,3,2 Flashing"/>
      <sheetName val="11,3,3 Tragante 5x3"/>
      <sheetName val="11,3,4 Tragante 6x4"/>
      <sheetName val="11,3,5 Canal PVC"/>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ow r="10">
          <cell r="A10" t="str">
            <v>Descripción</v>
          </cell>
        </row>
        <row r="11">
          <cell r="A11" t="str">
            <v>A.C.P.M.</v>
          </cell>
        </row>
        <row r="12">
          <cell r="A12" t="str">
            <v>Abrazadera de 1"</v>
          </cell>
        </row>
        <row r="13">
          <cell r="A13" t="str">
            <v>Abrazadera de 1/2"</v>
          </cell>
        </row>
        <row r="14">
          <cell r="A14" t="str">
            <v>Abrazadera de 3/4"</v>
          </cell>
        </row>
        <row r="15">
          <cell r="A15" t="str">
            <v>Abrazadera metálica</v>
          </cell>
        </row>
        <row r="16">
          <cell r="A16" t="str">
            <v>Abrazadera metálica 1 1/2"</v>
          </cell>
        </row>
        <row r="17">
          <cell r="A17" t="str">
            <v>Abrazadera metálica 1 1/4"</v>
          </cell>
        </row>
        <row r="18">
          <cell r="A18" t="str">
            <v>Abrazadera metálica 1"</v>
          </cell>
        </row>
        <row r="19">
          <cell r="A19" t="str">
            <v>Abrazadera metálica 2"</v>
          </cell>
        </row>
        <row r="20">
          <cell r="A20" t="str">
            <v xml:space="preserve">Accesorio novafort </v>
          </cell>
        </row>
        <row r="21">
          <cell r="A21" t="str">
            <v>Accesorio PVCP-RDE 2" UZ</v>
          </cell>
        </row>
        <row r="22">
          <cell r="A22" t="str">
            <v>Accesorio PVCP-RDE 3" UZ</v>
          </cell>
        </row>
        <row r="23">
          <cell r="A23" t="str">
            <v>Accesorios - H.G. 1/2"</v>
          </cell>
        </row>
        <row r="24">
          <cell r="A24" t="str">
            <v>Accesorios - Y de 3"</v>
          </cell>
        </row>
        <row r="25">
          <cell r="A25" t="str">
            <v>Accesorios - Y de 4"</v>
          </cell>
        </row>
        <row r="26">
          <cell r="A26" t="str">
            <v>Accesorios PVC</v>
          </cell>
        </row>
        <row r="27">
          <cell r="A27" t="str">
            <v>Accesorios PVC-P 1 1/2"</v>
          </cell>
        </row>
        <row r="28">
          <cell r="A28" t="str">
            <v>Accesorios PVC-P 1 1/4"</v>
          </cell>
        </row>
        <row r="29">
          <cell r="A29" t="str">
            <v>Accesorios PVC-P 1"</v>
          </cell>
        </row>
        <row r="30">
          <cell r="A30" t="str">
            <v>Accesorios PVC-P 1/2"</v>
          </cell>
        </row>
        <row r="31">
          <cell r="A31" t="str">
            <v>Accesorios PVC-P 3/4"</v>
          </cell>
        </row>
        <row r="32">
          <cell r="A32" t="str">
            <v>Acero 37,000 p.s.i. 1/4"</v>
          </cell>
        </row>
        <row r="33">
          <cell r="A33" t="str">
            <v xml:space="preserve">Acero 60,000 p.s.i. </v>
          </cell>
        </row>
        <row r="34">
          <cell r="A34" t="str">
            <v>Acero de refuerzo 60000 PSI</v>
          </cell>
        </row>
        <row r="35">
          <cell r="A35" t="str">
            <v xml:space="preserve">Acero figurado 37,000 </v>
          </cell>
        </row>
        <row r="36">
          <cell r="A36" t="str">
            <v>Acero figurado 60,000 p.s.i. 1/2"</v>
          </cell>
        </row>
        <row r="37">
          <cell r="A37" t="str">
            <v>Acido muriatico</v>
          </cell>
        </row>
        <row r="38">
          <cell r="A38" t="str">
            <v xml:space="preserve">Acoflex plastico de 1/2" x  50 cms Lavamanos </v>
          </cell>
        </row>
        <row r="39">
          <cell r="A39" t="str">
            <v>Acoflex plastico de 1/2" x 7/8" de 50 cms. Sanitario</v>
          </cell>
        </row>
        <row r="40">
          <cell r="A40" t="str">
            <v>Acrilico transparente 2 mm, protección UV</v>
          </cell>
        </row>
        <row r="41">
          <cell r="A41" t="str">
            <v>Ad.Terminal cond.1"</v>
          </cell>
        </row>
        <row r="42">
          <cell r="A42" t="str">
            <v>Ad.Terminal cond.1/2"</v>
          </cell>
        </row>
        <row r="43">
          <cell r="A43" t="str">
            <v>Ad.Terminal cond.3/4"</v>
          </cell>
        </row>
        <row r="44">
          <cell r="A44" t="str">
            <v>Adaptador bajante rectangular PVC - Aguas Lluvias</v>
          </cell>
        </row>
        <row r="45">
          <cell r="A45" t="str">
            <v>Adaptador bajante rectangular PVC - alcantarillado</v>
          </cell>
        </row>
        <row r="46">
          <cell r="A46" t="str">
            <v>Adaptador conduit de 1/2"</v>
          </cell>
        </row>
        <row r="47">
          <cell r="A47" t="str">
            <v>Adaptador hembra PE AL PE 1216 - 1/2"</v>
          </cell>
        </row>
        <row r="48">
          <cell r="A48" t="str">
            <v>Adaptador hembra PE AL PE 1216 - 3/4"</v>
          </cell>
        </row>
        <row r="49">
          <cell r="A49" t="str">
            <v>Adaptador macho PE AL PE 1216 - 1/2"</v>
          </cell>
        </row>
        <row r="50">
          <cell r="A50" t="str">
            <v>Adaptador macho PE AL PE 1216 - 3/4"</v>
          </cell>
        </row>
        <row r="51">
          <cell r="A51" t="str">
            <v>Adaptador macho PVC de 1 1/2"</v>
          </cell>
        </row>
        <row r="52">
          <cell r="A52" t="str">
            <v>Adaptador macho PVC de 1"</v>
          </cell>
        </row>
        <row r="53">
          <cell r="A53" t="str">
            <v>Adaptador macho PVC de 1/2"</v>
          </cell>
        </row>
        <row r="54">
          <cell r="A54" t="str">
            <v>Adaptador macho PVC de 2 plg</v>
          </cell>
        </row>
        <row r="55">
          <cell r="A55" t="str">
            <v>Adoquín peatonal Santa Fe</v>
          </cell>
        </row>
        <row r="56">
          <cell r="A56" t="str">
            <v>Agua</v>
          </cell>
        </row>
        <row r="57">
          <cell r="A57" t="str">
            <v>Aislador de carrete en porcelana</v>
          </cell>
        </row>
        <row r="58">
          <cell r="A58" t="str">
            <v>Aislador de rosca para empalme</v>
          </cell>
        </row>
        <row r="59">
          <cell r="A59" t="str">
            <v>Aislador para percha BT</v>
          </cell>
        </row>
        <row r="60">
          <cell r="A60" t="str">
            <v>Aislador tipo pin</v>
          </cell>
        </row>
        <row r="61">
          <cell r="A61" t="str">
            <v>Alambre cobre THW 10 AWG</v>
          </cell>
        </row>
        <row r="62">
          <cell r="A62" t="str">
            <v>Alambre cobre THW 12 AWG</v>
          </cell>
        </row>
        <row r="63">
          <cell r="A63" t="str">
            <v>Alambre cobre THW 14 AWG</v>
          </cell>
        </row>
        <row r="64">
          <cell r="A64" t="str">
            <v>Alambre cobre THW 8 AWG</v>
          </cell>
        </row>
        <row r="65">
          <cell r="A65" t="str">
            <v>Alambre Cu desnudo AWG 10</v>
          </cell>
        </row>
        <row r="66">
          <cell r="A66" t="str">
            <v>Alambre Cu desnudo AWG 12</v>
          </cell>
        </row>
        <row r="67">
          <cell r="A67" t="str">
            <v>Alambre Cu desnudo AWG 14</v>
          </cell>
        </row>
        <row r="68">
          <cell r="A68" t="str">
            <v>Alambre de cobre No 10</v>
          </cell>
        </row>
        <row r="69">
          <cell r="A69" t="str">
            <v>Alambre de cobre No 12</v>
          </cell>
        </row>
        <row r="70">
          <cell r="A70" t="str">
            <v>Alambre de cobre No 14 desnudo</v>
          </cell>
        </row>
        <row r="71">
          <cell r="A71" t="str">
            <v>Alambre negro Cal. 18</v>
          </cell>
        </row>
        <row r="72">
          <cell r="A72" t="str">
            <v>Alambre Teléfono 2x22 estañado</v>
          </cell>
        </row>
        <row r="73">
          <cell r="A73" t="str">
            <v>Alicates</v>
          </cell>
        </row>
        <row r="74">
          <cell r="A74" t="str">
            <v>Alquiler Campamento 20 a 60 M2</v>
          </cell>
        </row>
        <row r="75">
          <cell r="A75" t="str">
            <v>Alumol Sika</v>
          </cell>
        </row>
        <row r="76">
          <cell r="A76" t="str">
            <v>Amarre plástico (zuncho)</v>
          </cell>
        </row>
        <row r="77">
          <cell r="A77" t="str">
            <v>Anclajes y abrazadera para bajantes aguas lluvias (3 - 4 plg)</v>
          </cell>
        </row>
        <row r="78">
          <cell r="A78" t="str">
            <v>Angulo 2 1/2" x 2 1/2" x 3/16"</v>
          </cell>
        </row>
        <row r="79">
          <cell r="A79" t="str">
            <v>Angulo 3/4 x 1/8</v>
          </cell>
        </row>
        <row r="80">
          <cell r="A80" t="str">
            <v>Angulo de cercha de 2" x 1"</v>
          </cell>
        </row>
        <row r="81">
          <cell r="A81" t="str">
            <v>Angulo de unión A-29</v>
          </cell>
        </row>
        <row r="82">
          <cell r="A82" t="str">
            <v>Anticorrosivo rojo claro PHLC</v>
          </cell>
        </row>
        <row r="83">
          <cell r="A83" t="str">
            <v xml:space="preserve">Antihumedad fachada </v>
          </cell>
        </row>
        <row r="84">
          <cell r="A84" t="str">
            <v>Arandela</v>
          </cell>
        </row>
        <row r="85">
          <cell r="A85" t="str">
            <v>Arbol especie local de 1,80 a 2,00 mts</v>
          </cell>
        </row>
        <row r="86">
          <cell r="A86" t="str">
            <v>Arena Amarilla Lavada</v>
          </cell>
        </row>
        <row r="87">
          <cell r="A87" t="str">
            <v>Arena Blanca</v>
          </cell>
        </row>
        <row r="88">
          <cell r="A88" t="str">
            <v>Arena de peña</v>
          </cell>
        </row>
        <row r="89">
          <cell r="A89" t="str">
            <v>Arena de rio</v>
          </cell>
        </row>
        <row r="90">
          <cell r="A90" t="str">
            <v>Arena de río (viaje 5 m3)</v>
          </cell>
        </row>
        <row r="91">
          <cell r="A91" t="str">
            <v xml:space="preserve">Arena lavada blanca </v>
          </cell>
        </row>
        <row r="92">
          <cell r="A92" t="str">
            <v>Arena lavada de pozo</v>
          </cell>
        </row>
        <row r="93">
          <cell r="A93" t="str">
            <v>Atornillador</v>
          </cell>
        </row>
        <row r="94">
          <cell r="A94" t="str">
            <v>Automático 3x100 Amp.</v>
          </cell>
        </row>
        <row r="95">
          <cell r="A95" t="str">
            <v>Automático 3x30, 3x40, 3x50 o 3x60 Amp.</v>
          </cell>
        </row>
        <row r="96">
          <cell r="A96" t="str">
            <v>Automático enchufable 1x20 Amp.</v>
          </cell>
        </row>
        <row r="97">
          <cell r="A97" t="str">
            <v>Automático enchufable 1x40 Amp.</v>
          </cell>
        </row>
        <row r="98">
          <cell r="A98" t="str">
            <v>Automático enchufable 2x20, 2x30, 2x40, 2x50 o 2x60 Amp.</v>
          </cell>
        </row>
        <row r="99">
          <cell r="A99" t="str">
            <v>Automático enchufable 2x70, 2x80 o 2x100 Amp.</v>
          </cell>
        </row>
        <row r="100">
          <cell r="A100" t="str">
            <v>Bajante PVC Rectangular</v>
          </cell>
        </row>
        <row r="101">
          <cell r="A101" t="str">
            <v xml:space="preserve">Baldosin cerámico blanco 20 x 20  Trafico 4 </v>
          </cell>
        </row>
        <row r="102">
          <cell r="A102" t="str">
            <v>Baldosin cerámico blanco 30 x 30</v>
          </cell>
        </row>
        <row r="103">
          <cell r="A103" t="str">
            <v>Baldosin cerámico cristanac corona 32,4 x 32,4</v>
          </cell>
        </row>
        <row r="104">
          <cell r="A104" t="str">
            <v>Baldosin cerámico Italia (30,5 x 30,5)</v>
          </cell>
        </row>
        <row r="105">
          <cell r="A105" t="str">
            <v>Baldosin cerámico pared  de 20 x 20 blanco primera</v>
          </cell>
        </row>
        <row r="106">
          <cell r="A106" t="str">
            <v>Baldosin cerámico pared Valencia 20,5 x 30,5</v>
          </cell>
        </row>
        <row r="107">
          <cell r="A107" t="str">
            <v>Baldosin de granito (30 x 30)</v>
          </cell>
        </row>
        <row r="108">
          <cell r="A108" t="str">
            <v>Barniz vitriflex</v>
          </cell>
        </row>
        <row r="109">
          <cell r="A109" t="str">
            <v>Barra  proyectante Franklin Brass, en acero Inoxidable de  1-1/4" 39 - 1/4" proyectante, capacidad mínima de 500 libras; incluye chazos y tornillos suminsitrados por el fabricante.</v>
          </cell>
        </row>
        <row r="110">
          <cell r="A110" t="str">
            <v>Barra discapacitados 18" (46 cm) cromo grival</v>
          </cell>
        </row>
        <row r="111">
          <cell r="A111" t="str">
            <v>Barra discapacitados 30" (76 cm) cromo grival; incluye chazos y tornillos, suministrados por el fabricante</v>
          </cell>
        </row>
        <row r="112">
          <cell r="A112" t="str">
            <v>Bentonita</v>
          </cell>
        </row>
        <row r="113">
          <cell r="A113" t="str">
            <v>Bisagra alum.Ext 2"</v>
          </cell>
        </row>
        <row r="114">
          <cell r="A114" t="str">
            <v>Bisagra alum.Ext 3"</v>
          </cell>
        </row>
        <row r="115">
          <cell r="A115" t="str">
            <v>Bisagra Metalisteria triple</v>
          </cell>
        </row>
        <row r="116">
          <cell r="A116" t="str">
            <v>Bloque calado sencillo 20 x 20</v>
          </cell>
        </row>
        <row r="117">
          <cell r="A117" t="str">
            <v>Bloque en concreto par muros estructurales de 0,09 x 19 x 39</v>
          </cell>
        </row>
        <row r="118">
          <cell r="A118" t="str">
            <v>Bloque en concreto para muros  tipo piedra de 12 x 20 X 40 cm.</v>
          </cell>
        </row>
        <row r="119">
          <cell r="A119" t="str">
            <v>Bloque en concreto para muros estructurales de 12  X 20 X 40</v>
          </cell>
        </row>
        <row r="120">
          <cell r="A120" t="str">
            <v>Bloque en concreto para muros no estructurales, lisos de  6 x 20 x 40</v>
          </cell>
        </row>
        <row r="121">
          <cell r="A121" t="str">
            <v>Bloque muro LN-14N</v>
          </cell>
        </row>
        <row r="122">
          <cell r="A122" t="str">
            <v>Bloque No.4</v>
          </cell>
        </row>
        <row r="123">
          <cell r="A123" t="str">
            <v>Bloque No.5</v>
          </cell>
        </row>
        <row r="124">
          <cell r="A124" t="str">
            <v>Bombillo de bajo consumo</v>
          </cell>
        </row>
        <row r="125">
          <cell r="A125" t="str">
            <v>Boquilla terminal EMT de 1"</v>
          </cell>
        </row>
        <row r="126">
          <cell r="A126" t="str">
            <v>Boquilla terminal EMT de 1-1/2"</v>
          </cell>
        </row>
        <row r="127">
          <cell r="A127" t="str">
            <v>Boquilla terminal EMT de 3/4"</v>
          </cell>
        </row>
        <row r="128">
          <cell r="A128" t="str">
            <v>Boquilla terminal PVC de 1"</v>
          </cell>
        </row>
        <row r="129">
          <cell r="A129" t="str">
            <v>Boquilla terminal PVC de 1/2"</v>
          </cell>
        </row>
        <row r="130">
          <cell r="A130" t="str">
            <v>Boquilla terminal PVC de 1-1/2"</v>
          </cell>
        </row>
        <row r="131">
          <cell r="A131" t="str">
            <v>Boquilla terminal PVC de 3/4"</v>
          </cell>
        </row>
        <row r="132">
          <cell r="A132" t="str">
            <v>Brazo para luminaria en poste</v>
          </cell>
        </row>
        <row r="133">
          <cell r="A133" t="str">
            <v>Breaker de riel bipolar  2 x 100A</v>
          </cell>
        </row>
        <row r="134">
          <cell r="A134" t="str">
            <v>Broca para concreto 1/2"</v>
          </cell>
        </row>
        <row r="135">
          <cell r="A135" t="str">
            <v>Broca para concreto 1/4"</v>
          </cell>
        </row>
        <row r="136">
          <cell r="A136" t="str">
            <v>Buje roscado  1" x 1 1/4"  PVC - Presión</v>
          </cell>
        </row>
        <row r="137">
          <cell r="A137" t="str">
            <v>Buje roscado  1" x 3/4"  PVC - Presión</v>
          </cell>
        </row>
        <row r="138">
          <cell r="A138" t="str">
            <v>Buje roscado  3/4" x 1/2" PVC - Presión</v>
          </cell>
        </row>
        <row r="139">
          <cell r="A139" t="str">
            <v>Caballete para cubierta bioclimatica, en acero y foil de aluminio de 0,70 x 2 mts</v>
          </cell>
        </row>
        <row r="140">
          <cell r="A140" t="str">
            <v>Cable ACSR 1/0</v>
          </cell>
        </row>
        <row r="141">
          <cell r="A141" t="str">
            <v>Cable ACSR 2/0</v>
          </cell>
        </row>
        <row r="142">
          <cell r="A142" t="str">
            <v>Cable antifraude 1x8+8</v>
          </cell>
        </row>
        <row r="143">
          <cell r="A143" t="str">
            <v>Cable antifraude 2x4+4</v>
          </cell>
        </row>
        <row r="144">
          <cell r="A144" t="str">
            <v>Cable antifraude 2x6+6</v>
          </cell>
        </row>
        <row r="145">
          <cell r="A145" t="str">
            <v>Cable antifraude 2x8+8</v>
          </cell>
        </row>
        <row r="146">
          <cell r="A146" t="str">
            <v>Cable antifraude 3x4+6</v>
          </cell>
        </row>
        <row r="147">
          <cell r="A147" t="str">
            <v>Cable antifraude 3x6+8</v>
          </cell>
        </row>
        <row r="148">
          <cell r="A148" t="str">
            <v>Cable antifraude 3x8+10</v>
          </cell>
        </row>
        <row r="149">
          <cell r="A149" t="str">
            <v>Cable de cobre No 2</v>
          </cell>
        </row>
        <row r="150">
          <cell r="A150" t="str">
            <v>Cable de cobre No 4</v>
          </cell>
        </row>
        <row r="151">
          <cell r="A151" t="str">
            <v>Cable de cobre No 6</v>
          </cell>
        </row>
        <row r="152">
          <cell r="A152" t="str">
            <v>Cable de cobre No 8</v>
          </cell>
        </row>
        <row r="153">
          <cell r="A153" t="str">
            <v xml:space="preserve">Cadena galvanizada 3/8" </v>
          </cell>
        </row>
        <row r="154">
          <cell r="A154" t="str">
            <v>Caja 2400</v>
          </cell>
        </row>
        <row r="155">
          <cell r="A155" t="str">
            <v>Caja 5800</v>
          </cell>
        </row>
        <row r="156">
          <cell r="A156" t="str">
            <v>Caja de un medidor Agua</v>
          </cell>
        </row>
        <row r="157">
          <cell r="A157" t="str">
            <v>Caja en mampostería de 30x30x30</v>
          </cell>
        </row>
        <row r="158">
          <cell r="A158" t="str">
            <v>Caja en mampostería doble</v>
          </cell>
        </row>
        <row r="159">
          <cell r="A159" t="str">
            <v>Caja en mampostería sencilla</v>
          </cell>
        </row>
        <row r="160">
          <cell r="A160" t="str">
            <v>Caja en mampostería tipo A.P.</v>
          </cell>
        </row>
        <row r="161">
          <cell r="A161" t="str">
            <v>Caja octagonal</v>
          </cell>
        </row>
        <row r="162">
          <cell r="A162" t="str">
            <v>Caja para 2 circuitos monofásica</v>
          </cell>
        </row>
        <row r="163">
          <cell r="A163" t="str">
            <v>Caja para 3 circuitos monofásica</v>
          </cell>
        </row>
        <row r="164">
          <cell r="A164" t="str">
            <v>Caja para 4 circuitos monofásica</v>
          </cell>
        </row>
        <row r="165">
          <cell r="A165" t="str">
            <v>Caja para 6 circuitos monofásica</v>
          </cell>
        </row>
        <row r="166">
          <cell r="A166" t="str">
            <v>Caja para 9 circuitos bifásica</v>
          </cell>
        </row>
        <row r="167">
          <cell r="A167" t="str">
            <v>Caja para contador energia</v>
          </cell>
        </row>
        <row r="168">
          <cell r="A168" t="str">
            <v>Caja para contador medición indirecta</v>
          </cell>
        </row>
        <row r="169">
          <cell r="A169" t="str">
            <v>Caja tapa registro europa de 15 x 15 blanca</v>
          </cell>
        </row>
        <row r="170">
          <cell r="A170" t="str">
            <v>Calado en concreto prefabricado de 0,40 x 0,40 x 0,20 mts (según diseño arquitectónico)</v>
          </cell>
        </row>
        <row r="171">
          <cell r="A171" t="str">
            <v>Canal PVC  Tipo Amazonas</v>
          </cell>
        </row>
        <row r="172">
          <cell r="A172" t="str">
            <v>Canaleta .8  L=2.40</v>
          </cell>
        </row>
        <row r="173">
          <cell r="A173" t="str">
            <v>Canaleta Metal C/Divis.10 x 4</v>
          </cell>
        </row>
        <row r="174">
          <cell r="A174" t="str">
            <v>Capacete 1"</v>
          </cell>
        </row>
        <row r="175">
          <cell r="A175" t="str">
            <v>Capacete 1-1/2"</v>
          </cell>
        </row>
        <row r="176">
          <cell r="A176" t="str">
            <v>Capacete 3/4"</v>
          </cell>
        </row>
        <row r="177">
          <cell r="A177" t="str">
            <v>Capacete de 1 1/2"</v>
          </cell>
        </row>
        <row r="178">
          <cell r="A178" t="str">
            <v>Capacete de 1 1/4"</v>
          </cell>
        </row>
        <row r="179">
          <cell r="A179" t="str">
            <v>Caseton de E = 0,52 m</v>
          </cell>
        </row>
        <row r="180">
          <cell r="A180" t="str">
            <v>Caseton de E = 0.40 m</v>
          </cell>
        </row>
        <row r="181">
          <cell r="A181" t="str">
            <v>Caseton de E = 0.42 m</v>
          </cell>
        </row>
        <row r="182">
          <cell r="A182" t="str">
            <v>Caseton de E = 0.45 m</v>
          </cell>
        </row>
        <row r="183">
          <cell r="A183" t="str">
            <v xml:space="preserve">Cemento blanco </v>
          </cell>
        </row>
        <row r="184">
          <cell r="A184" t="str">
            <v xml:space="preserve">Cemento gris </v>
          </cell>
        </row>
        <row r="185">
          <cell r="A185" t="str">
            <v>Cerco ordinario 3M</v>
          </cell>
        </row>
        <row r="186">
          <cell r="A186" t="str">
            <v>Cerradura de alcoba en poma metálica</v>
          </cell>
        </row>
        <row r="187">
          <cell r="A187" t="str">
            <v>Cerradura Gato doble cerrojo/210400</v>
          </cell>
        </row>
        <row r="188">
          <cell r="A188" t="str">
            <v>Cerradura Inafer C-998 Madera</v>
          </cell>
        </row>
        <row r="189">
          <cell r="A189" t="str">
            <v>Cerradura puerta discapacitados 63 AA - F30 B A &amp; A</v>
          </cell>
        </row>
        <row r="190">
          <cell r="A190" t="str">
            <v xml:space="preserve">Cerradura Schlage, cilindrica de manija Jupiter cromada mate Ref. </v>
          </cell>
        </row>
        <row r="191">
          <cell r="A191" t="str">
            <v>Cerradura Shlage Ref A30D - terraza, Georgia</v>
          </cell>
        </row>
        <row r="192">
          <cell r="A192" t="str">
            <v>Cerradura Shlage Ref B362 Doble cilindro</v>
          </cell>
        </row>
        <row r="193">
          <cell r="A193" t="str">
            <v>Cerradura YALE 170 1/4</v>
          </cell>
        </row>
        <row r="194">
          <cell r="A194" t="str">
            <v>Cerradura YALE doble pasador 987-1 1/4</v>
          </cell>
        </row>
        <row r="195">
          <cell r="A195" t="str">
            <v>Cesped - especie nativa</v>
          </cell>
        </row>
        <row r="196">
          <cell r="A196" t="str">
            <v xml:space="preserve">Chazo p/tornillo </v>
          </cell>
        </row>
        <row r="197">
          <cell r="A197" t="str">
            <v>Cheque red white roscado  3/4"; incluye accesorios</v>
          </cell>
        </row>
        <row r="198">
          <cell r="A198" t="str">
            <v>Cheque red white roscado de   1/2"; incluye accesorios</v>
          </cell>
        </row>
        <row r="199">
          <cell r="A199" t="str">
            <v>Cheque red white roscado de 1"; incluye accesorios</v>
          </cell>
        </row>
        <row r="200">
          <cell r="A200" t="str">
            <v>Cinta aislante</v>
          </cell>
        </row>
        <row r="201">
          <cell r="A201" t="str">
            <v>Cinta peligro</v>
          </cell>
        </row>
        <row r="202">
          <cell r="A202" t="str">
            <v xml:space="preserve">Cinta Teflón </v>
          </cell>
        </row>
        <row r="203">
          <cell r="A203" t="str">
            <v>Clavija de caucho 3 polos aérea</v>
          </cell>
        </row>
        <row r="204">
          <cell r="A204" t="str">
            <v>CLORO DESINFECTANTE</v>
          </cell>
        </row>
        <row r="205">
          <cell r="A205" t="str">
            <v>Codo 90º  CxC Sanitario 2"</v>
          </cell>
        </row>
        <row r="206">
          <cell r="A206" t="str">
            <v>Codo 90º  CxC Sanitario 3"</v>
          </cell>
        </row>
        <row r="207">
          <cell r="A207" t="str">
            <v>Codo 90º  CxC Sanitario 4"</v>
          </cell>
        </row>
        <row r="208">
          <cell r="A208" t="str">
            <v>Codo 90º 1/4 CxC 3"</v>
          </cell>
        </row>
        <row r="209">
          <cell r="A209" t="str">
            <v>Codo 90º 1/4 CxC 4"</v>
          </cell>
        </row>
        <row r="210">
          <cell r="A210" t="str">
            <v>Codo 90º Pres.PVC 1 1/2"</v>
          </cell>
        </row>
        <row r="211">
          <cell r="A211" t="str">
            <v>Codo 90º Pres.PVC 1"</v>
          </cell>
        </row>
        <row r="212">
          <cell r="A212" t="str">
            <v>Codo 90º Pres.PVC 1/2"</v>
          </cell>
        </row>
        <row r="213">
          <cell r="A213" t="str">
            <v>Codo 90º Pres.PVC 2"</v>
          </cell>
        </row>
        <row r="214">
          <cell r="A214" t="str">
            <v>Codo 90º Pres.PVC 3/4"</v>
          </cell>
        </row>
        <row r="215">
          <cell r="A215" t="str">
            <v>Codo bajante 90º PVC rectangular</v>
          </cell>
        </row>
        <row r="216">
          <cell r="A216" t="str">
            <v>Codo H.G: 1"</v>
          </cell>
        </row>
        <row r="217">
          <cell r="A217" t="str">
            <v>Codo H.G: 1. 1/2"</v>
          </cell>
        </row>
        <row r="218">
          <cell r="A218" t="str">
            <v>Codo H.G: 1/2"</v>
          </cell>
        </row>
        <row r="219">
          <cell r="A219" t="str">
            <v>Codo PVC-P 1/2"</v>
          </cell>
        </row>
        <row r="220">
          <cell r="A220" t="str">
            <v>Codo PVC-P 3/4"</v>
          </cell>
        </row>
        <row r="221">
          <cell r="A221" t="str">
            <v>Codo PVC-S  22,5º</v>
          </cell>
        </row>
        <row r="222">
          <cell r="A222" t="str">
            <v>Concreto de 2,000 p.s.i.</v>
          </cell>
        </row>
        <row r="223">
          <cell r="A223" t="str">
            <v>Concreto de 2,500 p.s.i.</v>
          </cell>
        </row>
        <row r="224">
          <cell r="A224" t="str">
            <v>Concreto de 3,000 p.s.i.</v>
          </cell>
        </row>
        <row r="225">
          <cell r="A225" t="str">
            <v>Concreto de 3,000 p.s.i., premezclado y  bombeado</v>
          </cell>
        </row>
        <row r="226">
          <cell r="A226" t="str">
            <v>Concreto de 3,500 p.s.i.</v>
          </cell>
        </row>
        <row r="227">
          <cell r="A227" t="str">
            <v>Concreto de 4,000 p.s.i.</v>
          </cell>
        </row>
        <row r="228">
          <cell r="A228" t="str">
            <v>Conector para varilla cooper weld</v>
          </cell>
        </row>
        <row r="229">
          <cell r="A229" t="str">
            <v>Contador electrónico bifásico</v>
          </cell>
        </row>
        <row r="230">
          <cell r="A230" t="str">
            <v>Contador electrónico Trifásico</v>
          </cell>
        </row>
        <row r="231">
          <cell r="A231" t="str">
            <v>Coraza PVC de 1/2"</v>
          </cell>
        </row>
        <row r="232">
          <cell r="A232" t="str">
            <v>Cortacircuito de cañuela</v>
          </cell>
        </row>
        <row r="233">
          <cell r="A233" t="str">
            <v>Cortafrío</v>
          </cell>
        </row>
        <row r="234">
          <cell r="A234" t="str">
            <v>Cruceta de 1.50</v>
          </cell>
        </row>
        <row r="235">
          <cell r="A235" t="str">
            <v>Curva conduit PVC 1"</v>
          </cell>
        </row>
        <row r="236">
          <cell r="A236" t="str">
            <v>Curva conduit PVC 1/2"</v>
          </cell>
        </row>
        <row r="237">
          <cell r="A237" t="str">
            <v>Curva conduit PVC 1-1/2"</v>
          </cell>
        </row>
        <row r="238">
          <cell r="A238" t="str">
            <v>Curva conduit PVC 3/4"</v>
          </cell>
        </row>
        <row r="239">
          <cell r="A239" t="str">
            <v>Curva galvanizada de 1 1/2"</v>
          </cell>
        </row>
        <row r="240">
          <cell r="A240" t="str">
            <v>Curva galvanizada de 1 1/4"</v>
          </cell>
        </row>
        <row r="241">
          <cell r="A241" t="str">
            <v>Curva galvanizada de 1"</v>
          </cell>
        </row>
        <row r="242">
          <cell r="A242" t="str">
            <v>Derivación luminaria con empalme y cable encauchetado</v>
          </cell>
        </row>
        <row r="243">
          <cell r="A243" t="str">
            <v>Desagüe automatico lavamanos</v>
          </cell>
        </row>
        <row r="244">
          <cell r="A244" t="str">
            <v>Detergentes, ácidos</v>
          </cell>
        </row>
        <row r="245">
          <cell r="A245" t="str">
            <v>Diagonal</v>
          </cell>
        </row>
        <row r="246">
          <cell r="A246" t="str">
            <v>Disolvente Thinner</v>
          </cell>
        </row>
        <row r="247">
          <cell r="A247" t="str">
            <v>Divisor Ref ALN - 546</v>
          </cell>
        </row>
        <row r="248">
          <cell r="A248" t="str">
            <v>Domo acrílico</v>
          </cell>
        </row>
        <row r="249">
          <cell r="A249" t="str">
            <v xml:space="preserve">Ducha  sencilla incluye accesorios </v>
          </cell>
        </row>
        <row r="250">
          <cell r="A250" t="str">
            <v>Durmiente abarco 4M</v>
          </cell>
        </row>
        <row r="251">
          <cell r="A251" t="str">
            <v>Durmiente ordinario 3 m</v>
          </cell>
        </row>
        <row r="252">
          <cell r="A252" t="str">
            <v>Empaque Triangular Caucho</v>
          </cell>
        </row>
        <row r="253">
          <cell r="A253" t="str">
            <v>Encauchetado 3x14</v>
          </cell>
        </row>
        <row r="254">
          <cell r="A254" t="str">
            <v>Enchape de mesón en madera Cedro</v>
          </cell>
        </row>
        <row r="255">
          <cell r="A255" t="str">
            <v>Encofroil MET- Desmoldante Cast Off</v>
          </cell>
        </row>
        <row r="256">
          <cell r="A256" t="str">
            <v>Escuadra metálica para anclaje</v>
          </cell>
        </row>
        <row r="257">
          <cell r="A257" t="str">
            <v>Esfumado 20,5 x 20,5</v>
          </cell>
        </row>
        <row r="258">
          <cell r="A258" t="str">
            <v>Esmalte epoxico Epoxibler 2 componentes</v>
          </cell>
        </row>
        <row r="259">
          <cell r="A259" t="str">
            <v>Esmalte mate supersintético</v>
          </cell>
        </row>
        <row r="260">
          <cell r="A260" t="str">
            <v>Esmalte sintético para señalización</v>
          </cell>
        </row>
        <row r="261">
          <cell r="A261" t="str">
            <v>Esmalte sintético Pintulux</v>
          </cell>
        </row>
        <row r="262">
          <cell r="A262" t="str">
            <v>Esmalte sobre reja</v>
          </cell>
        </row>
        <row r="263">
          <cell r="A263" t="str">
            <v>Espárrago para anclaje</v>
          </cell>
        </row>
        <row r="264">
          <cell r="A264" t="str">
            <v>Espejo biselado de 4 mm</v>
          </cell>
        </row>
        <row r="265">
          <cell r="A265" t="str">
            <v>Estaca madera para replanteo</v>
          </cell>
        </row>
        <row r="266">
          <cell r="A266" t="str">
            <v xml:space="preserve">Estuco </v>
          </cell>
        </row>
        <row r="267">
          <cell r="A267" t="str">
            <v xml:space="preserve">Falleba </v>
          </cell>
        </row>
        <row r="268">
          <cell r="A268" t="str">
            <v>Falleba con portacandado</v>
          </cell>
        </row>
        <row r="269">
          <cell r="A269" t="str">
            <v>Flotador 3/4 plg - bronce, incluye accesorios</v>
          </cell>
        </row>
        <row r="270">
          <cell r="A270" t="str">
            <v>Flotador mecánico 1" Incluye accesorios</v>
          </cell>
        </row>
        <row r="271">
          <cell r="A271" t="str">
            <v>Fluorescente 2x32 bajo consumo</v>
          </cell>
        </row>
        <row r="272">
          <cell r="A272" t="str">
            <v>Fotocelda para luminaria en poste</v>
          </cell>
        </row>
        <row r="273">
          <cell r="A273" t="str">
            <v xml:space="preserve">Gancho galvanizado con platina </v>
          </cell>
        </row>
        <row r="274">
          <cell r="A274" t="str">
            <v>Gancho para canaleta 90 madera</v>
          </cell>
        </row>
        <row r="275">
          <cell r="A275" t="str">
            <v>Gancho teja eternit 150mm</v>
          </cell>
        </row>
        <row r="276">
          <cell r="A276" t="str">
            <v>Gancho teja eternit 55mm</v>
          </cell>
        </row>
        <row r="277">
          <cell r="A277" t="str">
            <v>Gancho Tensor GalvanizadoTipo comercial 5/16 x 4 1/4"</v>
          </cell>
        </row>
        <row r="278">
          <cell r="A278" t="str">
            <v>Geotextil NT 1600</v>
          </cell>
        </row>
        <row r="279">
          <cell r="A279" t="str">
            <v>Geotextil Tejido 1700</v>
          </cell>
        </row>
        <row r="280">
          <cell r="A280" t="str">
            <v>Grafil 6 mm</v>
          </cell>
        </row>
        <row r="281">
          <cell r="A281" t="str">
            <v>Grafil 8 mm</v>
          </cell>
        </row>
        <row r="282">
          <cell r="A282" t="str">
            <v>Granito No.2</v>
          </cell>
        </row>
        <row r="283">
          <cell r="A283" t="str">
            <v>Granito Pulido para mesones</v>
          </cell>
        </row>
        <row r="284">
          <cell r="A284" t="str">
            <v>Gravilla de rio (viaje 5 m3)</v>
          </cell>
        </row>
        <row r="285">
          <cell r="A285" t="str">
            <v>Gravilla mona Nº 2</v>
          </cell>
        </row>
        <row r="286">
          <cell r="A286" t="str">
            <v>Griferia Lavaplatos sencilla metal cromo</v>
          </cell>
        </row>
        <row r="287">
          <cell r="A287" t="str">
            <v>Grúa</v>
          </cell>
        </row>
        <row r="288">
          <cell r="A288" t="str">
            <v>Guardaescoba granito  7 X 33</v>
          </cell>
        </row>
        <row r="289">
          <cell r="A289" t="str">
            <v>Guardaescoba granito pulido media caña; tipo alfa</v>
          </cell>
        </row>
        <row r="290">
          <cell r="A290" t="str">
            <v>Guaya 1/8"</v>
          </cell>
        </row>
        <row r="291">
          <cell r="A291" t="str">
            <v>Hebilla bandit 3/8"</v>
          </cell>
        </row>
        <row r="292">
          <cell r="A292" t="str">
            <v>Hidrosello Canal Amazonas</v>
          </cell>
        </row>
        <row r="293">
          <cell r="A293" t="str">
            <v>Hierro cuadrado 9 mm</v>
          </cell>
        </row>
        <row r="294">
          <cell r="A294" t="str">
            <v>Hoja puerta triplex 0,81</v>
          </cell>
        </row>
        <row r="295">
          <cell r="A295" t="str">
            <v>Hoja puerta triplex 4mm.(2x1). Entamborada. Estructura ancho=0.10 m., espesor 4cm.</v>
          </cell>
        </row>
        <row r="296">
          <cell r="A296" t="str">
            <v>Icopor</v>
          </cell>
        </row>
        <row r="297">
          <cell r="A297" t="str">
            <v>Instalación Acometidad Sanitaria - Baños inc Mat.</v>
          </cell>
        </row>
        <row r="298">
          <cell r="A298" t="str">
            <v>Interruptor doble</v>
          </cell>
        </row>
        <row r="299">
          <cell r="A299" t="str">
            <v>Interruptor sencillo</v>
          </cell>
        </row>
        <row r="300">
          <cell r="A300" t="str">
            <v>Interruptor sencillo + tomacorriente con polo a tierra</v>
          </cell>
        </row>
        <row r="301">
          <cell r="A301" t="str">
            <v>Interruptor triple</v>
          </cell>
        </row>
        <row r="302">
          <cell r="A302" t="str">
            <v>Juego conx. Tanque</v>
          </cell>
        </row>
        <row r="303">
          <cell r="A303" t="str">
            <v>Ladrillo prensado Santa Fe</v>
          </cell>
        </row>
        <row r="304">
          <cell r="A304" t="str">
            <v>Ladrillo rejilla</v>
          </cell>
        </row>
        <row r="305">
          <cell r="A305" t="str">
            <v>Ladrillo tolete común</v>
          </cell>
        </row>
        <row r="306">
          <cell r="A306" t="str">
            <v>Ladrillo tolete estructural, color según especificaciones arquitectónicas, propias del proyecto (visto 2 caras)</v>
          </cell>
        </row>
        <row r="307">
          <cell r="A307" t="str">
            <v>Ladrillo tolete recocido</v>
          </cell>
        </row>
        <row r="308">
          <cell r="A308" t="str">
            <v>Lamina Cold-Rolled Cal. 18 - M2</v>
          </cell>
        </row>
        <row r="309">
          <cell r="A309" t="str">
            <v>Lamina Cold-Rolled Cal. 20</v>
          </cell>
        </row>
        <row r="310">
          <cell r="A310" t="str">
            <v>Lamina Cold-Rolled Cal.18  1,2 x 2,4 m</v>
          </cell>
        </row>
        <row r="311">
          <cell r="A311" t="str">
            <v>Lámina galvanizada Cal 18</v>
          </cell>
        </row>
        <row r="312">
          <cell r="A312" t="str">
            <v>Lamina galvanizada cal.20</v>
          </cell>
        </row>
        <row r="313">
          <cell r="A313" t="str">
            <v>Lámina lisa Aluminio e=3mm</v>
          </cell>
        </row>
        <row r="314">
          <cell r="A314" t="str">
            <v>Lámpara fluorescente 2 x 32 - T 8</v>
          </cell>
        </row>
        <row r="315">
          <cell r="A315" t="str">
            <v xml:space="preserve">Lámpara Fluorescente 2 x 48" </v>
          </cell>
        </row>
        <row r="316">
          <cell r="A316" t="str">
            <v>Lavamanos  de colgar blanco</v>
          </cell>
        </row>
        <row r="317">
          <cell r="A317" t="str">
            <v>Lavamanos de sobreponer blanco</v>
          </cell>
        </row>
        <row r="318">
          <cell r="A318" t="str">
            <v>Lavaplatos de empotrar acero inoxidable 35x50</v>
          </cell>
        </row>
        <row r="319">
          <cell r="A319" t="str">
            <v>Limpiador PVC 1/8</v>
          </cell>
        </row>
        <row r="320">
          <cell r="A320" t="str">
            <v>Llave individual para lavamanos</v>
          </cell>
        </row>
        <row r="321">
          <cell r="A321" t="str">
            <v>Llave terminal 1/2" - cromada , incluye adaptadores</v>
          </cell>
        </row>
        <row r="322">
          <cell r="A322" t="str">
            <v>Lona Verde</v>
          </cell>
        </row>
        <row r="323">
          <cell r="A323" t="str">
            <v>Lubricante de silicona Canal y Bajante Amazonas</v>
          </cell>
        </row>
        <row r="324">
          <cell r="A324" t="str">
            <v>Luminaria de sodio cerrada 125W 208W</v>
          </cell>
        </row>
        <row r="325">
          <cell r="A325" t="str">
            <v>Luminaria de sodio cerrada 70W 208W</v>
          </cell>
        </row>
        <row r="326">
          <cell r="A326" t="str">
            <v>Malla con vena</v>
          </cell>
        </row>
        <row r="327">
          <cell r="A327" t="str">
            <v>Malla electrosoldada D 4 x 4 mm y Separación 15 x 25 cm</v>
          </cell>
        </row>
        <row r="328">
          <cell r="A328" t="str">
            <v>Malla Eslabonada galvanizada Cal 12 huecos de 1/12 x  1/2 plg</v>
          </cell>
        </row>
        <row r="329">
          <cell r="A329" t="str">
            <v>Malla para gaviones</v>
          </cell>
        </row>
        <row r="330">
          <cell r="A330" t="str">
            <v>Malla tipo gallinero</v>
          </cell>
        </row>
        <row r="331">
          <cell r="A331" t="str">
            <v xml:space="preserve">Mallas electrosoldadas </v>
          </cell>
        </row>
        <row r="332">
          <cell r="A332" t="str">
            <v>Manija</v>
          </cell>
        </row>
        <row r="333">
          <cell r="A333" t="str">
            <v xml:space="preserve">Manija para ventana de aluminio </v>
          </cell>
        </row>
        <row r="334">
          <cell r="A334" t="str">
            <v>Maniobra de corte</v>
          </cell>
        </row>
        <row r="335">
          <cell r="A335" t="str">
            <v>Manto Asfaltico con foil de aluminio</v>
          </cell>
        </row>
        <row r="336">
          <cell r="A336" t="str">
            <v>Marco para caja doble</v>
          </cell>
        </row>
        <row r="337">
          <cell r="A337" t="str">
            <v>Marco para caja sencilla</v>
          </cell>
        </row>
        <row r="338">
          <cell r="A338" t="str">
            <v>Marco puerta de seguridad Cal.18</v>
          </cell>
        </row>
        <row r="339">
          <cell r="A339" t="str">
            <v>Marco puerta lámina 1.00. Lám.Cal.18</v>
          </cell>
        </row>
        <row r="340">
          <cell r="A340" t="str">
            <v>Marco puerta lámina Cold rolled Cal 18</v>
          </cell>
        </row>
        <row r="341">
          <cell r="A341" t="str">
            <v>Marco ventana</v>
          </cell>
        </row>
        <row r="342">
          <cell r="A342" t="str">
            <v>Marco y tapa para caja de inspección de  0,30 x 0,30 mts</v>
          </cell>
        </row>
        <row r="343">
          <cell r="A343" t="str">
            <v>Marco y tapa para cámara de inspección CS274</v>
          </cell>
        </row>
        <row r="344">
          <cell r="A344" t="str">
            <v>Marco y tapa para cámara de inspección CS275</v>
          </cell>
        </row>
        <row r="345">
          <cell r="A345" t="str">
            <v>Marmolina</v>
          </cell>
        </row>
        <row r="346">
          <cell r="A346" t="str">
            <v>Medidor de agua 1/2"</v>
          </cell>
        </row>
        <row r="347">
          <cell r="A347" t="str">
            <v>Medidor de luz Trifásico</v>
          </cell>
        </row>
        <row r="348">
          <cell r="A348" t="str">
            <v>Mesón acero inoxidable Cal.16. Dim.(0.60 x 0.85).</v>
          </cell>
        </row>
        <row r="349">
          <cell r="A349" t="str">
            <v>Mesón acero inoxidable Cal.16. Dim.(0.76 x 1.02).</v>
          </cell>
        </row>
        <row r="350">
          <cell r="A350" t="str">
            <v>Mesón acero inoxidable Cal.16. Dim.(0.90 x 2.95).</v>
          </cell>
        </row>
        <row r="351">
          <cell r="A351" t="str">
            <v>Mesón acero inoxidable Cal.16. Dim.(1.30 x 4.15).</v>
          </cell>
        </row>
        <row r="352">
          <cell r="A352" t="str">
            <v>Mortero 1:3</v>
          </cell>
        </row>
        <row r="353">
          <cell r="A353" t="str">
            <v>Mortero 1:3 impermeabilizado</v>
          </cell>
        </row>
        <row r="354">
          <cell r="A354" t="str">
            <v>Mortero 1:4</v>
          </cell>
        </row>
        <row r="355">
          <cell r="A355" t="str">
            <v>Mortero 1:4 impermeabilizado</v>
          </cell>
        </row>
        <row r="356">
          <cell r="A356" t="str">
            <v>Mortero 1:5</v>
          </cell>
        </row>
        <row r="357">
          <cell r="A357" t="str">
            <v>Mortero 1:7</v>
          </cell>
        </row>
        <row r="358">
          <cell r="A358" t="str">
            <v>Mortero de pega 1:4 e=1,5 cm</v>
          </cell>
        </row>
        <row r="359">
          <cell r="A359" t="str">
            <v xml:space="preserve">Mortero de relleno 1:4 </v>
          </cell>
        </row>
        <row r="360">
          <cell r="A360" t="str">
            <v>Multiamperímetro</v>
          </cell>
        </row>
        <row r="361">
          <cell r="A361" t="str">
            <v>Niple H.G. 1/2 " x 0,10 m</v>
          </cell>
        </row>
        <row r="362">
          <cell r="A362" t="str">
            <v>Niple H.G. 1/2 " x 0,20 m</v>
          </cell>
        </row>
        <row r="363">
          <cell r="A363" t="str">
            <v>Orinal Mediano  blanco primera calidad,   incluye griferia tradicional cromo  tipo grival  o similar y accesorios</v>
          </cell>
        </row>
        <row r="364">
          <cell r="A364" t="str">
            <v>Pabmeril pliego</v>
          </cell>
        </row>
        <row r="365">
          <cell r="A365" t="str">
            <v>Paral de Madera 3m</v>
          </cell>
        </row>
        <row r="366">
          <cell r="A366" t="str">
            <v>Paral en tubo metalico seccion cuadra de 1 1/2" cal. 18</v>
          </cell>
        </row>
        <row r="367">
          <cell r="A367" t="str">
            <v>Pararayos</v>
          </cell>
        </row>
        <row r="368">
          <cell r="A368" t="str">
            <v>Pegacor blanco</v>
          </cell>
        </row>
        <row r="369">
          <cell r="A369" t="str">
            <v xml:space="preserve">Peinazo </v>
          </cell>
        </row>
        <row r="370">
          <cell r="A370" t="str">
            <v>Percha de 2 puestos BT</v>
          </cell>
        </row>
        <row r="371">
          <cell r="A371" t="str">
            <v>Percha de 3 puestos BT</v>
          </cell>
        </row>
        <row r="372">
          <cell r="A372" t="str">
            <v>Percha de 4 puestos BT</v>
          </cell>
        </row>
        <row r="373">
          <cell r="A373" t="str">
            <v>Percha galvanizada de 1 puesto</v>
          </cell>
        </row>
        <row r="374">
          <cell r="A374" t="str">
            <v>Perfil ALN 1101</v>
          </cell>
        </row>
        <row r="375">
          <cell r="A375" t="str">
            <v>Perfil ALN 1102</v>
          </cell>
        </row>
        <row r="376">
          <cell r="A376" t="str">
            <v>Perfil ALN 167</v>
          </cell>
        </row>
        <row r="377">
          <cell r="A377" t="str">
            <v>Perfil ALN 173</v>
          </cell>
        </row>
        <row r="378">
          <cell r="A378" t="str">
            <v>Perfil ALN 174</v>
          </cell>
        </row>
        <row r="379">
          <cell r="A379" t="str">
            <v>Perfil ALN 175</v>
          </cell>
        </row>
        <row r="380">
          <cell r="A380" t="str">
            <v>Perfil ALN 176</v>
          </cell>
        </row>
        <row r="381">
          <cell r="A381" t="str">
            <v>Perfil ALN 177</v>
          </cell>
        </row>
        <row r="382">
          <cell r="A382" t="str">
            <v>Perfil ALN 219</v>
          </cell>
        </row>
        <row r="383">
          <cell r="A383" t="str">
            <v>Perfil ALN 292</v>
          </cell>
        </row>
        <row r="384">
          <cell r="A384" t="str">
            <v>Perfil ALN 312</v>
          </cell>
        </row>
        <row r="385">
          <cell r="A385" t="str">
            <v>Perfil ALN 313</v>
          </cell>
        </row>
        <row r="386">
          <cell r="A386" t="str">
            <v>Perfil ALN 314</v>
          </cell>
        </row>
        <row r="387">
          <cell r="A387" t="str">
            <v>Perfil ALN 315</v>
          </cell>
        </row>
        <row r="388">
          <cell r="A388" t="str">
            <v>Perfil ALN 682</v>
          </cell>
        </row>
        <row r="389">
          <cell r="A389" t="str">
            <v>Perfil ALN 876</v>
          </cell>
        </row>
        <row r="390">
          <cell r="A390" t="str">
            <v>Perfil ALN 877</v>
          </cell>
        </row>
        <row r="391">
          <cell r="A391" t="str">
            <v>Perfil ALN 879</v>
          </cell>
        </row>
        <row r="392">
          <cell r="A392" t="str">
            <v>Perfil ALN 937</v>
          </cell>
        </row>
        <row r="393">
          <cell r="A393" t="str">
            <v>Perfil ALN-545</v>
          </cell>
        </row>
        <row r="394">
          <cell r="A394" t="str">
            <v>Perfil aluminio T094 de 3 x 1" (72 X 21 mm)</v>
          </cell>
        </row>
        <row r="395">
          <cell r="A395" t="str">
            <v>Perfil aluminio tubular 3 x 1" x 1/2"  T-095 - 1 aleta</v>
          </cell>
        </row>
        <row r="396">
          <cell r="A396" t="str">
            <v>Perfil aluminio tubular con aletas cuad. 1" doble aleta divisor  T-078.</v>
          </cell>
        </row>
        <row r="397">
          <cell r="A397" t="str">
            <v>Perfil ASTM A 500 grado C 60 x 40 x 2 MM</v>
          </cell>
        </row>
        <row r="398">
          <cell r="A398" t="str">
            <v>Perfil en aluminio 1/2" x 1/2"</v>
          </cell>
        </row>
        <row r="399">
          <cell r="A399" t="str">
            <v>Perfil para cubierta PHR C</v>
          </cell>
        </row>
        <row r="400">
          <cell r="A400" t="str">
            <v>Perfil PHR - PAG 160 X 60 - 1,5 MM</v>
          </cell>
        </row>
        <row r="401">
          <cell r="A401" t="str">
            <v>Perfil PHR C - 220 x 80  2,5 mm</v>
          </cell>
        </row>
        <row r="402">
          <cell r="A402" t="str">
            <v>Perfil T04</v>
          </cell>
        </row>
        <row r="403">
          <cell r="A403" t="str">
            <v>Perno 1/2" Alt.Vel..1 3/4"</v>
          </cell>
        </row>
        <row r="404">
          <cell r="A404" t="str">
            <v>Perno de expansión 3" x 3/8"</v>
          </cell>
        </row>
        <row r="405">
          <cell r="A405" t="str">
            <v>Pernos</v>
          </cell>
        </row>
        <row r="406">
          <cell r="A406" t="str">
            <v>Pernos 3x8"</v>
          </cell>
        </row>
        <row r="407">
          <cell r="A407" t="str">
            <v>Perros de 1/8"</v>
          </cell>
        </row>
        <row r="408">
          <cell r="A408" t="str">
            <v>Piedra media zonga</v>
          </cell>
        </row>
        <row r="409">
          <cell r="A409" t="str">
            <v>Pintura Koraza plastica</v>
          </cell>
        </row>
        <row r="410">
          <cell r="A410" t="str">
            <v xml:space="preserve">Pintura Wash Primer </v>
          </cell>
        </row>
        <row r="411">
          <cell r="A411" t="str">
            <v>Pirlan en madera para dilatación</v>
          </cell>
        </row>
        <row r="412">
          <cell r="A412" t="str">
            <v>Pisavidrio Ref ALN - 544</v>
          </cell>
        </row>
        <row r="413">
          <cell r="A413" t="str">
            <v>Pivote puerta metálica</v>
          </cell>
        </row>
        <row r="414">
          <cell r="A414" t="str">
            <v>Planchón - cedro macho (.15 x .04 x 3)</v>
          </cell>
        </row>
        <row r="415">
          <cell r="A415" t="str">
            <v>Planchón ordinario 4 metros</v>
          </cell>
        </row>
        <row r="416">
          <cell r="A416" t="str">
            <v>Platina  de 0,12 x 0,12 x 1/16" perforada</v>
          </cell>
        </row>
        <row r="417">
          <cell r="A417" t="str">
            <v>Platina 1 1/2"x 3/16</v>
          </cell>
        </row>
        <row r="418">
          <cell r="A418" t="str">
            <v>Platina 1"x 3/16"</v>
          </cell>
        </row>
        <row r="419">
          <cell r="A419" t="str">
            <v>Platina 3/16" de 0,06 x 0,13 mts</v>
          </cell>
        </row>
        <row r="420">
          <cell r="A420" t="str">
            <v>Platina anclaje muro de 0,12x0,12x1/16"</v>
          </cell>
        </row>
        <row r="421">
          <cell r="A421" t="str">
            <v>Platina para soporte abrazadera en U</v>
          </cell>
        </row>
        <row r="422">
          <cell r="A422" t="str">
            <v>Poceta para laboratorios en acero inoxidable de 0,50 x 0,35 mts. De empotrar con un hueco</v>
          </cell>
        </row>
        <row r="423">
          <cell r="A423" t="str">
            <v>Polietileno Cal 6</v>
          </cell>
        </row>
        <row r="424">
          <cell r="A424" t="str">
            <v xml:space="preserve">Portacandado </v>
          </cell>
        </row>
        <row r="425">
          <cell r="A425" t="str">
            <v>Poste en concreto de 10 metros 510 kl</v>
          </cell>
        </row>
        <row r="426">
          <cell r="A426" t="str">
            <v>Poste en concreto de 10 metros 750 kl</v>
          </cell>
        </row>
        <row r="427">
          <cell r="A427" t="str">
            <v>Poste en concreto de 12 metros 1050 kl</v>
          </cell>
        </row>
        <row r="428">
          <cell r="A428" t="str">
            <v>Poste en concreto de 12 metros 510 kl</v>
          </cell>
        </row>
        <row r="429">
          <cell r="A429" t="str">
            <v>Poste en concreto de 12 metros 750 kl</v>
          </cell>
        </row>
        <row r="430">
          <cell r="A430" t="str">
            <v>Poste en concreto de 8 metros Tipo AP</v>
          </cell>
        </row>
        <row r="431">
          <cell r="A431" t="str">
            <v>Pretales</v>
          </cell>
        </row>
        <row r="432">
          <cell r="A432" t="str">
            <v>Protector escalera (pirlan en bronce angosto)</v>
          </cell>
        </row>
        <row r="433">
          <cell r="A433" t="str">
            <v>Puentes de empalme</v>
          </cell>
        </row>
        <row r="434">
          <cell r="A434" t="str">
            <v>Puerta  Baños y duchas, en aluminio y lámina galvanizada Anolok</v>
          </cell>
        </row>
        <row r="435">
          <cell r="A435" t="str">
            <v xml:space="preserve">Puerta  para ducha, en vidrio,  incoloro, templado, de e = 6 mm, incluye herrajes y accesorios de h = 1,80 mts  y 0,65 mts </v>
          </cell>
        </row>
        <row r="436">
          <cell r="A436" t="str">
            <v>Puerta Baño Minusvalidos</v>
          </cell>
        </row>
        <row r="437">
          <cell r="A437" t="str">
            <v>Puerta económica Pizano 1.00. Triplex e=4mm.</v>
          </cell>
        </row>
        <row r="438">
          <cell r="A438" t="str">
            <v>Puerta sistema constructivo PVC de 0,62 x 1,60 m</v>
          </cell>
        </row>
        <row r="439">
          <cell r="A439" t="str">
            <v>Puntilla con cabeza 2"</v>
          </cell>
        </row>
        <row r="440">
          <cell r="A440" t="str">
            <v>Punto Agua fría PVC</v>
          </cell>
        </row>
        <row r="441">
          <cell r="A441" t="str">
            <v>Punto desagüe PVC 3" y  4"</v>
          </cell>
        </row>
        <row r="442">
          <cell r="A442" t="str">
            <v>Punto Eléctrico</v>
          </cell>
        </row>
        <row r="443">
          <cell r="A443" t="str">
            <v>Rajón, 4" a 15"</v>
          </cell>
        </row>
        <row r="444">
          <cell r="A444" t="str">
            <v xml:space="preserve">Recebo  </v>
          </cell>
        </row>
        <row r="445">
          <cell r="A445" t="str">
            <v>Recebo comun</v>
          </cell>
        </row>
        <row r="446">
          <cell r="A446" t="str">
            <v>Registro  de cortina R &amp; W 1 1/2" italiano; inlcuye accesorios</v>
          </cell>
        </row>
        <row r="447">
          <cell r="A447" t="str">
            <v>Registro de corte de 1/2"</v>
          </cell>
        </row>
        <row r="448">
          <cell r="A448" t="str">
            <v>Registro de cortina 1/2 R &amp; W italiano ; incluye accesorios</v>
          </cell>
        </row>
        <row r="449">
          <cell r="A449" t="str">
            <v>Registro de cortina R &amp; w 1 1/4" italiano; incluye accesorios</v>
          </cell>
        </row>
        <row r="450">
          <cell r="A450" t="str">
            <v>Registro de cortina R&amp;W italiano de   1"; incluye accesorios</v>
          </cell>
        </row>
        <row r="451">
          <cell r="A451" t="str">
            <v>Registro de cortina Roscado liviano  Ref. 272 A Red &amp; White 2"; incluye accesorios</v>
          </cell>
        </row>
        <row r="452">
          <cell r="A452" t="str">
            <v>Registro R&amp;W  de cortina de  3/4" italiano; inlcuye accesorios</v>
          </cell>
        </row>
        <row r="453">
          <cell r="A453" t="str">
            <v>Rejilla tragante  cupula aluminio 5x3"</v>
          </cell>
        </row>
        <row r="454">
          <cell r="A454" t="str">
            <v>Rejilla tragante  cupula aluminio 6x4"</v>
          </cell>
        </row>
        <row r="455">
          <cell r="A455" t="str">
            <v>Rejilla Ventilación plastica de 0,20 x 0,20 mts.</v>
          </cell>
        </row>
        <row r="456">
          <cell r="A456" t="str">
            <v>Remaches Pop</v>
          </cell>
        </row>
        <row r="457">
          <cell r="A457" t="str">
            <v>Remate  Lateral Superior para cubierta trapezoidal, en acero y con foil de aluminio de 0,24 x 2 mts</v>
          </cell>
        </row>
        <row r="458">
          <cell r="A458" t="str">
            <v>Repisa ordinaria 3 metros</v>
          </cell>
        </row>
        <row r="459">
          <cell r="A459" t="str">
            <v>Roseta de porcelana</v>
          </cell>
        </row>
        <row r="460">
          <cell r="A460" t="str">
            <v>Sanitario Acuacer</v>
          </cell>
        </row>
        <row r="461">
          <cell r="A461" t="str">
            <v>Sanitario institucional blanco, primeras; incluye griferia grival o similar y/o superior en calidad  y  accesorios</v>
          </cell>
        </row>
        <row r="462">
          <cell r="A462" t="str">
            <v>Sanitario para discapacitados, blanco primera calidad, incluye accesorios</v>
          </cell>
        </row>
        <row r="463">
          <cell r="A463" t="str">
            <v>Sellante de cobre de alta</v>
          </cell>
        </row>
        <row r="464">
          <cell r="A464" t="str">
            <v>SIFóN 135º PVC-S 3" C x E</v>
          </cell>
        </row>
        <row r="465">
          <cell r="A465" t="str">
            <v>SIFóN 135º PVC-S 4" C x E</v>
          </cell>
        </row>
        <row r="466">
          <cell r="A466" t="str">
            <v>SIFóN 180º PVC-S 2" Cx C</v>
          </cell>
        </row>
        <row r="467">
          <cell r="A467" t="str">
            <v xml:space="preserve">Sika Anchorfix-4 600 cc </v>
          </cell>
        </row>
        <row r="468">
          <cell r="A468" t="str">
            <v>Sika-1 Imp.Integral</v>
          </cell>
        </row>
        <row r="469">
          <cell r="A469" t="str">
            <v>Silicona liquida 300 ML</v>
          </cell>
        </row>
        <row r="470">
          <cell r="A470" t="str">
            <v>Silicona transparente</v>
          </cell>
        </row>
        <row r="471">
          <cell r="A471" t="str">
            <v>Sistema corredizo metálico</v>
          </cell>
        </row>
        <row r="472">
          <cell r="A472" t="str">
            <v>Soldadura 95-5, plata</v>
          </cell>
        </row>
        <row r="473">
          <cell r="A473" t="str">
            <v>Soldadura de estaño P/Cobre</v>
          </cell>
        </row>
        <row r="474">
          <cell r="A474" t="str">
            <v>Soldadura elect.004-3/23"</v>
          </cell>
        </row>
        <row r="475">
          <cell r="A475" t="str">
            <v>Soldadura PVC 1/8</v>
          </cell>
        </row>
        <row r="476">
          <cell r="A476" t="str">
            <v>Soldadura PVC liquida 1/4</v>
          </cell>
        </row>
        <row r="477">
          <cell r="A477" t="str">
            <v>Soporte  bajante PVC rectangular</v>
          </cell>
        </row>
        <row r="478">
          <cell r="A478" t="str">
            <v>Soporte Canal Amazonas</v>
          </cell>
        </row>
        <row r="479">
          <cell r="A479" t="str">
            <v>Soporte tipo U para tubo 1"</v>
          </cell>
        </row>
        <row r="480">
          <cell r="A480" t="str">
            <v>Soporte tipo U para tubo 1/2"</v>
          </cell>
        </row>
        <row r="481">
          <cell r="A481" t="str">
            <v>Soporte tipo U para tubo 3/4"</v>
          </cell>
        </row>
        <row r="482">
          <cell r="A482" t="str">
            <v>Subcontrato eléctrico</v>
          </cell>
        </row>
        <row r="483">
          <cell r="A483" t="str">
            <v>Suministro e instalación de Lavamanos de colgar blanco, primera calidad, incluye griferia y accesorios</v>
          </cell>
        </row>
        <row r="484">
          <cell r="A484" t="str">
            <v>Suplemento para caja 5800</v>
          </cell>
        </row>
        <row r="485">
          <cell r="A485" t="str">
            <v>T ventana</v>
          </cell>
        </row>
        <row r="486">
          <cell r="A486" t="str">
            <v>Tabla burra C Macho 0,28 - 3 mts</v>
          </cell>
        </row>
        <row r="487">
          <cell r="A487" t="str">
            <v>Tabla burra ordinario 0,30 - 3 mts</v>
          </cell>
        </row>
        <row r="488">
          <cell r="A488" t="str">
            <v>Tabla chapa-ordinario 0,10 - 3 mts</v>
          </cell>
        </row>
        <row r="489">
          <cell r="A489" t="str">
            <v>Tabla chapa-ordinario 0,30 - 3 mts</v>
          </cell>
        </row>
        <row r="490">
          <cell r="A490" t="str">
            <v>Tablemac (super T) 9 mm; 4 usos</v>
          </cell>
        </row>
        <row r="491">
          <cell r="A491" t="str">
            <v>Tablero 18 Circuitos con espacio para totalizador</v>
          </cell>
        </row>
        <row r="492">
          <cell r="A492" t="str">
            <v xml:space="preserve">Tablero bifasico TBC 24 circuitos </v>
          </cell>
        </row>
        <row r="493">
          <cell r="A493" t="str">
            <v>Tablero de 12 circuitos con puerta</v>
          </cell>
        </row>
        <row r="494">
          <cell r="A494" t="str">
            <v>Tablero de 18 circuitos con puerta</v>
          </cell>
        </row>
        <row r="495">
          <cell r="A495" t="str">
            <v>Tablero de 24 circuitos con puerta</v>
          </cell>
        </row>
        <row r="496">
          <cell r="A496" t="str">
            <v>Tablero de 36 circuitos con puerta</v>
          </cell>
        </row>
        <row r="497">
          <cell r="A497" t="str">
            <v>Tablero de 42 circuitos con puerta</v>
          </cell>
        </row>
        <row r="498">
          <cell r="A498" t="str">
            <v>Tablero en madera entamborada</v>
          </cell>
        </row>
        <row r="499">
          <cell r="A499" t="str">
            <v>Tablero TBP 16B con puerta y chapas plástico de 16 circuitos</v>
          </cell>
        </row>
        <row r="500">
          <cell r="A500" t="str">
            <v>Tablón  cuarto 26</v>
          </cell>
        </row>
        <row r="501">
          <cell r="A501" t="str">
            <v>Tablón Gres de 0,30 x 0,30</v>
          </cell>
        </row>
        <row r="502">
          <cell r="A502" t="str">
            <v>Taco terminal UNIP,HQP 30A</v>
          </cell>
        </row>
        <row r="503">
          <cell r="A503" t="str">
            <v>Tanque plástico 1000 lts</v>
          </cell>
        </row>
        <row r="504">
          <cell r="A504" t="str">
            <v>Tanque plástico 2000 lts</v>
          </cell>
        </row>
        <row r="505">
          <cell r="A505" t="str">
            <v>Tanque plástico 500 lts</v>
          </cell>
        </row>
        <row r="506">
          <cell r="A506" t="str">
            <v>Tanque plástico 5000 lts</v>
          </cell>
        </row>
        <row r="507">
          <cell r="A507" t="str">
            <v>Tapa ciega metálica para toma</v>
          </cell>
        </row>
        <row r="508">
          <cell r="A508" t="str">
            <v>Tapa Int Derecha Canal Amazonas</v>
          </cell>
        </row>
        <row r="509">
          <cell r="A509" t="str">
            <v>Tapa Int Izquierda Canal Amazonas</v>
          </cell>
        </row>
        <row r="510">
          <cell r="A510" t="str">
            <v>Tapa para caja A.P.</v>
          </cell>
        </row>
        <row r="511">
          <cell r="A511" t="str">
            <v>Tapa para caja de 30x30x5</v>
          </cell>
        </row>
        <row r="512">
          <cell r="A512" t="str">
            <v>Tapa para caja eléctrica</v>
          </cell>
        </row>
        <row r="513">
          <cell r="A513" t="str">
            <v>Tapa salida cordón caja octagonal</v>
          </cell>
        </row>
        <row r="514">
          <cell r="A514" t="str">
            <v>Tapaporos Nogal</v>
          </cell>
        </row>
        <row r="515">
          <cell r="A515" t="str">
            <v>Tapas 3x1"</v>
          </cell>
        </row>
        <row r="516">
          <cell r="A516" t="str">
            <v>TAPóN H.G. 1"</v>
          </cell>
        </row>
        <row r="517">
          <cell r="A517" t="str">
            <v>TAPóN H.G. 1/2"</v>
          </cell>
        </row>
        <row r="518">
          <cell r="A518" t="str">
            <v>TAPóN H.G. 3/4"</v>
          </cell>
        </row>
        <row r="519">
          <cell r="A519" t="str">
            <v>Tapon PVC 2" - Prueba</v>
          </cell>
        </row>
        <row r="520">
          <cell r="A520" t="str">
            <v>Tapon PVC 3" de prueba</v>
          </cell>
        </row>
        <row r="521">
          <cell r="A521" t="str">
            <v>Tapon PVC 4" - Prueba</v>
          </cell>
        </row>
        <row r="522">
          <cell r="A522" t="str">
            <v>Tapon PVC-P 1/2"</v>
          </cell>
        </row>
        <row r="523">
          <cell r="A523" t="str">
            <v>Tee 1 1/2" PVC - Presión</v>
          </cell>
        </row>
        <row r="524">
          <cell r="A524" t="str">
            <v>Tee 1 1/4 PVC - Presión</v>
          </cell>
        </row>
        <row r="525">
          <cell r="A525" t="str">
            <v>Tee 1" PVC - Presión</v>
          </cell>
        </row>
        <row r="526">
          <cell r="A526" t="str">
            <v>Tee 1/2" PVC - Presión</v>
          </cell>
        </row>
        <row r="527">
          <cell r="A527" t="str">
            <v>Tee 3/4"    PVC - Presión</v>
          </cell>
        </row>
        <row r="528">
          <cell r="A528" t="str">
            <v>Tee PVC-P 3/4" x 1/2"</v>
          </cell>
        </row>
        <row r="529">
          <cell r="A529" t="str">
            <v>Tee Sencilla 2" Sanitaria</v>
          </cell>
        </row>
        <row r="530">
          <cell r="A530" t="str">
            <v>Tee Sencilla 4" Sanitaria</v>
          </cell>
        </row>
        <row r="531">
          <cell r="A531" t="str">
            <v xml:space="preserve">Teflon </v>
          </cell>
        </row>
        <row r="532">
          <cell r="A532" t="str">
            <v xml:space="preserve">Teja Bioclimatica trapezoidal de e = 1,8 mm, con foil y lámina de acero, incluye traslapo </v>
          </cell>
        </row>
        <row r="533">
          <cell r="A533" t="str">
            <v xml:space="preserve">Teja Bioclimatica trapezoidal de e = 1,8 mm, Marina con foil y lámina de acero, incluye traslapo </v>
          </cell>
        </row>
        <row r="534">
          <cell r="A534" t="str">
            <v xml:space="preserve">Teja Bioclimatica trapezoidal de e = 1,9 mm, con foil y lámina de acero, incluye traslapo </v>
          </cell>
        </row>
        <row r="535">
          <cell r="A535" t="str">
            <v xml:space="preserve">Teja Bioclimatica trapezoidal de e = 1,9 mm, Marina con foil y lámina de acero, incluye traslapo </v>
          </cell>
        </row>
        <row r="536">
          <cell r="A536" t="str">
            <v xml:space="preserve">Teja Bioclimatica trapezoidal de e = 2,0 mm, con foil y lámina de acero, incluye traslapo </v>
          </cell>
        </row>
        <row r="537">
          <cell r="A537" t="str">
            <v xml:space="preserve">Teja Bioclimatica trapezoidal de e = 2,0 mm, Marina con foil y lámina de acero, incluye traslapo </v>
          </cell>
        </row>
        <row r="538">
          <cell r="A538" t="str">
            <v>Teja de asbesto cemento No.6</v>
          </cell>
        </row>
        <row r="539">
          <cell r="A539" t="str">
            <v>Teja de asbesto cemento No.8</v>
          </cell>
        </row>
        <row r="540">
          <cell r="A540" t="str">
            <v>Teja trapezoidal transparente en policarbonato tipo ajota de ajorver</v>
          </cell>
        </row>
        <row r="541">
          <cell r="A541" t="str">
            <v>Templete</v>
          </cell>
        </row>
        <row r="542">
          <cell r="A542" t="str">
            <v xml:space="preserve">Tensor para cable antifraude </v>
          </cell>
        </row>
        <row r="543">
          <cell r="A543" t="str">
            <v>Tierra negra fertilizada</v>
          </cell>
        </row>
        <row r="544">
          <cell r="A544" t="str">
            <v>Tintilla</v>
          </cell>
        </row>
        <row r="545">
          <cell r="A545" t="str">
            <v>Toma de caucho 3 polos aérea</v>
          </cell>
        </row>
        <row r="546">
          <cell r="A546" t="str">
            <v>Toma de T.V. para cable coaxial</v>
          </cell>
        </row>
        <row r="547">
          <cell r="A547" t="str">
            <v>Toma Doble GFCI</v>
          </cell>
        </row>
        <row r="548">
          <cell r="A548" t="str">
            <v>Toma doble tipo hospitalaria P.T.</v>
          </cell>
        </row>
        <row r="549">
          <cell r="A549" t="str">
            <v>Toma eléctrica doble 20A pata trabada</v>
          </cell>
        </row>
        <row r="550">
          <cell r="A550" t="str">
            <v xml:space="preserve">Toma eléctrica doble P.T. </v>
          </cell>
        </row>
        <row r="551">
          <cell r="A551" t="str">
            <v>Toma monofásica doble con polo</v>
          </cell>
        </row>
        <row r="552">
          <cell r="A552" t="str">
            <v>Toma monofásica GFCI</v>
          </cell>
        </row>
        <row r="553">
          <cell r="A553" t="str">
            <v>Toma telefónica</v>
          </cell>
        </row>
        <row r="554">
          <cell r="A554" t="str">
            <v xml:space="preserve">Toma Trifásica </v>
          </cell>
        </row>
        <row r="555">
          <cell r="A555" t="str">
            <v>Tornillo autoperforante fijador de correa para metal de12-14 x 3/4" - Acero</v>
          </cell>
        </row>
        <row r="556">
          <cell r="A556" t="str">
            <v>Tornillo expansivo AH - 1614 5/16 x 3 "</v>
          </cell>
        </row>
        <row r="557">
          <cell r="A557" t="str">
            <v>Tornillo expansivo HLC 10x80/48</v>
          </cell>
        </row>
        <row r="558">
          <cell r="A558" t="str">
            <v>Tornillo goloso</v>
          </cell>
        </row>
        <row r="559">
          <cell r="A559" t="str">
            <v>Tornillo goloso 1/8 x 1 1/4</v>
          </cell>
        </row>
        <row r="560">
          <cell r="A560" t="str">
            <v>Tornillo Inoxidable Canal y Bajante Amazonas</v>
          </cell>
        </row>
        <row r="561">
          <cell r="A561" t="str">
            <v>Tornillo Inoxidable Canal y Bajante PVC</v>
          </cell>
        </row>
        <row r="562">
          <cell r="A562" t="str">
            <v>Tornillo lámina D=3/8"</v>
          </cell>
        </row>
        <row r="563">
          <cell r="A563" t="str">
            <v>Tornillo teja en lámina de acero y foil</v>
          </cell>
        </row>
        <row r="564">
          <cell r="A564" t="str">
            <v>Tornillos 2"</v>
          </cell>
        </row>
        <row r="565">
          <cell r="A565" t="str">
            <v>Transformador de corriente 200/5 amp</v>
          </cell>
        </row>
        <row r="566">
          <cell r="A566" t="str">
            <v>Transformador en poste bifásico de 15 Kva</v>
          </cell>
        </row>
        <row r="567">
          <cell r="A567" t="str">
            <v>Transformador en poste bifásico de 30 Kva</v>
          </cell>
        </row>
        <row r="568">
          <cell r="A568" t="str">
            <v>Transformador en poste bifásico de 45 Kva</v>
          </cell>
        </row>
        <row r="569">
          <cell r="A569" t="str">
            <v>Transformador en poste trifásico de 15 Kva</v>
          </cell>
        </row>
        <row r="570">
          <cell r="A570" t="str">
            <v>Transformador en poste trifásico de 30 Kva</v>
          </cell>
        </row>
        <row r="571">
          <cell r="A571" t="str">
            <v>Triturado de máquina</v>
          </cell>
        </row>
        <row r="572">
          <cell r="A572" t="str">
            <v xml:space="preserve">Tuberia A.N. 2 plg </v>
          </cell>
        </row>
        <row r="573">
          <cell r="A573" t="str">
            <v>Tuberia A.N. 3 plg 2,3 mm</v>
          </cell>
        </row>
        <row r="574">
          <cell r="A574" t="str">
            <v>Tuberia A.N. Ø1 1/2"</v>
          </cell>
        </row>
        <row r="575">
          <cell r="A575" t="str">
            <v>Tuberia Galvanizada 1 1/2" 2,5 mm Cal 12</v>
          </cell>
        </row>
        <row r="576">
          <cell r="A576" t="str">
            <v>Tuberia novafort 10" 255 mm</v>
          </cell>
        </row>
        <row r="577">
          <cell r="A577" t="str">
            <v>Tuberia novafort 12" 315 mm</v>
          </cell>
        </row>
        <row r="578">
          <cell r="A578" t="str">
            <v>Tuberia novafort 4" 110 mm</v>
          </cell>
        </row>
        <row r="579">
          <cell r="A579" t="str">
            <v>Tuberia novafort 6" 160 mm</v>
          </cell>
        </row>
        <row r="580">
          <cell r="A580" t="str">
            <v>Tuberia novafort 8" 200 mm</v>
          </cell>
        </row>
        <row r="581">
          <cell r="A581" t="str">
            <v xml:space="preserve">Tuberia PE AL PE amarilla gas 1216 1/2" </v>
          </cell>
        </row>
        <row r="582">
          <cell r="A582" t="str">
            <v>Tubo A.N. 1 1/2 plg, 2 mm</v>
          </cell>
        </row>
        <row r="583">
          <cell r="A583" t="str">
            <v>Tubo A.N. 1 plg, 2 mm</v>
          </cell>
        </row>
        <row r="584">
          <cell r="A584" t="str">
            <v>Tubo conduit EMT 1"</v>
          </cell>
        </row>
        <row r="585">
          <cell r="A585" t="str">
            <v>Tubo conduit EMT 1-1/2"</v>
          </cell>
        </row>
        <row r="586">
          <cell r="A586" t="str">
            <v>Tubo conduit EMT 3/4"</v>
          </cell>
        </row>
        <row r="587">
          <cell r="A587" t="str">
            <v>Tubo conduit PVC 1"</v>
          </cell>
        </row>
        <row r="588">
          <cell r="A588" t="str">
            <v>Tubo conduit PVC 1/2"</v>
          </cell>
        </row>
        <row r="589">
          <cell r="A589" t="str">
            <v>Tubo conduit PVC 1-1/2"</v>
          </cell>
        </row>
        <row r="590">
          <cell r="A590" t="str">
            <v>Tubo conduit PVC 3/4"</v>
          </cell>
        </row>
        <row r="591">
          <cell r="A591" t="str">
            <v>Tubo cuadrado de 1/2 x 1/2 x 0,9</v>
          </cell>
        </row>
        <row r="592">
          <cell r="A592" t="str">
            <v>Tubo cuadrado de 1-1/2" x 1-1/2" cal. 20</v>
          </cell>
        </row>
        <row r="593">
          <cell r="A593" t="str">
            <v>Tubo Cuadrado de 3/4" x 3/4" cal. 20</v>
          </cell>
        </row>
        <row r="594">
          <cell r="A594" t="str">
            <v>Tubo de cobre de 1/2" tipo L</v>
          </cell>
        </row>
        <row r="595">
          <cell r="A595" t="str">
            <v>Tubo de cobre de 1" tipo L</v>
          </cell>
        </row>
        <row r="596">
          <cell r="A596" t="str">
            <v>Tubo Galvanizado de 1/2"</v>
          </cell>
        </row>
        <row r="597">
          <cell r="A597" t="str">
            <v>Tubo Galvanizado de 3/4</v>
          </cell>
        </row>
        <row r="598">
          <cell r="A598" t="str">
            <v>Tubo Galvanizado de 1"</v>
          </cell>
        </row>
        <row r="599">
          <cell r="A599" t="str">
            <v>Tubo Galvanizado de 1 1/4"</v>
          </cell>
        </row>
        <row r="600">
          <cell r="A600" t="str">
            <v>Tubo Galvanizado de 1 1/2"</v>
          </cell>
        </row>
        <row r="601">
          <cell r="A601" t="str">
            <v>Tubo Galvanizado de 2"</v>
          </cell>
        </row>
        <row r="602">
          <cell r="A602" t="str">
            <v>Tubo Galvanizado de 2 1/2"</v>
          </cell>
        </row>
        <row r="603">
          <cell r="A603" t="str">
            <v>Tubo pres/11 PVC 3/4"</v>
          </cell>
        </row>
        <row r="604">
          <cell r="A604" t="str">
            <v>Tubo pres/13,5 PVC 1"</v>
          </cell>
        </row>
        <row r="605">
          <cell r="A605" t="str">
            <v>Tubo pres/21 PVC 1 1/2"</v>
          </cell>
        </row>
        <row r="606">
          <cell r="A606" t="str">
            <v>Tubo pres/21 PVC 1 1/4</v>
          </cell>
        </row>
        <row r="607">
          <cell r="A607" t="str">
            <v>Tubo pres/21 PVC 2"</v>
          </cell>
        </row>
        <row r="608">
          <cell r="A608" t="str">
            <v>Tubo pres/9 PVC 1/2"</v>
          </cell>
        </row>
        <row r="609">
          <cell r="A609" t="str">
            <v>Tubo PVC de 2"       Lluvias</v>
          </cell>
        </row>
        <row r="610">
          <cell r="A610" t="str">
            <v>Tubo PVC de 3"       Lluvias</v>
          </cell>
        </row>
        <row r="611">
          <cell r="A611" t="str">
            <v>Tubo PVC de 4"       lluvias</v>
          </cell>
        </row>
        <row r="612">
          <cell r="A612" t="str">
            <v>Tubo PVCP- RDE 21 2 1/2" UZ</v>
          </cell>
        </row>
        <row r="613">
          <cell r="A613" t="str">
            <v>Tubo PVCP- RDE 21 2" UZ</v>
          </cell>
        </row>
        <row r="614">
          <cell r="A614" t="str">
            <v>Tubo PVCP- RDE 21 3" UZ</v>
          </cell>
        </row>
        <row r="615">
          <cell r="A615" t="str">
            <v>Tubo PVC-S     2"    Sanitaria</v>
          </cell>
        </row>
        <row r="616">
          <cell r="A616" t="str">
            <v>Tubo PVC-S     3"    Sanitaria</v>
          </cell>
        </row>
        <row r="617">
          <cell r="A617" t="str">
            <v>Tubo PVC-S     4"    Sanitaria</v>
          </cell>
        </row>
        <row r="618">
          <cell r="A618" t="str">
            <v>Tubo PVC-S;     6"</v>
          </cell>
        </row>
        <row r="619">
          <cell r="A619" t="str">
            <v>Tubo PVC-V      1 1/2"</v>
          </cell>
        </row>
        <row r="620">
          <cell r="A620" t="str">
            <v>Tubo PVC-V      2"</v>
          </cell>
        </row>
        <row r="621">
          <cell r="A621" t="str">
            <v>Tubo PVC-V     3"</v>
          </cell>
        </row>
        <row r="622">
          <cell r="A622" t="str">
            <v>Tubo PVC-V     4"</v>
          </cell>
        </row>
        <row r="623">
          <cell r="A623" t="str">
            <v>Tuercas de fijación</v>
          </cell>
        </row>
        <row r="624">
          <cell r="A624" t="str">
            <v>Unión bajante rectangular PVC</v>
          </cell>
        </row>
        <row r="625">
          <cell r="A625" t="str">
            <v>Unión canal a bajante Amazonas</v>
          </cell>
        </row>
        <row r="626">
          <cell r="A626" t="str">
            <v>Unión Canal amazonas</v>
          </cell>
        </row>
        <row r="627">
          <cell r="A627" t="str">
            <v>Unión EMT 1"</v>
          </cell>
        </row>
        <row r="628">
          <cell r="A628" t="str">
            <v>Unión EMT 1-1/2"</v>
          </cell>
        </row>
        <row r="629">
          <cell r="A629" t="str">
            <v>Unión EMT 3/4"</v>
          </cell>
        </row>
        <row r="630">
          <cell r="A630" t="str">
            <v>Unión PVC - P 3/4"</v>
          </cell>
        </row>
        <row r="631">
          <cell r="A631" t="str">
            <v>Unión PVC-P 1 1/2"</v>
          </cell>
        </row>
        <row r="632">
          <cell r="A632" t="str">
            <v>Unión PVC-P 1 1/4"</v>
          </cell>
        </row>
        <row r="633">
          <cell r="A633" t="str">
            <v>Unión PVC-P 1 plg</v>
          </cell>
        </row>
        <row r="634">
          <cell r="A634" t="str">
            <v>Unión PVC-P 1/2 plg</v>
          </cell>
        </row>
        <row r="635">
          <cell r="A635" t="str">
            <v>Unión PVC-P 2 plg</v>
          </cell>
        </row>
        <row r="636">
          <cell r="A636" t="str">
            <v>Unión PVC-S 2 plg</v>
          </cell>
        </row>
        <row r="637">
          <cell r="A637" t="str">
            <v>Unión PVC-S 3 plg</v>
          </cell>
        </row>
        <row r="638">
          <cell r="A638" t="str">
            <v>Unión PVC-S 4 plg</v>
          </cell>
        </row>
        <row r="639">
          <cell r="A639" t="str">
            <v>Unión PVC-S;    6"</v>
          </cell>
        </row>
        <row r="640">
          <cell r="A640" t="str">
            <v>Unión PVC-V     1 1/2"</v>
          </cell>
        </row>
        <row r="641">
          <cell r="A641" t="str">
            <v>Unión PVC-V     2"</v>
          </cell>
        </row>
        <row r="642">
          <cell r="A642" t="str">
            <v>Unión PVC-V    3"</v>
          </cell>
        </row>
        <row r="643">
          <cell r="A643" t="str">
            <v>Universal en PVC 1 1/2"</v>
          </cell>
        </row>
        <row r="644">
          <cell r="A644" t="str">
            <v>Universal en PVC 1"</v>
          </cell>
        </row>
        <row r="645">
          <cell r="A645" t="str">
            <v>Universal en PVC 1/2"</v>
          </cell>
        </row>
        <row r="646">
          <cell r="A646" t="str">
            <v>Universal en PVC 3/4"</v>
          </cell>
        </row>
        <row r="647">
          <cell r="A647" t="str">
            <v>Valvula - Cheque cortina HICC Helbert   3" ; incluye accesorios</v>
          </cell>
        </row>
        <row r="648">
          <cell r="A648" t="str">
            <v>Valvula - Cheque cortina HICC Helbert  1 1/2" ; incluye accesorios</v>
          </cell>
        </row>
        <row r="649">
          <cell r="A649" t="str">
            <v>Valvula - Cheque cortina HICC Helbert  1 1/4" ; incluye accesorios</v>
          </cell>
        </row>
        <row r="650">
          <cell r="A650" t="str">
            <v>Valvula - Cheque cortina HICC Helbert  2" ; incluye accesorios</v>
          </cell>
        </row>
        <row r="651">
          <cell r="A651" t="str">
            <v>Valvula de bola de 1" con bola de bronce y asiento en teflon</v>
          </cell>
        </row>
        <row r="652">
          <cell r="A652" t="str">
            <v>Valvula de bola de 1/2" con bola de bronce y asiento en teflon</v>
          </cell>
        </row>
        <row r="653">
          <cell r="A653" t="str">
            <v>Valvula pozuelo 1-1/2"  cobre</v>
          </cell>
        </row>
        <row r="654">
          <cell r="A654" t="str">
            <v>Vara de clavo</v>
          </cell>
        </row>
        <row r="655">
          <cell r="A655" t="str">
            <v>Varilla coopertweld de 2.40 mts x 5/8"</v>
          </cell>
        </row>
        <row r="656">
          <cell r="A656" t="str">
            <v>Varilla Coper Well 5/8" x 8'</v>
          </cell>
        </row>
        <row r="657">
          <cell r="A657" t="str">
            <v>Varilla cuadrada de 1/2"</v>
          </cell>
        </row>
        <row r="658">
          <cell r="A658" t="str">
            <v>Varilla de 5/8"</v>
          </cell>
        </row>
        <row r="659">
          <cell r="A659" t="str">
            <v>Varilla de 9 mm. Cuadrada</v>
          </cell>
        </row>
        <row r="660">
          <cell r="A660">
            <v>0</v>
          </cell>
        </row>
        <row r="661">
          <cell r="A661" t="str">
            <v>Varilla lisa de 1/2"</v>
          </cell>
        </row>
        <row r="662">
          <cell r="A662" t="str">
            <v>Ventana corrediza proyec.alum.Cal.18. Negra</v>
          </cell>
        </row>
        <row r="663">
          <cell r="A663" t="str">
            <v>Vidrio incoloro de 5mm pulido</v>
          </cell>
        </row>
        <row r="664">
          <cell r="A664" t="str">
            <v>Vinilo Color Tipo I</v>
          </cell>
        </row>
        <row r="665">
          <cell r="A665" t="str">
            <v>Visagra para elemento en aluminio</v>
          </cell>
        </row>
        <row r="666">
          <cell r="A666" t="str">
            <v>Wing Aluminio</v>
          </cell>
        </row>
        <row r="667">
          <cell r="A667" t="str">
            <v>Xipex Admix C-2000</v>
          </cell>
        </row>
        <row r="668">
          <cell r="A668" t="str">
            <v>Xipex concentrado -Gris</v>
          </cell>
        </row>
        <row r="669">
          <cell r="A669" t="str">
            <v>Yee sencilla PVC-S 2"</v>
          </cell>
        </row>
        <row r="670">
          <cell r="A670" t="str">
            <v>Yee sencilla PVC-S 3"</v>
          </cell>
        </row>
        <row r="671">
          <cell r="A671" t="str">
            <v>Yee sencilla PVC-S 4"</v>
          </cell>
        </row>
        <row r="672">
          <cell r="A672" t="str">
            <v>Zuncho metálico 3/8"</v>
          </cell>
        </row>
        <row r="673">
          <cell r="A673" t="str">
            <v>Medidor de agua 1/2"</v>
          </cell>
        </row>
        <row r="674">
          <cell r="A674" t="str">
            <v>Medidor de agua 1"</v>
          </cell>
        </row>
        <row r="675">
          <cell r="A675" t="str">
            <v>Medidor de agua 2"</v>
          </cell>
        </row>
        <row r="676">
          <cell r="A676" t="str">
            <v>Medidor de agua 3"</v>
          </cell>
        </row>
        <row r="677">
          <cell r="A677" t="str">
            <v>Medidor de agua 3/4"</v>
          </cell>
        </row>
        <row r="678">
          <cell r="A678" t="str">
            <v>Medidor de agua 4"</v>
          </cell>
        </row>
        <row r="679">
          <cell r="A679" t="str">
            <v>Medidor de agua 6"</v>
          </cell>
        </row>
        <row r="680">
          <cell r="A680" t="str">
            <v xml:space="preserve">rellenos en recebo compactado al 90% </v>
          </cell>
        </row>
        <row r="681">
          <cell r="A681" t="str">
            <v>muros en ladrillo tolete común para sobrecimiento de e = 0,12 m</v>
          </cell>
        </row>
        <row r="682">
          <cell r="A682" t="str">
            <v>Bomba centrífuga 1HP succión y descarga 1.1/2".motor monofásico</v>
          </cell>
        </row>
        <row r="683">
          <cell r="A683" t="str">
            <v>Valvula de pie con canastilla plástica 2"</v>
          </cell>
        </row>
        <row r="684">
          <cell r="A684" t="str">
            <v>Valvula de cheque hidro 1 1/2"</v>
          </cell>
        </row>
        <row r="685">
          <cell r="A685" t="str">
            <v>Valvula de cheque hidro 2"</v>
          </cell>
        </row>
        <row r="686">
          <cell r="A686">
            <v>0</v>
          </cell>
        </row>
        <row r="687">
          <cell r="A687" t="str">
            <v>Para Yacuanquer</v>
          </cell>
        </row>
        <row r="688">
          <cell r="A688" t="str">
            <v>Excavación Manual en material Comun</v>
          </cell>
        </row>
        <row r="689">
          <cell r="A689" t="str">
            <v>Rellenos en recebo compactado al 90%</v>
          </cell>
        </row>
        <row r="690">
          <cell r="A690" t="str">
            <v>Placa maciza e=0,075</v>
          </cell>
        </row>
        <row r="691">
          <cell r="A691" t="str">
            <v>Muros en loque divisorio Liso</v>
          </cell>
        </row>
        <row r="692">
          <cell r="A692" t="str">
            <v>Media caña en mortero de pendiente</v>
          </cell>
        </row>
        <row r="693">
          <cell r="A693" t="str">
            <v>Pañete impermeabilizado integralmente.</v>
          </cell>
        </row>
        <row r="694">
          <cell r="A694" t="str">
            <v>Afinado en mortero de pendiente</v>
          </cell>
        </row>
        <row r="695">
          <cell r="A695" t="str">
            <v>acero de refuerzo 37000</v>
          </cell>
        </row>
        <row r="696">
          <cell r="A696" t="str">
            <v>acero de refuerzo 60000</v>
          </cell>
        </row>
        <row r="697">
          <cell r="A697" t="str">
            <v>Hoja Puerta entamborada con rejilla de ventilación y mirilla a todo costo según detalle arquitectonico</v>
          </cell>
        </row>
        <row r="698">
          <cell r="A698" t="str">
            <v>Teja de Barro Santafé Cartabon 16x37cm</v>
          </cell>
        </row>
        <row r="699">
          <cell r="A699" t="str">
            <v>Teja de Barro  Santafé Española 18/16x40cm</v>
          </cell>
        </row>
        <row r="700">
          <cell r="A700" t="str">
            <v>Teja "S" de Barro Moore 28,5/15x46cm</v>
          </cell>
        </row>
        <row r="701">
          <cell r="A701" t="str">
            <v>Teja Plana de Barro Santafé 10x18cm</v>
          </cell>
        </row>
        <row r="702">
          <cell r="A702" t="str">
            <v>Listón M.H. Pino Ciprés</v>
          </cell>
        </row>
        <row r="703">
          <cell r="A703" t="str">
            <v>Listón M.H. Pino Romerón</v>
          </cell>
        </row>
        <row r="704">
          <cell r="A704" t="str">
            <v>Puerta Ventana en Madera Segun detalle Arquitectónico</v>
          </cell>
        </row>
        <row r="705">
          <cell r="A705" t="str">
            <v>Ventana en Madera Según detalle Arquitectónico</v>
          </cell>
        </row>
        <row r="706">
          <cell r="A706" t="str">
            <v>Puerta en madera Según detalle Arquitectónico</v>
          </cell>
        </row>
        <row r="707">
          <cell r="A707" t="str">
            <v>Suministro e insatalación de Banca exterior tipo IDU</v>
          </cell>
        </row>
        <row r="708">
          <cell r="A708" t="str">
            <v>Adoquin concreto 10x8x20</v>
          </cell>
        </row>
        <row r="709">
          <cell r="A709">
            <v>0</v>
          </cell>
        </row>
        <row r="710">
          <cell r="A710">
            <v>0</v>
          </cell>
        </row>
        <row r="711">
          <cell r="A711">
            <v>0</v>
          </cell>
        </row>
        <row r="712">
          <cell r="A712">
            <v>0</v>
          </cell>
        </row>
        <row r="713">
          <cell r="A713">
            <v>0</v>
          </cell>
        </row>
        <row r="714">
          <cell r="A714">
            <v>0</v>
          </cell>
        </row>
        <row r="715">
          <cell r="A715">
            <v>0</v>
          </cell>
        </row>
        <row r="716">
          <cell r="A716">
            <v>0</v>
          </cell>
        </row>
        <row r="717">
          <cell r="A717">
            <v>0</v>
          </cell>
        </row>
        <row r="718">
          <cell r="A718">
            <v>0</v>
          </cell>
        </row>
        <row r="719">
          <cell r="A719">
            <v>0</v>
          </cell>
        </row>
        <row r="720">
          <cell r="A720">
            <v>0</v>
          </cell>
        </row>
        <row r="721">
          <cell r="A721">
            <v>0</v>
          </cell>
        </row>
        <row r="722">
          <cell r="A722">
            <v>0</v>
          </cell>
        </row>
        <row r="723">
          <cell r="A723">
            <v>0</v>
          </cell>
        </row>
        <row r="724">
          <cell r="A724">
            <v>0</v>
          </cell>
        </row>
        <row r="725">
          <cell r="A725">
            <v>0</v>
          </cell>
        </row>
        <row r="726">
          <cell r="A726">
            <v>0</v>
          </cell>
        </row>
        <row r="727">
          <cell r="A727">
            <v>0</v>
          </cell>
        </row>
        <row r="728">
          <cell r="A728">
            <v>0</v>
          </cell>
        </row>
        <row r="729">
          <cell r="A729">
            <v>0</v>
          </cell>
        </row>
        <row r="730">
          <cell r="A730">
            <v>0</v>
          </cell>
        </row>
        <row r="731">
          <cell r="A731">
            <v>0</v>
          </cell>
        </row>
        <row r="732">
          <cell r="A732">
            <v>0</v>
          </cell>
        </row>
        <row r="733">
          <cell r="A733">
            <v>0</v>
          </cell>
        </row>
        <row r="734">
          <cell r="A734">
            <v>0</v>
          </cell>
        </row>
        <row r="735">
          <cell r="A735">
            <v>0</v>
          </cell>
        </row>
        <row r="736">
          <cell r="A736">
            <v>0</v>
          </cell>
        </row>
        <row r="737">
          <cell r="A737">
            <v>0</v>
          </cell>
        </row>
        <row r="738">
          <cell r="A738">
            <v>0</v>
          </cell>
        </row>
        <row r="739">
          <cell r="A739">
            <v>0</v>
          </cell>
        </row>
        <row r="740">
          <cell r="A740">
            <v>0</v>
          </cell>
        </row>
        <row r="741">
          <cell r="A741">
            <v>0</v>
          </cell>
        </row>
        <row r="742">
          <cell r="A742">
            <v>0</v>
          </cell>
        </row>
        <row r="743">
          <cell r="A743">
            <v>0</v>
          </cell>
        </row>
        <row r="744">
          <cell r="A744">
            <v>0</v>
          </cell>
        </row>
        <row r="745">
          <cell r="A745">
            <v>0</v>
          </cell>
        </row>
        <row r="746">
          <cell r="A746">
            <v>0</v>
          </cell>
        </row>
        <row r="747">
          <cell r="A747">
            <v>0</v>
          </cell>
        </row>
        <row r="748">
          <cell r="A748">
            <v>0</v>
          </cell>
        </row>
        <row r="749">
          <cell r="A749">
            <v>0</v>
          </cell>
        </row>
        <row r="750">
          <cell r="A750">
            <v>0</v>
          </cell>
        </row>
        <row r="751">
          <cell r="A751">
            <v>0</v>
          </cell>
        </row>
        <row r="752">
          <cell r="A752">
            <v>0</v>
          </cell>
        </row>
        <row r="753">
          <cell r="A753">
            <v>0</v>
          </cell>
        </row>
        <row r="754">
          <cell r="A754">
            <v>0</v>
          </cell>
        </row>
        <row r="755">
          <cell r="A755">
            <v>0</v>
          </cell>
        </row>
        <row r="756">
          <cell r="A756">
            <v>0</v>
          </cell>
        </row>
        <row r="757">
          <cell r="A757">
            <v>0</v>
          </cell>
        </row>
        <row r="758">
          <cell r="A758">
            <v>0</v>
          </cell>
        </row>
        <row r="759">
          <cell r="A759">
            <v>0</v>
          </cell>
        </row>
        <row r="760">
          <cell r="A760">
            <v>0</v>
          </cell>
        </row>
        <row r="761">
          <cell r="A761">
            <v>0</v>
          </cell>
        </row>
        <row r="762">
          <cell r="A762">
            <v>0</v>
          </cell>
        </row>
        <row r="763">
          <cell r="A763">
            <v>0</v>
          </cell>
        </row>
        <row r="764">
          <cell r="A764">
            <v>0</v>
          </cell>
        </row>
        <row r="765">
          <cell r="A765">
            <v>0</v>
          </cell>
        </row>
        <row r="766">
          <cell r="A766">
            <v>0</v>
          </cell>
        </row>
        <row r="767">
          <cell r="A767">
            <v>0</v>
          </cell>
        </row>
        <row r="768">
          <cell r="A768">
            <v>0</v>
          </cell>
        </row>
        <row r="769">
          <cell r="A769">
            <v>0</v>
          </cell>
        </row>
        <row r="770">
          <cell r="A770">
            <v>0</v>
          </cell>
        </row>
        <row r="771">
          <cell r="A771">
            <v>0</v>
          </cell>
        </row>
        <row r="772">
          <cell r="A772">
            <v>0</v>
          </cell>
        </row>
        <row r="773">
          <cell r="A773">
            <v>0</v>
          </cell>
        </row>
        <row r="774">
          <cell r="A774">
            <v>0</v>
          </cell>
        </row>
        <row r="775">
          <cell r="A775">
            <v>0</v>
          </cell>
        </row>
        <row r="776">
          <cell r="A776">
            <v>0</v>
          </cell>
        </row>
        <row r="777">
          <cell r="A777">
            <v>0</v>
          </cell>
        </row>
        <row r="778">
          <cell r="A778">
            <v>0</v>
          </cell>
        </row>
        <row r="779">
          <cell r="A779">
            <v>0</v>
          </cell>
        </row>
        <row r="780">
          <cell r="A780">
            <v>0</v>
          </cell>
        </row>
        <row r="781">
          <cell r="A781">
            <v>0</v>
          </cell>
        </row>
        <row r="782">
          <cell r="A782">
            <v>0</v>
          </cell>
        </row>
        <row r="783">
          <cell r="A783">
            <v>0</v>
          </cell>
        </row>
        <row r="784">
          <cell r="A784">
            <v>0</v>
          </cell>
        </row>
        <row r="785">
          <cell r="A785">
            <v>0</v>
          </cell>
        </row>
        <row r="786">
          <cell r="A786">
            <v>0</v>
          </cell>
        </row>
        <row r="787">
          <cell r="A787">
            <v>0</v>
          </cell>
        </row>
        <row r="788">
          <cell r="A788">
            <v>0</v>
          </cell>
        </row>
        <row r="789">
          <cell r="A789">
            <v>0</v>
          </cell>
        </row>
        <row r="790">
          <cell r="A790">
            <v>0</v>
          </cell>
        </row>
        <row r="791">
          <cell r="A791">
            <v>0</v>
          </cell>
        </row>
        <row r="792">
          <cell r="A792">
            <v>0</v>
          </cell>
        </row>
        <row r="793">
          <cell r="A793">
            <v>0</v>
          </cell>
        </row>
        <row r="794">
          <cell r="A794">
            <v>0</v>
          </cell>
        </row>
        <row r="795">
          <cell r="A795">
            <v>0</v>
          </cell>
        </row>
        <row r="796">
          <cell r="A796">
            <v>0</v>
          </cell>
        </row>
        <row r="797">
          <cell r="A797">
            <v>0</v>
          </cell>
        </row>
        <row r="798">
          <cell r="A798">
            <v>0</v>
          </cell>
        </row>
        <row r="799">
          <cell r="A799">
            <v>0</v>
          </cell>
        </row>
        <row r="800">
          <cell r="A800">
            <v>0</v>
          </cell>
        </row>
        <row r="801">
          <cell r="A801">
            <v>0</v>
          </cell>
        </row>
        <row r="802">
          <cell r="A802">
            <v>0</v>
          </cell>
        </row>
        <row r="803">
          <cell r="A803">
            <v>0</v>
          </cell>
        </row>
        <row r="804">
          <cell r="A804">
            <v>0</v>
          </cell>
        </row>
        <row r="805">
          <cell r="A805">
            <v>0</v>
          </cell>
        </row>
        <row r="806">
          <cell r="A806">
            <v>0</v>
          </cell>
        </row>
        <row r="807">
          <cell r="A807">
            <v>0</v>
          </cell>
        </row>
        <row r="808">
          <cell r="A808">
            <v>0</v>
          </cell>
        </row>
        <row r="809">
          <cell r="A809">
            <v>0</v>
          </cell>
        </row>
        <row r="810">
          <cell r="A810">
            <v>0</v>
          </cell>
        </row>
        <row r="811">
          <cell r="A811">
            <v>0</v>
          </cell>
        </row>
        <row r="812">
          <cell r="A812">
            <v>0</v>
          </cell>
        </row>
        <row r="813">
          <cell r="A813">
            <v>0</v>
          </cell>
        </row>
        <row r="814">
          <cell r="A814">
            <v>0</v>
          </cell>
        </row>
        <row r="815">
          <cell r="A815">
            <v>0</v>
          </cell>
        </row>
        <row r="816">
          <cell r="A816">
            <v>0</v>
          </cell>
        </row>
        <row r="817">
          <cell r="A817">
            <v>0</v>
          </cell>
        </row>
        <row r="818">
          <cell r="A818">
            <v>0</v>
          </cell>
        </row>
        <row r="819">
          <cell r="A819">
            <v>0</v>
          </cell>
        </row>
        <row r="820">
          <cell r="A820">
            <v>0</v>
          </cell>
        </row>
        <row r="821">
          <cell r="A821">
            <v>0</v>
          </cell>
        </row>
        <row r="822">
          <cell r="A822">
            <v>0</v>
          </cell>
        </row>
        <row r="823">
          <cell r="A823">
            <v>0</v>
          </cell>
        </row>
        <row r="824">
          <cell r="A824">
            <v>0</v>
          </cell>
        </row>
        <row r="825">
          <cell r="A825">
            <v>0</v>
          </cell>
        </row>
        <row r="826">
          <cell r="A826">
            <v>0</v>
          </cell>
        </row>
        <row r="827">
          <cell r="A827">
            <v>0</v>
          </cell>
        </row>
        <row r="828">
          <cell r="A828">
            <v>0</v>
          </cell>
        </row>
        <row r="829">
          <cell r="A829">
            <v>0</v>
          </cell>
        </row>
        <row r="830">
          <cell r="A830">
            <v>0</v>
          </cell>
        </row>
        <row r="831">
          <cell r="A831">
            <v>0</v>
          </cell>
        </row>
        <row r="832">
          <cell r="A832">
            <v>0</v>
          </cell>
        </row>
        <row r="833">
          <cell r="A833">
            <v>0</v>
          </cell>
        </row>
        <row r="834">
          <cell r="A834">
            <v>0</v>
          </cell>
        </row>
        <row r="835">
          <cell r="A835">
            <v>0</v>
          </cell>
        </row>
        <row r="836">
          <cell r="A836">
            <v>0</v>
          </cell>
        </row>
        <row r="837">
          <cell r="A837">
            <v>0</v>
          </cell>
        </row>
        <row r="838">
          <cell r="A838">
            <v>0</v>
          </cell>
        </row>
        <row r="839">
          <cell r="A839">
            <v>0</v>
          </cell>
        </row>
        <row r="840">
          <cell r="A840">
            <v>0</v>
          </cell>
        </row>
        <row r="841">
          <cell r="A841">
            <v>0</v>
          </cell>
        </row>
        <row r="842">
          <cell r="A842">
            <v>0</v>
          </cell>
        </row>
        <row r="843">
          <cell r="A843">
            <v>0</v>
          </cell>
        </row>
        <row r="844">
          <cell r="A844">
            <v>0</v>
          </cell>
        </row>
        <row r="845">
          <cell r="A845">
            <v>0</v>
          </cell>
        </row>
        <row r="846">
          <cell r="A846">
            <v>0</v>
          </cell>
        </row>
        <row r="847">
          <cell r="A847">
            <v>0</v>
          </cell>
        </row>
        <row r="848">
          <cell r="A848">
            <v>0</v>
          </cell>
        </row>
        <row r="849">
          <cell r="A849">
            <v>0</v>
          </cell>
        </row>
        <row r="850">
          <cell r="A850">
            <v>0</v>
          </cell>
        </row>
        <row r="851">
          <cell r="A851">
            <v>0</v>
          </cell>
        </row>
        <row r="852">
          <cell r="A852">
            <v>0</v>
          </cell>
        </row>
        <row r="853">
          <cell r="A853">
            <v>0</v>
          </cell>
        </row>
        <row r="854">
          <cell r="A854">
            <v>0</v>
          </cell>
        </row>
        <row r="855">
          <cell r="A855">
            <v>0</v>
          </cell>
        </row>
        <row r="856">
          <cell r="A856">
            <v>0</v>
          </cell>
        </row>
        <row r="857">
          <cell r="A857">
            <v>0</v>
          </cell>
        </row>
        <row r="858">
          <cell r="A858">
            <v>0</v>
          </cell>
        </row>
        <row r="859">
          <cell r="A859">
            <v>0</v>
          </cell>
        </row>
        <row r="860">
          <cell r="A860">
            <v>0</v>
          </cell>
        </row>
        <row r="861">
          <cell r="A861">
            <v>0</v>
          </cell>
        </row>
        <row r="862">
          <cell r="A862">
            <v>0</v>
          </cell>
        </row>
        <row r="863">
          <cell r="A863">
            <v>0</v>
          </cell>
        </row>
        <row r="864">
          <cell r="A864">
            <v>0</v>
          </cell>
        </row>
        <row r="865">
          <cell r="A865">
            <v>0</v>
          </cell>
        </row>
        <row r="866">
          <cell r="A866">
            <v>0</v>
          </cell>
        </row>
        <row r="867">
          <cell r="A867">
            <v>0</v>
          </cell>
        </row>
        <row r="868">
          <cell r="A868">
            <v>0</v>
          </cell>
        </row>
        <row r="869">
          <cell r="A869">
            <v>0</v>
          </cell>
        </row>
        <row r="870">
          <cell r="A870">
            <v>0</v>
          </cell>
        </row>
        <row r="871">
          <cell r="A871">
            <v>0</v>
          </cell>
        </row>
        <row r="872">
          <cell r="A872">
            <v>0</v>
          </cell>
        </row>
        <row r="873">
          <cell r="A873">
            <v>0</v>
          </cell>
        </row>
        <row r="874">
          <cell r="A874">
            <v>0</v>
          </cell>
        </row>
        <row r="875">
          <cell r="A875">
            <v>0</v>
          </cell>
        </row>
        <row r="876">
          <cell r="A876">
            <v>0</v>
          </cell>
        </row>
        <row r="877">
          <cell r="A877">
            <v>0</v>
          </cell>
        </row>
        <row r="878">
          <cell r="A878">
            <v>0</v>
          </cell>
        </row>
        <row r="879">
          <cell r="A879">
            <v>0</v>
          </cell>
        </row>
        <row r="880">
          <cell r="A880">
            <v>0</v>
          </cell>
        </row>
        <row r="881">
          <cell r="A881">
            <v>0</v>
          </cell>
        </row>
        <row r="882">
          <cell r="A882">
            <v>0</v>
          </cell>
        </row>
        <row r="883">
          <cell r="A883">
            <v>0</v>
          </cell>
        </row>
        <row r="884">
          <cell r="A884">
            <v>0</v>
          </cell>
        </row>
        <row r="885">
          <cell r="A885">
            <v>0</v>
          </cell>
        </row>
        <row r="886">
          <cell r="A886">
            <v>0</v>
          </cell>
        </row>
        <row r="887">
          <cell r="A887">
            <v>0</v>
          </cell>
        </row>
        <row r="888">
          <cell r="A888">
            <v>0</v>
          </cell>
        </row>
        <row r="889">
          <cell r="A889">
            <v>0</v>
          </cell>
        </row>
        <row r="890">
          <cell r="A890">
            <v>0</v>
          </cell>
        </row>
        <row r="891">
          <cell r="A891">
            <v>0</v>
          </cell>
        </row>
        <row r="892">
          <cell r="A892">
            <v>0</v>
          </cell>
        </row>
        <row r="893">
          <cell r="A893">
            <v>0</v>
          </cell>
        </row>
        <row r="894">
          <cell r="A894">
            <v>0</v>
          </cell>
        </row>
        <row r="895">
          <cell r="A895">
            <v>0</v>
          </cell>
        </row>
        <row r="896">
          <cell r="A896">
            <v>0</v>
          </cell>
        </row>
        <row r="897">
          <cell r="A897">
            <v>0</v>
          </cell>
        </row>
        <row r="898">
          <cell r="A898">
            <v>0</v>
          </cell>
        </row>
        <row r="899">
          <cell r="A899">
            <v>0</v>
          </cell>
        </row>
        <row r="900">
          <cell r="A900">
            <v>0</v>
          </cell>
        </row>
        <row r="901">
          <cell r="A901">
            <v>0</v>
          </cell>
        </row>
        <row r="902">
          <cell r="A902">
            <v>0</v>
          </cell>
        </row>
        <row r="903">
          <cell r="A903">
            <v>0</v>
          </cell>
        </row>
        <row r="904">
          <cell r="A904">
            <v>0</v>
          </cell>
        </row>
        <row r="905">
          <cell r="A905">
            <v>0</v>
          </cell>
        </row>
        <row r="906">
          <cell r="A906">
            <v>0</v>
          </cell>
        </row>
        <row r="907">
          <cell r="A907">
            <v>0</v>
          </cell>
        </row>
        <row r="908">
          <cell r="A908">
            <v>0</v>
          </cell>
        </row>
        <row r="909">
          <cell r="A909">
            <v>0</v>
          </cell>
        </row>
        <row r="910">
          <cell r="A910">
            <v>0</v>
          </cell>
        </row>
        <row r="911">
          <cell r="A911">
            <v>0</v>
          </cell>
        </row>
        <row r="912">
          <cell r="A912">
            <v>0</v>
          </cell>
        </row>
        <row r="913">
          <cell r="A913">
            <v>0</v>
          </cell>
        </row>
        <row r="914">
          <cell r="A914">
            <v>0</v>
          </cell>
        </row>
        <row r="915">
          <cell r="A915">
            <v>0</v>
          </cell>
        </row>
        <row r="916">
          <cell r="A916">
            <v>0</v>
          </cell>
        </row>
        <row r="917">
          <cell r="A917">
            <v>0</v>
          </cell>
        </row>
        <row r="918">
          <cell r="A918">
            <v>0</v>
          </cell>
        </row>
        <row r="919">
          <cell r="A919">
            <v>0</v>
          </cell>
        </row>
        <row r="920">
          <cell r="A920">
            <v>0</v>
          </cell>
        </row>
        <row r="921">
          <cell r="A921">
            <v>0</v>
          </cell>
        </row>
        <row r="922">
          <cell r="A922">
            <v>0</v>
          </cell>
        </row>
        <row r="923">
          <cell r="A923">
            <v>0</v>
          </cell>
        </row>
        <row r="924">
          <cell r="A924">
            <v>0</v>
          </cell>
        </row>
        <row r="925">
          <cell r="A925">
            <v>0</v>
          </cell>
        </row>
        <row r="926">
          <cell r="A926">
            <v>0</v>
          </cell>
        </row>
        <row r="927">
          <cell r="A927">
            <v>0</v>
          </cell>
        </row>
        <row r="928">
          <cell r="A928">
            <v>0</v>
          </cell>
        </row>
        <row r="929">
          <cell r="A929">
            <v>0</v>
          </cell>
        </row>
        <row r="930">
          <cell r="A930">
            <v>0</v>
          </cell>
        </row>
        <row r="931">
          <cell r="A931">
            <v>0</v>
          </cell>
        </row>
        <row r="932">
          <cell r="A932">
            <v>0</v>
          </cell>
        </row>
        <row r="933">
          <cell r="A933">
            <v>0</v>
          </cell>
        </row>
        <row r="934">
          <cell r="A934">
            <v>0</v>
          </cell>
        </row>
        <row r="935">
          <cell r="A935">
            <v>0</v>
          </cell>
        </row>
        <row r="936">
          <cell r="A936">
            <v>0</v>
          </cell>
        </row>
        <row r="937">
          <cell r="A937">
            <v>0</v>
          </cell>
        </row>
        <row r="938">
          <cell r="A938">
            <v>0</v>
          </cell>
        </row>
        <row r="939">
          <cell r="A939">
            <v>0</v>
          </cell>
        </row>
        <row r="940">
          <cell r="A940">
            <v>0</v>
          </cell>
        </row>
        <row r="941">
          <cell r="A941">
            <v>0</v>
          </cell>
        </row>
        <row r="942">
          <cell r="A942">
            <v>0</v>
          </cell>
        </row>
        <row r="943">
          <cell r="A943">
            <v>0</v>
          </cell>
        </row>
        <row r="944">
          <cell r="A944">
            <v>0</v>
          </cell>
        </row>
        <row r="945">
          <cell r="A945">
            <v>0</v>
          </cell>
        </row>
        <row r="946">
          <cell r="A946">
            <v>0</v>
          </cell>
        </row>
        <row r="947">
          <cell r="A947">
            <v>0</v>
          </cell>
        </row>
        <row r="948">
          <cell r="A948">
            <v>0</v>
          </cell>
        </row>
        <row r="949">
          <cell r="A949">
            <v>0</v>
          </cell>
        </row>
        <row r="950">
          <cell r="A950">
            <v>0</v>
          </cell>
        </row>
        <row r="951">
          <cell r="A951">
            <v>0</v>
          </cell>
        </row>
        <row r="952">
          <cell r="A952">
            <v>0</v>
          </cell>
        </row>
        <row r="953">
          <cell r="A953">
            <v>0</v>
          </cell>
        </row>
        <row r="954">
          <cell r="A954">
            <v>0</v>
          </cell>
        </row>
        <row r="955">
          <cell r="A955">
            <v>0</v>
          </cell>
        </row>
        <row r="956">
          <cell r="A956">
            <v>0</v>
          </cell>
        </row>
        <row r="957">
          <cell r="A957">
            <v>0</v>
          </cell>
        </row>
        <row r="958">
          <cell r="A958">
            <v>0</v>
          </cell>
        </row>
        <row r="959">
          <cell r="A959">
            <v>0</v>
          </cell>
        </row>
        <row r="960">
          <cell r="A960">
            <v>0</v>
          </cell>
        </row>
        <row r="961">
          <cell r="A961">
            <v>0</v>
          </cell>
        </row>
        <row r="962">
          <cell r="A962">
            <v>0</v>
          </cell>
        </row>
        <row r="963">
          <cell r="A963">
            <v>0</v>
          </cell>
        </row>
        <row r="964">
          <cell r="A964">
            <v>0</v>
          </cell>
        </row>
        <row r="965">
          <cell r="A965">
            <v>0</v>
          </cell>
        </row>
        <row r="966">
          <cell r="A966">
            <v>0</v>
          </cell>
        </row>
        <row r="967">
          <cell r="A967">
            <v>0</v>
          </cell>
        </row>
        <row r="968">
          <cell r="A968">
            <v>0</v>
          </cell>
        </row>
        <row r="969">
          <cell r="A969">
            <v>0</v>
          </cell>
        </row>
        <row r="970">
          <cell r="A970">
            <v>0</v>
          </cell>
        </row>
        <row r="971">
          <cell r="A971">
            <v>0</v>
          </cell>
        </row>
        <row r="972">
          <cell r="A972">
            <v>0</v>
          </cell>
        </row>
        <row r="973">
          <cell r="A973">
            <v>0</v>
          </cell>
        </row>
        <row r="974">
          <cell r="A974">
            <v>0</v>
          </cell>
        </row>
        <row r="975">
          <cell r="A975">
            <v>0</v>
          </cell>
        </row>
        <row r="976">
          <cell r="A976">
            <v>0</v>
          </cell>
        </row>
        <row r="977">
          <cell r="A977">
            <v>0</v>
          </cell>
        </row>
        <row r="978">
          <cell r="A978">
            <v>0</v>
          </cell>
        </row>
        <row r="979">
          <cell r="A979">
            <v>0</v>
          </cell>
        </row>
        <row r="980">
          <cell r="A980">
            <v>0</v>
          </cell>
        </row>
        <row r="981">
          <cell r="A981">
            <v>0</v>
          </cell>
        </row>
        <row r="982">
          <cell r="A982">
            <v>0</v>
          </cell>
        </row>
        <row r="983">
          <cell r="A983">
            <v>0</v>
          </cell>
        </row>
        <row r="984">
          <cell r="A984">
            <v>0</v>
          </cell>
        </row>
        <row r="985">
          <cell r="A985">
            <v>0</v>
          </cell>
        </row>
        <row r="986">
          <cell r="A986">
            <v>0</v>
          </cell>
        </row>
        <row r="987">
          <cell r="A987">
            <v>0</v>
          </cell>
        </row>
        <row r="988">
          <cell r="A988">
            <v>0</v>
          </cell>
        </row>
        <row r="989">
          <cell r="A989">
            <v>0</v>
          </cell>
        </row>
        <row r="990">
          <cell r="A990">
            <v>0</v>
          </cell>
        </row>
        <row r="991">
          <cell r="A991">
            <v>0</v>
          </cell>
        </row>
        <row r="992">
          <cell r="A992">
            <v>0</v>
          </cell>
        </row>
        <row r="993">
          <cell r="A993">
            <v>0</v>
          </cell>
        </row>
        <row r="994">
          <cell r="A994">
            <v>0</v>
          </cell>
        </row>
        <row r="995">
          <cell r="A995">
            <v>0</v>
          </cell>
        </row>
        <row r="996">
          <cell r="A996">
            <v>0</v>
          </cell>
        </row>
        <row r="997">
          <cell r="A997">
            <v>0</v>
          </cell>
        </row>
        <row r="998">
          <cell r="A998">
            <v>0</v>
          </cell>
        </row>
        <row r="999">
          <cell r="A999">
            <v>0</v>
          </cell>
        </row>
        <row r="1000">
          <cell r="A1000">
            <v>0</v>
          </cell>
        </row>
        <row r="1001">
          <cell r="A1001">
            <v>0</v>
          </cell>
        </row>
        <row r="1002">
          <cell r="A1002">
            <v>0</v>
          </cell>
        </row>
        <row r="1003">
          <cell r="A1003">
            <v>0</v>
          </cell>
        </row>
        <row r="1004">
          <cell r="A1004">
            <v>0</v>
          </cell>
        </row>
        <row r="1005">
          <cell r="A1005">
            <v>0</v>
          </cell>
        </row>
        <row r="1006">
          <cell r="A1006">
            <v>0</v>
          </cell>
        </row>
        <row r="1007">
          <cell r="A1007">
            <v>0</v>
          </cell>
        </row>
        <row r="1008">
          <cell r="A1008">
            <v>0</v>
          </cell>
        </row>
        <row r="1009">
          <cell r="A1009">
            <v>0</v>
          </cell>
        </row>
        <row r="1010">
          <cell r="A1010">
            <v>0</v>
          </cell>
        </row>
        <row r="1011">
          <cell r="A1011">
            <v>0</v>
          </cell>
        </row>
        <row r="1012">
          <cell r="A1012">
            <v>0</v>
          </cell>
        </row>
        <row r="1013">
          <cell r="A1013">
            <v>0</v>
          </cell>
        </row>
        <row r="1014">
          <cell r="A1014">
            <v>0</v>
          </cell>
        </row>
        <row r="1015">
          <cell r="A1015">
            <v>0</v>
          </cell>
        </row>
        <row r="1016">
          <cell r="A1016">
            <v>0</v>
          </cell>
        </row>
        <row r="1017">
          <cell r="A1017">
            <v>0</v>
          </cell>
        </row>
        <row r="1018">
          <cell r="A1018">
            <v>0</v>
          </cell>
        </row>
        <row r="1019">
          <cell r="A1019">
            <v>0</v>
          </cell>
        </row>
        <row r="1020">
          <cell r="A1020">
            <v>0</v>
          </cell>
        </row>
        <row r="1021">
          <cell r="A1021">
            <v>0</v>
          </cell>
        </row>
        <row r="1022">
          <cell r="A1022">
            <v>0</v>
          </cell>
        </row>
        <row r="1023">
          <cell r="A1023">
            <v>0</v>
          </cell>
        </row>
        <row r="1024">
          <cell r="A1024">
            <v>0</v>
          </cell>
        </row>
        <row r="1025">
          <cell r="A1025">
            <v>0</v>
          </cell>
        </row>
        <row r="1026">
          <cell r="A1026">
            <v>0</v>
          </cell>
        </row>
        <row r="1027">
          <cell r="A1027">
            <v>0</v>
          </cell>
        </row>
        <row r="1028">
          <cell r="A1028">
            <v>0</v>
          </cell>
        </row>
        <row r="1029">
          <cell r="A1029">
            <v>0</v>
          </cell>
        </row>
        <row r="1030">
          <cell r="A1030">
            <v>0</v>
          </cell>
        </row>
        <row r="1031">
          <cell r="A1031">
            <v>0</v>
          </cell>
        </row>
        <row r="1032">
          <cell r="A1032">
            <v>0</v>
          </cell>
        </row>
        <row r="1033">
          <cell r="A1033">
            <v>0</v>
          </cell>
        </row>
        <row r="1034">
          <cell r="A1034">
            <v>0</v>
          </cell>
        </row>
        <row r="1035">
          <cell r="A1035">
            <v>0</v>
          </cell>
        </row>
        <row r="1036">
          <cell r="A1036">
            <v>0</v>
          </cell>
        </row>
        <row r="1037">
          <cell r="A1037">
            <v>0</v>
          </cell>
        </row>
        <row r="1038">
          <cell r="A1038">
            <v>0</v>
          </cell>
        </row>
        <row r="1039">
          <cell r="A1039">
            <v>0</v>
          </cell>
        </row>
      </sheetData>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Hoja1"/>
      <sheetName val="Design"/>
      <sheetName val="Design (3)"/>
      <sheetName val="Resumen"/>
      <sheetName val="AREAS"/>
      <sheetName val="AREAS (2)"/>
      <sheetName val="Base de Diseño"/>
    </sheetNames>
    <sheetDataSet>
      <sheetData sheetId="0"/>
      <sheetData sheetId="1"/>
      <sheetData sheetId="2" refreshError="1">
        <row r="24">
          <cell r="A24">
            <v>41</v>
          </cell>
          <cell r="B24" t="str">
            <v>C23</v>
          </cell>
          <cell r="C24" t="str">
            <v>C24</v>
          </cell>
          <cell r="G24" t="str">
            <v/>
          </cell>
          <cell r="J24" t="str">
            <v/>
          </cell>
          <cell r="K24" t="str">
            <v/>
          </cell>
          <cell r="L24" t="str">
            <v/>
          </cell>
          <cell r="M24" t="str">
            <v/>
          </cell>
          <cell r="N24" t="str">
            <v/>
          </cell>
          <cell r="O24" t="str">
            <v/>
          </cell>
          <cell r="P24" t="str">
            <v/>
          </cell>
          <cell r="Q24">
            <v>0.14000000000000001</v>
          </cell>
          <cell r="S24">
            <v>0.14000000000000001</v>
          </cell>
          <cell r="T24">
            <v>98</v>
          </cell>
          <cell r="U24">
            <v>55</v>
          </cell>
          <cell r="V24">
            <v>0.68799999999999994</v>
          </cell>
          <cell r="X24" t="str">
            <v/>
          </cell>
          <cell r="Y24" t="str">
            <v/>
          </cell>
          <cell r="AA24" t="str">
            <v/>
          </cell>
          <cell r="AB24" t="str">
            <v/>
          </cell>
          <cell r="AC24">
            <v>0.58479999999999999</v>
          </cell>
          <cell r="AD24">
            <v>8.1872E-2</v>
          </cell>
          <cell r="AE24">
            <v>0.36391863839017491</v>
          </cell>
          <cell r="AF24">
            <v>0.39191863839017493</v>
          </cell>
          <cell r="AG24">
            <v>0.40591863839017495</v>
          </cell>
          <cell r="AH24">
            <v>1.5</v>
          </cell>
          <cell r="AI24">
            <v>34.4</v>
          </cell>
          <cell r="AJ24">
            <v>2.73</v>
          </cell>
          <cell r="AK24">
            <v>8</v>
          </cell>
          <cell r="AL24">
            <v>0.2</v>
          </cell>
          <cell r="AM24">
            <v>1.4E-2</v>
          </cell>
          <cell r="AN24">
            <v>2.6416015625000004E-2</v>
          </cell>
          <cell r="AO24">
            <v>3.125E-2</v>
          </cell>
          <cell r="AP24">
            <v>0.132080078125</v>
          </cell>
          <cell r="AQ24">
            <v>0.61072897398997683</v>
          </cell>
          <cell r="AR24">
            <v>1.4466834904916968</v>
          </cell>
          <cell r="AS24">
            <v>0.28711075111550549</v>
          </cell>
          <cell r="AT24">
            <v>1.901069723093016E-2</v>
          </cell>
          <cell r="AU24">
            <v>4.5426712855930168E-2</v>
          </cell>
          <cell r="AV24">
            <v>1.6044969145610353</v>
          </cell>
          <cell r="AW24">
            <v>50.406757194924396</v>
          </cell>
          <cell r="AX24">
            <v>2.9757915078715665E-2</v>
          </cell>
          <cell r="AY24">
            <v>63.606269545937934</v>
          </cell>
          <cell r="AZ24" t="b">
            <v>0</v>
          </cell>
          <cell r="BA24" t="str">
            <v/>
          </cell>
          <cell r="BB24">
            <v>1E-3</v>
          </cell>
          <cell r="BC24">
            <v>0</v>
          </cell>
          <cell r="BD24">
            <v>0</v>
          </cell>
          <cell r="BE24">
            <v>1E-3</v>
          </cell>
          <cell r="BF24" t="str">
            <v/>
          </cell>
          <cell r="BG24">
            <v>2.6748963180841235E-2</v>
          </cell>
          <cell r="BH24">
            <v>5.9999999999999991</v>
          </cell>
          <cell r="BI24">
            <v>1.2</v>
          </cell>
          <cell r="BJ24">
            <v>2.3094556883468089E-2</v>
          </cell>
          <cell r="BK24">
            <v>5.4344556883468093E-2</v>
          </cell>
          <cell r="BL24">
            <v>7.4482604539801915E-6</v>
          </cell>
          <cell r="BM24">
            <v>6.5222406172706485E-2</v>
          </cell>
          <cell r="BN24">
            <v>0</v>
          </cell>
          <cell r="BO24">
            <v>701.46299999999997</v>
          </cell>
          <cell r="BP24">
            <v>700.52299999999991</v>
          </cell>
          <cell r="BQ24">
            <v>701.66300000000001</v>
          </cell>
          <cell r="BR24">
            <v>700.72299999999996</v>
          </cell>
          <cell r="BS24">
            <v>702.86300000000006</v>
          </cell>
          <cell r="BT24">
            <v>701.923</v>
          </cell>
          <cell r="BU24" t="b">
            <v>0</v>
          </cell>
          <cell r="BV24">
            <v>1.2000000000000455</v>
          </cell>
          <cell r="BW24">
            <v>1.2000000000000455</v>
          </cell>
          <cell r="BX24">
            <v>1.4000000000000454</v>
          </cell>
          <cell r="BY24">
            <v>200</v>
          </cell>
          <cell r="BZ24">
            <v>0.65</v>
          </cell>
          <cell r="CA24">
            <v>0.25</v>
          </cell>
          <cell r="CB24">
            <v>1.2000000000000455</v>
          </cell>
          <cell r="CC24">
            <v>1.517237881576035</v>
          </cell>
          <cell r="CD24">
            <v>1346.1693104283372</v>
          </cell>
          <cell r="CE24">
            <v>7.2123844739336085E-2</v>
          </cell>
          <cell r="CF24">
            <v>595.02171909952267</v>
          </cell>
          <cell r="CG24">
            <v>1941.1910295278599</v>
          </cell>
          <cell r="CH24">
            <v>1.5</v>
          </cell>
          <cell r="CI24">
            <v>2243</v>
          </cell>
          <cell r="CJ24">
            <v>1.2981660919713731</v>
          </cell>
          <cell r="CK24">
            <v>1.5</v>
          </cell>
          <cell r="CL24">
            <v>1</v>
          </cell>
          <cell r="CM24">
            <v>2</v>
          </cell>
        </row>
        <row r="25">
          <cell r="A25">
            <v>42</v>
          </cell>
          <cell r="B25" t="str">
            <v>C24</v>
          </cell>
          <cell r="C25" t="str">
            <v>C25</v>
          </cell>
          <cell r="F25">
            <v>0</v>
          </cell>
          <cell r="G25" t="str">
            <v/>
          </cell>
          <cell r="J25" t="str">
            <v/>
          </cell>
          <cell r="K25" t="str">
            <v/>
          </cell>
          <cell r="L25" t="str">
            <v/>
          </cell>
          <cell r="M25" t="str">
            <v/>
          </cell>
          <cell r="N25" t="str">
            <v/>
          </cell>
          <cell r="O25" t="str">
            <v/>
          </cell>
          <cell r="P25" t="str">
            <v/>
          </cell>
          <cell r="Q25">
            <v>0.06</v>
          </cell>
          <cell r="R25">
            <v>2.29</v>
          </cell>
          <cell r="S25">
            <v>2.4900000000000002</v>
          </cell>
          <cell r="T25">
            <v>98</v>
          </cell>
          <cell r="U25">
            <v>976</v>
          </cell>
          <cell r="V25">
            <v>0.68799999999999994</v>
          </cell>
          <cell r="X25">
            <v>0</v>
          </cell>
          <cell r="Y25" t="str">
            <v/>
          </cell>
          <cell r="AA25">
            <v>0</v>
          </cell>
          <cell r="AB25" t="str">
            <v/>
          </cell>
          <cell r="AC25">
            <v>0.58479999999999999</v>
          </cell>
          <cell r="AD25">
            <v>1.4561519999999999</v>
          </cell>
          <cell r="AE25">
            <v>5.2413768138950738</v>
          </cell>
          <cell r="AF25">
            <v>5.739376813895074</v>
          </cell>
          <cell r="AG25">
            <v>5.9883768138950737</v>
          </cell>
          <cell r="AH25">
            <v>5.9883768138950737</v>
          </cell>
          <cell r="AI25">
            <v>21.41</v>
          </cell>
          <cell r="AJ25">
            <v>12.42</v>
          </cell>
          <cell r="AK25">
            <v>8</v>
          </cell>
          <cell r="AL25">
            <v>0.2</v>
          </cell>
          <cell r="AM25">
            <v>1.4E-2</v>
          </cell>
          <cell r="AN25">
            <v>3.604583740234376E-2</v>
          </cell>
          <cell r="AO25">
            <v>6.5625000000000003E-2</v>
          </cell>
          <cell r="AP25">
            <v>0.18022918701171878</v>
          </cell>
          <cell r="AQ25">
            <v>1.5544337415645531</v>
          </cell>
          <cell r="AR25">
            <v>3.1326009684718326</v>
          </cell>
          <cell r="AS25">
            <v>1.6910176312454894</v>
          </cell>
          <cell r="AT25">
            <v>0.12315312216688967</v>
          </cell>
          <cell r="AU25">
            <v>0.15919895956923344</v>
          </cell>
          <cell r="AV25">
            <v>3.4223022332959703</v>
          </cell>
          <cell r="AW25">
            <v>107.51479554486565</v>
          </cell>
          <cell r="AX25">
            <v>5.569816492276302E-2</v>
          </cell>
          <cell r="AY25">
            <v>110.01375000885056</v>
          </cell>
          <cell r="AZ25" t="str">
            <v>46°24'27''</v>
          </cell>
          <cell r="BA25">
            <v>6.9982626934023706</v>
          </cell>
          <cell r="BB25">
            <v>0.114</v>
          </cell>
          <cell r="BC25">
            <v>0.01</v>
          </cell>
          <cell r="BD25">
            <v>2.4E-2</v>
          </cell>
          <cell r="BE25">
            <v>0.14799999999999999</v>
          </cell>
          <cell r="BF25">
            <v>0.14799999999999999</v>
          </cell>
          <cell r="BG25" t="str">
            <v/>
          </cell>
          <cell r="BH25" t="str">
            <v/>
          </cell>
          <cell r="BI25" t="str">
            <v/>
          </cell>
          <cell r="BJ25" t="str">
            <v/>
          </cell>
          <cell r="BK25" t="str">
            <v/>
          </cell>
          <cell r="BL25" t="str">
            <v/>
          </cell>
          <cell r="BM25" t="str">
            <v/>
          </cell>
          <cell r="BN25">
            <v>0.15</v>
          </cell>
          <cell r="BO25">
            <v>700.43299999999988</v>
          </cell>
          <cell r="BP25">
            <v>697.77299999999991</v>
          </cell>
          <cell r="BQ25">
            <v>700.63299999999992</v>
          </cell>
          <cell r="BR25">
            <v>697.97299999999996</v>
          </cell>
          <cell r="BS25">
            <v>701.923</v>
          </cell>
          <cell r="BT25">
            <v>699.173</v>
          </cell>
          <cell r="BU25" t="str">
            <v/>
          </cell>
          <cell r="BV25">
            <v>1.2900000000000773</v>
          </cell>
          <cell r="BW25">
            <v>1.2000000000000455</v>
          </cell>
          <cell r="BX25">
            <v>1.4900000000000773</v>
          </cell>
          <cell r="BY25">
            <v>200</v>
          </cell>
          <cell r="BZ25">
            <v>0.65</v>
          </cell>
          <cell r="CA25">
            <v>0.25</v>
          </cell>
          <cell r="CB25">
            <v>1.2450000000000614</v>
          </cell>
          <cell r="CC25">
            <v>1.5630104899036985</v>
          </cell>
          <cell r="CD25">
            <v>1386.7810571670566</v>
          </cell>
          <cell r="CE25">
            <v>6.7611691465736201E-2</v>
          </cell>
          <cell r="CF25">
            <v>557.7964545923237</v>
          </cell>
          <cell r="CG25">
            <v>1944.5775117593803</v>
          </cell>
          <cell r="CH25">
            <v>1.5</v>
          </cell>
          <cell r="CI25">
            <v>2243</v>
          </cell>
          <cell r="CJ25">
            <v>1.3004307925274501</v>
          </cell>
          <cell r="CK25">
            <v>1.5</v>
          </cell>
          <cell r="CL25">
            <v>1</v>
          </cell>
          <cell r="CM25">
            <v>2</v>
          </cell>
        </row>
        <row r="26">
          <cell r="A26">
            <v>43</v>
          </cell>
          <cell r="B26" t="str">
            <v>C25</v>
          </cell>
          <cell r="C26" t="str">
            <v>C26</v>
          </cell>
          <cell r="F26">
            <v>0</v>
          </cell>
          <cell r="G26" t="str">
            <v/>
          </cell>
          <cell r="J26" t="str">
            <v/>
          </cell>
          <cell r="K26" t="str">
            <v/>
          </cell>
          <cell r="L26" t="str">
            <v/>
          </cell>
          <cell r="M26" t="str">
            <v/>
          </cell>
          <cell r="N26" t="str">
            <v/>
          </cell>
          <cell r="O26" t="str">
            <v/>
          </cell>
          <cell r="P26" t="str">
            <v/>
          </cell>
          <cell r="S26">
            <v>2.4900000000000002</v>
          </cell>
          <cell r="T26">
            <v>98</v>
          </cell>
          <cell r="U26">
            <v>976</v>
          </cell>
          <cell r="V26">
            <v>0.68799999999999994</v>
          </cell>
          <cell r="X26">
            <v>0</v>
          </cell>
          <cell r="Y26" t="str">
            <v/>
          </cell>
          <cell r="AA26">
            <v>0</v>
          </cell>
          <cell r="AB26" t="str">
            <v/>
          </cell>
          <cell r="AC26">
            <v>0.58479999999999999</v>
          </cell>
          <cell r="AD26">
            <v>1.4561519999999999</v>
          </cell>
          <cell r="AE26">
            <v>5.2413768138950738</v>
          </cell>
          <cell r="AF26">
            <v>5.739376813895074</v>
          </cell>
          <cell r="AG26">
            <v>5.9883768138950737</v>
          </cell>
          <cell r="AH26">
            <v>5.9883768138950737</v>
          </cell>
          <cell r="AI26">
            <v>35.950000000000003</v>
          </cell>
          <cell r="AJ26">
            <v>15.24</v>
          </cell>
          <cell r="AK26">
            <v>8</v>
          </cell>
          <cell r="AL26">
            <v>0.2</v>
          </cell>
          <cell r="AM26">
            <v>1.4E-2</v>
          </cell>
          <cell r="AN26">
            <v>3.4239578247070315E-2</v>
          </cell>
          <cell r="AO26">
            <v>6.5625000000000003E-2</v>
          </cell>
          <cell r="AP26">
            <v>0.17119789123535156</v>
          </cell>
          <cell r="AQ26">
            <v>1.6739046051147981</v>
          </cell>
          <cell r="AR26">
            <v>3.465378469014496</v>
          </cell>
          <cell r="AS26">
            <v>1.9916482940709745</v>
          </cell>
          <cell r="AT26">
            <v>0.14281124500634698</v>
          </cell>
          <cell r="AU26">
            <v>0.17705082325341731</v>
          </cell>
          <cell r="AV26">
            <v>3.7909673693793788</v>
          </cell>
          <cell r="AW26">
            <v>119.09675237640882</v>
          </cell>
          <cell r="AX26">
            <v>5.0281613011315632E-2</v>
          </cell>
          <cell r="AY26">
            <v>124.83245362014297</v>
          </cell>
          <cell r="AZ26" t="str">
            <v>14°49'07''</v>
          </cell>
          <cell r="BA26">
            <v>23.069239201803441</v>
          </cell>
          <cell r="BB26">
            <v>1.7999999999999999E-2</v>
          </cell>
          <cell r="BC26">
            <v>2E-3</v>
          </cell>
          <cell r="BD26">
            <v>7.0000000000000001E-3</v>
          </cell>
          <cell r="BE26">
            <v>2.6999999999999996E-2</v>
          </cell>
          <cell r="BF26">
            <v>2.6999999999999996E-2</v>
          </cell>
          <cell r="BG26" t="str">
            <v/>
          </cell>
          <cell r="BH26" t="str">
            <v/>
          </cell>
          <cell r="BI26" t="str">
            <v/>
          </cell>
          <cell r="BJ26" t="str">
            <v/>
          </cell>
          <cell r="BK26" t="str">
            <v/>
          </cell>
          <cell r="BL26" t="str">
            <v/>
          </cell>
          <cell r="BM26" t="str">
            <v/>
          </cell>
          <cell r="BN26">
            <v>0.03</v>
          </cell>
          <cell r="BO26">
            <v>697.75299999999993</v>
          </cell>
          <cell r="BP26">
            <v>692.27299999999991</v>
          </cell>
          <cell r="BQ26">
            <v>697.95299999999997</v>
          </cell>
          <cell r="BR26">
            <v>692.47299999999996</v>
          </cell>
          <cell r="BS26">
            <v>699.173</v>
          </cell>
          <cell r="BT26">
            <v>693.673</v>
          </cell>
          <cell r="BU26" t="str">
            <v/>
          </cell>
          <cell r="BV26">
            <v>1.2200000000000273</v>
          </cell>
          <cell r="BW26">
            <v>1.2000000000000455</v>
          </cell>
          <cell r="BX26">
            <v>1.4200000000000272</v>
          </cell>
          <cell r="BY26">
            <v>200</v>
          </cell>
          <cell r="BZ26">
            <v>0.65</v>
          </cell>
          <cell r="CA26">
            <v>0.25</v>
          </cell>
          <cell r="CB26">
            <v>1.2100000000000364</v>
          </cell>
          <cell r="CC26">
            <v>1.5274699047851064</v>
          </cell>
          <cell r="CD26">
            <v>1355.2476730205858</v>
          </cell>
          <cell r="CE26">
            <v>7.1084511354439828E-2</v>
          </cell>
          <cell r="CF26">
            <v>586.44721867412864</v>
          </cell>
          <cell r="CG26">
            <v>1941.6948916947144</v>
          </cell>
          <cell r="CH26">
            <v>1.5</v>
          </cell>
          <cell r="CI26">
            <v>2243</v>
          </cell>
          <cell r="CJ26">
            <v>1.2985030483914719</v>
          </cell>
          <cell r="CK26">
            <v>1.5</v>
          </cell>
          <cell r="CL26">
            <v>1</v>
          </cell>
          <cell r="CM26">
            <v>2</v>
          </cell>
        </row>
        <row r="27">
          <cell r="A27">
            <v>44</v>
          </cell>
          <cell r="B27" t="str">
            <v>C26</v>
          </cell>
          <cell r="C27" t="str">
            <v>C27</v>
          </cell>
          <cell r="F27">
            <v>0</v>
          </cell>
          <cell r="G27" t="str">
            <v/>
          </cell>
          <cell r="J27" t="str">
            <v/>
          </cell>
          <cell r="K27" t="str">
            <v/>
          </cell>
          <cell r="L27" t="str">
            <v/>
          </cell>
          <cell r="M27" t="str">
            <v/>
          </cell>
          <cell r="N27" t="str">
            <v/>
          </cell>
          <cell r="O27" t="str">
            <v/>
          </cell>
          <cell r="P27" t="str">
            <v/>
          </cell>
          <cell r="R27">
            <v>1.82</v>
          </cell>
          <cell r="S27">
            <v>4.3100000000000005</v>
          </cell>
          <cell r="T27">
            <v>98</v>
          </cell>
          <cell r="U27">
            <v>1689</v>
          </cell>
          <cell r="V27">
            <v>0.68799999999999994</v>
          </cell>
          <cell r="X27">
            <v>0</v>
          </cell>
          <cell r="Y27" t="str">
            <v/>
          </cell>
          <cell r="AA27">
            <v>0</v>
          </cell>
          <cell r="AB27" t="str">
            <v/>
          </cell>
          <cell r="AC27">
            <v>0.58479999999999999</v>
          </cell>
          <cell r="AD27">
            <v>2.5204879999999998</v>
          </cell>
          <cell r="AE27">
            <v>8.7148022025667249</v>
          </cell>
          <cell r="AF27">
            <v>9.576802202566725</v>
          </cell>
          <cell r="AG27">
            <v>10.007802202566726</v>
          </cell>
          <cell r="AH27">
            <v>10.007802202566726</v>
          </cell>
          <cell r="AI27">
            <v>37.86</v>
          </cell>
          <cell r="AJ27">
            <v>2.37</v>
          </cell>
          <cell r="AK27">
            <v>8</v>
          </cell>
          <cell r="AL27">
            <v>0.2</v>
          </cell>
          <cell r="AM27">
            <v>1.4E-2</v>
          </cell>
          <cell r="AN27">
            <v>7.0972442626953139E-2</v>
          </cell>
          <cell r="AO27">
            <v>8.4375000000000006E-2</v>
          </cell>
          <cell r="AP27">
            <v>0.35486221313476568</v>
          </cell>
          <cell r="AQ27">
            <v>1.0022846586341174</v>
          </cell>
          <cell r="AR27">
            <v>1.3997963163271712</v>
          </cell>
          <cell r="AS27">
            <v>0.58002549139143122</v>
          </cell>
          <cell r="AT27">
            <v>5.1201556418619225E-2</v>
          </cell>
          <cell r="AU27">
            <v>0.12217399904557236</v>
          </cell>
          <cell r="AV27">
            <v>1.4949674462920284</v>
          </cell>
          <cell r="AW27">
            <v>46.965787466269312</v>
          </cell>
          <cell r="AX27">
            <v>0.21308707343093736</v>
          </cell>
          <cell r="AY27">
            <v>156.0577941306515</v>
          </cell>
          <cell r="AZ27" t="str">
            <v>31°13'31''</v>
          </cell>
          <cell r="BA27">
            <v>10.735626297086231</v>
          </cell>
          <cell r="BB27">
            <v>1E-3</v>
          </cell>
          <cell r="BC27">
            <v>1.7999999999999999E-2</v>
          </cell>
          <cell r="BD27">
            <v>5.0000000000000001E-3</v>
          </cell>
          <cell r="BE27">
            <v>2.4E-2</v>
          </cell>
          <cell r="BF27">
            <v>2.3E-2</v>
          </cell>
          <cell r="BG27" t="str">
            <v/>
          </cell>
          <cell r="BH27" t="str">
            <v/>
          </cell>
          <cell r="BI27" t="str">
            <v/>
          </cell>
          <cell r="BJ27" t="str">
            <v/>
          </cell>
          <cell r="BK27" t="str">
            <v/>
          </cell>
          <cell r="BL27" t="str">
            <v/>
          </cell>
          <cell r="BM27" t="str">
            <v/>
          </cell>
          <cell r="BN27">
            <v>0.02</v>
          </cell>
          <cell r="BO27">
            <v>692.25299999999993</v>
          </cell>
          <cell r="BP27">
            <v>691.35299999999995</v>
          </cell>
          <cell r="BQ27">
            <v>692.45299999999997</v>
          </cell>
          <cell r="BR27">
            <v>691.553</v>
          </cell>
          <cell r="BS27">
            <v>693.673</v>
          </cell>
          <cell r="BT27">
            <v>692.75300000000016</v>
          </cell>
          <cell r="BU27" t="str">
            <v/>
          </cell>
          <cell r="BV27">
            <v>1.2200000000000273</v>
          </cell>
          <cell r="BW27">
            <v>1.2000000000001592</v>
          </cell>
          <cell r="BX27">
            <v>1.4200000000000272</v>
          </cell>
          <cell r="BY27">
            <v>200</v>
          </cell>
          <cell r="BZ27">
            <v>0.65</v>
          </cell>
          <cell r="CA27">
            <v>0.25</v>
          </cell>
          <cell r="CB27">
            <v>1.2100000000000932</v>
          </cell>
          <cell r="CC27">
            <v>1.5274699047851645</v>
          </cell>
          <cell r="CD27">
            <v>1355.2476730206374</v>
          </cell>
          <cell r="CE27">
            <v>7.1084511354432722E-2</v>
          </cell>
          <cell r="CF27">
            <v>586.44721867406997</v>
          </cell>
          <cell r="CG27">
            <v>1941.6948916947074</v>
          </cell>
          <cell r="CH27">
            <v>1.5</v>
          </cell>
          <cell r="CI27">
            <v>2243</v>
          </cell>
          <cell r="CJ27">
            <v>1.2985030483914672</v>
          </cell>
          <cell r="CK27">
            <v>1.5</v>
          </cell>
          <cell r="CL27">
            <v>1</v>
          </cell>
          <cell r="CM27">
            <v>2</v>
          </cell>
        </row>
        <row r="28">
          <cell r="A28">
            <v>45</v>
          </cell>
          <cell r="B28" t="str">
            <v>C27</v>
          </cell>
          <cell r="C28" t="str">
            <v>C28</v>
          </cell>
          <cell r="F28">
            <v>0</v>
          </cell>
          <cell r="G28" t="str">
            <v/>
          </cell>
          <cell r="J28" t="str">
            <v/>
          </cell>
          <cell r="K28" t="str">
            <v/>
          </cell>
          <cell r="L28" t="str">
            <v/>
          </cell>
          <cell r="M28" t="str">
            <v/>
          </cell>
          <cell r="N28" t="str">
            <v/>
          </cell>
          <cell r="O28" t="str">
            <v/>
          </cell>
          <cell r="P28" t="str">
            <v/>
          </cell>
          <cell r="S28">
            <v>4.3100000000000005</v>
          </cell>
          <cell r="T28">
            <v>98</v>
          </cell>
          <cell r="U28">
            <v>1689</v>
          </cell>
          <cell r="V28">
            <v>0.68799999999999994</v>
          </cell>
          <cell r="X28">
            <v>0</v>
          </cell>
          <cell r="Y28" t="str">
            <v/>
          </cell>
          <cell r="AA28">
            <v>0</v>
          </cell>
          <cell r="AB28" t="str">
            <v/>
          </cell>
          <cell r="AC28">
            <v>0.58479999999999999</v>
          </cell>
          <cell r="AD28">
            <v>2.5204879999999998</v>
          </cell>
          <cell r="AE28">
            <v>8.7148022025667249</v>
          </cell>
          <cell r="AF28">
            <v>9.576802202566725</v>
          </cell>
          <cell r="AG28">
            <v>10.007802202566726</v>
          </cell>
          <cell r="AH28">
            <v>10.007802202566726</v>
          </cell>
          <cell r="AI28">
            <v>10.66</v>
          </cell>
          <cell r="AJ28">
            <v>28.34</v>
          </cell>
          <cell r="AK28">
            <v>8</v>
          </cell>
          <cell r="AL28">
            <v>0.2</v>
          </cell>
          <cell r="AM28">
            <v>1.4E-2</v>
          </cell>
          <cell r="AN28">
            <v>3.7921905517578125E-2</v>
          </cell>
          <cell r="AO28">
            <v>8.4375000000000006E-2</v>
          </cell>
          <cell r="AP28">
            <v>0.18960952758789063</v>
          </cell>
          <cell r="AQ28">
            <v>2.4151515023277716</v>
          </cell>
          <cell r="AR28">
            <v>4.739217407238173</v>
          </cell>
          <cell r="AS28">
            <v>4.0204471941531734</v>
          </cell>
          <cell r="AT28">
            <v>0.29729647192640635</v>
          </cell>
          <cell r="AU28">
            <v>0.33521837744398447</v>
          </cell>
          <cell r="AV28">
            <v>5.1696064879540211</v>
          </cell>
          <cell r="AW28">
            <v>162.40797764506488</v>
          </cell>
          <cell r="AX28">
            <v>6.1621370745951379E-2</v>
          </cell>
          <cell r="AY28">
            <v>209.63757846663421</v>
          </cell>
          <cell r="AZ28" t="str">
            <v>53°34'47''</v>
          </cell>
          <cell r="BA28">
            <v>5.9415948551823039</v>
          </cell>
          <cell r="BB28">
            <v>0.21299999999999999</v>
          </cell>
          <cell r="BC28">
            <v>2.5000000000000001E-2</v>
          </cell>
          <cell r="BD28">
            <v>0.06</v>
          </cell>
          <cell r="BE28">
            <v>0.29799999999999999</v>
          </cell>
          <cell r="BF28">
            <v>0.29799999999999999</v>
          </cell>
          <cell r="BG28">
            <v>0.17846555509173276</v>
          </cell>
          <cell r="BH28">
            <v>5.9999999999999991</v>
          </cell>
          <cell r="BI28">
            <v>1.2</v>
          </cell>
          <cell r="BJ28">
            <v>0.74048335383162911</v>
          </cell>
          <cell r="BK28">
            <v>0.82485835383162909</v>
          </cell>
          <cell r="BL28">
            <v>1.1824847743831498E-3</v>
          </cell>
          <cell r="BM28">
            <v>0.99124900632721458</v>
          </cell>
          <cell r="BN28">
            <v>0.92</v>
          </cell>
          <cell r="BO28">
            <v>690.84299999999996</v>
          </cell>
          <cell r="BP28">
            <v>687.82299999999998</v>
          </cell>
          <cell r="BQ28">
            <v>691.04300000000001</v>
          </cell>
          <cell r="BR28">
            <v>688.02300000000002</v>
          </cell>
          <cell r="BS28">
            <v>692.75300000000016</v>
          </cell>
          <cell r="BT28">
            <v>689.22299999999996</v>
          </cell>
          <cell r="BU28" t="str">
            <v/>
          </cell>
          <cell r="BV28">
            <v>1.7100000000001501</v>
          </cell>
          <cell r="BW28">
            <v>1.1999999999999318</v>
          </cell>
          <cell r="BX28">
            <v>1.91000000000015</v>
          </cell>
          <cell r="BY28">
            <v>200</v>
          </cell>
          <cell r="BZ28">
            <v>0.65</v>
          </cell>
          <cell r="CA28">
            <v>0.25</v>
          </cell>
          <cell r="CB28">
            <v>1.4550000000000409</v>
          </cell>
          <cell r="CC28">
            <v>1.7676352489324805</v>
          </cell>
          <cell r="CD28">
            <v>1568.3343746153434</v>
          </cell>
          <cell r="CE28">
            <v>5.1142665311504576E-2</v>
          </cell>
          <cell r="CF28">
            <v>421.92698881991276</v>
          </cell>
          <cell r="CG28">
            <v>1990.2613634352563</v>
          </cell>
          <cell r="CH28">
            <v>1.5</v>
          </cell>
          <cell r="CI28">
            <v>2243</v>
          </cell>
          <cell r="CJ28">
            <v>1.3309817410400733</v>
          </cell>
          <cell r="CK28">
            <v>1.5</v>
          </cell>
          <cell r="CL28">
            <v>1</v>
          </cell>
          <cell r="CM28">
            <v>2</v>
          </cell>
        </row>
        <row r="29">
          <cell r="A29">
            <v>46</v>
          </cell>
          <cell r="B29" t="str">
            <v>C28</v>
          </cell>
          <cell r="C29" t="str">
            <v>C13</v>
          </cell>
          <cell r="F29">
            <v>0</v>
          </cell>
          <cell r="G29" t="str">
            <v/>
          </cell>
          <cell r="J29" t="str">
            <v/>
          </cell>
          <cell r="K29" t="str">
            <v/>
          </cell>
          <cell r="L29" t="str">
            <v/>
          </cell>
          <cell r="M29" t="str">
            <v/>
          </cell>
          <cell r="N29" t="str">
            <v/>
          </cell>
          <cell r="O29" t="str">
            <v/>
          </cell>
          <cell r="P29" t="str">
            <v/>
          </cell>
          <cell r="S29">
            <v>4.3100000000000005</v>
          </cell>
          <cell r="T29">
            <v>98</v>
          </cell>
          <cell r="U29">
            <v>1689</v>
          </cell>
          <cell r="V29">
            <v>0.68799999999999994</v>
          </cell>
          <cell r="X29">
            <v>0</v>
          </cell>
          <cell r="Y29" t="str">
            <v/>
          </cell>
          <cell r="AA29">
            <v>0</v>
          </cell>
          <cell r="AB29" t="str">
            <v/>
          </cell>
          <cell r="AC29">
            <v>0.58479999999999999</v>
          </cell>
          <cell r="AD29">
            <v>2.5204879999999998</v>
          </cell>
          <cell r="AE29">
            <v>8.7148022025667249</v>
          </cell>
          <cell r="AF29">
            <v>9.576802202566725</v>
          </cell>
          <cell r="AG29">
            <v>10.007802202566726</v>
          </cell>
          <cell r="AH29">
            <v>10.007802202566726</v>
          </cell>
          <cell r="AI29">
            <v>23.71</v>
          </cell>
          <cell r="AJ29">
            <v>3.58</v>
          </cell>
          <cell r="AK29">
            <v>8</v>
          </cell>
          <cell r="AL29">
            <v>0.2</v>
          </cell>
          <cell r="AM29">
            <v>1.4E-2</v>
          </cell>
          <cell r="AN29">
            <v>6.3768768310546856E-2</v>
          </cell>
          <cell r="AO29">
            <v>8.4375000000000006E-2</v>
          </cell>
          <cell r="AP29">
            <v>0.31884384155273426</v>
          </cell>
          <cell r="AQ29">
            <v>1.1605158588573394</v>
          </cell>
          <cell r="AR29">
            <v>1.721215988286543</v>
          </cell>
          <cell r="AS29">
            <v>0.79996836719410802</v>
          </cell>
          <cell r="AT29">
            <v>6.8644090655422429E-2</v>
          </cell>
          <cell r="AU29">
            <v>0.13241285896596927</v>
          </cell>
          <cell r="AV29">
            <v>1.837380386461664</v>
          </cell>
          <cell r="AW29">
            <v>57.723007239579395</v>
          </cell>
          <cell r="AX29">
            <v>0.17337631355603725</v>
          </cell>
          <cell r="AY29">
            <v>166.92567948968951</v>
          </cell>
          <cell r="AZ29" t="str">
            <v>42°42'43''</v>
          </cell>
          <cell r="BA29">
            <v>7.6724561551686419</v>
          </cell>
          <cell r="BB29">
            <v>1E-3</v>
          </cell>
          <cell r="BC29">
            <v>4.5999999999999999E-2</v>
          </cell>
          <cell r="BD29">
            <v>6.5000000000000002E-2</v>
          </cell>
          <cell r="BE29">
            <v>0.112</v>
          </cell>
          <cell r="BF29">
            <v>0.111</v>
          </cell>
          <cell r="BG29" t="str">
            <v/>
          </cell>
          <cell r="BH29" t="str">
            <v/>
          </cell>
          <cell r="BI29" t="str">
            <v/>
          </cell>
          <cell r="BJ29" t="str">
            <v/>
          </cell>
          <cell r="BK29" t="str">
            <v/>
          </cell>
          <cell r="BL29" t="str">
            <v/>
          </cell>
          <cell r="BM29" t="str">
            <v/>
          </cell>
          <cell r="BN29">
            <v>0.11</v>
          </cell>
          <cell r="BO29">
            <v>687.76299999999992</v>
          </cell>
          <cell r="BP29">
            <v>686.9129999999999</v>
          </cell>
          <cell r="BQ29">
            <v>687.96299999999997</v>
          </cell>
          <cell r="BR29">
            <v>687.11299999999994</v>
          </cell>
          <cell r="BS29">
            <v>689.22299999999996</v>
          </cell>
          <cell r="BT29">
            <v>688.11300000000006</v>
          </cell>
          <cell r="BU29" t="str">
            <v/>
          </cell>
          <cell r="BV29">
            <v>1.2599999999999909</v>
          </cell>
          <cell r="BW29">
            <v>1.0000000000001137</v>
          </cell>
          <cell r="BX29">
            <v>1.4599999999999909</v>
          </cell>
          <cell r="BY29">
            <v>200</v>
          </cell>
          <cell r="BZ29">
            <v>0.65</v>
          </cell>
          <cell r="CA29">
            <v>0.25</v>
          </cell>
          <cell r="CB29">
            <v>1.1300000000000523</v>
          </cell>
          <cell r="CC29">
            <v>1.4446357810494874</v>
          </cell>
          <cell r="CD29">
            <v>1281.7530967361579</v>
          </cell>
          <cell r="CE29">
            <v>8.0049116323609004E-2</v>
          </cell>
          <cell r="CF29">
            <v>660.40520966977431</v>
          </cell>
          <cell r="CG29">
            <v>1942.1583064059323</v>
          </cell>
          <cell r="CH29">
            <v>1.5</v>
          </cell>
          <cell r="CI29">
            <v>2243</v>
          </cell>
          <cell r="CJ29">
            <v>1.2988129556883186</v>
          </cell>
          <cell r="CK29">
            <v>1.5</v>
          </cell>
          <cell r="CL29">
            <v>1</v>
          </cell>
          <cell r="CM29">
            <v>2</v>
          </cell>
        </row>
        <row r="30">
          <cell r="A30">
            <v>47</v>
          </cell>
          <cell r="B30" t="str">
            <v>C13</v>
          </cell>
          <cell r="C30" t="str">
            <v>C14</v>
          </cell>
          <cell r="D30">
            <v>0.3</v>
          </cell>
          <cell r="E30">
            <v>0.81999999999999962</v>
          </cell>
          <cell r="F30">
            <v>1.1199999999999997</v>
          </cell>
          <cell r="G30">
            <v>5</v>
          </cell>
          <cell r="J30" t="str">
            <v/>
          </cell>
          <cell r="K30">
            <v>1.0409620105724</v>
          </cell>
          <cell r="L30">
            <v>1.0409620105724</v>
          </cell>
          <cell r="M30">
            <v>3</v>
          </cell>
          <cell r="N30">
            <v>471.90281881227315</v>
          </cell>
          <cell r="O30">
            <v>0.62662245173484554</v>
          </cell>
          <cell r="P30">
            <v>331.18948946129882</v>
          </cell>
          <cell r="Q30">
            <v>0.3</v>
          </cell>
          <cell r="R30">
            <v>8.2100000000000009</v>
          </cell>
          <cell r="S30">
            <v>12.820000000000002</v>
          </cell>
          <cell r="T30">
            <v>98</v>
          </cell>
          <cell r="U30">
            <v>5025</v>
          </cell>
          <cell r="V30">
            <v>0.68799999999999994</v>
          </cell>
          <cell r="X30">
            <v>0</v>
          </cell>
          <cell r="Y30" t="str">
            <v/>
          </cell>
          <cell r="AA30">
            <v>0</v>
          </cell>
          <cell r="AB30" t="str">
            <v/>
          </cell>
          <cell r="AC30">
            <v>0.58479999999999999</v>
          </cell>
          <cell r="AD30">
            <v>7.4971360000000011</v>
          </cell>
          <cell r="AE30">
            <v>23.931354558715341</v>
          </cell>
          <cell r="AF30">
            <v>23.931354558715341</v>
          </cell>
          <cell r="AG30">
            <v>25.213354558715341</v>
          </cell>
          <cell r="AH30">
            <v>356.40284402001419</v>
          </cell>
          <cell r="AI30">
            <v>74.069999999999993</v>
          </cell>
          <cell r="AJ30">
            <v>0.49</v>
          </cell>
          <cell r="AK30">
            <v>18</v>
          </cell>
          <cell r="AL30">
            <v>0.45</v>
          </cell>
          <cell r="AM30">
            <v>1.4E-2</v>
          </cell>
          <cell r="AN30">
            <v>0</v>
          </cell>
          <cell r="AO30" t="str">
            <v/>
          </cell>
          <cell r="AP30" t="str">
            <v/>
          </cell>
          <cell r="AQ30" t="str">
            <v/>
          </cell>
          <cell r="AR30" t="str">
            <v/>
          </cell>
          <cell r="AS30" t="str">
            <v/>
          </cell>
          <cell r="AT30">
            <v>0</v>
          </cell>
          <cell r="AU30" t="str">
            <v/>
          </cell>
          <cell r="AV30">
            <v>1.1671964236528531</v>
          </cell>
          <cell r="AW30">
            <v>185.63457031085673</v>
          </cell>
          <cell r="AX30" t="str">
            <v/>
          </cell>
          <cell r="AY30">
            <v>120.48880343979978</v>
          </cell>
          <cell r="AZ30" t="str">
            <v>46°26'13''</v>
          </cell>
          <cell r="BA30">
            <v>3.1081370028379447</v>
          </cell>
          <cell r="BB30" t="str">
            <v/>
          </cell>
          <cell r="BC30" t="str">
            <v/>
          </cell>
          <cell r="BD30" t="str">
            <v/>
          </cell>
          <cell r="BE30" t="str">
            <v/>
          </cell>
          <cell r="BF30">
            <v>0</v>
          </cell>
          <cell r="BG30">
            <v>0.83695201556002952</v>
          </cell>
          <cell r="BH30">
            <v>2.6666666666666665</v>
          </cell>
          <cell r="BI30">
            <v>1.2</v>
          </cell>
          <cell r="BJ30" t="str">
            <v/>
          </cell>
          <cell r="BK30" t="str">
            <v/>
          </cell>
          <cell r="BL30" t="str">
            <v/>
          </cell>
          <cell r="BM30">
            <v>1.1004840207873858</v>
          </cell>
          <cell r="BN30" t="str">
            <v/>
          </cell>
          <cell r="BO30">
            <v>686.87299999999993</v>
          </cell>
          <cell r="BP30">
            <v>686.51299999999992</v>
          </cell>
          <cell r="BQ30">
            <v>687.32299999999998</v>
          </cell>
          <cell r="BR30">
            <v>686.96299999999997</v>
          </cell>
          <cell r="BS30">
            <v>688.11300000000006</v>
          </cell>
          <cell r="BT30">
            <v>689.41300000000001</v>
          </cell>
          <cell r="BU30" t="str">
            <v/>
          </cell>
          <cell r="BV30">
            <v>0.79000000000007731</v>
          </cell>
          <cell r="BW30">
            <v>2.4500000000000455</v>
          </cell>
          <cell r="BX30">
            <v>1.2400000000000773</v>
          </cell>
          <cell r="BY30">
            <v>450</v>
          </cell>
          <cell r="BZ30">
            <v>0.96250000000000002</v>
          </cell>
          <cell r="CA30">
            <v>0.5625</v>
          </cell>
          <cell r="CB30">
            <v>1.6200000000000614</v>
          </cell>
          <cell r="CC30">
            <v>1.4066499719909016</v>
          </cell>
          <cell r="CD30">
            <v>2736.571583790862</v>
          </cell>
          <cell r="CE30">
            <v>9.2702451954917886E-2</v>
          </cell>
          <cell r="CF30">
            <v>764.79522862807255</v>
          </cell>
          <cell r="CG30">
            <v>3501.3668124189344</v>
          </cell>
          <cell r="CH30">
            <v>1.5</v>
          </cell>
          <cell r="CI30">
            <v>4487</v>
          </cell>
          <cell r="CJ30">
            <v>1.1705037260147986</v>
          </cell>
          <cell r="CK30">
            <v>1.5</v>
          </cell>
          <cell r="CL30">
            <v>2</v>
          </cell>
          <cell r="CM30">
            <v>2</v>
          </cell>
        </row>
        <row r="31">
          <cell r="A31">
            <v>48</v>
          </cell>
          <cell r="B31" t="str">
            <v>C14</v>
          </cell>
          <cell r="C31" t="str">
            <v>C15</v>
          </cell>
          <cell r="F31">
            <v>1.1199999999999997</v>
          </cell>
          <cell r="G31">
            <v>5</v>
          </cell>
          <cell r="J31" t="str">
            <v/>
          </cell>
          <cell r="K31">
            <v>0.1114086862725861</v>
          </cell>
          <cell r="L31">
            <v>3.1114086862725863</v>
          </cell>
          <cell r="M31">
            <v>3.1114086862725863</v>
          </cell>
          <cell r="N31">
            <v>469.45924466702473</v>
          </cell>
          <cell r="O31">
            <v>0.62989898989898918</v>
          </cell>
          <cell r="P31">
            <v>331.19733249624136</v>
          </cell>
          <cell r="S31">
            <v>12.820000000000002</v>
          </cell>
          <cell r="T31">
            <v>98</v>
          </cell>
          <cell r="U31">
            <v>5025</v>
          </cell>
          <cell r="V31">
            <v>0.68799999999999994</v>
          </cell>
          <cell r="X31">
            <v>0</v>
          </cell>
          <cell r="Y31" t="str">
            <v/>
          </cell>
          <cell r="AA31">
            <v>0</v>
          </cell>
          <cell r="AB31" t="str">
            <v/>
          </cell>
          <cell r="AC31">
            <v>0.58479999999999999</v>
          </cell>
          <cell r="AD31">
            <v>7.4971360000000011</v>
          </cell>
          <cell r="AE31">
            <v>23.931354558715341</v>
          </cell>
          <cell r="AF31">
            <v>23.931354558715341</v>
          </cell>
          <cell r="AG31">
            <v>25.213354558715341</v>
          </cell>
          <cell r="AH31">
            <v>356.41068705495672</v>
          </cell>
          <cell r="AI31">
            <v>7.92</v>
          </cell>
          <cell r="AJ31">
            <v>0.49</v>
          </cell>
          <cell r="AK31">
            <v>18</v>
          </cell>
          <cell r="AL31">
            <v>0.45</v>
          </cell>
          <cell r="AM31">
            <v>1.4E-2</v>
          </cell>
          <cell r="AN31">
            <v>0</v>
          </cell>
          <cell r="AO31" t="str">
            <v/>
          </cell>
          <cell r="AP31" t="str">
            <v/>
          </cell>
          <cell r="AQ31" t="str">
            <v/>
          </cell>
          <cell r="AR31" t="str">
            <v/>
          </cell>
          <cell r="AS31" t="str">
            <v/>
          </cell>
          <cell r="AT31">
            <v>0</v>
          </cell>
          <cell r="AU31" t="str">
            <v/>
          </cell>
          <cell r="AV31">
            <v>1.1671964236528531</v>
          </cell>
          <cell r="AW31">
            <v>185.63457031085673</v>
          </cell>
          <cell r="AX31" t="str">
            <v/>
          </cell>
          <cell r="AY31">
            <v>171.69793098169856</v>
          </cell>
          <cell r="AZ31" t="str">
            <v>51°12'33''</v>
          </cell>
          <cell r="BA31">
            <v>2.7823125836732552</v>
          </cell>
          <cell r="BB31" t="str">
            <v/>
          </cell>
          <cell r="BC31" t="str">
            <v/>
          </cell>
          <cell r="BD31" t="str">
            <v/>
          </cell>
          <cell r="BE31" t="str">
            <v/>
          </cell>
          <cell r="BF31">
            <v>0</v>
          </cell>
          <cell r="BG31">
            <v>0.83697043360582635</v>
          </cell>
          <cell r="BH31">
            <v>2.6666666666666665</v>
          </cell>
          <cell r="BI31">
            <v>1.2</v>
          </cell>
          <cell r="BJ31" t="str">
            <v/>
          </cell>
          <cell r="BK31" t="str">
            <v/>
          </cell>
          <cell r="BL31" t="str">
            <v/>
          </cell>
          <cell r="BM31">
            <v>1.1005158192416571</v>
          </cell>
          <cell r="BN31" t="str">
            <v/>
          </cell>
          <cell r="BO31">
            <v>686.51299999999992</v>
          </cell>
          <cell r="BP31">
            <v>686.47299999999996</v>
          </cell>
          <cell r="BQ31">
            <v>686.96299999999997</v>
          </cell>
          <cell r="BR31">
            <v>686.923</v>
          </cell>
          <cell r="BS31">
            <v>689.41300000000001</v>
          </cell>
          <cell r="BT31">
            <v>689.03300000000013</v>
          </cell>
          <cell r="BU31" t="str">
            <v/>
          </cell>
          <cell r="BV31">
            <v>2.4500000000000455</v>
          </cell>
          <cell r="BW31">
            <v>2.1100000000001273</v>
          </cell>
          <cell r="BX31">
            <v>2.9000000000000457</v>
          </cell>
          <cell r="BY31">
            <v>450</v>
          </cell>
          <cell r="BZ31">
            <v>0.96250000000000002</v>
          </cell>
          <cell r="CA31">
            <v>0.5625</v>
          </cell>
          <cell r="CB31">
            <v>2.2800000000000864</v>
          </cell>
          <cell r="CC31">
            <v>1.8461750726099502</v>
          </cell>
          <cell r="CD31">
            <v>3591.6470643061298</v>
          </cell>
          <cell r="CE31">
            <v>4.9082623821784632E-2</v>
          </cell>
          <cell r="CF31">
            <v>404.9316465297232</v>
          </cell>
          <cell r="CG31">
            <v>3996.5787108358531</v>
          </cell>
          <cell r="CH31">
            <v>1.5</v>
          </cell>
          <cell r="CI31">
            <v>4487</v>
          </cell>
          <cell r="CJ31">
            <v>1.3360526111552886</v>
          </cell>
          <cell r="CK31">
            <v>1.5</v>
          </cell>
          <cell r="CL31">
            <v>2</v>
          </cell>
          <cell r="CM31">
            <v>2</v>
          </cell>
        </row>
        <row r="32">
          <cell r="A32">
            <v>49</v>
          </cell>
          <cell r="B32" t="str">
            <v>C15</v>
          </cell>
          <cell r="C32" t="str">
            <v>C16</v>
          </cell>
          <cell r="F32">
            <v>1.1199999999999997</v>
          </cell>
          <cell r="G32">
            <v>5</v>
          </cell>
          <cell r="J32" t="str">
            <v/>
          </cell>
          <cell r="K32">
            <v>3.8589780837585699E-2</v>
          </cell>
          <cell r="L32">
            <v>3.149998467110172</v>
          </cell>
          <cell r="M32">
            <v>3.149998467110172</v>
          </cell>
          <cell r="N32">
            <v>468.61830850381955</v>
          </cell>
          <cell r="O32">
            <v>0.66974137931034572</v>
          </cell>
          <cell r="P32">
            <v>351.51544098432061</v>
          </cell>
          <cell r="S32">
            <v>12.820000000000002</v>
          </cell>
          <cell r="T32">
            <v>98</v>
          </cell>
          <cell r="U32">
            <v>5025</v>
          </cell>
          <cell r="V32">
            <v>0.68799999999999994</v>
          </cell>
          <cell r="X32">
            <v>0</v>
          </cell>
          <cell r="Y32" t="str">
            <v/>
          </cell>
          <cell r="AA32">
            <v>0</v>
          </cell>
          <cell r="AB32" t="str">
            <v/>
          </cell>
          <cell r="AC32">
            <v>0.58479999999999999</v>
          </cell>
          <cell r="AD32">
            <v>7.4971360000000011</v>
          </cell>
          <cell r="AE32">
            <v>23.931354558715341</v>
          </cell>
          <cell r="AF32">
            <v>23.931354558715341</v>
          </cell>
          <cell r="AG32">
            <v>25.213354558715341</v>
          </cell>
          <cell r="AH32">
            <v>376.72879554303597</v>
          </cell>
          <cell r="AI32">
            <v>5.22</v>
          </cell>
          <cell r="AJ32">
            <v>40.07</v>
          </cell>
          <cell r="AK32">
            <v>18</v>
          </cell>
          <cell r="AL32">
            <v>0.45</v>
          </cell>
          <cell r="AM32">
            <v>1.4E-2</v>
          </cell>
          <cell r="AN32">
            <v>0</v>
          </cell>
          <cell r="AO32" t="str">
            <v/>
          </cell>
          <cell r="AP32" t="str">
            <v/>
          </cell>
          <cell r="AQ32" t="str">
            <v/>
          </cell>
          <cell r="AR32" t="str">
            <v/>
          </cell>
          <cell r="AS32" t="str">
            <v/>
          </cell>
          <cell r="AT32">
            <v>0</v>
          </cell>
          <cell r="AU32" t="str">
            <v/>
          </cell>
          <cell r="AV32">
            <v>10.554935394568046</v>
          </cell>
          <cell r="AW32">
            <v>1678.6899419186741</v>
          </cell>
          <cell r="AX32" t="str">
            <v/>
          </cell>
          <cell r="AY32">
            <v>150.5004077340291</v>
          </cell>
          <cell r="AZ32" t="str">
            <v>21°11'51''</v>
          </cell>
          <cell r="BA32">
            <v>7.1254554098055687</v>
          </cell>
          <cell r="BB32" t="str">
            <v/>
          </cell>
          <cell r="BC32" t="str">
            <v/>
          </cell>
          <cell r="BD32" t="str">
            <v/>
          </cell>
          <cell r="BE32" t="str">
            <v/>
          </cell>
          <cell r="BF32">
            <v>0</v>
          </cell>
          <cell r="BG32" t="str">
            <v/>
          </cell>
          <cell r="BH32" t="str">
            <v/>
          </cell>
          <cell r="BI32" t="str">
            <v/>
          </cell>
          <cell r="BJ32" t="str">
            <v/>
          </cell>
          <cell r="BK32" t="str">
            <v/>
          </cell>
          <cell r="BL32" t="str">
            <v/>
          </cell>
          <cell r="BM32" t="str">
            <v/>
          </cell>
          <cell r="BN32">
            <v>0.1</v>
          </cell>
          <cell r="BO32">
            <v>686.37299999999993</v>
          </cell>
          <cell r="BP32">
            <v>684.2829999999999</v>
          </cell>
          <cell r="BQ32">
            <v>686.82299999999998</v>
          </cell>
          <cell r="BR32">
            <v>684.73299999999995</v>
          </cell>
          <cell r="BS32">
            <v>689.03300000000013</v>
          </cell>
          <cell r="BT32">
            <v>684.62300000000005</v>
          </cell>
          <cell r="BU32" t="str">
            <v/>
          </cell>
          <cell r="BV32">
            <v>2.2100000000001501</v>
          </cell>
          <cell r="BW32">
            <v>-0.10999999999989996</v>
          </cell>
          <cell r="BX32">
            <v>2.6600000000001502</v>
          </cell>
          <cell r="BY32">
            <v>450</v>
          </cell>
          <cell r="BZ32">
            <v>0.96250000000000002</v>
          </cell>
          <cell r="CA32">
            <v>0.5625</v>
          </cell>
          <cell r="CB32">
            <v>1.0500000000001251</v>
          </cell>
          <cell r="CC32">
            <v>0.96987335878849579</v>
          </cell>
          <cell r="CD32">
            <v>1886.8431567093255</v>
          </cell>
          <cell r="CE32">
            <v>0.19554065331898984</v>
          </cell>
          <cell r="CF32">
            <v>1613.2103898816663</v>
          </cell>
          <cell r="CG32">
            <v>3500.0535465909916</v>
          </cell>
          <cell r="CH32">
            <v>1.5</v>
          </cell>
          <cell r="CI32">
            <v>4487</v>
          </cell>
          <cell r="CJ32">
            <v>1.1700647024485151</v>
          </cell>
          <cell r="CK32">
            <v>1.5</v>
          </cell>
          <cell r="CL32">
            <v>2</v>
          </cell>
          <cell r="CM32">
            <v>2</v>
          </cell>
        </row>
        <row r="33">
          <cell r="A33">
            <v>50</v>
          </cell>
          <cell r="B33" t="str">
            <v>C16</v>
          </cell>
          <cell r="C33" t="str">
            <v>C17</v>
          </cell>
          <cell r="F33">
            <v>1.1199999999999997</v>
          </cell>
          <cell r="G33">
            <v>5</v>
          </cell>
          <cell r="J33" t="str">
            <v/>
          </cell>
          <cell r="K33">
            <v>0.48517237035901284</v>
          </cell>
          <cell r="L33">
            <v>3.6351708374691847</v>
          </cell>
          <cell r="M33">
            <v>3.6351708374691847</v>
          </cell>
          <cell r="N33">
            <v>458.27944425352018</v>
          </cell>
          <cell r="O33">
            <v>0.64210396039604045</v>
          </cell>
          <cell r="P33">
            <v>329.57461165807547</v>
          </cell>
          <cell r="S33">
            <v>12.820000000000002</v>
          </cell>
          <cell r="T33">
            <v>98</v>
          </cell>
          <cell r="U33">
            <v>5025</v>
          </cell>
          <cell r="V33">
            <v>0.68799999999999994</v>
          </cell>
          <cell r="X33">
            <v>0</v>
          </cell>
          <cell r="Y33" t="str">
            <v/>
          </cell>
          <cell r="AA33">
            <v>0</v>
          </cell>
          <cell r="AB33" t="str">
            <v/>
          </cell>
          <cell r="AC33">
            <v>0.58479999999999999</v>
          </cell>
          <cell r="AD33">
            <v>7.4971360000000011</v>
          </cell>
          <cell r="AE33">
            <v>23.931354558715341</v>
          </cell>
          <cell r="AF33">
            <v>23.931354558715341</v>
          </cell>
          <cell r="AG33">
            <v>25.213354558715341</v>
          </cell>
          <cell r="AH33">
            <v>354.78796621679084</v>
          </cell>
          <cell r="AI33">
            <v>4.04</v>
          </cell>
          <cell r="AJ33">
            <v>26.1</v>
          </cell>
          <cell r="AK33">
            <v>18</v>
          </cell>
          <cell r="AL33">
            <v>0.45</v>
          </cell>
          <cell r="AM33">
            <v>1.4E-2</v>
          </cell>
          <cell r="AN33">
            <v>0</v>
          </cell>
          <cell r="AO33" t="str">
            <v/>
          </cell>
          <cell r="AP33" t="str">
            <v/>
          </cell>
          <cell r="AQ33" t="str">
            <v/>
          </cell>
          <cell r="AR33" t="str">
            <v/>
          </cell>
          <cell r="AS33" t="str">
            <v/>
          </cell>
          <cell r="AT33">
            <v>0</v>
          </cell>
          <cell r="AU33" t="str">
            <v/>
          </cell>
          <cell r="AV33">
            <v>8.5185595128479807</v>
          </cell>
          <cell r="AW33">
            <v>1354.8183517269902</v>
          </cell>
          <cell r="AX33" t="str">
            <v/>
          </cell>
          <cell r="AY33">
            <v>150.4994376613574</v>
          </cell>
          <cell r="AZ33" t="str">
            <v>00°00'00''</v>
          </cell>
          <cell r="BA33">
            <v>1000</v>
          </cell>
          <cell r="BB33" t="str">
            <v/>
          </cell>
          <cell r="BC33" t="str">
            <v/>
          </cell>
          <cell r="BD33" t="str">
            <v/>
          </cell>
          <cell r="BE33" t="str">
            <v/>
          </cell>
          <cell r="BF33">
            <v>0</v>
          </cell>
          <cell r="BG33" t="str">
            <v/>
          </cell>
          <cell r="BH33" t="str">
            <v/>
          </cell>
          <cell r="BI33" t="str">
            <v/>
          </cell>
          <cell r="BJ33" t="str">
            <v/>
          </cell>
          <cell r="BK33" t="str">
            <v/>
          </cell>
          <cell r="BL33" t="str">
            <v/>
          </cell>
          <cell r="BM33" t="str">
            <v/>
          </cell>
          <cell r="BN33" t="str">
            <v/>
          </cell>
          <cell r="BO33">
            <v>683.88299999999992</v>
          </cell>
          <cell r="BP33">
            <v>682.83299999999997</v>
          </cell>
          <cell r="BQ33">
            <v>684.33299999999997</v>
          </cell>
          <cell r="BR33">
            <v>683.28300000000002</v>
          </cell>
          <cell r="BS33">
            <v>684.62300000000005</v>
          </cell>
          <cell r="BT33">
            <v>683.44299999999998</v>
          </cell>
          <cell r="BU33" t="str">
            <v/>
          </cell>
          <cell r="BV33">
            <v>0.29000000000007731</v>
          </cell>
          <cell r="BW33">
            <v>0.15999999999996817</v>
          </cell>
          <cell r="BX33">
            <v>0.74000000000007726</v>
          </cell>
          <cell r="BY33">
            <v>450</v>
          </cell>
          <cell r="BZ33">
            <v>0.96250000000000002</v>
          </cell>
          <cell r="CA33">
            <v>0.5625</v>
          </cell>
          <cell r="CB33">
            <v>0.22500000000002274</v>
          </cell>
          <cell r="CC33">
            <v>0.22785683862238518</v>
          </cell>
          <cell r="CD33">
            <v>443.28479875054001</v>
          </cell>
          <cell r="CE33">
            <v>0.86521412866045633</v>
          </cell>
          <cell r="CF33">
            <v>9279.4215298833951</v>
          </cell>
          <cell r="CG33">
            <v>9722.7063286339344</v>
          </cell>
          <cell r="CH33">
            <v>1.5</v>
          </cell>
          <cell r="CI33">
            <v>4487</v>
          </cell>
          <cell r="CJ33">
            <v>3.2502918415312911</v>
          </cell>
          <cell r="CK33">
            <v>4</v>
          </cell>
          <cell r="CL33">
            <v>2</v>
          </cell>
          <cell r="CM33">
            <v>2</v>
          </cell>
        </row>
        <row r="34">
          <cell r="A34">
            <v>51</v>
          </cell>
          <cell r="B34" t="str">
            <v>C17</v>
          </cell>
          <cell r="C34" t="str">
            <v>C18</v>
          </cell>
          <cell r="D34">
            <v>0.09</v>
          </cell>
          <cell r="F34">
            <v>1.2099999999999997</v>
          </cell>
          <cell r="G34">
            <v>5</v>
          </cell>
          <cell r="J34" t="str">
            <v/>
          </cell>
          <cell r="K34">
            <v>7.674231238376758E-2</v>
          </cell>
          <cell r="L34">
            <v>3.7119131498529523</v>
          </cell>
          <cell r="M34">
            <v>3.7119131498529523</v>
          </cell>
          <cell r="N34">
            <v>456.68279766231387</v>
          </cell>
          <cell r="O34">
            <v>0.6266236233907243</v>
          </cell>
          <cell r="P34">
            <v>346.26355758776015</v>
          </cell>
          <cell r="Q34">
            <v>0.09</v>
          </cell>
          <cell r="S34">
            <v>12.910000000000002</v>
          </cell>
          <cell r="T34">
            <v>98</v>
          </cell>
          <cell r="U34">
            <v>5060</v>
          </cell>
          <cell r="V34">
            <v>0.68799999999999994</v>
          </cell>
          <cell r="X34">
            <v>0</v>
          </cell>
          <cell r="Y34" t="str">
            <v/>
          </cell>
          <cell r="AA34">
            <v>0</v>
          </cell>
          <cell r="AB34" t="str">
            <v/>
          </cell>
          <cell r="AC34">
            <v>0.58479999999999999</v>
          </cell>
          <cell r="AD34">
            <v>7.5497680000000011</v>
          </cell>
          <cell r="AE34">
            <v>24.087004676164803</v>
          </cell>
          <cell r="AF34">
            <v>24.087004676164803</v>
          </cell>
          <cell r="AG34">
            <v>25.378004676164803</v>
          </cell>
          <cell r="AH34">
            <v>371.64156226392492</v>
          </cell>
          <cell r="AI34">
            <v>64.47</v>
          </cell>
          <cell r="AJ34">
            <v>0.62</v>
          </cell>
          <cell r="AK34">
            <v>18</v>
          </cell>
          <cell r="AL34">
            <v>0.45</v>
          </cell>
          <cell r="AM34">
            <v>1.4E-2</v>
          </cell>
          <cell r="AN34">
            <v>0</v>
          </cell>
          <cell r="AO34" t="str">
            <v/>
          </cell>
          <cell r="AP34" t="str">
            <v/>
          </cell>
          <cell r="AQ34" t="str">
            <v/>
          </cell>
          <cell r="AR34" t="str">
            <v/>
          </cell>
          <cell r="AS34" t="str">
            <v/>
          </cell>
          <cell r="AT34">
            <v>0</v>
          </cell>
          <cell r="AU34" t="str">
            <v/>
          </cell>
          <cell r="AV34">
            <v>1.3129305471944275</v>
          </cell>
          <cell r="AW34">
            <v>208.81258118806932</v>
          </cell>
          <cell r="AX34" t="str">
            <v/>
          </cell>
          <cell r="AY34">
            <v>208.24170826422633</v>
          </cell>
          <cell r="AZ34" t="str">
            <v>57°44'32''</v>
          </cell>
          <cell r="BA34">
            <v>2.4182077430262381</v>
          </cell>
          <cell r="BB34" t="str">
            <v/>
          </cell>
          <cell r="BC34" t="str">
            <v/>
          </cell>
          <cell r="BD34" t="str">
            <v/>
          </cell>
          <cell r="BE34" t="str">
            <v/>
          </cell>
          <cell r="BF34">
            <v>0</v>
          </cell>
          <cell r="BG34">
            <v>0.87273757721530154</v>
          </cell>
          <cell r="BH34">
            <v>2.6666666666666665</v>
          </cell>
          <cell r="BI34">
            <v>1.2</v>
          </cell>
          <cell r="BJ34" t="str">
            <v/>
          </cell>
          <cell r="BK34" t="str">
            <v/>
          </cell>
          <cell r="BL34" t="str">
            <v/>
          </cell>
          <cell r="BM34">
            <v>1.1635873442743006</v>
          </cell>
          <cell r="BN34" t="str">
            <v/>
          </cell>
          <cell r="BO34">
            <v>683.00299999999993</v>
          </cell>
          <cell r="BP34">
            <v>682.60299999999995</v>
          </cell>
          <cell r="BQ34">
            <v>683.45299999999997</v>
          </cell>
          <cell r="BR34">
            <v>683.053</v>
          </cell>
          <cell r="BS34">
            <v>683.44299999999998</v>
          </cell>
          <cell r="BT34">
            <v>684.57300000000009</v>
          </cell>
          <cell r="BU34" t="str">
            <v/>
          </cell>
          <cell r="BV34">
            <v>-9.9999999999909051E-3</v>
          </cell>
          <cell r="BW34">
            <v>1.5200000000000955</v>
          </cell>
          <cell r="BX34">
            <v>0.44000000000000911</v>
          </cell>
          <cell r="BY34">
            <v>450</v>
          </cell>
          <cell r="BZ34">
            <v>0.96250000000000002</v>
          </cell>
          <cell r="CA34">
            <v>0.5625</v>
          </cell>
          <cell r="CB34">
            <v>0.7550000000000523</v>
          </cell>
          <cell r="CC34">
            <v>0.72046281976272386</v>
          </cell>
          <cell r="CD34">
            <v>1401.626644153703</v>
          </cell>
          <cell r="CE34">
            <v>0.32021685538789268</v>
          </cell>
          <cell r="CF34">
            <v>2905.9679626451261</v>
          </cell>
          <cell r="CG34">
            <v>4307.5946067988289</v>
          </cell>
          <cell r="CH34">
            <v>1.5</v>
          </cell>
          <cell r="CI34">
            <v>4487</v>
          </cell>
          <cell r="CJ34">
            <v>1.4400249409846764</v>
          </cell>
          <cell r="CK34">
            <v>1.5</v>
          </cell>
          <cell r="CL34">
            <v>2</v>
          </cell>
          <cell r="CM34">
            <v>2</v>
          </cell>
        </row>
        <row r="35">
          <cell r="A35">
            <v>52</v>
          </cell>
          <cell r="B35" t="str">
            <v>C18</v>
          </cell>
          <cell r="C35" t="str">
            <v>C19</v>
          </cell>
          <cell r="D35">
            <v>0.59</v>
          </cell>
          <cell r="E35">
            <v>2.21</v>
          </cell>
          <cell r="F35">
            <v>4.01</v>
          </cell>
          <cell r="G35">
            <v>5</v>
          </cell>
          <cell r="J35" t="str">
            <v/>
          </cell>
          <cell r="K35">
            <v>4.9682638660320799E-2</v>
          </cell>
          <cell r="L35">
            <v>3.7615957885132731</v>
          </cell>
          <cell r="M35">
            <v>3.7615957885132731</v>
          </cell>
          <cell r="N35">
            <v>455.65463229924131</v>
          </cell>
          <cell r="O35">
            <v>0.64050518134715029</v>
          </cell>
          <cell r="P35">
            <v>1170.3151030989034</v>
          </cell>
          <cell r="Q35">
            <v>0.59</v>
          </cell>
          <cell r="R35">
            <v>2.21</v>
          </cell>
          <cell r="S35">
            <v>15.71</v>
          </cell>
          <cell r="T35">
            <v>98</v>
          </cell>
          <cell r="U35">
            <v>6158</v>
          </cell>
          <cell r="V35">
            <v>0.68799999999999994</v>
          </cell>
          <cell r="X35">
            <v>0</v>
          </cell>
          <cell r="Y35" t="str">
            <v/>
          </cell>
          <cell r="AA35">
            <v>0</v>
          </cell>
          <cell r="AB35" t="str">
            <v/>
          </cell>
          <cell r="AC35">
            <v>0.58479999999999999</v>
          </cell>
          <cell r="AD35">
            <v>9.1872080000000018</v>
          </cell>
          <cell r="AE35">
            <v>28.892419965387656</v>
          </cell>
          <cell r="AF35">
            <v>28.892419965387656</v>
          </cell>
          <cell r="AG35">
            <v>30.463419965387658</v>
          </cell>
          <cell r="AH35">
            <v>1200.778523064291</v>
          </cell>
          <cell r="AI35">
            <v>19.3</v>
          </cell>
          <cell r="AJ35">
            <v>14.58</v>
          </cell>
          <cell r="AK35">
            <v>28</v>
          </cell>
          <cell r="AL35">
            <v>0.70000000000000007</v>
          </cell>
          <cell r="AM35">
            <v>1.2999999999999999E-2</v>
          </cell>
          <cell r="AN35">
            <v>0</v>
          </cell>
          <cell r="AO35" t="str">
            <v/>
          </cell>
          <cell r="AP35" t="str">
            <v/>
          </cell>
          <cell r="AQ35" t="str">
            <v/>
          </cell>
          <cell r="AR35" t="str">
            <v/>
          </cell>
          <cell r="AS35" t="str">
            <v/>
          </cell>
          <cell r="AT35">
            <v>0</v>
          </cell>
          <cell r="AU35" t="str">
            <v/>
          </cell>
          <cell r="AV35">
            <v>9.2051959495256561</v>
          </cell>
          <cell r="AW35">
            <v>3542.5745563108298</v>
          </cell>
          <cell r="AX35" t="str">
            <v/>
          </cell>
          <cell r="AY35">
            <v>114.73554446443033</v>
          </cell>
          <cell r="AZ35" t="str">
            <v>93°30'22''</v>
          </cell>
          <cell r="BA35">
            <v>1.0077907318737453</v>
          </cell>
          <cell r="BB35" t="str">
            <v/>
          </cell>
          <cell r="BC35" t="str">
            <v/>
          </cell>
          <cell r="BD35" t="str">
            <v/>
          </cell>
          <cell r="BE35" t="str">
            <v/>
          </cell>
          <cell r="BF35">
            <v>0</v>
          </cell>
          <cell r="BG35">
            <v>0.9343476434955017</v>
          </cell>
          <cell r="BH35">
            <v>2.1428571428571428</v>
          </cell>
          <cell r="BI35">
            <v>1.2</v>
          </cell>
          <cell r="BJ35" t="str">
            <v/>
          </cell>
          <cell r="BK35" t="str">
            <v/>
          </cell>
          <cell r="BL35" t="str">
            <v/>
          </cell>
          <cell r="BM35">
            <v>1.9886500545321404</v>
          </cell>
          <cell r="BN35" t="str">
            <v/>
          </cell>
          <cell r="BO35">
            <v>683.40299999999991</v>
          </cell>
          <cell r="BP35">
            <v>680.59299999999996</v>
          </cell>
          <cell r="BQ35">
            <v>684.10299999999995</v>
          </cell>
          <cell r="BR35">
            <v>681.29300000000001</v>
          </cell>
          <cell r="BS35">
            <v>684.57300000000009</v>
          </cell>
          <cell r="BT35">
            <v>679.55300000000011</v>
          </cell>
          <cell r="BU35" t="str">
            <v/>
          </cell>
          <cell r="BV35">
            <v>0.47000000000014097</v>
          </cell>
          <cell r="BW35">
            <v>-1.7399999999998954</v>
          </cell>
          <cell r="BX35">
            <v>1.1700000000001411</v>
          </cell>
          <cell r="BY35">
            <v>700</v>
          </cell>
          <cell r="BZ35">
            <v>1.2749999999999999</v>
          </cell>
          <cell r="CA35">
            <v>0.875</v>
          </cell>
          <cell r="CB35">
            <v>-0.63499999999987722</v>
          </cell>
          <cell r="CC35">
            <v>-0.52634837539558499</v>
          </cell>
          <cell r="CD35">
            <v>-1796.8546632801404</v>
          </cell>
          <cell r="CE35">
            <v>1.4625746628637755</v>
          </cell>
          <cell r="CF35">
            <v>15686.113259213991</v>
          </cell>
          <cell r="CG35">
            <v>13889.25859593385</v>
          </cell>
          <cell r="CH35">
            <v>1.25</v>
          </cell>
          <cell r="CI35">
            <v>4613</v>
          </cell>
          <cell r="CJ35">
            <v>3.763618739414115</v>
          </cell>
          <cell r="CK35">
            <v>4</v>
          </cell>
          <cell r="CL35">
            <v>3</v>
          </cell>
          <cell r="CM35">
            <v>3</v>
          </cell>
        </row>
        <row r="36">
          <cell r="A36">
            <v>53</v>
          </cell>
          <cell r="B36" t="str">
            <v>C19</v>
          </cell>
          <cell r="C36" t="str">
            <v>C20</v>
          </cell>
          <cell r="F36">
            <v>4.01</v>
          </cell>
          <cell r="G36">
            <v>5</v>
          </cell>
          <cell r="J36" t="str">
            <v/>
          </cell>
          <cell r="K36">
            <v>4.8647885230008001E-2</v>
          </cell>
          <cell r="L36">
            <v>3.810243673743281</v>
          </cell>
          <cell r="M36">
            <v>3.810243673743281</v>
          </cell>
          <cell r="N36">
            <v>454.65203698934312</v>
          </cell>
          <cell r="O36">
            <v>0.63959865053513276</v>
          </cell>
          <cell r="P36">
            <v>1166.0872655789467</v>
          </cell>
          <cell r="S36">
            <v>15.71</v>
          </cell>
          <cell r="T36">
            <v>98</v>
          </cell>
          <cell r="U36">
            <v>6158</v>
          </cell>
          <cell r="V36">
            <v>0.68799999999999994</v>
          </cell>
          <cell r="X36">
            <v>0</v>
          </cell>
          <cell r="Y36" t="str">
            <v/>
          </cell>
          <cell r="AA36">
            <v>0</v>
          </cell>
          <cell r="AB36" t="str">
            <v/>
          </cell>
          <cell r="AC36">
            <v>0.58479999999999999</v>
          </cell>
          <cell r="AD36">
            <v>9.1872080000000018</v>
          </cell>
          <cell r="AE36">
            <v>28.892419965387656</v>
          </cell>
          <cell r="AF36">
            <v>28.892419965387656</v>
          </cell>
          <cell r="AG36">
            <v>30.463419965387658</v>
          </cell>
          <cell r="AH36">
            <v>1196.5506855443343</v>
          </cell>
          <cell r="AI36">
            <v>21.49</v>
          </cell>
          <cell r="AJ36">
            <v>20.5</v>
          </cell>
          <cell r="AK36">
            <v>28</v>
          </cell>
          <cell r="AL36">
            <v>0.70000000000000007</v>
          </cell>
          <cell r="AM36">
            <v>1.2999999999999999E-2</v>
          </cell>
          <cell r="AN36">
            <v>0</v>
          </cell>
          <cell r="AO36" t="str">
            <v/>
          </cell>
          <cell r="AP36" t="str">
            <v/>
          </cell>
          <cell r="AQ36" t="str">
            <v/>
          </cell>
          <cell r="AR36" t="str">
            <v/>
          </cell>
          <cell r="AS36" t="str">
            <v/>
          </cell>
          <cell r="AT36">
            <v>0</v>
          </cell>
          <cell r="AU36" t="str">
            <v/>
          </cell>
          <cell r="AV36">
            <v>10.915187647171557</v>
          </cell>
          <cell r="AW36">
            <v>4200.6564823012577</v>
          </cell>
          <cell r="AX36" t="str">
            <v/>
          </cell>
          <cell r="AY36">
            <v>114.73715898942989</v>
          </cell>
          <cell r="AZ36" t="str">
            <v>00°00'00''</v>
          </cell>
          <cell r="BA36">
            <v>1000</v>
          </cell>
          <cell r="BB36" t="str">
            <v/>
          </cell>
          <cell r="BC36" t="str">
            <v/>
          </cell>
          <cell r="BD36" t="str">
            <v/>
          </cell>
          <cell r="BE36" t="str">
            <v/>
          </cell>
          <cell r="BF36">
            <v>0</v>
          </cell>
          <cell r="BG36" t="str">
            <v/>
          </cell>
          <cell r="BH36" t="str">
            <v/>
          </cell>
          <cell r="BI36" t="str">
            <v/>
          </cell>
          <cell r="BJ36" t="str">
            <v/>
          </cell>
          <cell r="BK36" t="str">
            <v/>
          </cell>
          <cell r="BL36" t="str">
            <v/>
          </cell>
          <cell r="BM36" t="str">
            <v/>
          </cell>
          <cell r="BN36" t="str">
            <v/>
          </cell>
          <cell r="BO36">
            <v>680.59299999999996</v>
          </cell>
          <cell r="BP36">
            <v>676.18299999999999</v>
          </cell>
          <cell r="BQ36">
            <v>681.29300000000001</v>
          </cell>
          <cell r="BR36">
            <v>676.88300000000004</v>
          </cell>
          <cell r="BS36">
            <v>679.55300000000011</v>
          </cell>
          <cell r="BT36">
            <v>674.35300000000007</v>
          </cell>
          <cell r="BU36" t="str">
            <v/>
          </cell>
          <cell r="BV36">
            <v>-1.7399999999998954</v>
          </cell>
          <cell r="BW36">
            <v>-2.5299999999999727</v>
          </cell>
          <cell r="BX36">
            <v>-1.0399999999998952</v>
          </cell>
          <cell r="BY36">
            <v>700</v>
          </cell>
          <cell r="BZ36">
            <v>1.2749999999999999</v>
          </cell>
          <cell r="CA36">
            <v>0.875</v>
          </cell>
          <cell r="CB36">
            <v>-2.1349999999999341</v>
          </cell>
          <cell r="CC36">
            <v>-2.0245852491296268</v>
          </cell>
          <cell r="CD36">
            <v>-6911.5544307943328</v>
          </cell>
          <cell r="CE36">
            <v>1.9151977298689804</v>
          </cell>
          <cell r="CF36">
            <v>20540.495652844817</v>
          </cell>
          <cell r="CG36">
            <v>13628.941222050484</v>
          </cell>
          <cell r="CH36">
            <v>1.25</v>
          </cell>
          <cell r="CI36">
            <v>4613</v>
          </cell>
          <cell r="CJ36">
            <v>3.6930796721359429</v>
          </cell>
          <cell r="CK36">
            <v>4</v>
          </cell>
          <cell r="CL36">
            <v>3</v>
          </cell>
          <cell r="CM36">
            <v>3</v>
          </cell>
        </row>
        <row r="37">
          <cell r="A37">
            <v>54</v>
          </cell>
          <cell r="B37" t="str">
            <v>C20</v>
          </cell>
          <cell r="C37" t="str">
            <v>A21</v>
          </cell>
          <cell r="F37">
            <v>4.01</v>
          </cell>
          <cell r="G37">
            <v>5</v>
          </cell>
          <cell r="J37" t="str">
            <v/>
          </cell>
          <cell r="K37">
            <v>0.1971435875675345</v>
          </cell>
          <cell r="L37">
            <v>4.0073872613108152</v>
          </cell>
          <cell r="M37">
            <v>4.0073872613108152</v>
          </cell>
          <cell r="N37">
            <v>450.63065613657886</v>
          </cell>
          <cell r="O37">
            <v>0.63457776427703505</v>
          </cell>
          <cell r="P37">
            <v>1146.7003790862327</v>
          </cell>
          <cell r="S37">
            <v>15.71</v>
          </cell>
          <cell r="T37">
            <v>98</v>
          </cell>
          <cell r="U37">
            <v>6158</v>
          </cell>
          <cell r="V37">
            <v>0.68799999999999994</v>
          </cell>
          <cell r="X37">
            <v>0</v>
          </cell>
          <cell r="Y37" t="str">
            <v/>
          </cell>
          <cell r="AA37">
            <v>0</v>
          </cell>
          <cell r="AB37" t="str">
            <v/>
          </cell>
          <cell r="AC37">
            <v>0.58479999999999999</v>
          </cell>
          <cell r="AD37">
            <v>9.1872080000000018</v>
          </cell>
          <cell r="AE37">
            <v>28.892419965387656</v>
          </cell>
          <cell r="AF37">
            <v>28.892419965387656</v>
          </cell>
          <cell r="AG37">
            <v>30.463419965387658</v>
          </cell>
          <cell r="AH37">
            <v>1177.1637990516203</v>
          </cell>
          <cell r="AI37">
            <v>16.46</v>
          </cell>
          <cell r="AJ37">
            <v>9.2899999999999991</v>
          </cell>
          <cell r="AK37">
            <v>24</v>
          </cell>
          <cell r="AL37">
            <v>0.60000000000000009</v>
          </cell>
          <cell r="AM37">
            <v>1.2999999999999999E-2</v>
          </cell>
          <cell r="AN37">
            <v>0</v>
          </cell>
          <cell r="AO37" t="str">
            <v/>
          </cell>
          <cell r="AP37" t="str">
            <v/>
          </cell>
          <cell r="AQ37" t="str">
            <v/>
          </cell>
          <cell r="AR37" t="str">
            <v/>
          </cell>
          <cell r="AS37" t="str">
            <v/>
          </cell>
          <cell r="AT37">
            <v>0</v>
          </cell>
          <cell r="AU37" t="str">
            <v/>
          </cell>
          <cell r="AV37">
            <v>6.630265807271055</v>
          </cell>
          <cell r="AW37">
            <v>1874.6634916323314</v>
          </cell>
          <cell r="AX37" t="str">
            <v/>
          </cell>
          <cell r="AY37">
            <v>99.698075365859424</v>
          </cell>
          <cell r="AZ37" t="str">
            <v>15°02'21''</v>
          </cell>
          <cell r="BA37">
            <v>9.4697332935740395</v>
          </cell>
          <cell r="BB37" t="str">
            <v/>
          </cell>
          <cell r="BC37" t="str">
            <v/>
          </cell>
          <cell r="BD37" t="str">
            <v/>
          </cell>
          <cell r="BE37" t="str">
            <v/>
          </cell>
          <cell r="BF37">
            <v>0</v>
          </cell>
          <cell r="BG37" t="str">
            <v/>
          </cell>
          <cell r="BH37" t="str">
            <v/>
          </cell>
          <cell r="BI37" t="str">
            <v/>
          </cell>
          <cell r="BJ37" t="str">
            <v/>
          </cell>
          <cell r="BK37" t="str">
            <v/>
          </cell>
          <cell r="BL37" t="str">
            <v/>
          </cell>
          <cell r="BM37" t="str">
            <v/>
          </cell>
          <cell r="BN37" t="str">
            <v/>
          </cell>
          <cell r="BO37">
            <v>676.18299999999999</v>
          </cell>
          <cell r="BP37">
            <v>674.65300000000002</v>
          </cell>
          <cell r="BQ37">
            <v>676.78300000000002</v>
          </cell>
          <cell r="BR37">
            <v>675.25300000000004</v>
          </cell>
          <cell r="BS37">
            <v>674.35300000000007</v>
          </cell>
          <cell r="BT37">
            <v>672.02300000000014</v>
          </cell>
          <cell r="BU37" t="str">
            <v/>
          </cell>
          <cell r="BV37">
            <v>-2.42999999999995</v>
          </cell>
          <cell r="BW37">
            <v>-3.2299999999999045</v>
          </cell>
          <cell r="BX37">
            <v>-1.8299999999999499</v>
          </cell>
          <cell r="BY37">
            <v>600</v>
          </cell>
          <cell r="BZ37">
            <v>1.1499999999999999</v>
          </cell>
          <cell r="CA37">
            <v>0.75</v>
          </cell>
          <cell r="CB37">
            <v>-2.8299999999999272</v>
          </cell>
          <cell r="CC37">
            <v>-3.2654364164759015</v>
          </cell>
          <cell r="CD37">
            <v>-9068.9332876576955</v>
          </cell>
          <cell r="CE37">
            <v>1.9570336894141922</v>
          </cell>
          <cell r="CF37">
            <v>20989.186318967211</v>
          </cell>
          <cell r="CG37">
            <v>11920.253031309516</v>
          </cell>
          <cell r="CH37">
            <v>1.25</v>
          </cell>
          <cell r="CI37">
            <v>3954</v>
          </cell>
          <cell r="CJ37">
            <v>3.768415854612265</v>
          </cell>
          <cell r="CK37">
            <v>4</v>
          </cell>
          <cell r="CL37">
            <v>3</v>
          </cell>
          <cell r="CM37">
            <v>3</v>
          </cell>
        </row>
        <row r="38">
          <cell r="A38">
            <v>55</v>
          </cell>
          <cell r="E38">
            <v>-3.1310065197464443</v>
          </cell>
          <cell r="F38" t="str">
            <v/>
          </cell>
          <cell r="G38" t="str">
            <v/>
          </cell>
          <cell r="J38" t="str">
            <v/>
          </cell>
          <cell r="K38" t="str">
            <v/>
          </cell>
          <cell r="L38" t="str">
            <v/>
          </cell>
          <cell r="M38" t="str">
            <v/>
          </cell>
          <cell r="N38" t="str">
            <v/>
          </cell>
          <cell r="O38" t="str">
            <v/>
          </cell>
          <cell r="P38" t="str">
            <v/>
          </cell>
          <cell r="S38" t="str">
            <v/>
          </cell>
          <cell r="U38" t="str">
            <v/>
          </cell>
          <cell r="X38">
            <v>0</v>
          </cell>
          <cell r="Y38" t="str">
            <v/>
          </cell>
          <cell r="AA38">
            <v>0</v>
          </cell>
          <cell r="AB38" t="str">
            <v/>
          </cell>
          <cell r="AC38" t="str">
            <v/>
          </cell>
          <cell r="AD38" t="str">
            <v/>
          </cell>
          <cell r="AE38" t="str">
            <v/>
          </cell>
          <cell r="AF38" t="str">
            <v/>
          </cell>
          <cell r="AG38" t="str">
            <v/>
          </cell>
          <cell r="AH38" t="str">
            <v/>
          </cell>
          <cell r="AI38" t="str">
            <v/>
          </cell>
          <cell r="AJ38">
            <v>1.74</v>
          </cell>
          <cell r="AK38">
            <v>12</v>
          </cell>
          <cell r="AL38" t="str">
            <v/>
          </cell>
          <cell r="AM38" t="str">
            <v/>
          </cell>
          <cell r="AN38" t="str">
            <v/>
          </cell>
          <cell r="AO38" t="str">
            <v/>
          </cell>
          <cell r="AP38" t="str">
            <v/>
          </cell>
          <cell r="AQ38" t="str">
            <v/>
          </cell>
          <cell r="AR38" t="str">
            <v/>
          </cell>
          <cell r="AS38" t="str">
            <v/>
          </cell>
          <cell r="AT38" t="str">
            <v/>
          </cell>
          <cell r="AU38" t="str">
            <v/>
          </cell>
          <cell r="AV38" t="str">
            <v/>
          </cell>
          <cell r="AW38" t="str">
            <v/>
          </cell>
          <cell r="AX38" t="str">
            <v/>
          </cell>
          <cell r="AY38" t="str">
            <v/>
          </cell>
          <cell r="AZ38" t="str">
            <v/>
          </cell>
          <cell r="BA38" t="str">
            <v/>
          </cell>
          <cell r="BB38" t="str">
            <v/>
          </cell>
          <cell r="BC38" t="str">
            <v/>
          </cell>
          <cell r="BD38" t="str">
            <v/>
          </cell>
          <cell r="BE38" t="str">
            <v/>
          </cell>
          <cell r="BF38" t="str">
            <v/>
          </cell>
          <cell r="BG38" t="str">
            <v/>
          </cell>
          <cell r="BH38" t="str">
            <v/>
          </cell>
          <cell r="BI38" t="str">
            <v/>
          </cell>
          <cell r="BJ38" t="str">
            <v/>
          </cell>
          <cell r="BK38" t="str">
            <v/>
          </cell>
          <cell r="BL38" t="str">
            <v/>
          </cell>
          <cell r="BM38" t="str">
            <v/>
          </cell>
          <cell r="BN38" t="str">
            <v/>
          </cell>
          <cell r="BO38">
            <v>674.87300000000005</v>
          </cell>
          <cell r="BP38" t="str">
            <v/>
          </cell>
          <cell r="BQ38">
            <v>674.87300000000005</v>
          </cell>
          <cell r="BR38" t="str">
            <v/>
          </cell>
          <cell r="BS38" t="str">
            <v/>
          </cell>
          <cell r="BT38" t="str">
            <v/>
          </cell>
          <cell r="BU38" t="str">
            <v/>
          </cell>
          <cell r="BV38" t="str">
            <v/>
          </cell>
          <cell r="BW38" t="str">
            <v/>
          </cell>
          <cell r="BX38" t="str">
            <v/>
          </cell>
          <cell r="BY38">
            <v>0</v>
          </cell>
          <cell r="BZ38">
            <v>0.4</v>
          </cell>
          <cell r="CA38">
            <v>0</v>
          </cell>
          <cell r="CB38">
            <v>0</v>
          </cell>
          <cell r="CC38">
            <v>0</v>
          </cell>
          <cell r="CD38">
            <v>0</v>
          </cell>
          <cell r="CE38" t="e">
            <v>#VALUE!</v>
          </cell>
          <cell r="CF38" t="e">
            <v>#VALUE!</v>
          </cell>
          <cell r="CG38" t="e">
            <v>#VALUE!</v>
          </cell>
          <cell r="CH38">
            <v>1.5</v>
          </cell>
          <cell r="CI38" t="e">
            <v>#VALUE!</v>
          </cell>
          <cell r="CJ38" t="e">
            <v>#VALUE!</v>
          </cell>
          <cell r="CK38" t="e">
            <v>#VALUE!</v>
          </cell>
          <cell r="CL38">
            <v>2</v>
          </cell>
          <cell r="CM38">
            <v>2</v>
          </cell>
        </row>
        <row r="39">
          <cell r="A39">
            <v>56</v>
          </cell>
          <cell r="F39" t="str">
            <v/>
          </cell>
          <cell r="G39" t="str">
            <v/>
          </cell>
          <cell r="J39" t="str">
            <v/>
          </cell>
          <cell r="K39" t="str">
            <v/>
          </cell>
          <cell r="L39" t="str">
            <v/>
          </cell>
          <cell r="M39" t="str">
            <v/>
          </cell>
          <cell r="N39" t="str">
            <v/>
          </cell>
          <cell r="O39" t="str">
            <v/>
          </cell>
          <cell r="P39" t="str">
            <v/>
          </cell>
          <cell r="S39" t="str">
            <v/>
          </cell>
          <cell r="U39" t="str">
            <v/>
          </cell>
          <cell r="X39">
            <v>0</v>
          </cell>
          <cell r="Y39" t="str">
            <v/>
          </cell>
          <cell r="AA39">
            <v>0</v>
          </cell>
          <cell r="AB39" t="str">
            <v/>
          </cell>
          <cell r="AC39" t="str">
            <v/>
          </cell>
          <cell r="AD39" t="str">
            <v/>
          </cell>
          <cell r="AE39" t="str">
            <v/>
          </cell>
          <cell r="AF39" t="str">
            <v/>
          </cell>
          <cell r="AG39" t="str">
            <v/>
          </cell>
          <cell r="AH39" t="str">
            <v/>
          </cell>
          <cell r="AI39" t="str">
            <v/>
          </cell>
          <cell r="AJ39">
            <v>22.27</v>
          </cell>
          <cell r="AK39">
            <v>8</v>
          </cell>
          <cell r="AL39" t="str">
            <v/>
          </cell>
          <cell r="AM39" t="str">
            <v/>
          </cell>
          <cell r="AN39" t="str">
            <v/>
          </cell>
          <cell r="AO39" t="str">
            <v/>
          </cell>
          <cell r="AP39" t="str">
            <v/>
          </cell>
          <cell r="AQ39" t="str">
            <v/>
          </cell>
          <cell r="AR39" t="str">
            <v/>
          </cell>
          <cell r="AS39" t="str">
            <v/>
          </cell>
          <cell r="AT39" t="str">
            <v/>
          </cell>
          <cell r="AU39" t="str">
            <v/>
          </cell>
          <cell r="AV39" t="str">
            <v/>
          </cell>
          <cell r="AW39" t="str">
            <v/>
          </cell>
          <cell r="AX39" t="str">
            <v/>
          </cell>
          <cell r="AY39" t="str">
            <v/>
          </cell>
          <cell r="AZ39" t="str">
            <v/>
          </cell>
          <cell r="BA39" t="str">
            <v/>
          </cell>
          <cell r="BB39" t="str">
            <v/>
          </cell>
          <cell r="BC39" t="str">
            <v/>
          </cell>
          <cell r="BD39" t="str">
            <v/>
          </cell>
          <cell r="BE39" t="str">
            <v/>
          </cell>
          <cell r="BF39" t="str">
            <v/>
          </cell>
          <cell r="BG39" t="str">
            <v/>
          </cell>
          <cell r="BH39" t="str">
            <v/>
          </cell>
          <cell r="BI39" t="str">
            <v/>
          </cell>
          <cell r="BJ39" t="str">
            <v/>
          </cell>
          <cell r="BK39" t="str">
            <v/>
          </cell>
          <cell r="BL39" t="str">
            <v/>
          </cell>
          <cell r="BM39" t="str">
            <v/>
          </cell>
          <cell r="BN39" t="str">
            <v/>
          </cell>
          <cell r="BO39">
            <v>0</v>
          </cell>
          <cell r="BP39" t="str">
            <v/>
          </cell>
          <cell r="BQ39">
            <v>0</v>
          </cell>
          <cell r="BR39" t="str">
            <v/>
          </cell>
          <cell r="BS39" t="str">
            <v/>
          </cell>
          <cell r="BT39" t="str">
            <v/>
          </cell>
          <cell r="BU39" t="str">
            <v/>
          </cell>
          <cell r="BV39" t="str">
            <v/>
          </cell>
          <cell r="BW39" t="str">
            <v/>
          </cell>
          <cell r="BX39" t="str">
            <v/>
          </cell>
          <cell r="BY39">
            <v>0</v>
          </cell>
          <cell r="BZ39">
            <v>0.4</v>
          </cell>
          <cell r="CA39">
            <v>0</v>
          </cell>
          <cell r="CB39">
            <v>0</v>
          </cell>
          <cell r="CC39">
            <v>0</v>
          </cell>
          <cell r="CD39">
            <v>0</v>
          </cell>
          <cell r="CE39" t="e">
            <v>#VALUE!</v>
          </cell>
          <cell r="CF39" t="e">
            <v>#VALUE!</v>
          </cell>
          <cell r="CG39" t="e">
            <v>#VALUE!</v>
          </cell>
          <cell r="CH39">
            <v>1.3</v>
          </cell>
          <cell r="CI39" t="e">
            <v>#VALUE!</v>
          </cell>
          <cell r="CJ39" t="e">
            <v>#VALUE!</v>
          </cell>
          <cell r="CK39" t="e">
            <v>#VALUE!</v>
          </cell>
          <cell r="CL39">
            <v>1</v>
          </cell>
          <cell r="CM39">
            <v>4</v>
          </cell>
        </row>
        <row r="40">
          <cell r="A40">
            <v>57</v>
          </cell>
          <cell r="C40" t="str">
            <v/>
          </cell>
          <cell r="F40" t="str">
            <v/>
          </cell>
          <cell r="G40" t="str">
            <v/>
          </cell>
          <cell r="J40" t="str">
            <v/>
          </cell>
          <cell r="K40" t="str">
            <v/>
          </cell>
          <cell r="L40" t="str">
            <v/>
          </cell>
          <cell r="M40" t="str">
            <v/>
          </cell>
          <cell r="N40" t="str">
            <v/>
          </cell>
          <cell r="O40" t="str">
            <v/>
          </cell>
          <cell r="P40" t="str">
            <v/>
          </cell>
          <cell r="S40" t="str">
            <v/>
          </cell>
          <cell r="U40" t="str">
            <v/>
          </cell>
          <cell r="X40">
            <v>0</v>
          </cell>
          <cell r="Y40" t="str">
            <v/>
          </cell>
          <cell r="AA40">
            <v>0</v>
          </cell>
          <cell r="AB40" t="str">
            <v/>
          </cell>
          <cell r="AC40" t="str">
            <v/>
          </cell>
          <cell r="AD40" t="str">
            <v/>
          </cell>
          <cell r="AE40" t="str">
            <v/>
          </cell>
          <cell r="AF40" t="str">
            <v/>
          </cell>
          <cell r="AG40" t="str">
            <v/>
          </cell>
          <cell r="AH40" t="str">
            <v/>
          </cell>
          <cell r="AI40" t="str">
            <v/>
          </cell>
          <cell r="AJ40">
            <v>22.35</v>
          </cell>
          <cell r="AK40">
            <v>8</v>
          </cell>
          <cell r="AL40" t="str">
            <v/>
          </cell>
          <cell r="AM40" t="str">
            <v/>
          </cell>
          <cell r="AN40" t="str">
            <v/>
          </cell>
          <cell r="AO40" t="str">
            <v/>
          </cell>
          <cell r="AP40" t="str">
            <v/>
          </cell>
          <cell r="AQ40" t="str">
            <v/>
          </cell>
          <cell r="AR40" t="str">
            <v/>
          </cell>
          <cell r="AS40" t="str">
            <v/>
          </cell>
          <cell r="AT40" t="str">
            <v/>
          </cell>
          <cell r="AU40" t="str">
            <v/>
          </cell>
          <cell r="AV40" t="str">
            <v/>
          </cell>
          <cell r="AW40" t="str">
            <v/>
          </cell>
          <cell r="AX40" t="str">
            <v/>
          </cell>
          <cell r="AY40" t="str">
            <v/>
          </cell>
          <cell r="AZ40" t="str">
            <v/>
          </cell>
          <cell r="BA40" t="str">
            <v/>
          </cell>
          <cell r="BB40" t="str">
            <v/>
          </cell>
          <cell r="BC40" t="str">
            <v/>
          </cell>
          <cell r="BD40" t="str">
            <v/>
          </cell>
          <cell r="BE40" t="str">
            <v/>
          </cell>
          <cell r="BF40" t="str">
            <v/>
          </cell>
          <cell r="BG40" t="str">
            <v/>
          </cell>
          <cell r="BH40" t="str">
            <v/>
          </cell>
          <cell r="BI40" t="str">
            <v/>
          </cell>
          <cell r="BJ40" t="str">
            <v/>
          </cell>
          <cell r="BK40" t="str">
            <v/>
          </cell>
          <cell r="BL40" t="str">
            <v/>
          </cell>
          <cell r="BM40" t="str">
            <v/>
          </cell>
          <cell r="BN40" t="str">
            <v/>
          </cell>
          <cell r="BO40">
            <v>0</v>
          </cell>
          <cell r="BP40" t="str">
            <v/>
          </cell>
          <cell r="BQ40">
            <v>0</v>
          </cell>
          <cell r="BR40" t="str">
            <v/>
          </cell>
          <cell r="BS40" t="str">
            <v/>
          </cell>
          <cell r="BT40" t="str">
            <v/>
          </cell>
          <cell r="BU40" t="str">
            <v/>
          </cell>
          <cell r="BV40" t="str">
            <v/>
          </cell>
          <cell r="BW40" t="str">
            <v/>
          </cell>
          <cell r="BX40" t="str">
            <v/>
          </cell>
          <cell r="BY40">
            <v>0</v>
          </cell>
          <cell r="BZ40">
            <v>0.4</v>
          </cell>
          <cell r="CA40">
            <v>0</v>
          </cell>
          <cell r="CB40">
            <v>0</v>
          </cell>
          <cell r="CC40">
            <v>0</v>
          </cell>
          <cell r="CD40">
            <v>0</v>
          </cell>
          <cell r="CE40" t="e">
            <v>#VALUE!</v>
          </cell>
          <cell r="CF40" t="e">
            <v>#VALUE!</v>
          </cell>
          <cell r="CG40" t="e">
            <v>#VALUE!</v>
          </cell>
          <cell r="CH40">
            <v>1.3</v>
          </cell>
          <cell r="CI40" t="e">
            <v>#VALUE!</v>
          </cell>
          <cell r="CJ40" t="e">
            <v>#VALUE!</v>
          </cell>
          <cell r="CK40" t="e">
            <v>#VALUE!</v>
          </cell>
          <cell r="CL40">
            <v>1</v>
          </cell>
          <cell r="CM40">
            <v>4</v>
          </cell>
        </row>
        <row r="41">
          <cell r="A41">
            <v>58</v>
          </cell>
          <cell r="B41" t="str">
            <v>C31</v>
          </cell>
          <cell r="C41" t="str">
            <v>C32</v>
          </cell>
          <cell r="F41">
            <v>0</v>
          </cell>
          <cell r="G41" t="str">
            <v/>
          </cell>
          <cell r="J41" t="str">
            <v/>
          </cell>
          <cell r="K41" t="str">
            <v/>
          </cell>
          <cell r="L41" t="str">
            <v/>
          </cell>
          <cell r="M41" t="str">
            <v/>
          </cell>
          <cell r="N41" t="str">
            <v/>
          </cell>
          <cell r="O41" t="str">
            <v/>
          </cell>
          <cell r="P41" t="str">
            <v/>
          </cell>
          <cell r="Q41">
            <v>0.4</v>
          </cell>
          <cell r="S41">
            <v>0.4</v>
          </cell>
          <cell r="T41">
            <v>98</v>
          </cell>
          <cell r="U41">
            <v>157</v>
          </cell>
          <cell r="V41">
            <v>0.68799999999999994</v>
          </cell>
          <cell r="X41" t="str">
            <v/>
          </cell>
          <cell r="Y41" t="str">
            <v/>
          </cell>
          <cell r="AA41" t="str">
            <v/>
          </cell>
          <cell r="AB41" t="str">
            <v/>
          </cell>
          <cell r="AC41">
            <v>0.58479999999999999</v>
          </cell>
          <cell r="AD41">
            <v>0.23392000000000002</v>
          </cell>
          <cell r="AE41">
            <v>0.96275646183025421</v>
          </cell>
          <cell r="AF41">
            <v>1.0427564618302543</v>
          </cell>
          <cell r="AG41">
            <v>1.0827564618302543</v>
          </cell>
          <cell r="AH41">
            <v>1.5</v>
          </cell>
          <cell r="AI41">
            <v>33.06</v>
          </cell>
          <cell r="AJ41">
            <v>12.71</v>
          </cell>
          <cell r="AK41">
            <v>8</v>
          </cell>
          <cell r="AL41">
            <v>0.2</v>
          </cell>
          <cell r="AM41">
            <v>1.4E-2</v>
          </cell>
          <cell r="AN41">
            <v>1.8120574951171874E-2</v>
          </cell>
          <cell r="AO41">
            <v>3.125E-2</v>
          </cell>
          <cell r="AP41">
            <v>9.0602874755859361E-2</v>
          </cell>
          <cell r="AQ41">
            <v>1.0606024579340583</v>
          </cell>
          <cell r="AR41">
            <v>3.0484361958124309</v>
          </cell>
          <cell r="AS41">
            <v>0.97496141568254013</v>
          </cell>
          <cell r="AT41">
            <v>5.7333209672567068E-2</v>
          </cell>
          <cell r="AU41">
            <v>7.5453784623738945E-2</v>
          </cell>
          <cell r="AV41">
            <v>3.4620261029663735</v>
          </cell>
          <cell r="AW41">
            <v>108.76275771615262</v>
          </cell>
          <cell r="AX41">
            <v>1.379148553693974E-2</v>
          </cell>
          <cell r="AY41">
            <v>180.47667380172905</v>
          </cell>
          <cell r="AZ41" t="b">
            <v>0</v>
          </cell>
          <cell r="BA41" t="str">
            <v/>
          </cell>
          <cell r="BB41">
            <v>1E-3</v>
          </cell>
          <cell r="BC41">
            <v>0</v>
          </cell>
          <cell r="BD41">
            <v>0</v>
          </cell>
          <cell r="BE41">
            <v>1E-3</v>
          </cell>
          <cell r="BF41" t="str">
            <v/>
          </cell>
          <cell r="BG41">
            <v>2.6748963180841235E-2</v>
          </cell>
          <cell r="BH41">
            <v>5.9999999999999991</v>
          </cell>
          <cell r="BI41">
            <v>1.2</v>
          </cell>
          <cell r="BJ41">
            <v>0.10752081245013895</v>
          </cell>
          <cell r="BK41">
            <v>0.13877081245013895</v>
          </cell>
          <cell r="BL41">
            <v>7.4482604539801915E-6</v>
          </cell>
          <cell r="BM41">
            <v>0.16653391285271152</v>
          </cell>
          <cell r="BN41">
            <v>0</v>
          </cell>
          <cell r="BO41">
            <v>703.05299999999988</v>
          </cell>
          <cell r="BP41">
            <v>698.85299999999984</v>
          </cell>
          <cell r="BQ41">
            <v>703.25299999999993</v>
          </cell>
          <cell r="BR41">
            <v>699.05299999999988</v>
          </cell>
          <cell r="BS41">
            <v>704.45299999999997</v>
          </cell>
          <cell r="BT41">
            <v>699.85300000000007</v>
          </cell>
          <cell r="BU41" t="b">
            <v>0</v>
          </cell>
          <cell r="BV41">
            <v>1.2000000000000455</v>
          </cell>
          <cell r="BW41">
            <v>0.8000000000001819</v>
          </cell>
          <cell r="BX41">
            <v>1.4000000000000454</v>
          </cell>
          <cell r="BY41">
            <v>200</v>
          </cell>
          <cell r="BZ41">
            <v>0.65</v>
          </cell>
          <cell r="CA41">
            <v>0.25</v>
          </cell>
          <cell r="CB41">
            <v>1.0000000000001137</v>
          </cell>
          <cell r="CC41">
            <v>1.3051536509443407</v>
          </cell>
          <cell r="CD41">
            <v>1157.9975768003665</v>
          </cell>
          <cell r="CE41">
            <v>9.8449303549506206E-2</v>
          </cell>
          <cell r="CF41">
            <v>812.20675428342622</v>
          </cell>
          <cell r="CG41">
            <v>1970.2043310837926</v>
          </cell>
          <cell r="CH41">
            <v>1.5</v>
          </cell>
          <cell r="CI41">
            <v>2243</v>
          </cell>
          <cell r="CJ41">
            <v>1.3175686565428839</v>
          </cell>
          <cell r="CK41">
            <v>1.5</v>
          </cell>
          <cell r="CL41">
            <v>1</v>
          </cell>
          <cell r="CM41">
            <v>2</v>
          </cell>
        </row>
        <row r="42">
          <cell r="A42">
            <v>59</v>
          </cell>
          <cell r="B42" t="str">
            <v>C32</v>
          </cell>
          <cell r="C42" t="str">
            <v>C33</v>
          </cell>
          <cell r="F42">
            <v>0</v>
          </cell>
          <cell r="G42" t="str">
            <v/>
          </cell>
          <cell r="J42" t="str">
            <v/>
          </cell>
          <cell r="K42" t="str">
            <v/>
          </cell>
          <cell r="L42" t="str">
            <v/>
          </cell>
          <cell r="M42" t="str">
            <v/>
          </cell>
          <cell r="N42" t="str">
            <v/>
          </cell>
          <cell r="O42" t="str">
            <v/>
          </cell>
          <cell r="P42" t="str">
            <v/>
          </cell>
          <cell r="S42">
            <v>0.4</v>
          </cell>
          <cell r="T42">
            <v>98</v>
          </cell>
          <cell r="U42">
            <v>157</v>
          </cell>
          <cell r="V42">
            <v>0.68799999999999994</v>
          </cell>
          <cell r="X42">
            <v>0</v>
          </cell>
          <cell r="Y42" t="str">
            <v/>
          </cell>
          <cell r="AA42">
            <v>0</v>
          </cell>
          <cell r="AB42" t="str">
            <v/>
          </cell>
          <cell r="AC42">
            <v>0.58479999999999999</v>
          </cell>
          <cell r="AD42">
            <v>0.23392000000000002</v>
          </cell>
          <cell r="AE42">
            <v>0.96275646183025421</v>
          </cell>
          <cell r="AF42">
            <v>1.0427564618302543</v>
          </cell>
          <cell r="AG42">
            <v>1.0827564618302543</v>
          </cell>
          <cell r="AH42">
            <v>1.5</v>
          </cell>
          <cell r="AI42">
            <v>14.62</v>
          </cell>
          <cell r="AJ42">
            <v>22.67</v>
          </cell>
          <cell r="AK42">
            <v>8</v>
          </cell>
          <cell r="AL42">
            <v>0.2</v>
          </cell>
          <cell r="AM42">
            <v>1.4E-2</v>
          </cell>
          <cell r="AN42">
            <v>1.5719604492187501E-2</v>
          </cell>
          <cell r="AO42">
            <v>3.125E-2</v>
          </cell>
          <cell r="AP42">
            <v>7.85980224609375E-2</v>
          </cell>
          <cell r="AQ42">
            <v>1.3076246347994489</v>
          </cell>
          <cell r="AR42">
            <v>4.0408094936548542</v>
          </cell>
          <cell r="AS42">
            <v>1.550829268095187</v>
          </cell>
          <cell r="AT42">
            <v>8.7149958487991439E-2</v>
          </cell>
          <cell r="AU42">
            <v>0.10286956298017894</v>
          </cell>
          <cell r="AV42">
            <v>4.6236326602931452</v>
          </cell>
          <cell r="AW42">
            <v>145.25570398474781</v>
          </cell>
          <cell r="AX42">
            <v>1.0326616847745294E-2</v>
          </cell>
          <cell r="AY42">
            <v>204.8504252470143</v>
          </cell>
          <cell r="AZ42" t="str">
            <v>24°22'26''</v>
          </cell>
          <cell r="BA42">
            <v>13.890953541458391</v>
          </cell>
          <cell r="BB42">
            <v>2.7E-2</v>
          </cell>
          <cell r="BC42">
            <v>3.0000000000000001E-3</v>
          </cell>
          <cell r="BD42">
            <v>4.0000000000000001E-3</v>
          </cell>
          <cell r="BE42">
            <v>3.4000000000000002E-2</v>
          </cell>
          <cell r="BF42">
            <v>3.4000000000000002E-2</v>
          </cell>
          <cell r="BG42" t="str">
            <v/>
          </cell>
          <cell r="BH42" t="str">
            <v/>
          </cell>
          <cell r="BI42" t="str">
            <v/>
          </cell>
          <cell r="BJ42" t="str">
            <v/>
          </cell>
          <cell r="BK42" t="str">
            <v/>
          </cell>
          <cell r="BL42" t="str">
            <v/>
          </cell>
          <cell r="BM42" t="str">
            <v/>
          </cell>
          <cell r="BN42">
            <v>0.03</v>
          </cell>
          <cell r="BO42">
            <v>698.82299999999987</v>
          </cell>
          <cell r="BP42">
            <v>695.51299999999992</v>
          </cell>
          <cell r="BQ42">
            <v>699.02299999999991</v>
          </cell>
          <cell r="BR42">
            <v>695.71299999999997</v>
          </cell>
          <cell r="BS42">
            <v>699.85300000000007</v>
          </cell>
          <cell r="BT42">
            <v>696.53300000000013</v>
          </cell>
          <cell r="BU42" t="str">
            <v/>
          </cell>
          <cell r="BV42">
            <v>0.83000000000015461</v>
          </cell>
          <cell r="BW42">
            <v>0.82000000000016371</v>
          </cell>
          <cell r="BX42">
            <v>1.0300000000001546</v>
          </cell>
          <cell r="BY42">
            <v>200</v>
          </cell>
          <cell r="BZ42">
            <v>0.65</v>
          </cell>
          <cell r="CA42">
            <v>0.25</v>
          </cell>
          <cell r="CB42">
            <v>0.82500000000015916</v>
          </cell>
          <cell r="CC42">
            <v>1.1074302853340923</v>
          </cell>
          <cell r="CD42">
            <v>982.56752066267336</v>
          </cell>
          <cell r="CE42">
            <v>0.13420744962108144</v>
          </cell>
          <cell r="CF42">
            <v>1217.9326053113141</v>
          </cell>
          <cell r="CG42">
            <v>2200.5001259739875</v>
          </cell>
          <cell r="CH42">
            <v>1.5</v>
          </cell>
          <cell r="CI42">
            <v>2243</v>
          </cell>
          <cell r="CJ42">
            <v>1.4715783276687389</v>
          </cell>
          <cell r="CK42">
            <v>1.5</v>
          </cell>
          <cell r="CL42">
            <v>1</v>
          </cell>
          <cell r="CM42">
            <v>2</v>
          </cell>
        </row>
        <row r="43">
          <cell r="A43">
            <v>60</v>
          </cell>
          <cell r="B43" t="str">
            <v>C33</v>
          </cell>
          <cell r="C43" t="str">
            <v>C34</v>
          </cell>
          <cell r="F43">
            <v>0</v>
          </cell>
          <cell r="G43" t="str">
            <v/>
          </cell>
          <cell r="J43" t="str">
            <v/>
          </cell>
          <cell r="K43" t="str">
            <v/>
          </cell>
          <cell r="L43" t="str">
            <v/>
          </cell>
          <cell r="M43" t="str">
            <v/>
          </cell>
          <cell r="N43" t="str">
            <v/>
          </cell>
          <cell r="O43" t="str">
            <v/>
          </cell>
          <cell r="P43" t="str">
            <v/>
          </cell>
          <cell r="S43">
            <v>0.4</v>
          </cell>
          <cell r="T43">
            <v>98</v>
          </cell>
          <cell r="U43">
            <v>157</v>
          </cell>
          <cell r="V43">
            <v>0.68799999999999994</v>
          </cell>
          <cell r="X43">
            <v>0</v>
          </cell>
          <cell r="Y43" t="str">
            <v/>
          </cell>
          <cell r="AA43">
            <v>0</v>
          </cell>
          <cell r="AB43" t="str">
            <v/>
          </cell>
          <cell r="AC43">
            <v>0.58479999999999999</v>
          </cell>
          <cell r="AD43">
            <v>0.23392000000000002</v>
          </cell>
          <cell r="AE43">
            <v>0.96275646183025421</v>
          </cell>
          <cell r="AF43">
            <v>1.0427564618302543</v>
          </cell>
          <cell r="AG43">
            <v>1.0827564618302543</v>
          </cell>
          <cell r="AH43">
            <v>1.5</v>
          </cell>
          <cell r="AI43">
            <v>15.64</v>
          </cell>
          <cell r="AJ43">
            <v>21.09</v>
          </cell>
          <cell r="AK43">
            <v>8</v>
          </cell>
          <cell r="AL43">
            <v>0.2</v>
          </cell>
          <cell r="AM43">
            <v>1.4E-2</v>
          </cell>
          <cell r="AN43">
            <v>1.6001129150390623E-2</v>
          </cell>
          <cell r="AO43">
            <v>3.125E-2</v>
          </cell>
          <cell r="AP43">
            <v>8.0005645751953111E-2</v>
          </cell>
          <cell r="AQ43">
            <v>1.2738496815705684</v>
          </cell>
          <cell r="AR43">
            <v>3.9010338681074201</v>
          </cell>
          <cell r="AS43">
            <v>1.4634068275683341</v>
          </cell>
          <cell r="AT43">
            <v>8.2706065812305746E-2</v>
          </cell>
          <cell r="AU43">
            <v>9.8707194962696365E-2</v>
          </cell>
          <cell r="AV43">
            <v>4.4595994439352431</v>
          </cell>
          <cell r="AW43">
            <v>140.1024485102009</v>
          </cell>
          <cell r="AX43">
            <v>1.0706451000324841E-2</v>
          </cell>
          <cell r="AY43">
            <v>227.42337412800077</v>
          </cell>
          <cell r="AZ43" t="str">
            <v>22°34'23''</v>
          </cell>
          <cell r="BA43">
            <v>15.03200026335843</v>
          </cell>
          <cell r="BB43">
            <v>1E-3</v>
          </cell>
          <cell r="BC43">
            <v>1E-3</v>
          </cell>
          <cell r="BD43">
            <v>4.0000000000000001E-3</v>
          </cell>
          <cell r="BE43">
            <v>6.0000000000000001E-3</v>
          </cell>
          <cell r="BF43">
            <v>5.0000000000000001E-3</v>
          </cell>
          <cell r="BG43" t="str">
            <v/>
          </cell>
          <cell r="BH43" t="str">
            <v/>
          </cell>
          <cell r="BI43" t="str">
            <v/>
          </cell>
          <cell r="BJ43" t="str">
            <v/>
          </cell>
          <cell r="BK43" t="str">
            <v/>
          </cell>
          <cell r="BL43" t="str">
            <v/>
          </cell>
          <cell r="BM43" t="str">
            <v/>
          </cell>
          <cell r="BN43">
            <v>0.01</v>
          </cell>
          <cell r="BO43">
            <v>695.50299999999993</v>
          </cell>
          <cell r="BP43">
            <v>692.20299999999997</v>
          </cell>
          <cell r="BQ43">
            <v>695.70299999999997</v>
          </cell>
          <cell r="BR43">
            <v>692.40300000000002</v>
          </cell>
          <cell r="BS43">
            <v>696.53300000000013</v>
          </cell>
          <cell r="BT43">
            <v>693.23299999999995</v>
          </cell>
          <cell r="BU43" t="str">
            <v/>
          </cell>
          <cell r="BV43">
            <v>0.83000000000015461</v>
          </cell>
          <cell r="BW43">
            <v>0.82999999999992724</v>
          </cell>
          <cell r="BX43">
            <v>1.0300000000001546</v>
          </cell>
          <cell r="BY43">
            <v>200</v>
          </cell>
          <cell r="BZ43">
            <v>0.65</v>
          </cell>
          <cell r="CA43">
            <v>0.25</v>
          </cell>
          <cell r="CB43">
            <v>0.83000000000004093</v>
          </cell>
          <cell r="CC43">
            <v>1.1132435599236561</v>
          </cell>
          <cell r="CD43">
            <v>987.72534854226399</v>
          </cell>
          <cell r="CE43">
            <v>0.13295061126629726</v>
          </cell>
          <cell r="CF43">
            <v>1206.5267972416477</v>
          </cell>
          <cell r="CG43">
            <v>2194.2521457839116</v>
          </cell>
          <cell r="CH43">
            <v>1.5</v>
          </cell>
          <cell r="CI43">
            <v>2243</v>
          </cell>
          <cell r="CJ43">
            <v>1.4674000083262895</v>
          </cell>
          <cell r="CK43">
            <v>1.5</v>
          </cell>
          <cell r="CL43">
            <v>1</v>
          </cell>
          <cell r="CM43">
            <v>2</v>
          </cell>
        </row>
        <row r="44">
          <cell r="A44">
            <v>61</v>
          </cell>
          <cell r="B44" t="str">
            <v>C34</v>
          </cell>
          <cell r="C44" t="str">
            <v>C35</v>
          </cell>
          <cell r="F44">
            <v>0</v>
          </cell>
          <cell r="G44" t="str">
            <v/>
          </cell>
          <cell r="J44" t="str">
            <v/>
          </cell>
          <cell r="K44" t="str">
            <v/>
          </cell>
          <cell r="L44" t="str">
            <v/>
          </cell>
          <cell r="M44" t="str">
            <v/>
          </cell>
          <cell r="N44" t="str">
            <v/>
          </cell>
          <cell r="O44" t="str">
            <v/>
          </cell>
          <cell r="P44" t="str">
            <v/>
          </cell>
          <cell r="S44">
            <v>0.4</v>
          </cell>
          <cell r="T44">
            <v>98</v>
          </cell>
          <cell r="U44">
            <v>157</v>
          </cell>
          <cell r="V44">
            <v>0.68799999999999994</v>
          </cell>
          <cell r="X44">
            <v>0</v>
          </cell>
          <cell r="Y44" t="str">
            <v/>
          </cell>
          <cell r="AA44">
            <v>0</v>
          </cell>
          <cell r="AB44" t="str">
            <v/>
          </cell>
          <cell r="AC44">
            <v>0.58479999999999999</v>
          </cell>
          <cell r="AD44">
            <v>0.23392000000000002</v>
          </cell>
          <cell r="AE44">
            <v>0.96275646183025421</v>
          </cell>
          <cell r="AF44">
            <v>1.0427564618302543</v>
          </cell>
          <cell r="AG44">
            <v>1.0827564618302543</v>
          </cell>
          <cell r="AH44">
            <v>1.5</v>
          </cell>
          <cell r="AI44">
            <v>7.92</v>
          </cell>
          <cell r="AJ44">
            <v>6.27</v>
          </cell>
          <cell r="AK44">
            <v>8</v>
          </cell>
          <cell r="AL44">
            <v>0.2</v>
          </cell>
          <cell r="AM44">
            <v>1.4E-2</v>
          </cell>
          <cell r="AN44">
            <v>2.1549987792968753E-2</v>
          </cell>
          <cell r="AO44">
            <v>3.125E-2</v>
          </cell>
          <cell r="AP44">
            <v>0.10774993896484376</v>
          </cell>
          <cell r="AQ44">
            <v>0.8222695745335582</v>
          </cell>
          <cell r="AR44">
            <v>2.1628664938405349</v>
          </cell>
          <cell r="AS44">
            <v>0.55470527901471955</v>
          </cell>
          <cell r="AT44">
            <v>3.4461124016493309E-2</v>
          </cell>
          <cell r="AU44">
            <v>5.6011111809462062E-2</v>
          </cell>
          <cell r="AV44">
            <v>2.4315955122590709</v>
          </cell>
          <cell r="AW44">
            <v>76.39082597815009</v>
          </cell>
          <cell r="AX44">
            <v>1.9635865704987165E-2</v>
          </cell>
          <cell r="AY44">
            <v>232.97954529330997</v>
          </cell>
          <cell r="AZ44" t="str">
            <v>05°33'22''</v>
          </cell>
          <cell r="BA44">
            <v>61.824091446618468</v>
          </cell>
          <cell r="BB44">
            <v>1E-3</v>
          </cell>
          <cell r="BC44">
            <v>0.01</v>
          </cell>
          <cell r="BD44">
            <v>3.0000000000000001E-3</v>
          </cell>
          <cell r="BE44">
            <v>1.3999999999999999E-2</v>
          </cell>
          <cell r="BF44">
            <v>1.3000000000000001E-2</v>
          </cell>
          <cell r="BG44" t="str">
            <v/>
          </cell>
          <cell r="BH44" t="str">
            <v/>
          </cell>
          <cell r="BI44" t="str">
            <v/>
          </cell>
          <cell r="BJ44" t="str">
            <v/>
          </cell>
          <cell r="BK44" t="str">
            <v/>
          </cell>
          <cell r="BL44" t="str">
            <v/>
          </cell>
          <cell r="BM44" t="str">
            <v/>
          </cell>
          <cell r="BN44">
            <v>0.01</v>
          </cell>
          <cell r="BO44">
            <v>692.19299999999998</v>
          </cell>
          <cell r="BP44">
            <v>691.69299999999998</v>
          </cell>
          <cell r="BQ44">
            <v>692.39300000000003</v>
          </cell>
          <cell r="BR44">
            <v>691.89300000000003</v>
          </cell>
          <cell r="BS44">
            <v>693.23299999999995</v>
          </cell>
          <cell r="BT44">
            <v>692.71299999999997</v>
          </cell>
          <cell r="BU44" t="str">
            <v/>
          </cell>
          <cell r="BV44">
            <v>0.83999999999991815</v>
          </cell>
          <cell r="BW44">
            <v>0.81999999999993634</v>
          </cell>
          <cell r="BX44">
            <v>1.0399999999999181</v>
          </cell>
          <cell r="BY44">
            <v>200</v>
          </cell>
          <cell r="BZ44">
            <v>0.65</v>
          </cell>
          <cell r="CA44">
            <v>0.25</v>
          </cell>
          <cell r="CB44">
            <v>0.82999999999992724</v>
          </cell>
          <cell r="CC44">
            <v>1.1132435599235238</v>
          </cell>
          <cell r="CD44">
            <v>987.72534854214655</v>
          </cell>
          <cell r="CE44">
            <v>0.13295061126632512</v>
          </cell>
          <cell r="CF44">
            <v>1206.5267972419006</v>
          </cell>
          <cell r="CG44">
            <v>2194.2521457840471</v>
          </cell>
          <cell r="CH44">
            <v>1.5</v>
          </cell>
          <cell r="CI44">
            <v>2243</v>
          </cell>
          <cell r="CJ44">
            <v>1.4674000083263803</v>
          </cell>
          <cell r="CK44">
            <v>1.5</v>
          </cell>
          <cell r="CL44">
            <v>1</v>
          </cell>
          <cell r="CM44">
            <v>2</v>
          </cell>
        </row>
        <row r="45">
          <cell r="A45">
            <v>62</v>
          </cell>
          <cell r="B45" t="str">
            <v>C35</v>
          </cell>
          <cell r="C45" t="str">
            <v>C36</v>
          </cell>
          <cell r="F45">
            <v>0</v>
          </cell>
          <cell r="G45" t="str">
            <v/>
          </cell>
          <cell r="J45" t="str">
            <v/>
          </cell>
          <cell r="K45" t="str">
            <v/>
          </cell>
          <cell r="L45" t="str">
            <v/>
          </cell>
          <cell r="M45" t="str">
            <v/>
          </cell>
          <cell r="N45" t="str">
            <v/>
          </cell>
          <cell r="O45" t="str">
            <v/>
          </cell>
          <cell r="P45" t="str">
            <v/>
          </cell>
          <cell r="Q45">
            <v>0.37</v>
          </cell>
          <cell r="S45">
            <v>0.77</v>
          </cell>
          <cell r="T45">
            <v>98</v>
          </cell>
          <cell r="U45">
            <v>302</v>
          </cell>
          <cell r="V45">
            <v>0.68799999999999994</v>
          </cell>
          <cell r="X45">
            <v>0</v>
          </cell>
          <cell r="Y45" t="str">
            <v/>
          </cell>
          <cell r="AA45">
            <v>0</v>
          </cell>
          <cell r="AB45" t="str">
            <v/>
          </cell>
          <cell r="AC45">
            <v>0.58479999999999999</v>
          </cell>
          <cell r="AD45">
            <v>0.45029600000000003</v>
          </cell>
          <cell r="AE45">
            <v>1.7664380181782624</v>
          </cell>
          <cell r="AF45">
            <v>1.9204380181782623</v>
          </cell>
          <cell r="AG45">
            <v>1.9974380181782623</v>
          </cell>
          <cell r="AH45">
            <v>1.9974380181782623</v>
          </cell>
          <cell r="AI45">
            <v>70.47</v>
          </cell>
          <cell r="AJ45">
            <v>0.5</v>
          </cell>
          <cell r="AK45">
            <v>8</v>
          </cell>
          <cell r="AL45">
            <v>0.2</v>
          </cell>
          <cell r="AM45">
            <v>1.4E-2</v>
          </cell>
          <cell r="AN45">
            <v>4.6388244628906249E-2</v>
          </cell>
          <cell r="AO45">
            <v>3.7500000000000006E-2</v>
          </cell>
          <cell r="AP45">
            <v>0.23194122314453122</v>
          </cell>
          <cell r="AQ45">
            <v>0.36158566651884705</v>
          </cell>
          <cell r="AR45">
            <v>0.63767018541147014</v>
          </cell>
          <cell r="AS45">
            <v>8.4915358629070098E-2</v>
          </cell>
          <cell r="AT45">
            <v>6.6638223359775156E-3</v>
          </cell>
          <cell r="AU45">
            <v>5.3052066964883765E-2</v>
          </cell>
          <cell r="AV45">
            <v>0.68666128978778085</v>
          </cell>
          <cell r="AW45">
            <v>21.572100635017847</v>
          </cell>
          <cell r="AX45">
            <v>9.2593579641281412E-2</v>
          </cell>
          <cell r="AY45">
            <v>225.3794367014097</v>
          </cell>
          <cell r="BA45" t="str">
            <v/>
          </cell>
          <cell r="BB45">
            <v>1E-3</v>
          </cell>
          <cell r="BC45">
            <v>0</v>
          </cell>
          <cell r="BD45">
            <v>0</v>
          </cell>
          <cell r="BE45">
            <v>1E-3</v>
          </cell>
          <cell r="BF45">
            <v>1E-3</v>
          </cell>
          <cell r="BG45">
            <v>3.5619597336175209E-2</v>
          </cell>
          <cell r="BH45">
            <v>5.9999999999999991</v>
          </cell>
          <cell r="BI45">
            <v>1.2</v>
          </cell>
          <cell r="BJ45">
            <v>5.1796114780220366E-3</v>
          </cell>
          <cell r="BK45">
            <v>4.2679611478022045E-2</v>
          </cell>
          <cell r="BL45">
            <v>1.6001287763291672E-5</v>
          </cell>
          <cell r="BM45">
            <v>5.1234735318942404E-2</v>
          </cell>
          <cell r="BN45">
            <v>0.03</v>
          </cell>
          <cell r="BO45">
            <v>691.66300000000001</v>
          </cell>
          <cell r="BP45">
            <v>691.31299999999999</v>
          </cell>
          <cell r="BQ45">
            <v>691.86300000000006</v>
          </cell>
          <cell r="BR45">
            <v>691.51300000000003</v>
          </cell>
          <cell r="BS45">
            <v>692.71299999999997</v>
          </cell>
          <cell r="BT45">
            <v>693.90300000000002</v>
          </cell>
          <cell r="BU45" t="str">
            <v/>
          </cell>
          <cell r="BV45">
            <v>0.84999999999990905</v>
          </cell>
          <cell r="BW45">
            <v>2.3899999999999864</v>
          </cell>
          <cell r="BX45">
            <v>1.049999999999909</v>
          </cell>
          <cell r="BY45">
            <v>200</v>
          </cell>
          <cell r="BZ45">
            <v>0.65</v>
          </cell>
          <cell r="CA45">
            <v>0.25</v>
          </cell>
          <cell r="CB45">
            <v>1.6199999999999477</v>
          </cell>
          <cell r="CC45">
            <v>1.9185135744830206</v>
          </cell>
          <cell r="CD45">
            <v>1702.2011689600604</v>
          </cell>
          <cell r="CE45">
            <v>4.1998103242530949E-2</v>
          </cell>
          <cell r="CF45">
            <v>346.48435175088031</v>
          </cell>
          <cell r="CG45">
            <v>2048.6855207109406</v>
          </cell>
          <cell r="CH45">
            <v>1.5</v>
          </cell>
          <cell r="CI45">
            <v>2243</v>
          </cell>
          <cell r="CJ45">
            <v>1.3700527334223858</v>
          </cell>
          <cell r="CK45">
            <v>1.5</v>
          </cell>
          <cell r="CL45">
            <v>1</v>
          </cell>
          <cell r="CM45">
            <v>2</v>
          </cell>
        </row>
        <row r="46">
          <cell r="A46">
            <v>63</v>
          </cell>
          <cell r="F46" t="str">
            <v/>
          </cell>
          <cell r="G46" t="str">
            <v/>
          </cell>
          <cell r="J46" t="str">
            <v/>
          </cell>
          <cell r="K46" t="str">
            <v/>
          </cell>
          <cell r="L46" t="str">
            <v/>
          </cell>
          <cell r="M46" t="str">
            <v/>
          </cell>
          <cell r="N46" t="str">
            <v/>
          </cell>
          <cell r="O46" t="str">
            <v/>
          </cell>
          <cell r="P46" t="str">
            <v/>
          </cell>
          <cell r="S46" t="str">
            <v/>
          </cell>
          <cell r="U46" t="str">
            <v/>
          </cell>
          <cell r="X46">
            <v>0</v>
          </cell>
          <cell r="Y46" t="str">
            <v/>
          </cell>
          <cell r="AA46">
            <v>0</v>
          </cell>
          <cell r="AB46" t="str">
            <v/>
          </cell>
          <cell r="AC46" t="str">
            <v/>
          </cell>
          <cell r="AD46" t="str">
            <v/>
          </cell>
          <cell r="AE46" t="str">
            <v/>
          </cell>
          <cell r="AF46" t="str">
            <v/>
          </cell>
          <cell r="AG46" t="str">
            <v/>
          </cell>
          <cell r="AH46" t="str">
            <v/>
          </cell>
          <cell r="AI46" t="str">
            <v/>
          </cell>
          <cell r="AJ46">
            <v>16.149999999999999</v>
          </cell>
          <cell r="AK46">
            <v>8</v>
          </cell>
          <cell r="AL46" t="str">
            <v/>
          </cell>
          <cell r="AM46" t="str">
            <v/>
          </cell>
          <cell r="AN46" t="str">
            <v/>
          </cell>
          <cell r="AO46" t="str">
            <v/>
          </cell>
          <cell r="AP46" t="str">
            <v/>
          </cell>
          <cell r="AQ46" t="str">
            <v/>
          </cell>
          <cell r="AR46" t="str">
            <v/>
          </cell>
          <cell r="AS46" t="str">
            <v/>
          </cell>
          <cell r="AT46" t="str">
            <v/>
          </cell>
          <cell r="AU46" t="str">
            <v/>
          </cell>
          <cell r="AV46" t="str">
            <v/>
          </cell>
          <cell r="AW46" t="str">
            <v/>
          </cell>
          <cell r="AX46" t="str">
            <v/>
          </cell>
          <cell r="AY46" t="str">
            <v/>
          </cell>
          <cell r="AZ46" t="str">
            <v/>
          </cell>
          <cell r="BA46" t="str">
            <v/>
          </cell>
          <cell r="BB46" t="str">
            <v/>
          </cell>
          <cell r="BC46" t="str">
            <v/>
          </cell>
          <cell r="BD46" t="str">
            <v/>
          </cell>
          <cell r="BE46" t="str">
            <v/>
          </cell>
          <cell r="BF46" t="str">
            <v/>
          </cell>
          <cell r="BG46" t="str">
            <v/>
          </cell>
          <cell r="BH46" t="str">
            <v/>
          </cell>
          <cell r="BI46" t="str">
            <v/>
          </cell>
          <cell r="BJ46" t="str">
            <v/>
          </cell>
          <cell r="BK46" t="str">
            <v/>
          </cell>
          <cell r="BL46" t="str">
            <v/>
          </cell>
          <cell r="BM46" t="str">
            <v/>
          </cell>
          <cell r="BN46" t="str">
            <v/>
          </cell>
          <cell r="BO46">
            <v>691.31299999999999</v>
          </cell>
          <cell r="BP46" t="str">
            <v/>
          </cell>
          <cell r="BQ46">
            <v>691.31299999999999</v>
          </cell>
          <cell r="BR46" t="str">
            <v/>
          </cell>
          <cell r="BS46" t="str">
            <v/>
          </cell>
          <cell r="BT46" t="str">
            <v/>
          </cell>
          <cell r="BU46" t="str">
            <v/>
          </cell>
          <cell r="BV46" t="str">
            <v/>
          </cell>
          <cell r="BW46" t="str">
            <v/>
          </cell>
          <cell r="BX46" t="str">
            <v/>
          </cell>
          <cell r="BY46">
            <v>0</v>
          </cell>
          <cell r="BZ46">
            <v>0.4</v>
          </cell>
          <cell r="CA46">
            <v>0</v>
          </cell>
          <cell r="CB46">
            <v>0</v>
          </cell>
          <cell r="CC46">
            <v>0</v>
          </cell>
          <cell r="CD46">
            <v>0</v>
          </cell>
          <cell r="CE46" t="e">
            <v>#VALUE!</v>
          </cell>
          <cell r="CF46" t="e">
            <v>#VALUE!</v>
          </cell>
          <cell r="CG46" t="e">
            <v>#VALUE!</v>
          </cell>
          <cell r="CH46">
            <v>1.3</v>
          </cell>
          <cell r="CI46" t="e">
            <v>#VALUE!</v>
          </cell>
          <cell r="CJ46" t="e">
            <v>#VALUE!</v>
          </cell>
          <cell r="CK46" t="e">
            <v>#VALUE!</v>
          </cell>
          <cell r="CL46">
            <v>1</v>
          </cell>
          <cell r="CM46">
            <v>4</v>
          </cell>
        </row>
        <row r="47">
          <cell r="A47">
            <v>64</v>
          </cell>
          <cell r="C47" t="str">
            <v/>
          </cell>
          <cell r="F47" t="str">
            <v/>
          </cell>
          <cell r="G47" t="str">
            <v/>
          </cell>
          <cell r="J47" t="str">
            <v/>
          </cell>
          <cell r="K47" t="str">
            <v/>
          </cell>
          <cell r="L47" t="str">
            <v/>
          </cell>
          <cell r="M47" t="str">
            <v/>
          </cell>
          <cell r="N47" t="str">
            <v/>
          </cell>
          <cell r="O47" t="str">
            <v/>
          </cell>
          <cell r="P47" t="str">
            <v/>
          </cell>
          <cell r="S47" t="str">
            <v/>
          </cell>
          <cell r="U47" t="str">
            <v/>
          </cell>
          <cell r="X47">
            <v>0</v>
          </cell>
          <cell r="Y47" t="str">
            <v/>
          </cell>
          <cell r="AA47">
            <v>0</v>
          </cell>
          <cell r="AB47" t="str">
            <v/>
          </cell>
          <cell r="AC47" t="str">
            <v/>
          </cell>
          <cell r="AD47" t="str">
            <v/>
          </cell>
          <cell r="AE47" t="str">
            <v/>
          </cell>
          <cell r="AF47" t="str">
            <v/>
          </cell>
          <cell r="AG47" t="str">
            <v/>
          </cell>
          <cell r="AH47" t="str">
            <v/>
          </cell>
          <cell r="AI47" t="str">
            <v/>
          </cell>
          <cell r="AJ47">
            <v>2.12</v>
          </cell>
          <cell r="AK47">
            <v>8</v>
          </cell>
          <cell r="AL47" t="str">
            <v/>
          </cell>
          <cell r="AM47" t="str">
            <v/>
          </cell>
          <cell r="AN47" t="str">
            <v/>
          </cell>
          <cell r="AO47" t="str">
            <v/>
          </cell>
          <cell r="AP47" t="str">
            <v/>
          </cell>
          <cell r="AQ47" t="str">
            <v/>
          </cell>
          <cell r="AR47" t="str">
            <v/>
          </cell>
          <cell r="AS47" t="str">
            <v/>
          </cell>
          <cell r="AT47" t="str">
            <v/>
          </cell>
          <cell r="AU47" t="str">
            <v/>
          </cell>
          <cell r="AV47" t="str">
            <v/>
          </cell>
          <cell r="AW47" t="str">
            <v/>
          </cell>
          <cell r="AX47" t="str">
            <v/>
          </cell>
          <cell r="AY47" t="str">
            <v/>
          </cell>
          <cell r="AZ47" t="str">
            <v/>
          </cell>
          <cell r="BA47" t="str">
            <v/>
          </cell>
          <cell r="BB47" t="str">
            <v/>
          </cell>
          <cell r="BC47" t="str">
            <v/>
          </cell>
          <cell r="BD47" t="str">
            <v/>
          </cell>
          <cell r="BE47" t="str">
            <v/>
          </cell>
          <cell r="BF47" t="str">
            <v/>
          </cell>
          <cell r="BG47" t="str">
            <v/>
          </cell>
          <cell r="BH47" t="str">
            <v/>
          </cell>
          <cell r="BI47" t="str">
            <v/>
          </cell>
          <cell r="BJ47" t="str">
            <v/>
          </cell>
          <cell r="BK47" t="str">
            <v/>
          </cell>
          <cell r="BL47" t="str">
            <v/>
          </cell>
          <cell r="BM47" t="str">
            <v/>
          </cell>
          <cell r="BN47" t="str">
            <v/>
          </cell>
          <cell r="BO47">
            <v>-0.09</v>
          </cell>
          <cell r="BP47" t="str">
            <v/>
          </cell>
          <cell r="BQ47">
            <v>-0.09</v>
          </cell>
          <cell r="BR47" t="str">
            <v/>
          </cell>
          <cell r="BS47" t="str">
            <v/>
          </cell>
          <cell r="BT47" t="str">
            <v/>
          </cell>
          <cell r="BU47" t="str">
            <v/>
          </cell>
          <cell r="BV47" t="str">
            <v/>
          </cell>
          <cell r="BW47" t="str">
            <v/>
          </cell>
          <cell r="BX47" t="str">
            <v/>
          </cell>
          <cell r="BY47">
            <v>0</v>
          </cell>
          <cell r="BZ47">
            <v>0.4</v>
          </cell>
          <cell r="CA47">
            <v>0</v>
          </cell>
          <cell r="CB47">
            <v>0</v>
          </cell>
          <cell r="CC47">
            <v>0</v>
          </cell>
          <cell r="CD47">
            <v>0</v>
          </cell>
          <cell r="CE47" t="e">
            <v>#VALUE!</v>
          </cell>
          <cell r="CF47" t="e">
            <v>#VALUE!</v>
          </cell>
          <cell r="CG47" t="e">
            <v>#VALUE!</v>
          </cell>
          <cell r="CH47">
            <v>1.5</v>
          </cell>
          <cell r="CI47" t="e">
            <v>#VALUE!</v>
          </cell>
          <cell r="CJ47" t="e">
            <v>#VALUE!</v>
          </cell>
          <cell r="CK47" t="e">
            <v>#VALUE!</v>
          </cell>
          <cell r="CL47">
            <v>1</v>
          </cell>
          <cell r="CM47">
            <v>2</v>
          </cell>
        </row>
        <row r="48">
          <cell r="A48">
            <v>65</v>
          </cell>
          <cell r="B48" t="str">
            <v>C41</v>
          </cell>
          <cell r="C48" t="str">
            <v>C42</v>
          </cell>
          <cell r="F48">
            <v>0</v>
          </cell>
          <cell r="G48" t="str">
            <v/>
          </cell>
          <cell r="J48" t="str">
            <v/>
          </cell>
          <cell r="K48" t="str">
            <v/>
          </cell>
          <cell r="L48" t="str">
            <v/>
          </cell>
          <cell r="M48" t="str">
            <v/>
          </cell>
          <cell r="N48" t="str">
            <v/>
          </cell>
          <cell r="O48" t="str">
            <v/>
          </cell>
          <cell r="P48" t="str">
            <v/>
          </cell>
          <cell r="Q48">
            <v>0.06</v>
          </cell>
          <cell r="S48">
            <v>0.06</v>
          </cell>
          <cell r="T48">
            <v>98</v>
          </cell>
          <cell r="U48">
            <v>24</v>
          </cell>
          <cell r="V48">
            <v>0.68799999999999994</v>
          </cell>
          <cell r="X48" t="str">
            <v/>
          </cell>
          <cell r="Y48" t="str">
            <v/>
          </cell>
          <cell r="AA48" t="str">
            <v/>
          </cell>
          <cell r="AB48" t="str">
            <v/>
          </cell>
          <cell r="AC48">
            <v>0.58479999999999999</v>
          </cell>
          <cell r="AD48">
            <v>3.5088000000000001E-2</v>
          </cell>
          <cell r="AE48">
            <v>0.16595877174464532</v>
          </cell>
          <cell r="AF48">
            <v>0.17795877174464533</v>
          </cell>
          <cell r="AG48">
            <v>0.18395877174464534</v>
          </cell>
          <cell r="AH48">
            <v>1.5</v>
          </cell>
          <cell r="AI48">
            <v>22.03</v>
          </cell>
          <cell r="AJ48">
            <v>3.16</v>
          </cell>
          <cell r="AK48">
            <v>8</v>
          </cell>
          <cell r="AL48">
            <v>0.2</v>
          </cell>
          <cell r="AM48">
            <v>1.4E-2</v>
          </cell>
          <cell r="AN48">
            <v>2.5486755371093753E-2</v>
          </cell>
          <cell r="AO48">
            <v>3.125E-2</v>
          </cell>
          <cell r="AP48">
            <v>0.12743377685546875</v>
          </cell>
          <cell r="AQ48">
            <v>0.64346053825354355</v>
          </cell>
          <cell r="AR48">
            <v>1.5526440762324012</v>
          </cell>
          <cell r="AS48">
            <v>0.32228175403597431</v>
          </cell>
          <cell r="AT48">
            <v>2.1103030799670741E-2</v>
          </cell>
          <cell r="AU48">
            <v>4.6589786170764494E-2</v>
          </cell>
          <cell r="AV48">
            <v>1.7262397150928601</v>
          </cell>
          <cell r="AW48">
            <v>54.231420072706683</v>
          </cell>
          <cell r="AX48">
            <v>2.7659242520092379E-2</v>
          </cell>
          <cell r="AY48">
            <v>129.05298451941783</v>
          </cell>
          <cell r="AZ48" t="b">
            <v>0</v>
          </cell>
          <cell r="BA48" t="str">
            <v/>
          </cell>
          <cell r="BB48">
            <v>1E-3</v>
          </cell>
          <cell r="BC48">
            <v>0</v>
          </cell>
          <cell r="BD48">
            <v>0</v>
          </cell>
          <cell r="BE48">
            <v>1E-3</v>
          </cell>
          <cell r="BF48" t="str">
            <v/>
          </cell>
          <cell r="BG48">
            <v>2.6748963180841235E-2</v>
          </cell>
          <cell r="BH48">
            <v>5.9999999999999991</v>
          </cell>
          <cell r="BI48">
            <v>1.2</v>
          </cell>
          <cell r="BJ48">
            <v>2.6732161081230461E-2</v>
          </cell>
          <cell r="BK48">
            <v>5.7982161081230457E-2</v>
          </cell>
          <cell r="BL48">
            <v>7.4482604539801915E-6</v>
          </cell>
          <cell r="BM48">
            <v>6.9587531210021314E-2</v>
          </cell>
          <cell r="BN48">
            <v>0</v>
          </cell>
          <cell r="BO48">
            <v>734.95299999999997</v>
          </cell>
          <cell r="BP48">
            <v>734.25299999999993</v>
          </cell>
          <cell r="BQ48">
            <v>735.15300000000002</v>
          </cell>
          <cell r="BR48">
            <v>734.45299999999997</v>
          </cell>
          <cell r="BS48">
            <v>736.41300000000001</v>
          </cell>
          <cell r="BT48">
            <v>735.45299999999997</v>
          </cell>
          <cell r="BU48" t="b">
            <v>0</v>
          </cell>
          <cell r="BV48">
            <v>1.2599999999999909</v>
          </cell>
          <cell r="BW48">
            <v>1</v>
          </cell>
          <cell r="BX48">
            <v>1.4599999999999909</v>
          </cell>
          <cell r="BY48">
            <v>200</v>
          </cell>
          <cell r="BZ48">
            <v>0.65</v>
          </cell>
          <cell r="CA48">
            <v>0.25</v>
          </cell>
          <cell r="CB48">
            <v>1.1299999999999955</v>
          </cell>
          <cell r="CC48">
            <v>1.4446357810494279</v>
          </cell>
          <cell r="CD48">
            <v>1281.7530967361049</v>
          </cell>
          <cell r="CE48">
            <v>8.0049116323616665E-2</v>
          </cell>
          <cell r="CF48">
            <v>660.40520966983752</v>
          </cell>
          <cell r="CG48">
            <v>1942.1583064059423</v>
          </cell>
          <cell r="CH48">
            <v>1.5</v>
          </cell>
          <cell r="CI48">
            <v>2243</v>
          </cell>
          <cell r="CJ48">
            <v>1.2988129556883252</v>
          </cell>
          <cell r="CK48">
            <v>1.5</v>
          </cell>
          <cell r="CL48">
            <v>1</v>
          </cell>
          <cell r="CM48">
            <v>2</v>
          </cell>
        </row>
        <row r="49">
          <cell r="A49">
            <v>66</v>
          </cell>
          <cell r="B49" t="str">
            <v>C42</v>
          </cell>
          <cell r="C49" t="str">
            <v>C43</v>
          </cell>
          <cell r="F49">
            <v>0</v>
          </cell>
          <cell r="G49" t="str">
            <v/>
          </cell>
          <cell r="J49" t="str">
            <v/>
          </cell>
          <cell r="K49" t="str">
            <v/>
          </cell>
          <cell r="L49" t="str">
            <v/>
          </cell>
          <cell r="M49" t="str">
            <v/>
          </cell>
          <cell r="N49" t="str">
            <v/>
          </cell>
          <cell r="O49" t="str">
            <v/>
          </cell>
          <cell r="P49" t="str">
            <v/>
          </cell>
          <cell r="Q49">
            <v>0.4</v>
          </cell>
          <cell r="S49">
            <v>0.46</v>
          </cell>
          <cell r="T49">
            <v>98</v>
          </cell>
          <cell r="U49">
            <v>181</v>
          </cell>
          <cell r="V49">
            <v>0.68799999999999994</v>
          </cell>
          <cell r="X49">
            <v>0</v>
          </cell>
          <cell r="Y49" t="str">
            <v/>
          </cell>
          <cell r="AA49">
            <v>0</v>
          </cell>
          <cell r="AB49" t="str">
            <v/>
          </cell>
          <cell r="AC49">
            <v>0.58479999999999999</v>
          </cell>
          <cell r="AD49">
            <v>0.26900800000000002</v>
          </cell>
          <cell r="AE49">
            <v>1.0958853742696166</v>
          </cell>
          <cell r="AF49">
            <v>1.1878853742696167</v>
          </cell>
          <cell r="AG49">
            <v>1.2338853742696168</v>
          </cell>
          <cell r="AH49">
            <v>1.5</v>
          </cell>
          <cell r="AI49">
            <v>66.78</v>
          </cell>
          <cell r="AJ49">
            <v>16.2</v>
          </cell>
          <cell r="AK49">
            <v>8</v>
          </cell>
          <cell r="AL49">
            <v>0.2</v>
          </cell>
          <cell r="AM49">
            <v>1.4E-2</v>
          </cell>
          <cell r="AN49">
            <v>1.7072296142578127E-2</v>
          </cell>
          <cell r="AO49">
            <v>3.125E-2</v>
          </cell>
          <cell r="AP49">
            <v>8.5361480712890625E-2</v>
          </cell>
          <cell r="AQ49">
            <v>1.1578313604856028</v>
          </cell>
          <cell r="AR49">
            <v>3.4306096134168564</v>
          </cell>
          <cell r="AS49">
            <v>1.1841931528911851</v>
          </cell>
          <cell r="AT49">
            <v>6.8326883757591314E-2</v>
          </cell>
          <cell r="AU49">
            <v>8.5399179900169445E-2</v>
          </cell>
          <cell r="AV49">
            <v>3.9085445822369489</v>
          </cell>
          <cell r="AW49">
            <v>122.79054945783788</v>
          </cell>
          <cell r="AX49">
            <v>1.2215923836345803E-2</v>
          </cell>
          <cell r="AY49">
            <v>149.423962754852</v>
          </cell>
          <cell r="AZ49" t="str">
            <v>20°22'16''</v>
          </cell>
          <cell r="BA49">
            <v>16.697561856392234</v>
          </cell>
          <cell r="BB49">
            <v>3.9E-2</v>
          </cell>
          <cell r="BC49">
            <v>5.0000000000000001E-3</v>
          </cell>
          <cell r="BD49">
            <v>2E-3</v>
          </cell>
          <cell r="BE49">
            <v>4.5999999999999999E-2</v>
          </cell>
          <cell r="BF49">
            <v>4.5999999999999999E-2</v>
          </cell>
          <cell r="BG49" t="str">
            <v/>
          </cell>
          <cell r="BH49" t="str">
            <v/>
          </cell>
          <cell r="BI49" t="str">
            <v/>
          </cell>
          <cell r="BJ49" t="str">
            <v/>
          </cell>
          <cell r="BK49" t="str">
            <v/>
          </cell>
          <cell r="BL49" t="str">
            <v/>
          </cell>
          <cell r="BM49" t="str">
            <v/>
          </cell>
          <cell r="BN49">
            <v>0.05</v>
          </cell>
          <cell r="BO49">
            <v>734.20299999999997</v>
          </cell>
          <cell r="BP49">
            <v>723.38299999999992</v>
          </cell>
          <cell r="BQ49">
            <v>734.40300000000002</v>
          </cell>
          <cell r="BR49">
            <v>723.58299999999997</v>
          </cell>
          <cell r="BS49">
            <v>735.45299999999997</v>
          </cell>
          <cell r="BT49">
            <v>724.58300000000008</v>
          </cell>
          <cell r="BU49" t="str">
            <v/>
          </cell>
          <cell r="BV49">
            <v>1.0499999999999545</v>
          </cell>
          <cell r="BW49">
            <v>1.0000000000001137</v>
          </cell>
          <cell r="BX49">
            <v>1.2499999999999545</v>
          </cell>
          <cell r="BY49">
            <v>200</v>
          </cell>
          <cell r="BZ49">
            <v>0.65</v>
          </cell>
          <cell r="CA49">
            <v>0.25</v>
          </cell>
          <cell r="CB49">
            <v>1.0250000000000341</v>
          </cell>
          <cell r="CC49">
            <v>1.3324559091383172</v>
          </cell>
          <cell r="CD49">
            <v>1182.2215053829721</v>
          </cell>
          <cell r="CE49">
            <v>9.4473964477023609E-2</v>
          </cell>
          <cell r="CF49">
            <v>779.41020693544476</v>
          </cell>
          <cell r="CG49">
            <v>1961.6317123184167</v>
          </cell>
          <cell r="CH49">
            <v>1.5</v>
          </cell>
          <cell r="CI49">
            <v>2243</v>
          </cell>
          <cell r="CJ49">
            <v>1.3118357416306845</v>
          </cell>
          <cell r="CK49">
            <v>1.5</v>
          </cell>
          <cell r="CL49">
            <v>1</v>
          </cell>
          <cell r="CM49">
            <v>2</v>
          </cell>
        </row>
        <row r="50">
          <cell r="A50">
            <v>67</v>
          </cell>
          <cell r="B50" t="str">
            <v>C43</v>
          </cell>
          <cell r="C50" t="str">
            <v>C44</v>
          </cell>
          <cell r="F50">
            <v>0</v>
          </cell>
          <cell r="G50" t="str">
            <v/>
          </cell>
          <cell r="J50" t="str">
            <v/>
          </cell>
          <cell r="K50" t="str">
            <v/>
          </cell>
          <cell r="L50" t="str">
            <v/>
          </cell>
          <cell r="M50" t="str">
            <v/>
          </cell>
          <cell r="N50" t="str">
            <v/>
          </cell>
          <cell r="O50" t="str">
            <v/>
          </cell>
          <cell r="P50" t="str">
            <v/>
          </cell>
          <cell r="S50">
            <v>0.46</v>
          </cell>
          <cell r="T50">
            <v>98</v>
          </cell>
          <cell r="U50">
            <v>181</v>
          </cell>
          <cell r="V50">
            <v>0.68799999999999994</v>
          </cell>
          <cell r="X50">
            <v>0</v>
          </cell>
          <cell r="Y50" t="str">
            <v/>
          </cell>
          <cell r="AA50">
            <v>0</v>
          </cell>
          <cell r="AB50" t="str">
            <v/>
          </cell>
          <cell r="AC50">
            <v>0.58479999999999999</v>
          </cell>
          <cell r="AD50">
            <v>0.26900800000000002</v>
          </cell>
          <cell r="AE50">
            <v>1.0958853742696166</v>
          </cell>
          <cell r="AF50">
            <v>1.1878853742696167</v>
          </cell>
          <cell r="AG50">
            <v>1.2338853742696168</v>
          </cell>
          <cell r="AH50">
            <v>1.5</v>
          </cell>
          <cell r="AI50">
            <v>58.58</v>
          </cell>
          <cell r="AJ50">
            <v>1.02</v>
          </cell>
          <cell r="AK50">
            <v>8</v>
          </cell>
          <cell r="AL50">
            <v>0.2</v>
          </cell>
          <cell r="AM50">
            <v>1.4E-2</v>
          </cell>
          <cell r="AN50">
            <v>3.3689880371093758E-2</v>
          </cell>
          <cell r="AO50">
            <v>3.125E-2</v>
          </cell>
          <cell r="AP50">
            <v>0.16844940185546878</v>
          </cell>
          <cell r="AQ50">
            <v>0.42919142702492158</v>
          </cell>
          <cell r="AR50">
            <v>0.89607259602776035</v>
          </cell>
          <cell r="AS50">
            <v>0.13157878423470801</v>
          </cell>
          <cell r="AT50">
            <v>9.3886483706263294E-3</v>
          </cell>
          <cell r="AU50">
            <v>4.3078528741720086E-2</v>
          </cell>
          <cell r="AV50">
            <v>0.98074849113407159</v>
          </cell>
          <cell r="AW50">
            <v>30.811122547660744</v>
          </cell>
          <cell r="AX50">
            <v>4.868371795541359E-2</v>
          </cell>
          <cell r="AY50">
            <v>151.54051515442359</v>
          </cell>
          <cell r="AZ50" t="str">
            <v>02°06'60''</v>
          </cell>
          <cell r="BA50">
            <v>162.40353070436817</v>
          </cell>
          <cell r="BB50">
            <v>1E-3</v>
          </cell>
          <cell r="BC50">
            <v>1.2E-2</v>
          </cell>
          <cell r="BD50">
            <v>2E-3</v>
          </cell>
          <cell r="BE50">
            <v>1.5000000000000001E-2</v>
          </cell>
          <cell r="BF50">
            <v>1.5000000000000001E-2</v>
          </cell>
          <cell r="BG50">
            <v>2.6748963180841235E-2</v>
          </cell>
          <cell r="BH50">
            <v>5.9999999999999991</v>
          </cell>
          <cell r="BI50">
            <v>1.2</v>
          </cell>
          <cell r="BJ50">
            <v>8.6287355388781836E-3</v>
          </cell>
          <cell r="BK50">
            <v>3.9878735538878184E-2</v>
          </cell>
          <cell r="BL50">
            <v>7.4482604539801915E-6</v>
          </cell>
          <cell r="BM50">
            <v>4.7863420559198594E-2</v>
          </cell>
          <cell r="BN50">
            <v>0.03</v>
          </cell>
          <cell r="BO50">
            <v>723.35299999999995</v>
          </cell>
          <cell r="BP50">
            <v>722.75299999999993</v>
          </cell>
          <cell r="BQ50">
            <v>723.553</v>
          </cell>
          <cell r="BR50">
            <v>722.95299999999997</v>
          </cell>
          <cell r="BS50">
            <v>724.58300000000008</v>
          </cell>
          <cell r="BT50">
            <v>723.94299999999998</v>
          </cell>
          <cell r="BU50" t="str">
            <v/>
          </cell>
          <cell r="BV50">
            <v>1.0300000000000864</v>
          </cell>
          <cell r="BW50">
            <v>0.99000000000000909</v>
          </cell>
          <cell r="BX50">
            <v>1.2300000000000864</v>
          </cell>
          <cell r="BY50">
            <v>200</v>
          </cell>
          <cell r="BZ50">
            <v>0.65</v>
          </cell>
          <cell r="CA50">
            <v>0.25</v>
          </cell>
          <cell r="CB50">
            <v>1.0100000000000477</v>
          </cell>
          <cell r="CC50">
            <v>1.3161022842942249</v>
          </cell>
          <cell r="CD50">
            <v>1167.7117517400513</v>
          </cell>
          <cell r="CE50">
            <v>9.6831221955225311E-2</v>
          </cell>
          <cell r="CF50">
            <v>798.85758113060876</v>
          </cell>
          <cell r="CG50">
            <v>1966.5693328706602</v>
          </cell>
          <cell r="CH50">
            <v>1.5</v>
          </cell>
          <cell r="CI50">
            <v>2243</v>
          </cell>
          <cell r="CJ50">
            <v>1.3151377616165807</v>
          </cell>
          <cell r="CK50">
            <v>1.5</v>
          </cell>
          <cell r="CL50">
            <v>1</v>
          </cell>
          <cell r="CM50">
            <v>2</v>
          </cell>
        </row>
        <row r="51">
          <cell r="A51">
            <v>68</v>
          </cell>
          <cell r="B51" t="str">
            <v>C44</v>
          </cell>
          <cell r="C51" t="str">
            <v>C45</v>
          </cell>
          <cell r="F51">
            <v>0</v>
          </cell>
          <cell r="G51" t="str">
            <v/>
          </cell>
          <cell r="J51" t="str">
            <v/>
          </cell>
          <cell r="K51" t="str">
            <v/>
          </cell>
          <cell r="L51" t="str">
            <v/>
          </cell>
          <cell r="M51" t="str">
            <v/>
          </cell>
          <cell r="N51" t="str">
            <v/>
          </cell>
          <cell r="O51" t="str">
            <v/>
          </cell>
          <cell r="P51" t="str">
            <v/>
          </cell>
          <cell r="Q51">
            <v>0.55000000000000004</v>
          </cell>
          <cell r="S51">
            <v>1.01</v>
          </cell>
          <cell r="T51">
            <v>98</v>
          </cell>
          <cell r="U51">
            <v>397</v>
          </cell>
          <cell r="V51">
            <v>0.68799999999999994</v>
          </cell>
          <cell r="X51">
            <v>0</v>
          </cell>
          <cell r="Y51" t="str">
            <v/>
          </cell>
          <cell r="AA51">
            <v>0</v>
          </cell>
          <cell r="AB51" t="str">
            <v/>
          </cell>
          <cell r="AC51">
            <v>0.58479999999999999</v>
          </cell>
          <cell r="AD51">
            <v>0.59064800000000006</v>
          </cell>
          <cell r="AE51">
            <v>2.2713918613405624</v>
          </cell>
          <cell r="AF51">
            <v>2.4733918613405623</v>
          </cell>
          <cell r="AG51">
            <v>2.5743918613405623</v>
          </cell>
          <cell r="AH51">
            <v>2.5743918613405623</v>
          </cell>
          <cell r="AI51">
            <v>40.86</v>
          </cell>
          <cell r="AJ51">
            <v>3.93</v>
          </cell>
          <cell r="AK51">
            <v>8</v>
          </cell>
          <cell r="AL51">
            <v>0.2</v>
          </cell>
          <cell r="AM51">
            <v>1.4E-2</v>
          </cell>
          <cell r="AN51">
            <v>3.1508636474609372E-2</v>
          </cell>
          <cell r="AO51">
            <v>4.3750000000000004E-2</v>
          </cell>
          <cell r="AP51">
            <v>0.15754318237304685</v>
          </cell>
          <cell r="AQ51">
            <v>0.81143091089001462</v>
          </cell>
          <cell r="AR51">
            <v>1.7542720763360946</v>
          </cell>
          <cell r="AS51">
            <v>0.48000565074156676</v>
          </cell>
          <cell r="AT51">
            <v>3.3558619936177307E-2</v>
          </cell>
          <cell r="AU51">
            <v>6.5067256410786672E-2</v>
          </cell>
          <cell r="AV51">
            <v>1.9251024111405417</v>
          </cell>
          <cell r="AW51">
            <v>60.478875922471246</v>
          </cell>
          <cell r="AX51">
            <v>4.2566794142151594E-2</v>
          </cell>
          <cell r="AY51">
            <v>61.296419678570132</v>
          </cell>
          <cell r="BA51" t="str">
            <v/>
          </cell>
          <cell r="BB51">
            <v>2.1999999999999999E-2</v>
          </cell>
          <cell r="BC51">
            <v>0</v>
          </cell>
          <cell r="BD51">
            <v>0</v>
          </cell>
          <cell r="BE51">
            <v>2.1999999999999999E-2</v>
          </cell>
          <cell r="BF51">
            <v>2.1999999999999999E-2</v>
          </cell>
          <cell r="BG51">
            <v>4.5908208741370686E-2</v>
          </cell>
          <cell r="BH51">
            <v>5.9999999999999991</v>
          </cell>
          <cell r="BI51">
            <v>1.2</v>
          </cell>
          <cell r="BJ51">
            <v>4.8900961027134641E-2</v>
          </cell>
          <cell r="BK51">
            <v>9.2650961027134646E-2</v>
          </cell>
          <cell r="BL51">
            <v>3.1505945597283584E-5</v>
          </cell>
          <cell r="BM51">
            <v>0.11121896036727831</v>
          </cell>
          <cell r="BN51">
            <v>0.08</v>
          </cell>
          <cell r="BO51">
            <v>722.67299999999989</v>
          </cell>
          <cell r="BP51">
            <v>721.06299999999987</v>
          </cell>
          <cell r="BQ51">
            <v>722.87299999999993</v>
          </cell>
          <cell r="BR51">
            <v>721.26299999999992</v>
          </cell>
          <cell r="BS51">
            <v>723.94299999999998</v>
          </cell>
          <cell r="BT51">
            <v>722.99299999999994</v>
          </cell>
          <cell r="BU51" t="str">
            <v/>
          </cell>
          <cell r="BV51">
            <v>1.07000000000005</v>
          </cell>
          <cell r="BW51">
            <v>1.7300000000000182</v>
          </cell>
          <cell r="BX51">
            <v>1.27000000000005</v>
          </cell>
          <cell r="BY51">
            <v>200</v>
          </cell>
          <cell r="BZ51">
            <v>0.65</v>
          </cell>
          <cell r="CA51">
            <v>0.25</v>
          </cell>
          <cell r="CB51">
            <v>1.4000000000000341</v>
          </cell>
          <cell r="CC51">
            <v>1.7154407714474724</v>
          </cell>
          <cell r="CD51">
            <v>1522.02482446677</v>
          </cell>
          <cell r="CE51">
            <v>5.4840080383548595E-2</v>
          </cell>
          <cell r="CF51">
            <v>452.43066316427593</v>
          </cell>
          <cell r="CG51">
            <v>1974.455487631046</v>
          </cell>
          <cell r="CH51">
            <v>1.5</v>
          </cell>
          <cell r="CI51">
            <v>2243</v>
          </cell>
          <cell r="CJ51">
            <v>1.3204116056382387</v>
          </cell>
          <cell r="CK51">
            <v>1.5</v>
          </cell>
          <cell r="CL51">
            <v>1</v>
          </cell>
          <cell r="CM51">
            <v>2</v>
          </cell>
        </row>
        <row r="52">
          <cell r="A52">
            <v>69</v>
          </cell>
          <cell r="F52" t="str">
            <v/>
          </cell>
          <cell r="G52" t="str">
            <v/>
          </cell>
          <cell r="J52" t="str">
            <v/>
          </cell>
          <cell r="L52" t="str">
            <v/>
          </cell>
          <cell r="M52" t="str">
            <v/>
          </cell>
          <cell r="N52" t="str">
            <v/>
          </cell>
          <cell r="O52" t="str">
            <v/>
          </cell>
          <cell r="P52" t="str">
            <v/>
          </cell>
          <cell r="S52" t="str">
            <v/>
          </cell>
          <cell r="U52" t="str">
            <v/>
          </cell>
          <cell r="X52">
            <v>0</v>
          </cell>
          <cell r="Y52" t="str">
            <v/>
          </cell>
          <cell r="AA52">
            <v>0</v>
          </cell>
          <cell r="AB52" t="str">
            <v/>
          </cell>
          <cell r="AC52" t="str">
            <v/>
          </cell>
          <cell r="AD52" t="str">
            <v/>
          </cell>
          <cell r="AE52" t="str">
            <v/>
          </cell>
          <cell r="AF52" t="str">
            <v/>
          </cell>
          <cell r="AG52" t="str">
            <v/>
          </cell>
          <cell r="AH52" t="str">
            <v/>
          </cell>
          <cell r="AI52" t="str">
            <v/>
          </cell>
          <cell r="AJ52">
            <v>0.02</v>
          </cell>
          <cell r="AK52">
            <v>30</v>
          </cell>
          <cell r="AL52" t="str">
            <v/>
          </cell>
          <cell r="AM52" t="str">
            <v/>
          </cell>
          <cell r="AN52" t="str">
            <v/>
          </cell>
          <cell r="AO52" t="str">
            <v/>
          </cell>
          <cell r="AP52" t="str">
            <v/>
          </cell>
          <cell r="AQ52" t="str">
            <v/>
          </cell>
          <cell r="AR52" t="str">
            <v/>
          </cell>
          <cell r="AS52" t="str">
            <v/>
          </cell>
          <cell r="AT52" t="str">
            <v/>
          </cell>
          <cell r="AU52" t="str">
            <v/>
          </cell>
          <cell r="AV52" t="str">
            <v/>
          </cell>
          <cell r="AW52" t="str">
            <v/>
          </cell>
          <cell r="AX52" t="str">
            <v/>
          </cell>
          <cell r="AY52" t="str">
            <v/>
          </cell>
          <cell r="AZ52" t="str">
            <v/>
          </cell>
          <cell r="BA52" t="str">
            <v/>
          </cell>
          <cell r="BB52" t="str">
            <v/>
          </cell>
          <cell r="BC52" t="str">
            <v/>
          </cell>
          <cell r="BD52" t="str">
            <v/>
          </cell>
          <cell r="BE52" t="str">
            <v/>
          </cell>
          <cell r="BF52" t="str">
            <v/>
          </cell>
          <cell r="BG52" t="str">
            <v/>
          </cell>
          <cell r="BH52" t="str">
            <v/>
          </cell>
          <cell r="BI52" t="str">
            <v/>
          </cell>
          <cell r="BJ52" t="str">
            <v/>
          </cell>
          <cell r="BK52" t="str">
            <v/>
          </cell>
          <cell r="BL52" t="str">
            <v/>
          </cell>
          <cell r="BM52" t="str">
            <v/>
          </cell>
          <cell r="BN52" t="str">
            <v/>
          </cell>
          <cell r="BO52">
            <v>721.06299999999987</v>
          </cell>
          <cell r="BP52" t="str">
            <v/>
          </cell>
          <cell r="BQ52">
            <v>721.06299999999987</v>
          </cell>
          <cell r="BR52" t="str">
            <v/>
          </cell>
          <cell r="BS52" t="str">
            <v/>
          </cell>
          <cell r="BT52" t="str">
            <v/>
          </cell>
          <cell r="BU52" t="str">
            <v/>
          </cell>
          <cell r="BV52" t="str">
            <v/>
          </cell>
          <cell r="BW52" t="str">
            <v/>
          </cell>
          <cell r="BX52" t="str">
            <v/>
          </cell>
          <cell r="BY52">
            <v>0</v>
          </cell>
          <cell r="BZ52">
            <v>0.4</v>
          </cell>
          <cell r="CA52">
            <v>0</v>
          </cell>
          <cell r="CB52">
            <v>0</v>
          </cell>
          <cell r="CC52">
            <v>0</v>
          </cell>
          <cell r="CD52">
            <v>0</v>
          </cell>
          <cell r="CE52" t="e">
            <v>#VALUE!</v>
          </cell>
          <cell r="CF52" t="e">
            <v>#VALUE!</v>
          </cell>
          <cell r="CG52" t="e">
            <v>#VALUE!</v>
          </cell>
          <cell r="CH52">
            <v>1.3</v>
          </cell>
          <cell r="CI52" t="e">
            <v>#VALUE!</v>
          </cell>
          <cell r="CJ52" t="e">
            <v>#VALUE!</v>
          </cell>
          <cell r="CK52" t="e">
            <v>#VALUE!</v>
          </cell>
          <cell r="CL52">
            <v>5</v>
          </cell>
          <cell r="CM52">
            <v>4</v>
          </cell>
        </row>
        <row r="53">
          <cell r="A53">
            <v>70</v>
          </cell>
          <cell r="C53" t="str">
            <v/>
          </cell>
          <cell r="F53" t="str">
            <v/>
          </cell>
          <cell r="G53" t="str">
            <v/>
          </cell>
          <cell r="J53" t="str">
            <v/>
          </cell>
          <cell r="L53" t="str">
            <v/>
          </cell>
          <cell r="M53" t="str">
            <v/>
          </cell>
          <cell r="N53" t="str">
            <v/>
          </cell>
          <cell r="O53" t="str">
            <v/>
          </cell>
          <cell r="P53" t="str">
            <v/>
          </cell>
          <cell r="S53" t="str">
            <v/>
          </cell>
          <cell r="U53" t="str">
            <v/>
          </cell>
          <cell r="X53">
            <v>0</v>
          </cell>
          <cell r="Y53" t="str">
            <v/>
          </cell>
          <cell r="AA53">
            <v>0</v>
          </cell>
          <cell r="AB53" t="str">
            <v/>
          </cell>
          <cell r="AC53" t="str">
            <v/>
          </cell>
          <cell r="AD53" t="str">
            <v/>
          </cell>
          <cell r="AE53" t="str">
            <v/>
          </cell>
          <cell r="AF53" t="str">
            <v/>
          </cell>
          <cell r="AG53" t="str">
            <v/>
          </cell>
          <cell r="AH53" t="str">
            <v/>
          </cell>
          <cell r="AI53" t="str">
            <v/>
          </cell>
          <cell r="AJ53">
            <v>0.02</v>
          </cell>
          <cell r="AK53">
            <v>30</v>
          </cell>
          <cell r="AL53" t="str">
            <v/>
          </cell>
          <cell r="AM53" t="str">
            <v/>
          </cell>
          <cell r="AN53" t="str">
            <v/>
          </cell>
          <cell r="AO53" t="str">
            <v/>
          </cell>
          <cell r="AP53" t="str">
            <v/>
          </cell>
          <cell r="AQ53" t="str">
            <v/>
          </cell>
          <cell r="AR53" t="str">
            <v/>
          </cell>
          <cell r="AS53" t="str">
            <v/>
          </cell>
          <cell r="AT53" t="str">
            <v/>
          </cell>
          <cell r="AU53" t="str">
            <v/>
          </cell>
          <cell r="AV53" t="str">
            <v/>
          </cell>
          <cell r="AW53" t="str">
            <v/>
          </cell>
          <cell r="AX53" t="str">
            <v/>
          </cell>
          <cell r="AY53" t="str">
            <v/>
          </cell>
          <cell r="AZ53" t="str">
            <v/>
          </cell>
          <cell r="BA53" t="str">
            <v/>
          </cell>
          <cell r="BB53" t="str">
            <v/>
          </cell>
          <cell r="BC53" t="str">
            <v/>
          </cell>
          <cell r="BD53" t="str">
            <v/>
          </cell>
          <cell r="BE53" t="str">
            <v/>
          </cell>
          <cell r="BF53" t="str">
            <v/>
          </cell>
          <cell r="BG53" t="str">
            <v/>
          </cell>
          <cell r="BH53" t="str">
            <v/>
          </cell>
          <cell r="BI53" t="str">
            <v/>
          </cell>
          <cell r="BJ53" t="str">
            <v/>
          </cell>
          <cell r="BK53" t="str">
            <v/>
          </cell>
          <cell r="BL53" t="str">
            <v/>
          </cell>
          <cell r="BM53" t="str">
            <v/>
          </cell>
          <cell r="BN53" t="str">
            <v/>
          </cell>
          <cell r="BO53">
            <v>0</v>
          </cell>
          <cell r="BP53" t="str">
            <v/>
          </cell>
          <cell r="BQ53">
            <v>0</v>
          </cell>
          <cell r="BR53" t="str">
            <v/>
          </cell>
          <cell r="BS53" t="str">
            <v/>
          </cell>
          <cell r="BT53" t="str">
            <v/>
          </cell>
          <cell r="BU53" t="str">
            <v/>
          </cell>
          <cell r="BV53" t="str">
            <v/>
          </cell>
          <cell r="BW53" t="str">
            <v/>
          </cell>
          <cell r="BX53" t="str">
            <v/>
          </cell>
          <cell r="BY53">
            <v>0</v>
          </cell>
          <cell r="BZ53">
            <v>0.4</v>
          </cell>
          <cell r="CA53">
            <v>0</v>
          </cell>
          <cell r="CB53">
            <v>0</v>
          </cell>
          <cell r="CC53">
            <v>0</v>
          </cell>
          <cell r="CD53">
            <v>0</v>
          </cell>
          <cell r="CE53" t="e">
            <v>#VALUE!</v>
          </cell>
          <cell r="CF53" t="e">
            <v>#VALUE!</v>
          </cell>
          <cell r="CG53" t="e">
            <v>#VALUE!</v>
          </cell>
          <cell r="CH53">
            <v>1.3</v>
          </cell>
          <cell r="CI53" t="e">
            <v>#VALUE!</v>
          </cell>
          <cell r="CJ53" t="e">
            <v>#VALUE!</v>
          </cell>
          <cell r="CK53" t="e">
            <v>#VALUE!</v>
          </cell>
          <cell r="CL53">
            <v>5</v>
          </cell>
          <cell r="CM53">
            <v>4</v>
          </cell>
        </row>
        <row r="54">
          <cell r="A54">
            <v>71</v>
          </cell>
          <cell r="B54" t="str">
            <v>C46</v>
          </cell>
          <cell r="C54" t="str">
            <v>C45</v>
          </cell>
          <cell r="F54">
            <v>0</v>
          </cell>
          <cell r="G54" t="str">
            <v/>
          </cell>
          <cell r="J54" t="str">
            <v/>
          </cell>
          <cell r="L54" t="str">
            <v/>
          </cell>
          <cell r="M54" t="str">
            <v/>
          </cell>
          <cell r="N54" t="str">
            <v/>
          </cell>
          <cell r="O54" t="str">
            <v/>
          </cell>
          <cell r="P54" t="str">
            <v/>
          </cell>
          <cell r="Q54">
            <v>0.13</v>
          </cell>
          <cell r="S54">
            <v>0.13</v>
          </cell>
          <cell r="T54">
            <v>98</v>
          </cell>
          <cell r="U54">
            <v>51</v>
          </cell>
          <cell r="V54">
            <v>0.68799999999999994</v>
          </cell>
          <cell r="X54" t="str">
            <v/>
          </cell>
          <cell r="Y54" t="str">
            <v/>
          </cell>
          <cell r="AA54" t="str">
            <v/>
          </cell>
          <cell r="AB54" t="str">
            <v/>
          </cell>
          <cell r="AC54">
            <v>0.58479999999999999</v>
          </cell>
          <cell r="AD54">
            <v>7.6023999999999994E-2</v>
          </cell>
          <cell r="AE54">
            <v>0.33976508894512442</v>
          </cell>
          <cell r="AF54">
            <v>0.36576508894512444</v>
          </cell>
          <cell r="AG54">
            <v>0.37876508894512445</v>
          </cell>
          <cell r="AH54">
            <v>1.5</v>
          </cell>
          <cell r="AI54">
            <v>38</v>
          </cell>
          <cell r="AJ54">
            <v>1.58</v>
          </cell>
          <cell r="AK54">
            <v>8</v>
          </cell>
          <cell r="AL54">
            <v>0.2</v>
          </cell>
          <cell r="AM54">
            <v>1.4E-2</v>
          </cell>
          <cell r="AN54">
            <v>3.0216979980468753E-2</v>
          </cell>
          <cell r="AO54">
            <v>3.125E-2</v>
          </cell>
          <cell r="AP54">
            <v>0.15108489990234375</v>
          </cell>
          <cell r="AQ54">
            <v>0.50235407755737227</v>
          </cell>
          <cell r="AR54">
            <v>1.1099545398487596</v>
          </cell>
          <cell r="AS54">
            <v>0.18635205970990193</v>
          </cell>
          <cell r="AT54">
            <v>1.2862365914297574E-2</v>
          </cell>
          <cell r="AU54">
            <v>4.3079345894766329E-2</v>
          </cell>
          <cell r="AV54">
            <v>1.220635808495695</v>
          </cell>
          <cell r="AW54">
            <v>38.347404886787139</v>
          </cell>
          <cell r="AX54">
            <v>3.9116075896881236E-2</v>
          </cell>
          <cell r="AY54">
            <v>129.70537742247888</v>
          </cell>
          <cell r="AZ54" t="b">
            <v>0</v>
          </cell>
          <cell r="BA54" t="str">
            <v/>
          </cell>
          <cell r="BB54">
            <v>1E-3</v>
          </cell>
          <cell r="BC54">
            <v>0</v>
          </cell>
          <cell r="BD54">
            <v>0</v>
          </cell>
          <cell r="BE54">
            <v>1E-3</v>
          </cell>
          <cell r="BF54" t="str">
            <v/>
          </cell>
          <cell r="BG54">
            <v>2.6748963180841235E-2</v>
          </cell>
          <cell r="BH54">
            <v>5.9999999999999991</v>
          </cell>
          <cell r="BI54">
            <v>1.2</v>
          </cell>
          <cell r="BJ54">
            <v>1.336608054061523E-2</v>
          </cell>
          <cell r="BK54">
            <v>4.4616080540615229E-2</v>
          </cell>
          <cell r="BL54">
            <v>7.4482604539801915E-6</v>
          </cell>
          <cell r="BM54">
            <v>5.3548234561283048E-2</v>
          </cell>
          <cell r="BN54">
            <v>0</v>
          </cell>
          <cell r="BO54">
            <v>720.29299999999989</v>
          </cell>
          <cell r="BP54">
            <v>719.69299999999987</v>
          </cell>
          <cell r="BQ54">
            <v>720.49299999999994</v>
          </cell>
          <cell r="BR54">
            <v>719.89299999999992</v>
          </cell>
          <cell r="BS54">
            <v>721.69299999999998</v>
          </cell>
          <cell r="BT54">
            <v>722.99299999999994</v>
          </cell>
          <cell r="BU54" t="b">
            <v>0</v>
          </cell>
          <cell r="BV54">
            <v>1.2000000000000455</v>
          </cell>
          <cell r="BW54">
            <v>3.1000000000000227</v>
          </cell>
          <cell r="BX54">
            <v>1.4000000000000454</v>
          </cell>
          <cell r="BY54">
            <v>200</v>
          </cell>
          <cell r="BZ54">
            <v>0.65</v>
          </cell>
          <cell r="CA54">
            <v>0.25</v>
          </cell>
          <cell r="CB54">
            <v>2.1500000000000341</v>
          </cell>
          <cell r="CC54">
            <v>2.3498983093777586</v>
          </cell>
          <cell r="CD54">
            <v>2084.9472749954166</v>
          </cell>
          <cell r="CE54">
            <v>2.4653292845232655E-2</v>
          </cell>
          <cell r="CF54">
            <v>203.3896659731694</v>
          </cell>
          <cell r="CG54">
            <v>2288.3369409685861</v>
          </cell>
          <cell r="CH54">
            <v>1.5</v>
          </cell>
          <cell r="CI54">
            <v>2243</v>
          </cell>
          <cell r="CJ54">
            <v>1.5303189529437715</v>
          </cell>
          <cell r="CK54">
            <v>1.9</v>
          </cell>
          <cell r="CL54">
            <v>1</v>
          </cell>
          <cell r="CM54">
            <v>2</v>
          </cell>
        </row>
        <row r="55">
          <cell r="A55">
            <v>72</v>
          </cell>
          <cell r="B55" t="str">
            <v>C45</v>
          </cell>
          <cell r="C55" t="str">
            <v>C47</v>
          </cell>
          <cell r="F55">
            <v>0</v>
          </cell>
          <cell r="G55" t="str">
            <v/>
          </cell>
          <cell r="J55" t="str">
            <v/>
          </cell>
          <cell r="L55" t="str">
            <v/>
          </cell>
          <cell r="M55" t="str">
            <v/>
          </cell>
          <cell r="N55" t="str">
            <v/>
          </cell>
          <cell r="O55" t="str">
            <v/>
          </cell>
          <cell r="P55" t="str">
            <v/>
          </cell>
          <cell r="Q55">
            <v>0.09</v>
          </cell>
          <cell r="S55">
            <v>0.22</v>
          </cell>
          <cell r="U55">
            <v>51</v>
          </cell>
          <cell r="X55">
            <v>0</v>
          </cell>
          <cell r="Y55" t="str">
            <v/>
          </cell>
          <cell r="AA55">
            <v>0</v>
          </cell>
          <cell r="AB55" t="str">
            <v/>
          </cell>
          <cell r="AC55">
            <v>0</v>
          </cell>
          <cell r="AD55">
            <v>7.6023999999999994E-2</v>
          </cell>
          <cell r="AE55">
            <v>0.33976508894512442</v>
          </cell>
          <cell r="AF55">
            <v>0.3837650889451244</v>
          </cell>
          <cell r="AG55">
            <v>0.40576508894512442</v>
          </cell>
          <cell r="AH55">
            <v>1.5</v>
          </cell>
          <cell r="AI55">
            <v>28.68</v>
          </cell>
          <cell r="AJ55">
            <v>4.3099999999999996</v>
          </cell>
          <cell r="AK55">
            <v>8</v>
          </cell>
          <cell r="AL55">
            <v>0.2</v>
          </cell>
          <cell r="AM55">
            <v>1.4E-2</v>
          </cell>
          <cell r="AN55">
            <v>2.3622131347656249E-2</v>
          </cell>
          <cell r="AO55">
            <v>3.125E-2</v>
          </cell>
          <cell r="AP55">
            <v>0.11811065673828124</v>
          </cell>
          <cell r="AQ55">
            <v>0.71892268326763675</v>
          </cell>
          <cell r="AR55">
            <v>1.8039432477314221</v>
          </cell>
          <cell r="AS55">
            <v>0.41197095698228831</v>
          </cell>
          <cell r="AT55">
            <v>2.6343008385154881E-2</v>
          </cell>
          <cell r="AU55">
            <v>4.996513973281113E-2</v>
          </cell>
          <cell r="AV55">
            <v>2.016026320715536</v>
          </cell>
          <cell r="AW55">
            <v>63.335334786035894</v>
          </cell>
          <cell r="AX55">
            <v>2.3683462084275877E-2</v>
          </cell>
          <cell r="AY55">
            <v>135.40113735125379</v>
          </cell>
          <cell r="AZ55" t="str">
            <v>05°41'45''</v>
          </cell>
          <cell r="BA55">
            <v>60.306531114032445</v>
          </cell>
          <cell r="BB55">
            <v>7.0000000000000001E-3</v>
          </cell>
          <cell r="BC55">
            <v>1E-3</v>
          </cell>
          <cell r="BD55">
            <v>1E-3</v>
          </cell>
          <cell r="BE55">
            <v>9.0000000000000011E-3</v>
          </cell>
          <cell r="BF55">
            <v>9.0000000000000011E-3</v>
          </cell>
          <cell r="BG55" t="str">
            <v/>
          </cell>
          <cell r="BH55" t="str">
            <v/>
          </cell>
          <cell r="BI55" t="str">
            <v/>
          </cell>
          <cell r="BJ55" t="str">
            <v/>
          </cell>
          <cell r="BK55" t="str">
            <v/>
          </cell>
          <cell r="BL55" t="str">
            <v/>
          </cell>
          <cell r="BM55" t="str">
            <v/>
          </cell>
          <cell r="BN55">
            <v>0.01</v>
          </cell>
          <cell r="BO55">
            <v>719.68299999999988</v>
          </cell>
          <cell r="BP55">
            <v>718.44299999999987</v>
          </cell>
          <cell r="BQ55">
            <v>719.88299999999992</v>
          </cell>
          <cell r="BR55">
            <v>718.64299999999992</v>
          </cell>
          <cell r="BS55">
            <v>722.99299999999994</v>
          </cell>
          <cell r="BT55">
            <v>719.75300000000016</v>
          </cell>
          <cell r="BU55" t="str">
            <v/>
          </cell>
          <cell r="BV55">
            <v>3.1100000000000136</v>
          </cell>
          <cell r="BW55">
            <v>1.110000000000241</v>
          </cell>
          <cell r="BX55">
            <v>3.3100000000000138</v>
          </cell>
          <cell r="BY55">
            <v>200</v>
          </cell>
          <cell r="BZ55">
            <v>0.65</v>
          </cell>
          <cell r="CA55">
            <v>0.25</v>
          </cell>
          <cell r="CB55">
            <v>2.1100000000001273</v>
          </cell>
          <cell r="CC55">
            <v>2.3199717329199707</v>
          </cell>
          <cell r="CD55">
            <v>2058.3949200332445</v>
          </cell>
          <cell r="CE55">
            <v>2.5553001286404253E-2</v>
          </cell>
          <cell r="CF55">
            <v>210.81226061283508</v>
          </cell>
          <cell r="CG55">
            <v>2269.2071806460795</v>
          </cell>
          <cell r="CH55">
            <v>1.5</v>
          </cell>
          <cell r="CI55" t="b">
            <v>0</v>
          </cell>
          <cell r="CJ55" t="e">
            <v>#DIV/0!</v>
          </cell>
          <cell r="CK55" t="e">
            <v>#DIV/0!</v>
          </cell>
          <cell r="CL55">
            <v>5</v>
          </cell>
          <cell r="CM55">
            <v>2</v>
          </cell>
        </row>
        <row r="56">
          <cell r="A56">
            <v>73</v>
          </cell>
          <cell r="F56" t="str">
            <v/>
          </cell>
          <cell r="G56" t="str">
            <v/>
          </cell>
          <cell r="J56" t="str">
            <v/>
          </cell>
          <cell r="L56" t="str">
            <v/>
          </cell>
          <cell r="M56" t="str">
            <v/>
          </cell>
          <cell r="N56" t="str">
            <v/>
          </cell>
          <cell r="O56" t="str">
            <v/>
          </cell>
          <cell r="P56" t="str">
            <v/>
          </cell>
          <cell r="S56" t="str">
            <v/>
          </cell>
          <cell r="U56" t="str">
            <v/>
          </cell>
          <cell r="X56">
            <v>0</v>
          </cell>
          <cell r="Y56" t="str">
            <v/>
          </cell>
          <cell r="AA56">
            <v>0</v>
          </cell>
          <cell r="AB56" t="str">
            <v/>
          </cell>
          <cell r="AC56" t="str">
            <v/>
          </cell>
          <cell r="AD56" t="str">
            <v/>
          </cell>
          <cell r="AE56" t="str">
            <v/>
          </cell>
          <cell r="AF56" t="str">
            <v/>
          </cell>
          <cell r="AG56" t="str">
            <v/>
          </cell>
          <cell r="AH56" t="str">
            <v/>
          </cell>
          <cell r="AI56" t="str">
            <v/>
          </cell>
          <cell r="AJ56">
            <v>0.02</v>
          </cell>
          <cell r="AK56">
            <v>30</v>
          </cell>
          <cell r="AL56" t="str">
            <v/>
          </cell>
          <cell r="AM56" t="str">
            <v/>
          </cell>
          <cell r="AN56" t="str">
            <v/>
          </cell>
          <cell r="AO56" t="str">
            <v/>
          </cell>
          <cell r="AP56" t="str">
            <v/>
          </cell>
          <cell r="AQ56" t="str">
            <v/>
          </cell>
          <cell r="AR56" t="str">
            <v/>
          </cell>
          <cell r="AS56" t="str">
            <v/>
          </cell>
          <cell r="AT56" t="str">
            <v/>
          </cell>
          <cell r="AU56" t="str">
            <v/>
          </cell>
          <cell r="AV56" t="str">
            <v/>
          </cell>
          <cell r="AW56" t="str">
            <v/>
          </cell>
          <cell r="AX56" t="str">
            <v/>
          </cell>
          <cell r="AY56" t="str">
            <v/>
          </cell>
          <cell r="AZ56" t="str">
            <v/>
          </cell>
          <cell r="BA56" t="str">
            <v/>
          </cell>
          <cell r="BB56" t="str">
            <v/>
          </cell>
          <cell r="BC56" t="str">
            <v/>
          </cell>
          <cell r="BD56" t="str">
            <v/>
          </cell>
          <cell r="BE56" t="str">
            <v/>
          </cell>
          <cell r="BF56" t="str">
            <v/>
          </cell>
          <cell r="BG56" t="str">
            <v/>
          </cell>
          <cell r="BH56" t="str">
            <v/>
          </cell>
          <cell r="BI56" t="str">
            <v/>
          </cell>
          <cell r="BJ56" t="str">
            <v/>
          </cell>
          <cell r="BK56" t="str">
            <v/>
          </cell>
          <cell r="BL56" t="str">
            <v/>
          </cell>
          <cell r="BM56" t="str">
            <v/>
          </cell>
          <cell r="BN56" t="str">
            <v/>
          </cell>
          <cell r="BO56">
            <v>718.44299999999987</v>
          </cell>
          <cell r="BP56" t="str">
            <v/>
          </cell>
          <cell r="BQ56">
            <v>718.44299999999987</v>
          </cell>
          <cell r="BR56" t="str">
            <v/>
          </cell>
          <cell r="BS56" t="str">
            <v/>
          </cell>
          <cell r="BT56" t="str">
            <v/>
          </cell>
          <cell r="BU56" t="str">
            <v/>
          </cell>
          <cell r="BV56" t="str">
            <v/>
          </cell>
          <cell r="BW56" t="str">
            <v/>
          </cell>
          <cell r="BX56" t="str">
            <v/>
          </cell>
          <cell r="BY56">
            <v>0</v>
          </cell>
          <cell r="BZ56">
            <v>0.4</v>
          </cell>
          <cell r="CA56">
            <v>0</v>
          </cell>
          <cell r="CB56">
            <v>0</v>
          </cell>
          <cell r="CC56">
            <v>0</v>
          </cell>
          <cell r="CD56">
            <v>0</v>
          </cell>
          <cell r="CE56" t="e">
            <v>#VALUE!</v>
          </cell>
          <cell r="CF56" t="e">
            <v>#VALUE!</v>
          </cell>
          <cell r="CG56" t="e">
            <v>#VALUE!</v>
          </cell>
          <cell r="CH56">
            <v>1.3</v>
          </cell>
          <cell r="CI56" t="e">
            <v>#VALUE!</v>
          </cell>
          <cell r="CJ56" t="e">
            <v>#VALUE!</v>
          </cell>
          <cell r="CK56" t="e">
            <v>#VALUE!</v>
          </cell>
          <cell r="CL56">
            <v>5</v>
          </cell>
          <cell r="CM56">
            <v>4</v>
          </cell>
        </row>
        <row r="57">
          <cell r="A57">
            <v>74</v>
          </cell>
          <cell r="F57" t="str">
            <v/>
          </cell>
          <cell r="G57" t="str">
            <v/>
          </cell>
          <cell r="J57" t="str">
            <v/>
          </cell>
          <cell r="L57" t="str">
            <v/>
          </cell>
          <cell r="M57" t="str">
            <v/>
          </cell>
          <cell r="N57" t="str">
            <v/>
          </cell>
          <cell r="O57" t="str">
            <v/>
          </cell>
          <cell r="P57" t="str">
            <v/>
          </cell>
          <cell r="S57" t="str">
            <v/>
          </cell>
          <cell r="U57" t="str">
            <v/>
          </cell>
          <cell r="X57">
            <v>0</v>
          </cell>
          <cell r="Y57" t="str">
            <v/>
          </cell>
          <cell r="AA57">
            <v>0</v>
          </cell>
          <cell r="AB57" t="str">
            <v/>
          </cell>
          <cell r="AC57" t="str">
            <v/>
          </cell>
          <cell r="AD57" t="str">
            <v/>
          </cell>
          <cell r="AE57" t="str">
            <v/>
          </cell>
          <cell r="AF57" t="str">
            <v/>
          </cell>
          <cell r="AG57" t="str">
            <v/>
          </cell>
          <cell r="AH57" t="str">
            <v/>
          </cell>
          <cell r="AI57" t="str">
            <v/>
          </cell>
          <cell r="AJ57">
            <v>0.02</v>
          </cell>
          <cell r="AK57">
            <v>30</v>
          </cell>
          <cell r="AL57" t="str">
            <v/>
          </cell>
          <cell r="AM57" t="str">
            <v/>
          </cell>
          <cell r="AN57" t="str">
            <v/>
          </cell>
          <cell r="AO57" t="str">
            <v/>
          </cell>
          <cell r="AP57" t="str">
            <v/>
          </cell>
          <cell r="AQ57" t="str">
            <v/>
          </cell>
          <cell r="AR57" t="str">
            <v/>
          </cell>
          <cell r="AS57" t="str">
            <v/>
          </cell>
          <cell r="AT57" t="str">
            <v/>
          </cell>
          <cell r="AU57" t="str">
            <v/>
          </cell>
          <cell r="AV57" t="str">
            <v/>
          </cell>
          <cell r="AW57" t="str">
            <v/>
          </cell>
          <cell r="AX57" t="str">
            <v/>
          </cell>
          <cell r="AY57" t="str">
            <v/>
          </cell>
          <cell r="AZ57" t="str">
            <v/>
          </cell>
          <cell r="BA57" t="str">
            <v/>
          </cell>
          <cell r="BB57" t="str">
            <v/>
          </cell>
          <cell r="BC57" t="str">
            <v/>
          </cell>
          <cell r="BD57" t="str">
            <v/>
          </cell>
          <cell r="BE57" t="str">
            <v/>
          </cell>
          <cell r="BF57" t="str">
            <v/>
          </cell>
          <cell r="BG57" t="str">
            <v/>
          </cell>
          <cell r="BH57" t="str">
            <v/>
          </cell>
          <cell r="BI57" t="str">
            <v/>
          </cell>
          <cell r="BJ57" t="str">
            <v/>
          </cell>
          <cell r="BK57" t="str">
            <v/>
          </cell>
          <cell r="BL57" t="str">
            <v/>
          </cell>
          <cell r="BM57" t="str">
            <v/>
          </cell>
          <cell r="BN57" t="str">
            <v/>
          </cell>
          <cell r="BO57">
            <v>0</v>
          </cell>
          <cell r="BP57" t="str">
            <v/>
          </cell>
          <cell r="BQ57">
            <v>0</v>
          </cell>
          <cell r="BR57" t="str">
            <v/>
          </cell>
          <cell r="BS57" t="str">
            <v/>
          </cell>
          <cell r="BT57" t="str">
            <v/>
          </cell>
          <cell r="BU57" t="str">
            <v/>
          </cell>
          <cell r="BV57" t="str">
            <v/>
          </cell>
          <cell r="BW57" t="str">
            <v/>
          </cell>
          <cell r="BX57" t="str">
            <v/>
          </cell>
          <cell r="BY57">
            <v>0</v>
          </cell>
          <cell r="BZ57">
            <v>0.4</v>
          </cell>
          <cell r="CA57">
            <v>0</v>
          </cell>
          <cell r="CB57">
            <v>0</v>
          </cell>
          <cell r="CC57">
            <v>0</v>
          </cell>
          <cell r="CD57">
            <v>0</v>
          </cell>
          <cell r="CE57" t="e">
            <v>#VALUE!</v>
          </cell>
          <cell r="CF57" t="e">
            <v>#VALUE!</v>
          </cell>
          <cell r="CG57" t="e">
            <v>#VALUE!</v>
          </cell>
          <cell r="CH57">
            <v>1.3</v>
          </cell>
          <cell r="CI57" t="e">
            <v>#VALUE!</v>
          </cell>
          <cell r="CJ57" t="e">
            <v>#VALUE!</v>
          </cell>
          <cell r="CK57" t="e">
            <v>#VALUE!</v>
          </cell>
          <cell r="CL57">
            <v>5</v>
          </cell>
          <cell r="CM57">
            <v>4</v>
          </cell>
        </row>
        <row r="58">
          <cell r="A58">
            <v>75</v>
          </cell>
          <cell r="C58" t="str">
            <v/>
          </cell>
          <cell r="F58" t="str">
            <v/>
          </cell>
          <cell r="G58" t="str">
            <v/>
          </cell>
          <cell r="J58" t="str">
            <v/>
          </cell>
          <cell r="L58" t="str">
            <v/>
          </cell>
          <cell r="M58" t="str">
            <v/>
          </cell>
          <cell r="N58" t="str">
            <v/>
          </cell>
          <cell r="O58" t="str">
            <v/>
          </cell>
          <cell r="P58" t="str">
            <v/>
          </cell>
          <cell r="S58" t="str">
            <v/>
          </cell>
          <cell r="U58" t="str">
            <v/>
          </cell>
          <cell r="X58">
            <v>0</v>
          </cell>
          <cell r="Y58" t="str">
            <v/>
          </cell>
          <cell r="AA58">
            <v>0</v>
          </cell>
          <cell r="AB58" t="str">
            <v/>
          </cell>
          <cell r="AC58" t="str">
            <v/>
          </cell>
          <cell r="AD58" t="str">
            <v/>
          </cell>
          <cell r="AE58" t="str">
            <v/>
          </cell>
          <cell r="AF58" t="str">
            <v/>
          </cell>
          <cell r="AG58" t="str">
            <v/>
          </cell>
          <cell r="AH58" t="str">
            <v/>
          </cell>
          <cell r="AI58" t="str">
            <v/>
          </cell>
          <cell r="AJ58">
            <v>0.02</v>
          </cell>
          <cell r="AK58">
            <v>30</v>
          </cell>
          <cell r="AL58" t="str">
            <v/>
          </cell>
          <cell r="AM58" t="str">
            <v/>
          </cell>
          <cell r="AN58" t="str">
            <v/>
          </cell>
          <cell r="AO58" t="str">
            <v/>
          </cell>
          <cell r="AP58" t="str">
            <v/>
          </cell>
          <cell r="AQ58" t="str">
            <v/>
          </cell>
          <cell r="AR58" t="str">
            <v/>
          </cell>
          <cell r="AS58" t="str">
            <v/>
          </cell>
          <cell r="AT58" t="str">
            <v/>
          </cell>
          <cell r="AU58" t="str">
            <v/>
          </cell>
          <cell r="AV58" t="str">
            <v/>
          </cell>
          <cell r="AW58" t="str">
            <v/>
          </cell>
          <cell r="AX58" t="str">
            <v/>
          </cell>
          <cell r="AY58" t="str">
            <v/>
          </cell>
          <cell r="AZ58" t="str">
            <v/>
          </cell>
          <cell r="BA58" t="str">
            <v/>
          </cell>
          <cell r="BB58" t="str">
            <v/>
          </cell>
          <cell r="BC58" t="str">
            <v/>
          </cell>
          <cell r="BD58" t="str">
            <v/>
          </cell>
          <cell r="BE58" t="str">
            <v/>
          </cell>
          <cell r="BF58" t="str">
            <v/>
          </cell>
          <cell r="BG58" t="str">
            <v/>
          </cell>
          <cell r="BH58" t="str">
            <v/>
          </cell>
          <cell r="BI58" t="str">
            <v/>
          </cell>
          <cell r="BJ58" t="str">
            <v/>
          </cell>
          <cell r="BK58" t="str">
            <v/>
          </cell>
          <cell r="BL58" t="str">
            <v/>
          </cell>
          <cell r="BM58" t="str">
            <v/>
          </cell>
          <cell r="BN58" t="str">
            <v/>
          </cell>
          <cell r="BO58">
            <v>0</v>
          </cell>
          <cell r="BP58" t="str">
            <v/>
          </cell>
          <cell r="BQ58">
            <v>0</v>
          </cell>
          <cell r="BR58" t="str">
            <v/>
          </cell>
          <cell r="BS58" t="str">
            <v/>
          </cell>
          <cell r="BT58" t="str">
            <v/>
          </cell>
          <cell r="BU58" t="str">
            <v/>
          </cell>
          <cell r="BV58" t="str">
            <v/>
          </cell>
          <cell r="BW58" t="str">
            <v/>
          </cell>
          <cell r="BX58" t="str">
            <v/>
          </cell>
          <cell r="BY58">
            <v>0</v>
          </cell>
          <cell r="BZ58">
            <v>0.4</v>
          </cell>
          <cell r="CA58">
            <v>0</v>
          </cell>
          <cell r="CB58">
            <v>0</v>
          </cell>
          <cell r="CC58">
            <v>0</v>
          </cell>
          <cell r="CD58">
            <v>0</v>
          </cell>
          <cell r="CE58" t="e">
            <v>#VALUE!</v>
          </cell>
          <cell r="CF58" t="e">
            <v>#VALUE!</v>
          </cell>
          <cell r="CG58" t="e">
            <v>#VALUE!</v>
          </cell>
          <cell r="CH58">
            <v>1.3</v>
          </cell>
          <cell r="CI58" t="e">
            <v>#VALUE!</v>
          </cell>
          <cell r="CJ58" t="e">
            <v>#VALUE!</v>
          </cell>
          <cell r="CK58" t="e">
            <v>#VALUE!</v>
          </cell>
          <cell r="CL58">
            <v>5</v>
          </cell>
          <cell r="CM58">
            <v>4</v>
          </cell>
        </row>
        <row r="59">
          <cell r="A59">
            <v>76</v>
          </cell>
          <cell r="B59" t="str">
            <v>A21</v>
          </cell>
          <cell r="C59" t="str">
            <v>C51</v>
          </cell>
          <cell r="E59">
            <v>3.13</v>
          </cell>
          <cell r="F59">
            <v>3.13</v>
          </cell>
          <cell r="G59">
            <v>5</v>
          </cell>
          <cell r="J59" t="str">
            <v/>
          </cell>
          <cell r="K59">
            <v>0.11460125141746949</v>
          </cell>
          <cell r="L59">
            <v>0.11460125141746949</v>
          </cell>
          <cell r="M59">
            <v>3</v>
          </cell>
          <cell r="N59">
            <v>471.90281881227315</v>
          </cell>
          <cell r="O59">
            <v>0.63012548262548296</v>
          </cell>
          <cell r="P59">
            <v>930.73051325856159</v>
          </cell>
          <cell r="S59">
            <v>0</v>
          </cell>
          <cell r="U59" t="str">
            <v/>
          </cell>
          <cell r="X59" t="str">
            <v/>
          </cell>
          <cell r="Y59" t="str">
            <v/>
          </cell>
          <cell r="AA59" t="str">
            <v/>
          </cell>
          <cell r="AB59" t="str">
            <v/>
          </cell>
          <cell r="AC59" t="str">
            <v/>
          </cell>
          <cell r="AD59" t="str">
            <v/>
          </cell>
          <cell r="AE59" t="str">
            <v/>
          </cell>
          <cell r="AF59" t="str">
            <v/>
          </cell>
          <cell r="AG59" t="str">
            <v/>
          </cell>
          <cell r="AH59">
            <v>932.23051325856159</v>
          </cell>
          <cell r="AI59">
            <v>12.95</v>
          </cell>
          <cell r="AJ59">
            <v>2.87</v>
          </cell>
          <cell r="AK59">
            <v>24</v>
          </cell>
          <cell r="AL59">
            <v>0.60000000000000009</v>
          </cell>
          <cell r="AM59">
            <v>1.2999999999999999E-2</v>
          </cell>
          <cell r="AN59">
            <v>0.49235315322875989</v>
          </cell>
          <cell r="AO59">
            <v>0.57410888671875016</v>
          </cell>
          <cell r="AP59">
            <v>0.82058858871459972</v>
          </cell>
          <cell r="AQ59">
            <v>3.7544882511630981</v>
          </cell>
          <cell r="AR59">
            <v>1.6309463093775045</v>
          </cell>
          <cell r="AS59">
            <v>4.1994002348634876</v>
          </cell>
          <cell r="AT59">
            <v>0.71845983833444127</v>
          </cell>
          <cell r="AU59">
            <v>1.2108129915632011</v>
          </cell>
          <cell r="AV59">
            <v>3.6852251891975691</v>
          </cell>
          <cell r="AW59">
            <v>1041.972874308643</v>
          </cell>
          <cell r="AX59">
            <v>0.8946782936908062</v>
          </cell>
          <cell r="AY59">
            <v>54.859778276292957</v>
          </cell>
          <cell r="AZ59" t="b">
            <v>0</v>
          </cell>
          <cell r="BA59" t="str">
            <v/>
          </cell>
          <cell r="BB59">
            <v>1E-3</v>
          </cell>
          <cell r="BC59">
            <v>0</v>
          </cell>
          <cell r="BD59">
            <v>0</v>
          </cell>
          <cell r="BE59">
            <v>1E-3</v>
          </cell>
          <cell r="BF59" t="str">
            <v/>
          </cell>
          <cell r="BG59">
            <v>1.0664386366702769</v>
          </cell>
          <cell r="BH59">
            <v>1.9999999999999996</v>
          </cell>
          <cell r="BI59">
            <v>1.3</v>
          </cell>
          <cell r="BJ59" t="str">
            <v/>
          </cell>
          <cell r="BK59" t="str">
            <v/>
          </cell>
          <cell r="BL59" t="str">
            <v/>
          </cell>
          <cell r="BM59">
            <v>2.2403366767437505</v>
          </cell>
          <cell r="BN59">
            <v>0</v>
          </cell>
          <cell r="BO59">
            <v>669.80300000000011</v>
          </cell>
          <cell r="BP59">
            <v>669.43300000000011</v>
          </cell>
          <cell r="BQ59">
            <v>670.40300000000013</v>
          </cell>
          <cell r="BR59">
            <v>670.03300000000013</v>
          </cell>
          <cell r="BS59">
            <v>672.02300000000014</v>
          </cell>
          <cell r="BT59">
            <v>671.34300000000007</v>
          </cell>
          <cell r="BU59" t="b">
            <v>0</v>
          </cell>
          <cell r="BV59">
            <v>1.6200000000000045</v>
          </cell>
          <cell r="BW59">
            <v>1.3099999999999454</v>
          </cell>
          <cell r="BX59">
            <v>2.2200000000000046</v>
          </cell>
          <cell r="BY59">
            <v>600</v>
          </cell>
          <cell r="BZ59">
            <v>1.1499999999999999</v>
          </cell>
          <cell r="CA59">
            <v>0.75</v>
          </cell>
          <cell r="CB59">
            <v>1.464999999999975</v>
          </cell>
          <cell r="CC59">
            <v>1.1109699718449539</v>
          </cell>
          <cell r="CD59">
            <v>3085.4413543063979</v>
          </cell>
          <cell r="CE59">
            <v>0.1448753769562664</v>
          </cell>
          <cell r="CF59">
            <v>1195.2218598891977</v>
          </cell>
          <cell r="CG59">
            <v>4280.6632141955961</v>
          </cell>
          <cell r="CH59">
            <v>1.25</v>
          </cell>
          <cell r="CI59">
            <v>2928</v>
          </cell>
          <cell r="CJ59">
            <v>1.8274689268253057</v>
          </cell>
          <cell r="CK59">
            <v>1.9</v>
          </cell>
          <cell r="CL59">
            <v>2</v>
          </cell>
          <cell r="CM59">
            <v>3</v>
          </cell>
        </row>
        <row r="60">
          <cell r="A60">
            <v>77</v>
          </cell>
          <cell r="B60" t="str">
            <v>C51</v>
          </cell>
          <cell r="C60" t="str">
            <v>C52</v>
          </cell>
          <cell r="E60">
            <v>1.4109083086337395</v>
          </cell>
          <cell r="F60">
            <v>4.540908308633739</v>
          </cell>
          <cell r="G60">
            <v>5</v>
          </cell>
          <cell r="J60" t="str">
            <v/>
          </cell>
          <cell r="K60">
            <v>0.207825604811361</v>
          </cell>
          <cell r="L60">
            <v>3.2078256048113611</v>
          </cell>
          <cell r="M60">
            <v>3.2078256048113611</v>
          </cell>
          <cell r="N60">
            <v>467.36338090484503</v>
          </cell>
          <cell r="O60">
            <v>0.63583333333333336</v>
          </cell>
          <cell r="P60">
            <v>1349.4</v>
          </cell>
          <cell r="S60">
            <v>0</v>
          </cell>
          <cell r="U60" t="str">
            <v/>
          </cell>
          <cell r="X60">
            <v>0</v>
          </cell>
          <cell r="Y60" t="str">
            <v/>
          </cell>
          <cell r="AA60">
            <v>0</v>
          </cell>
          <cell r="AB60" t="str">
            <v/>
          </cell>
          <cell r="AC60" t="str">
            <v/>
          </cell>
          <cell r="AD60" t="str">
            <v/>
          </cell>
          <cell r="AE60" t="str">
            <v/>
          </cell>
          <cell r="AF60" t="str">
            <v/>
          </cell>
          <cell r="AG60" t="str">
            <v/>
          </cell>
          <cell r="AH60">
            <v>1350.9</v>
          </cell>
          <cell r="AI60">
            <v>12</v>
          </cell>
          <cell r="AJ60">
            <v>11.3</v>
          </cell>
          <cell r="AK60">
            <v>24</v>
          </cell>
          <cell r="AL60">
            <v>0.60000000000000009</v>
          </cell>
          <cell r="AM60">
            <v>1.2999999999999999E-2</v>
          </cell>
          <cell r="AN60">
            <v>0.39710397720336921</v>
          </cell>
          <cell r="AO60">
            <v>0.59384765625000013</v>
          </cell>
          <cell r="AP60">
            <v>0.66183996200561523</v>
          </cell>
          <cell r="AQ60">
            <v>6.8021114336172364</v>
          </cell>
          <cell r="AR60">
            <v>3.6686319484017798</v>
          </cell>
          <cell r="AS60">
            <v>14.00169953154499</v>
          </cell>
          <cell r="AT60">
            <v>2.3582426073061331</v>
          </cell>
          <cell r="AU60">
            <v>2.7553465845095024</v>
          </cell>
          <cell r="AV60">
            <v>7.3124398101596899</v>
          </cell>
          <cell r="AW60">
            <v>2067.5436468673711</v>
          </cell>
          <cell r="AX60">
            <v>0.65338402990757161</v>
          </cell>
          <cell r="AY60">
            <v>0.3797372051886222</v>
          </cell>
          <cell r="AZ60" t="str">
            <v>54°28'48''</v>
          </cell>
          <cell r="BA60">
            <v>2.4280638163390891</v>
          </cell>
          <cell r="BB60">
            <v>1.5449999999999999</v>
          </cell>
          <cell r="BC60">
            <v>0.16400000000000001</v>
          </cell>
          <cell r="BD60">
            <v>0.56799999999999995</v>
          </cell>
          <cell r="BE60">
            <v>2.2769999999999997</v>
          </cell>
          <cell r="BF60">
            <v>2.2769999999999997</v>
          </cell>
          <cell r="BG60">
            <v>1.5453816773730737</v>
          </cell>
          <cell r="BH60">
            <v>1.9999999999999996</v>
          </cell>
          <cell r="BI60">
            <v>1.3</v>
          </cell>
          <cell r="BJ60" t="str">
            <v/>
          </cell>
          <cell r="BK60" t="str">
            <v/>
          </cell>
          <cell r="BL60" t="str">
            <v/>
          </cell>
          <cell r="BM60">
            <v>4.1039471069472668</v>
          </cell>
          <cell r="BN60">
            <v>3.61</v>
          </cell>
          <cell r="BO60">
            <v>669.10300000000007</v>
          </cell>
          <cell r="BP60">
            <v>667.74300000000005</v>
          </cell>
          <cell r="BQ60">
            <v>669.70300000000009</v>
          </cell>
          <cell r="BR60">
            <v>668.34300000000007</v>
          </cell>
          <cell r="BS60">
            <v>671.34300000000007</v>
          </cell>
          <cell r="BT60">
            <v>669.34300000000007</v>
          </cell>
          <cell r="BU60" t="str">
            <v/>
          </cell>
          <cell r="BV60">
            <v>1.6399999999999864</v>
          </cell>
          <cell r="BW60">
            <v>1</v>
          </cell>
          <cell r="BX60">
            <v>2.2399999999999864</v>
          </cell>
          <cell r="BY60">
            <v>600</v>
          </cell>
          <cell r="BZ60">
            <v>1.1499999999999999</v>
          </cell>
          <cell r="CA60">
            <v>0.75</v>
          </cell>
          <cell r="CB60">
            <v>1.3199999999999932</v>
          </cell>
          <cell r="CC60">
            <v>1.0143667052529992</v>
          </cell>
          <cell r="CD60">
            <v>2817.1499321638912</v>
          </cell>
          <cell r="CE60">
            <v>0.17316357276338468</v>
          </cell>
          <cell r="CF60">
            <v>1428.5994752979236</v>
          </cell>
          <cell r="CG60">
            <v>4245.7494074618153</v>
          </cell>
          <cell r="CH60">
            <v>1.25</v>
          </cell>
          <cell r="CI60">
            <v>2928</v>
          </cell>
          <cell r="CJ60">
            <v>1.8125637839232476</v>
          </cell>
          <cell r="CK60">
            <v>1.9</v>
          </cell>
          <cell r="CL60">
            <v>2</v>
          </cell>
          <cell r="CM60">
            <v>3</v>
          </cell>
        </row>
        <row r="61">
          <cell r="A61">
            <v>78</v>
          </cell>
          <cell r="B61" t="str">
            <v>C52</v>
          </cell>
          <cell r="C61" t="str">
            <v>C53</v>
          </cell>
          <cell r="F61">
            <v>4.540908308633739</v>
          </cell>
          <cell r="G61">
            <v>5</v>
          </cell>
          <cell r="J61" t="str">
            <v/>
          </cell>
          <cell r="K61">
            <v>6.9013978503485104E-2</v>
          </cell>
          <cell r="L61">
            <v>3.276839583314846</v>
          </cell>
          <cell r="M61">
            <v>3.276839583314846</v>
          </cell>
          <cell r="N61">
            <v>465.87382715726278</v>
          </cell>
          <cell r="O61">
            <v>0.6375000000000004</v>
          </cell>
          <cell r="P61">
            <v>1348.6250869773014</v>
          </cell>
          <cell r="S61">
            <v>0</v>
          </cell>
          <cell r="U61" t="str">
            <v/>
          </cell>
          <cell r="X61">
            <v>0</v>
          </cell>
          <cell r="Y61" t="str">
            <v/>
          </cell>
          <cell r="AA61">
            <v>0</v>
          </cell>
          <cell r="AB61" t="str">
            <v/>
          </cell>
          <cell r="AC61" t="str">
            <v/>
          </cell>
          <cell r="AD61" t="str">
            <v/>
          </cell>
          <cell r="AE61" t="str">
            <v/>
          </cell>
          <cell r="AF61" t="str">
            <v/>
          </cell>
          <cell r="AG61" t="str">
            <v/>
          </cell>
          <cell r="AH61">
            <v>1350.1250869773014</v>
          </cell>
          <cell r="AI61">
            <v>12</v>
          </cell>
          <cell r="AJ61">
            <v>15.18</v>
          </cell>
          <cell r="AK61">
            <v>24</v>
          </cell>
          <cell r="AL61">
            <v>0.60000000000000009</v>
          </cell>
          <cell r="AM61">
            <v>1.2999999999999999E-2</v>
          </cell>
          <cell r="AN61">
            <v>0.36289826631546029</v>
          </cell>
          <cell r="AO61">
            <v>0.59383850097656266</v>
          </cell>
          <cell r="AP61">
            <v>0.60483044385910045</v>
          </cell>
          <cell r="AQ61">
            <v>7.5496718176491209</v>
          </cell>
          <cell r="AR61">
            <v>4.362050511219449</v>
          </cell>
          <cell r="AS61">
            <v>17.482995322190245</v>
          </cell>
          <cell r="AT61">
            <v>2.9050736266159727</v>
          </cell>
          <cell r="AU61">
            <v>3.267971892931433</v>
          </cell>
          <cell r="AV61">
            <v>8.4753758855428263</v>
          </cell>
          <cell r="AW61">
            <v>2396.3560756590095</v>
          </cell>
          <cell r="AX61">
            <v>0.56340754226435674</v>
          </cell>
          <cell r="AY61">
            <v>0.37973720525858901</v>
          </cell>
          <cell r="AZ61" t="str">
            <v>00°00'00''</v>
          </cell>
          <cell r="BA61">
            <v>1000</v>
          </cell>
          <cell r="BB61">
            <v>0.51300000000000001</v>
          </cell>
          <cell r="BC61">
            <v>5.5E-2</v>
          </cell>
          <cell r="BD61">
            <v>0.13100000000000001</v>
          </cell>
          <cell r="BE61">
            <v>0.69900000000000007</v>
          </cell>
          <cell r="BF61">
            <v>0.69900000000000007</v>
          </cell>
          <cell r="BG61" t="str">
            <v/>
          </cell>
          <cell r="BH61" t="str">
            <v/>
          </cell>
          <cell r="BI61" t="str">
            <v/>
          </cell>
          <cell r="BJ61" t="str">
            <v/>
          </cell>
          <cell r="BK61" t="str">
            <v/>
          </cell>
          <cell r="BL61" t="str">
            <v/>
          </cell>
          <cell r="BM61" t="str">
            <v/>
          </cell>
          <cell r="BN61">
            <v>0.7</v>
          </cell>
          <cell r="BO61">
            <v>667.16300000000001</v>
          </cell>
          <cell r="BP61">
            <v>665.34299999999996</v>
          </cell>
          <cell r="BQ61">
            <v>667.76300000000003</v>
          </cell>
          <cell r="BR61">
            <v>665.94299999999998</v>
          </cell>
          <cell r="BS61">
            <v>669.34300000000007</v>
          </cell>
          <cell r="BT61">
            <v>666.94299999999998</v>
          </cell>
          <cell r="BU61" t="str">
            <v/>
          </cell>
          <cell r="BV61">
            <v>1.5800000000000409</v>
          </cell>
          <cell r="BW61">
            <v>1</v>
          </cell>
          <cell r="BX61">
            <v>2.180000000000041</v>
          </cell>
          <cell r="BY61">
            <v>600</v>
          </cell>
          <cell r="BZ61">
            <v>1.1499999999999999</v>
          </cell>
          <cell r="CA61">
            <v>0.75</v>
          </cell>
          <cell r="CB61">
            <v>1.2900000000000205</v>
          </cell>
          <cell r="CC61">
            <v>0.99404306734130532</v>
          </cell>
          <cell r="CD61">
            <v>2760.7061087736402</v>
          </cell>
          <cell r="CE61">
            <v>0.17997720574508347</v>
          </cell>
          <cell r="CF61">
            <v>1484.8119473969386</v>
          </cell>
          <cell r="CG61">
            <v>4245.5180561705783</v>
          </cell>
          <cell r="CH61">
            <v>1.25</v>
          </cell>
          <cell r="CI61">
            <v>2928</v>
          </cell>
          <cell r="CJ61">
            <v>1.8124650171493248</v>
          </cell>
          <cell r="CK61">
            <v>1.9</v>
          </cell>
          <cell r="CL61">
            <v>2</v>
          </cell>
          <cell r="CM61">
            <v>3</v>
          </cell>
        </row>
        <row r="62">
          <cell r="A62">
            <v>79</v>
          </cell>
          <cell r="B62" t="str">
            <v>C53</v>
          </cell>
          <cell r="C62" t="str">
            <v>C54</v>
          </cell>
          <cell r="F62">
            <v>4.540908308633739</v>
          </cell>
          <cell r="G62">
            <v>5</v>
          </cell>
          <cell r="J62" t="str">
            <v/>
          </cell>
          <cell r="K62">
            <v>6.9013978503485104E-2</v>
          </cell>
          <cell r="L62">
            <v>3.3458535618183309</v>
          </cell>
          <cell r="M62">
            <v>3.3458535618183309</v>
          </cell>
          <cell r="N62">
            <v>464.39306287061709</v>
          </cell>
          <cell r="O62">
            <v>0.63312529056252875</v>
          </cell>
          <cell r="P62">
            <v>1335.1132875976296</v>
          </cell>
          <cell r="S62">
            <v>0</v>
          </cell>
          <cell r="U62" t="str">
            <v/>
          </cell>
          <cell r="X62">
            <v>0</v>
          </cell>
          <cell r="Y62" t="str">
            <v/>
          </cell>
          <cell r="AA62">
            <v>0</v>
          </cell>
          <cell r="AB62" t="str">
            <v/>
          </cell>
          <cell r="AC62" t="str">
            <v/>
          </cell>
          <cell r="AD62" t="str">
            <v/>
          </cell>
          <cell r="AE62" t="str">
            <v/>
          </cell>
          <cell r="AF62" t="str">
            <v/>
          </cell>
          <cell r="AG62" t="str">
            <v/>
          </cell>
          <cell r="AH62">
            <v>1336.6132875976296</v>
          </cell>
          <cell r="AI62">
            <v>21.51</v>
          </cell>
          <cell r="AJ62">
            <v>9.23</v>
          </cell>
          <cell r="AK62">
            <v>24</v>
          </cell>
          <cell r="AL62">
            <v>0.60000000000000009</v>
          </cell>
          <cell r="AM62">
            <v>1.2999999999999999E-2</v>
          </cell>
          <cell r="AN62">
            <v>0.4206632137298586</v>
          </cell>
          <cell r="AO62">
            <v>0.59358215332031261</v>
          </cell>
          <cell r="AP62">
            <v>0.70110535621643089</v>
          </cell>
          <cell r="AQ62">
            <v>6.3117093251869303</v>
          </cell>
          <cell r="AR62">
            <v>3.2428305568054996</v>
          </cell>
          <cell r="AS62">
            <v>11.972322232648592</v>
          </cell>
          <cell r="AT62">
            <v>2.0304625181269955</v>
          </cell>
          <cell r="AU62">
            <v>2.451125731856854</v>
          </cell>
          <cell r="AV62">
            <v>6.6088201473996433</v>
          </cell>
          <cell r="AW62">
            <v>1868.5998741570247</v>
          </cell>
          <cell r="AX62">
            <v>0.71530203233081746</v>
          </cell>
          <cell r="AY62">
            <v>7.0463928157493481</v>
          </cell>
          <cell r="AZ62" t="str">
            <v>06°39'60''</v>
          </cell>
          <cell r="BA62">
            <v>21.461706834955795</v>
          </cell>
          <cell r="BB62">
            <v>1E-3</v>
          </cell>
          <cell r="BC62">
            <v>0.17499999999999999</v>
          </cell>
          <cell r="BD62">
            <v>0.122</v>
          </cell>
          <cell r="BE62">
            <v>0.29799999999999999</v>
          </cell>
          <cell r="BF62">
            <v>0.29699999999999999</v>
          </cell>
          <cell r="BG62" t="str">
            <v/>
          </cell>
          <cell r="BH62" t="str">
            <v/>
          </cell>
          <cell r="BI62" t="str">
            <v/>
          </cell>
          <cell r="BJ62" t="str">
            <v/>
          </cell>
          <cell r="BK62" t="str">
            <v/>
          </cell>
          <cell r="BL62" t="str">
            <v/>
          </cell>
          <cell r="BM62" t="str">
            <v/>
          </cell>
          <cell r="BN62">
            <v>0.3</v>
          </cell>
          <cell r="BO62">
            <v>665.11300000000006</v>
          </cell>
          <cell r="BP62">
            <v>663.12300000000005</v>
          </cell>
          <cell r="BQ62">
            <v>665.71300000000008</v>
          </cell>
          <cell r="BR62">
            <v>663.72300000000007</v>
          </cell>
          <cell r="BS62">
            <v>666.94299999999998</v>
          </cell>
          <cell r="BT62">
            <v>664.52300000000014</v>
          </cell>
          <cell r="BU62" t="str">
            <v/>
          </cell>
          <cell r="BV62">
            <v>1.2299999999999045</v>
          </cell>
          <cell r="BW62">
            <v>0.80000000000006821</v>
          </cell>
          <cell r="BX62">
            <v>1.8299999999999046</v>
          </cell>
          <cell r="BY62">
            <v>600</v>
          </cell>
          <cell r="BZ62">
            <v>1.1499999999999999</v>
          </cell>
          <cell r="CA62">
            <v>0.75</v>
          </cell>
          <cell r="CB62">
            <v>1.0149999999999864</v>
          </cell>
          <cell r="CC62">
            <v>0.80220603694993275</v>
          </cell>
          <cell r="CD62">
            <v>2227.9267161192001</v>
          </cell>
          <cell r="CE62">
            <v>0.26408571234109723</v>
          </cell>
          <cell r="CF62">
            <v>2178.7071268140521</v>
          </cell>
          <cell r="CG62">
            <v>4406.6338429332518</v>
          </cell>
          <cell r="CH62">
            <v>1.25</v>
          </cell>
          <cell r="CI62">
            <v>3954</v>
          </cell>
          <cell r="CJ62">
            <v>1.393093652925282</v>
          </cell>
          <cell r="CK62">
            <v>1.5</v>
          </cell>
          <cell r="CL62">
            <v>3</v>
          </cell>
          <cell r="CM62">
            <v>3</v>
          </cell>
        </row>
        <row r="63">
          <cell r="A63">
            <v>80</v>
          </cell>
          <cell r="B63" t="str">
            <v>C54</v>
          </cell>
          <cell r="C63" t="str">
            <v>B02</v>
          </cell>
          <cell r="F63">
            <v>4.540908308633739</v>
          </cell>
          <cell r="G63">
            <v>5</v>
          </cell>
          <cell r="J63" t="str">
            <v/>
          </cell>
          <cell r="K63">
            <v>6.9013978503485104E-2</v>
          </cell>
          <cell r="L63">
            <v>3.4148675403218158</v>
          </cell>
          <cell r="M63">
            <v>3.4148675403218158</v>
          </cell>
          <cell r="N63">
            <v>462.92101245913631</v>
          </cell>
          <cell r="O63">
            <v>0.66360108303249099</v>
          </cell>
          <cell r="P63">
            <v>1394.9438066942571</v>
          </cell>
          <cell r="S63">
            <v>0</v>
          </cell>
          <cell r="U63" t="str">
            <v/>
          </cell>
          <cell r="X63">
            <v>0</v>
          </cell>
          <cell r="Y63" t="str">
            <v/>
          </cell>
          <cell r="AA63">
            <v>0</v>
          </cell>
          <cell r="AB63" t="str">
            <v/>
          </cell>
          <cell r="AC63" t="str">
            <v/>
          </cell>
          <cell r="AD63" t="str">
            <v/>
          </cell>
          <cell r="AE63" t="str">
            <v/>
          </cell>
          <cell r="AF63" t="str">
            <v/>
          </cell>
          <cell r="AG63" t="str">
            <v/>
          </cell>
          <cell r="AH63">
            <v>1396.4438066942571</v>
          </cell>
          <cell r="AI63">
            <v>2.77</v>
          </cell>
          <cell r="AJ63">
            <v>3.25</v>
          </cell>
          <cell r="AK63">
            <v>28</v>
          </cell>
          <cell r="AL63">
            <v>0.70000000000000007</v>
          </cell>
          <cell r="AM63">
            <v>1.2999999999999999E-2</v>
          </cell>
          <cell r="AN63">
            <v>0.54538080692291269</v>
          </cell>
          <cell r="AO63">
            <v>0.67180175781250018</v>
          </cell>
          <cell r="AP63">
            <v>0.77911543846130371</v>
          </cell>
          <cell r="AQ63">
            <v>4.3406905213677565</v>
          </cell>
          <cell r="AR63">
            <v>1.8604714294665938</v>
          </cell>
          <cell r="AS63">
            <v>5.3362671375072201</v>
          </cell>
          <cell r="AT63">
            <v>0.9603259022574866</v>
          </cell>
          <cell r="AU63">
            <v>1.5057067091803993</v>
          </cell>
          <cell r="AV63">
            <v>4.34606238639598</v>
          </cell>
          <cell r="AW63">
            <v>1672.5608139802059</v>
          </cell>
          <cell r="AX63">
            <v>0.83491362168836714</v>
          </cell>
          <cell r="AY63">
            <v>59.642394106660248</v>
          </cell>
          <cell r="AZ63" t="str">
            <v>52°35'46''</v>
          </cell>
          <cell r="BA63">
            <v>2.168061441678244</v>
          </cell>
          <cell r="BB63">
            <v>1E-3</v>
          </cell>
          <cell r="BC63">
            <v>0.214</v>
          </cell>
          <cell r="BD63">
            <v>0.57799999999999996</v>
          </cell>
          <cell r="BE63">
            <v>0.79299999999999993</v>
          </cell>
          <cell r="BF63">
            <v>0.79199999999999993</v>
          </cell>
          <cell r="BG63">
            <v>1.0865983651414863</v>
          </cell>
          <cell r="BH63">
            <v>2.1428571428571428</v>
          </cell>
          <cell r="BI63">
            <v>1.2</v>
          </cell>
          <cell r="BJ63" t="str">
            <v/>
          </cell>
          <cell r="BK63" t="str">
            <v/>
          </cell>
          <cell r="BL63" t="str">
            <v/>
          </cell>
          <cell r="BM63">
            <v>2.4823086738364051</v>
          </cell>
          <cell r="BN63">
            <v>2.06</v>
          </cell>
          <cell r="BO63">
            <v>662.86300000000006</v>
          </cell>
          <cell r="BP63">
            <v>662.77300000000002</v>
          </cell>
          <cell r="BQ63">
            <v>663.5630000000001</v>
          </cell>
          <cell r="BR63">
            <v>663.47300000000007</v>
          </cell>
          <cell r="BS63">
            <v>664.52300000000014</v>
          </cell>
          <cell r="BT63">
            <v>662.52300000000014</v>
          </cell>
          <cell r="BU63" t="str">
            <v/>
          </cell>
          <cell r="BV63">
            <v>0.96000000000003638</v>
          </cell>
          <cell r="BW63">
            <v>-0.94999999999993179</v>
          </cell>
          <cell r="BX63">
            <v>1.6600000000000366</v>
          </cell>
          <cell r="BY63">
            <v>700</v>
          </cell>
          <cell r="BZ63">
            <v>1.2749999999999999</v>
          </cell>
          <cell r="CA63">
            <v>0.875</v>
          </cell>
          <cell r="CB63">
            <v>5.0000000000522959E-3</v>
          </cell>
          <cell r="CC63">
            <v>3.9198774568215515E-3</v>
          </cell>
          <cell r="CD63">
            <v>13.381726660565622</v>
          </cell>
          <cell r="CE63">
            <v>0.99999906137175432</v>
          </cell>
          <cell r="CF63">
            <v>10724.989933212066</v>
          </cell>
          <cell r="CG63">
            <v>10738.371659872631</v>
          </cell>
          <cell r="CH63">
            <v>1.25</v>
          </cell>
          <cell r="CI63">
            <v>3416</v>
          </cell>
          <cell r="CJ63">
            <v>3.9294392783491774</v>
          </cell>
          <cell r="CK63">
            <v>4</v>
          </cell>
          <cell r="CL63">
            <v>2</v>
          </cell>
          <cell r="CM63">
            <v>3</v>
          </cell>
        </row>
        <row r="64">
          <cell r="A64">
            <v>81</v>
          </cell>
          <cell r="F64" t="str">
            <v/>
          </cell>
          <cell r="G64" t="str">
            <v/>
          </cell>
          <cell r="J64" t="str">
            <v/>
          </cell>
          <cell r="L64" t="str">
            <v/>
          </cell>
          <cell r="M64" t="str">
            <v/>
          </cell>
          <cell r="N64" t="str">
            <v/>
          </cell>
          <cell r="O64" t="str">
            <v/>
          </cell>
          <cell r="P64" t="str">
            <v/>
          </cell>
          <cell r="S64" t="str">
            <v/>
          </cell>
          <cell r="U64" t="str">
            <v/>
          </cell>
          <cell r="X64">
            <v>0</v>
          </cell>
          <cell r="Y64" t="str">
            <v/>
          </cell>
          <cell r="AA64">
            <v>0</v>
          </cell>
          <cell r="AB64" t="str">
            <v/>
          </cell>
          <cell r="AC64" t="str">
            <v/>
          </cell>
          <cell r="AD64" t="str">
            <v/>
          </cell>
          <cell r="AE64" t="str">
            <v/>
          </cell>
          <cell r="AF64" t="str">
            <v/>
          </cell>
          <cell r="AG64" t="str">
            <v/>
          </cell>
          <cell r="AH64" t="str">
            <v/>
          </cell>
          <cell r="AI64" t="str">
            <v/>
          </cell>
          <cell r="AJ64">
            <v>0.02</v>
          </cell>
          <cell r="AK64">
            <v>30</v>
          </cell>
          <cell r="AL64" t="str">
            <v/>
          </cell>
          <cell r="AM64" t="str">
            <v/>
          </cell>
          <cell r="AN64" t="str">
            <v/>
          </cell>
          <cell r="AO64" t="str">
            <v/>
          </cell>
          <cell r="AP64" t="str">
            <v/>
          </cell>
          <cell r="AQ64" t="str">
            <v/>
          </cell>
          <cell r="AR64" t="str">
            <v/>
          </cell>
          <cell r="AS64" t="str">
            <v/>
          </cell>
          <cell r="AT64" t="str">
            <v/>
          </cell>
          <cell r="AU64" t="str">
            <v/>
          </cell>
          <cell r="AV64" t="str">
            <v/>
          </cell>
          <cell r="AW64" t="str">
            <v/>
          </cell>
          <cell r="AX64" t="str">
            <v/>
          </cell>
          <cell r="AY64" t="str">
            <v/>
          </cell>
          <cell r="AZ64" t="str">
            <v/>
          </cell>
          <cell r="BA64" t="str">
            <v/>
          </cell>
          <cell r="BB64" t="str">
            <v/>
          </cell>
          <cell r="BC64" t="str">
            <v/>
          </cell>
          <cell r="BD64" t="str">
            <v/>
          </cell>
          <cell r="BE64" t="str">
            <v/>
          </cell>
          <cell r="BF64" t="str">
            <v/>
          </cell>
          <cell r="BG64" t="str">
            <v/>
          </cell>
          <cell r="BH64" t="str">
            <v/>
          </cell>
          <cell r="BI64" t="str">
            <v/>
          </cell>
          <cell r="BJ64" t="str">
            <v/>
          </cell>
          <cell r="BK64" t="str">
            <v/>
          </cell>
          <cell r="BL64" t="str">
            <v/>
          </cell>
          <cell r="BM64" t="str">
            <v/>
          </cell>
          <cell r="BN64" t="str">
            <v/>
          </cell>
          <cell r="BO64">
            <v>662.77300000000002</v>
          </cell>
          <cell r="BP64" t="str">
            <v/>
          </cell>
          <cell r="BQ64">
            <v>662.77300000000002</v>
          </cell>
          <cell r="BR64" t="str">
            <v/>
          </cell>
          <cell r="BS64" t="str">
            <v/>
          </cell>
          <cell r="BT64" t="str">
            <v/>
          </cell>
          <cell r="BU64" t="str">
            <v/>
          </cell>
          <cell r="BV64" t="str">
            <v/>
          </cell>
          <cell r="BW64" t="str">
            <v/>
          </cell>
          <cell r="BX64" t="str">
            <v/>
          </cell>
          <cell r="BY64">
            <v>0</v>
          </cell>
          <cell r="BZ64">
            <v>0.4</v>
          </cell>
          <cell r="CA64">
            <v>0</v>
          </cell>
          <cell r="CB64">
            <v>0</v>
          </cell>
          <cell r="CC64">
            <v>0</v>
          </cell>
          <cell r="CD64">
            <v>0</v>
          </cell>
          <cell r="CE64" t="e">
            <v>#VALUE!</v>
          </cell>
          <cell r="CF64" t="e">
            <v>#VALUE!</v>
          </cell>
          <cell r="CG64" t="e">
            <v>#VALUE!</v>
          </cell>
          <cell r="CH64">
            <v>1.3</v>
          </cell>
          <cell r="CI64" t="e">
            <v>#VALUE!</v>
          </cell>
          <cell r="CJ64" t="e">
            <v>#VALUE!</v>
          </cell>
          <cell r="CK64" t="e">
            <v>#VALUE!</v>
          </cell>
          <cell r="CL64">
            <v>5</v>
          </cell>
          <cell r="CM64">
            <v>4</v>
          </cell>
        </row>
        <row r="65">
          <cell r="A65">
            <v>82</v>
          </cell>
          <cell r="C65" t="str">
            <v/>
          </cell>
          <cell r="F65" t="str">
            <v/>
          </cell>
          <cell r="G65" t="str">
            <v/>
          </cell>
          <cell r="J65" t="str">
            <v/>
          </cell>
          <cell r="L65" t="str">
            <v/>
          </cell>
          <cell r="M65" t="str">
            <v/>
          </cell>
          <cell r="N65" t="str">
            <v/>
          </cell>
          <cell r="O65" t="str">
            <v/>
          </cell>
          <cell r="P65" t="str">
            <v/>
          </cell>
          <cell r="S65" t="str">
            <v/>
          </cell>
          <cell r="U65" t="str">
            <v/>
          </cell>
          <cell r="X65">
            <v>0</v>
          </cell>
          <cell r="Y65" t="str">
            <v/>
          </cell>
          <cell r="AA65">
            <v>0</v>
          </cell>
          <cell r="AB65" t="str">
            <v/>
          </cell>
          <cell r="AC65" t="str">
            <v/>
          </cell>
          <cell r="AD65" t="str">
            <v/>
          </cell>
          <cell r="AE65" t="str">
            <v/>
          </cell>
          <cell r="AF65" t="str">
            <v/>
          </cell>
          <cell r="AG65" t="str">
            <v/>
          </cell>
          <cell r="AH65" t="str">
            <v/>
          </cell>
          <cell r="AI65" t="str">
            <v/>
          </cell>
          <cell r="AJ65">
            <v>0.02</v>
          </cell>
          <cell r="AK65">
            <v>30</v>
          </cell>
          <cell r="AL65" t="str">
            <v/>
          </cell>
          <cell r="AM65" t="str">
            <v/>
          </cell>
          <cell r="AN65" t="str">
            <v/>
          </cell>
          <cell r="AO65" t="str">
            <v/>
          </cell>
          <cell r="AP65" t="str">
            <v/>
          </cell>
          <cell r="AQ65" t="str">
            <v/>
          </cell>
          <cell r="AR65" t="str">
            <v/>
          </cell>
          <cell r="AS65" t="str">
            <v/>
          </cell>
          <cell r="AT65" t="str">
            <v/>
          </cell>
          <cell r="AU65" t="str">
            <v/>
          </cell>
          <cell r="AV65" t="str">
            <v/>
          </cell>
          <cell r="AW65" t="str">
            <v/>
          </cell>
          <cell r="AX65" t="str">
            <v/>
          </cell>
          <cell r="AY65" t="str">
            <v/>
          </cell>
          <cell r="AZ65" t="str">
            <v/>
          </cell>
          <cell r="BA65" t="str">
            <v/>
          </cell>
          <cell r="BB65" t="str">
            <v/>
          </cell>
          <cell r="BC65" t="str">
            <v/>
          </cell>
          <cell r="BD65" t="str">
            <v/>
          </cell>
          <cell r="BE65" t="str">
            <v/>
          </cell>
          <cell r="BF65" t="str">
            <v/>
          </cell>
          <cell r="BG65" t="str">
            <v/>
          </cell>
          <cell r="BH65" t="str">
            <v/>
          </cell>
          <cell r="BI65" t="str">
            <v/>
          </cell>
          <cell r="BJ65" t="str">
            <v/>
          </cell>
          <cell r="BK65" t="str">
            <v/>
          </cell>
          <cell r="BL65" t="str">
            <v/>
          </cell>
          <cell r="BM65" t="str">
            <v/>
          </cell>
          <cell r="BN65" t="str">
            <v/>
          </cell>
          <cell r="BO65">
            <v>0</v>
          </cell>
          <cell r="BP65" t="str">
            <v/>
          </cell>
          <cell r="BQ65">
            <v>0</v>
          </cell>
          <cell r="BR65" t="str">
            <v/>
          </cell>
          <cell r="BS65" t="str">
            <v/>
          </cell>
          <cell r="BT65" t="str">
            <v/>
          </cell>
          <cell r="BU65" t="str">
            <v/>
          </cell>
          <cell r="BV65" t="str">
            <v/>
          </cell>
          <cell r="BW65" t="str">
            <v/>
          </cell>
          <cell r="BX65" t="str">
            <v/>
          </cell>
          <cell r="BY65">
            <v>0</v>
          </cell>
          <cell r="BZ65">
            <v>0.4</v>
          </cell>
          <cell r="CA65">
            <v>0</v>
          </cell>
          <cell r="CB65">
            <v>0</v>
          </cell>
          <cell r="CC65">
            <v>0</v>
          </cell>
          <cell r="CD65">
            <v>0</v>
          </cell>
          <cell r="CE65" t="e">
            <v>#VALUE!</v>
          </cell>
          <cell r="CF65" t="e">
            <v>#VALUE!</v>
          </cell>
          <cell r="CG65" t="e">
            <v>#VALUE!</v>
          </cell>
          <cell r="CH65">
            <v>1.3</v>
          </cell>
          <cell r="CI65" t="e">
            <v>#VALUE!</v>
          </cell>
          <cell r="CJ65" t="e">
            <v>#VALUE!</v>
          </cell>
          <cell r="CK65" t="e">
            <v>#VALUE!</v>
          </cell>
          <cell r="CL65">
            <v>5</v>
          </cell>
          <cell r="CM65">
            <v>4</v>
          </cell>
        </row>
        <row r="66">
          <cell r="A66">
            <v>83</v>
          </cell>
          <cell r="B66" t="str">
            <v>A12</v>
          </cell>
          <cell r="C66" t="str">
            <v>B01</v>
          </cell>
          <cell r="D66">
            <v>1.36</v>
          </cell>
          <cell r="F66">
            <v>1.36</v>
          </cell>
          <cell r="G66">
            <v>5</v>
          </cell>
          <cell r="J66" t="str">
            <v/>
          </cell>
          <cell r="K66">
            <v>6.9013978503485104E-2</v>
          </cell>
          <cell r="L66">
            <v>6.9013978503485104E-2</v>
          </cell>
          <cell r="M66">
            <v>3</v>
          </cell>
          <cell r="N66">
            <v>471.90281881227315</v>
          </cell>
          <cell r="O66">
            <v>0.63517830045523482</v>
          </cell>
          <cell r="P66">
            <v>407.6497053891714</v>
          </cell>
          <cell r="S66">
            <v>0</v>
          </cell>
          <cell r="U66" t="str">
            <v/>
          </cell>
          <cell r="X66" t="str">
            <v/>
          </cell>
          <cell r="Y66" t="str">
            <v/>
          </cell>
          <cell r="AA66" t="str">
            <v/>
          </cell>
          <cell r="AB66" t="str">
            <v/>
          </cell>
          <cell r="AC66" t="str">
            <v/>
          </cell>
          <cell r="AD66" t="str">
            <v/>
          </cell>
          <cell r="AE66" t="str">
            <v/>
          </cell>
          <cell r="AF66" t="str">
            <v/>
          </cell>
          <cell r="AG66" t="str">
            <v/>
          </cell>
          <cell r="AH66">
            <v>409.1497053891714</v>
          </cell>
          <cell r="AI66">
            <v>13.18</v>
          </cell>
          <cell r="AJ66">
            <v>3.66</v>
          </cell>
          <cell r="AK66">
            <v>18</v>
          </cell>
          <cell r="AL66">
            <v>0.45</v>
          </cell>
          <cell r="AM66">
            <v>1.4E-2</v>
          </cell>
          <cell r="AN66">
            <v>0.34205310344696049</v>
          </cell>
          <cell r="AO66">
            <v>0.421875</v>
          </cell>
          <cell r="AP66">
            <v>0.76011800765991222</v>
          </cell>
          <cell r="AQ66">
            <v>3.1542870759603714</v>
          </cell>
          <cell r="AR66">
            <v>1.7319779487330151</v>
          </cell>
          <cell r="AS66">
            <v>3.7911630619146761</v>
          </cell>
          <cell r="AT66">
            <v>0.50711146572735111</v>
          </cell>
          <cell r="AU66">
            <v>0.8491645691743116</v>
          </cell>
          <cell r="AV66">
            <v>3.1899689136992531</v>
          </cell>
          <cell r="AW66">
            <v>507.34263453815521</v>
          </cell>
          <cell r="AX66">
            <v>0.80645638181310952</v>
          </cell>
          <cell r="AY66">
            <v>12.083830182408475</v>
          </cell>
          <cell r="AZ66" t="b">
            <v>0</v>
          </cell>
          <cell r="BA66" t="str">
            <v/>
          </cell>
          <cell r="BB66">
            <v>1E-3</v>
          </cell>
          <cell r="BC66">
            <v>0</v>
          </cell>
          <cell r="BD66">
            <v>0</v>
          </cell>
          <cell r="BE66">
            <v>1E-3</v>
          </cell>
          <cell r="BF66" t="str">
            <v/>
          </cell>
          <cell r="BG66">
            <v>0.96081913019759546</v>
          </cell>
          <cell r="BH66">
            <v>2.6666666666666665</v>
          </cell>
          <cell r="BI66">
            <v>1.2</v>
          </cell>
          <cell r="BJ66" t="str">
            <v/>
          </cell>
          <cell r="BK66" t="str">
            <v/>
          </cell>
          <cell r="BL66" t="str">
            <v/>
          </cell>
          <cell r="BM66">
            <v>1.3301610457436088</v>
          </cell>
          <cell r="BN66">
            <v>0</v>
          </cell>
          <cell r="BO66">
            <v>686.28699999999992</v>
          </cell>
          <cell r="BP66">
            <v>685.8069999999999</v>
          </cell>
          <cell r="BQ66">
            <v>686.73699999999997</v>
          </cell>
          <cell r="BR66">
            <v>686.25699999999995</v>
          </cell>
          <cell r="BS66">
            <v>688.78700000000003</v>
          </cell>
          <cell r="BT66">
            <v>686.76300000000015</v>
          </cell>
          <cell r="BU66" t="b">
            <v>0</v>
          </cell>
          <cell r="BV66">
            <v>2.0500000000000682</v>
          </cell>
          <cell r="BW66">
            <v>0.50600000000019918</v>
          </cell>
          <cell r="BX66">
            <v>2.5000000000000684</v>
          </cell>
          <cell r="BY66">
            <v>450</v>
          </cell>
          <cell r="BZ66">
            <v>0.96250000000000002</v>
          </cell>
          <cell r="CA66">
            <v>0.5625</v>
          </cell>
          <cell r="CB66">
            <v>1.2780000000001337</v>
          </cell>
          <cell r="CC66">
            <v>1.1514400187524345</v>
          </cell>
          <cell r="CD66">
            <v>2240.0725827319825</v>
          </cell>
          <cell r="CE66">
            <v>0.14096662455078157</v>
          </cell>
          <cell r="CF66">
            <v>1162.974652543948</v>
          </cell>
          <cell r="CG66">
            <v>3403.0472352759307</v>
          </cell>
          <cell r="CH66">
            <v>1.5</v>
          </cell>
          <cell r="CI66">
            <v>4487</v>
          </cell>
          <cell r="CJ66">
            <v>1.1376355812154881</v>
          </cell>
          <cell r="CK66">
            <v>1.5</v>
          </cell>
          <cell r="CL66">
            <v>2</v>
          </cell>
          <cell r="CM66">
            <v>2</v>
          </cell>
        </row>
      </sheetData>
      <sheetData sheetId="3" refreshError="1">
        <row r="12">
          <cell r="A12">
            <v>1</v>
          </cell>
          <cell r="B12" t="str">
            <v>C01</v>
          </cell>
          <cell r="C12" t="str">
            <v>C02</v>
          </cell>
          <cell r="D12">
            <v>0.02</v>
          </cell>
          <cell r="E12">
            <v>0.17</v>
          </cell>
          <cell r="F12">
            <v>0.19</v>
          </cell>
          <cell r="G12">
            <v>5</v>
          </cell>
          <cell r="H12">
            <v>100</v>
          </cell>
          <cell r="I12">
            <v>50</v>
          </cell>
          <cell r="J12">
            <v>50</v>
          </cell>
          <cell r="K12">
            <v>0.27664946512301691</v>
          </cell>
          <cell r="L12">
            <v>3.095626019591704</v>
          </cell>
          <cell r="M12">
            <v>3.095626019591704</v>
          </cell>
          <cell r="N12">
            <v>469.8039831565884</v>
          </cell>
          <cell r="O12">
            <v>0.6253233636078922</v>
          </cell>
          <cell r="P12">
            <v>55.818087326934048</v>
          </cell>
          <cell r="R12">
            <v>0.17</v>
          </cell>
          <cell r="S12">
            <v>0.17</v>
          </cell>
          <cell r="T12">
            <v>98</v>
          </cell>
          <cell r="U12">
            <v>67</v>
          </cell>
          <cell r="V12">
            <v>0.68799999999999994</v>
          </cell>
          <cell r="X12">
            <v>0</v>
          </cell>
          <cell r="Y12" t="str">
            <v/>
          </cell>
          <cell r="AA12">
            <v>0</v>
          </cell>
          <cell r="AB12" t="str">
            <v/>
          </cell>
          <cell r="AC12">
            <v>0.58479999999999999</v>
          </cell>
          <cell r="AD12">
            <v>9.9416000000000004E-2</v>
          </cell>
          <cell r="AE12">
            <v>0.4356567664164121</v>
          </cell>
          <cell r="AF12">
            <v>0.4356567664164121</v>
          </cell>
          <cell r="AG12">
            <v>0.45265676641641212</v>
          </cell>
          <cell r="AH12">
            <v>57.318087326934048</v>
          </cell>
          <cell r="AI12">
            <v>31.93</v>
          </cell>
          <cell r="AJ12">
            <v>1.8</v>
          </cell>
          <cell r="AK12">
            <v>10</v>
          </cell>
          <cell r="AL12">
            <v>0.25</v>
          </cell>
          <cell r="AM12">
            <v>1.4E-2</v>
          </cell>
          <cell r="AN12">
            <v>0.18444585800170898</v>
          </cell>
          <cell r="AO12">
            <v>0.1953125</v>
          </cell>
          <cell r="AP12">
            <v>0.73778343200683594</v>
          </cell>
          <cell r="AQ12">
            <v>1.4763484214637064</v>
          </cell>
          <cell r="AR12">
            <v>1.1208831667985493</v>
          </cell>
          <cell r="AS12">
            <v>1.0123203162045067</v>
          </cell>
          <cell r="AT12">
            <v>0.11109096134344432</v>
          </cell>
          <cell r="AU12">
            <v>0.2955368193451533</v>
          </cell>
          <cell r="AV12">
            <v>1.5118214073823955</v>
          </cell>
          <cell r="AW12">
            <v>74.211359796442437</v>
          </cell>
          <cell r="AX12">
            <v>0.77236271487484287</v>
          </cell>
          <cell r="AY12">
            <v>195.8006893534214</v>
          </cell>
          <cell r="BO12">
            <v>729.91300000000001</v>
          </cell>
          <cell r="BP12">
            <v>729.34299999999996</v>
          </cell>
          <cell r="BQ12">
            <v>730.16300000000001</v>
          </cell>
          <cell r="BR12">
            <v>729.59299999999996</v>
          </cell>
          <cell r="BS12">
            <v>731.36300000000006</v>
          </cell>
          <cell r="BT12">
            <v>732.75300000000016</v>
          </cell>
          <cell r="BU12" t="b">
            <v>0</v>
          </cell>
          <cell r="BV12">
            <v>1.2000000000000455</v>
          </cell>
          <cell r="BW12">
            <v>3.1600000000001955</v>
          </cell>
          <cell r="BX12">
            <v>1.4500000000000455</v>
          </cell>
          <cell r="BY12">
            <v>250</v>
          </cell>
          <cell r="BZ12">
            <v>0.71250000000000002</v>
          </cell>
          <cell r="CA12">
            <v>0.3125</v>
          </cell>
          <cell r="CB12">
            <v>2.1800000000001205</v>
          </cell>
          <cell r="CC12">
            <v>2.2267586221582389</v>
          </cell>
          <cell r="CD12">
            <v>2373.8986567380389</v>
          </cell>
          <cell r="CE12">
            <v>2.9965888982830813E-2</v>
          </cell>
          <cell r="CF12">
            <v>247.21858410835421</v>
          </cell>
          <cell r="CG12">
            <v>2621.1172408463931</v>
          </cell>
          <cell r="CH12">
            <v>1.5</v>
          </cell>
          <cell r="CI12">
            <v>2957</v>
          </cell>
          <cell r="CJ12">
            <v>1.3296164562967836</v>
          </cell>
          <cell r="CK12">
            <v>1.5</v>
          </cell>
          <cell r="CL12">
            <v>2</v>
          </cell>
          <cell r="CM12">
            <v>2</v>
          </cell>
        </row>
        <row r="13">
          <cell r="A13">
            <v>2</v>
          </cell>
          <cell r="B13" t="str">
            <v>C02</v>
          </cell>
          <cell r="C13" t="str">
            <v>C03</v>
          </cell>
          <cell r="D13">
            <v>7.0000000000000007E-2</v>
          </cell>
          <cell r="E13">
            <v>1.06</v>
          </cell>
          <cell r="F13">
            <v>1.32</v>
          </cell>
          <cell r="G13">
            <v>5</v>
          </cell>
          <cell r="J13" t="str">
            <v/>
          </cell>
          <cell r="K13">
            <v>0.13864702779471333</v>
          </cell>
          <cell r="L13">
            <v>3.2342730473864174</v>
          </cell>
          <cell r="M13">
            <v>3.2342730473864174</v>
          </cell>
          <cell r="N13">
            <v>466.79151255448659</v>
          </cell>
          <cell r="O13">
            <v>0.63917076167076192</v>
          </cell>
          <cell r="P13">
            <v>393.8345223395857</v>
          </cell>
          <cell r="Q13">
            <v>7.0000000000000007E-2</v>
          </cell>
          <cell r="R13">
            <v>1.06</v>
          </cell>
          <cell r="S13">
            <v>1.3</v>
          </cell>
          <cell r="T13">
            <v>98</v>
          </cell>
          <cell r="U13">
            <v>510</v>
          </cell>
          <cell r="V13">
            <v>0.68799999999999994</v>
          </cell>
          <cell r="X13">
            <v>0</v>
          </cell>
          <cell r="Y13" t="str">
            <v/>
          </cell>
          <cell r="AA13">
            <v>0</v>
          </cell>
          <cell r="AB13" t="str">
            <v/>
          </cell>
          <cell r="AC13">
            <v>0.58479999999999999</v>
          </cell>
          <cell r="AD13">
            <v>0.76024000000000003</v>
          </cell>
          <cell r="AE13">
            <v>2.8699792237869337</v>
          </cell>
          <cell r="AF13">
            <v>2.8699792237869337</v>
          </cell>
          <cell r="AG13">
            <v>2.9999792237869336</v>
          </cell>
          <cell r="AH13">
            <v>396.83450156337261</v>
          </cell>
          <cell r="AI13">
            <v>28.49</v>
          </cell>
          <cell r="AJ13">
            <v>16</v>
          </cell>
          <cell r="AK13">
            <v>18</v>
          </cell>
          <cell r="AL13">
            <v>0.45</v>
          </cell>
          <cell r="AM13">
            <v>1.4E-2</v>
          </cell>
          <cell r="AN13">
            <v>0.21567631959915157</v>
          </cell>
          <cell r="AO13">
            <v>0.41879882812499997</v>
          </cell>
          <cell r="AP13">
            <v>0.4792807102203368</v>
          </cell>
          <cell r="AQ13">
            <v>5.2681488071739047</v>
          </cell>
          <cell r="AR13">
            <v>4.1057521210051311</v>
          </cell>
          <cell r="AS13">
            <v>11.371762549399705</v>
          </cell>
          <cell r="AT13">
            <v>1.4145459660819486</v>
          </cell>
          <cell r="AU13">
            <v>1.6302222856811002</v>
          </cell>
          <cell r="AV13">
            <v>6.6696938494448759</v>
          </cell>
          <cell r="AW13">
            <v>1060.7689732048957</v>
          </cell>
          <cell r="AX13">
            <v>0.3741007812138572</v>
          </cell>
          <cell r="AY13">
            <v>144.99166753125877</v>
          </cell>
          <cell r="AZ13" t="str">
            <v>50°48'32''</v>
          </cell>
          <cell r="BA13">
            <v>2.8074230182531519</v>
          </cell>
          <cell r="BB13">
            <v>1.335</v>
          </cell>
          <cell r="BC13">
            <v>0.13</v>
          </cell>
          <cell r="BD13">
            <v>0.23200000000000001</v>
          </cell>
          <cell r="BE13">
            <v>1.6969999999999998</v>
          </cell>
          <cell r="BF13">
            <v>1.6969999999999998</v>
          </cell>
          <cell r="BG13">
            <v>0.9318989494611698</v>
          </cell>
          <cell r="BH13">
            <v>2.6666666666666665</v>
          </cell>
          <cell r="BI13">
            <v>1.2</v>
          </cell>
          <cell r="BJ13" t="str">
            <v/>
          </cell>
          <cell r="BK13" t="str">
            <v/>
          </cell>
          <cell r="BL13" t="str">
            <v/>
          </cell>
          <cell r="BM13">
            <v>1.2737045314798463</v>
          </cell>
          <cell r="BN13">
            <v>1.0900000000000001</v>
          </cell>
          <cell r="BO13">
            <v>729.02299999999991</v>
          </cell>
          <cell r="BP13">
            <v>724.46299999999997</v>
          </cell>
          <cell r="BQ13">
            <v>729.47299999999996</v>
          </cell>
          <cell r="BR13">
            <v>724.91300000000001</v>
          </cell>
          <cell r="BS13">
            <v>732.75300000000016</v>
          </cell>
          <cell r="BT13">
            <v>726.10300000000007</v>
          </cell>
          <cell r="BU13" t="str">
            <v/>
          </cell>
          <cell r="BV13">
            <v>3.2800000000002001</v>
          </cell>
          <cell r="BW13">
            <v>1.1900000000000546</v>
          </cell>
          <cell r="BX13">
            <v>3.7300000000002003</v>
          </cell>
          <cell r="BY13">
            <v>450</v>
          </cell>
          <cell r="BZ13">
            <v>0.96250000000000002</v>
          </cell>
          <cell r="CA13">
            <v>0.5625</v>
          </cell>
          <cell r="CB13">
            <v>2.2350000000001273</v>
          </cell>
          <cell r="CC13">
            <v>1.8182677779848908</v>
          </cell>
          <cell r="CD13">
            <v>3537.3547307675126</v>
          </cell>
          <cell r="CE13">
            <v>5.0975674788497072E-2</v>
          </cell>
          <cell r="CF13">
            <v>420.54931700510082</v>
          </cell>
          <cell r="CG13">
            <v>3957.9040477726135</v>
          </cell>
          <cell r="CH13">
            <v>1.5</v>
          </cell>
          <cell r="CI13">
            <v>4487</v>
          </cell>
          <cell r="CJ13">
            <v>1.3231237066322532</v>
          </cell>
          <cell r="CK13">
            <v>1.5</v>
          </cell>
          <cell r="CL13">
            <v>2</v>
          </cell>
          <cell r="CM13">
            <v>2</v>
          </cell>
        </row>
        <row r="14">
          <cell r="A14">
            <v>3</v>
          </cell>
          <cell r="B14" t="str">
            <v>C03</v>
          </cell>
          <cell r="C14" t="str">
            <v>C04</v>
          </cell>
          <cell r="D14">
            <v>0.08</v>
          </cell>
          <cell r="F14">
            <v>1.4000000000000001</v>
          </cell>
          <cell r="G14">
            <v>5</v>
          </cell>
          <cell r="J14" t="str">
            <v/>
          </cell>
          <cell r="K14">
            <v>7.1464170340705999E-2</v>
          </cell>
          <cell r="L14">
            <v>3.3057372177271236</v>
          </cell>
          <cell r="M14">
            <v>3.3057372177271236</v>
          </cell>
          <cell r="N14">
            <v>465.2527340804084</v>
          </cell>
          <cell r="O14">
            <v>0.64032555282555292</v>
          </cell>
          <cell r="P14">
            <v>417.07849981509253</v>
          </cell>
          <cell r="Q14">
            <v>0.08</v>
          </cell>
          <cell r="S14">
            <v>1.3800000000000001</v>
          </cell>
          <cell r="T14">
            <v>98</v>
          </cell>
          <cell r="U14">
            <v>541</v>
          </cell>
          <cell r="V14">
            <v>0.68799999999999994</v>
          </cell>
          <cell r="X14">
            <v>0</v>
          </cell>
          <cell r="Y14" t="str">
            <v/>
          </cell>
          <cell r="AA14">
            <v>0</v>
          </cell>
          <cell r="AB14" t="str">
            <v/>
          </cell>
          <cell r="AC14">
            <v>0.58479999999999999</v>
          </cell>
          <cell r="AD14">
            <v>0.80702400000000007</v>
          </cell>
          <cell r="AE14">
            <v>3.0332862581549471</v>
          </cell>
          <cell r="AF14">
            <v>3.0332862581549471</v>
          </cell>
          <cell r="AG14">
            <v>3.171286258154947</v>
          </cell>
          <cell r="AH14">
            <v>420.24978607324749</v>
          </cell>
          <cell r="AI14">
            <v>20.350000000000001</v>
          </cell>
          <cell r="AJ14">
            <v>24.18</v>
          </cell>
          <cell r="AK14">
            <v>18</v>
          </cell>
          <cell r="AL14">
            <v>0.45</v>
          </cell>
          <cell r="AM14">
            <v>1.4E-2</v>
          </cell>
          <cell r="AN14">
            <v>0.19886208772659303</v>
          </cell>
          <cell r="AO14">
            <v>0.42440185546875003</v>
          </cell>
          <cell r="AP14">
            <v>0.44191575050354004</v>
          </cell>
          <cell r="AQ14">
            <v>6.1996519811284889</v>
          </cell>
          <cell r="AR14">
            <v>5.0783077620942541</v>
          </cell>
          <cell r="AS14">
            <v>16.041290417037256</v>
          </cell>
          <cell r="AT14">
            <v>1.9590053357344748</v>
          </cell>
          <cell r="AU14">
            <v>2.157867423461068</v>
          </cell>
          <cell r="AV14">
            <v>8.1992486392653134</v>
          </cell>
          <cell r="AW14">
            <v>1304.0341515598959</v>
          </cell>
          <cell r="AX14">
            <v>0.3222690031319666</v>
          </cell>
          <cell r="AY14">
            <v>146.22168306402935</v>
          </cell>
          <cell r="AZ14" t="str">
            <v>01°13'48''</v>
          </cell>
          <cell r="BA14">
            <v>124.21215286107042</v>
          </cell>
          <cell r="BB14">
            <v>0.52800000000000002</v>
          </cell>
          <cell r="BC14">
            <v>5.3999999999999999E-2</v>
          </cell>
          <cell r="BD14">
            <v>8.4000000000000005E-2</v>
          </cell>
          <cell r="BE14">
            <v>0.66600000000000004</v>
          </cell>
          <cell r="BF14">
            <v>0.66600000000000004</v>
          </cell>
          <cell r="BG14" t="str">
            <v/>
          </cell>
          <cell r="BH14" t="str">
            <v/>
          </cell>
          <cell r="BI14" t="str">
            <v/>
          </cell>
          <cell r="BJ14" t="str">
            <v/>
          </cell>
          <cell r="BK14" t="str">
            <v/>
          </cell>
          <cell r="BL14" t="str">
            <v/>
          </cell>
          <cell r="BM14" t="str">
            <v/>
          </cell>
          <cell r="BN14">
            <v>0.67</v>
          </cell>
          <cell r="BO14">
            <v>723.83299999999997</v>
          </cell>
          <cell r="BP14">
            <v>718.91300000000001</v>
          </cell>
          <cell r="BQ14">
            <v>724.28300000000002</v>
          </cell>
          <cell r="BR14">
            <v>719.36300000000006</v>
          </cell>
          <cell r="BS14">
            <v>726.10300000000007</v>
          </cell>
          <cell r="BT14">
            <v>720.88300000000004</v>
          </cell>
          <cell r="BU14" t="str">
            <v/>
          </cell>
          <cell r="BV14">
            <v>1.82000000000005</v>
          </cell>
          <cell r="BW14">
            <v>1.5199999999999818</v>
          </cell>
          <cell r="BX14">
            <v>2.2700000000000502</v>
          </cell>
          <cell r="BY14">
            <v>450</v>
          </cell>
          <cell r="BZ14">
            <v>0.96250000000000002</v>
          </cell>
          <cell r="CA14">
            <v>0.5625</v>
          </cell>
          <cell r="CB14">
            <v>1.6700000000000159</v>
          </cell>
          <cell r="CC14">
            <v>1.4423178197654005</v>
          </cell>
          <cell r="CD14">
            <v>2805.9617097057853</v>
          </cell>
          <cell r="CE14">
            <v>8.7719275937971131E-2</v>
          </cell>
          <cell r="CF14">
            <v>723.68402648826179</v>
          </cell>
          <cell r="CG14">
            <v>3529.645736194047</v>
          </cell>
          <cell r="CH14">
            <v>1.5</v>
          </cell>
          <cell r="CI14">
            <v>4487</v>
          </cell>
          <cell r="CJ14">
            <v>1.1799573443929285</v>
          </cell>
          <cell r="CK14">
            <v>1.5</v>
          </cell>
          <cell r="CL14">
            <v>2</v>
          </cell>
          <cell r="CM14">
            <v>2</v>
          </cell>
        </row>
        <row r="15">
          <cell r="A15">
            <v>4</v>
          </cell>
          <cell r="B15" t="str">
            <v>C04</v>
          </cell>
          <cell r="C15" t="str">
            <v>C05</v>
          </cell>
          <cell r="D15">
            <v>0.08</v>
          </cell>
          <cell r="F15">
            <v>1.4800000000000002</v>
          </cell>
          <cell r="G15">
            <v>5</v>
          </cell>
          <cell r="J15" t="str">
            <v/>
          </cell>
          <cell r="K15">
            <v>0.18402821531285735</v>
          </cell>
          <cell r="L15">
            <v>3.489765433039981</v>
          </cell>
          <cell r="M15">
            <v>3.489765433039981</v>
          </cell>
          <cell r="N15">
            <v>461.33323264765886</v>
          </cell>
          <cell r="O15">
            <v>0.63945471195471215</v>
          </cell>
          <cell r="P15">
            <v>436.60252990881048</v>
          </cell>
          <cell r="Q15">
            <v>0.08</v>
          </cell>
          <cell r="S15">
            <v>1.4600000000000002</v>
          </cell>
          <cell r="T15">
            <v>98</v>
          </cell>
          <cell r="U15">
            <v>572</v>
          </cell>
          <cell r="V15">
            <v>0.68799999999999994</v>
          </cell>
          <cell r="X15">
            <v>0</v>
          </cell>
          <cell r="Y15" t="str">
            <v/>
          </cell>
          <cell r="AA15">
            <v>0</v>
          </cell>
          <cell r="AB15" t="str">
            <v/>
          </cell>
          <cell r="AC15">
            <v>0.58479999999999999</v>
          </cell>
          <cell r="AD15">
            <v>0.85380800000000012</v>
          </cell>
          <cell r="AE15">
            <v>3.1959004264721123</v>
          </cell>
          <cell r="AF15">
            <v>3.1959004264721123</v>
          </cell>
          <cell r="AG15">
            <v>3.3419004264721122</v>
          </cell>
          <cell r="AH15">
            <v>439.94443033528262</v>
          </cell>
          <cell r="AI15">
            <v>30.03</v>
          </cell>
          <cell r="AJ15">
            <v>23.2</v>
          </cell>
          <cell r="AK15">
            <v>18</v>
          </cell>
          <cell r="AL15">
            <v>0.45</v>
          </cell>
          <cell r="AM15">
            <v>1.4E-2</v>
          </cell>
          <cell r="AN15">
            <v>0.20615474581718446</v>
          </cell>
          <cell r="AO15">
            <v>0.42824707031249998</v>
          </cell>
          <cell r="AP15">
            <v>0.458121657371521</v>
          </cell>
          <cell r="AQ15">
            <v>6.191942411299471</v>
          </cell>
          <cell r="AR15">
            <v>4.9621972087159012</v>
          </cell>
          <cell r="AS15">
            <v>15.869199652632618</v>
          </cell>
          <cell r="AT15">
            <v>1.9541361276681499</v>
          </cell>
          <cell r="AU15">
            <v>2.1602908734853346</v>
          </cell>
          <cell r="AV15">
            <v>8.0313749299679724</v>
          </cell>
          <cell r="AW15">
            <v>1277.334991709514</v>
          </cell>
          <cell r="AX15">
            <v>0.34442368931464523</v>
          </cell>
          <cell r="AY15">
            <v>149.18645052714808</v>
          </cell>
          <cell r="AZ15" t="str">
            <v>02°57'53''</v>
          </cell>
          <cell r="BA15">
            <v>51.523316498109317</v>
          </cell>
          <cell r="BB15">
            <v>2E-3</v>
          </cell>
          <cell r="BC15">
            <v>1E-3</v>
          </cell>
          <cell r="BD15">
            <v>9.8000000000000004E-2</v>
          </cell>
          <cell r="BE15">
            <v>0.10100000000000001</v>
          </cell>
          <cell r="BF15">
            <v>0.10100000000000001</v>
          </cell>
          <cell r="BG15" t="str">
            <v/>
          </cell>
          <cell r="BH15" t="str">
            <v/>
          </cell>
          <cell r="BI15" t="str">
            <v/>
          </cell>
          <cell r="BJ15" t="str">
            <v/>
          </cell>
          <cell r="BK15" t="str">
            <v/>
          </cell>
          <cell r="BL15" t="str">
            <v/>
          </cell>
          <cell r="BM15" t="str">
            <v/>
          </cell>
          <cell r="BN15">
            <v>0.1</v>
          </cell>
          <cell r="BO15">
            <v>718.803</v>
          </cell>
          <cell r="BP15">
            <v>711.83299999999997</v>
          </cell>
          <cell r="BQ15">
            <v>719.25300000000004</v>
          </cell>
          <cell r="BR15">
            <v>712.28300000000002</v>
          </cell>
          <cell r="BS15">
            <v>720.88300000000004</v>
          </cell>
          <cell r="BT15">
            <v>713.70299999999997</v>
          </cell>
          <cell r="BU15" t="str">
            <v/>
          </cell>
          <cell r="BV15">
            <v>1.6299999999999955</v>
          </cell>
          <cell r="BW15">
            <v>1.4199999999999591</v>
          </cell>
          <cell r="BX15">
            <v>2.0799999999999956</v>
          </cell>
          <cell r="BY15">
            <v>450</v>
          </cell>
          <cell r="BZ15">
            <v>0.96250000000000002</v>
          </cell>
          <cell r="CA15">
            <v>0.5625</v>
          </cell>
          <cell r="CB15">
            <v>1.5249999999999773</v>
          </cell>
          <cell r="CC15">
            <v>1.3377476981738206</v>
          </cell>
          <cell r="CD15">
            <v>2602.5254398738161</v>
          </cell>
          <cell r="CE15">
            <v>0.10336889729831789</v>
          </cell>
          <cell r="CF15">
            <v>852.79340271112255</v>
          </cell>
          <cell r="CG15">
            <v>3455.3188425849385</v>
          </cell>
          <cell r="CH15">
            <v>1.5</v>
          </cell>
          <cell r="CI15">
            <v>4487</v>
          </cell>
          <cell r="CJ15">
            <v>1.1551099317756648</v>
          </cell>
          <cell r="CK15">
            <v>1.5</v>
          </cell>
          <cell r="CL15">
            <v>2</v>
          </cell>
          <cell r="CM15">
            <v>2</v>
          </cell>
        </row>
        <row r="16">
          <cell r="A16">
            <v>5</v>
          </cell>
          <cell r="B16" t="str">
            <v>C05</v>
          </cell>
          <cell r="C16" t="str">
            <v>A06</v>
          </cell>
          <cell r="D16">
            <v>0.12</v>
          </cell>
          <cell r="F16">
            <v>1.6</v>
          </cell>
          <cell r="G16">
            <v>5</v>
          </cell>
          <cell r="J16" t="str">
            <v/>
          </cell>
          <cell r="K16">
            <v>0.23391889898068488</v>
          </cell>
          <cell r="L16">
            <v>3.7236843320206661</v>
          </cell>
          <cell r="M16">
            <v>3.7236843320206661</v>
          </cell>
          <cell r="N16">
            <v>456.43880792748882</v>
          </cell>
          <cell r="O16">
            <v>0.63097006220839813</v>
          </cell>
          <cell r="P16">
            <v>460.79875685173562</v>
          </cell>
          <cell r="Q16">
            <v>0.12</v>
          </cell>
          <cell r="S16">
            <v>1.58</v>
          </cell>
          <cell r="T16">
            <v>98</v>
          </cell>
          <cell r="U16">
            <v>619</v>
          </cell>
          <cell r="V16">
            <v>0.68799999999999994</v>
          </cell>
          <cell r="X16">
            <v>0</v>
          </cell>
          <cell r="Y16" t="str">
            <v/>
          </cell>
          <cell r="AA16">
            <v>0</v>
          </cell>
          <cell r="AB16" t="str">
            <v/>
          </cell>
          <cell r="AC16">
            <v>0.58479999999999999</v>
          </cell>
          <cell r="AD16">
            <v>0.92398400000000014</v>
          </cell>
          <cell r="AE16">
            <v>3.4386103870359377</v>
          </cell>
          <cell r="AF16">
            <v>3.4386103870359377</v>
          </cell>
          <cell r="AG16">
            <v>3.5966103870359376</v>
          </cell>
          <cell r="AH16">
            <v>464.39536723877154</v>
          </cell>
          <cell r="AI16">
            <v>51.44</v>
          </cell>
          <cell r="AJ16">
            <v>5.05</v>
          </cell>
          <cell r="AK16">
            <v>18</v>
          </cell>
          <cell r="AL16">
            <v>0.45</v>
          </cell>
          <cell r="AM16">
            <v>1.4E-2</v>
          </cell>
          <cell r="AN16">
            <v>0.33402128219604488</v>
          </cell>
          <cell r="AO16">
            <v>0.43209228515624998</v>
          </cell>
          <cell r="AP16">
            <v>0.74226951599121083</v>
          </cell>
          <cell r="AQ16">
            <v>3.6685745690779918</v>
          </cell>
          <cell r="AR16">
            <v>2.0636965913588634</v>
          </cell>
          <cell r="AS16">
            <v>5.1362319386365947</v>
          </cell>
          <cell r="AT16">
            <v>0.68595511564147671</v>
          </cell>
          <cell r="AU16">
            <v>1.0199763978375216</v>
          </cell>
          <cell r="AV16">
            <v>3.7470681958439203</v>
          </cell>
          <cell r="AW16">
            <v>595.94544702601308</v>
          </cell>
          <cell r="AX16">
            <v>0.77925818471518693</v>
          </cell>
          <cell r="AY16">
            <v>173.38809492308243</v>
          </cell>
          <cell r="AZ16" t="str">
            <v>24°12'06''</v>
          </cell>
          <cell r="BA16">
            <v>6.2190089136179072</v>
          </cell>
          <cell r="BB16">
            <v>1E-3</v>
          </cell>
          <cell r="BC16">
            <v>0.254</v>
          </cell>
          <cell r="BD16">
            <v>0.496</v>
          </cell>
          <cell r="BE16">
            <v>0.751</v>
          </cell>
          <cell r="BF16">
            <v>0.75</v>
          </cell>
          <cell r="BG16" t="str">
            <v/>
          </cell>
          <cell r="BH16" t="str">
            <v/>
          </cell>
          <cell r="BI16" t="str">
            <v/>
          </cell>
          <cell r="BJ16" t="str">
            <v/>
          </cell>
          <cell r="BK16" t="str">
            <v/>
          </cell>
          <cell r="BL16" t="str">
            <v/>
          </cell>
          <cell r="BM16" t="str">
            <v/>
          </cell>
          <cell r="BN16">
            <v>0.75</v>
          </cell>
          <cell r="BO16">
            <v>711.08299999999997</v>
          </cell>
          <cell r="BP16">
            <v>708.48299999999995</v>
          </cell>
          <cell r="BQ16">
            <v>711.53300000000002</v>
          </cell>
          <cell r="BR16">
            <v>708.93299999999999</v>
          </cell>
          <cell r="BS16">
            <v>713.70299999999997</v>
          </cell>
          <cell r="BT16">
            <v>710.13300000000004</v>
          </cell>
          <cell r="BU16" t="str">
            <v/>
          </cell>
          <cell r="BV16">
            <v>2.1699999999999591</v>
          </cell>
          <cell r="BW16">
            <v>1.2000000000000455</v>
          </cell>
          <cell r="BX16">
            <v>2.6199999999999593</v>
          </cell>
          <cell r="BY16">
            <v>450</v>
          </cell>
          <cell r="BZ16">
            <v>0.96250000000000002</v>
          </cell>
          <cell r="CA16">
            <v>0.5625</v>
          </cell>
          <cell r="CB16">
            <v>1.6850000000000023</v>
          </cell>
          <cell r="CC16">
            <v>1.4529389276641502</v>
          </cell>
          <cell r="CD16">
            <v>2826.6245772583702</v>
          </cell>
          <cell r="CE16">
            <v>8.6300124299999559E-2</v>
          </cell>
          <cell r="CF16">
            <v>711.97602547499639</v>
          </cell>
          <cell r="CG16">
            <v>3538.6006027333665</v>
          </cell>
          <cell r="CH16">
            <v>1.5</v>
          </cell>
          <cell r="CI16">
            <v>4487</v>
          </cell>
          <cell r="CJ16">
            <v>1.1829509480945064</v>
          </cell>
          <cell r="CK16">
            <v>1.5</v>
          </cell>
          <cell r="CL16">
            <v>2</v>
          </cell>
          <cell r="CM16">
            <v>2</v>
          </cell>
        </row>
        <row r="17">
          <cell r="A17">
            <v>6</v>
          </cell>
          <cell r="B17" t="str">
            <v>A06</v>
          </cell>
          <cell r="C17" t="str">
            <v>C07</v>
          </cell>
          <cell r="D17">
            <v>0.11</v>
          </cell>
          <cell r="E17">
            <v>-1.28</v>
          </cell>
          <cell r="F17">
            <v>0.43000000000000016</v>
          </cell>
          <cell r="G17">
            <v>5</v>
          </cell>
          <cell r="J17" t="str">
            <v/>
          </cell>
          <cell r="K17">
            <v>0.18105549249407701</v>
          </cell>
          <cell r="L17">
            <v>3.9047398245147429</v>
          </cell>
          <cell r="M17">
            <v>3.9047398245147429</v>
          </cell>
          <cell r="N17">
            <v>452.71620450204074</v>
          </cell>
          <cell r="O17">
            <v>0.63363969674372367</v>
          </cell>
          <cell r="P17">
            <v>123.3493521686064</v>
          </cell>
          <cell r="R17">
            <v>5.41</v>
          </cell>
          <cell r="S17">
            <v>6.99</v>
          </cell>
          <cell r="T17">
            <v>98</v>
          </cell>
          <cell r="U17">
            <v>2740</v>
          </cell>
          <cell r="V17">
            <v>0.68799999999999994</v>
          </cell>
          <cell r="X17">
            <v>0</v>
          </cell>
          <cell r="Y17" t="str">
            <v/>
          </cell>
          <cell r="AA17">
            <v>0</v>
          </cell>
          <cell r="AB17" t="str">
            <v/>
          </cell>
          <cell r="AC17">
            <v>0.58479999999999999</v>
          </cell>
          <cell r="AD17">
            <v>4.0877520000000001</v>
          </cell>
          <cell r="AE17">
            <v>13.641572862094037</v>
          </cell>
          <cell r="AF17">
            <v>13.641572862094037</v>
          </cell>
          <cell r="AG17">
            <v>14.340572862094037</v>
          </cell>
          <cell r="AH17">
            <v>137.68992503070044</v>
          </cell>
          <cell r="AI17">
            <v>40.229999999999997</v>
          </cell>
          <cell r="AJ17">
            <v>9.5299999999999994</v>
          </cell>
          <cell r="AK17">
            <v>10</v>
          </cell>
          <cell r="AL17">
            <v>0.25</v>
          </cell>
          <cell r="AM17">
            <v>1.4E-2</v>
          </cell>
          <cell r="AN17">
            <v>0.19001126289367676</v>
          </cell>
          <cell r="AO17">
            <v>0.24627685546875</v>
          </cell>
          <cell r="AP17">
            <v>0.76004505157470703</v>
          </cell>
          <cell r="AQ17">
            <v>3.4396027150155191</v>
          </cell>
          <cell r="AR17">
            <v>2.534132949407506</v>
          </cell>
          <cell r="AS17">
            <v>5.4837776471765869</v>
          </cell>
          <cell r="AT17">
            <v>0.60300034847819217</v>
          </cell>
          <cell r="AU17">
            <v>0.79301161137186893</v>
          </cell>
          <cell r="AV17">
            <v>3.478649627315622</v>
          </cell>
          <cell r="AW17">
            <v>170.75781427480672</v>
          </cell>
          <cell r="AX17">
            <v>0.80634626072872462</v>
          </cell>
          <cell r="AY17">
            <v>123.05013851849486</v>
          </cell>
          <cell r="AZ17" t="str">
            <v>50°20'17''</v>
          </cell>
          <cell r="BA17">
            <v>5.1074356833435486</v>
          </cell>
          <cell r="BB17">
            <v>1E-3</v>
          </cell>
          <cell r="BC17">
            <v>1.7000000000000001E-2</v>
          </cell>
          <cell r="BD17">
            <v>0.25800000000000001</v>
          </cell>
          <cell r="BE17">
            <v>0.27600000000000002</v>
          </cell>
          <cell r="BF17">
            <v>0.27500000000000002</v>
          </cell>
          <cell r="BG17">
            <v>1.40553875471339</v>
          </cell>
          <cell r="BH17">
            <v>4.8</v>
          </cell>
          <cell r="BI17">
            <v>1.2</v>
          </cell>
          <cell r="BJ17" t="str">
            <v/>
          </cell>
          <cell r="BK17" t="str">
            <v/>
          </cell>
          <cell r="BL17" t="str">
            <v/>
          </cell>
          <cell r="BM17">
            <v>1.3419839564437259</v>
          </cell>
          <cell r="BN17">
            <v>1.01</v>
          </cell>
          <cell r="BO17">
            <v>707.52299999999991</v>
          </cell>
          <cell r="BP17">
            <v>703.69299999999987</v>
          </cell>
          <cell r="BQ17">
            <v>707.77299999999991</v>
          </cell>
          <cell r="BR17">
            <v>703.94299999999987</v>
          </cell>
          <cell r="BS17">
            <v>710.13300000000004</v>
          </cell>
          <cell r="BT17">
            <v>705.19299999999998</v>
          </cell>
          <cell r="BU17" t="str">
            <v/>
          </cell>
          <cell r="BV17">
            <v>2.3600000000001273</v>
          </cell>
          <cell r="BW17">
            <v>1.2500000000001137</v>
          </cell>
          <cell r="BX17">
            <v>2.6100000000001273</v>
          </cell>
          <cell r="BY17">
            <v>250</v>
          </cell>
          <cell r="BZ17">
            <v>0.71250000000000002</v>
          </cell>
          <cell r="CA17">
            <v>0.3125</v>
          </cell>
          <cell r="CB17">
            <v>1.8050000000001205</v>
          </cell>
          <cell r="CC17">
            <v>1.9421167236767078</v>
          </cell>
          <cell r="CD17">
            <v>2070.4481553084079</v>
          </cell>
          <cell r="CE17">
            <v>4.2825757596623104E-2</v>
          </cell>
          <cell r="CF17">
            <v>353.31250017214063</v>
          </cell>
          <cell r="CG17">
            <v>2423.7606554805484</v>
          </cell>
          <cell r="CH17">
            <v>1.5</v>
          </cell>
          <cell r="CI17">
            <v>2957</v>
          </cell>
          <cell r="CJ17">
            <v>1.2295032070411982</v>
          </cell>
          <cell r="CK17">
            <v>1.5</v>
          </cell>
          <cell r="CL17">
            <v>2</v>
          </cell>
          <cell r="CM17">
            <v>2</v>
          </cell>
        </row>
        <row r="18">
          <cell r="A18">
            <v>7</v>
          </cell>
          <cell r="B18" t="str">
            <v>C07</v>
          </cell>
          <cell r="C18" t="str">
            <v>C61</v>
          </cell>
          <cell r="D18">
            <v>0.18</v>
          </cell>
          <cell r="F18">
            <v>0.6100000000000001</v>
          </cell>
          <cell r="G18">
            <v>5</v>
          </cell>
          <cell r="J18" t="str">
            <v/>
          </cell>
          <cell r="K18">
            <v>0.34650327688695443</v>
          </cell>
          <cell r="L18">
            <v>4.2512431014016974</v>
          </cell>
          <cell r="M18">
            <v>4.2512431014016974</v>
          </cell>
          <cell r="N18">
            <v>445.74692635114201</v>
          </cell>
          <cell r="O18">
            <v>0.63069428238039649</v>
          </cell>
          <cell r="P18">
            <v>171.48932308136361</v>
          </cell>
          <cell r="S18">
            <v>6.99</v>
          </cell>
          <cell r="T18">
            <v>98</v>
          </cell>
          <cell r="U18">
            <v>2740</v>
          </cell>
          <cell r="V18">
            <v>0.68799999999999994</v>
          </cell>
          <cell r="X18">
            <v>0</v>
          </cell>
          <cell r="Y18" t="str">
            <v/>
          </cell>
          <cell r="AA18">
            <v>0</v>
          </cell>
          <cell r="AB18" t="str">
            <v/>
          </cell>
          <cell r="AC18">
            <v>0.58479999999999999</v>
          </cell>
          <cell r="AD18">
            <v>4.0877520000000001</v>
          </cell>
          <cell r="AE18">
            <v>13.641572862094037</v>
          </cell>
          <cell r="AF18">
            <v>13.641572862094037</v>
          </cell>
          <cell r="AG18">
            <v>14.340572862094037</v>
          </cell>
          <cell r="AH18">
            <v>185.82989594345764</v>
          </cell>
          <cell r="AI18">
            <v>34.28</v>
          </cell>
          <cell r="AJ18">
            <v>5.58</v>
          </cell>
          <cell r="AK18">
            <v>12</v>
          </cell>
          <cell r="AL18">
            <v>0.30000000000000004</v>
          </cell>
          <cell r="AM18">
            <v>1.4E-2</v>
          </cell>
          <cell r="AN18">
            <v>0.24190979003906252</v>
          </cell>
          <cell r="AO18">
            <v>0.29179687500000001</v>
          </cell>
          <cell r="AP18">
            <v>0.80636596679687489</v>
          </cell>
          <cell r="AQ18">
            <v>3.0425379661971554</v>
          </cell>
          <cell r="AR18">
            <v>1.9122336454936288</v>
          </cell>
          <cell r="AS18">
            <v>4.0296157883654304</v>
          </cell>
          <cell r="AT18">
            <v>0.47181637491086253</v>
          </cell>
          <cell r="AU18">
            <v>0.71372616494992502</v>
          </cell>
          <cell r="AV18">
            <v>3.0058605937136016</v>
          </cell>
          <cell r="AW18">
            <v>212.47176507582842</v>
          </cell>
          <cell r="AX18">
            <v>0.87460983758071276</v>
          </cell>
          <cell r="AY18">
            <v>121.46197312984964</v>
          </cell>
          <cell r="AZ18" t="str">
            <v>01°35'17''</v>
          </cell>
          <cell r="BA18">
            <v>4.1073263684940535</v>
          </cell>
          <cell r="BB18">
            <v>1E-3</v>
          </cell>
          <cell r="BC18">
            <v>2.5999999999999999E-2</v>
          </cell>
          <cell r="BD18">
            <v>0.214</v>
          </cell>
          <cell r="BE18">
            <v>0.24099999999999999</v>
          </cell>
          <cell r="BF18">
            <v>0.24</v>
          </cell>
          <cell r="BG18">
            <v>1.2025499648738953</v>
          </cell>
          <cell r="BH18">
            <v>3.9999999999999991</v>
          </cell>
          <cell r="BI18">
            <v>1.2</v>
          </cell>
          <cell r="BJ18" t="str">
            <v/>
          </cell>
          <cell r="BK18" t="str">
            <v/>
          </cell>
          <cell r="BL18" t="str">
            <v/>
          </cell>
          <cell r="BM18">
            <v>1.2463565250293192</v>
          </cell>
          <cell r="BN18">
            <v>1.06</v>
          </cell>
          <cell r="BO18">
            <v>703.36299999999994</v>
          </cell>
          <cell r="BP18">
            <v>701.45299999999997</v>
          </cell>
          <cell r="BQ18">
            <v>703.6629999999999</v>
          </cell>
          <cell r="BR18">
            <v>701.75299999999993</v>
          </cell>
          <cell r="BS18">
            <v>705.19299999999998</v>
          </cell>
          <cell r="BT18">
            <v>703.00300000000016</v>
          </cell>
          <cell r="BU18" t="str">
            <v/>
          </cell>
          <cell r="BV18">
            <v>1.5300000000000864</v>
          </cell>
          <cell r="BW18">
            <v>1.2500000000002274</v>
          </cell>
          <cell r="BX18">
            <v>1.8300000000000864</v>
          </cell>
          <cell r="BY18">
            <v>300</v>
          </cell>
          <cell r="BZ18">
            <v>0.77500000000000002</v>
          </cell>
          <cell r="CA18">
            <v>0.375</v>
          </cell>
          <cell r="CB18">
            <v>1.3900000000001569</v>
          </cell>
          <cell r="CC18">
            <v>1.4819881387386633</v>
          </cell>
          <cell r="CD18">
            <v>1869.2501642428103</v>
          </cell>
          <cell r="CE18">
            <v>8.2668075285198483E-2</v>
          </cell>
          <cell r="CF18">
            <v>682.01162110288749</v>
          </cell>
          <cell r="CG18">
            <v>2551.2617853456977</v>
          </cell>
          <cell r="CH18">
            <v>1.5</v>
          </cell>
          <cell r="CI18">
            <v>3365</v>
          </cell>
          <cell r="CJ18">
            <v>1.1372637973309203</v>
          </cell>
          <cell r="CK18">
            <v>1.5</v>
          </cell>
          <cell r="CL18">
            <v>2</v>
          </cell>
          <cell r="CM18">
            <v>2</v>
          </cell>
        </row>
        <row r="19">
          <cell r="A19">
            <v>8</v>
          </cell>
          <cell r="B19" t="str">
            <v>C61</v>
          </cell>
          <cell r="C19" t="str">
            <v>C08</v>
          </cell>
          <cell r="D19">
            <v>0.04</v>
          </cell>
          <cell r="F19">
            <v>0.65000000000000013</v>
          </cell>
          <cell r="G19">
            <v>5</v>
          </cell>
          <cell r="J19" t="str">
            <v/>
          </cell>
          <cell r="K19">
            <v>0.24142491561781468</v>
          </cell>
          <cell r="L19">
            <v>4.4926680170195121</v>
          </cell>
          <cell r="M19">
            <v>4.4926680170195121</v>
          </cell>
          <cell r="N19">
            <v>441.00779427951176</v>
          </cell>
          <cell r="O19">
            <v>0.62818710359408092</v>
          </cell>
          <cell r="P19">
            <v>180.07301581805956</v>
          </cell>
          <cell r="Q19">
            <v>0.33</v>
          </cell>
          <cell r="S19">
            <v>7.32</v>
          </cell>
          <cell r="T19">
            <v>98</v>
          </cell>
          <cell r="U19">
            <v>2869</v>
          </cell>
          <cell r="V19">
            <v>0.68799999999999994</v>
          </cell>
          <cell r="X19">
            <v>0</v>
          </cell>
          <cell r="Y19" t="str">
            <v/>
          </cell>
          <cell r="AA19">
            <v>0</v>
          </cell>
          <cell r="AB19" t="str">
            <v/>
          </cell>
          <cell r="AC19">
            <v>0.58479999999999999</v>
          </cell>
          <cell r="AD19">
            <v>4.2807360000000001</v>
          </cell>
          <cell r="AE19">
            <v>14.237373129122957</v>
          </cell>
          <cell r="AF19">
            <v>14.237373129122957</v>
          </cell>
          <cell r="AG19">
            <v>14.969373129122957</v>
          </cell>
          <cell r="AH19">
            <v>195.04238894718253</v>
          </cell>
          <cell r="AI19">
            <v>18.920000000000002</v>
          </cell>
          <cell r="AJ19">
            <v>1.53</v>
          </cell>
          <cell r="AK19">
            <v>16</v>
          </cell>
          <cell r="AL19">
            <v>0.4</v>
          </cell>
          <cell r="AM19">
            <v>1.4E-2</v>
          </cell>
          <cell r="AN19">
            <v>0.30604972839355471</v>
          </cell>
          <cell r="AO19">
            <v>0.3195312500000001</v>
          </cell>
          <cell r="AP19">
            <v>0.76512432098388672</v>
          </cell>
          <cell r="AQ19">
            <v>1.8904898693461605</v>
          </cell>
          <cell r="AR19">
            <v>1.0933902959748305</v>
          </cell>
          <cell r="AS19">
            <v>1.4158329987051654</v>
          </cell>
          <cell r="AT19">
            <v>0.18215861091235794</v>
          </cell>
          <cell r="AU19">
            <v>0.48820833930591268</v>
          </cell>
          <cell r="AV19">
            <v>1.9067332587890613</v>
          </cell>
          <cell r="AW19">
            <v>239.60716792668165</v>
          </cell>
          <cell r="AX19">
            <v>0.81400899077804012</v>
          </cell>
          <cell r="AY19">
            <v>121.46171530625648</v>
          </cell>
          <cell r="AZ19" t="str">
            <v>00°00'00''</v>
          </cell>
          <cell r="BA19">
            <v>1000</v>
          </cell>
          <cell r="BB19">
            <v>1E-3</v>
          </cell>
          <cell r="BC19">
            <v>5.8000000000000003E-2</v>
          </cell>
          <cell r="BD19">
            <v>1.6E-2</v>
          </cell>
          <cell r="BE19">
            <v>7.5000000000000011E-2</v>
          </cell>
          <cell r="BF19">
            <v>7.400000000000001E-2</v>
          </cell>
          <cell r="BG19" t="str">
            <v/>
          </cell>
          <cell r="BH19" t="str">
            <v/>
          </cell>
          <cell r="BI19" t="str">
            <v/>
          </cell>
          <cell r="BJ19" t="str">
            <v/>
          </cell>
          <cell r="BK19" t="str">
            <v/>
          </cell>
          <cell r="BL19" t="str">
            <v/>
          </cell>
          <cell r="BM19" t="str">
            <v/>
          </cell>
          <cell r="BN19">
            <v>0.1</v>
          </cell>
          <cell r="BO19">
            <v>697.15299999999991</v>
          </cell>
          <cell r="BP19">
            <v>696.86299999999994</v>
          </cell>
          <cell r="BQ19">
            <v>697.55299999999988</v>
          </cell>
          <cell r="BR19">
            <v>697.26299999999992</v>
          </cell>
          <cell r="BS19">
            <v>703.00300000000016</v>
          </cell>
          <cell r="BT19">
            <v>702.74299999999994</v>
          </cell>
          <cell r="BU19">
            <v>4.3000000000000682</v>
          </cell>
          <cell r="BV19">
            <v>5.4500000000002728</v>
          </cell>
          <cell r="BW19">
            <v>5.4800000000000182</v>
          </cell>
          <cell r="BX19">
            <v>5.8500000000002732</v>
          </cell>
          <cell r="BY19">
            <v>400</v>
          </cell>
          <cell r="BZ19">
            <v>0.9</v>
          </cell>
          <cell r="CA19">
            <v>0.5</v>
          </cell>
          <cell r="CB19">
            <v>5.4650000000001455</v>
          </cell>
          <cell r="CC19">
            <v>3.3503438135874428</v>
          </cell>
          <cell r="CD19">
            <v>5698.9348269122411</v>
          </cell>
          <cell r="CE19">
            <v>7.9243436539873091E-3</v>
          </cell>
          <cell r="CF19">
            <v>65.3758351453953</v>
          </cell>
          <cell r="CG19">
            <v>5764.3106620576364</v>
          </cell>
          <cell r="CH19">
            <v>1.5</v>
          </cell>
          <cell r="CI19">
            <v>4079</v>
          </cell>
          <cell r="CJ19">
            <v>2.1197514079643183</v>
          </cell>
          <cell r="CK19">
            <v>2.2000000000000002</v>
          </cell>
          <cell r="CL19">
            <v>2</v>
          </cell>
          <cell r="CM19">
            <v>2</v>
          </cell>
        </row>
        <row r="20">
          <cell r="A20">
            <v>9</v>
          </cell>
          <cell r="B20" t="str">
            <v>C08</v>
          </cell>
          <cell r="C20" t="str">
            <v>C09</v>
          </cell>
          <cell r="D20">
            <v>0.62</v>
          </cell>
          <cell r="F20">
            <v>1.27</v>
          </cell>
          <cell r="G20">
            <v>5</v>
          </cell>
          <cell r="J20" t="str">
            <v/>
          </cell>
          <cell r="K20">
            <v>6.5016643146473818E-2</v>
          </cell>
          <cell r="L20">
            <v>4.5576846601659859</v>
          </cell>
          <cell r="M20">
            <v>4.5576846601659859</v>
          </cell>
          <cell r="N20">
            <v>439.74748222771825</v>
          </cell>
          <cell r="O20">
            <v>0.63108321114369492</v>
          </cell>
          <cell r="P20">
            <v>352.44691153431165</v>
          </cell>
          <cell r="Q20">
            <v>0.62</v>
          </cell>
          <cell r="S20">
            <v>7.94</v>
          </cell>
          <cell r="T20">
            <v>98</v>
          </cell>
          <cell r="U20">
            <v>3112</v>
          </cell>
          <cell r="V20">
            <v>0.68799999999999994</v>
          </cell>
          <cell r="X20">
            <v>0</v>
          </cell>
          <cell r="Y20" t="str">
            <v/>
          </cell>
          <cell r="AA20">
            <v>0</v>
          </cell>
          <cell r="AB20" t="str">
            <v/>
          </cell>
          <cell r="AC20">
            <v>0.58479999999999999</v>
          </cell>
          <cell r="AD20">
            <v>4.6433119999999999</v>
          </cell>
          <cell r="AE20">
            <v>15.35151028272357</v>
          </cell>
          <cell r="AF20">
            <v>15.35151028272357</v>
          </cell>
          <cell r="AG20">
            <v>16.145510282723571</v>
          </cell>
          <cell r="AH20">
            <v>368.59242181703524</v>
          </cell>
          <cell r="AI20">
            <v>54.56</v>
          </cell>
          <cell r="AJ20">
            <v>2.38</v>
          </cell>
          <cell r="AK20">
            <v>18</v>
          </cell>
          <cell r="AL20">
            <v>0.45</v>
          </cell>
          <cell r="AM20">
            <v>1.4E-2</v>
          </cell>
          <cell r="AN20">
            <v>0.37129755020141608</v>
          </cell>
          <cell r="AO20">
            <v>0.41044921875000007</v>
          </cell>
          <cell r="AP20">
            <v>0.82510566711425792</v>
          </cell>
          <cell r="AQ20">
            <v>2.625941165867649</v>
          </cell>
          <cell r="AR20">
            <v>1.3073368269613086</v>
          </cell>
          <cell r="AS20">
            <v>2.6224234769082191</v>
          </cell>
          <cell r="AT20">
            <v>0.35145601460745907</v>
          </cell>
          <cell r="AU20">
            <v>0.7227535648088752</v>
          </cell>
          <cell r="AV20">
            <v>2.5723756309570667</v>
          </cell>
          <cell r="AW20">
            <v>409.11866696471162</v>
          </cell>
          <cell r="AX20">
            <v>0.90094256649704041</v>
          </cell>
          <cell r="AY20">
            <v>117.92527848673406</v>
          </cell>
          <cell r="AZ20" t="str">
            <v>03°32'11''</v>
          </cell>
          <cell r="BA20">
            <v>43.1904326159652</v>
          </cell>
          <cell r="BB20">
            <v>0.23499999999999999</v>
          </cell>
          <cell r="BC20">
            <v>1.7000000000000001E-2</v>
          </cell>
          <cell r="BD20">
            <v>1.2999999999999999E-2</v>
          </cell>
          <cell r="BE20">
            <v>0.26500000000000001</v>
          </cell>
          <cell r="BF20">
            <v>0.26500000000000001</v>
          </cell>
          <cell r="BG20" t="str">
            <v/>
          </cell>
          <cell r="BH20" t="str">
            <v/>
          </cell>
          <cell r="BI20" t="str">
            <v/>
          </cell>
          <cell r="BJ20" t="str">
            <v/>
          </cell>
          <cell r="BK20" t="str">
            <v/>
          </cell>
          <cell r="BL20" t="str">
            <v/>
          </cell>
          <cell r="BM20" t="str">
            <v/>
          </cell>
          <cell r="BN20">
            <v>0.27</v>
          </cell>
          <cell r="BO20">
            <v>696.59299999999996</v>
          </cell>
          <cell r="BP20">
            <v>695.29300000000001</v>
          </cell>
          <cell r="BQ20">
            <v>697.04300000000001</v>
          </cell>
          <cell r="BR20">
            <v>695.74300000000005</v>
          </cell>
          <cell r="BS20">
            <v>702.74299999999994</v>
          </cell>
          <cell r="BT20">
            <v>698.83300000000008</v>
          </cell>
          <cell r="BU20" t="str">
            <v/>
          </cell>
          <cell r="BV20">
            <v>5.6999999999999318</v>
          </cell>
          <cell r="BW20">
            <v>3.0900000000000318</v>
          </cell>
          <cell r="BX20">
            <v>6.149999999999932</v>
          </cell>
          <cell r="BY20">
            <v>450</v>
          </cell>
          <cell r="BZ20">
            <v>0.96250000000000002</v>
          </cell>
          <cell r="CA20">
            <v>0.5625</v>
          </cell>
          <cell r="CB20">
            <v>4.3949999999999818</v>
          </cell>
          <cell r="CC20">
            <v>2.8809020695580791</v>
          </cell>
          <cell r="CD20">
            <v>5604.6599340407338</v>
          </cell>
          <cell r="CE20">
            <v>1.3709704677613455E-2</v>
          </cell>
          <cell r="CF20">
            <v>113.105063590311</v>
          </cell>
          <cell r="CG20">
            <v>5717.7649976310449</v>
          </cell>
          <cell r="CH20">
            <v>1.5</v>
          </cell>
          <cell r="CI20">
            <v>4487</v>
          </cell>
          <cell r="CJ20">
            <v>1.9114436140955131</v>
          </cell>
          <cell r="CK20">
            <v>2.2000000000000002</v>
          </cell>
          <cell r="CL20">
            <v>2</v>
          </cell>
          <cell r="CM20">
            <v>2</v>
          </cell>
        </row>
        <row r="21">
          <cell r="A21">
            <v>10</v>
          </cell>
          <cell r="B21" t="str">
            <v>C09</v>
          </cell>
          <cell r="C21" t="str">
            <v>C10</v>
          </cell>
          <cell r="F21">
            <v>1.27</v>
          </cell>
          <cell r="G21">
            <v>5</v>
          </cell>
          <cell r="J21" t="str">
            <v/>
          </cell>
          <cell r="K21">
            <v>7.5797436158161771E-2</v>
          </cell>
          <cell r="L21">
            <v>4.6334820963241476</v>
          </cell>
          <cell r="M21">
            <v>4.6334820963241476</v>
          </cell>
          <cell r="N21">
            <v>438.28660769752878</v>
          </cell>
          <cell r="O21">
            <v>0.63716135458167367</v>
          </cell>
          <cell r="P21">
            <v>354.65929659256631</v>
          </cell>
          <cell r="S21">
            <v>7.94</v>
          </cell>
          <cell r="T21">
            <v>98</v>
          </cell>
          <cell r="U21">
            <v>3112</v>
          </cell>
          <cell r="V21">
            <v>0.68799999999999994</v>
          </cell>
          <cell r="X21">
            <v>0</v>
          </cell>
          <cell r="Y21" t="str">
            <v/>
          </cell>
          <cell r="AA21">
            <v>0</v>
          </cell>
          <cell r="AB21" t="str">
            <v/>
          </cell>
          <cell r="AC21">
            <v>0.58479999999999999</v>
          </cell>
          <cell r="AD21">
            <v>4.6433119999999999</v>
          </cell>
          <cell r="AE21">
            <v>15.35151028272357</v>
          </cell>
          <cell r="AF21">
            <v>15.35151028272357</v>
          </cell>
          <cell r="AG21">
            <v>16.145510282723571</v>
          </cell>
          <cell r="AH21">
            <v>370.8048068752899</v>
          </cell>
          <cell r="AI21">
            <v>20.079999999999998</v>
          </cell>
          <cell r="AJ21">
            <v>3.75</v>
          </cell>
          <cell r="AK21">
            <v>18</v>
          </cell>
          <cell r="AL21">
            <v>0.45</v>
          </cell>
          <cell r="AM21">
            <v>1.4E-2</v>
          </cell>
          <cell r="AN21">
            <v>0.31743514537811279</v>
          </cell>
          <cell r="AO21">
            <v>0.41132812500000004</v>
          </cell>
          <cell r="AP21">
            <v>0.70541143417358398</v>
          </cell>
          <cell r="AQ21">
            <v>3.0922111664149985</v>
          </cell>
          <cell r="AR21">
            <v>1.8245575255366293</v>
          </cell>
          <cell r="AS21">
            <v>3.665719761637583</v>
          </cell>
          <cell r="AT21">
            <v>0.48734810895522962</v>
          </cell>
          <cell r="AU21">
            <v>0.80478325433334241</v>
          </cell>
          <cell r="AV21">
            <v>3.2289516504002553</v>
          </cell>
          <cell r="AW21">
            <v>513.5425709245128</v>
          </cell>
          <cell r="AX21">
            <v>0.72205271358077072</v>
          </cell>
          <cell r="AY21">
            <v>119.50807788276418</v>
          </cell>
          <cell r="AZ21" t="str">
            <v>01°34'58''</v>
          </cell>
          <cell r="BA21">
            <v>96.524568417690219</v>
          </cell>
          <cell r="BB21">
            <v>8.2000000000000003E-2</v>
          </cell>
          <cell r="BC21">
            <v>1.4E-2</v>
          </cell>
          <cell r="BD21">
            <v>2.1000000000000001E-2</v>
          </cell>
          <cell r="BE21">
            <v>0.11700000000000001</v>
          </cell>
          <cell r="BF21">
            <v>0.11700000000000001</v>
          </cell>
          <cell r="BG21" t="str">
            <v/>
          </cell>
          <cell r="BH21" t="str">
            <v/>
          </cell>
          <cell r="BI21" t="str">
            <v/>
          </cell>
          <cell r="BJ21" t="str">
            <v/>
          </cell>
          <cell r="BK21" t="str">
            <v/>
          </cell>
          <cell r="BL21" t="str">
            <v/>
          </cell>
          <cell r="BM21" t="str">
            <v/>
          </cell>
          <cell r="BN21">
            <v>0.12</v>
          </cell>
          <cell r="BO21">
            <v>694.00300000000004</v>
          </cell>
          <cell r="BP21">
            <v>693.25300000000004</v>
          </cell>
          <cell r="BQ21">
            <v>694.45300000000009</v>
          </cell>
          <cell r="BR21">
            <v>693.70300000000009</v>
          </cell>
          <cell r="BS21">
            <v>698.83300000000008</v>
          </cell>
          <cell r="BT21">
            <v>694.95299999999997</v>
          </cell>
          <cell r="BU21">
            <v>1.2899999999999636</v>
          </cell>
          <cell r="BV21">
            <v>4.3799999999999955</v>
          </cell>
          <cell r="BW21">
            <v>1.2499999999998863</v>
          </cell>
          <cell r="BX21">
            <v>4.8299999999999956</v>
          </cell>
          <cell r="BY21">
            <v>450</v>
          </cell>
          <cell r="BZ21">
            <v>0.96250000000000002</v>
          </cell>
          <cell r="CA21">
            <v>0.5625</v>
          </cell>
          <cell r="CB21">
            <v>2.8149999999999409</v>
          </cell>
          <cell r="CC21">
            <v>2.1568742729422317</v>
          </cell>
          <cell r="CD21">
            <v>4196.0977945275681</v>
          </cell>
          <cell r="CE21">
            <v>3.2761069157960954E-2</v>
          </cell>
          <cell r="CF21">
            <v>270.27882055317787</v>
          </cell>
          <cell r="CG21">
            <v>4466.376615080746</v>
          </cell>
          <cell r="CH21">
            <v>1.5</v>
          </cell>
          <cell r="CI21">
            <v>4487</v>
          </cell>
          <cell r="CJ21">
            <v>1.4931056212661287</v>
          </cell>
          <cell r="CK21">
            <v>1.5</v>
          </cell>
          <cell r="CL21">
            <v>2</v>
          </cell>
          <cell r="CM21">
            <v>2</v>
          </cell>
        </row>
        <row r="22">
          <cell r="A22">
            <v>11</v>
          </cell>
          <cell r="B22" t="str">
            <v>C10</v>
          </cell>
          <cell r="C22" t="str">
            <v>C11</v>
          </cell>
          <cell r="F22">
            <v>1.27</v>
          </cell>
          <cell r="G22">
            <v>5</v>
          </cell>
          <cell r="J22" t="str">
            <v/>
          </cell>
          <cell r="K22">
            <v>2.0629546385722234E-2</v>
          </cell>
          <cell r="L22">
            <v>4.6541116427098697</v>
          </cell>
          <cell r="M22">
            <v>4.6541116427098697</v>
          </cell>
          <cell r="N22">
            <v>437.8905648792479</v>
          </cell>
          <cell r="O22">
            <v>0.63867975288959733</v>
          </cell>
          <cell r="P22">
            <v>355.18323396760064</v>
          </cell>
          <cell r="S22">
            <v>7.94</v>
          </cell>
          <cell r="T22">
            <v>98</v>
          </cell>
          <cell r="U22">
            <v>3112</v>
          </cell>
          <cell r="V22">
            <v>0.68799999999999994</v>
          </cell>
          <cell r="X22">
            <v>0</v>
          </cell>
          <cell r="Y22" t="str">
            <v/>
          </cell>
          <cell r="AA22">
            <v>0</v>
          </cell>
          <cell r="AB22" t="str">
            <v/>
          </cell>
          <cell r="AC22">
            <v>0.58479999999999999</v>
          </cell>
          <cell r="AD22">
            <v>4.6433119999999999</v>
          </cell>
          <cell r="AE22">
            <v>15.35151028272357</v>
          </cell>
          <cell r="AF22">
            <v>15.35151028272357</v>
          </cell>
          <cell r="AG22">
            <v>16.145510282723571</v>
          </cell>
          <cell r="AH22">
            <v>371.32874425032423</v>
          </cell>
          <cell r="AI22">
            <v>25.09</v>
          </cell>
          <cell r="AJ22">
            <v>19.04</v>
          </cell>
          <cell r="AK22">
            <v>18</v>
          </cell>
          <cell r="AL22">
            <v>0.45</v>
          </cell>
          <cell r="AM22">
            <v>1.4E-2</v>
          </cell>
          <cell r="AN22">
            <v>0.19840439558029183</v>
          </cell>
          <cell r="AO22">
            <v>0.41132812500000004</v>
          </cell>
          <cell r="AP22">
            <v>0.44089865684509294</v>
          </cell>
          <cell r="AQ22">
            <v>5.4945343586537332</v>
          </cell>
          <cell r="AR22">
            <v>4.5069873790235855</v>
          </cell>
          <cell r="AS22">
            <v>12.606656596432973</v>
          </cell>
          <cell r="AT22">
            <v>1.5387312853428334</v>
          </cell>
          <cell r="AU22">
            <v>1.7371356809231253</v>
          </cell>
          <cell r="AV22">
            <v>7.2757770096350631</v>
          </cell>
          <cell r="AW22">
            <v>1157.1623348829933</v>
          </cell>
          <cell r="AX22">
            <v>0.32089598240152817</v>
          </cell>
          <cell r="AY22">
            <v>124.52499114507151</v>
          </cell>
          <cell r="AZ22" t="str">
            <v>05°01'01''</v>
          </cell>
          <cell r="BA22">
            <v>30.435270669453658</v>
          </cell>
          <cell r="BB22">
            <v>0.93200000000000005</v>
          </cell>
          <cell r="BC22">
            <v>0.105</v>
          </cell>
          <cell r="BD22">
            <v>4.7E-2</v>
          </cell>
          <cell r="BE22">
            <v>1.0840000000000001</v>
          </cell>
          <cell r="BF22">
            <v>1.0840000000000001</v>
          </cell>
          <cell r="BG22">
            <v>0.87200297682874595</v>
          </cell>
          <cell r="BH22">
            <v>2.6666666666666665</v>
          </cell>
          <cell r="BI22">
            <v>1.2</v>
          </cell>
          <cell r="BJ22" t="str">
            <v/>
          </cell>
          <cell r="BK22" t="str">
            <v/>
          </cell>
          <cell r="BL22" t="str">
            <v/>
          </cell>
          <cell r="BM22">
            <v>1.1622654122143776</v>
          </cell>
          <cell r="BN22">
            <v>0.84</v>
          </cell>
          <cell r="BO22">
            <v>692.41300000000001</v>
          </cell>
          <cell r="BP22">
            <v>687.63300000000004</v>
          </cell>
          <cell r="BQ22">
            <v>692.86300000000006</v>
          </cell>
          <cell r="BR22">
            <v>688.08300000000008</v>
          </cell>
          <cell r="BS22">
            <v>694.95299999999997</v>
          </cell>
          <cell r="BT22">
            <v>689.34300000000007</v>
          </cell>
          <cell r="BU22" t="str">
            <v/>
          </cell>
          <cell r="BV22">
            <v>2.0899999999999181</v>
          </cell>
          <cell r="BW22">
            <v>1.2599999999999909</v>
          </cell>
          <cell r="BX22">
            <v>2.5399999999999183</v>
          </cell>
          <cell r="BY22">
            <v>450</v>
          </cell>
          <cell r="BZ22">
            <v>0.96250000000000002</v>
          </cell>
          <cell r="CA22">
            <v>0.5625</v>
          </cell>
          <cell r="CB22">
            <v>1.6749999999999545</v>
          </cell>
          <cell r="CC22">
            <v>1.4458622359710975</v>
          </cell>
          <cell r="CD22">
            <v>2812.8572052894597</v>
          </cell>
          <cell r="CE22">
            <v>8.7242482775220398E-2</v>
          </cell>
          <cell r="CF22">
            <v>719.75048289556833</v>
          </cell>
          <cell r="CG22">
            <v>3532.6076881850281</v>
          </cell>
          <cell r="CH22">
            <v>1.5</v>
          </cell>
          <cell r="CI22">
            <v>4487</v>
          </cell>
          <cell r="CJ22">
            <v>1.1809475222370276</v>
          </cell>
          <cell r="CK22">
            <v>1.5</v>
          </cell>
          <cell r="CL22">
            <v>2</v>
          </cell>
          <cell r="CM22">
            <v>2</v>
          </cell>
        </row>
        <row r="23">
          <cell r="A23">
            <v>12</v>
          </cell>
          <cell r="B23" t="str">
            <v>C11</v>
          </cell>
          <cell r="C23" t="str">
            <v>A12</v>
          </cell>
          <cell r="E23">
            <v>0.28000000000000003</v>
          </cell>
          <cell r="F23">
            <v>1.55</v>
          </cell>
          <cell r="G23">
            <v>5</v>
          </cell>
          <cell r="J23" t="str">
            <v/>
          </cell>
          <cell r="K23" t="str">
            <v/>
          </cell>
          <cell r="L23">
            <v>4.6541116427098697</v>
          </cell>
          <cell r="M23">
            <v>4.6541116427098697</v>
          </cell>
          <cell r="N23">
            <v>437.8905648792479</v>
          </cell>
          <cell r="O23">
            <v>0.63306000000000051</v>
          </cell>
          <cell r="P23">
            <v>429.67705155380821</v>
          </cell>
          <cell r="R23">
            <v>0.28000000000000003</v>
          </cell>
          <cell r="S23">
            <v>8.2200000000000006</v>
          </cell>
          <cell r="T23">
            <v>98</v>
          </cell>
          <cell r="U23">
            <v>110</v>
          </cell>
          <cell r="V23">
            <v>0.68799999999999994</v>
          </cell>
          <cell r="X23">
            <v>0</v>
          </cell>
          <cell r="Y23" t="str">
            <v/>
          </cell>
          <cell r="AA23">
            <v>0</v>
          </cell>
          <cell r="AB23" t="str">
            <v/>
          </cell>
          <cell r="AC23">
            <v>0.58479999999999999</v>
          </cell>
          <cell r="AD23">
            <v>4.8070560000000002</v>
          </cell>
          <cell r="AE23">
            <v>15.852551091358571</v>
          </cell>
          <cell r="AF23">
            <v>15.852551091358571</v>
          </cell>
          <cell r="AG23">
            <v>16.67455109135857</v>
          </cell>
          <cell r="AH23">
            <v>446.35160264516679</v>
          </cell>
          <cell r="AI23">
            <v>5</v>
          </cell>
          <cell r="AJ23">
            <v>3.5</v>
          </cell>
          <cell r="AK23">
            <v>18</v>
          </cell>
          <cell r="AL23">
            <v>0.45</v>
          </cell>
          <cell r="AM23">
            <v>1.4E-2</v>
          </cell>
          <cell r="AN23">
            <v>0.3708824515342713</v>
          </cell>
          <cell r="AO23">
            <v>0.42934570312499998</v>
          </cell>
          <cell r="AP23">
            <v>0.82418322563171398</v>
          </cell>
          <cell r="AQ23">
            <v>3.1831374235550873</v>
          </cell>
          <cell r="AR23">
            <v>1.587184713910635</v>
          </cell>
          <cell r="AS23">
            <v>3.8533283513727228</v>
          </cell>
          <cell r="AT23">
            <v>0.51643036988975122</v>
          </cell>
          <cell r="AU23">
            <v>0.88731282142402246</v>
          </cell>
          <cell r="AV23">
            <v>3.1194636574120183</v>
          </cell>
          <cell r="AW23">
            <v>496.12925803158839</v>
          </cell>
          <cell r="AX23">
            <v>0.89966797043190649</v>
          </cell>
          <cell r="AY23">
            <v>107.10862610994928</v>
          </cell>
          <cell r="AZ23" t="str">
            <v>17°24'59''</v>
          </cell>
          <cell r="BA23">
            <v>8.7050576818825309</v>
          </cell>
          <cell r="BB23">
            <v>1E-3</v>
          </cell>
          <cell r="BC23">
            <v>0.20399999999999999</v>
          </cell>
          <cell r="BD23">
            <v>0.192</v>
          </cell>
          <cell r="BE23">
            <v>0.39700000000000002</v>
          </cell>
          <cell r="BF23">
            <v>0.39600000000000002</v>
          </cell>
          <cell r="BG23" t="str">
            <v/>
          </cell>
          <cell r="BH23" t="str">
            <v/>
          </cell>
          <cell r="BI23" t="str">
            <v/>
          </cell>
          <cell r="BJ23" t="str">
            <v/>
          </cell>
          <cell r="BK23" t="str">
            <v/>
          </cell>
          <cell r="BL23" t="str">
            <v/>
          </cell>
          <cell r="BM23" t="str">
            <v/>
          </cell>
          <cell r="BN23">
            <v>0.4</v>
          </cell>
          <cell r="BO23">
            <v>687.23300000000006</v>
          </cell>
          <cell r="BP23">
            <v>687.05300000000011</v>
          </cell>
          <cell r="BQ23">
            <v>687.68300000000011</v>
          </cell>
          <cell r="BR23">
            <v>687.50300000000016</v>
          </cell>
          <cell r="BS23">
            <v>689.34300000000007</v>
          </cell>
          <cell r="BT23">
            <v>688.78700000000003</v>
          </cell>
          <cell r="BU23" t="str">
            <v/>
          </cell>
          <cell r="BV23">
            <v>1.6599999999999682</v>
          </cell>
          <cell r="BW23">
            <v>1.2839999999998781</v>
          </cell>
          <cell r="BX23">
            <v>2.1099999999999683</v>
          </cell>
          <cell r="BY23">
            <v>450</v>
          </cell>
          <cell r="BZ23">
            <v>0.96250000000000002</v>
          </cell>
          <cell r="CA23">
            <v>0.5625</v>
          </cell>
          <cell r="CB23">
            <v>1.4719999999999231</v>
          </cell>
          <cell r="CC23">
            <v>1.2986522926038992</v>
          </cell>
          <cell r="CD23">
            <v>2526.4671609346706</v>
          </cell>
          <cell r="CE23">
            <v>0.11010492596859589</v>
          </cell>
          <cell r="CF23">
            <v>908.36563924091604</v>
          </cell>
          <cell r="CG23">
            <v>3434.8328001755867</v>
          </cell>
          <cell r="CH23">
            <v>1.5</v>
          </cell>
          <cell r="CI23">
            <v>4487</v>
          </cell>
          <cell r="CJ23">
            <v>1.1482614665173567</v>
          </cell>
          <cell r="CK23">
            <v>1.5</v>
          </cell>
          <cell r="CL23">
            <v>2</v>
          </cell>
          <cell r="CM23">
            <v>2</v>
          </cell>
        </row>
        <row r="24">
          <cell r="A24">
            <v>13</v>
          </cell>
          <cell r="B24" t="str">
            <v>A12</v>
          </cell>
          <cell r="C24" t="str">
            <v>C13</v>
          </cell>
          <cell r="E24">
            <v>-1.5</v>
          </cell>
          <cell r="F24">
            <v>5.0000000000000044E-2</v>
          </cell>
          <cell r="G24">
            <v>5</v>
          </cell>
          <cell r="J24" t="str">
            <v/>
          </cell>
          <cell r="K24" t="str">
            <v/>
          </cell>
          <cell r="L24">
            <v>4.6541116427098697</v>
          </cell>
          <cell r="M24">
            <v>4.6541116427098697</v>
          </cell>
          <cell r="N24">
            <v>437.8905648792479</v>
          </cell>
          <cell r="O24">
            <v>0.63306105610561048</v>
          </cell>
          <cell r="P24">
            <v>13.860573173056965</v>
          </cell>
          <cell r="S24">
            <v>8.2200000000000006</v>
          </cell>
          <cell r="T24">
            <v>98</v>
          </cell>
          <cell r="U24">
            <v>110</v>
          </cell>
          <cell r="V24">
            <v>0.68799999999999994</v>
          </cell>
          <cell r="X24">
            <v>0</v>
          </cell>
          <cell r="Y24" t="str">
            <v/>
          </cell>
          <cell r="AA24">
            <v>0</v>
          </cell>
          <cell r="AB24" t="str">
            <v/>
          </cell>
          <cell r="AC24">
            <v>0.58479999999999999</v>
          </cell>
          <cell r="AD24">
            <v>4.8070560000000002</v>
          </cell>
          <cell r="AE24">
            <v>15.852551091358571</v>
          </cell>
          <cell r="AF24">
            <v>15.852551091358571</v>
          </cell>
          <cell r="AG24">
            <v>16.67455109135857</v>
          </cell>
          <cell r="AH24">
            <v>30.535124264415536</v>
          </cell>
          <cell r="AI24">
            <v>6.06</v>
          </cell>
          <cell r="AJ24">
            <v>5.98</v>
          </cell>
          <cell r="AK24">
            <v>8</v>
          </cell>
          <cell r="AL24">
            <v>0.2</v>
          </cell>
          <cell r="AM24">
            <v>1.4E-2</v>
          </cell>
          <cell r="AN24">
            <v>0.10073776245117187</v>
          </cell>
          <cell r="AO24">
            <v>0.15000000000000002</v>
          </cell>
          <cell r="AP24">
            <v>0.50368881225585938</v>
          </cell>
          <cell r="AQ24">
            <v>1.9258378679877948</v>
          </cell>
          <cell r="AR24">
            <v>2.1818722797944949</v>
          </cell>
          <cell r="AS24">
            <v>1.970139740484198</v>
          </cell>
          <cell r="AT24">
            <v>0.18903422496308742</v>
          </cell>
          <cell r="AU24">
            <v>0.2897719874142593</v>
          </cell>
          <cell r="AV24">
            <v>2.3746967329830779</v>
          </cell>
          <cell r="AW24">
            <v>74.603298108433222</v>
          </cell>
          <cell r="AX24">
            <v>0.40929992424777023</v>
          </cell>
          <cell r="AY24">
            <v>107.10481361440441</v>
          </cell>
          <cell r="AZ24" t="str">
            <v>00°00'00''</v>
          </cell>
          <cell r="BA24">
            <v>1000</v>
          </cell>
          <cell r="BB24">
            <v>1E-3</v>
          </cell>
          <cell r="BC24">
            <v>6.5000000000000002E-2</v>
          </cell>
          <cell r="BD24">
            <v>1.7000000000000001E-2</v>
          </cell>
          <cell r="BE24">
            <v>8.3000000000000004E-2</v>
          </cell>
          <cell r="BF24">
            <v>8.2000000000000003E-2</v>
          </cell>
          <cell r="BG24" t="str">
            <v/>
          </cell>
          <cell r="BH24" t="str">
            <v/>
          </cell>
          <cell r="BI24" t="str">
            <v/>
          </cell>
          <cell r="BJ24" t="str">
            <v/>
          </cell>
          <cell r="BK24" t="str">
            <v/>
          </cell>
          <cell r="BL24" t="str">
            <v/>
          </cell>
          <cell r="BM24" t="str">
            <v/>
          </cell>
          <cell r="BN24">
            <v>0.08</v>
          </cell>
          <cell r="BO24">
            <v>686.97300000000007</v>
          </cell>
          <cell r="BP24">
            <v>686.61300000000006</v>
          </cell>
          <cell r="BQ24">
            <v>687.17300000000012</v>
          </cell>
          <cell r="BR24">
            <v>686.8130000000001</v>
          </cell>
          <cell r="BS24">
            <v>688.78700000000003</v>
          </cell>
          <cell r="BT24">
            <v>688.11300000000006</v>
          </cell>
          <cell r="BU24" t="str">
            <v/>
          </cell>
          <cell r="BV24">
            <v>1.6139999999999191</v>
          </cell>
          <cell r="BW24">
            <v>1.2999999999999545</v>
          </cell>
          <cell r="BX24">
            <v>1.813999999999919</v>
          </cell>
          <cell r="BY24">
            <v>200</v>
          </cell>
          <cell r="BZ24">
            <v>0.65</v>
          </cell>
          <cell r="CA24">
            <v>0.25</v>
          </cell>
          <cell r="CB24">
            <v>1.4569999999999368</v>
          </cell>
          <cell r="CC24">
            <v>1.7695149826283836</v>
          </cell>
          <cell r="CD24">
            <v>1570.0021683370335</v>
          </cell>
          <cell r="CE24">
            <v>5.1015114483115021E-2</v>
          </cell>
          <cell r="CF24">
            <v>420.87469448569891</v>
          </cell>
          <cell r="CG24">
            <v>1990.8768628227324</v>
          </cell>
          <cell r="CH24">
            <v>1.5</v>
          </cell>
          <cell r="CI24">
            <v>2957</v>
          </cell>
          <cell r="CJ24">
            <v>1.0099138634542097</v>
          </cell>
          <cell r="CK24">
            <v>1.5</v>
          </cell>
          <cell r="CL24">
            <v>2</v>
          </cell>
          <cell r="CM24">
            <v>2</v>
          </cell>
        </row>
        <row r="25">
          <cell r="A25">
            <v>14</v>
          </cell>
          <cell r="B25" t="str">
            <v>C13</v>
          </cell>
          <cell r="C25" t="str">
            <v>C14</v>
          </cell>
          <cell r="D25">
            <v>0.3</v>
          </cell>
          <cell r="F25">
            <v>0.35000000000000003</v>
          </cell>
          <cell r="G25">
            <v>5</v>
          </cell>
          <cell r="J25" t="str">
            <v/>
          </cell>
          <cell r="K25" t="str">
            <v/>
          </cell>
          <cell r="L25">
            <v>4.6541116427098697</v>
          </cell>
          <cell r="M25">
            <v>4.6541116427098697</v>
          </cell>
          <cell r="N25">
            <v>437.8905648792479</v>
          </cell>
          <cell r="O25">
            <v>0.62662245173484554</v>
          </cell>
          <cell r="P25">
            <v>96.037220774666778</v>
          </cell>
          <cell r="Q25">
            <v>0.3</v>
          </cell>
          <cell r="R25">
            <v>4.3099999999999996</v>
          </cell>
          <cell r="S25">
            <v>12.83</v>
          </cell>
          <cell r="T25">
            <v>98</v>
          </cell>
          <cell r="U25">
            <v>1917</v>
          </cell>
          <cell r="V25">
            <v>0.68799999999999994</v>
          </cell>
          <cell r="X25">
            <v>0</v>
          </cell>
          <cell r="Y25" t="str">
            <v/>
          </cell>
          <cell r="AA25">
            <v>0</v>
          </cell>
          <cell r="AB25" t="str">
            <v/>
          </cell>
          <cell r="AC25">
            <v>0.58479999999999999</v>
          </cell>
          <cell r="AD25">
            <v>7.5029839999999997</v>
          </cell>
          <cell r="AE25">
            <v>23.948652961556085</v>
          </cell>
          <cell r="AF25">
            <v>23.948652961556085</v>
          </cell>
          <cell r="AG25">
            <v>25.231652961556087</v>
          </cell>
          <cell r="AH25">
            <v>121.26887373622287</v>
          </cell>
          <cell r="AI25">
            <v>74.069999999999993</v>
          </cell>
          <cell r="AJ25">
            <v>0.41</v>
          </cell>
          <cell r="AK25">
            <v>18</v>
          </cell>
          <cell r="AL25">
            <v>0.45</v>
          </cell>
          <cell r="AM25">
            <v>1.4E-2</v>
          </cell>
          <cell r="AN25">
            <v>0.3151702880859375</v>
          </cell>
          <cell r="AO25">
            <v>0.24301757812500002</v>
          </cell>
          <cell r="AP25">
            <v>0.70037841796875</v>
          </cell>
          <cell r="AQ25">
            <v>1.0192004030817821</v>
          </cell>
          <cell r="AR25">
            <v>0.60520601775671157</v>
          </cell>
          <cell r="AS25">
            <v>0.3985357720480861</v>
          </cell>
          <cell r="AT25">
            <v>5.2944417005202193E-2</v>
          </cell>
          <cell r="AU25">
            <v>0.36811470509113969</v>
          </cell>
          <cell r="AV25">
            <v>1.067671958590932</v>
          </cell>
          <cell r="AW25">
            <v>169.80588806612556</v>
          </cell>
          <cell r="AX25">
            <v>0.71416177093339972</v>
          </cell>
          <cell r="AY25">
            <v>120.48880343979978</v>
          </cell>
          <cell r="AZ25" t="str">
            <v>13°23'02''</v>
          </cell>
          <cell r="BA25">
            <v>11.363827430889648</v>
          </cell>
          <cell r="BB25">
            <v>7.8E-2</v>
          </cell>
          <cell r="BC25">
            <v>2.7E-2</v>
          </cell>
          <cell r="BD25">
            <v>6.0000000000000001E-3</v>
          </cell>
          <cell r="BE25">
            <v>0.111</v>
          </cell>
          <cell r="BF25">
            <v>0.111</v>
          </cell>
          <cell r="BG25">
            <v>0.28477951284958553</v>
          </cell>
          <cell r="BH25">
            <v>2.6666666666666665</v>
          </cell>
          <cell r="BI25">
            <v>1.2</v>
          </cell>
          <cell r="BJ25">
            <v>4.1102566573952996E-2</v>
          </cell>
          <cell r="BK25">
            <v>0.28412014469895303</v>
          </cell>
          <cell r="BL25">
            <v>9.2654422126641801E-3</v>
          </cell>
          <cell r="BM25">
            <v>0.35206270429394065</v>
          </cell>
          <cell r="BN25">
            <v>0.25</v>
          </cell>
          <cell r="BO25">
            <v>686.37300000000005</v>
          </cell>
          <cell r="BP25">
            <v>686.07300000000009</v>
          </cell>
          <cell r="BQ25">
            <v>686.82300000000009</v>
          </cell>
          <cell r="BR25">
            <v>686.52300000000014</v>
          </cell>
          <cell r="BS25">
            <v>688.11300000000006</v>
          </cell>
          <cell r="BT25">
            <v>689.41300000000001</v>
          </cell>
          <cell r="BU25" t="str">
            <v/>
          </cell>
          <cell r="BV25">
            <v>1.2899999999999636</v>
          </cell>
          <cell r="BW25">
            <v>2.8899999999998727</v>
          </cell>
          <cell r="BX25">
            <v>1.7399999999999636</v>
          </cell>
          <cell r="BY25">
            <v>450</v>
          </cell>
          <cell r="BZ25">
            <v>0.96250000000000002</v>
          </cell>
          <cell r="CA25">
            <v>0.5625</v>
          </cell>
          <cell r="CB25">
            <v>2.0899999999999181</v>
          </cell>
          <cell r="CC25">
            <v>1.7263664932246268</v>
          </cell>
          <cell r="CD25">
            <v>3358.5650891391419</v>
          </cell>
          <cell r="CE25">
            <v>5.7864451854060084E-2</v>
          </cell>
          <cell r="CF25">
            <v>477.38172779599569</v>
          </cell>
          <cell r="CG25">
            <v>3835.9468169351376</v>
          </cell>
          <cell r="CH25">
            <v>1.5</v>
          </cell>
          <cell r="CI25">
            <v>4487</v>
          </cell>
          <cell r="CJ25">
            <v>1.2823535158018065</v>
          </cell>
          <cell r="CK25">
            <v>1.5</v>
          </cell>
          <cell r="CL25">
            <v>2</v>
          </cell>
          <cell r="CM25">
            <v>2</v>
          </cell>
        </row>
        <row r="26">
          <cell r="A26">
            <v>15</v>
          </cell>
          <cell r="B26" t="str">
            <v>C14</v>
          </cell>
          <cell r="C26" t="str">
            <v>C15</v>
          </cell>
          <cell r="F26">
            <v>0.35000000000000003</v>
          </cell>
          <cell r="G26">
            <v>5</v>
          </cell>
          <cell r="J26" t="str">
            <v/>
          </cell>
          <cell r="K26" t="str">
            <v/>
          </cell>
          <cell r="L26">
            <v>4.6541116427098697</v>
          </cell>
          <cell r="M26">
            <v>4.6541116427098697</v>
          </cell>
          <cell r="N26">
            <v>437.8905648792479</v>
          </cell>
          <cell r="O26">
            <v>0.62989898989898918</v>
          </cell>
          <cell r="P26">
            <v>96.539388576307616</v>
          </cell>
          <cell r="S26">
            <v>12.83</v>
          </cell>
          <cell r="T26">
            <v>98</v>
          </cell>
          <cell r="U26">
            <v>1917</v>
          </cell>
          <cell r="V26">
            <v>0.68799999999999994</v>
          </cell>
          <cell r="X26">
            <v>0</v>
          </cell>
          <cell r="Y26" t="str">
            <v/>
          </cell>
          <cell r="AA26">
            <v>0</v>
          </cell>
          <cell r="AB26" t="str">
            <v/>
          </cell>
          <cell r="AC26">
            <v>0.58479999999999999</v>
          </cell>
          <cell r="AD26">
            <v>7.5029839999999997</v>
          </cell>
          <cell r="AE26">
            <v>23.948652961556085</v>
          </cell>
          <cell r="AF26">
            <v>23.948652961556085</v>
          </cell>
          <cell r="AG26">
            <v>25.231652961556087</v>
          </cell>
          <cell r="AH26">
            <v>121.77104153786371</v>
          </cell>
          <cell r="AI26">
            <v>7.92</v>
          </cell>
          <cell r="AJ26">
            <v>0.5</v>
          </cell>
          <cell r="AK26">
            <v>18</v>
          </cell>
          <cell r="AL26">
            <v>0.45</v>
          </cell>
          <cell r="AM26">
            <v>1.4E-2</v>
          </cell>
          <cell r="AN26">
            <v>0.29668879508972162</v>
          </cell>
          <cell r="AO26">
            <v>0.24345703125000001</v>
          </cell>
          <cell r="AP26">
            <v>0.65930843353271473</v>
          </cell>
          <cell r="AQ26">
            <v>1.0947976498534921</v>
          </cell>
          <cell r="AR26">
            <v>0.68391644176976363</v>
          </cell>
          <cell r="AS26">
            <v>0.46323274838033618</v>
          </cell>
          <cell r="AT26">
            <v>6.1089800923788462E-2</v>
          </cell>
          <cell r="AU26">
            <v>0.35777859601351009</v>
          </cell>
          <cell r="AV26">
            <v>1.1790464373451699</v>
          </cell>
          <cell r="AW26">
            <v>187.51923355636825</v>
          </cell>
          <cell r="AX26">
            <v>0.64937894224732606</v>
          </cell>
          <cell r="AY26">
            <v>171.69793098169856</v>
          </cell>
          <cell r="AZ26" t="str">
            <v>51°12'33''</v>
          </cell>
          <cell r="BA26">
            <v>2.7823125836732552</v>
          </cell>
          <cell r="BB26">
            <v>1E-3</v>
          </cell>
          <cell r="BC26">
            <v>1E-3</v>
          </cell>
          <cell r="BD26">
            <v>1.0999999999999999E-2</v>
          </cell>
          <cell r="BE26">
            <v>1.2999999999999999E-2</v>
          </cell>
          <cell r="BF26">
            <v>1.2999999999999999E-2</v>
          </cell>
          <cell r="BG26">
            <v>0.28595876930273845</v>
          </cell>
          <cell r="BH26">
            <v>2.6666666666666665</v>
          </cell>
          <cell r="BI26">
            <v>1.2</v>
          </cell>
          <cell r="BJ26">
            <v>5.021891818371254E-2</v>
          </cell>
          <cell r="BK26">
            <v>0.29367594943371256</v>
          </cell>
          <cell r="BL26">
            <v>9.3682384884000783E-3</v>
          </cell>
          <cell r="BM26">
            <v>0.36365302550653517</v>
          </cell>
          <cell r="BN26">
            <v>0.05</v>
          </cell>
          <cell r="BO26">
            <v>686.02300000000014</v>
          </cell>
          <cell r="BP26">
            <v>685.98300000000017</v>
          </cell>
          <cell r="BQ26">
            <v>686.47300000000018</v>
          </cell>
          <cell r="BR26">
            <v>686.43300000000022</v>
          </cell>
          <cell r="BS26">
            <v>689.41300000000001</v>
          </cell>
          <cell r="BT26">
            <v>689.03300000000013</v>
          </cell>
          <cell r="BU26" t="str">
            <v/>
          </cell>
          <cell r="BV26">
            <v>2.9399999999998272</v>
          </cell>
          <cell r="BW26">
            <v>2.5999999999999091</v>
          </cell>
          <cell r="BX26">
            <v>3.3899999999998274</v>
          </cell>
          <cell r="BY26">
            <v>450</v>
          </cell>
          <cell r="BZ26">
            <v>0.96250000000000002</v>
          </cell>
          <cell r="CA26">
            <v>0.5625</v>
          </cell>
          <cell r="CB26">
            <v>2.7699999999998681</v>
          </cell>
          <cell r="CC26">
            <v>2.1321792333691234</v>
          </cell>
          <cell r="CD26">
            <v>4148.0547526180653</v>
          </cell>
          <cell r="CE26">
            <v>3.3797260236705262E-2</v>
          </cell>
          <cell r="CF26">
            <v>278.82739695281839</v>
          </cell>
          <cell r="CG26">
            <v>4426.8821495708835</v>
          </cell>
          <cell r="CH26">
            <v>1.5</v>
          </cell>
          <cell r="CI26">
            <v>4487</v>
          </cell>
          <cell r="CJ26">
            <v>1.4799026575342824</v>
          </cell>
          <cell r="CK26">
            <v>1.5</v>
          </cell>
          <cell r="CL26">
            <v>2</v>
          </cell>
          <cell r="CM26">
            <v>2</v>
          </cell>
        </row>
        <row r="27">
          <cell r="A27">
            <v>16</v>
          </cell>
          <cell r="B27" t="str">
            <v>C15</v>
          </cell>
          <cell r="C27" t="str">
            <v>C16</v>
          </cell>
          <cell r="F27">
            <v>0.35000000000000003</v>
          </cell>
          <cell r="G27">
            <v>5</v>
          </cell>
          <cell r="J27" t="str">
            <v/>
          </cell>
          <cell r="K27" t="str">
            <v/>
          </cell>
          <cell r="L27">
            <v>4.6541116427098697</v>
          </cell>
          <cell r="M27">
            <v>4.6541116427098697</v>
          </cell>
          <cell r="N27">
            <v>437.8905648792479</v>
          </cell>
          <cell r="O27">
            <v>0.66974137931034572</v>
          </cell>
          <cell r="P27">
            <v>102.64570081822488</v>
          </cell>
          <cell r="S27">
            <v>12.83</v>
          </cell>
          <cell r="T27">
            <v>98</v>
          </cell>
          <cell r="U27">
            <v>1917</v>
          </cell>
          <cell r="V27">
            <v>0.68799999999999994</v>
          </cell>
          <cell r="X27">
            <v>0</v>
          </cell>
          <cell r="Y27" t="str">
            <v/>
          </cell>
          <cell r="AA27">
            <v>0</v>
          </cell>
          <cell r="AB27" t="str">
            <v/>
          </cell>
          <cell r="AC27">
            <v>0.58479999999999999</v>
          </cell>
          <cell r="AD27">
            <v>7.5029839999999997</v>
          </cell>
          <cell r="AE27">
            <v>23.948652961556085</v>
          </cell>
          <cell r="AF27">
            <v>23.948652961556085</v>
          </cell>
          <cell r="AG27">
            <v>25.231652961556087</v>
          </cell>
          <cell r="AH27">
            <v>127.87735377978098</v>
          </cell>
          <cell r="AI27">
            <v>5.22</v>
          </cell>
          <cell r="AJ27">
            <v>46.51</v>
          </cell>
          <cell r="AK27">
            <v>18</v>
          </cell>
          <cell r="AL27">
            <v>0.45</v>
          </cell>
          <cell r="AM27">
            <v>1.4E-2</v>
          </cell>
          <cell r="AN27">
            <v>9.1291397809982328E-2</v>
          </cell>
          <cell r="AO27">
            <v>0.24960937499999999</v>
          </cell>
          <cell r="AP27">
            <v>0.20286977291107183</v>
          </cell>
          <cell r="AQ27">
            <v>5.5333082548660188</v>
          </cell>
          <cell r="AR27">
            <v>6.9852038707835087</v>
          </cell>
          <cell r="AS27">
            <v>15.783833586338119</v>
          </cell>
          <cell r="AT27">
            <v>1.5605249869198994</v>
          </cell>
          <cell r="AU27">
            <v>1.6518163847298817</v>
          </cell>
          <cell r="AV27">
            <v>11.371534621226271</v>
          </cell>
          <cell r="AW27">
            <v>1808.5644373206262</v>
          </cell>
          <cell r="AX27">
            <v>7.0706551086026137E-2</v>
          </cell>
          <cell r="AY27">
            <v>150.5004077340291</v>
          </cell>
          <cell r="AZ27" t="str">
            <v>21°11'51''</v>
          </cell>
          <cell r="BA27">
            <v>7.1254554098055687</v>
          </cell>
          <cell r="BB27">
            <v>1.294</v>
          </cell>
          <cell r="BC27">
            <v>0.15</v>
          </cell>
          <cell r="BD27">
            <v>0.224</v>
          </cell>
          <cell r="BE27">
            <v>1.6679999999999999</v>
          </cell>
          <cell r="BF27">
            <v>1.6679999999999999</v>
          </cell>
          <cell r="BG27">
            <v>0.30029841452236117</v>
          </cell>
          <cell r="BH27">
            <v>2.6666666666666665</v>
          </cell>
          <cell r="BI27">
            <v>1.2</v>
          </cell>
          <cell r="BJ27">
            <v>4.7930518538132354</v>
          </cell>
          <cell r="BK27">
            <v>5.0426612288132358</v>
          </cell>
          <cell r="BL27">
            <v>1.0675652368827082E-2</v>
          </cell>
          <cell r="BM27">
            <v>6.0640042574184756</v>
          </cell>
          <cell r="BN27">
            <v>5.77</v>
          </cell>
          <cell r="BO27">
            <v>685.40300000000025</v>
          </cell>
          <cell r="BP27">
            <v>682.9730000000003</v>
          </cell>
          <cell r="BQ27">
            <v>685.85300000000029</v>
          </cell>
          <cell r="BR27">
            <v>683.42300000000034</v>
          </cell>
          <cell r="BS27">
            <v>689.03300000000013</v>
          </cell>
          <cell r="BT27">
            <v>684.62300000000005</v>
          </cell>
          <cell r="BU27" t="str">
            <v/>
          </cell>
          <cell r="BV27">
            <v>3.1799999999998363</v>
          </cell>
          <cell r="BW27">
            <v>1.1999999999997044</v>
          </cell>
          <cell r="BX27">
            <v>3.6299999999998365</v>
          </cell>
          <cell r="BY27">
            <v>450</v>
          </cell>
          <cell r="BZ27">
            <v>0.96250000000000002</v>
          </cell>
          <cell r="CA27">
            <v>0.5625</v>
          </cell>
          <cell r="CB27">
            <v>2.1899999999997704</v>
          </cell>
          <cell r="CC27">
            <v>1.7900719555872155</v>
          </cell>
          <cell r="CD27">
            <v>3482.5010799720098</v>
          </cell>
          <cell r="CE27">
            <v>5.2978269652359744E-2</v>
          </cell>
          <cell r="CF27">
            <v>437.07072463196789</v>
          </cell>
          <cell r="CG27">
            <v>3919.5718046039779</v>
          </cell>
          <cell r="CH27">
            <v>1.5</v>
          </cell>
          <cell r="CI27">
            <v>4487</v>
          </cell>
          <cell r="CJ27">
            <v>1.3103092727670975</v>
          </cell>
          <cell r="CK27">
            <v>1.5</v>
          </cell>
          <cell r="CL27">
            <v>2</v>
          </cell>
          <cell r="CM27">
            <v>2</v>
          </cell>
        </row>
        <row r="28">
          <cell r="A28">
            <v>17</v>
          </cell>
          <cell r="B28" t="str">
            <v>C16</v>
          </cell>
          <cell r="C28" t="str">
            <v>C17</v>
          </cell>
          <cell r="F28">
            <v>0.35000000000000003</v>
          </cell>
          <cell r="G28">
            <v>5</v>
          </cell>
          <cell r="J28" t="str">
            <v/>
          </cell>
          <cell r="K28" t="str">
            <v/>
          </cell>
          <cell r="L28">
            <v>4.6541116427098697</v>
          </cell>
          <cell r="M28">
            <v>4.6541116427098697</v>
          </cell>
          <cell r="N28">
            <v>437.8905648792479</v>
          </cell>
          <cell r="O28">
            <v>0.64210396039604045</v>
          </cell>
          <cell r="P28">
            <v>98.409943075158537</v>
          </cell>
          <cell r="S28">
            <v>12.83</v>
          </cell>
          <cell r="T28">
            <v>98</v>
          </cell>
          <cell r="U28">
            <v>1917</v>
          </cell>
          <cell r="V28">
            <v>0.68799999999999994</v>
          </cell>
          <cell r="X28">
            <v>0</v>
          </cell>
          <cell r="Y28" t="str">
            <v/>
          </cell>
          <cell r="AA28">
            <v>0</v>
          </cell>
          <cell r="AB28" t="str">
            <v/>
          </cell>
          <cell r="AC28">
            <v>0.58479999999999999</v>
          </cell>
          <cell r="AD28">
            <v>7.5029839999999997</v>
          </cell>
          <cell r="AE28">
            <v>23.948652961556085</v>
          </cell>
          <cell r="AF28">
            <v>23.948652961556085</v>
          </cell>
          <cell r="AG28">
            <v>25.231652961556087</v>
          </cell>
          <cell r="AH28">
            <v>123.64159603671462</v>
          </cell>
          <cell r="AI28">
            <v>4.04</v>
          </cell>
          <cell r="AJ28">
            <v>18.79</v>
          </cell>
          <cell r="AK28">
            <v>18</v>
          </cell>
          <cell r="AL28">
            <v>0.45</v>
          </cell>
          <cell r="AM28">
            <v>1.4E-2</v>
          </cell>
          <cell r="AN28">
            <v>0.11251437664031982</v>
          </cell>
          <cell r="AO28">
            <v>0.24521484374999999</v>
          </cell>
          <cell r="AP28">
            <v>0.25003194808959961</v>
          </cell>
          <cell r="AQ28">
            <v>3.9757790513113038</v>
          </cell>
          <cell r="AR28">
            <v>4.4897540672024876</v>
          </cell>
          <cell r="AS28">
            <v>7.6667329164274074</v>
          </cell>
          <cell r="AT28">
            <v>0.80564827037950104</v>
          </cell>
          <cell r="AU28">
            <v>0.91816264701982087</v>
          </cell>
          <cell r="AV28">
            <v>7.2278527823431746</v>
          </cell>
          <cell r="AW28">
            <v>1149.5403158632919</v>
          </cell>
          <cell r="AX28">
            <v>0.1075574247640555</v>
          </cell>
          <cell r="AY28">
            <v>150.4994376613574</v>
          </cell>
          <cell r="AZ28" t="str">
            <v>00°00'00''</v>
          </cell>
          <cell r="BA28">
            <v>1000</v>
          </cell>
          <cell r="BB28">
            <v>1E-3</v>
          </cell>
          <cell r="BC28">
            <v>0.151</v>
          </cell>
          <cell r="BD28">
            <v>5.8000000000000003E-2</v>
          </cell>
          <cell r="BE28">
            <v>0.21</v>
          </cell>
          <cell r="BF28">
            <v>0.20899999999999999</v>
          </cell>
          <cell r="BG28" t="str">
            <v/>
          </cell>
          <cell r="BH28" t="str">
            <v/>
          </cell>
          <cell r="BI28" t="str">
            <v/>
          </cell>
          <cell r="BJ28" t="str">
            <v/>
          </cell>
          <cell r="BK28" t="str">
            <v/>
          </cell>
          <cell r="BL28" t="str">
            <v/>
          </cell>
          <cell r="BM28" t="str">
            <v/>
          </cell>
          <cell r="BN28">
            <v>0.21</v>
          </cell>
          <cell r="BO28">
            <v>682.27300000000025</v>
          </cell>
          <cell r="BP28">
            <v>681.51300000000026</v>
          </cell>
          <cell r="BQ28">
            <v>682.7230000000003</v>
          </cell>
          <cell r="BR28">
            <v>681.96300000000031</v>
          </cell>
          <cell r="BS28">
            <v>684.62300000000005</v>
          </cell>
          <cell r="BT28">
            <v>683.44299999999998</v>
          </cell>
          <cell r="BU28" t="str">
            <v/>
          </cell>
          <cell r="BV28">
            <v>1.8999999999997499</v>
          </cell>
          <cell r="BW28">
            <v>1.4799999999996771</v>
          </cell>
          <cell r="BX28">
            <v>2.3499999999997501</v>
          </cell>
          <cell r="BY28">
            <v>450</v>
          </cell>
          <cell r="BZ28">
            <v>0.96250000000000002</v>
          </cell>
          <cell r="CA28">
            <v>0.5625</v>
          </cell>
          <cell r="CB28">
            <v>1.6899999999997135</v>
          </cell>
          <cell r="CC28">
            <v>1.4564712123942514</v>
          </cell>
          <cell r="CD28">
            <v>2833.4964716249356</v>
          </cell>
          <cell r="CE28">
            <v>8.5834483443120613E-2</v>
          </cell>
          <cell r="CF28">
            <v>708.13448840574506</v>
          </cell>
          <cell r="CG28">
            <v>3541.6309600306804</v>
          </cell>
          <cell r="CH28">
            <v>1.5</v>
          </cell>
          <cell r="CI28">
            <v>4487</v>
          </cell>
          <cell r="CJ28">
            <v>1.1839639937700068</v>
          </cell>
          <cell r="CK28">
            <v>1.5</v>
          </cell>
          <cell r="CL28">
            <v>2</v>
          </cell>
          <cell r="CM28">
            <v>2</v>
          </cell>
        </row>
        <row r="29">
          <cell r="A29">
            <v>18</v>
          </cell>
          <cell r="B29" t="str">
            <v>C17</v>
          </cell>
          <cell r="C29" t="str">
            <v>C18</v>
          </cell>
          <cell r="D29">
            <v>0.09</v>
          </cell>
          <cell r="F29">
            <v>0.44000000000000006</v>
          </cell>
          <cell r="G29">
            <v>5</v>
          </cell>
          <cell r="J29" t="str">
            <v/>
          </cell>
          <cell r="K29" t="str">
            <v/>
          </cell>
          <cell r="L29">
            <v>4.6541116427098697</v>
          </cell>
          <cell r="M29">
            <v>4.6541116427098697</v>
          </cell>
          <cell r="N29">
            <v>437.8905648792479</v>
          </cell>
          <cell r="O29">
            <v>0.6266236233907243</v>
          </cell>
          <cell r="P29">
            <v>120.73273186182799</v>
          </cell>
          <cell r="Q29">
            <v>0.09</v>
          </cell>
          <cell r="S29">
            <v>12.92</v>
          </cell>
          <cell r="T29">
            <v>98</v>
          </cell>
          <cell r="U29">
            <v>1952</v>
          </cell>
          <cell r="V29">
            <v>0.68799999999999994</v>
          </cell>
          <cell r="X29">
            <v>0</v>
          </cell>
          <cell r="Y29" t="str">
            <v/>
          </cell>
          <cell r="AA29">
            <v>0</v>
          </cell>
          <cell r="AB29" t="str">
            <v/>
          </cell>
          <cell r="AC29">
            <v>0.58479999999999999</v>
          </cell>
          <cell r="AD29">
            <v>7.5556159999999997</v>
          </cell>
          <cell r="AE29">
            <v>24.104294214297553</v>
          </cell>
          <cell r="AF29">
            <v>24.104294214297553</v>
          </cell>
          <cell r="AG29">
            <v>25.396294214297555</v>
          </cell>
          <cell r="AH29">
            <v>146.12902607612554</v>
          </cell>
          <cell r="AI29">
            <v>64.47</v>
          </cell>
          <cell r="AJ29">
            <v>0.38</v>
          </cell>
          <cell r="AK29">
            <v>18</v>
          </cell>
          <cell r="AL29">
            <v>0.45</v>
          </cell>
          <cell r="AM29">
            <v>1.4E-2</v>
          </cell>
          <cell r="AN29">
            <v>0.36901016235351564</v>
          </cell>
          <cell r="AO29">
            <v>0.26806640625</v>
          </cell>
          <cell r="AP29">
            <v>0.8200225830078125</v>
          </cell>
          <cell r="AQ29">
            <v>1.0469238242441505</v>
          </cell>
          <cell r="AR29">
            <v>0.52562657530616341</v>
          </cell>
          <cell r="AS29">
            <v>0.41680087223403262</v>
          </cell>
          <cell r="AT29">
            <v>5.5863888571355602E-2</v>
          </cell>
          <cell r="AU29">
            <v>0.42487405092487124</v>
          </cell>
          <cell r="AV29">
            <v>1.0278688540258512</v>
          </cell>
          <cell r="AW29">
            <v>163.47547780848203</v>
          </cell>
          <cell r="AX29">
            <v>0.89388957925127743</v>
          </cell>
          <cell r="AY29">
            <v>208.24170826422633</v>
          </cell>
          <cell r="AZ29" t="str">
            <v>57°44'32''</v>
          </cell>
          <cell r="BA29">
            <v>2.4182077430262381</v>
          </cell>
          <cell r="BB29">
            <v>1E-3</v>
          </cell>
          <cell r="BC29">
            <v>0.15</v>
          </cell>
          <cell r="BD29">
            <v>6.4000000000000001E-2</v>
          </cell>
          <cell r="BE29">
            <v>0.215</v>
          </cell>
          <cell r="BF29">
            <v>0.215</v>
          </cell>
          <cell r="BG29">
            <v>0.34315939100466136</v>
          </cell>
          <cell r="BH29">
            <v>2.6666666666666665</v>
          </cell>
          <cell r="BI29">
            <v>1.2</v>
          </cell>
          <cell r="BJ29">
            <v>4.2089160445659177E-2</v>
          </cell>
          <cell r="BK29">
            <v>0.31015556669565919</v>
          </cell>
          <cell r="BL29">
            <v>1.5244101460617611E-2</v>
          </cell>
          <cell r="BM29">
            <v>0.39047960178753216</v>
          </cell>
          <cell r="BN29">
            <v>0.28000000000000003</v>
          </cell>
          <cell r="BO29">
            <v>681.38300000000027</v>
          </cell>
          <cell r="BP29">
            <v>681.14300000000026</v>
          </cell>
          <cell r="BQ29">
            <v>681.83300000000031</v>
          </cell>
          <cell r="BR29">
            <v>681.5930000000003</v>
          </cell>
          <cell r="BS29">
            <v>683.44299999999998</v>
          </cell>
          <cell r="BT29">
            <v>684.57300000000009</v>
          </cell>
          <cell r="BU29" t="str">
            <v/>
          </cell>
          <cell r="BV29">
            <v>1.6099999999996726</v>
          </cell>
          <cell r="BW29">
            <v>2.9799999999997908</v>
          </cell>
          <cell r="BX29">
            <v>2.0599999999996728</v>
          </cell>
          <cell r="BY29">
            <v>450</v>
          </cell>
          <cell r="BZ29">
            <v>0.96250000000000002</v>
          </cell>
          <cell r="CA29">
            <v>0.5625</v>
          </cell>
          <cell r="CB29">
            <v>2.2949999999997317</v>
          </cell>
          <cell r="CC29">
            <v>1.8554138980513093</v>
          </cell>
          <cell r="CD29">
            <v>3609.6207661323515</v>
          </cell>
          <cell r="CE29">
            <v>4.8474597514741369E-2</v>
          </cell>
          <cell r="CF29">
            <v>399.9154294966163</v>
          </cell>
          <cell r="CG29">
            <v>4009.536195628968</v>
          </cell>
          <cell r="CH29">
            <v>1.5</v>
          </cell>
          <cell r="CI29">
            <v>4487</v>
          </cell>
          <cell r="CJ29">
            <v>1.3403842864817144</v>
          </cell>
          <cell r="CK29">
            <v>1.5</v>
          </cell>
          <cell r="CL29">
            <v>2</v>
          </cell>
          <cell r="CM29">
            <v>2</v>
          </cell>
        </row>
        <row r="30">
          <cell r="A30">
            <v>19</v>
          </cell>
          <cell r="B30" t="str">
            <v>C18</v>
          </cell>
          <cell r="C30" t="str">
            <v>C19</v>
          </cell>
          <cell r="D30">
            <v>0.04</v>
          </cell>
          <cell r="E30">
            <v>2.5499999999999998</v>
          </cell>
          <cell r="F30">
            <v>3.03</v>
          </cell>
          <cell r="G30">
            <v>5</v>
          </cell>
          <cell r="J30" t="str">
            <v/>
          </cell>
          <cell r="K30">
            <v>1.0409620105724</v>
          </cell>
          <cell r="L30">
            <v>5.6950736532822699</v>
          </cell>
          <cell r="M30">
            <v>5.6950736532822699</v>
          </cell>
          <cell r="N30">
            <v>418.73477282316048</v>
          </cell>
          <cell r="O30">
            <v>0.64050518134715029</v>
          </cell>
          <cell r="P30">
            <v>812.65142855847216</v>
          </cell>
          <cell r="Q30">
            <v>0.04</v>
          </cell>
          <cell r="R30">
            <v>2.5499999999999998</v>
          </cell>
          <cell r="S30">
            <v>15.51</v>
          </cell>
          <cell r="T30">
            <v>98</v>
          </cell>
          <cell r="U30">
            <v>2967</v>
          </cell>
          <cell r="V30">
            <v>0.68799999999999994</v>
          </cell>
          <cell r="X30">
            <v>0</v>
          </cell>
          <cell r="Y30" t="str">
            <v/>
          </cell>
          <cell r="AA30">
            <v>0</v>
          </cell>
          <cell r="AB30" t="str">
            <v/>
          </cell>
          <cell r="AC30">
            <v>0.58479999999999999</v>
          </cell>
          <cell r="AD30">
            <v>9.0702479999999994</v>
          </cell>
          <cell r="AE30">
            <v>28.551399527413498</v>
          </cell>
          <cell r="AF30">
            <v>28.551399527413498</v>
          </cell>
          <cell r="AG30">
            <v>30.102399527413496</v>
          </cell>
          <cell r="AH30">
            <v>842.75382808588563</v>
          </cell>
          <cell r="AI30">
            <v>19.3</v>
          </cell>
          <cell r="AJ30">
            <v>12.56</v>
          </cell>
          <cell r="AK30">
            <v>28</v>
          </cell>
          <cell r="AL30">
            <v>0.70000000000000007</v>
          </cell>
          <cell r="AM30">
            <v>1.2999999999999999E-2</v>
          </cell>
          <cell r="AN30">
            <v>0.27372342944145206</v>
          </cell>
          <cell r="AO30">
            <v>0.57541503906250013</v>
          </cell>
          <cell r="AP30">
            <v>0.39103347063064575</v>
          </cell>
          <cell r="AQ30">
            <v>6.0432101652517645</v>
          </cell>
          <cell r="AR30">
            <v>4.2668532950937799</v>
          </cell>
          <cell r="AS30">
            <v>11.682602929841305</v>
          </cell>
          <cell r="AT30">
            <v>1.8613857849848245</v>
          </cell>
          <cell r="AU30">
            <v>2.1351092144262767</v>
          </cell>
          <cell r="AV30">
            <v>8.5437610854409787</v>
          </cell>
          <cell r="AW30">
            <v>3288.0245898558483</v>
          </cell>
          <cell r="AX30">
            <v>0.25631007465270605</v>
          </cell>
          <cell r="AY30">
            <v>114.73554446443033</v>
          </cell>
          <cell r="AZ30" t="str">
            <v>93°30'22''</v>
          </cell>
          <cell r="BA30">
            <v>1.0077907318737453</v>
          </cell>
          <cell r="BB30">
            <v>1.71</v>
          </cell>
          <cell r="BC30">
            <v>0.18099999999999999</v>
          </cell>
          <cell r="BD30">
            <v>0.25600000000000001</v>
          </cell>
          <cell r="BE30">
            <v>2.1470000000000002</v>
          </cell>
          <cell r="BF30">
            <v>2.1470000000000002</v>
          </cell>
          <cell r="BG30">
            <v>0.65576210616210429</v>
          </cell>
          <cell r="BH30">
            <v>2.1428571428571428</v>
          </cell>
          <cell r="BI30">
            <v>1.2</v>
          </cell>
          <cell r="BJ30" t="str">
            <v/>
          </cell>
          <cell r="BK30" t="str">
            <v/>
          </cell>
          <cell r="BL30" t="str">
            <v/>
          </cell>
          <cell r="BM30">
            <v>1.2779304091405184</v>
          </cell>
          <cell r="BN30">
            <v>0.91</v>
          </cell>
          <cell r="BO30">
            <v>680.29300000000023</v>
          </cell>
          <cell r="BP30">
            <v>677.87300000000027</v>
          </cell>
          <cell r="BQ30">
            <v>680.99300000000028</v>
          </cell>
          <cell r="BR30">
            <v>678.57300000000032</v>
          </cell>
          <cell r="BS30">
            <v>684.57300000000009</v>
          </cell>
          <cell r="BT30">
            <v>679.55300000000011</v>
          </cell>
          <cell r="BU30" t="str">
            <v/>
          </cell>
          <cell r="BV30">
            <v>3.5799999999998136</v>
          </cell>
          <cell r="BW30">
            <v>0.97999999999979082</v>
          </cell>
          <cell r="BX30">
            <v>4.2799999999998137</v>
          </cell>
          <cell r="BY30">
            <v>700</v>
          </cell>
          <cell r="BZ30">
            <v>1.2749999999999999</v>
          </cell>
          <cell r="CA30">
            <v>0.875</v>
          </cell>
          <cell r="CB30">
            <v>2.2799999999998022</v>
          </cell>
          <cell r="CC30">
            <v>1.478405219135404</v>
          </cell>
          <cell r="CD30">
            <v>5046.9982171496813</v>
          </cell>
          <cell r="CE30">
            <v>7.5050793024618923E-2</v>
          </cell>
          <cell r="CF30">
            <v>619.16904245310616</v>
          </cell>
          <cell r="CG30">
            <v>5666.1672596027875</v>
          </cell>
          <cell r="CH30">
            <v>1.25</v>
          </cell>
          <cell r="CI30">
            <v>3416</v>
          </cell>
          <cell r="CJ30">
            <v>2.0733925862129636</v>
          </cell>
          <cell r="CK30">
            <v>2.2000000000000002</v>
          </cell>
          <cell r="CL30">
            <v>2</v>
          </cell>
          <cell r="CM30">
            <v>3</v>
          </cell>
        </row>
        <row r="31">
          <cell r="A31">
            <v>20</v>
          </cell>
          <cell r="B31" t="str">
            <v>C19</v>
          </cell>
          <cell r="C31" t="str">
            <v>C20</v>
          </cell>
          <cell r="D31">
            <v>0.06</v>
          </cell>
          <cell r="F31">
            <v>3.09</v>
          </cell>
          <cell r="G31">
            <v>5</v>
          </cell>
          <cell r="J31" t="str">
            <v/>
          </cell>
          <cell r="K31">
            <v>0.1114086862725861</v>
          </cell>
          <cell r="L31">
            <v>5.8064823395548562</v>
          </cell>
          <cell r="M31">
            <v>5.8064823395548562</v>
          </cell>
          <cell r="N31">
            <v>416.77659245846382</v>
          </cell>
          <cell r="O31">
            <v>0.63959865053513276</v>
          </cell>
          <cell r="P31">
            <v>823.70051548318918</v>
          </cell>
          <cell r="Q31">
            <v>0.06</v>
          </cell>
          <cell r="S31">
            <v>15.57</v>
          </cell>
          <cell r="T31">
            <v>98</v>
          </cell>
          <cell r="U31">
            <v>2991</v>
          </cell>
          <cell r="V31">
            <v>0.68799999999999994</v>
          </cell>
          <cell r="X31">
            <v>0</v>
          </cell>
          <cell r="Y31" t="str">
            <v/>
          </cell>
          <cell r="AA31">
            <v>0</v>
          </cell>
          <cell r="AB31" t="str">
            <v/>
          </cell>
          <cell r="AC31">
            <v>0.58479999999999999</v>
          </cell>
          <cell r="AD31">
            <v>9.1053359999999994</v>
          </cell>
          <cell r="AE31">
            <v>28.653739317893354</v>
          </cell>
          <cell r="AF31">
            <v>28.653739317893354</v>
          </cell>
          <cell r="AG31">
            <v>30.210739317893353</v>
          </cell>
          <cell r="AH31">
            <v>853.91125480108258</v>
          </cell>
          <cell r="AI31">
            <v>21.49</v>
          </cell>
          <cell r="AJ31">
            <v>19.920000000000002</v>
          </cell>
          <cell r="AK31">
            <v>28</v>
          </cell>
          <cell r="AL31">
            <v>0.70000000000000007</v>
          </cell>
          <cell r="AM31">
            <v>1.2999999999999999E-2</v>
          </cell>
          <cell r="AN31">
            <v>0.24419292211532592</v>
          </cell>
          <cell r="AO31">
            <v>0.57866210937500018</v>
          </cell>
          <cell r="AP31">
            <v>0.3488470315933227</v>
          </cell>
          <cell r="AQ31">
            <v>7.1455995945685054</v>
          </cell>
          <cell r="AR31">
            <v>5.3862416836514919</v>
          </cell>
          <cell r="AS31">
            <v>16.817122932812747</v>
          </cell>
          <cell r="AT31">
            <v>2.602425767884688</v>
          </cell>
          <cell r="AU31">
            <v>2.8466186900000139</v>
          </cell>
          <cell r="AV31">
            <v>10.75966977857024</v>
          </cell>
          <cell r="AW31">
            <v>4140.806192597528</v>
          </cell>
          <cell r="AX31">
            <v>0.20621859973248929</v>
          </cell>
          <cell r="AY31">
            <v>114.73715898942989</v>
          </cell>
          <cell r="AZ31" t="str">
            <v>00°00'00''</v>
          </cell>
          <cell r="BA31">
            <v>1000</v>
          </cell>
          <cell r="BB31">
            <v>0.71199999999999997</v>
          </cell>
          <cell r="BC31">
            <v>7.3999999999999996E-2</v>
          </cell>
          <cell r="BD31">
            <v>0.111</v>
          </cell>
          <cell r="BE31">
            <v>0.89699999999999991</v>
          </cell>
          <cell r="BF31">
            <v>0.89699999999999991</v>
          </cell>
          <cell r="BG31" t="str">
            <v/>
          </cell>
          <cell r="BH31" t="str">
            <v/>
          </cell>
          <cell r="BI31" t="str">
            <v/>
          </cell>
          <cell r="BJ31" t="str">
            <v/>
          </cell>
          <cell r="BK31" t="str">
            <v/>
          </cell>
          <cell r="BL31" t="str">
            <v/>
          </cell>
          <cell r="BM31" t="str">
            <v/>
          </cell>
          <cell r="BN31">
            <v>0.9</v>
          </cell>
          <cell r="BO31">
            <v>676.98300000000029</v>
          </cell>
          <cell r="BP31">
            <v>672.70300000000032</v>
          </cell>
          <cell r="BQ31">
            <v>677.68300000000033</v>
          </cell>
          <cell r="BR31">
            <v>673.40300000000036</v>
          </cell>
          <cell r="BS31">
            <v>679.55300000000011</v>
          </cell>
          <cell r="BT31">
            <v>674.35300000000007</v>
          </cell>
          <cell r="BU31" t="str">
            <v/>
          </cell>
          <cell r="BV31">
            <v>1.8699999999997772</v>
          </cell>
          <cell r="BW31">
            <v>0.94999999999970441</v>
          </cell>
          <cell r="BX31">
            <v>2.5699999999997774</v>
          </cell>
          <cell r="BY31">
            <v>700</v>
          </cell>
          <cell r="BZ31">
            <v>1.2749999999999999</v>
          </cell>
          <cell r="CA31">
            <v>0.875</v>
          </cell>
          <cell r="CB31">
            <v>1.4099999999997408</v>
          </cell>
          <cell r="CC31">
            <v>0.98163236546473365</v>
          </cell>
          <cell r="CD31">
            <v>3351.1088396280757</v>
          </cell>
          <cell r="CE31">
            <v>0.17724447485870864</v>
          </cell>
          <cell r="CF31">
            <v>1462.2669175843464</v>
          </cell>
          <cell r="CG31">
            <v>4813.3757572124223</v>
          </cell>
          <cell r="CH31">
            <v>1.25</v>
          </cell>
          <cell r="CI31">
            <v>3416</v>
          </cell>
          <cell r="CJ31">
            <v>1.7613348057715246</v>
          </cell>
          <cell r="CK31">
            <v>1.9</v>
          </cell>
          <cell r="CL31">
            <v>2</v>
          </cell>
          <cell r="CM31">
            <v>3</v>
          </cell>
        </row>
        <row r="32">
          <cell r="A32">
            <v>21</v>
          </cell>
          <cell r="B32" t="str">
            <v>C20</v>
          </cell>
          <cell r="C32" t="str">
            <v>A21</v>
          </cell>
          <cell r="F32">
            <v>3.09</v>
          </cell>
          <cell r="G32">
            <v>5</v>
          </cell>
          <cell r="J32" t="str">
            <v/>
          </cell>
          <cell r="K32">
            <v>3.8589780837585699E-2</v>
          </cell>
          <cell r="L32">
            <v>5.8450721203924418</v>
          </cell>
          <cell r="M32">
            <v>5.8450721203924418</v>
          </cell>
          <cell r="N32">
            <v>416.1022764375839</v>
          </cell>
          <cell r="O32">
            <v>0.63457776427703505</v>
          </cell>
          <cell r="P32">
            <v>815.91218958335151</v>
          </cell>
          <cell r="S32">
            <v>15.57</v>
          </cell>
          <cell r="T32">
            <v>98</v>
          </cell>
          <cell r="U32">
            <v>2991</v>
          </cell>
          <cell r="V32">
            <v>0.68799999999999994</v>
          </cell>
          <cell r="X32">
            <v>0</v>
          </cell>
          <cell r="Y32" t="str">
            <v/>
          </cell>
          <cell r="AA32">
            <v>0</v>
          </cell>
          <cell r="AB32" t="str">
            <v/>
          </cell>
          <cell r="AC32">
            <v>0.58479999999999999</v>
          </cell>
          <cell r="AD32">
            <v>9.1053359999999994</v>
          </cell>
          <cell r="AE32">
            <v>28.653739317893354</v>
          </cell>
          <cell r="AF32">
            <v>28.653739317893354</v>
          </cell>
          <cell r="AG32">
            <v>30.210739317893353</v>
          </cell>
          <cell r="AH32">
            <v>846.1229289012449</v>
          </cell>
          <cell r="AI32">
            <v>16.46</v>
          </cell>
          <cell r="AJ32">
            <v>5.71</v>
          </cell>
          <cell r="AK32">
            <v>24</v>
          </cell>
          <cell r="AL32">
            <v>0.60000000000000009</v>
          </cell>
          <cell r="AM32">
            <v>1.2999999999999999E-2</v>
          </cell>
          <cell r="AN32">
            <v>0.36759567260742199</v>
          </cell>
          <cell r="AO32">
            <v>0.56345214843750013</v>
          </cell>
          <cell r="AP32">
            <v>0.61265945434570324</v>
          </cell>
          <cell r="AQ32">
            <v>4.659697786559974</v>
          </cell>
          <cell r="AR32">
            <v>2.6670380059460763</v>
          </cell>
          <cell r="AS32">
            <v>6.6460351725848561</v>
          </cell>
          <cell r="AT32">
            <v>1.1066658237549398</v>
          </cell>
          <cell r="AU32">
            <v>1.4742614963623617</v>
          </cell>
          <cell r="AV32">
            <v>5.1980581877270664</v>
          </cell>
          <cell r="AW32">
            <v>1469.7163273946069</v>
          </cell>
          <cell r="AX32">
            <v>0.57570492559008479</v>
          </cell>
          <cell r="AY32">
            <v>99.698075365859424</v>
          </cell>
          <cell r="AZ32" t="str">
            <v>15°02'21''</v>
          </cell>
          <cell r="BA32">
            <v>9.4697332935740395</v>
          </cell>
          <cell r="BB32">
            <v>1E-3</v>
          </cell>
          <cell r="BC32">
            <v>0.29899999999999999</v>
          </cell>
          <cell r="BD32">
            <v>0.35499999999999998</v>
          </cell>
          <cell r="BE32">
            <v>0.65500000000000003</v>
          </cell>
          <cell r="BF32">
            <v>0.65399999999999991</v>
          </cell>
          <cell r="BG32" t="str">
            <v/>
          </cell>
          <cell r="BH32" t="str">
            <v/>
          </cell>
          <cell r="BI32" t="str">
            <v/>
          </cell>
          <cell r="BJ32" t="str">
            <v/>
          </cell>
          <cell r="BK32" t="str">
            <v/>
          </cell>
          <cell r="BL32" t="str">
            <v/>
          </cell>
          <cell r="BM32" t="str">
            <v/>
          </cell>
          <cell r="BN32">
            <v>0.1</v>
          </cell>
          <cell r="BO32">
            <v>671.11300000000028</v>
          </cell>
          <cell r="BP32">
            <v>670.17300000000023</v>
          </cell>
          <cell r="BQ32">
            <v>671.71300000000031</v>
          </cell>
          <cell r="BR32">
            <v>670.77300000000025</v>
          </cell>
          <cell r="BS32">
            <v>674.35300000000007</v>
          </cell>
          <cell r="BT32">
            <v>672.02300000000014</v>
          </cell>
          <cell r="BU32">
            <v>1.5900000000000318</v>
          </cell>
          <cell r="BV32">
            <v>2.639999999999759</v>
          </cell>
          <cell r="BW32">
            <v>1.2499999999998863</v>
          </cell>
          <cell r="BX32">
            <v>3.2399999999997591</v>
          </cell>
          <cell r="BY32">
            <v>600</v>
          </cell>
          <cell r="BZ32">
            <v>1.1499999999999999</v>
          </cell>
          <cell r="CA32">
            <v>0.75</v>
          </cell>
          <cell r="CB32">
            <v>1.9449999999998226</v>
          </cell>
          <cell r="CC32">
            <v>1.412298630530689</v>
          </cell>
          <cell r="CD32">
            <v>3922.3063716413558</v>
          </cell>
          <cell r="CE32">
            <v>8.7159735983932562E-2</v>
          </cell>
          <cell r="CF32">
            <v>719.06782186744363</v>
          </cell>
          <cell r="CG32">
            <v>4641.3741935087992</v>
          </cell>
          <cell r="CH32">
            <v>1.25</v>
          </cell>
          <cell r="CI32">
            <v>2928</v>
          </cell>
          <cell r="CJ32">
            <v>1.9814609774200818</v>
          </cell>
          <cell r="CK32">
            <v>2.2000000000000002</v>
          </cell>
          <cell r="CL32">
            <v>2</v>
          </cell>
          <cell r="CM32">
            <v>3</v>
          </cell>
        </row>
        <row r="33">
          <cell r="A33">
            <v>22</v>
          </cell>
          <cell r="B33" t="str">
            <v>A21</v>
          </cell>
          <cell r="C33" t="str">
            <v>C725</v>
          </cell>
          <cell r="E33">
            <v>-3</v>
          </cell>
          <cell r="F33">
            <v>8.9999999999999858E-2</v>
          </cell>
          <cell r="G33">
            <v>5</v>
          </cell>
          <cell r="J33" t="str">
            <v/>
          </cell>
          <cell r="K33">
            <v>0.48517237035901284</v>
          </cell>
          <cell r="L33">
            <v>6.330244490751455</v>
          </cell>
          <cell r="M33">
            <v>6.330244490751455</v>
          </cell>
          <cell r="N33">
            <v>407.79409737979614</v>
          </cell>
          <cell r="O33">
            <v>0.62647629310344866</v>
          </cell>
          <cell r="P33">
            <v>22.992600102836498</v>
          </cell>
          <cell r="S33">
            <v>15.57</v>
          </cell>
          <cell r="T33">
            <v>98</v>
          </cell>
          <cell r="U33">
            <v>2991</v>
          </cell>
          <cell r="V33">
            <v>0.68799999999999994</v>
          </cell>
          <cell r="X33">
            <v>0</v>
          </cell>
          <cell r="Y33" t="str">
            <v/>
          </cell>
          <cell r="AA33">
            <v>0</v>
          </cell>
          <cell r="AB33" t="str">
            <v/>
          </cell>
          <cell r="AC33">
            <v>0.58479999999999999</v>
          </cell>
          <cell r="AD33">
            <v>9.1053359999999994</v>
          </cell>
          <cell r="AE33">
            <v>28.653739317893354</v>
          </cell>
          <cell r="AF33">
            <v>28.653739317893354</v>
          </cell>
          <cell r="AG33">
            <v>30.210739317893353</v>
          </cell>
          <cell r="AH33">
            <v>53.203339420729847</v>
          </cell>
          <cell r="AI33">
            <v>18.559999999999999</v>
          </cell>
          <cell r="AJ33">
            <v>0.5</v>
          </cell>
          <cell r="AK33">
            <v>12</v>
          </cell>
          <cell r="AL33">
            <v>0.30000000000000004</v>
          </cell>
          <cell r="AM33">
            <v>1.4E-2</v>
          </cell>
          <cell r="AN33">
            <v>0.23405742645263677</v>
          </cell>
          <cell r="AO33">
            <v>0.17929687500000002</v>
          </cell>
          <cell r="AP33">
            <v>0.78019142150878917</v>
          </cell>
          <cell r="AQ33">
            <v>0.89916319209920159</v>
          </cell>
          <cell r="AR33">
            <v>0.58778155347259819</v>
          </cell>
          <cell r="AS33">
            <v>0.35221054419674536</v>
          </cell>
          <cell r="AT33">
            <v>4.1207667993171541E-2</v>
          </cell>
          <cell r="AU33">
            <v>0.27526509444580832</v>
          </cell>
          <cell r="AV33">
            <v>0.89978083297385381</v>
          </cell>
          <cell r="AW33">
            <v>63.601759231010206</v>
          </cell>
          <cell r="AX33">
            <v>0.83650735551965016</v>
          </cell>
          <cell r="AY33">
            <v>119.92178337811953</v>
          </cell>
          <cell r="AZ33" t="str">
            <v>20°13'25''</v>
          </cell>
          <cell r="BA33">
            <v>11.214496684338839</v>
          </cell>
          <cell r="BB33">
            <v>1E-3</v>
          </cell>
          <cell r="BC33">
            <v>0.21299999999999999</v>
          </cell>
          <cell r="BD33">
            <v>0.02</v>
          </cell>
          <cell r="BE33">
            <v>0.23399999999999999</v>
          </cell>
          <cell r="BF33">
            <v>0.23399999999999999</v>
          </cell>
          <cell r="BG33">
            <v>0.34429160941380316</v>
          </cell>
          <cell r="BH33">
            <v>3.9999999999999991</v>
          </cell>
          <cell r="BI33">
            <v>1.2</v>
          </cell>
          <cell r="BJ33">
            <v>3.2357977204485085E-2</v>
          </cell>
          <cell r="BK33">
            <v>0.2116548522044851</v>
          </cell>
          <cell r="BL33">
            <v>1.0252508574409323E-2</v>
          </cell>
          <cell r="BM33">
            <v>0.26628883293467331</v>
          </cell>
          <cell r="BN33">
            <v>-0.1</v>
          </cell>
          <cell r="BO33">
            <v>670.14300000000026</v>
          </cell>
          <cell r="BP33">
            <v>670.05300000000022</v>
          </cell>
          <cell r="BQ33">
            <v>670.44300000000021</v>
          </cell>
          <cell r="BR33">
            <v>670.35300000000018</v>
          </cell>
          <cell r="BS33">
            <v>672.02300000000014</v>
          </cell>
          <cell r="BT33">
            <v>672.40300000000002</v>
          </cell>
          <cell r="BU33" t="str">
            <v/>
          </cell>
          <cell r="BV33">
            <v>1.5799999999999272</v>
          </cell>
          <cell r="BW33">
            <v>2.0499999999998408</v>
          </cell>
          <cell r="BX33">
            <v>1.8799999999999273</v>
          </cell>
          <cell r="BY33">
            <v>300</v>
          </cell>
          <cell r="BZ33">
            <v>0.77500000000000002</v>
          </cell>
          <cell r="CA33">
            <v>0.375</v>
          </cell>
          <cell r="CB33">
            <v>1.814999999999884</v>
          </cell>
          <cell r="CC33">
            <v>1.8301559529052325</v>
          </cell>
          <cell r="CD33">
            <v>2308.3985803487813</v>
          </cell>
          <cell r="CE33">
            <v>5.0728678463819565E-2</v>
          </cell>
          <cell r="CF33">
            <v>418.51159732651143</v>
          </cell>
          <cell r="CG33">
            <v>2726.9101776752927</v>
          </cell>
          <cell r="CH33">
            <v>1.5</v>
          </cell>
          <cell r="CI33">
            <v>3365</v>
          </cell>
          <cell r="CJ33">
            <v>1.215561743391661</v>
          </cell>
          <cell r="CK33">
            <v>1.5</v>
          </cell>
          <cell r="CL33">
            <v>2</v>
          </cell>
          <cell r="CM33">
            <v>2</v>
          </cell>
        </row>
        <row r="34">
          <cell r="A34">
            <v>23</v>
          </cell>
          <cell r="F34" t="str">
            <v/>
          </cell>
          <cell r="G34" t="str">
            <v/>
          </cell>
          <cell r="J34" t="str">
            <v/>
          </cell>
          <cell r="L34" t="str">
            <v/>
          </cell>
          <cell r="M34" t="str">
            <v/>
          </cell>
          <cell r="N34" t="str">
            <v/>
          </cell>
          <cell r="O34" t="str">
            <v/>
          </cell>
          <cell r="P34" t="str">
            <v/>
          </cell>
          <cell r="S34" t="str">
            <v/>
          </cell>
          <cell r="T34">
            <v>98</v>
          </cell>
          <cell r="U34" t="str">
            <v/>
          </cell>
          <cell r="V34">
            <v>0.68799999999999994</v>
          </cell>
          <cell r="X34">
            <v>0</v>
          </cell>
          <cell r="Y34" t="str">
            <v/>
          </cell>
          <cell r="AA34">
            <v>0</v>
          </cell>
          <cell r="AB34" t="str">
            <v/>
          </cell>
          <cell r="AC34" t="str">
            <v/>
          </cell>
          <cell r="AD34" t="str">
            <v/>
          </cell>
          <cell r="AE34" t="str">
            <v/>
          </cell>
          <cell r="AF34" t="str">
            <v/>
          </cell>
          <cell r="AG34" t="str">
            <v/>
          </cell>
          <cell r="AH34" t="str">
            <v/>
          </cell>
          <cell r="AI34" t="str">
            <v/>
          </cell>
          <cell r="AL34" t="str">
            <v/>
          </cell>
          <cell r="AM34" t="str">
            <v/>
          </cell>
          <cell r="AN34" t="str">
            <v/>
          </cell>
          <cell r="AO34" t="str">
            <v/>
          </cell>
          <cell r="AP34" t="str">
            <v/>
          </cell>
          <cell r="AQ34" t="str">
            <v/>
          </cell>
          <cell r="AR34" t="str">
            <v/>
          </cell>
          <cell r="AS34" t="str">
            <v/>
          </cell>
          <cell r="AT34" t="str">
            <v/>
          </cell>
          <cell r="AU34" t="str">
            <v/>
          </cell>
          <cell r="AV34" t="str">
            <v/>
          </cell>
          <cell r="AW34" t="str">
            <v/>
          </cell>
          <cell r="AX34" t="str">
            <v/>
          </cell>
          <cell r="AY34" t="str">
            <v/>
          </cell>
          <cell r="AZ34" t="str">
            <v/>
          </cell>
          <cell r="BA34" t="str">
            <v/>
          </cell>
          <cell r="BB34" t="str">
            <v/>
          </cell>
          <cell r="BC34" t="str">
            <v/>
          </cell>
          <cell r="BD34" t="str">
            <v/>
          </cell>
          <cell r="BE34" t="str">
            <v/>
          </cell>
          <cell r="BF34" t="str">
            <v/>
          </cell>
          <cell r="BG34" t="str">
            <v/>
          </cell>
          <cell r="BH34" t="str">
            <v/>
          </cell>
          <cell r="BI34" t="str">
            <v/>
          </cell>
          <cell r="BJ34" t="str">
            <v/>
          </cell>
          <cell r="BK34" t="str">
            <v/>
          </cell>
          <cell r="BL34" t="str">
            <v/>
          </cell>
          <cell r="BM34" t="str">
            <v/>
          </cell>
          <cell r="BN34" t="str">
            <v/>
          </cell>
          <cell r="BO34">
            <v>670.05300000000022</v>
          </cell>
          <cell r="BP34" t="str">
            <v/>
          </cell>
          <cell r="BQ34">
            <v>670.05300000000022</v>
          </cell>
          <cell r="BR34" t="str">
            <v/>
          </cell>
          <cell r="BS34" t="str">
            <v/>
          </cell>
          <cell r="BT34" t="str">
            <v/>
          </cell>
          <cell r="BU34" t="str">
            <v/>
          </cell>
          <cell r="BV34" t="str">
            <v/>
          </cell>
          <cell r="BW34" t="str">
            <v/>
          </cell>
          <cell r="BX34" t="str">
            <v/>
          </cell>
          <cell r="BY34">
            <v>0</v>
          </cell>
          <cell r="BZ34">
            <v>0.4</v>
          </cell>
          <cell r="CA34">
            <v>0</v>
          </cell>
          <cell r="CB34">
            <v>0</v>
          </cell>
          <cell r="CC34">
            <v>0</v>
          </cell>
          <cell r="CD34">
            <v>0</v>
          </cell>
          <cell r="CE34" t="e">
            <v>#VALUE!</v>
          </cell>
          <cell r="CF34" t="e">
            <v>#VALUE!</v>
          </cell>
          <cell r="CG34" t="e">
            <v>#VALUE!</v>
          </cell>
          <cell r="CH34">
            <v>1.5</v>
          </cell>
          <cell r="CI34" t="e">
            <v>#VALUE!</v>
          </cell>
          <cell r="CJ34" t="e">
            <v>#VALUE!</v>
          </cell>
          <cell r="CK34" t="e">
            <v>#VALUE!</v>
          </cell>
          <cell r="CL34">
            <v>2</v>
          </cell>
          <cell r="CM34">
            <v>2</v>
          </cell>
        </row>
        <row r="35">
          <cell r="A35">
            <v>24</v>
          </cell>
          <cell r="C35" t="str">
            <v/>
          </cell>
          <cell r="F35" t="str">
            <v/>
          </cell>
          <cell r="G35" t="str">
            <v/>
          </cell>
          <cell r="J35" t="str">
            <v/>
          </cell>
          <cell r="L35" t="str">
            <v/>
          </cell>
          <cell r="M35" t="str">
            <v/>
          </cell>
          <cell r="N35" t="str">
            <v/>
          </cell>
          <cell r="O35" t="str">
            <v/>
          </cell>
          <cell r="P35" t="str">
            <v/>
          </cell>
          <cell r="S35" t="str">
            <v/>
          </cell>
          <cell r="T35">
            <v>98</v>
          </cell>
          <cell r="U35" t="str">
            <v/>
          </cell>
          <cell r="V35">
            <v>0.68799999999999994</v>
          </cell>
          <cell r="X35">
            <v>0</v>
          </cell>
          <cell r="Y35" t="str">
            <v/>
          </cell>
          <cell r="AA35">
            <v>0</v>
          </cell>
          <cell r="AB35" t="str">
            <v/>
          </cell>
          <cell r="AC35" t="str">
            <v/>
          </cell>
          <cell r="AD35" t="str">
            <v/>
          </cell>
          <cell r="AE35" t="str">
            <v/>
          </cell>
          <cell r="AF35" t="str">
            <v/>
          </cell>
          <cell r="AG35" t="str">
            <v/>
          </cell>
          <cell r="AH35" t="str">
            <v/>
          </cell>
          <cell r="AI35" t="str">
            <v/>
          </cell>
          <cell r="AL35" t="str">
            <v/>
          </cell>
          <cell r="AM35" t="str">
            <v/>
          </cell>
          <cell r="AN35" t="str">
            <v/>
          </cell>
          <cell r="AO35" t="str">
            <v/>
          </cell>
          <cell r="AP35" t="str">
            <v/>
          </cell>
          <cell r="AQ35" t="str">
            <v/>
          </cell>
          <cell r="AR35" t="str">
            <v/>
          </cell>
          <cell r="AS35" t="str">
            <v/>
          </cell>
          <cell r="AT35" t="str">
            <v/>
          </cell>
          <cell r="AU35" t="str">
            <v/>
          </cell>
          <cell r="AV35" t="str">
            <v/>
          </cell>
          <cell r="AW35" t="str">
            <v/>
          </cell>
          <cell r="AX35" t="str">
            <v/>
          </cell>
          <cell r="AY35" t="str">
            <v/>
          </cell>
          <cell r="AZ35" t="str">
            <v/>
          </cell>
          <cell r="BA35" t="str">
            <v/>
          </cell>
          <cell r="BB35" t="str">
            <v/>
          </cell>
          <cell r="BC35" t="str">
            <v/>
          </cell>
          <cell r="BD35" t="str">
            <v/>
          </cell>
          <cell r="BE35" t="str">
            <v/>
          </cell>
          <cell r="BF35" t="str">
            <v/>
          </cell>
          <cell r="BG35" t="str">
            <v/>
          </cell>
          <cell r="BH35" t="str">
            <v/>
          </cell>
          <cell r="BI35" t="str">
            <v/>
          </cell>
          <cell r="BJ35" t="str">
            <v/>
          </cell>
          <cell r="BK35" t="str">
            <v/>
          </cell>
          <cell r="BL35" t="str">
            <v/>
          </cell>
          <cell r="BM35" t="str">
            <v/>
          </cell>
          <cell r="BN35" t="str">
            <v/>
          </cell>
          <cell r="BO35">
            <v>0</v>
          </cell>
          <cell r="BP35" t="str">
            <v/>
          </cell>
          <cell r="BQ35">
            <v>0</v>
          </cell>
          <cell r="BR35" t="str">
            <v/>
          </cell>
          <cell r="BS35" t="str">
            <v/>
          </cell>
          <cell r="BT35" t="str">
            <v/>
          </cell>
          <cell r="BU35" t="str">
            <v/>
          </cell>
          <cell r="BV35" t="str">
            <v/>
          </cell>
          <cell r="BW35" t="str">
            <v/>
          </cell>
          <cell r="BX35" t="str">
            <v/>
          </cell>
          <cell r="BY35">
            <v>0</v>
          </cell>
          <cell r="BZ35">
            <v>0.4</v>
          </cell>
          <cell r="CA35">
            <v>0</v>
          </cell>
          <cell r="CB35">
            <v>0</v>
          </cell>
          <cell r="CC35">
            <v>0</v>
          </cell>
          <cell r="CD35">
            <v>0</v>
          </cell>
          <cell r="CE35" t="e">
            <v>#VALUE!</v>
          </cell>
          <cell r="CF35" t="e">
            <v>#VALUE!</v>
          </cell>
          <cell r="CG35" t="e">
            <v>#VALUE!</v>
          </cell>
          <cell r="CH35">
            <v>1.5</v>
          </cell>
          <cell r="CI35" t="e">
            <v>#VALUE!</v>
          </cell>
          <cell r="CJ35" t="e">
            <v>#VALUE!</v>
          </cell>
          <cell r="CK35" t="e">
            <v>#VALUE!</v>
          </cell>
          <cell r="CL35">
            <v>2</v>
          </cell>
          <cell r="CM35">
            <v>2</v>
          </cell>
        </row>
        <row r="36">
          <cell r="A36">
            <v>25</v>
          </cell>
          <cell r="B36" t="str">
            <v>C65</v>
          </cell>
          <cell r="C36" t="str">
            <v>C02</v>
          </cell>
          <cell r="D36">
            <v>1.06</v>
          </cell>
          <cell r="F36">
            <v>1.06</v>
          </cell>
          <cell r="G36">
            <v>5</v>
          </cell>
          <cell r="H36">
            <v>36.799999999999997</v>
          </cell>
          <cell r="I36">
            <v>16</v>
          </cell>
          <cell r="J36">
            <v>43.478260869565219</v>
          </cell>
          <cell r="K36">
            <v>4.8647885230008001E-2</v>
          </cell>
          <cell r="L36">
            <v>1.9674559208888331</v>
          </cell>
          <cell r="M36">
            <v>3</v>
          </cell>
          <cell r="N36">
            <v>471.90281881227315</v>
          </cell>
          <cell r="O36">
            <v>0.63052939412117581</v>
          </cell>
          <cell r="P36">
            <v>315.40151433556429</v>
          </cell>
          <cell r="Q36">
            <v>1.06</v>
          </cell>
          <cell r="S36">
            <v>1.06</v>
          </cell>
          <cell r="T36">
            <v>98</v>
          </cell>
          <cell r="U36">
            <v>416</v>
          </cell>
          <cell r="V36">
            <v>0.68799999999999994</v>
          </cell>
          <cell r="X36" t="str">
            <v/>
          </cell>
          <cell r="Y36" t="str">
            <v/>
          </cell>
          <cell r="AA36" t="str">
            <v/>
          </cell>
          <cell r="AB36" t="str">
            <v/>
          </cell>
          <cell r="AC36">
            <v>0.58479999999999999</v>
          </cell>
          <cell r="AD36">
            <v>0.61988799999999999</v>
          </cell>
          <cell r="AE36">
            <v>2.3754089779960461</v>
          </cell>
          <cell r="AF36">
            <v>2.3754089779960461</v>
          </cell>
          <cell r="AG36">
            <v>2.481408977996046</v>
          </cell>
          <cell r="AH36">
            <v>317.88292331356035</v>
          </cell>
          <cell r="AI36">
            <v>16.670000000000002</v>
          </cell>
          <cell r="AJ36">
            <v>6.88</v>
          </cell>
          <cell r="AK36">
            <v>14</v>
          </cell>
          <cell r="AL36">
            <v>0.35000000000000003</v>
          </cell>
          <cell r="AM36">
            <v>1.4E-2</v>
          </cell>
          <cell r="AN36">
            <v>0.28684284687042244</v>
          </cell>
          <cell r="AO36">
            <v>0.34468078613281261</v>
          </cell>
          <cell r="AP36">
            <v>0.81955099105834972</v>
          </cell>
          <cell r="AQ36">
            <v>3.7667191182941138</v>
          </cell>
          <cell r="AR36">
            <v>2.1460192077338629</v>
          </cell>
          <cell r="AS36">
            <v>5.8668386919375335</v>
          </cell>
          <cell r="AT36">
            <v>0.72314846667290444</v>
          </cell>
          <cell r="AU36">
            <v>1.0099913135433269</v>
          </cell>
          <cell r="AV36">
            <v>3.6989388155534599</v>
          </cell>
          <cell r="AW36">
            <v>355.87961965126453</v>
          </cell>
          <cell r="AX36">
            <v>0.89323160349857034</v>
          </cell>
          <cell r="AY36">
            <v>114.16598646464206</v>
          </cell>
          <cell r="AZ36" t="b">
            <v>0</v>
          </cell>
          <cell r="BA36" t="str">
            <v/>
          </cell>
          <cell r="BB36">
            <v>1E-3</v>
          </cell>
          <cell r="BC36">
            <v>0</v>
          </cell>
          <cell r="BD36">
            <v>0</v>
          </cell>
          <cell r="BE36">
            <v>1E-3</v>
          </cell>
          <cell r="BF36" t="str">
            <v/>
          </cell>
          <cell r="BG36">
            <v>1.3992256904642315</v>
          </cell>
          <cell r="BH36">
            <v>3.4285714285714279</v>
          </cell>
          <cell r="BI36">
            <v>1.2</v>
          </cell>
          <cell r="BJ36" t="str">
            <v/>
          </cell>
          <cell r="BK36" t="str">
            <v/>
          </cell>
          <cell r="BL36" t="str">
            <v/>
          </cell>
          <cell r="BM36">
            <v>1.8645732578563656</v>
          </cell>
          <cell r="BN36">
            <v>0</v>
          </cell>
          <cell r="BO36">
            <v>732.16300000000012</v>
          </cell>
          <cell r="BP36">
            <v>731.01300000000015</v>
          </cell>
          <cell r="BQ36">
            <v>732.51300000000015</v>
          </cell>
          <cell r="BR36">
            <v>731.36300000000017</v>
          </cell>
          <cell r="BS36">
            <v>733.76300000000015</v>
          </cell>
          <cell r="BT36">
            <v>732.75300000000016</v>
          </cell>
          <cell r="BU36" t="b">
            <v>0</v>
          </cell>
          <cell r="BV36">
            <v>1.25</v>
          </cell>
          <cell r="BW36">
            <v>1.3899999999999864</v>
          </cell>
          <cell r="BX36">
            <v>1.6</v>
          </cell>
          <cell r="BY36">
            <v>350</v>
          </cell>
          <cell r="BZ36">
            <v>0.83750000000000002</v>
          </cell>
          <cell r="CA36">
            <v>0.4375</v>
          </cell>
          <cell r="CB36">
            <v>1.3199999999999932</v>
          </cell>
          <cell r="CC36">
            <v>1.3318877741955721</v>
          </cell>
          <cell r="CD36">
            <v>1961.8082591506625</v>
          </cell>
          <cell r="CE36">
            <v>0.10512844739980842</v>
          </cell>
          <cell r="CF36">
            <v>867.3096910484195</v>
          </cell>
          <cell r="CG36">
            <v>2829.1179501990819</v>
          </cell>
          <cell r="CH36">
            <v>1.5</v>
          </cell>
          <cell r="CI36">
            <v>3671</v>
          </cell>
          <cell r="CJ36">
            <v>1.1560002520562853</v>
          </cell>
          <cell r="CK36">
            <v>1.5</v>
          </cell>
          <cell r="CL36">
            <v>2</v>
          </cell>
          <cell r="CM36">
            <v>2</v>
          </cell>
        </row>
        <row r="37">
          <cell r="A37">
            <v>26</v>
          </cell>
          <cell r="F37" t="str">
            <v/>
          </cell>
          <cell r="G37" t="str">
            <v/>
          </cell>
          <cell r="J37" t="str">
            <v/>
          </cell>
          <cell r="L37" t="str">
            <v/>
          </cell>
          <cell r="M37" t="str">
            <v/>
          </cell>
          <cell r="N37" t="str">
            <v/>
          </cell>
          <cell r="O37" t="str">
            <v/>
          </cell>
          <cell r="P37" t="str">
            <v/>
          </cell>
          <cell r="S37" t="str">
            <v/>
          </cell>
          <cell r="X37">
            <v>0</v>
          </cell>
          <cell r="Y37" t="str">
            <v/>
          </cell>
          <cell r="AA37">
            <v>0</v>
          </cell>
          <cell r="AB37" t="str">
            <v/>
          </cell>
          <cell r="AC37" t="str">
            <v/>
          </cell>
          <cell r="AD37" t="str">
            <v/>
          </cell>
          <cell r="AE37" t="str">
            <v/>
          </cell>
          <cell r="AF37" t="str">
            <v/>
          </cell>
          <cell r="AG37" t="str">
            <v/>
          </cell>
          <cell r="AH37" t="str">
            <v/>
          </cell>
          <cell r="AI37" t="str">
            <v/>
          </cell>
          <cell r="AL37" t="str">
            <v/>
          </cell>
          <cell r="AM37" t="str">
            <v/>
          </cell>
          <cell r="AN37" t="str">
            <v/>
          </cell>
          <cell r="AO37" t="str">
            <v/>
          </cell>
          <cell r="AP37" t="str">
            <v/>
          </cell>
          <cell r="AQ37" t="str">
            <v/>
          </cell>
          <cell r="AR37" t="str">
            <v/>
          </cell>
          <cell r="AS37" t="str">
            <v/>
          </cell>
          <cell r="AT37" t="str">
            <v/>
          </cell>
          <cell r="AU37" t="str">
            <v/>
          </cell>
          <cell r="AV37" t="str">
            <v/>
          </cell>
          <cell r="AW37" t="str">
            <v/>
          </cell>
          <cell r="AX37" t="str">
            <v/>
          </cell>
          <cell r="AY37" t="str">
            <v/>
          </cell>
          <cell r="AZ37" t="str">
            <v/>
          </cell>
          <cell r="BA37" t="str">
            <v/>
          </cell>
          <cell r="BB37" t="str">
            <v/>
          </cell>
          <cell r="BC37" t="str">
            <v/>
          </cell>
          <cell r="BD37" t="str">
            <v/>
          </cell>
          <cell r="BE37" t="str">
            <v/>
          </cell>
          <cell r="BF37" t="str">
            <v/>
          </cell>
          <cell r="BG37" t="str">
            <v/>
          </cell>
          <cell r="BH37" t="str">
            <v/>
          </cell>
          <cell r="BI37" t="str">
            <v/>
          </cell>
          <cell r="BJ37" t="str">
            <v/>
          </cell>
          <cell r="BK37" t="str">
            <v/>
          </cell>
          <cell r="BL37" t="str">
            <v/>
          </cell>
          <cell r="BM37" t="str">
            <v/>
          </cell>
          <cell r="BN37" t="str">
            <v/>
          </cell>
          <cell r="BO37">
            <v>731.01300000000015</v>
          </cell>
          <cell r="BP37" t="str">
            <v/>
          </cell>
          <cell r="BQ37">
            <v>731.01300000000015</v>
          </cell>
          <cell r="BR37" t="str">
            <v/>
          </cell>
          <cell r="BS37" t="str">
            <v/>
          </cell>
          <cell r="BT37" t="str">
            <v/>
          </cell>
          <cell r="BU37" t="str">
            <v/>
          </cell>
          <cell r="BV37" t="str">
            <v/>
          </cell>
          <cell r="BW37" t="str">
            <v/>
          </cell>
          <cell r="BX37" t="str">
            <v/>
          </cell>
          <cell r="BY37">
            <v>0</v>
          </cell>
          <cell r="BZ37">
            <v>0.4</v>
          </cell>
          <cell r="CA37">
            <v>0</v>
          </cell>
          <cell r="CB37">
            <v>0</v>
          </cell>
          <cell r="CC37">
            <v>0</v>
          </cell>
          <cell r="CD37">
            <v>0</v>
          </cell>
          <cell r="CE37" t="e">
            <v>#VALUE!</v>
          </cell>
          <cell r="CF37" t="e">
            <v>#VALUE!</v>
          </cell>
          <cell r="CG37" t="e">
            <v>#VALUE!</v>
          </cell>
          <cell r="CH37">
            <v>1.25</v>
          </cell>
          <cell r="CI37">
            <v>0</v>
          </cell>
          <cell r="CJ37" t="e">
            <v>#VALUE!</v>
          </cell>
          <cell r="CK37" t="e">
            <v>#VALUE!</v>
          </cell>
          <cell r="CL37">
            <v>3</v>
          </cell>
          <cell r="CM37">
            <v>3</v>
          </cell>
        </row>
        <row r="38">
          <cell r="A38">
            <v>27</v>
          </cell>
          <cell r="C38" t="str">
            <v/>
          </cell>
          <cell r="F38" t="str">
            <v/>
          </cell>
          <cell r="G38" t="str">
            <v/>
          </cell>
          <cell r="J38" t="str">
            <v/>
          </cell>
          <cell r="K38" t="str">
            <v/>
          </cell>
          <cell r="L38" t="str">
            <v/>
          </cell>
          <cell r="M38" t="str">
            <v/>
          </cell>
          <cell r="N38" t="str">
            <v/>
          </cell>
          <cell r="O38" t="str">
            <v/>
          </cell>
          <cell r="P38" t="str">
            <v/>
          </cell>
          <cell r="S38" t="str">
            <v/>
          </cell>
          <cell r="U38" t="str">
            <v/>
          </cell>
          <cell r="X38">
            <v>0</v>
          </cell>
          <cell r="Y38" t="str">
            <v/>
          </cell>
          <cell r="AA38">
            <v>0</v>
          </cell>
          <cell r="AB38" t="str">
            <v/>
          </cell>
          <cell r="AC38" t="str">
            <v/>
          </cell>
          <cell r="AD38" t="str">
            <v/>
          </cell>
          <cell r="AE38" t="str">
            <v/>
          </cell>
          <cell r="AF38" t="str">
            <v/>
          </cell>
          <cell r="AG38" t="str">
            <v/>
          </cell>
          <cell r="AH38" t="str">
            <v/>
          </cell>
          <cell r="AI38" t="str">
            <v/>
          </cell>
          <cell r="AL38" t="str">
            <v/>
          </cell>
          <cell r="AM38" t="str">
            <v/>
          </cell>
          <cell r="AN38" t="str">
            <v/>
          </cell>
          <cell r="AO38" t="str">
            <v/>
          </cell>
          <cell r="AP38" t="str">
            <v/>
          </cell>
          <cell r="AQ38" t="str">
            <v/>
          </cell>
          <cell r="AR38" t="str">
            <v/>
          </cell>
          <cell r="AS38" t="str">
            <v/>
          </cell>
          <cell r="AT38" t="str">
            <v/>
          </cell>
          <cell r="AU38" t="str">
            <v/>
          </cell>
          <cell r="AV38" t="str">
            <v/>
          </cell>
          <cell r="AW38" t="str">
            <v/>
          </cell>
          <cell r="AX38" t="str">
            <v/>
          </cell>
          <cell r="AY38" t="str">
            <v/>
          </cell>
          <cell r="AZ38" t="str">
            <v/>
          </cell>
          <cell r="BA38" t="str">
            <v/>
          </cell>
          <cell r="BB38" t="str">
            <v/>
          </cell>
          <cell r="BC38" t="str">
            <v/>
          </cell>
          <cell r="BD38" t="str">
            <v/>
          </cell>
          <cell r="BE38" t="str">
            <v/>
          </cell>
          <cell r="BF38" t="str">
            <v/>
          </cell>
          <cell r="BG38" t="str">
            <v/>
          </cell>
          <cell r="BH38" t="str">
            <v/>
          </cell>
          <cell r="BI38" t="str">
            <v/>
          </cell>
          <cell r="BJ38" t="str">
            <v/>
          </cell>
          <cell r="BK38" t="str">
            <v/>
          </cell>
          <cell r="BL38" t="str">
            <v/>
          </cell>
          <cell r="BM38" t="str">
            <v/>
          </cell>
          <cell r="BN38" t="str">
            <v/>
          </cell>
          <cell r="BO38">
            <v>0</v>
          </cell>
          <cell r="BP38" t="str">
            <v/>
          </cell>
          <cell r="BQ38">
            <v>0</v>
          </cell>
          <cell r="BR38" t="str">
            <v/>
          </cell>
          <cell r="BS38" t="str">
            <v/>
          </cell>
          <cell r="BT38" t="str">
            <v/>
          </cell>
          <cell r="BU38" t="str">
            <v/>
          </cell>
          <cell r="BV38" t="str">
            <v/>
          </cell>
          <cell r="BW38" t="str">
            <v/>
          </cell>
          <cell r="BX38" t="str">
            <v/>
          </cell>
          <cell r="BY38">
            <v>0</v>
          </cell>
          <cell r="BZ38">
            <v>0.4</v>
          </cell>
          <cell r="CA38">
            <v>0</v>
          </cell>
          <cell r="CB38">
            <v>0</v>
          </cell>
          <cell r="CC38">
            <v>0</v>
          </cell>
          <cell r="CD38">
            <v>0</v>
          </cell>
          <cell r="CE38" t="e">
            <v>#VALUE!</v>
          </cell>
          <cell r="CF38" t="e">
            <v>#VALUE!</v>
          </cell>
          <cell r="CG38" t="e">
            <v>#VALUE!</v>
          </cell>
          <cell r="CH38">
            <v>1.5</v>
          </cell>
          <cell r="CI38" t="e">
            <v>#VALUE!</v>
          </cell>
          <cell r="CJ38" t="e">
            <v>#VALUE!</v>
          </cell>
          <cell r="CK38" t="e">
            <v>#VALUE!</v>
          </cell>
          <cell r="CL38">
            <v>2</v>
          </cell>
          <cell r="CM38">
            <v>2</v>
          </cell>
        </row>
        <row r="39">
          <cell r="A39">
            <v>28</v>
          </cell>
          <cell r="B39" t="str">
            <v>C05</v>
          </cell>
          <cell r="C39" t="str">
            <v>C66</v>
          </cell>
          <cell r="D39">
            <v>0.08</v>
          </cell>
          <cell r="E39">
            <v>1.48</v>
          </cell>
          <cell r="F39">
            <v>1.56</v>
          </cell>
          <cell r="G39">
            <v>5</v>
          </cell>
          <cell r="J39" t="str">
            <v/>
          </cell>
          <cell r="K39" t="str">
            <v/>
          </cell>
          <cell r="L39">
            <v>3.72</v>
          </cell>
          <cell r="M39">
            <v>3.72</v>
          </cell>
          <cell r="N39">
            <v>456.51514969634218</v>
          </cell>
          <cell r="O39">
            <v>0.63097305389221547</v>
          </cell>
          <cell r="P39">
            <v>449.35606271706217</v>
          </cell>
          <cell r="Q39">
            <v>0.08</v>
          </cell>
          <cell r="R39">
            <v>1.46</v>
          </cell>
          <cell r="S39">
            <v>1.54</v>
          </cell>
          <cell r="U39">
            <v>0</v>
          </cell>
          <cell r="V39">
            <v>0.68799999999999994</v>
          </cell>
          <cell r="X39" t="str">
            <v/>
          </cell>
          <cell r="Y39" t="str">
            <v/>
          </cell>
          <cell r="AA39" t="str">
            <v/>
          </cell>
          <cell r="AB39" t="str">
            <v/>
          </cell>
          <cell r="AC39">
            <v>0.58479999999999999</v>
          </cell>
          <cell r="AD39">
            <v>0.90059199999999995</v>
          </cell>
          <cell r="AE39">
            <v>3.357862437011466</v>
          </cell>
          <cell r="AF39">
            <v>3.357862437011466</v>
          </cell>
          <cell r="AG39">
            <v>3.5118624370114659</v>
          </cell>
          <cell r="AH39">
            <v>452.86792515407365</v>
          </cell>
          <cell r="AI39">
            <v>41.75</v>
          </cell>
          <cell r="AJ39">
            <v>4.8600000000000003</v>
          </cell>
          <cell r="AK39">
            <v>18</v>
          </cell>
          <cell r="AL39">
            <v>0.45</v>
          </cell>
          <cell r="AM39">
            <v>1.4E-2</v>
          </cell>
          <cell r="AN39">
            <v>0.33266472816467291</v>
          </cell>
          <cell r="AO39">
            <v>0.430389404296875</v>
          </cell>
          <cell r="AP39">
            <v>0.73925495147705089</v>
          </cell>
          <cell r="AQ39">
            <v>3.5926959790713959</v>
          </cell>
          <cell r="AR39">
            <v>2.0291277788693174</v>
          </cell>
          <cell r="AS39">
            <v>4.9274661047989676</v>
          </cell>
          <cell r="AT39">
            <v>0.65787280316186414</v>
          </cell>
          <cell r="AU39">
            <v>0.99053753132653699</v>
          </cell>
          <cell r="AV39">
            <v>3.6759030011368368</v>
          </cell>
          <cell r="AW39">
            <v>584.62711184880811</v>
          </cell>
          <cell r="AX39">
            <v>0.77462696473644033</v>
          </cell>
          <cell r="AY39">
            <v>168.3950695955327</v>
          </cell>
          <cell r="AZ39" t="b">
            <v>0</v>
          </cell>
          <cell r="BA39" t="str">
            <v/>
          </cell>
          <cell r="BB39">
            <v>1E-3</v>
          </cell>
          <cell r="BC39">
            <v>0</v>
          </cell>
          <cell r="BD39">
            <v>0</v>
          </cell>
          <cell r="BE39">
            <v>1E-3</v>
          </cell>
          <cell r="BF39" t="str">
            <v/>
          </cell>
          <cell r="BG39">
            <v>1.0634840016004636</v>
          </cell>
          <cell r="BH39">
            <v>2.6666666666666665</v>
          </cell>
          <cell r="BI39">
            <v>1.2</v>
          </cell>
          <cell r="BJ39" t="str">
            <v/>
          </cell>
          <cell r="BK39" t="str">
            <v/>
          </cell>
          <cell r="BL39" t="str">
            <v/>
          </cell>
          <cell r="BM39">
            <v>1.5445115658202628</v>
          </cell>
          <cell r="BN39">
            <v>0</v>
          </cell>
          <cell r="BO39">
            <v>711.08299999999986</v>
          </cell>
          <cell r="BP39">
            <v>709.05299999999988</v>
          </cell>
          <cell r="BQ39">
            <v>711.5329999999999</v>
          </cell>
          <cell r="BR39">
            <v>709.50299999999993</v>
          </cell>
          <cell r="BS39">
            <v>713.70299999999997</v>
          </cell>
          <cell r="BT39">
            <v>710.80300000000011</v>
          </cell>
          <cell r="BU39" t="b">
            <v>0</v>
          </cell>
          <cell r="BV39">
            <v>2.1700000000000728</v>
          </cell>
          <cell r="BW39">
            <v>1.3000000000001819</v>
          </cell>
          <cell r="BX39">
            <v>2.6200000000000729</v>
          </cell>
          <cell r="BY39">
            <v>450</v>
          </cell>
          <cell r="BZ39">
            <v>0.96250000000000002</v>
          </cell>
          <cell r="CA39">
            <v>0.5625</v>
          </cell>
          <cell r="CB39">
            <v>1.7350000000001273</v>
          </cell>
          <cell r="CC39">
            <v>1.4880807702715295</v>
          </cell>
          <cell r="CD39">
            <v>2894.9913847771545</v>
          </cell>
          <cell r="CE39">
            <v>8.1803329920048573E-2</v>
          </cell>
          <cell r="CF39">
            <v>674.87747184040074</v>
          </cell>
          <cell r="CG39">
            <v>3569.8688566175551</v>
          </cell>
          <cell r="CH39">
            <v>1.5</v>
          </cell>
          <cell r="CI39">
            <v>3262</v>
          </cell>
          <cell r="CJ39">
            <v>1.6415705962373797</v>
          </cell>
          <cell r="CK39">
            <v>1.9</v>
          </cell>
          <cell r="CL39">
            <v>1</v>
          </cell>
          <cell r="CM39">
            <v>2</v>
          </cell>
        </row>
        <row r="40">
          <cell r="A40">
            <v>29</v>
          </cell>
          <cell r="B40" t="str">
            <v>C66</v>
          </cell>
          <cell r="C40" t="str">
            <v>A06</v>
          </cell>
          <cell r="D40">
            <v>0.04</v>
          </cell>
          <cell r="F40">
            <v>1.6</v>
          </cell>
          <cell r="G40">
            <v>5</v>
          </cell>
          <cell r="J40" t="str">
            <v/>
          </cell>
          <cell r="K40" t="str">
            <v/>
          </cell>
          <cell r="L40">
            <v>3.72</v>
          </cell>
          <cell r="M40">
            <v>3.72</v>
          </cell>
          <cell r="N40">
            <v>456.51514969634218</v>
          </cell>
          <cell r="O40">
            <v>0.63069047619047658</v>
          </cell>
          <cell r="P40">
            <v>460.67161144024442</v>
          </cell>
          <cell r="Q40">
            <v>0.4</v>
          </cell>
          <cell r="R40">
            <v>1.65</v>
          </cell>
          <cell r="S40">
            <v>3.59</v>
          </cell>
          <cell r="U40">
            <v>0</v>
          </cell>
          <cell r="V40">
            <v>0.68799999999999994</v>
          </cell>
          <cell r="X40">
            <v>0</v>
          </cell>
          <cell r="Y40" t="str">
            <v/>
          </cell>
          <cell r="AA40">
            <v>0</v>
          </cell>
          <cell r="AB40" t="str">
            <v/>
          </cell>
          <cell r="AC40">
            <v>0.58479999999999999</v>
          </cell>
          <cell r="AD40">
            <v>2.0994319999999997</v>
          </cell>
          <cell r="AE40">
            <v>7.356876637912686</v>
          </cell>
          <cell r="AF40">
            <v>7.356876637912686</v>
          </cell>
          <cell r="AG40">
            <v>7.715876637912686</v>
          </cell>
          <cell r="AH40">
            <v>468.38748807815711</v>
          </cell>
          <cell r="AI40">
            <v>10.5</v>
          </cell>
          <cell r="AJ40">
            <v>3.9</v>
          </cell>
          <cell r="AK40">
            <v>18</v>
          </cell>
          <cell r="AL40">
            <v>0.45</v>
          </cell>
          <cell r="AM40">
            <v>1.4E-2</v>
          </cell>
          <cell r="AN40">
            <v>0.36916197538375856</v>
          </cell>
          <cell r="AO40">
            <v>0.43264160156249998</v>
          </cell>
          <cell r="AP40">
            <v>0.82035994529724121</v>
          </cell>
          <cell r="AQ40">
            <v>3.3544458814498141</v>
          </cell>
          <cell r="AR40">
            <v>1.6832257133070738</v>
          </cell>
          <cell r="AS40">
            <v>4.2789947210838051</v>
          </cell>
          <cell r="AT40">
            <v>0.57351208825563815</v>
          </cell>
          <cell r="AU40">
            <v>0.94267406363939665</v>
          </cell>
          <cell r="AV40">
            <v>3.2928974947677059</v>
          </cell>
          <cell r="AW40">
            <v>523.71271804093942</v>
          </cell>
          <cell r="AX40">
            <v>0.89435958292222062</v>
          </cell>
          <cell r="AY40">
            <v>193.63390509092622</v>
          </cell>
          <cell r="AZ40" t="str">
            <v>25°14'20''</v>
          </cell>
          <cell r="BA40">
            <v>5.9555090167450695</v>
          </cell>
          <cell r="BB40">
            <v>1E-3</v>
          </cell>
          <cell r="BC40">
            <v>1.7000000000000001E-2</v>
          </cell>
          <cell r="BD40">
            <v>0.246</v>
          </cell>
          <cell r="BE40">
            <v>0.26400000000000001</v>
          </cell>
          <cell r="BF40">
            <v>0.26300000000000001</v>
          </cell>
          <cell r="BG40">
            <v>1.0999290796571159</v>
          </cell>
          <cell r="BH40">
            <v>2.6666666666666665</v>
          </cell>
          <cell r="BI40">
            <v>1.2</v>
          </cell>
          <cell r="BJ40" t="str">
            <v/>
          </cell>
          <cell r="BK40" t="str">
            <v/>
          </cell>
          <cell r="BL40" t="str">
            <v/>
          </cell>
          <cell r="BM40">
            <v>1.6258330812559965</v>
          </cell>
          <cell r="BN40">
            <v>1.29</v>
          </cell>
          <cell r="BO40">
            <v>708.01299999999992</v>
          </cell>
          <cell r="BP40">
            <v>707.60299999999995</v>
          </cell>
          <cell r="BQ40">
            <v>708.46299999999997</v>
          </cell>
          <cell r="BR40">
            <v>708.053</v>
          </cell>
          <cell r="BS40">
            <v>710.80300000000011</v>
          </cell>
          <cell r="BT40">
            <v>710.13300000000004</v>
          </cell>
          <cell r="BU40">
            <v>1.0399999999999636</v>
          </cell>
          <cell r="BV40">
            <v>2.3400000000001455</v>
          </cell>
          <cell r="BW40">
            <v>2.0800000000000409</v>
          </cell>
          <cell r="BX40">
            <v>2.7900000000001457</v>
          </cell>
          <cell r="BY40">
            <v>450</v>
          </cell>
          <cell r="BZ40">
            <v>0.96250000000000002</v>
          </cell>
          <cell r="CA40">
            <v>0.5625</v>
          </cell>
          <cell r="CB40">
            <v>2.2100000000000932</v>
          </cell>
          <cell r="CC40">
            <v>1.8026392431693148</v>
          </cell>
          <cell r="CD40">
            <v>3506.9501488713786</v>
          </cell>
          <cell r="CE40">
            <v>5.2074181051889878E-2</v>
          </cell>
          <cell r="CF40">
            <v>429.61199367809149</v>
          </cell>
          <cell r="CG40">
            <v>3936.5621425494701</v>
          </cell>
          <cell r="CH40">
            <v>1.5</v>
          </cell>
          <cell r="CI40">
            <v>3262</v>
          </cell>
          <cell r="CJ40">
            <v>1.8101910526744958</v>
          </cell>
          <cell r="CK40">
            <v>1.9</v>
          </cell>
          <cell r="CL40">
            <v>1</v>
          </cell>
          <cell r="CM40">
            <v>2</v>
          </cell>
        </row>
        <row r="41">
          <cell r="A41">
            <v>30</v>
          </cell>
          <cell r="C41" t="str">
            <v/>
          </cell>
          <cell r="F41" t="str">
            <v/>
          </cell>
          <cell r="G41" t="str">
            <v/>
          </cell>
          <cell r="J41" t="str">
            <v/>
          </cell>
          <cell r="K41" t="str">
            <v/>
          </cell>
          <cell r="L41" t="str">
            <v/>
          </cell>
          <cell r="M41" t="str">
            <v/>
          </cell>
          <cell r="N41" t="str">
            <v/>
          </cell>
          <cell r="O41" t="str">
            <v/>
          </cell>
          <cell r="P41" t="str">
            <v/>
          </cell>
          <cell r="S41" t="str">
            <v/>
          </cell>
          <cell r="U41" t="str">
            <v/>
          </cell>
          <cell r="X41">
            <v>0</v>
          </cell>
          <cell r="Y41" t="str">
            <v/>
          </cell>
          <cell r="AA41">
            <v>0</v>
          </cell>
          <cell r="AB41" t="str">
            <v/>
          </cell>
          <cell r="AC41" t="str">
            <v/>
          </cell>
          <cell r="AD41" t="str">
            <v/>
          </cell>
          <cell r="AE41" t="str">
            <v/>
          </cell>
          <cell r="AF41" t="str">
            <v/>
          </cell>
          <cell r="AG41" t="str">
            <v/>
          </cell>
          <cell r="AH41" t="str">
            <v/>
          </cell>
          <cell r="AI41" t="str">
            <v/>
          </cell>
          <cell r="AL41" t="str">
            <v/>
          </cell>
          <cell r="AM41" t="str">
            <v/>
          </cell>
          <cell r="AN41" t="str">
            <v/>
          </cell>
          <cell r="AO41" t="str">
            <v/>
          </cell>
          <cell r="AP41" t="str">
            <v/>
          </cell>
          <cell r="AQ41" t="str">
            <v/>
          </cell>
          <cell r="AR41" t="str">
            <v/>
          </cell>
          <cell r="AS41" t="str">
            <v/>
          </cell>
          <cell r="AT41" t="str">
            <v/>
          </cell>
          <cell r="AU41" t="str">
            <v/>
          </cell>
          <cell r="AV41" t="str">
            <v/>
          </cell>
          <cell r="AW41" t="str">
            <v/>
          </cell>
          <cell r="AX41" t="str">
            <v/>
          </cell>
          <cell r="AY41" t="str">
            <v/>
          </cell>
          <cell r="AZ41" t="str">
            <v/>
          </cell>
          <cell r="BA41" t="str">
            <v/>
          </cell>
          <cell r="BB41" t="str">
            <v/>
          </cell>
          <cell r="BC41" t="str">
            <v/>
          </cell>
          <cell r="BD41" t="str">
            <v/>
          </cell>
          <cell r="BE41" t="str">
            <v/>
          </cell>
          <cell r="BF41" t="str">
            <v/>
          </cell>
          <cell r="BG41" t="str">
            <v/>
          </cell>
          <cell r="BH41" t="str">
            <v/>
          </cell>
          <cell r="BI41" t="str">
            <v/>
          </cell>
          <cell r="BJ41" t="str">
            <v/>
          </cell>
          <cell r="BK41" t="str">
            <v/>
          </cell>
          <cell r="BL41" t="str">
            <v/>
          </cell>
          <cell r="BM41" t="str">
            <v/>
          </cell>
          <cell r="BN41" t="str">
            <v/>
          </cell>
          <cell r="BO41">
            <v>707.60299999999995</v>
          </cell>
          <cell r="BP41" t="str">
            <v/>
          </cell>
          <cell r="BQ41">
            <v>707.60299999999995</v>
          </cell>
          <cell r="BR41" t="str">
            <v/>
          </cell>
          <cell r="BS41" t="str">
            <v/>
          </cell>
          <cell r="BT41" t="str">
            <v/>
          </cell>
          <cell r="BU41" t="str">
            <v/>
          </cell>
          <cell r="BV41" t="str">
            <v/>
          </cell>
          <cell r="BW41" t="str">
            <v/>
          </cell>
          <cell r="BX41" t="str">
            <v/>
          </cell>
          <cell r="BY41">
            <v>0</v>
          </cell>
          <cell r="BZ41">
            <v>0.4</v>
          </cell>
          <cell r="CA41">
            <v>0</v>
          </cell>
          <cell r="CB41">
            <v>0</v>
          </cell>
          <cell r="CC41">
            <v>0</v>
          </cell>
          <cell r="CD41">
            <v>0</v>
          </cell>
          <cell r="CE41" t="e">
            <v>#VALUE!</v>
          </cell>
          <cell r="CF41" t="e">
            <v>#VALUE!</v>
          </cell>
          <cell r="CG41" t="e">
            <v>#VALUE!</v>
          </cell>
          <cell r="CH41">
            <v>1.5</v>
          </cell>
          <cell r="CI41" t="e">
            <v>#VALUE!</v>
          </cell>
          <cell r="CJ41" t="e">
            <v>#VALUE!</v>
          </cell>
          <cell r="CK41" t="e">
            <v>#VALUE!</v>
          </cell>
          <cell r="CL41">
            <v>2</v>
          </cell>
          <cell r="CM41">
            <v>2</v>
          </cell>
        </row>
        <row r="42">
          <cell r="A42">
            <v>31</v>
          </cell>
          <cell r="B42" t="str">
            <v>C17</v>
          </cell>
          <cell r="C42" t="str">
            <v>C63</v>
          </cell>
          <cell r="D42">
            <v>0.09</v>
          </cell>
          <cell r="F42">
            <v>0.44</v>
          </cell>
          <cell r="G42">
            <v>5</v>
          </cell>
          <cell r="J42" t="str">
            <v/>
          </cell>
          <cell r="K42" t="str">
            <v/>
          </cell>
          <cell r="L42">
            <v>4.6541116427098697</v>
          </cell>
          <cell r="M42">
            <v>4.6541116427098697</v>
          </cell>
          <cell r="N42">
            <v>437.8905648792479</v>
          </cell>
          <cell r="O42">
            <v>0.6266236233907243</v>
          </cell>
          <cell r="P42">
            <v>120.73273186182797</v>
          </cell>
          <cell r="Q42">
            <v>0.09</v>
          </cell>
          <cell r="S42">
            <v>12.92</v>
          </cell>
          <cell r="U42">
            <v>0</v>
          </cell>
          <cell r="V42">
            <v>0.68799999999999994</v>
          </cell>
          <cell r="X42" t="str">
            <v/>
          </cell>
          <cell r="Y42" t="str">
            <v/>
          </cell>
          <cell r="AA42" t="str">
            <v/>
          </cell>
          <cell r="AB42" t="str">
            <v/>
          </cell>
          <cell r="AC42">
            <v>0.58479999999999999</v>
          </cell>
          <cell r="AD42">
            <v>7.5556159999999997</v>
          </cell>
          <cell r="AE42">
            <v>24.104294214297553</v>
          </cell>
          <cell r="AF42">
            <v>24.104294214297553</v>
          </cell>
          <cell r="AG42">
            <v>25.396294214297555</v>
          </cell>
          <cell r="AH42">
            <v>146.12902607612551</v>
          </cell>
          <cell r="AI42">
            <v>61.17</v>
          </cell>
          <cell r="AJ42">
            <v>0.38</v>
          </cell>
          <cell r="AK42">
            <v>18</v>
          </cell>
          <cell r="AL42">
            <v>0.45</v>
          </cell>
          <cell r="AM42">
            <v>1.4E-2</v>
          </cell>
          <cell r="AN42">
            <v>0.36901016235351564</v>
          </cell>
          <cell r="AO42">
            <v>0.26806640625</v>
          </cell>
          <cell r="AP42">
            <v>0.8200225830078125</v>
          </cell>
          <cell r="AQ42">
            <v>1.0469238242441505</v>
          </cell>
          <cell r="AR42">
            <v>0.52562657530616341</v>
          </cell>
          <cell r="AS42">
            <v>0.41680087223403262</v>
          </cell>
          <cell r="AT42">
            <v>5.5863888571355602E-2</v>
          </cell>
          <cell r="AU42">
            <v>0.42487405092487124</v>
          </cell>
          <cell r="AV42">
            <v>1.0278688540258512</v>
          </cell>
          <cell r="AW42">
            <v>163.47547780848203</v>
          </cell>
          <cell r="AX42">
            <v>0.89388957925127732</v>
          </cell>
          <cell r="AY42">
            <v>210.18024341199273</v>
          </cell>
          <cell r="AZ42" t="b">
            <v>0</v>
          </cell>
          <cell r="BA42" t="str">
            <v/>
          </cell>
          <cell r="BB42">
            <v>1E-3</v>
          </cell>
          <cell r="BC42">
            <v>0</v>
          </cell>
          <cell r="BD42">
            <v>0</v>
          </cell>
          <cell r="BE42">
            <v>1E-3</v>
          </cell>
          <cell r="BF42" t="str">
            <v/>
          </cell>
          <cell r="BG42">
            <v>0.34315939100466131</v>
          </cell>
          <cell r="BH42">
            <v>2.6666666666666665</v>
          </cell>
          <cell r="BI42">
            <v>1.2</v>
          </cell>
          <cell r="BJ42">
            <v>4.2089160445659177E-2</v>
          </cell>
          <cell r="BK42">
            <v>0.31015556669565919</v>
          </cell>
          <cell r="BL42">
            <v>1.5244101460617601E-2</v>
          </cell>
          <cell r="BM42">
            <v>0.39047960178753216</v>
          </cell>
          <cell r="BN42">
            <v>0</v>
          </cell>
          <cell r="BO42">
            <v>681.38300000000027</v>
          </cell>
          <cell r="BP42">
            <v>681.15300000000025</v>
          </cell>
          <cell r="BQ42">
            <v>681.83300000000031</v>
          </cell>
          <cell r="BR42">
            <v>681.60300000000029</v>
          </cell>
          <cell r="BS42">
            <v>683.44299999999998</v>
          </cell>
          <cell r="BT42">
            <v>684.70299999999997</v>
          </cell>
          <cell r="BU42" t="b">
            <v>0</v>
          </cell>
          <cell r="BV42">
            <v>1.6099999999996726</v>
          </cell>
          <cell r="BW42">
            <v>3.0999999999996817</v>
          </cell>
          <cell r="BX42">
            <v>2.0599999999996728</v>
          </cell>
          <cell r="BY42">
            <v>450</v>
          </cell>
          <cell r="BZ42">
            <v>0.96250000000000002</v>
          </cell>
          <cell r="CA42">
            <v>0.5625</v>
          </cell>
          <cell r="CB42">
            <v>2.3549999999996771</v>
          </cell>
          <cell r="CC42">
            <v>1.8920540629510763</v>
          </cell>
          <cell r="CD42">
            <v>3680.9024894371182</v>
          </cell>
          <cell r="CE42">
            <v>4.6150322958460999E-2</v>
          </cell>
          <cell r="CF42">
            <v>380.74016440730321</v>
          </cell>
          <cell r="CG42">
            <v>4061.6426538444216</v>
          </cell>
          <cell r="CH42">
            <v>1.5</v>
          </cell>
          <cell r="CI42">
            <v>4487</v>
          </cell>
          <cell r="CJ42">
            <v>1.3578034278508206</v>
          </cell>
          <cell r="CK42">
            <v>1.5</v>
          </cell>
          <cell r="CL42">
            <v>2</v>
          </cell>
          <cell r="CM42">
            <v>2</v>
          </cell>
        </row>
        <row r="43">
          <cell r="A43">
            <v>32</v>
          </cell>
          <cell r="B43" t="str">
            <v>C63</v>
          </cell>
          <cell r="C43" t="str">
            <v>C18</v>
          </cell>
          <cell r="F43">
            <v>0.44</v>
          </cell>
          <cell r="G43">
            <v>5</v>
          </cell>
          <cell r="J43" t="str">
            <v/>
          </cell>
          <cell r="K43" t="str">
            <v/>
          </cell>
          <cell r="L43">
            <v>4.6541116427098697</v>
          </cell>
          <cell r="M43">
            <v>4.6541116427098697</v>
          </cell>
          <cell r="N43">
            <v>437.8905648792479</v>
          </cell>
          <cell r="O43">
            <v>0.62915394402035474</v>
          </cell>
          <cell r="P43">
            <v>120.73273186182797</v>
          </cell>
          <cell r="S43">
            <v>12.92</v>
          </cell>
          <cell r="U43">
            <v>0</v>
          </cell>
          <cell r="X43">
            <v>0</v>
          </cell>
          <cell r="Y43" t="str">
            <v/>
          </cell>
          <cell r="AA43">
            <v>0</v>
          </cell>
          <cell r="AB43" t="str">
            <v/>
          </cell>
          <cell r="AC43">
            <v>0</v>
          </cell>
          <cell r="AD43">
            <v>7.5556159999999997</v>
          </cell>
          <cell r="AE43">
            <v>24.104294214297553</v>
          </cell>
          <cell r="AF43">
            <v>24.104294214297553</v>
          </cell>
          <cell r="AG43">
            <v>25.396294214297555</v>
          </cell>
          <cell r="AH43">
            <v>146.12902607612551</v>
          </cell>
          <cell r="AI43">
            <v>3.93</v>
          </cell>
          <cell r="AJ43">
            <v>0.38</v>
          </cell>
          <cell r="AK43">
            <v>18</v>
          </cell>
          <cell r="AL43">
            <v>0.45</v>
          </cell>
          <cell r="AM43">
            <v>1.4E-2</v>
          </cell>
          <cell r="AN43">
            <v>0.36901016235351564</v>
          </cell>
          <cell r="AO43">
            <v>0.26806640625</v>
          </cell>
          <cell r="AP43">
            <v>0.8200225830078125</v>
          </cell>
          <cell r="AQ43">
            <v>1.0469238242441505</v>
          </cell>
          <cell r="AR43">
            <v>0.52562657530616341</v>
          </cell>
          <cell r="AS43">
            <v>0.41680087223403262</v>
          </cell>
          <cell r="AT43">
            <v>5.5863888571355602E-2</v>
          </cell>
          <cell r="AU43">
            <v>0.42487405092487124</v>
          </cell>
          <cell r="AV43">
            <v>1.0278688540258512</v>
          </cell>
          <cell r="AW43">
            <v>163.47547780848203</v>
          </cell>
          <cell r="AX43">
            <v>0.89388957925127732</v>
          </cell>
          <cell r="AY43">
            <v>176.46914278751129</v>
          </cell>
          <cell r="AZ43" t="str">
            <v>33°42'40''</v>
          </cell>
          <cell r="BA43">
            <v>4.4007882766342536</v>
          </cell>
          <cell r="BB43">
            <v>0</v>
          </cell>
          <cell r="BC43" t="str">
            <v/>
          </cell>
          <cell r="BD43" t="str">
            <v/>
          </cell>
          <cell r="BE43" t="str">
            <v/>
          </cell>
          <cell r="BF43">
            <v>0</v>
          </cell>
          <cell r="BG43">
            <v>0.34315939100466131</v>
          </cell>
          <cell r="BH43">
            <v>2.6666666666666665</v>
          </cell>
          <cell r="BI43">
            <v>1.2</v>
          </cell>
          <cell r="BJ43">
            <v>4.2089160445659177E-2</v>
          </cell>
          <cell r="BK43">
            <v>0.31015556669565919</v>
          </cell>
          <cell r="BL43">
            <v>1.5244101460617601E-2</v>
          </cell>
          <cell r="BM43">
            <v>0.39047960178753216</v>
          </cell>
          <cell r="BN43">
            <v>0.02</v>
          </cell>
          <cell r="BO43">
            <v>681.13300000000027</v>
          </cell>
          <cell r="BP43">
            <v>681.12300000000027</v>
          </cell>
          <cell r="BQ43">
            <v>681.58300000000031</v>
          </cell>
          <cell r="BR43">
            <v>681.57300000000032</v>
          </cell>
          <cell r="BS43">
            <v>684.70299999999997</v>
          </cell>
          <cell r="BT43">
            <v>684.57300000000009</v>
          </cell>
          <cell r="BU43" t="str">
            <v/>
          </cell>
          <cell r="BV43">
            <v>3.1199999999996635</v>
          </cell>
          <cell r="BW43">
            <v>2.9999999999997726</v>
          </cell>
          <cell r="BX43">
            <v>3.5699999999996637</v>
          </cell>
          <cell r="BY43">
            <v>450</v>
          </cell>
          <cell r="BZ43">
            <v>0.96250000000000002</v>
          </cell>
          <cell r="CA43">
            <v>0.5625</v>
          </cell>
          <cell r="CB43">
            <v>3.0599999999997181</v>
          </cell>
          <cell r="CC43">
            <v>2.2869584185782901</v>
          </cell>
          <cell r="CD43">
            <v>4449.1704021681926</v>
          </cell>
          <cell r="CE43">
            <v>2.786784652648655E-2</v>
          </cell>
          <cell r="CF43">
            <v>229.90973384351403</v>
          </cell>
          <cell r="CG43">
            <v>4679.0801360117066</v>
          </cell>
          <cell r="CH43">
            <v>1.5</v>
          </cell>
          <cell r="CI43">
            <v>4487</v>
          </cell>
          <cell r="CJ43">
            <v>1.5642122139553285</v>
          </cell>
          <cell r="CK43">
            <v>1.9</v>
          </cell>
          <cell r="CL43">
            <v>2</v>
          </cell>
          <cell r="CM43">
            <v>2</v>
          </cell>
        </row>
        <row r="44">
          <cell r="A44">
            <v>33</v>
          </cell>
          <cell r="F44" t="str">
            <v/>
          </cell>
          <cell r="G44" t="str">
            <v/>
          </cell>
          <cell r="J44" t="str">
            <v/>
          </cell>
          <cell r="K44" t="str">
            <v/>
          </cell>
          <cell r="L44" t="str">
            <v/>
          </cell>
          <cell r="M44" t="str">
            <v/>
          </cell>
          <cell r="N44" t="str">
            <v/>
          </cell>
          <cell r="O44" t="str">
            <v/>
          </cell>
          <cell r="P44" t="str">
            <v/>
          </cell>
          <cell r="S44" t="str">
            <v/>
          </cell>
          <cell r="U44" t="str">
            <v/>
          </cell>
          <cell r="X44">
            <v>0</v>
          </cell>
          <cell r="Y44" t="str">
            <v/>
          </cell>
          <cell r="AA44">
            <v>0</v>
          </cell>
          <cell r="AB44" t="str">
            <v/>
          </cell>
          <cell r="AC44" t="str">
            <v/>
          </cell>
          <cell r="AD44" t="str">
            <v/>
          </cell>
          <cell r="AE44" t="str">
            <v/>
          </cell>
          <cell r="AF44" t="str">
            <v/>
          </cell>
          <cell r="AG44" t="str">
            <v/>
          </cell>
          <cell r="AH44" t="str">
            <v/>
          </cell>
          <cell r="AI44" t="str">
            <v/>
          </cell>
          <cell r="AL44" t="str">
            <v/>
          </cell>
          <cell r="AM44" t="str">
            <v/>
          </cell>
          <cell r="AN44" t="str">
            <v/>
          </cell>
          <cell r="AO44" t="str">
            <v/>
          </cell>
          <cell r="AP44" t="str">
            <v/>
          </cell>
          <cell r="AQ44" t="str">
            <v/>
          </cell>
          <cell r="AR44" t="str">
            <v/>
          </cell>
          <cell r="AS44" t="str">
            <v/>
          </cell>
          <cell r="AT44" t="str">
            <v/>
          </cell>
          <cell r="AU44" t="str">
            <v/>
          </cell>
          <cell r="AV44" t="str">
            <v/>
          </cell>
          <cell r="AW44" t="str">
            <v/>
          </cell>
          <cell r="AX44" t="str">
            <v/>
          </cell>
          <cell r="AY44" t="str">
            <v/>
          </cell>
          <cell r="AZ44" t="str">
            <v/>
          </cell>
          <cell r="BA44" t="str">
            <v/>
          </cell>
          <cell r="BB44" t="str">
            <v/>
          </cell>
          <cell r="BC44" t="str">
            <v/>
          </cell>
          <cell r="BD44" t="str">
            <v/>
          </cell>
          <cell r="BE44" t="str">
            <v/>
          </cell>
          <cell r="BF44" t="str">
            <v/>
          </cell>
          <cell r="BG44" t="str">
            <v/>
          </cell>
          <cell r="BH44" t="str">
            <v/>
          </cell>
          <cell r="BI44" t="str">
            <v/>
          </cell>
          <cell r="BJ44" t="str">
            <v/>
          </cell>
          <cell r="BK44" t="str">
            <v/>
          </cell>
          <cell r="BL44" t="str">
            <v/>
          </cell>
          <cell r="BM44" t="str">
            <v/>
          </cell>
          <cell r="BN44" t="str">
            <v/>
          </cell>
          <cell r="BO44">
            <v>681.12300000000027</v>
          </cell>
          <cell r="BP44" t="str">
            <v/>
          </cell>
          <cell r="BQ44">
            <v>681.12300000000027</v>
          </cell>
          <cell r="BR44" t="str">
            <v/>
          </cell>
          <cell r="BS44" t="str">
            <v/>
          </cell>
          <cell r="BT44" t="str">
            <v/>
          </cell>
          <cell r="BU44" t="str">
            <v/>
          </cell>
          <cell r="BV44" t="str">
            <v/>
          </cell>
          <cell r="BW44" t="str">
            <v/>
          </cell>
          <cell r="BX44" t="str">
            <v/>
          </cell>
          <cell r="BY44">
            <v>0</v>
          </cell>
          <cell r="BZ44">
            <v>0.4</v>
          </cell>
          <cell r="CA44">
            <v>0</v>
          </cell>
          <cell r="CB44">
            <v>0</v>
          </cell>
          <cell r="CC44">
            <v>0</v>
          </cell>
          <cell r="CD44">
            <v>0</v>
          </cell>
          <cell r="CE44" t="e">
            <v>#VALUE!</v>
          </cell>
          <cell r="CF44" t="e">
            <v>#VALUE!</v>
          </cell>
          <cell r="CG44" t="e">
            <v>#VALUE!</v>
          </cell>
          <cell r="CH44">
            <v>1.5</v>
          </cell>
          <cell r="CI44" t="e">
            <v>#VALUE!</v>
          </cell>
          <cell r="CJ44" t="e">
            <v>#VALUE!</v>
          </cell>
          <cell r="CK44" t="e">
            <v>#VALUE!</v>
          </cell>
          <cell r="CL44">
            <v>2</v>
          </cell>
          <cell r="CM44">
            <v>2</v>
          </cell>
        </row>
        <row r="45">
          <cell r="A45">
            <v>34</v>
          </cell>
          <cell r="F45" t="str">
            <v/>
          </cell>
          <cell r="G45" t="str">
            <v/>
          </cell>
          <cell r="J45" t="str">
            <v/>
          </cell>
          <cell r="K45" t="str">
            <v/>
          </cell>
          <cell r="L45" t="str">
            <v/>
          </cell>
          <cell r="M45" t="str">
            <v/>
          </cell>
          <cell r="N45" t="str">
            <v/>
          </cell>
          <cell r="O45" t="str">
            <v/>
          </cell>
          <cell r="P45" t="str">
            <v/>
          </cell>
          <cell r="S45" t="str">
            <v/>
          </cell>
          <cell r="U45" t="str">
            <v/>
          </cell>
          <cell r="X45">
            <v>0</v>
          </cell>
          <cell r="Y45" t="str">
            <v/>
          </cell>
          <cell r="AA45">
            <v>0</v>
          </cell>
          <cell r="AB45" t="str">
            <v/>
          </cell>
          <cell r="AC45" t="str">
            <v/>
          </cell>
          <cell r="AD45" t="str">
            <v/>
          </cell>
          <cell r="AE45" t="str">
            <v/>
          </cell>
          <cell r="AF45" t="str">
            <v/>
          </cell>
          <cell r="AG45" t="str">
            <v/>
          </cell>
          <cell r="AH45" t="str">
            <v/>
          </cell>
          <cell r="AI45" t="str">
            <v/>
          </cell>
          <cell r="AL45" t="str">
            <v/>
          </cell>
          <cell r="AM45" t="str">
            <v/>
          </cell>
          <cell r="AN45" t="str">
            <v/>
          </cell>
          <cell r="AO45" t="str">
            <v/>
          </cell>
          <cell r="AP45" t="str">
            <v/>
          </cell>
          <cell r="AQ45" t="str">
            <v/>
          </cell>
          <cell r="AR45" t="str">
            <v/>
          </cell>
          <cell r="AS45" t="str">
            <v/>
          </cell>
          <cell r="AT45" t="str">
            <v/>
          </cell>
          <cell r="AU45" t="str">
            <v/>
          </cell>
          <cell r="AV45" t="str">
            <v/>
          </cell>
          <cell r="AW45" t="str">
            <v/>
          </cell>
          <cell r="AX45" t="str">
            <v/>
          </cell>
          <cell r="AY45" t="str">
            <v/>
          </cell>
          <cell r="BA45" t="str">
            <v/>
          </cell>
          <cell r="BB45" t="str">
            <v/>
          </cell>
          <cell r="BC45" t="str">
            <v/>
          </cell>
          <cell r="BD45" t="str">
            <v/>
          </cell>
          <cell r="BE45" t="str">
            <v/>
          </cell>
          <cell r="BF45" t="str">
            <v/>
          </cell>
          <cell r="BG45" t="str">
            <v/>
          </cell>
          <cell r="BH45" t="str">
            <v/>
          </cell>
          <cell r="BI45" t="str">
            <v/>
          </cell>
          <cell r="BJ45" t="str">
            <v/>
          </cell>
          <cell r="BK45" t="str">
            <v/>
          </cell>
          <cell r="BL45" t="str">
            <v/>
          </cell>
          <cell r="BM45" t="str">
            <v/>
          </cell>
          <cell r="BN45" t="str">
            <v/>
          </cell>
          <cell r="BO45">
            <v>0</v>
          </cell>
          <cell r="BP45" t="str">
            <v/>
          </cell>
          <cell r="BQ45">
            <v>0</v>
          </cell>
          <cell r="BR45" t="str">
            <v/>
          </cell>
          <cell r="BS45" t="str">
            <v/>
          </cell>
          <cell r="BT45" t="str">
            <v/>
          </cell>
          <cell r="BU45" t="str">
            <v/>
          </cell>
          <cell r="BV45" t="str">
            <v/>
          </cell>
          <cell r="BW45" t="str">
            <v/>
          </cell>
          <cell r="BX45" t="str">
            <v/>
          </cell>
          <cell r="BY45">
            <v>0</v>
          </cell>
          <cell r="BZ45">
            <v>0.4</v>
          </cell>
          <cell r="CA45">
            <v>0</v>
          </cell>
          <cell r="CB45">
            <v>0</v>
          </cell>
          <cell r="CC45">
            <v>0</v>
          </cell>
          <cell r="CD45">
            <v>0</v>
          </cell>
          <cell r="CE45" t="e">
            <v>#VALUE!</v>
          </cell>
          <cell r="CF45" t="e">
            <v>#VALUE!</v>
          </cell>
          <cell r="CG45" t="e">
            <v>#VALUE!</v>
          </cell>
          <cell r="CH45">
            <v>1.5</v>
          </cell>
          <cell r="CI45" t="e">
            <v>#VALUE!</v>
          </cell>
          <cell r="CJ45" t="e">
            <v>#VALUE!</v>
          </cell>
          <cell r="CK45" t="e">
            <v>#VALUE!</v>
          </cell>
          <cell r="CL45">
            <v>2</v>
          </cell>
          <cell r="CM45">
            <v>2</v>
          </cell>
        </row>
        <row r="46">
          <cell r="A46">
            <v>35</v>
          </cell>
          <cell r="F46" t="str">
            <v/>
          </cell>
          <cell r="G46" t="str">
            <v/>
          </cell>
          <cell r="J46" t="str">
            <v/>
          </cell>
          <cell r="K46" t="str">
            <v/>
          </cell>
          <cell r="L46" t="str">
            <v/>
          </cell>
          <cell r="M46" t="str">
            <v/>
          </cell>
          <cell r="N46" t="str">
            <v/>
          </cell>
          <cell r="O46" t="str">
            <v/>
          </cell>
          <cell r="P46" t="str">
            <v/>
          </cell>
          <cell r="S46" t="str">
            <v/>
          </cell>
          <cell r="U46" t="str">
            <v/>
          </cell>
          <cell r="X46">
            <v>0</v>
          </cell>
          <cell r="Y46" t="str">
            <v/>
          </cell>
          <cell r="AA46">
            <v>0</v>
          </cell>
          <cell r="AB46" t="str">
            <v/>
          </cell>
          <cell r="AC46" t="str">
            <v/>
          </cell>
          <cell r="AD46" t="str">
            <v/>
          </cell>
          <cell r="AE46" t="str">
            <v/>
          </cell>
          <cell r="AF46" t="str">
            <v/>
          </cell>
          <cell r="AG46" t="str">
            <v/>
          </cell>
          <cell r="AH46" t="str">
            <v/>
          </cell>
          <cell r="AI46" t="str">
            <v/>
          </cell>
          <cell r="AL46" t="str">
            <v/>
          </cell>
          <cell r="AM46" t="str">
            <v/>
          </cell>
          <cell r="AN46" t="str">
            <v/>
          </cell>
          <cell r="AO46" t="str">
            <v/>
          </cell>
          <cell r="AP46" t="str">
            <v/>
          </cell>
          <cell r="AQ46" t="str">
            <v/>
          </cell>
          <cell r="AR46" t="str">
            <v/>
          </cell>
          <cell r="AS46" t="str">
            <v/>
          </cell>
          <cell r="AT46" t="str">
            <v/>
          </cell>
          <cell r="AU46" t="str">
            <v/>
          </cell>
          <cell r="AV46" t="str">
            <v/>
          </cell>
          <cell r="AW46" t="str">
            <v/>
          </cell>
          <cell r="AX46" t="str">
            <v/>
          </cell>
          <cell r="AY46" t="str">
            <v/>
          </cell>
          <cell r="AZ46" t="str">
            <v/>
          </cell>
          <cell r="BA46" t="str">
            <v/>
          </cell>
          <cell r="BB46" t="str">
            <v/>
          </cell>
          <cell r="BC46" t="str">
            <v/>
          </cell>
          <cell r="BD46" t="str">
            <v/>
          </cell>
          <cell r="BE46" t="str">
            <v/>
          </cell>
          <cell r="BF46" t="str">
            <v/>
          </cell>
          <cell r="BG46" t="str">
            <v/>
          </cell>
          <cell r="BH46" t="str">
            <v/>
          </cell>
          <cell r="BI46" t="str">
            <v/>
          </cell>
          <cell r="BJ46" t="str">
            <v/>
          </cell>
          <cell r="BK46" t="str">
            <v/>
          </cell>
          <cell r="BL46" t="str">
            <v/>
          </cell>
          <cell r="BM46" t="str">
            <v/>
          </cell>
          <cell r="BN46" t="str">
            <v/>
          </cell>
          <cell r="BO46">
            <v>0</v>
          </cell>
          <cell r="BP46" t="str">
            <v/>
          </cell>
          <cell r="BQ46">
            <v>0</v>
          </cell>
          <cell r="BR46" t="str">
            <v/>
          </cell>
          <cell r="BS46" t="str">
            <v/>
          </cell>
          <cell r="BT46" t="str">
            <v/>
          </cell>
          <cell r="BU46" t="str">
            <v/>
          </cell>
          <cell r="BV46" t="str">
            <v/>
          </cell>
          <cell r="BW46" t="str">
            <v/>
          </cell>
          <cell r="BX46" t="str">
            <v/>
          </cell>
          <cell r="BY46">
            <v>0</v>
          </cell>
          <cell r="BZ46">
            <v>0.4</v>
          </cell>
          <cell r="CA46">
            <v>0</v>
          </cell>
          <cell r="CB46">
            <v>0</v>
          </cell>
          <cell r="CC46">
            <v>0</v>
          </cell>
          <cell r="CD46">
            <v>0</v>
          </cell>
          <cell r="CE46" t="e">
            <v>#VALUE!</v>
          </cell>
          <cell r="CF46" t="e">
            <v>#VALUE!</v>
          </cell>
          <cell r="CG46" t="e">
            <v>#VALUE!</v>
          </cell>
          <cell r="CH46">
            <v>1.3</v>
          </cell>
          <cell r="CI46" t="e">
            <v>#VALUE!</v>
          </cell>
          <cell r="CJ46" t="e">
            <v>#VALUE!</v>
          </cell>
          <cell r="CK46" t="e">
            <v>#VALUE!</v>
          </cell>
          <cell r="CL46">
            <v>1</v>
          </cell>
          <cell r="CM46">
            <v>4</v>
          </cell>
        </row>
        <row r="47">
          <cell r="A47">
            <v>36</v>
          </cell>
          <cell r="F47" t="str">
            <v/>
          </cell>
          <cell r="G47" t="str">
            <v/>
          </cell>
          <cell r="J47" t="str">
            <v/>
          </cell>
          <cell r="L47" t="str">
            <v/>
          </cell>
          <cell r="M47" t="str">
            <v/>
          </cell>
          <cell r="N47" t="str">
            <v/>
          </cell>
          <cell r="O47" t="str">
            <v/>
          </cell>
          <cell r="P47" t="str">
            <v/>
          </cell>
          <cell r="S47" t="str">
            <v/>
          </cell>
          <cell r="U47" t="str">
            <v/>
          </cell>
          <cell r="X47">
            <v>0</v>
          </cell>
          <cell r="Y47" t="str">
            <v/>
          </cell>
          <cell r="AA47">
            <v>0</v>
          </cell>
          <cell r="AB47" t="str">
            <v/>
          </cell>
          <cell r="AC47" t="str">
            <v/>
          </cell>
          <cell r="AD47" t="str">
            <v/>
          </cell>
          <cell r="AE47" t="str">
            <v/>
          </cell>
          <cell r="AF47" t="str">
            <v/>
          </cell>
          <cell r="AG47" t="str">
            <v/>
          </cell>
          <cell r="AH47" t="str">
            <v/>
          </cell>
          <cell r="AI47" t="str">
            <v/>
          </cell>
          <cell r="AL47" t="str">
            <v/>
          </cell>
          <cell r="AM47" t="str">
            <v/>
          </cell>
          <cell r="AN47" t="str">
            <v/>
          </cell>
          <cell r="AO47" t="str">
            <v/>
          </cell>
          <cell r="AP47" t="str">
            <v/>
          </cell>
          <cell r="AQ47" t="str">
            <v/>
          </cell>
          <cell r="AR47" t="str">
            <v/>
          </cell>
          <cell r="AS47" t="str">
            <v/>
          </cell>
          <cell r="AT47" t="str">
            <v/>
          </cell>
          <cell r="AU47" t="str">
            <v/>
          </cell>
          <cell r="AV47" t="str">
            <v/>
          </cell>
          <cell r="AW47" t="str">
            <v/>
          </cell>
          <cell r="AX47" t="str">
            <v/>
          </cell>
          <cell r="AY47" t="str">
            <v/>
          </cell>
          <cell r="AZ47" t="str">
            <v/>
          </cell>
          <cell r="BA47" t="str">
            <v/>
          </cell>
          <cell r="BB47" t="str">
            <v/>
          </cell>
          <cell r="BC47" t="str">
            <v/>
          </cell>
          <cell r="BD47" t="str">
            <v/>
          </cell>
          <cell r="BE47" t="str">
            <v/>
          </cell>
          <cell r="BF47" t="str">
            <v/>
          </cell>
          <cell r="BG47" t="str">
            <v/>
          </cell>
          <cell r="BH47" t="str">
            <v/>
          </cell>
          <cell r="BI47" t="str">
            <v/>
          </cell>
          <cell r="BJ47" t="str">
            <v/>
          </cell>
          <cell r="BK47" t="str">
            <v/>
          </cell>
          <cell r="BL47" t="str">
            <v/>
          </cell>
          <cell r="BM47" t="str">
            <v/>
          </cell>
          <cell r="BN47" t="str">
            <v/>
          </cell>
          <cell r="BO47">
            <v>0</v>
          </cell>
          <cell r="BP47" t="str">
            <v/>
          </cell>
          <cell r="BQ47">
            <v>0</v>
          </cell>
          <cell r="BR47" t="str">
            <v/>
          </cell>
          <cell r="BS47" t="str">
            <v/>
          </cell>
          <cell r="BT47" t="str">
            <v/>
          </cell>
          <cell r="BU47" t="str">
            <v/>
          </cell>
          <cell r="BV47" t="str">
            <v/>
          </cell>
          <cell r="BW47" t="str">
            <v/>
          </cell>
          <cell r="BX47" t="str">
            <v/>
          </cell>
          <cell r="BY47">
            <v>0</v>
          </cell>
          <cell r="BZ47">
            <v>0.4</v>
          </cell>
          <cell r="CA47">
            <v>0</v>
          </cell>
          <cell r="CB47">
            <v>0</v>
          </cell>
          <cell r="CC47">
            <v>0</v>
          </cell>
          <cell r="CD47">
            <v>0</v>
          </cell>
          <cell r="CE47" t="e">
            <v>#VALUE!</v>
          </cell>
          <cell r="CF47" t="e">
            <v>#VALUE!</v>
          </cell>
          <cell r="CG47" t="e">
            <v>#VALUE!</v>
          </cell>
          <cell r="CH47">
            <v>1.5</v>
          </cell>
          <cell r="CI47" t="e">
            <v>#VALUE!</v>
          </cell>
          <cell r="CJ47" t="e">
            <v>#VALUE!</v>
          </cell>
          <cell r="CK47" t="e">
            <v>#VALUE!</v>
          </cell>
          <cell r="CL47">
            <v>1</v>
          </cell>
          <cell r="CM47">
            <v>2</v>
          </cell>
        </row>
        <row r="48">
          <cell r="A48">
            <v>37</v>
          </cell>
          <cell r="F48" t="str">
            <v/>
          </cell>
          <cell r="G48" t="str">
            <v/>
          </cell>
          <cell r="J48" t="str">
            <v/>
          </cell>
          <cell r="L48" t="str">
            <v/>
          </cell>
          <cell r="M48" t="str">
            <v/>
          </cell>
          <cell r="N48" t="str">
            <v/>
          </cell>
          <cell r="O48" t="str">
            <v/>
          </cell>
          <cell r="P48" t="str">
            <v/>
          </cell>
          <cell r="S48" t="str">
            <v/>
          </cell>
          <cell r="U48" t="str">
            <v/>
          </cell>
          <cell r="X48">
            <v>0</v>
          </cell>
          <cell r="Y48" t="str">
            <v/>
          </cell>
          <cell r="AA48">
            <v>0</v>
          </cell>
          <cell r="AB48" t="str">
            <v/>
          </cell>
          <cell r="AC48" t="str">
            <v/>
          </cell>
          <cell r="AD48" t="str">
            <v/>
          </cell>
          <cell r="AE48" t="str">
            <v/>
          </cell>
          <cell r="AF48" t="str">
            <v/>
          </cell>
          <cell r="AG48" t="str">
            <v/>
          </cell>
          <cell r="AH48" t="str">
            <v/>
          </cell>
          <cell r="AI48" t="str">
            <v/>
          </cell>
          <cell r="AL48" t="str">
            <v/>
          </cell>
          <cell r="AM48" t="str">
            <v/>
          </cell>
          <cell r="AN48" t="str">
            <v/>
          </cell>
          <cell r="AO48" t="str">
            <v/>
          </cell>
          <cell r="AP48" t="str">
            <v/>
          </cell>
          <cell r="AQ48" t="str">
            <v/>
          </cell>
          <cell r="AR48" t="str">
            <v/>
          </cell>
          <cell r="AS48" t="str">
            <v/>
          </cell>
          <cell r="AT48" t="str">
            <v/>
          </cell>
          <cell r="AU48" t="str">
            <v/>
          </cell>
          <cell r="AV48" t="str">
            <v/>
          </cell>
          <cell r="AW48" t="str">
            <v/>
          </cell>
          <cell r="AX48" t="str">
            <v/>
          </cell>
          <cell r="AY48" t="str">
            <v/>
          </cell>
          <cell r="AZ48" t="str">
            <v/>
          </cell>
          <cell r="BA48" t="str">
            <v/>
          </cell>
          <cell r="BB48" t="str">
            <v/>
          </cell>
          <cell r="BC48" t="str">
            <v/>
          </cell>
          <cell r="BD48" t="str">
            <v/>
          </cell>
          <cell r="BE48" t="str">
            <v/>
          </cell>
          <cell r="BF48" t="str">
            <v/>
          </cell>
          <cell r="BG48" t="str">
            <v/>
          </cell>
          <cell r="BH48" t="str">
            <v/>
          </cell>
          <cell r="BI48" t="str">
            <v/>
          </cell>
          <cell r="BJ48" t="str">
            <v/>
          </cell>
          <cell r="BK48" t="str">
            <v/>
          </cell>
          <cell r="BL48" t="str">
            <v/>
          </cell>
          <cell r="BM48" t="str">
            <v/>
          </cell>
          <cell r="BN48" t="str">
            <v/>
          </cell>
          <cell r="BO48">
            <v>0</v>
          </cell>
          <cell r="BP48" t="str">
            <v/>
          </cell>
          <cell r="BQ48">
            <v>0</v>
          </cell>
          <cell r="BR48" t="str">
            <v/>
          </cell>
          <cell r="BS48" t="str">
            <v/>
          </cell>
          <cell r="BT48" t="str">
            <v/>
          </cell>
          <cell r="BU48" t="str">
            <v/>
          </cell>
          <cell r="BV48" t="str">
            <v/>
          </cell>
          <cell r="BW48" t="str">
            <v/>
          </cell>
          <cell r="BX48" t="str">
            <v/>
          </cell>
          <cell r="BY48">
            <v>0</v>
          </cell>
          <cell r="BZ48">
            <v>0.4</v>
          </cell>
          <cell r="CA48">
            <v>0</v>
          </cell>
          <cell r="CB48">
            <v>0</v>
          </cell>
          <cell r="CC48">
            <v>0</v>
          </cell>
          <cell r="CD48">
            <v>0</v>
          </cell>
          <cell r="CE48" t="e">
            <v>#VALUE!</v>
          </cell>
          <cell r="CF48" t="e">
            <v>#VALUE!</v>
          </cell>
          <cell r="CG48" t="e">
            <v>#VALUE!</v>
          </cell>
          <cell r="CH48">
            <v>1.3</v>
          </cell>
          <cell r="CI48" t="e">
            <v>#VALUE!</v>
          </cell>
          <cell r="CJ48" t="e">
            <v>#VALUE!</v>
          </cell>
          <cell r="CK48" t="e">
            <v>#VALUE!</v>
          </cell>
          <cell r="CL48">
            <v>1</v>
          </cell>
          <cell r="CM48">
            <v>4</v>
          </cell>
        </row>
        <row r="49">
          <cell r="A49">
            <v>38</v>
          </cell>
          <cell r="F49" t="str">
            <v/>
          </cell>
          <cell r="G49" t="str">
            <v/>
          </cell>
          <cell r="J49" t="str">
            <v/>
          </cell>
          <cell r="L49" t="str">
            <v/>
          </cell>
          <cell r="M49" t="str">
            <v/>
          </cell>
          <cell r="N49" t="str">
            <v/>
          </cell>
          <cell r="O49" t="str">
            <v/>
          </cell>
          <cell r="P49" t="str">
            <v/>
          </cell>
          <cell r="S49" t="str">
            <v/>
          </cell>
          <cell r="U49" t="str">
            <v/>
          </cell>
          <cell r="X49">
            <v>0</v>
          </cell>
          <cell r="Y49" t="str">
            <v/>
          </cell>
          <cell r="AA49">
            <v>0</v>
          </cell>
          <cell r="AB49" t="str">
            <v/>
          </cell>
          <cell r="AC49" t="str">
            <v/>
          </cell>
          <cell r="AD49" t="str">
            <v/>
          </cell>
          <cell r="AE49" t="str">
            <v/>
          </cell>
          <cell r="AF49" t="str">
            <v/>
          </cell>
          <cell r="AG49" t="str">
            <v/>
          </cell>
          <cell r="AH49" t="str">
            <v/>
          </cell>
          <cell r="AI49" t="str">
            <v/>
          </cell>
          <cell r="AL49" t="str">
            <v/>
          </cell>
          <cell r="AM49" t="str">
            <v/>
          </cell>
          <cell r="AN49" t="str">
            <v/>
          </cell>
          <cell r="AO49" t="str">
            <v/>
          </cell>
          <cell r="AP49" t="str">
            <v/>
          </cell>
          <cell r="AQ49" t="str">
            <v/>
          </cell>
          <cell r="AR49" t="str">
            <v/>
          </cell>
          <cell r="AS49" t="str">
            <v/>
          </cell>
          <cell r="AT49" t="str">
            <v/>
          </cell>
          <cell r="AU49" t="str">
            <v/>
          </cell>
          <cell r="AV49" t="str">
            <v/>
          </cell>
          <cell r="AW49" t="str">
            <v/>
          </cell>
          <cell r="AX49" t="str">
            <v/>
          </cell>
          <cell r="AY49" t="str">
            <v/>
          </cell>
          <cell r="AZ49" t="str">
            <v/>
          </cell>
          <cell r="BA49" t="str">
            <v/>
          </cell>
          <cell r="BB49" t="str">
            <v/>
          </cell>
          <cell r="BC49" t="str">
            <v/>
          </cell>
          <cell r="BD49" t="str">
            <v/>
          </cell>
          <cell r="BE49" t="str">
            <v/>
          </cell>
          <cell r="BF49" t="str">
            <v/>
          </cell>
          <cell r="BG49" t="str">
            <v/>
          </cell>
          <cell r="BH49" t="str">
            <v/>
          </cell>
          <cell r="BI49" t="str">
            <v/>
          </cell>
          <cell r="BJ49" t="str">
            <v/>
          </cell>
          <cell r="BK49" t="str">
            <v/>
          </cell>
          <cell r="BL49" t="str">
            <v/>
          </cell>
          <cell r="BM49" t="str">
            <v/>
          </cell>
          <cell r="BN49" t="str">
            <v/>
          </cell>
          <cell r="BO49">
            <v>0</v>
          </cell>
          <cell r="BP49" t="str">
            <v/>
          </cell>
          <cell r="BQ49">
            <v>0</v>
          </cell>
          <cell r="BR49" t="str">
            <v/>
          </cell>
          <cell r="BS49" t="str">
            <v/>
          </cell>
          <cell r="BT49" t="str">
            <v/>
          </cell>
          <cell r="BU49" t="str">
            <v/>
          </cell>
          <cell r="BV49" t="str">
            <v/>
          </cell>
          <cell r="BW49" t="str">
            <v/>
          </cell>
          <cell r="BX49" t="str">
            <v/>
          </cell>
          <cell r="BY49">
            <v>0</v>
          </cell>
          <cell r="BZ49">
            <v>0.4</v>
          </cell>
          <cell r="CA49">
            <v>0</v>
          </cell>
          <cell r="CB49">
            <v>0</v>
          </cell>
          <cell r="CC49">
            <v>0</v>
          </cell>
          <cell r="CD49">
            <v>0</v>
          </cell>
          <cell r="CE49" t="e">
            <v>#VALUE!</v>
          </cell>
          <cell r="CF49" t="e">
            <v>#VALUE!</v>
          </cell>
          <cell r="CG49" t="e">
            <v>#VALUE!</v>
          </cell>
          <cell r="CH49">
            <v>1.3</v>
          </cell>
          <cell r="CI49" t="e">
            <v>#VALUE!</v>
          </cell>
          <cell r="CJ49" t="e">
            <v>#VALUE!</v>
          </cell>
          <cell r="CK49" t="e">
            <v>#VALUE!</v>
          </cell>
          <cell r="CL49">
            <v>1</v>
          </cell>
          <cell r="CM49">
            <v>4</v>
          </cell>
        </row>
        <row r="50">
          <cell r="A50">
            <v>39</v>
          </cell>
          <cell r="F50" t="str">
            <v/>
          </cell>
          <cell r="G50" t="str">
            <v/>
          </cell>
          <cell r="J50" t="str">
            <v/>
          </cell>
          <cell r="L50" t="str">
            <v/>
          </cell>
          <cell r="M50" t="str">
            <v/>
          </cell>
          <cell r="N50" t="str">
            <v/>
          </cell>
          <cell r="O50" t="str">
            <v/>
          </cell>
          <cell r="P50" t="str">
            <v/>
          </cell>
          <cell r="S50" t="str">
            <v/>
          </cell>
          <cell r="U50" t="str">
            <v/>
          </cell>
          <cell r="X50">
            <v>0</v>
          </cell>
          <cell r="Y50" t="str">
            <v/>
          </cell>
          <cell r="AA50">
            <v>0</v>
          </cell>
          <cell r="AB50" t="str">
            <v/>
          </cell>
          <cell r="AC50" t="str">
            <v/>
          </cell>
          <cell r="AD50" t="str">
            <v/>
          </cell>
          <cell r="AE50" t="str">
            <v/>
          </cell>
          <cell r="AF50" t="str">
            <v/>
          </cell>
          <cell r="AG50" t="str">
            <v/>
          </cell>
          <cell r="AH50" t="str">
            <v/>
          </cell>
          <cell r="AI50" t="str">
            <v/>
          </cell>
          <cell r="AL50" t="str">
            <v/>
          </cell>
          <cell r="AM50" t="str">
            <v/>
          </cell>
          <cell r="AN50" t="str">
            <v/>
          </cell>
          <cell r="AO50" t="str">
            <v/>
          </cell>
          <cell r="AP50" t="str">
            <v/>
          </cell>
          <cell r="AQ50" t="str">
            <v/>
          </cell>
          <cell r="AR50" t="str">
            <v/>
          </cell>
          <cell r="AS50" t="str">
            <v/>
          </cell>
          <cell r="AT50" t="str">
            <v/>
          </cell>
          <cell r="AU50" t="str">
            <v/>
          </cell>
          <cell r="AV50" t="str">
            <v/>
          </cell>
          <cell r="AW50" t="str">
            <v/>
          </cell>
          <cell r="AX50" t="str">
            <v/>
          </cell>
          <cell r="AY50" t="str">
            <v/>
          </cell>
          <cell r="AZ50" t="str">
            <v/>
          </cell>
          <cell r="BA50" t="str">
            <v/>
          </cell>
          <cell r="BB50" t="str">
            <v/>
          </cell>
          <cell r="BC50" t="str">
            <v/>
          </cell>
          <cell r="BD50" t="str">
            <v/>
          </cell>
          <cell r="BE50" t="str">
            <v/>
          </cell>
          <cell r="BF50" t="str">
            <v/>
          </cell>
          <cell r="BG50" t="str">
            <v/>
          </cell>
          <cell r="BH50" t="str">
            <v/>
          </cell>
          <cell r="BI50" t="str">
            <v/>
          </cell>
          <cell r="BJ50" t="str">
            <v/>
          </cell>
          <cell r="BK50" t="str">
            <v/>
          </cell>
          <cell r="BL50" t="str">
            <v/>
          </cell>
          <cell r="BM50" t="str">
            <v/>
          </cell>
          <cell r="BN50" t="str">
            <v/>
          </cell>
          <cell r="BO50">
            <v>0</v>
          </cell>
          <cell r="BP50" t="str">
            <v/>
          </cell>
          <cell r="BQ50">
            <v>0</v>
          </cell>
          <cell r="BR50" t="str">
            <v/>
          </cell>
          <cell r="BS50" t="str">
            <v/>
          </cell>
          <cell r="BT50" t="str">
            <v/>
          </cell>
          <cell r="BU50" t="str">
            <v/>
          </cell>
          <cell r="BV50" t="str">
            <v/>
          </cell>
          <cell r="BW50" t="str">
            <v/>
          </cell>
          <cell r="BX50" t="str">
            <v/>
          </cell>
          <cell r="BY50">
            <v>0</v>
          </cell>
          <cell r="BZ50">
            <v>0.4</v>
          </cell>
          <cell r="CA50">
            <v>0</v>
          </cell>
          <cell r="CB50">
            <v>0</v>
          </cell>
          <cell r="CC50">
            <v>0</v>
          </cell>
          <cell r="CD50">
            <v>0</v>
          </cell>
          <cell r="CE50" t="e">
            <v>#VALUE!</v>
          </cell>
          <cell r="CF50" t="e">
            <v>#VALUE!</v>
          </cell>
          <cell r="CG50" t="e">
            <v>#VALUE!</v>
          </cell>
          <cell r="CH50">
            <v>1.5</v>
          </cell>
          <cell r="CI50" t="e">
            <v>#VALUE!</v>
          </cell>
          <cell r="CJ50" t="e">
            <v>#VALUE!</v>
          </cell>
          <cell r="CK50" t="e">
            <v>#VALUE!</v>
          </cell>
          <cell r="CL50">
            <v>2</v>
          </cell>
          <cell r="CM50">
            <v>2</v>
          </cell>
        </row>
        <row r="51">
          <cell r="A51">
            <v>40</v>
          </cell>
          <cell r="F51" t="str">
            <v/>
          </cell>
          <cell r="G51" t="str">
            <v/>
          </cell>
          <cell r="J51" t="str">
            <v/>
          </cell>
          <cell r="L51" t="str">
            <v/>
          </cell>
          <cell r="M51" t="str">
            <v/>
          </cell>
          <cell r="N51" t="str">
            <v/>
          </cell>
          <cell r="O51" t="str">
            <v/>
          </cell>
          <cell r="P51" t="str">
            <v/>
          </cell>
          <cell r="S51" t="str">
            <v/>
          </cell>
          <cell r="U51" t="str">
            <v/>
          </cell>
          <cell r="X51">
            <v>0</v>
          </cell>
          <cell r="Y51" t="str">
            <v/>
          </cell>
          <cell r="AA51">
            <v>0</v>
          </cell>
          <cell r="AB51" t="str">
            <v/>
          </cell>
          <cell r="AC51" t="str">
            <v/>
          </cell>
          <cell r="AD51" t="str">
            <v/>
          </cell>
          <cell r="AE51" t="str">
            <v/>
          </cell>
          <cell r="AF51" t="str">
            <v/>
          </cell>
          <cell r="AG51" t="str">
            <v/>
          </cell>
          <cell r="AH51" t="str">
            <v/>
          </cell>
          <cell r="AI51" t="str">
            <v/>
          </cell>
          <cell r="AL51" t="str">
            <v/>
          </cell>
          <cell r="AM51" t="str">
            <v/>
          </cell>
          <cell r="AN51" t="str">
            <v/>
          </cell>
          <cell r="AO51" t="str">
            <v/>
          </cell>
          <cell r="AP51" t="str">
            <v/>
          </cell>
          <cell r="AQ51" t="str">
            <v/>
          </cell>
          <cell r="AR51" t="str">
            <v/>
          </cell>
          <cell r="AS51" t="str">
            <v/>
          </cell>
          <cell r="AT51" t="str">
            <v/>
          </cell>
          <cell r="AU51" t="str">
            <v/>
          </cell>
          <cell r="AV51" t="str">
            <v/>
          </cell>
          <cell r="AW51" t="str">
            <v/>
          </cell>
          <cell r="AX51" t="str">
            <v/>
          </cell>
          <cell r="AY51" t="str">
            <v/>
          </cell>
          <cell r="BA51" t="str">
            <v/>
          </cell>
          <cell r="BB51" t="str">
            <v/>
          </cell>
          <cell r="BC51" t="str">
            <v/>
          </cell>
          <cell r="BD51" t="str">
            <v/>
          </cell>
          <cell r="BE51" t="str">
            <v/>
          </cell>
          <cell r="BF51" t="str">
            <v/>
          </cell>
          <cell r="BG51" t="str">
            <v/>
          </cell>
          <cell r="BH51" t="str">
            <v/>
          </cell>
          <cell r="BI51" t="str">
            <v/>
          </cell>
          <cell r="BJ51" t="str">
            <v/>
          </cell>
          <cell r="BK51" t="str">
            <v/>
          </cell>
          <cell r="BL51" t="str">
            <v/>
          </cell>
          <cell r="BM51" t="str">
            <v/>
          </cell>
          <cell r="BN51" t="str">
            <v/>
          </cell>
          <cell r="BO51">
            <v>0</v>
          </cell>
          <cell r="BP51" t="str">
            <v/>
          </cell>
          <cell r="BQ51">
            <v>0</v>
          </cell>
          <cell r="BR51" t="str">
            <v/>
          </cell>
          <cell r="BS51" t="str">
            <v/>
          </cell>
          <cell r="BT51" t="str">
            <v/>
          </cell>
          <cell r="BU51" t="str">
            <v/>
          </cell>
          <cell r="BV51" t="str">
            <v/>
          </cell>
          <cell r="BW51" t="str">
            <v/>
          </cell>
          <cell r="BX51" t="str">
            <v/>
          </cell>
          <cell r="BY51">
            <v>0</v>
          </cell>
          <cell r="BZ51">
            <v>0.4</v>
          </cell>
          <cell r="CA51">
            <v>0</v>
          </cell>
          <cell r="CB51">
            <v>0</v>
          </cell>
          <cell r="CC51">
            <v>0</v>
          </cell>
          <cell r="CD51">
            <v>0</v>
          </cell>
          <cell r="CE51" t="e">
            <v>#VALUE!</v>
          </cell>
          <cell r="CF51" t="e">
            <v>#VALUE!</v>
          </cell>
          <cell r="CG51" t="e">
            <v>#VALUE!</v>
          </cell>
          <cell r="CH51">
            <v>1.5</v>
          </cell>
          <cell r="CI51" t="e">
            <v>#VALUE!</v>
          </cell>
          <cell r="CJ51" t="e">
            <v>#VALUE!</v>
          </cell>
          <cell r="CK51" t="e">
            <v>#VALUE!</v>
          </cell>
          <cell r="CL51">
            <v>2</v>
          </cell>
          <cell r="CM51">
            <v>2</v>
          </cell>
        </row>
        <row r="52">
          <cell r="A52">
            <v>41</v>
          </cell>
          <cell r="F52" t="str">
            <v/>
          </cell>
          <cell r="G52" t="str">
            <v/>
          </cell>
          <cell r="J52" t="str">
            <v/>
          </cell>
          <cell r="L52" t="str">
            <v/>
          </cell>
          <cell r="M52" t="str">
            <v/>
          </cell>
          <cell r="N52" t="str">
            <v/>
          </cell>
          <cell r="O52" t="str">
            <v/>
          </cell>
          <cell r="P52" t="str">
            <v/>
          </cell>
          <cell r="S52" t="str">
            <v/>
          </cell>
          <cell r="U52" t="str">
            <v/>
          </cell>
          <cell r="X52">
            <v>0</v>
          </cell>
          <cell r="Y52" t="str">
            <v/>
          </cell>
          <cell r="AA52">
            <v>0</v>
          </cell>
          <cell r="AB52" t="str">
            <v/>
          </cell>
          <cell r="AC52" t="str">
            <v/>
          </cell>
          <cell r="AD52" t="str">
            <v/>
          </cell>
          <cell r="AE52" t="str">
            <v/>
          </cell>
          <cell r="AF52" t="str">
            <v/>
          </cell>
          <cell r="AG52" t="str">
            <v/>
          </cell>
          <cell r="AH52" t="str">
            <v/>
          </cell>
          <cell r="AI52" t="str">
            <v/>
          </cell>
          <cell r="AL52" t="str">
            <v/>
          </cell>
          <cell r="AM52" t="str">
            <v/>
          </cell>
          <cell r="AN52" t="str">
            <v/>
          </cell>
          <cell r="AO52" t="str">
            <v/>
          </cell>
          <cell r="AP52" t="str">
            <v/>
          </cell>
          <cell r="AQ52" t="str">
            <v/>
          </cell>
          <cell r="AR52" t="str">
            <v/>
          </cell>
          <cell r="AS52" t="str">
            <v/>
          </cell>
          <cell r="AT52" t="str">
            <v/>
          </cell>
          <cell r="AU52" t="str">
            <v/>
          </cell>
          <cell r="AV52" t="str">
            <v/>
          </cell>
          <cell r="AW52" t="str">
            <v/>
          </cell>
          <cell r="AX52" t="str">
            <v/>
          </cell>
          <cell r="AY52" t="str">
            <v/>
          </cell>
          <cell r="AZ52" t="str">
            <v/>
          </cell>
          <cell r="BA52" t="str">
            <v/>
          </cell>
          <cell r="BB52" t="str">
            <v/>
          </cell>
          <cell r="BC52" t="str">
            <v/>
          </cell>
          <cell r="BD52" t="str">
            <v/>
          </cell>
          <cell r="BE52" t="str">
            <v/>
          </cell>
          <cell r="BF52" t="str">
            <v/>
          </cell>
          <cell r="BG52" t="str">
            <v/>
          </cell>
          <cell r="BH52" t="str">
            <v/>
          </cell>
          <cell r="BI52" t="str">
            <v/>
          </cell>
          <cell r="BJ52" t="str">
            <v/>
          </cell>
          <cell r="BK52" t="str">
            <v/>
          </cell>
          <cell r="BL52" t="str">
            <v/>
          </cell>
          <cell r="BM52" t="str">
            <v/>
          </cell>
          <cell r="BN52" t="str">
            <v/>
          </cell>
          <cell r="BO52">
            <v>0</v>
          </cell>
          <cell r="BP52" t="str">
            <v/>
          </cell>
          <cell r="BQ52">
            <v>0</v>
          </cell>
          <cell r="BR52" t="str">
            <v/>
          </cell>
          <cell r="BS52" t="str">
            <v/>
          </cell>
          <cell r="BT52" t="str">
            <v/>
          </cell>
          <cell r="BU52" t="str">
            <v/>
          </cell>
          <cell r="BV52" t="str">
            <v/>
          </cell>
          <cell r="BW52" t="str">
            <v/>
          </cell>
          <cell r="BX52" t="str">
            <v/>
          </cell>
          <cell r="BY52">
            <v>0</v>
          </cell>
          <cell r="BZ52">
            <v>0.4</v>
          </cell>
          <cell r="CA52">
            <v>0</v>
          </cell>
          <cell r="CB52">
            <v>0</v>
          </cell>
          <cell r="CC52">
            <v>0</v>
          </cell>
          <cell r="CD52">
            <v>0</v>
          </cell>
          <cell r="CE52" t="e">
            <v>#VALUE!</v>
          </cell>
          <cell r="CF52" t="e">
            <v>#VALUE!</v>
          </cell>
          <cell r="CG52" t="e">
            <v>#VALUE!</v>
          </cell>
          <cell r="CH52">
            <v>1.3</v>
          </cell>
          <cell r="CI52" t="e">
            <v>#VALUE!</v>
          </cell>
          <cell r="CJ52" t="e">
            <v>#VALUE!</v>
          </cell>
          <cell r="CK52" t="e">
            <v>#VALUE!</v>
          </cell>
          <cell r="CL52">
            <v>5</v>
          </cell>
          <cell r="CM52">
            <v>4</v>
          </cell>
        </row>
        <row r="53">
          <cell r="A53">
            <v>42</v>
          </cell>
          <cell r="F53" t="str">
            <v/>
          </cell>
          <cell r="G53" t="str">
            <v/>
          </cell>
          <cell r="J53" t="str">
            <v/>
          </cell>
          <cell r="L53" t="str">
            <v/>
          </cell>
          <cell r="M53" t="str">
            <v/>
          </cell>
          <cell r="N53" t="str">
            <v/>
          </cell>
          <cell r="O53" t="str">
            <v/>
          </cell>
          <cell r="P53" t="str">
            <v/>
          </cell>
          <cell r="S53" t="str">
            <v/>
          </cell>
          <cell r="U53" t="str">
            <v/>
          </cell>
          <cell r="X53">
            <v>0</v>
          </cell>
          <cell r="Y53" t="str">
            <v/>
          </cell>
          <cell r="AA53">
            <v>0</v>
          </cell>
          <cell r="AB53" t="str">
            <v/>
          </cell>
          <cell r="AC53" t="str">
            <v/>
          </cell>
          <cell r="AD53" t="str">
            <v/>
          </cell>
          <cell r="AE53" t="str">
            <v/>
          </cell>
          <cell r="AF53" t="str">
            <v/>
          </cell>
          <cell r="AG53" t="str">
            <v/>
          </cell>
          <cell r="AH53" t="str">
            <v/>
          </cell>
          <cell r="AI53" t="str">
            <v/>
          </cell>
          <cell r="AL53" t="str">
            <v/>
          </cell>
          <cell r="AM53" t="str">
            <v/>
          </cell>
          <cell r="AN53" t="str">
            <v/>
          </cell>
          <cell r="AO53" t="str">
            <v/>
          </cell>
          <cell r="AP53" t="str">
            <v/>
          </cell>
          <cell r="AQ53" t="str">
            <v/>
          </cell>
          <cell r="AR53" t="str">
            <v/>
          </cell>
          <cell r="AS53" t="str">
            <v/>
          </cell>
          <cell r="AT53" t="str">
            <v/>
          </cell>
          <cell r="AU53" t="str">
            <v/>
          </cell>
          <cell r="AV53" t="str">
            <v/>
          </cell>
          <cell r="AW53" t="str">
            <v/>
          </cell>
          <cell r="AX53" t="str">
            <v/>
          </cell>
          <cell r="AY53" t="str">
            <v/>
          </cell>
          <cell r="AZ53" t="str">
            <v/>
          </cell>
          <cell r="BA53" t="str">
            <v/>
          </cell>
          <cell r="BB53" t="str">
            <v/>
          </cell>
          <cell r="BC53" t="str">
            <v/>
          </cell>
          <cell r="BD53" t="str">
            <v/>
          </cell>
          <cell r="BE53" t="str">
            <v/>
          </cell>
          <cell r="BF53" t="str">
            <v/>
          </cell>
          <cell r="BG53" t="str">
            <v/>
          </cell>
          <cell r="BH53" t="str">
            <v/>
          </cell>
          <cell r="BI53" t="str">
            <v/>
          </cell>
          <cell r="BJ53" t="str">
            <v/>
          </cell>
          <cell r="BK53" t="str">
            <v/>
          </cell>
          <cell r="BL53" t="str">
            <v/>
          </cell>
          <cell r="BM53" t="str">
            <v/>
          </cell>
          <cell r="BN53" t="str">
            <v/>
          </cell>
          <cell r="BO53">
            <v>0</v>
          </cell>
          <cell r="BP53" t="str">
            <v/>
          </cell>
          <cell r="BQ53">
            <v>0</v>
          </cell>
          <cell r="BR53" t="str">
            <v/>
          </cell>
          <cell r="BS53" t="str">
            <v/>
          </cell>
          <cell r="BT53" t="str">
            <v/>
          </cell>
          <cell r="BU53" t="str">
            <v/>
          </cell>
          <cell r="BV53" t="str">
            <v/>
          </cell>
          <cell r="BW53" t="str">
            <v/>
          </cell>
          <cell r="BX53" t="str">
            <v/>
          </cell>
          <cell r="BY53">
            <v>0</v>
          </cell>
          <cell r="BZ53">
            <v>0.4</v>
          </cell>
          <cell r="CA53">
            <v>0</v>
          </cell>
          <cell r="CB53">
            <v>0</v>
          </cell>
          <cell r="CC53">
            <v>0</v>
          </cell>
          <cell r="CD53">
            <v>0</v>
          </cell>
          <cell r="CE53" t="e">
            <v>#VALUE!</v>
          </cell>
          <cell r="CF53" t="e">
            <v>#VALUE!</v>
          </cell>
          <cell r="CG53" t="e">
            <v>#VALUE!</v>
          </cell>
          <cell r="CH53">
            <v>1.3</v>
          </cell>
          <cell r="CI53" t="e">
            <v>#VALUE!</v>
          </cell>
          <cell r="CJ53" t="e">
            <v>#VALUE!</v>
          </cell>
          <cell r="CK53" t="e">
            <v>#VALUE!</v>
          </cell>
          <cell r="CL53">
            <v>5</v>
          </cell>
          <cell r="CM53">
            <v>4</v>
          </cell>
        </row>
        <row r="54">
          <cell r="A54">
            <v>43</v>
          </cell>
          <cell r="F54" t="str">
            <v/>
          </cell>
          <cell r="G54" t="str">
            <v/>
          </cell>
          <cell r="J54" t="str">
            <v/>
          </cell>
          <cell r="L54" t="str">
            <v/>
          </cell>
          <cell r="M54" t="str">
            <v/>
          </cell>
          <cell r="N54" t="str">
            <v/>
          </cell>
          <cell r="O54" t="str">
            <v/>
          </cell>
          <cell r="P54" t="str">
            <v/>
          </cell>
          <cell r="S54" t="str">
            <v/>
          </cell>
          <cell r="U54" t="str">
            <v/>
          </cell>
          <cell r="X54">
            <v>0</v>
          </cell>
          <cell r="Y54" t="str">
            <v/>
          </cell>
          <cell r="AA54">
            <v>0</v>
          </cell>
          <cell r="AB54" t="str">
            <v/>
          </cell>
          <cell r="AC54" t="str">
            <v/>
          </cell>
          <cell r="AD54" t="str">
            <v/>
          </cell>
          <cell r="AE54" t="str">
            <v/>
          </cell>
          <cell r="AF54" t="str">
            <v/>
          </cell>
          <cell r="AG54" t="str">
            <v/>
          </cell>
          <cell r="AH54" t="str">
            <v/>
          </cell>
          <cell r="AI54" t="str">
            <v/>
          </cell>
          <cell r="AL54" t="str">
            <v/>
          </cell>
          <cell r="AM54" t="str">
            <v/>
          </cell>
          <cell r="AN54" t="str">
            <v/>
          </cell>
          <cell r="AO54" t="str">
            <v/>
          </cell>
          <cell r="AP54" t="str">
            <v/>
          </cell>
          <cell r="AQ54" t="str">
            <v/>
          </cell>
          <cell r="AR54" t="str">
            <v/>
          </cell>
          <cell r="AS54" t="str">
            <v/>
          </cell>
          <cell r="AT54" t="str">
            <v/>
          </cell>
          <cell r="AU54" t="str">
            <v/>
          </cell>
          <cell r="AV54" t="str">
            <v/>
          </cell>
          <cell r="AW54" t="str">
            <v/>
          </cell>
          <cell r="AX54" t="str">
            <v/>
          </cell>
          <cell r="AY54" t="str">
            <v/>
          </cell>
          <cell r="AZ54" t="str">
            <v/>
          </cell>
          <cell r="BA54" t="str">
            <v/>
          </cell>
          <cell r="BB54" t="str">
            <v/>
          </cell>
          <cell r="BC54" t="str">
            <v/>
          </cell>
          <cell r="BD54" t="str">
            <v/>
          </cell>
          <cell r="BE54" t="str">
            <v/>
          </cell>
          <cell r="BF54" t="str">
            <v/>
          </cell>
          <cell r="BG54" t="str">
            <v/>
          </cell>
          <cell r="BH54" t="str">
            <v/>
          </cell>
          <cell r="BI54" t="str">
            <v/>
          </cell>
          <cell r="BJ54" t="str">
            <v/>
          </cell>
          <cell r="BK54" t="str">
            <v/>
          </cell>
          <cell r="BL54" t="str">
            <v/>
          </cell>
          <cell r="BM54" t="str">
            <v/>
          </cell>
          <cell r="BN54" t="str">
            <v/>
          </cell>
          <cell r="BO54">
            <v>0</v>
          </cell>
          <cell r="BP54" t="str">
            <v/>
          </cell>
          <cell r="BQ54">
            <v>0</v>
          </cell>
          <cell r="BR54" t="str">
            <v/>
          </cell>
          <cell r="BS54" t="str">
            <v/>
          </cell>
          <cell r="BT54" t="str">
            <v/>
          </cell>
          <cell r="BU54" t="str">
            <v/>
          </cell>
          <cell r="BV54" t="str">
            <v/>
          </cell>
          <cell r="BW54" t="str">
            <v/>
          </cell>
          <cell r="BX54" t="str">
            <v/>
          </cell>
          <cell r="BY54">
            <v>0</v>
          </cell>
          <cell r="BZ54">
            <v>0.4</v>
          </cell>
          <cell r="CA54">
            <v>0</v>
          </cell>
          <cell r="CB54">
            <v>0</v>
          </cell>
          <cell r="CC54">
            <v>0</v>
          </cell>
          <cell r="CD54">
            <v>0</v>
          </cell>
          <cell r="CE54" t="e">
            <v>#VALUE!</v>
          </cell>
          <cell r="CF54" t="e">
            <v>#VALUE!</v>
          </cell>
          <cell r="CG54" t="e">
            <v>#VALUE!</v>
          </cell>
          <cell r="CH54">
            <v>1.3</v>
          </cell>
          <cell r="CI54" t="e">
            <v>#VALUE!</v>
          </cell>
          <cell r="CJ54" t="e">
            <v>#VALUE!</v>
          </cell>
          <cell r="CK54" t="e">
            <v>#VALUE!</v>
          </cell>
          <cell r="CL54">
            <v>1</v>
          </cell>
          <cell r="CM54">
            <v>4</v>
          </cell>
        </row>
        <row r="55">
          <cell r="A55">
            <v>44</v>
          </cell>
          <cell r="F55" t="str">
            <v/>
          </cell>
          <cell r="G55" t="str">
            <v/>
          </cell>
          <cell r="J55" t="str">
            <v/>
          </cell>
          <cell r="L55" t="str">
            <v/>
          </cell>
          <cell r="M55" t="str">
            <v/>
          </cell>
          <cell r="N55" t="str">
            <v/>
          </cell>
          <cell r="O55" t="str">
            <v/>
          </cell>
          <cell r="P55" t="str">
            <v/>
          </cell>
          <cell r="S55" t="str">
            <v/>
          </cell>
          <cell r="U55" t="str">
            <v/>
          </cell>
          <cell r="X55">
            <v>0</v>
          </cell>
          <cell r="Y55" t="str">
            <v/>
          </cell>
          <cell r="AA55">
            <v>0</v>
          </cell>
          <cell r="AB55" t="str">
            <v/>
          </cell>
          <cell r="AC55" t="str">
            <v/>
          </cell>
          <cell r="AD55" t="str">
            <v/>
          </cell>
          <cell r="AE55" t="str">
            <v/>
          </cell>
          <cell r="AF55" t="str">
            <v/>
          </cell>
          <cell r="AG55" t="str">
            <v/>
          </cell>
          <cell r="AH55" t="str">
            <v/>
          </cell>
          <cell r="AI55" t="str">
            <v/>
          </cell>
          <cell r="AL55" t="str">
            <v/>
          </cell>
          <cell r="AM55" t="str">
            <v/>
          </cell>
          <cell r="AN55" t="str">
            <v/>
          </cell>
          <cell r="AO55" t="str">
            <v/>
          </cell>
          <cell r="AP55" t="str">
            <v/>
          </cell>
          <cell r="AQ55" t="str">
            <v/>
          </cell>
          <cell r="AR55" t="str">
            <v/>
          </cell>
          <cell r="AS55" t="str">
            <v/>
          </cell>
          <cell r="AT55" t="str">
            <v/>
          </cell>
          <cell r="AU55" t="str">
            <v/>
          </cell>
          <cell r="AV55" t="str">
            <v/>
          </cell>
          <cell r="AW55" t="str">
            <v/>
          </cell>
          <cell r="AX55" t="str">
            <v/>
          </cell>
          <cell r="AY55" t="str">
            <v/>
          </cell>
          <cell r="AZ55" t="str">
            <v/>
          </cell>
          <cell r="BA55" t="str">
            <v/>
          </cell>
          <cell r="BB55" t="str">
            <v/>
          </cell>
          <cell r="BC55" t="str">
            <v/>
          </cell>
          <cell r="BD55" t="str">
            <v/>
          </cell>
          <cell r="BE55" t="str">
            <v/>
          </cell>
          <cell r="BF55" t="str">
            <v/>
          </cell>
          <cell r="BG55" t="str">
            <v/>
          </cell>
          <cell r="BH55" t="str">
            <v/>
          </cell>
          <cell r="BI55" t="str">
            <v/>
          </cell>
          <cell r="BJ55" t="str">
            <v/>
          </cell>
          <cell r="BK55" t="str">
            <v/>
          </cell>
          <cell r="BL55" t="str">
            <v/>
          </cell>
          <cell r="BM55" t="str">
            <v/>
          </cell>
          <cell r="BN55" t="str">
            <v/>
          </cell>
          <cell r="BO55">
            <v>0</v>
          </cell>
          <cell r="BP55" t="str">
            <v/>
          </cell>
          <cell r="BQ55">
            <v>0</v>
          </cell>
          <cell r="BR55" t="str">
            <v/>
          </cell>
          <cell r="BS55" t="str">
            <v/>
          </cell>
          <cell r="BT55" t="str">
            <v/>
          </cell>
          <cell r="BU55" t="str">
            <v/>
          </cell>
          <cell r="BV55" t="str">
            <v/>
          </cell>
          <cell r="BW55" t="str">
            <v/>
          </cell>
          <cell r="BX55" t="str">
            <v/>
          </cell>
          <cell r="BY55">
            <v>0</v>
          </cell>
          <cell r="BZ55">
            <v>0.4</v>
          </cell>
          <cell r="CA55">
            <v>0</v>
          </cell>
          <cell r="CB55">
            <v>0</v>
          </cell>
          <cell r="CC55">
            <v>0</v>
          </cell>
          <cell r="CD55">
            <v>0</v>
          </cell>
          <cell r="CE55" t="e">
            <v>#VALUE!</v>
          </cell>
          <cell r="CF55" t="e">
            <v>#VALUE!</v>
          </cell>
          <cell r="CG55" t="e">
            <v>#VALUE!</v>
          </cell>
          <cell r="CH55">
            <v>1.3</v>
          </cell>
          <cell r="CI55" t="e">
            <v>#VALUE!</v>
          </cell>
          <cell r="CJ55" t="e">
            <v>#VALUE!</v>
          </cell>
          <cell r="CK55" t="e">
            <v>#VALUE!</v>
          </cell>
          <cell r="CL55">
            <v>5</v>
          </cell>
          <cell r="CM55">
            <v>4</v>
          </cell>
        </row>
        <row r="56">
          <cell r="A56">
            <v>45</v>
          </cell>
          <cell r="F56" t="str">
            <v/>
          </cell>
          <cell r="G56" t="str">
            <v/>
          </cell>
          <cell r="J56" t="str">
            <v/>
          </cell>
          <cell r="L56" t="str">
            <v/>
          </cell>
          <cell r="M56" t="str">
            <v/>
          </cell>
          <cell r="N56" t="str">
            <v/>
          </cell>
          <cell r="O56" t="str">
            <v/>
          </cell>
          <cell r="P56" t="str">
            <v/>
          </cell>
          <cell r="S56" t="str">
            <v/>
          </cell>
          <cell r="U56" t="str">
            <v/>
          </cell>
          <cell r="X56">
            <v>0</v>
          </cell>
          <cell r="Y56" t="str">
            <v/>
          </cell>
          <cell r="AA56">
            <v>0</v>
          </cell>
          <cell r="AB56" t="str">
            <v/>
          </cell>
          <cell r="AC56" t="str">
            <v/>
          </cell>
          <cell r="AD56" t="str">
            <v/>
          </cell>
          <cell r="AE56" t="str">
            <v/>
          </cell>
          <cell r="AF56" t="str">
            <v/>
          </cell>
          <cell r="AG56" t="str">
            <v/>
          </cell>
          <cell r="AH56" t="str">
            <v/>
          </cell>
          <cell r="AI56" t="str">
            <v/>
          </cell>
          <cell r="AL56" t="str">
            <v/>
          </cell>
          <cell r="AM56" t="str">
            <v/>
          </cell>
          <cell r="AN56" t="str">
            <v/>
          </cell>
          <cell r="AO56" t="str">
            <v/>
          </cell>
          <cell r="AP56" t="str">
            <v/>
          </cell>
          <cell r="AQ56" t="str">
            <v/>
          </cell>
          <cell r="AR56" t="str">
            <v/>
          </cell>
          <cell r="AS56" t="str">
            <v/>
          </cell>
          <cell r="AT56" t="str">
            <v/>
          </cell>
          <cell r="AU56" t="str">
            <v/>
          </cell>
          <cell r="AV56" t="str">
            <v/>
          </cell>
          <cell r="AW56" t="str">
            <v/>
          </cell>
          <cell r="AX56" t="str">
            <v/>
          </cell>
          <cell r="AY56" t="str">
            <v/>
          </cell>
          <cell r="AZ56" t="str">
            <v/>
          </cell>
          <cell r="BA56" t="str">
            <v/>
          </cell>
          <cell r="BB56" t="str">
            <v/>
          </cell>
          <cell r="BC56" t="str">
            <v/>
          </cell>
          <cell r="BD56" t="str">
            <v/>
          </cell>
          <cell r="BE56" t="str">
            <v/>
          </cell>
          <cell r="BF56" t="str">
            <v/>
          </cell>
          <cell r="BG56" t="str">
            <v/>
          </cell>
          <cell r="BH56" t="str">
            <v/>
          </cell>
          <cell r="BI56" t="str">
            <v/>
          </cell>
          <cell r="BJ56" t="str">
            <v/>
          </cell>
          <cell r="BK56" t="str">
            <v/>
          </cell>
          <cell r="BL56" t="str">
            <v/>
          </cell>
          <cell r="BM56" t="str">
            <v/>
          </cell>
          <cell r="BN56" t="str">
            <v/>
          </cell>
          <cell r="BO56">
            <v>0</v>
          </cell>
          <cell r="BP56" t="str">
            <v/>
          </cell>
          <cell r="BQ56">
            <v>0</v>
          </cell>
          <cell r="BR56" t="str">
            <v/>
          </cell>
          <cell r="BS56" t="str">
            <v/>
          </cell>
          <cell r="BT56" t="str">
            <v/>
          </cell>
          <cell r="BU56" t="str">
            <v/>
          </cell>
          <cell r="BV56" t="str">
            <v/>
          </cell>
          <cell r="BW56" t="str">
            <v/>
          </cell>
          <cell r="BX56" t="str">
            <v/>
          </cell>
          <cell r="BY56">
            <v>0</v>
          </cell>
          <cell r="BZ56">
            <v>0.4</v>
          </cell>
          <cell r="CA56">
            <v>0</v>
          </cell>
          <cell r="CB56">
            <v>0</v>
          </cell>
          <cell r="CC56">
            <v>0</v>
          </cell>
          <cell r="CD56">
            <v>0</v>
          </cell>
          <cell r="CE56" t="e">
            <v>#VALUE!</v>
          </cell>
          <cell r="CF56" t="e">
            <v>#VALUE!</v>
          </cell>
          <cell r="CG56" t="e">
            <v>#VALUE!</v>
          </cell>
          <cell r="CH56">
            <v>1.3</v>
          </cell>
          <cell r="CI56" t="e">
            <v>#VALUE!</v>
          </cell>
          <cell r="CJ56" t="e">
            <v>#VALUE!</v>
          </cell>
          <cell r="CK56" t="e">
            <v>#VALUE!</v>
          </cell>
          <cell r="CL56">
            <v>5</v>
          </cell>
          <cell r="CM56">
            <v>4</v>
          </cell>
        </row>
        <row r="57">
          <cell r="A57">
            <v>46</v>
          </cell>
          <cell r="F57" t="str">
            <v/>
          </cell>
          <cell r="G57" t="str">
            <v/>
          </cell>
          <cell r="J57" t="str">
            <v/>
          </cell>
          <cell r="L57" t="str">
            <v/>
          </cell>
          <cell r="M57" t="str">
            <v/>
          </cell>
          <cell r="N57" t="str">
            <v/>
          </cell>
          <cell r="O57" t="str">
            <v/>
          </cell>
          <cell r="P57" t="str">
            <v/>
          </cell>
          <cell r="S57" t="str">
            <v/>
          </cell>
          <cell r="U57" t="str">
            <v/>
          </cell>
          <cell r="X57">
            <v>0</v>
          </cell>
          <cell r="Y57" t="str">
            <v/>
          </cell>
          <cell r="AA57">
            <v>0</v>
          </cell>
          <cell r="AB57" t="str">
            <v/>
          </cell>
          <cell r="AC57" t="str">
            <v/>
          </cell>
          <cell r="AD57" t="str">
            <v/>
          </cell>
          <cell r="AE57" t="str">
            <v/>
          </cell>
          <cell r="AF57" t="str">
            <v/>
          </cell>
          <cell r="AG57" t="str">
            <v/>
          </cell>
          <cell r="AH57" t="str">
            <v/>
          </cell>
          <cell r="AI57" t="str">
            <v/>
          </cell>
          <cell r="AL57" t="str">
            <v/>
          </cell>
          <cell r="AM57" t="str">
            <v/>
          </cell>
          <cell r="AN57" t="str">
            <v/>
          </cell>
          <cell r="AO57" t="str">
            <v/>
          </cell>
          <cell r="AP57" t="str">
            <v/>
          </cell>
          <cell r="AQ57" t="str">
            <v/>
          </cell>
          <cell r="AR57" t="str">
            <v/>
          </cell>
          <cell r="AS57" t="str">
            <v/>
          </cell>
          <cell r="AT57" t="str">
            <v/>
          </cell>
          <cell r="AU57" t="str">
            <v/>
          </cell>
          <cell r="AV57" t="str">
            <v/>
          </cell>
          <cell r="AW57" t="str">
            <v/>
          </cell>
          <cell r="AX57" t="str">
            <v/>
          </cell>
          <cell r="AY57" t="str">
            <v/>
          </cell>
          <cell r="AZ57" t="str">
            <v/>
          </cell>
          <cell r="BA57" t="str">
            <v/>
          </cell>
          <cell r="BB57" t="str">
            <v/>
          </cell>
          <cell r="BC57" t="str">
            <v/>
          </cell>
          <cell r="BD57" t="str">
            <v/>
          </cell>
          <cell r="BE57" t="str">
            <v/>
          </cell>
          <cell r="BF57" t="str">
            <v/>
          </cell>
          <cell r="BG57" t="str">
            <v/>
          </cell>
          <cell r="BH57" t="str">
            <v/>
          </cell>
          <cell r="BI57" t="str">
            <v/>
          </cell>
          <cell r="BJ57" t="str">
            <v/>
          </cell>
          <cell r="BK57" t="str">
            <v/>
          </cell>
          <cell r="BL57" t="str">
            <v/>
          </cell>
          <cell r="BM57" t="str">
            <v/>
          </cell>
          <cell r="BN57" t="str">
            <v/>
          </cell>
          <cell r="BO57">
            <v>0</v>
          </cell>
          <cell r="BP57" t="str">
            <v/>
          </cell>
          <cell r="BQ57">
            <v>0</v>
          </cell>
          <cell r="BR57" t="str">
            <v/>
          </cell>
          <cell r="BS57" t="str">
            <v/>
          </cell>
          <cell r="BT57" t="str">
            <v/>
          </cell>
          <cell r="BU57" t="str">
            <v/>
          </cell>
          <cell r="BV57" t="str">
            <v/>
          </cell>
          <cell r="BW57" t="str">
            <v/>
          </cell>
          <cell r="BX57" t="str">
            <v/>
          </cell>
          <cell r="BY57">
            <v>0</v>
          </cell>
          <cell r="BZ57">
            <v>0.4</v>
          </cell>
          <cell r="CA57">
            <v>0</v>
          </cell>
          <cell r="CB57">
            <v>0</v>
          </cell>
          <cell r="CC57">
            <v>0</v>
          </cell>
          <cell r="CD57">
            <v>0</v>
          </cell>
          <cell r="CE57" t="e">
            <v>#VALUE!</v>
          </cell>
          <cell r="CF57" t="e">
            <v>#VALUE!</v>
          </cell>
          <cell r="CG57" t="e">
            <v>#VALUE!</v>
          </cell>
          <cell r="CH57">
            <v>1.3</v>
          </cell>
          <cell r="CI57" t="e">
            <v>#VALUE!</v>
          </cell>
          <cell r="CJ57" t="e">
            <v>#VALUE!</v>
          </cell>
          <cell r="CK57" t="e">
            <v>#VALUE!</v>
          </cell>
          <cell r="CL57">
            <v>5</v>
          </cell>
          <cell r="CM57">
            <v>4</v>
          </cell>
        </row>
        <row r="58">
          <cell r="A58">
            <v>47</v>
          </cell>
          <cell r="F58" t="str">
            <v/>
          </cell>
          <cell r="G58" t="str">
            <v/>
          </cell>
          <cell r="J58" t="str">
            <v/>
          </cell>
          <cell r="L58" t="str">
            <v/>
          </cell>
          <cell r="M58" t="str">
            <v/>
          </cell>
          <cell r="N58" t="str">
            <v/>
          </cell>
          <cell r="O58" t="str">
            <v/>
          </cell>
          <cell r="P58" t="str">
            <v/>
          </cell>
          <cell r="S58" t="str">
            <v/>
          </cell>
          <cell r="U58" t="str">
            <v/>
          </cell>
          <cell r="X58">
            <v>0</v>
          </cell>
          <cell r="Y58" t="str">
            <v/>
          </cell>
          <cell r="AA58">
            <v>0</v>
          </cell>
          <cell r="AB58" t="str">
            <v/>
          </cell>
          <cell r="AC58" t="str">
            <v/>
          </cell>
          <cell r="AD58" t="str">
            <v/>
          </cell>
          <cell r="AE58" t="str">
            <v/>
          </cell>
          <cell r="AF58" t="str">
            <v/>
          </cell>
          <cell r="AG58" t="str">
            <v/>
          </cell>
          <cell r="AH58" t="str">
            <v/>
          </cell>
          <cell r="AI58" t="str">
            <v/>
          </cell>
          <cell r="AL58" t="str">
            <v/>
          </cell>
          <cell r="AM58" t="str">
            <v/>
          </cell>
          <cell r="AN58" t="str">
            <v/>
          </cell>
          <cell r="AO58" t="str">
            <v/>
          </cell>
          <cell r="AP58" t="str">
            <v/>
          </cell>
          <cell r="AQ58" t="str">
            <v/>
          </cell>
          <cell r="AR58" t="str">
            <v/>
          </cell>
          <cell r="AS58" t="str">
            <v/>
          </cell>
          <cell r="AT58" t="str">
            <v/>
          </cell>
          <cell r="AU58" t="str">
            <v/>
          </cell>
          <cell r="AV58" t="str">
            <v/>
          </cell>
          <cell r="AW58" t="str">
            <v/>
          </cell>
          <cell r="AX58" t="str">
            <v/>
          </cell>
          <cell r="AY58" t="str">
            <v/>
          </cell>
          <cell r="AZ58" t="str">
            <v/>
          </cell>
          <cell r="BA58" t="str">
            <v/>
          </cell>
          <cell r="BB58" t="str">
            <v/>
          </cell>
          <cell r="BC58" t="str">
            <v/>
          </cell>
          <cell r="BD58" t="str">
            <v/>
          </cell>
          <cell r="BE58" t="str">
            <v/>
          </cell>
          <cell r="BF58" t="str">
            <v/>
          </cell>
          <cell r="BG58" t="str">
            <v/>
          </cell>
          <cell r="BH58" t="str">
            <v/>
          </cell>
          <cell r="BI58" t="str">
            <v/>
          </cell>
          <cell r="BJ58" t="str">
            <v/>
          </cell>
          <cell r="BK58" t="str">
            <v/>
          </cell>
          <cell r="BL58" t="str">
            <v/>
          </cell>
          <cell r="BM58" t="str">
            <v/>
          </cell>
          <cell r="BN58" t="str">
            <v/>
          </cell>
          <cell r="BO58">
            <v>0</v>
          </cell>
          <cell r="BP58" t="str">
            <v/>
          </cell>
          <cell r="BQ58">
            <v>0</v>
          </cell>
          <cell r="BR58" t="str">
            <v/>
          </cell>
          <cell r="BS58" t="str">
            <v/>
          </cell>
          <cell r="BT58" t="str">
            <v/>
          </cell>
          <cell r="BU58" t="str">
            <v/>
          </cell>
          <cell r="BV58" t="str">
            <v/>
          </cell>
          <cell r="BW58" t="str">
            <v/>
          </cell>
          <cell r="BX58" t="str">
            <v/>
          </cell>
          <cell r="BY58">
            <v>0</v>
          </cell>
          <cell r="BZ58">
            <v>0.4</v>
          </cell>
          <cell r="CA58">
            <v>0</v>
          </cell>
          <cell r="CB58">
            <v>0</v>
          </cell>
          <cell r="CC58">
            <v>0</v>
          </cell>
          <cell r="CD58">
            <v>0</v>
          </cell>
          <cell r="CE58" t="e">
            <v>#VALUE!</v>
          </cell>
          <cell r="CF58" t="e">
            <v>#VALUE!</v>
          </cell>
          <cell r="CG58" t="e">
            <v>#VALUE!</v>
          </cell>
          <cell r="CH58">
            <v>1.3</v>
          </cell>
          <cell r="CI58" t="e">
            <v>#VALUE!</v>
          </cell>
          <cell r="CJ58" t="e">
            <v>#VALUE!</v>
          </cell>
          <cell r="CK58" t="e">
            <v>#VALUE!</v>
          </cell>
          <cell r="CL58">
            <v>5</v>
          </cell>
          <cell r="CM58">
            <v>4</v>
          </cell>
        </row>
        <row r="59">
          <cell r="A59">
            <v>48</v>
          </cell>
          <cell r="F59" t="str">
            <v/>
          </cell>
          <cell r="G59" t="str">
            <v/>
          </cell>
          <cell r="J59" t="str">
            <v/>
          </cell>
          <cell r="L59" t="str">
            <v/>
          </cell>
          <cell r="M59" t="str">
            <v/>
          </cell>
          <cell r="N59" t="str">
            <v/>
          </cell>
          <cell r="O59" t="str">
            <v/>
          </cell>
          <cell r="P59" t="str">
            <v/>
          </cell>
          <cell r="S59" t="str">
            <v/>
          </cell>
          <cell r="U59" t="str">
            <v/>
          </cell>
          <cell r="X59">
            <v>0</v>
          </cell>
          <cell r="Y59" t="str">
            <v/>
          </cell>
          <cell r="AA59">
            <v>0</v>
          </cell>
          <cell r="AB59" t="str">
            <v/>
          </cell>
          <cell r="AC59" t="str">
            <v/>
          </cell>
          <cell r="AD59" t="str">
            <v/>
          </cell>
          <cell r="AE59" t="str">
            <v/>
          </cell>
          <cell r="AF59" t="str">
            <v/>
          </cell>
          <cell r="AG59" t="str">
            <v/>
          </cell>
          <cell r="AH59" t="str">
            <v/>
          </cell>
          <cell r="AI59" t="str">
            <v/>
          </cell>
          <cell r="AL59" t="str">
            <v/>
          </cell>
          <cell r="AM59" t="str">
            <v/>
          </cell>
          <cell r="AN59" t="str">
            <v/>
          </cell>
          <cell r="AO59" t="str">
            <v/>
          </cell>
          <cell r="AP59" t="str">
            <v/>
          </cell>
          <cell r="AQ59" t="str">
            <v/>
          </cell>
          <cell r="AR59" t="str">
            <v/>
          </cell>
          <cell r="AS59" t="str">
            <v/>
          </cell>
          <cell r="AT59" t="str">
            <v/>
          </cell>
          <cell r="AU59" t="str">
            <v/>
          </cell>
          <cell r="AV59" t="str">
            <v/>
          </cell>
          <cell r="AW59" t="str">
            <v/>
          </cell>
          <cell r="AX59" t="str">
            <v/>
          </cell>
          <cell r="AY59" t="str">
            <v/>
          </cell>
          <cell r="AZ59" t="str">
            <v/>
          </cell>
          <cell r="BA59" t="str">
            <v/>
          </cell>
          <cell r="BB59" t="str">
            <v/>
          </cell>
          <cell r="BC59" t="str">
            <v/>
          </cell>
          <cell r="BD59" t="str">
            <v/>
          </cell>
          <cell r="BE59" t="str">
            <v/>
          </cell>
          <cell r="BF59" t="str">
            <v/>
          </cell>
          <cell r="BG59" t="str">
            <v/>
          </cell>
          <cell r="BH59" t="str">
            <v/>
          </cell>
          <cell r="BI59" t="str">
            <v/>
          </cell>
          <cell r="BJ59" t="str">
            <v/>
          </cell>
          <cell r="BK59" t="str">
            <v/>
          </cell>
          <cell r="BL59" t="str">
            <v/>
          </cell>
          <cell r="BM59" t="str">
            <v/>
          </cell>
          <cell r="BN59" t="str">
            <v/>
          </cell>
          <cell r="BO59">
            <v>0</v>
          </cell>
          <cell r="BP59" t="str">
            <v/>
          </cell>
          <cell r="BQ59">
            <v>0</v>
          </cell>
          <cell r="BR59" t="str">
            <v/>
          </cell>
          <cell r="BS59" t="str">
            <v/>
          </cell>
          <cell r="BT59" t="str">
            <v/>
          </cell>
          <cell r="BU59" t="str">
            <v/>
          </cell>
          <cell r="BV59" t="str">
            <v/>
          </cell>
          <cell r="BW59" t="str">
            <v/>
          </cell>
          <cell r="BX59" t="str">
            <v/>
          </cell>
          <cell r="BY59">
            <v>0</v>
          </cell>
          <cell r="BZ59">
            <v>0.4</v>
          </cell>
          <cell r="CA59">
            <v>0</v>
          </cell>
          <cell r="CB59">
            <v>0</v>
          </cell>
          <cell r="CC59">
            <v>0</v>
          </cell>
          <cell r="CD59">
            <v>0</v>
          </cell>
          <cell r="CE59" t="e">
            <v>#VALUE!</v>
          </cell>
          <cell r="CF59" t="e">
            <v>#VALUE!</v>
          </cell>
          <cell r="CG59" t="e">
            <v>#VALUE!</v>
          </cell>
          <cell r="CH59">
            <v>1.25</v>
          </cell>
          <cell r="CI59">
            <v>0</v>
          </cell>
          <cell r="CJ59" t="e">
            <v>#VALUE!</v>
          </cell>
          <cell r="CK59" t="e">
            <v>#VALUE!</v>
          </cell>
          <cell r="CL59">
            <v>3</v>
          </cell>
          <cell r="CM59">
            <v>3</v>
          </cell>
        </row>
        <row r="60">
          <cell r="A60">
            <v>49</v>
          </cell>
          <cell r="F60" t="str">
            <v/>
          </cell>
          <cell r="G60" t="str">
            <v/>
          </cell>
          <cell r="J60" t="str">
            <v/>
          </cell>
          <cell r="L60" t="str">
            <v/>
          </cell>
          <cell r="M60" t="str">
            <v/>
          </cell>
          <cell r="N60" t="str">
            <v/>
          </cell>
          <cell r="O60" t="str">
            <v/>
          </cell>
          <cell r="P60" t="str">
            <v/>
          </cell>
          <cell r="S60" t="str">
            <v/>
          </cell>
          <cell r="U60" t="str">
            <v/>
          </cell>
          <cell r="X60">
            <v>0</v>
          </cell>
          <cell r="Y60" t="str">
            <v/>
          </cell>
          <cell r="AA60">
            <v>0</v>
          </cell>
          <cell r="AB60" t="str">
            <v/>
          </cell>
          <cell r="AC60" t="str">
            <v/>
          </cell>
          <cell r="AD60" t="str">
            <v/>
          </cell>
          <cell r="AE60" t="str">
            <v/>
          </cell>
          <cell r="AF60" t="str">
            <v/>
          </cell>
          <cell r="AG60" t="str">
            <v/>
          </cell>
          <cell r="AH60" t="str">
            <v/>
          </cell>
          <cell r="AI60" t="str">
            <v/>
          </cell>
          <cell r="AL60" t="str">
            <v/>
          </cell>
          <cell r="AM60" t="str">
            <v/>
          </cell>
          <cell r="AN60" t="str">
            <v/>
          </cell>
          <cell r="AO60" t="str">
            <v/>
          </cell>
          <cell r="AP60" t="str">
            <v/>
          </cell>
          <cell r="AQ60" t="str">
            <v/>
          </cell>
          <cell r="AR60" t="str">
            <v/>
          </cell>
          <cell r="AS60" t="str">
            <v/>
          </cell>
          <cell r="AT60" t="str">
            <v/>
          </cell>
          <cell r="AU60" t="str">
            <v/>
          </cell>
          <cell r="AV60" t="str">
            <v/>
          </cell>
          <cell r="AW60" t="str">
            <v/>
          </cell>
          <cell r="AX60" t="str">
            <v/>
          </cell>
          <cell r="AY60" t="str">
            <v/>
          </cell>
          <cell r="AZ60" t="str">
            <v/>
          </cell>
          <cell r="BA60" t="str">
            <v/>
          </cell>
          <cell r="BB60" t="str">
            <v/>
          </cell>
          <cell r="BC60" t="str">
            <v/>
          </cell>
          <cell r="BD60" t="str">
            <v/>
          </cell>
          <cell r="BE60" t="str">
            <v/>
          </cell>
          <cell r="BF60" t="str">
            <v/>
          </cell>
          <cell r="BG60" t="str">
            <v/>
          </cell>
          <cell r="BH60" t="str">
            <v/>
          </cell>
          <cell r="BI60" t="str">
            <v/>
          </cell>
          <cell r="BJ60" t="str">
            <v/>
          </cell>
          <cell r="BK60" t="str">
            <v/>
          </cell>
          <cell r="BL60" t="str">
            <v/>
          </cell>
          <cell r="BM60" t="str">
            <v/>
          </cell>
          <cell r="BN60" t="str">
            <v/>
          </cell>
          <cell r="BO60">
            <v>0</v>
          </cell>
          <cell r="BP60" t="str">
            <v/>
          </cell>
          <cell r="BQ60">
            <v>0</v>
          </cell>
          <cell r="BR60" t="str">
            <v/>
          </cell>
          <cell r="BS60" t="str">
            <v/>
          </cell>
          <cell r="BT60" t="str">
            <v/>
          </cell>
          <cell r="BU60" t="str">
            <v/>
          </cell>
          <cell r="BV60" t="str">
            <v/>
          </cell>
          <cell r="BW60" t="str">
            <v/>
          </cell>
          <cell r="BX60" t="str">
            <v/>
          </cell>
          <cell r="BY60">
            <v>0</v>
          </cell>
          <cell r="BZ60">
            <v>0.4</v>
          </cell>
          <cell r="CA60">
            <v>0</v>
          </cell>
          <cell r="CB60">
            <v>0</v>
          </cell>
          <cell r="CC60">
            <v>0</v>
          </cell>
          <cell r="CD60">
            <v>0</v>
          </cell>
          <cell r="CE60" t="e">
            <v>#VALUE!</v>
          </cell>
          <cell r="CF60" t="e">
            <v>#VALUE!</v>
          </cell>
          <cell r="CG60" t="e">
            <v>#VALUE!</v>
          </cell>
          <cell r="CH60">
            <v>1.25</v>
          </cell>
          <cell r="CI60">
            <v>0</v>
          </cell>
          <cell r="CJ60" t="e">
            <v>#VALUE!</v>
          </cell>
          <cell r="CK60" t="e">
            <v>#VALUE!</v>
          </cell>
          <cell r="CL60">
            <v>3</v>
          </cell>
          <cell r="CM60">
            <v>3</v>
          </cell>
        </row>
        <row r="61">
          <cell r="A61">
            <v>50</v>
          </cell>
          <cell r="F61" t="str">
            <v/>
          </cell>
          <cell r="G61" t="str">
            <v/>
          </cell>
          <cell r="J61" t="str">
            <v/>
          </cell>
          <cell r="L61" t="str">
            <v/>
          </cell>
          <cell r="M61" t="str">
            <v/>
          </cell>
          <cell r="N61" t="str">
            <v/>
          </cell>
          <cell r="O61" t="str">
            <v/>
          </cell>
          <cell r="P61" t="str">
            <v/>
          </cell>
          <cell r="S61" t="str">
            <v/>
          </cell>
          <cell r="U61" t="str">
            <v/>
          </cell>
          <cell r="X61">
            <v>0</v>
          </cell>
          <cell r="Y61" t="str">
            <v/>
          </cell>
          <cell r="AA61">
            <v>0</v>
          </cell>
          <cell r="AB61" t="str">
            <v/>
          </cell>
          <cell r="AC61" t="str">
            <v/>
          </cell>
          <cell r="AD61" t="str">
            <v/>
          </cell>
          <cell r="AE61" t="str">
            <v/>
          </cell>
          <cell r="AF61" t="str">
            <v/>
          </cell>
          <cell r="AG61" t="str">
            <v/>
          </cell>
          <cell r="AH61" t="str">
            <v/>
          </cell>
          <cell r="AI61" t="str">
            <v/>
          </cell>
          <cell r="AL61" t="str">
            <v/>
          </cell>
          <cell r="AM61" t="str">
            <v/>
          </cell>
          <cell r="AN61" t="str">
            <v/>
          </cell>
          <cell r="AO61" t="str">
            <v/>
          </cell>
          <cell r="AP61" t="str">
            <v/>
          </cell>
          <cell r="AQ61" t="str">
            <v/>
          </cell>
          <cell r="AR61" t="str">
            <v/>
          </cell>
          <cell r="AS61" t="str">
            <v/>
          </cell>
          <cell r="AT61" t="str">
            <v/>
          </cell>
          <cell r="AU61" t="str">
            <v/>
          </cell>
          <cell r="AV61" t="str">
            <v/>
          </cell>
          <cell r="AW61" t="str">
            <v/>
          </cell>
          <cell r="AX61" t="str">
            <v/>
          </cell>
          <cell r="AY61" t="str">
            <v/>
          </cell>
          <cell r="AZ61" t="str">
            <v/>
          </cell>
          <cell r="BA61" t="str">
            <v/>
          </cell>
          <cell r="BB61" t="str">
            <v/>
          </cell>
          <cell r="BC61" t="str">
            <v/>
          </cell>
          <cell r="BD61" t="str">
            <v/>
          </cell>
          <cell r="BE61" t="str">
            <v/>
          </cell>
          <cell r="BF61" t="str">
            <v/>
          </cell>
          <cell r="BG61" t="str">
            <v/>
          </cell>
          <cell r="BH61" t="str">
            <v/>
          </cell>
          <cell r="BI61" t="str">
            <v/>
          </cell>
          <cell r="BJ61" t="str">
            <v/>
          </cell>
          <cell r="BK61" t="str">
            <v/>
          </cell>
          <cell r="BL61" t="str">
            <v/>
          </cell>
          <cell r="BM61" t="str">
            <v/>
          </cell>
          <cell r="BN61" t="str">
            <v/>
          </cell>
          <cell r="BO61">
            <v>0</v>
          </cell>
          <cell r="BP61" t="str">
            <v/>
          </cell>
          <cell r="BQ61">
            <v>0</v>
          </cell>
          <cell r="BR61" t="str">
            <v/>
          </cell>
          <cell r="BS61" t="str">
            <v/>
          </cell>
          <cell r="BT61" t="str">
            <v/>
          </cell>
          <cell r="BU61" t="str">
            <v/>
          </cell>
          <cell r="BV61" t="str">
            <v/>
          </cell>
          <cell r="BW61" t="str">
            <v/>
          </cell>
          <cell r="BX61" t="str">
            <v/>
          </cell>
          <cell r="BY61">
            <v>0</v>
          </cell>
          <cell r="BZ61">
            <v>0.4</v>
          </cell>
          <cell r="CA61">
            <v>0</v>
          </cell>
          <cell r="CB61">
            <v>0</v>
          </cell>
          <cell r="CC61">
            <v>0</v>
          </cell>
          <cell r="CD61">
            <v>0</v>
          </cell>
          <cell r="CE61" t="e">
            <v>#VALUE!</v>
          </cell>
          <cell r="CF61" t="e">
            <v>#VALUE!</v>
          </cell>
          <cell r="CG61" t="e">
            <v>#VALUE!</v>
          </cell>
          <cell r="CH61">
            <v>1.25</v>
          </cell>
          <cell r="CI61">
            <v>0</v>
          </cell>
          <cell r="CJ61" t="e">
            <v>#VALUE!</v>
          </cell>
          <cell r="CK61" t="e">
            <v>#VALUE!</v>
          </cell>
          <cell r="CL61">
            <v>3</v>
          </cell>
          <cell r="CM61">
            <v>3</v>
          </cell>
        </row>
        <row r="62">
          <cell r="A62">
            <v>51</v>
          </cell>
          <cell r="F62" t="str">
            <v/>
          </cell>
          <cell r="G62" t="str">
            <v/>
          </cell>
          <cell r="J62" t="str">
            <v/>
          </cell>
          <cell r="L62" t="str">
            <v/>
          </cell>
          <cell r="M62" t="str">
            <v/>
          </cell>
          <cell r="N62" t="str">
            <v/>
          </cell>
          <cell r="O62" t="str">
            <v/>
          </cell>
          <cell r="P62" t="str">
            <v/>
          </cell>
          <cell r="S62" t="str">
            <v/>
          </cell>
          <cell r="U62" t="str">
            <v/>
          </cell>
          <cell r="X62">
            <v>0</v>
          </cell>
          <cell r="Y62" t="str">
            <v/>
          </cell>
          <cell r="AA62">
            <v>0</v>
          </cell>
          <cell r="AB62" t="str">
            <v/>
          </cell>
          <cell r="AC62" t="str">
            <v/>
          </cell>
          <cell r="AD62" t="str">
            <v/>
          </cell>
          <cell r="AE62" t="str">
            <v/>
          </cell>
          <cell r="AF62" t="str">
            <v/>
          </cell>
          <cell r="AG62" t="str">
            <v/>
          </cell>
          <cell r="AH62" t="str">
            <v/>
          </cell>
          <cell r="AI62" t="str">
            <v/>
          </cell>
          <cell r="AL62" t="str">
            <v/>
          </cell>
          <cell r="AM62" t="str">
            <v/>
          </cell>
          <cell r="AN62" t="str">
            <v/>
          </cell>
          <cell r="AO62" t="str">
            <v/>
          </cell>
          <cell r="AP62" t="str">
            <v/>
          </cell>
          <cell r="AQ62" t="str">
            <v/>
          </cell>
          <cell r="AR62" t="str">
            <v/>
          </cell>
          <cell r="AS62" t="str">
            <v/>
          </cell>
          <cell r="AT62" t="str">
            <v/>
          </cell>
          <cell r="AU62" t="str">
            <v/>
          </cell>
          <cell r="AV62" t="str">
            <v/>
          </cell>
          <cell r="AW62" t="str">
            <v/>
          </cell>
          <cell r="AX62" t="str">
            <v/>
          </cell>
          <cell r="AY62" t="str">
            <v/>
          </cell>
          <cell r="AZ62" t="str">
            <v/>
          </cell>
          <cell r="BA62" t="str">
            <v/>
          </cell>
          <cell r="BB62" t="str">
            <v/>
          </cell>
          <cell r="BC62" t="str">
            <v/>
          </cell>
          <cell r="BD62" t="str">
            <v/>
          </cell>
          <cell r="BE62" t="str">
            <v/>
          </cell>
          <cell r="BF62" t="str">
            <v/>
          </cell>
          <cell r="BG62" t="str">
            <v/>
          </cell>
          <cell r="BH62" t="str">
            <v/>
          </cell>
          <cell r="BI62" t="str">
            <v/>
          </cell>
          <cell r="BJ62" t="str">
            <v/>
          </cell>
          <cell r="BK62" t="str">
            <v/>
          </cell>
          <cell r="BL62" t="str">
            <v/>
          </cell>
          <cell r="BM62" t="str">
            <v/>
          </cell>
          <cell r="BN62" t="str">
            <v/>
          </cell>
          <cell r="BO62">
            <v>0</v>
          </cell>
          <cell r="BP62" t="str">
            <v/>
          </cell>
          <cell r="BQ62">
            <v>0</v>
          </cell>
          <cell r="BR62" t="str">
            <v/>
          </cell>
          <cell r="BS62" t="str">
            <v/>
          </cell>
          <cell r="BT62" t="str">
            <v/>
          </cell>
          <cell r="BU62" t="str">
            <v/>
          </cell>
          <cell r="BV62" t="str">
            <v/>
          </cell>
          <cell r="BW62" t="str">
            <v/>
          </cell>
          <cell r="BX62" t="str">
            <v/>
          </cell>
          <cell r="BY62">
            <v>0</v>
          </cell>
          <cell r="BZ62">
            <v>0.4</v>
          </cell>
          <cell r="CA62">
            <v>0</v>
          </cell>
          <cell r="CB62">
            <v>0</v>
          </cell>
          <cell r="CC62">
            <v>0</v>
          </cell>
          <cell r="CD62">
            <v>0</v>
          </cell>
          <cell r="CE62" t="e">
            <v>#VALUE!</v>
          </cell>
          <cell r="CF62" t="e">
            <v>#VALUE!</v>
          </cell>
          <cell r="CG62" t="e">
            <v>#VALUE!</v>
          </cell>
          <cell r="CH62">
            <v>1.25</v>
          </cell>
          <cell r="CI62">
            <v>0</v>
          </cell>
          <cell r="CJ62" t="e">
            <v>#VALUE!</v>
          </cell>
          <cell r="CK62" t="e">
            <v>#VALUE!</v>
          </cell>
          <cell r="CL62">
            <v>3</v>
          </cell>
          <cell r="CM62">
            <v>3</v>
          </cell>
        </row>
        <row r="63">
          <cell r="A63">
            <v>52</v>
          </cell>
          <cell r="F63" t="str">
            <v/>
          </cell>
          <cell r="G63" t="str">
            <v/>
          </cell>
          <cell r="J63" t="str">
            <v/>
          </cell>
          <cell r="L63" t="str">
            <v/>
          </cell>
          <cell r="M63" t="str">
            <v/>
          </cell>
          <cell r="N63" t="str">
            <v/>
          </cell>
          <cell r="O63" t="str">
            <v/>
          </cell>
          <cell r="P63" t="str">
            <v/>
          </cell>
          <cell r="S63" t="str">
            <v/>
          </cell>
          <cell r="U63" t="str">
            <v/>
          </cell>
          <cell r="X63">
            <v>0</v>
          </cell>
          <cell r="Y63" t="str">
            <v/>
          </cell>
          <cell r="AA63">
            <v>0</v>
          </cell>
          <cell r="AB63" t="str">
            <v/>
          </cell>
          <cell r="AC63" t="str">
            <v/>
          </cell>
          <cell r="AD63" t="str">
            <v/>
          </cell>
          <cell r="AE63" t="str">
            <v/>
          </cell>
          <cell r="AF63" t="str">
            <v/>
          </cell>
          <cell r="AG63" t="str">
            <v/>
          </cell>
          <cell r="AH63" t="str">
            <v/>
          </cell>
          <cell r="AI63" t="str">
            <v/>
          </cell>
          <cell r="AL63" t="str">
            <v/>
          </cell>
          <cell r="AM63" t="str">
            <v/>
          </cell>
          <cell r="AN63" t="str">
            <v/>
          </cell>
          <cell r="AO63" t="str">
            <v/>
          </cell>
          <cell r="AP63" t="str">
            <v/>
          </cell>
          <cell r="AQ63" t="str">
            <v/>
          </cell>
          <cell r="AR63" t="str">
            <v/>
          </cell>
          <cell r="AS63" t="str">
            <v/>
          </cell>
          <cell r="AT63" t="str">
            <v/>
          </cell>
          <cell r="AU63" t="str">
            <v/>
          </cell>
          <cell r="AV63" t="str">
            <v/>
          </cell>
          <cell r="AW63" t="str">
            <v/>
          </cell>
          <cell r="AX63" t="str">
            <v/>
          </cell>
          <cell r="AY63" t="str">
            <v/>
          </cell>
          <cell r="AZ63" t="str">
            <v/>
          </cell>
          <cell r="BA63" t="str">
            <v/>
          </cell>
          <cell r="BB63" t="str">
            <v/>
          </cell>
          <cell r="BC63" t="str">
            <v/>
          </cell>
          <cell r="BD63" t="str">
            <v/>
          </cell>
          <cell r="BE63" t="str">
            <v/>
          </cell>
          <cell r="BF63" t="str">
            <v/>
          </cell>
          <cell r="BG63" t="str">
            <v/>
          </cell>
          <cell r="BH63" t="str">
            <v/>
          </cell>
          <cell r="BI63" t="str">
            <v/>
          </cell>
          <cell r="BJ63" t="str">
            <v/>
          </cell>
          <cell r="BK63" t="str">
            <v/>
          </cell>
          <cell r="BL63" t="str">
            <v/>
          </cell>
          <cell r="BM63" t="str">
            <v/>
          </cell>
          <cell r="BN63" t="str">
            <v/>
          </cell>
          <cell r="BO63">
            <v>0</v>
          </cell>
          <cell r="BP63" t="str">
            <v/>
          </cell>
          <cell r="BQ63">
            <v>0</v>
          </cell>
          <cell r="BR63" t="str">
            <v/>
          </cell>
          <cell r="BS63" t="str">
            <v/>
          </cell>
          <cell r="BT63" t="str">
            <v/>
          </cell>
          <cell r="BU63" t="str">
            <v/>
          </cell>
          <cell r="BV63" t="str">
            <v/>
          </cell>
          <cell r="BW63" t="str">
            <v/>
          </cell>
          <cell r="BX63" t="str">
            <v/>
          </cell>
          <cell r="BY63">
            <v>0</v>
          </cell>
          <cell r="BZ63">
            <v>0.4</v>
          </cell>
          <cell r="CA63">
            <v>0</v>
          </cell>
          <cell r="CB63">
            <v>0</v>
          </cell>
          <cell r="CC63">
            <v>0</v>
          </cell>
          <cell r="CD63">
            <v>0</v>
          </cell>
          <cell r="CE63" t="e">
            <v>#VALUE!</v>
          </cell>
          <cell r="CF63" t="e">
            <v>#VALUE!</v>
          </cell>
          <cell r="CG63" t="e">
            <v>#VALUE!</v>
          </cell>
          <cell r="CH63">
            <v>1.25</v>
          </cell>
          <cell r="CI63">
            <v>0</v>
          </cell>
          <cell r="CJ63" t="e">
            <v>#VALUE!</v>
          </cell>
          <cell r="CK63" t="e">
            <v>#VALUE!</v>
          </cell>
          <cell r="CL63">
            <v>4</v>
          </cell>
          <cell r="CM63">
            <v>3</v>
          </cell>
        </row>
        <row r="64">
          <cell r="A64">
            <v>53</v>
          </cell>
          <cell r="F64" t="str">
            <v/>
          </cell>
          <cell r="G64" t="str">
            <v/>
          </cell>
          <cell r="J64" t="str">
            <v/>
          </cell>
          <cell r="L64" t="str">
            <v/>
          </cell>
          <cell r="M64" t="str">
            <v/>
          </cell>
          <cell r="N64" t="str">
            <v/>
          </cell>
          <cell r="O64" t="str">
            <v/>
          </cell>
          <cell r="P64" t="str">
            <v/>
          </cell>
          <cell r="S64" t="str">
            <v/>
          </cell>
          <cell r="U64" t="str">
            <v/>
          </cell>
          <cell r="X64">
            <v>0</v>
          </cell>
          <cell r="Y64" t="str">
            <v/>
          </cell>
          <cell r="AA64">
            <v>0</v>
          </cell>
          <cell r="AB64" t="str">
            <v/>
          </cell>
          <cell r="AC64" t="str">
            <v/>
          </cell>
          <cell r="AD64" t="str">
            <v/>
          </cell>
          <cell r="AE64" t="str">
            <v/>
          </cell>
          <cell r="AF64" t="str">
            <v/>
          </cell>
          <cell r="AG64" t="str">
            <v/>
          </cell>
          <cell r="AH64" t="str">
            <v/>
          </cell>
          <cell r="AI64" t="str">
            <v/>
          </cell>
          <cell r="AL64" t="str">
            <v/>
          </cell>
          <cell r="AM64" t="str">
            <v/>
          </cell>
          <cell r="AN64" t="str">
            <v/>
          </cell>
          <cell r="AO64" t="str">
            <v/>
          </cell>
          <cell r="AP64" t="str">
            <v/>
          </cell>
          <cell r="AQ64" t="str">
            <v/>
          </cell>
          <cell r="AR64" t="str">
            <v/>
          </cell>
          <cell r="AS64" t="str">
            <v/>
          </cell>
          <cell r="AT64" t="str">
            <v/>
          </cell>
          <cell r="AU64" t="str">
            <v/>
          </cell>
          <cell r="AV64" t="str">
            <v/>
          </cell>
          <cell r="AW64" t="str">
            <v/>
          </cell>
          <cell r="AX64" t="str">
            <v/>
          </cell>
          <cell r="AY64" t="str">
            <v/>
          </cell>
          <cell r="AZ64" t="str">
            <v/>
          </cell>
          <cell r="BA64" t="str">
            <v/>
          </cell>
          <cell r="BB64" t="str">
            <v/>
          </cell>
          <cell r="BC64" t="str">
            <v/>
          </cell>
          <cell r="BD64" t="str">
            <v/>
          </cell>
          <cell r="BE64" t="str">
            <v/>
          </cell>
          <cell r="BF64" t="str">
            <v/>
          </cell>
          <cell r="BG64" t="str">
            <v/>
          </cell>
          <cell r="BH64" t="str">
            <v/>
          </cell>
          <cell r="BI64" t="str">
            <v/>
          </cell>
          <cell r="BJ64" t="str">
            <v/>
          </cell>
          <cell r="BK64" t="str">
            <v/>
          </cell>
          <cell r="BL64" t="str">
            <v/>
          </cell>
          <cell r="BM64" t="str">
            <v/>
          </cell>
          <cell r="BN64" t="str">
            <v/>
          </cell>
          <cell r="BO64">
            <v>0</v>
          </cell>
          <cell r="BP64" t="str">
            <v/>
          </cell>
          <cell r="BQ64">
            <v>0</v>
          </cell>
          <cell r="BR64" t="str">
            <v/>
          </cell>
          <cell r="BS64" t="str">
            <v/>
          </cell>
          <cell r="BT64" t="str">
            <v/>
          </cell>
          <cell r="BU64" t="str">
            <v/>
          </cell>
          <cell r="BV64" t="str">
            <v/>
          </cell>
          <cell r="BW64" t="str">
            <v/>
          </cell>
          <cell r="BX64" t="str">
            <v/>
          </cell>
          <cell r="BY64">
            <v>0</v>
          </cell>
          <cell r="BZ64">
            <v>0.4</v>
          </cell>
          <cell r="CA64">
            <v>0</v>
          </cell>
          <cell r="CB64">
            <v>0</v>
          </cell>
          <cell r="CC64">
            <v>0</v>
          </cell>
          <cell r="CD64">
            <v>0</v>
          </cell>
          <cell r="CE64" t="e">
            <v>#VALUE!</v>
          </cell>
          <cell r="CF64" t="e">
            <v>#VALUE!</v>
          </cell>
          <cell r="CG64" t="e">
            <v>#VALUE!</v>
          </cell>
          <cell r="CH64">
            <v>1.3</v>
          </cell>
          <cell r="CI64" t="e">
            <v>#VALUE!</v>
          </cell>
          <cell r="CJ64" t="e">
            <v>#VALUE!</v>
          </cell>
          <cell r="CK64" t="e">
            <v>#VALUE!</v>
          </cell>
          <cell r="CL64">
            <v>5</v>
          </cell>
          <cell r="CM64">
            <v>4</v>
          </cell>
        </row>
        <row r="65">
          <cell r="A65">
            <v>54</v>
          </cell>
          <cell r="F65" t="str">
            <v/>
          </cell>
          <cell r="G65" t="str">
            <v/>
          </cell>
          <cell r="J65" t="str">
            <v/>
          </cell>
          <cell r="L65" t="str">
            <v/>
          </cell>
          <cell r="M65" t="str">
            <v/>
          </cell>
          <cell r="N65" t="str">
            <v/>
          </cell>
          <cell r="O65" t="str">
            <v/>
          </cell>
          <cell r="P65" t="str">
            <v/>
          </cell>
          <cell r="S65" t="str">
            <v/>
          </cell>
          <cell r="U65" t="str">
            <v/>
          </cell>
          <cell r="X65">
            <v>0</v>
          </cell>
          <cell r="Y65" t="str">
            <v/>
          </cell>
          <cell r="AA65">
            <v>0</v>
          </cell>
          <cell r="AB65" t="str">
            <v/>
          </cell>
          <cell r="AC65" t="str">
            <v/>
          </cell>
          <cell r="AD65" t="str">
            <v/>
          </cell>
          <cell r="AE65" t="str">
            <v/>
          </cell>
          <cell r="AF65" t="str">
            <v/>
          </cell>
          <cell r="AG65" t="str">
            <v/>
          </cell>
          <cell r="AH65" t="str">
            <v/>
          </cell>
          <cell r="AI65" t="str">
            <v/>
          </cell>
          <cell r="AL65" t="str">
            <v/>
          </cell>
          <cell r="AM65" t="str">
            <v/>
          </cell>
          <cell r="AN65" t="str">
            <v/>
          </cell>
          <cell r="AO65" t="str">
            <v/>
          </cell>
          <cell r="AP65" t="str">
            <v/>
          </cell>
          <cell r="AQ65" t="str">
            <v/>
          </cell>
          <cell r="AR65" t="str">
            <v/>
          </cell>
          <cell r="AS65" t="str">
            <v/>
          </cell>
          <cell r="AT65" t="str">
            <v/>
          </cell>
          <cell r="AU65" t="str">
            <v/>
          </cell>
          <cell r="AV65" t="str">
            <v/>
          </cell>
          <cell r="AW65" t="str">
            <v/>
          </cell>
          <cell r="AX65" t="str">
            <v/>
          </cell>
          <cell r="AY65" t="str">
            <v/>
          </cell>
          <cell r="AZ65" t="str">
            <v/>
          </cell>
          <cell r="BA65" t="str">
            <v/>
          </cell>
          <cell r="BB65" t="str">
            <v/>
          </cell>
          <cell r="BC65" t="str">
            <v/>
          </cell>
          <cell r="BD65" t="str">
            <v/>
          </cell>
          <cell r="BE65" t="str">
            <v/>
          </cell>
          <cell r="BF65" t="str">
            <v/>
          </cell>
          <cell r="BG65" t="str">
            <v/>
          </cell>
          <cell r="BH65" t="str">
            <v/>
          </cell>
          <cell r="BI65" t="str">
            <v/>
          </cell>
          <cell r="BJ65" t="str">
            <v/>
          </cell>
          <cell r="BK65" t="str">
            <v/>
          </cell>
          <cell r="BL65" t="str">
            <v/>
          </cell>
          <cell r="BM65" t="str">
            <v/>
          </cell>
          <cell r="BN65" t="str">
            <v/>
          </cell>
          <cell r="BO65">
            <v>0</v>
          </cell>
          <cell r="BP65" t="str">
            <v/>
          </cell>
          <cell r="BQ65">
            <v>0</v>
          </cell>
          <cell r="BR65" t="str">
            <v/>
          </cell>
          <cell r="BS65" t="str">
            <v/>
          </cell>
          <cell r="BT65" t="str">
            <v/>
          </cell>
          <cell r="BU65" t="str">
            <v/>
          </cell>
          <cell r="BV65" t="str">
            <v/>
          </cell>
          <cell r="BW65" t="str">
            <v/>
          </cell>
          <cell r="BX65" t="str">
            <v/>
          </cell>
          <cell r="BY65">
            <v>0</v>
          </cell>
          <cell r="BZ65">
            <v>0.4</v>
          </cell>
          <cell r="CA65">
            <v>0</v>
          </cell>
          <cell r="CB65">
            <v>0</v>
          </cell>
          <cell r="CC65">
            <v>0</v>
          </cell>
          <cell r="CD65">
            <v>0</v>
          </cell>
          <cell r="CE65" t="e">
            <v>#VALUE!</v>
          </cell>
          <cell r="CF65" t="e">
            <v>#VALUE!</v>
          </cell>
          <cell r="CG65" t="e">
            <v>#VALUE!</v>
          </cell>
          <cell r="CH65">
            <v>1.3</v>
          </cell>
          <cell r="CI65" t="e">
            <v>#VALUE!</v>
          </cell>
          <cell r="CJ65" t="e">
            <v>#VALUE!</v>
          </cell>
          <cell r="CK65" t="e">
            <v>#VALUE!</v>
          </cell>
          <cell r="CL65">
            <v>5</v>
          </cell>
          <cell r="CM65">
            <v>4</v>
          </cell>
        </row>
        <row r="66">
          <cell r="A66">
            <v>55</v>
          </cell>
          <cell r="F66" t="str">
            <v/>
          </cell>
          <cell r="G66" t="str">
            <v/>
          </cell>
          <cell r="J66" t="str">
            <v/>
          </cell>
          <cell r="L66" t="str">
            <v/>
          </cell>
          <cell r="M66" t="str">
            <v/>
          </cell>
          <cell r="N66" t="str">
            <v/>
          </cell>
          <cell r="O66" t="str">
            <v/>
          </cell>
          <cell r="P66" t="str">
            <v/>
          </cell>
          <cell r="S66" t="str">
            <v/>
          </cell>
          <cell r="U66" t="str">
            <v/>
          </cell>
          <cell r="X66">
            <v>0</v>
          </cell>
          <cell r="Y66" t="str">
            <v/>
          </cell>
          <cell r="AA66">
            <v>0</v>
          </cell>
          <cell r="AB66" t="str">
            <v/>
          </cell>
          <cell r="AC66" t="str">
            <v/>
          </cell>
          <cell r="AD66" t="str">
            <v/>
          </cell>
          <cell r="AE66" t="str">
            <v/>
          </cell>
          <cell r="AF66" t="str">
            <v/>
          </cell>
          <cell r="AG66" t="str">
            <v/>
          </cell>
          <cell r="AH66" t="str">
            <v/>
          </cell>
          <cell r="AI66" t="str">
            <v/>
          </cell>
          <cell r="AL66" t="str">
            <v/>
          </cell>
          <cell r="AM66" t="str">
            <v/>
          </cell>
          <cell r="AN66" t="str">
            <v/>
          </cell>
          <cell r="AO66" t="str">
            <v/>
          </cell>
          <cell r="AP66" t="str">
            <v/>
          </cell>
          <cell r="AQ66" t="str">
            <v/>
          </cell>
          <cell r="AR66" t="str">
            <v/>
          </cell>
          <cell r="AS66" t="str">
            <v/>
          </cell>
          <cell r="AT66" t="str">
            <v/>
          </cell>
          <cell r="AU66" t="str">
            <v/>
          </cell>
          <cell r="AV66" t="str">
            <v/>
          </cell>
          <cell r="AW66" t="str">
            <v/>
          </cell>
          <cell r="AX66" t="str">
            <v/>
          </cell>
          <cell r="AY66" t="str">
            <v/>
          </cell>
          <cell r="AZ66" t="str">
            <v/>
          </cell>
          <cell r="BA66" t="str">
            <v/>
          </cell>
          <cell r="BB66" t="str">
            <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v>0</v>
          </cell>
          <cell r="BP66" t="str">
            <v/>
          </cell>
          <cell r="BQ66">
            <v>0</v>
          </cell>
          <cell r="BR66" t="str">
            <v/>
          </cell>
          <cell r="BS66" t="str">
            <v/>
          </cell>
          <cell r="BT66" t="str">
            <v/>
          </cell>
          <cell r="BU66" t="str">
            <v/>
          </cell>
          <cell r="BV66" t="str">
            <v/>
          </cell>
          <cell r="BW66" t="str">
            <v/>
          </cell>
          <cell r="BX66" t="str">
            <v/>
          </cell>
          <cell r="BY66">
            <v>0</v>
          </cell>
          <cell r="BZ66">
            <v>0.4</v>
          </cell>
          <cell r="CA66">
            <v>0</v>
          </cell>
          <cell r="CB66">
            <v>0</v>
          </cell>
          <cell r="CC66">
            <v>0</v>
          </cell>
          <cell r="CD66">
            <v>0</v>
          </cell>
          <cell r="CE66" t="e">
            <v>#VALUE!</v>
          </cell>
          <cell r="CF66" t="e">
            <v>#VALUE!</v>
          </cell>
          <cell r="CG66" t="e">
            <v>#VALUE!</v>
          </cell>
          <cell r="CH66">
            <v>1.5</v>
          </cell>
          <cell r="CI66" t="b">
            <v>0</v>
          </cell>
          <cell r="CJ66" t="e">
            <v>#VALUE!</v>
          </cell>
          <cell r="CK66" t="e">
            <v>#VALUE!</v>
          </cell>
          <cell r="CL66">
            <v>5</v>
          </cell>
          <cell r="CM66">
            <v>2</v>
          </cell>
        </row>
        <row r="67">
          <cell r="A67">
            <v>56</v>
          </cell>
          <cell r="F67" t="str">
            <v/>
          </cell>
          <cell r="G67" t="str">
            <v/>
          </cell>
          <cell r="J67" t="str">
            <v/>
          </cell>
          <cell r="L67" t="str">
            <v/>
          </cell>
          <cell r="M67" t="str">
            <v/>
          </cell>
          <cell r="N67" t="str">
            <v/>
          </cell>
          <cell r="O67" t="str">
            <v/>
          </cell>
          <cell r="P67" t="str">
            <v/>
          </cell>
          <cell r="S67" t="str">
            <v/>
          </cell>
          <cell r="U67" t="str">
            <v/>
          </cell>
          <cell r="X67">
            <v>0</v>
          </cell>
          <cell r="Y67" t="str">
            <v/>
          </cell>
          <cell r="AA67">
            <v>0</v>
          </cell>
          <cell r="AB67" t="str">
            <v/>
          </cell>
          <cell r="AC67" t="str">
            <v/>
          </cell>
          <cell r="AD67" t="str">
            <v/>
          </cell>
          <cell r="AE67" t="str">
            <v/>
          </cell>
          <cell r="AF67" t="str">
            <v/>
          </cell>
          <cell r="AG67" t="str">
            <v/>
          </cell>
          <cell r="AH67" t="str">
            <v/>
          </cell>
          <cell r="AI67" t="str">
            <v/>
          </cell>
          <cell r="AL67" t="str">
            <v/>
          </cell>
          <cell r="AM67" t="str">
            <v/>
          </cell>
          <cell r="AN67" t="str">
            <v/>
          </cell>
          <cell r="AO67" t="str">
            <v/>
          </cell>
          <cell r="AP67" t="str">
            <v/>
          </cell>
          <cell r="AQ67" t="str">
            <v/>
          </cell>
          <cell r="AR67" t="str">
            <v/>
          </cell>
          <cell r="AS67" t="str">
            <v/>
          </cell>
          <cell r="AT67" t="str">
            <v/>
          </cell>
          <cell r="AU67" t="str">
            <v/>
          </cell>
          <cell r="AV67" t="str">
            <v/>
          </cell>
          <cell r="AW67" t="str">
            <v/>
          </cell>
          <cell r="AX67" t="str">
            <v/>
          </cell>
          <cell r="AY67" t="str">
            <v/>
          </cell>
          <cell r="AZ67" t="str">
            <v/>
          </cell>
          <cell r="BA67" t="str">
            <v/>
          </cell>
          <cell r="BB67" t="str">
            <v/>
          </cell>
          <cell r="BC67" t="str">
            <v/>
          </cell>
          <cell r="BD67" t="str">
            <v/>
          </cell>
          <cell r="BE67" t="str">
            <v/>
          </cell>
          <cell r="BF67" t="str">
            <v/>
          </cell>
          <cell r="BG67" t="str">
            <v/>
          </cell>
          <cell r="BH67" t="str">
            <v/>
          </cell>
          <cell r="BI67" t="str">
            <v/>
          </cell>
          <cell r="BJ67" t="str">
            <v/>
          </cell>
          <cell r="BK67" t="str">
            <v/>
          </cell>
          <cell r="BL67" t="str">
            <v/>
          </cell>
          <cell r="BM67" t="str">
            <v/>
          </cell>
          <cell r="BN67" t="str">
            <v/>
          </cell>
          <cell r="BO67">
            <v>0</v>
          </cell>
          <cell r="BP67" t="str">
            <v/>
          </cell>
          <cell r="BQ67">
            <v>0</v>
          </cell>
          <cell r="BR67" t="str">
            <v/>
          </cell>
          <cell r="BS67" t="str">
            <v/>
          </cell>
          <cell r="BT67" t="str">
            <v/>
          </cell>
          <cell r="BU67" t="str">
            <v/>
          </cell>
          <cell r="BV67" t="str">
            <v/>
          </cell>
          <cell r="BW67" t="str">
            <v/>
          </cell>
          <cell r="BX67" t="str">
            <v/>
          </cell>
          <cell r="BY67">
            <v>0</v>
          </cell>
          <cell r="BZ67">
            <v>0.4</v>
          </cell>
          <cell r="CA67">
            <v>0</v>
          </cell>
          <cell r="CB67">
            <v>0</v>
          </cell>
          <cell r="CC67">
            <v>0</v>
          </cell>
          <cell r="CD67">
            <v>0</v>
          </cell>
          <cell r="CE67" t="e">
            <v>#VALUE!</v>
          </cell>
          <cell r="CF67" t="e">
            <v>#VALUE!</v>
          </cell>
          <cell r="CG67" t="e">
            <v>#VALUE!</v>
          </cell>
          <cell r="CH67">
            <v>1.3</v>
          </cell>
          <cell r="CI67" t="e">
            <v>#VALUE!</v>
          </cell>
          <cell r="CJ67" t="e">
            <v>#VALUE!</v>
          </cell>
          <cell r="CK67" t="e">
            <v>#VALUE!</v>
          </cell>
          <cell r="CL67">
            <v>5</v>
          </cell>
          <cell r="CM67">
            <v>4</v>
          </cell>
        </row>
        <row r="68">
          <cell r="A68">
            <v>57</v>
          </cell>
          <cell r="F68" t="str">
            <v/>
          </cell>
          <cell r="G68" t="str">
            <v/>
          </cell>
          <cell r="J68" t="str">
            <v/>
          </cell>
          <cell r="L68" t="str">
            <v/>
          </cell>
          <cell r="M68" t="str">
            <v/>
          </cell>
          <cell r="N68" t="str">
            <v/>
          </cell>
          <cell r="O68" t="str">
            <v/>
          </cell>
          <cell r="P68" t="str">
            <v/>
          </cell>
          <cell r="S68" t="str">
            <v/>
          </cell>
          <cell r="U68" t="str">
            <v/>
          </cell>
          <cell r="X68">
            <v>0</v>
          </cell>
          <cell r="Y68" t="str">
            <v/>
          </cell>
          <cell r="AA68">
            <v>0</v>
          </cell>
          <cell r="AB68" t="str">
            <v/>
          </cell>
          <cell r="AC68" t="str">
            <v/>
          </cell>
          <cell r="AD68" t="str">
            <v/>
          </cell>
          <cell r="AE68" t="str">
            <v/>
          </cell>
          <cell r="AF68" t="str">
            <v/>
          </cell>
          <cell r="AG68" t="str">
            <v/>
          </cell>
          <cell r="AH68" t="str">
            <v/>
          </cell>
          <cell r="AI68" t="str">
            <v/>
          </cell>
          <cell r="AL68" t="str">
            <v/>
          </cell>
          <cell r="AM68" t="str">
            <v/>
          </cell>
          <cell r="AN68" t="str">
            <v/>
          </cell>
          <cell r="AO68" t="str">
            <v/>
          </cell>
          <cell r="AP68" t="str">
            <v/>
          </cell>
          <cell r="AQ68" t="str">
            <v/>
          </cell>
          <cell r="AR68" t="str">
            <v/>
          </cell>
          <cell r="AS68" t="str">
            <v/>
          </cell>
          <cell r="AT68" t="str">
            <v/>
          </cell>
          <cell r="AU68" t="str">
            <v/>
          </cell>
          <cell r="AV68" t="str">
            <v/>
          </cell>
          <cell r="AW68" t="str">
            <v/>
          </cell>
          <cell r="AX68" t="str">
            <v/>
          </cell>
          <cell r="AY68" t="str">
            <v/>
          </cell>
          <cell r="AZ68" t="str">
            <v/>
          </cell>
          <cell r="BA68" t="str">
            <v/>
          </cell>
          <cell r="BB68" t="str">
            <v/>
          </cell>
          <cell r="BC68" t="str">
            <v/>
          </cell>
          <cell r="BD68" t="str">
            <v/>
          </cell>
          <cell r="BE68" t="str">
            <v/>
          </cell>
          <cell r="BF68" t="str">
            <v/>
          </cell>
          <cell r="BG68" t="str">
            <v/>
          </cell>
          <cell r="BH68" t="str">
            <v/>
          </cell>
          <cell r="BI68" t="str">
            <v/>
          </cell>
          <cell r="BJ68" t="str">
            <v/>
          </cell>
          <cell r="BK68" t="str">
            <v/>
          </cell>
          <cell r="BL68" t="str">
            <v/>
          </cell>
          <cell r="BM68" t="str">
            <v/>
          </cell>
          <cell r="BN68" t="str">
            <v/>
          </cell>
          <cell r="BO68">
            <v>0</v>
          </cell>
          <cell r="BP68" t="str">
            <v/>
          </cell>
          <cell r="BQ68">
            <v>0</v>
          </cell>
          <cell r="BR68" t="str">
            <v/>
          </cell>
          <cell r="BS68" t="str">
            <v/>
          </cell>
          <cell r="BT68" t="str">
            <v/>
          </cell>
          <cell r="BU68" t="str">
            <v/>
          </cell>
          <cell r="BV68" t="str">
            <v/>
          </cell>
          <cell r="BW68" t="str">
            <v/>
          </cell>
          <cell r="BX68" t="str">
            <v/>
          </cell>
          <cell r="BY68">
            <v>0</v>
          </cell>
          <cell r="BZ68">
            <v>0.4</v>
          </cell>
          <cell r="CA68">
            <v>0</v>
          </cell>
          <cell r="CB68">
            <v>0</v>
          </cell>
          <cell r="CC68">
            <v>0</v>
          </cell>
          <cell r="CD68">
            <v>0</v>
          </cell>
          <cell r="CE68" t="e">
            <v>#VALUE!</v>
          </cell>
          <cell r="CF68" t="e">
            <v>#VALUE!</v>
          </cell>
          <cell r="CG68" t="e">
            <v>#VALUE!</v>
          </cell>
          <cell r="CH68">
            <v>1.3</v>
          </cell>
          <cell r="CI68" t="e">
            <v>#VALUE!</v>
          </cell>
          <cell r="CJ68" t="e">
            <v>#VALUE!</v>
          </cell>
          <cell r="CK68" t="e">
            <v>#VALUE!</v>
          </cell>
          <cell r="CL68">
            <v>5</v>
          </cell>
          <cell r="CM68">
            <v>4</v>
          </cell>
        </row>
        <row r="69">
          <cell r="A69">
            <v>58</v>
          </cell>
          <cell r="F69" t="str">
            <v/>
          </cell>
          <cell r="G69" t="str">
            <v/>
          </cell>
          <cell r="J69" t="str">
            <v/>
          </cell>
          <cell r="L69" t="str">
            <v/>
          </cell>
          <cell r="M69" t="str">
            <v/>
          </cell>
          <cell r="N69" t="str">
            <v/>
          </cell>
          <cell r="O69" t="str">
            <v/>
          </cell>
          <cell r="P69" t="str">
            <v/>
          </cell>
          <cell r="S69" t="str">
            <v/>
          </cell>
          <cell r="U69" t="str">
            <v/>
          </cell>
          <cell r="X69">
            <v>0</v>
          </cell>
          <cell r="Y69" t="str">
            <v/>
          </cell>
          <cell r="AA69">
            <v>0</v>
          </cell>
          <cell r="AB69" t="str">
            <v/>
          </cell>
          <cell r="AC69" t="str">
            <v/>
          </cell>
          <cell r="AD69" t="str">
            <v/>
          </cell>
          <cell r="AE69" t="str">
            <v/>
          </cell>
          <cell r="AF69" t="str">
            <v/>
          </cell>
          <cell r="AG69" t="str">
            <v/>
          </cell>
          <cell r="AH69" t="str">
            <v/>
          </cell>
          <cell r="AI69" t="str">
            <v/>
          </cell>
          <cell r="AL69" t="str">
            <v/>
          </cell>
          <cell r="AM69" t="str">
            <v/>
          </cell>
          <cell r="AN69" t="str">
            <v/>
          </cell>
          <cell r="AO69" t="str">
            <v/>
          </cell>
          <cell r="AP69" t="str">
            <v/>
          </cell>
          <cell r="AQ69" t="str">
            <v/>
          </cell>
          <cell r="AR69" t="str">
            <v/>
          </cell>
          <cell r="AS69" t="str">
            <v/>
          </cell>
          <cell r="AT69" t="str">
            <v/>
          </cell>
          <cell r="AU69" t="str">
            <v/>
          </cell>
          <cell r="AV69" t="str">
            <v/>
          </cell>
          <cell r="AW69" t="str">
            <v/>
          </cell>
          <cell r="AX69" t="str">
            <v/>
          </cell>
          <cell r="AY69" t="str">
            <v/>
          </cell>
          <cell r="AZ69" t="str">
            <v/>
          </cell>
          <cell r="BA69" t="str">
            <v/>
          </cell>
          <cell r="BB69" t="str">
            <v/>
          </cell>
          <cell r="BC69" t="str">
            <v/>
          </cell>
          <cell r="BD69" t="str">
            <v/>
          </cell>
          <cell r="BE69" t="str">
            <v/>
          </cell>
          <cell r="BF69" t="str">
            <v/>
          </cell>
          <cell r="BG69" t="str">
            <v/>
          </cell>
          <cell r="BH69" t="str">
            <v/>
          </cell>
          <cell r="BI69" t="str">
            <v/>
          </cell>
          <cell r="BJ69" t="str">
            <v/>
          </cell>
          <cell r="BK69" t="str">
            <v/>
          </cell>
          <cell r="BL69" t="str">
            <v/>
          </cell>
          <cell r="BM69" t="str">
            <v/>
          </cell>
          <cell r="BN69" t="str">
            <v/>
          </cell>
          <cell r="BO69">
            <v>0</v>
          </cell>
          <cell r="BP69" t="str">
            <v/>
          </cell>
          <cell r="BQ69">
            <v>0</v>
          </cell>
          <cell r="BR69" t="str">
            <v/>
          </cell>
          <cell r="BS69" t="str">
            <v/>
          </cell>
          <cell r="BT69" t="str">
            <v/>
          </cell>
          <cell r="BU69" t="str">
            <v/>
          </cell>
          <cell r="BV69" t="str">
            <v/>
          </cell>
          <cell r="BW69" t="str">
            <v/>
          </cell>
          <cell r="BX69" t="str">
            <v/>
          </cell>
          <cell r="BY69">
            <v>0</v>
          </cell>
          <cell r="BZ69">
            <v>0.4</v>
          </cell>
          <cell r="CA69">
            <v>0</v>
          </cell>
          <cell r="CB69">
            <v>0</v>
          </cell>
          <cell r="CC69">
            <v>0</v>
          </cell>
          <cell r="CD69">
            <v>0</v>
          </cell>
          <cell r="CE69" t="e">
            <v>#VALUE!</v>
          </cell>
          <cell r="CF69" t="e">
            <v>#VALUE!</v>
          </cell>
          <cell r="CG69" t="e">
            <v>#VALUE!</v>
          </cell>
          <cell r="CH69">
            <v>1.3</v>
          </cell>
          <cell r="CI69" t="e">
            <v>#VALUE!</v>
          </cell>
          <cell r="CJ69" t="e">
            <v>#VALUE!</v>
          </cell>
          <cell r="CK69" t="e">
            <v>#VALUE!</v>
          </cell>
          <cell r="CL69">
            <v>5</v>
          </cell>
          <cell r="CM69">
            <v>4</v>
          </cell>
        </row>
        <row r="70">
          <cell r="A70">
            <v>59</v>
          </cell>
          <cell r="F70" t="str">
            <v/>
          </cell>
          <cell r="G70" t="str">
            <v/>
          </cell>
          <cell r="J70" t="str">
            <v/>
          </cell>
          <cell r="L70" t="str">
            <v/>
          </cell>
          <cell r="M70" t="str">
            <v/>
          </cell>
          <cell r="N70" t="str">
            <v/>
          </cell>
          <cell r="O70" t="str">
            <v/>
          </cell>
          <cell r="P70" t="str">
            <v/>
          </cell>
          <cell r="S70" t="str">
            <v/>
          </cell>
          <cell r="U70" t="str">
            <v/>
          </cell>
          <cell r="X70">
            <v>0</v>
          </cell>
          <cell r="Y70" t="str">
            <v/>
          </cell>
          <cell r="AA70">
            <v>0</v>
          </cell>
          <cell r="AB70" t="str">
            <v/>
          </cell>
          <cell r="AC70" t="str">
            <v/>
          </cell>
          <cell r="AD70" t="str">
            <v/>
          </cell>
          <cell r="AE70" t="str">
            <v/>
          </cell>
          <cell r="AF70" t="str">
            <v/>
          </cell>
          <cell r="AG70" t="str">
            <v/>
          </cell>
          <cell r="AH70" t="str">
            <v/>
          </cell>
          <cell r="AI70" t="str">
            <v/>
          </cell>
          <cell r="AL70" t="str">
            <v/>
          </cell>
          <cell r="AM70" t="str">
            <v/>
          </cell>
          <cell r="AN70" t="str">
            <v/>
          </cell>
          <cell r="AO70" t="str">
            <v/>
          </cell>
          <cell r="AP70" t="str">
            <v/>
          </cell>
          <cell r="AQ70" t="str">
            <v/>
          </cell>
          <cell r="AR70" t="str">
            <v/>
          </cell>
          <cell r="AS70" t="str">
            <v/>
          </cell>
          <cell r="AT70" t="str">
            <v/>
          </cell>
          <cell r="AU70" t="str">
            <v/>
          </cell>
          <cell r="AV70" t="str">
            <v/>
          </cell>
          <cell r="AW70" t="str">
            <v/>
          </cell>
          <cell r="AX70" t="str">
            <v/>
          </cell>
          <cell r="AY70" t="str">
            <v/>
          </cell>
          <cell r="AZ70" t="str">
            <v/>
          </cell>
          <cell r="BA70" t="str">
            <v/>
          </cell>
          <cell r="BB70" t="str">
            <v/>
          </cell>
          <cell r="BC70" t="str">
            <v/>
          </cell>
          <cell r="BD70" t="str">
            <v/>
          </cell>
          <cell r="BE70" t="str">
            <v/>
          </cell>
          <cell r="BF70" t="str">
            <v/>
          </cell>
          <cell r="BG70" t="str">
            <v/>
          </cell>
          <cell r="BH70" t="str">
            <v/>
          </cell>
          <cell r="BI70" t="str">
            <v/>
          </cell>
          <cell r="BJ70" t="str">
            <v/>
          </cell>
          <cell r="BK70" t="str">
            <v/>
          </cell>
          <cell r="BL70" t="str">
            <v/>
          </cell>
          <cell r="BM70" t="str">
            <v/>
          </cell>
          <cell r="BN70" t="str">
            <v/>
          </cell>
          <cell r="BO70">
            <v>0</v>
          </cell>
          <cell r="BP70" t="str">
            <v/>
          </cell>
          <cell r="BQ70">
            <v>0</v>
          </cell>
          <cell r="BR70" t="str">
            <v/>
          </cell>
          <cell r="BS70" t="str">
            <v/>
          </cell>
          <cell r="BT70" t="str">
            <v/>
          </cell>
          <cell r="BU70" t="str">
            <v/>
          </cell>
          <cell r="BV70" t="str">
            <v/>
          </cell>
          <cell r="BW70" t="str">
            <v/>
          </cell>
          <cell r="BX70" t="str">
            <v/>
          </cell>
          <cell r="BY70">
            <v>0</v>
          </cell>
          <cell r="BZ70">
            <v>0.4</v>
          </cell>
          <cell r="CA70">
            <v>0</v>
          </cell>
          <cell r="CB70">
            <v>0</v>
          </cell>
          <cell r="CC70">
            <v>0</v>
          </cell>
          <cell r="CD70">
            <v>0</v>
          </cell>
          <cell r="CE70" t="e">
            <v>#VALUE!</v>
          </cell>
          <cell r="CF70" t="e">
            <v>#VALUE!</v>
          </cell>
          <cell r="CG70" t="e">
            <v>#VALUE!</v>
          </cell>
          <cell r="CH70">
            <v>1.3</v>
          </cell>
          <cell r="CI70" t="e">
            <v>#VALUE!</v>
          </cell>
          <cell r="CJ70" t="e">
            <v>#VALUE!</v>
          </cell>
          <cell r="CK70" t="e">
            <v>#VALUE!</v>
          </cell>
          <cell r="CL70">
            <v>5</v>
          </cell>
          <cell r="CM70">
            <v>4</v>
          </cell>
        </row>
        <row r="71">
          <cell r="A71">
            <v>60</v>
          </cell>
          <cell r="F71" t="str">
            <v/>
          </cell>
          <cell r="G71" t="str">
            <v/>
          </cell>
          <cell r="J71" t="str">
            <v/>
          </cell>
          <cell r="L71" t="str">
            <v/>
          </cell>
          <cell r="M71" t="str">
            <v/>
          </cell>
          <cell r="N71" t="str">
            <v/>
          </cell>
          <cell r="O71" t="str">
            <v/>
          </cell>
          <cell r="P71" t="str">
            <v/>
          </cell>
          <cell r="S71" t="str">
            <v/>
          </cell>
          <cell r="U71" t="str">
            <v/>
          </cell>
          <cell r="X71">
            <v>0</v>
          </cell>
          <cell r="Y71" t="str">
            <v/>
          </cell>
          <cell r="AA71">
            <v>0</v>
          </cell>
          <cell r="AB71" t="str">
            <v/>
          </cell>
          <cell r="AC71" t="str">
            <v/>
          </cell>
          <cell r="AD71" t="str">
            <v/>
          </cell>
          <cell r="AE71" t="str">
            <v/>
          </cell>
          <cell r="AF71" t="str">
            <v/>
          </cell>
          <cell r="AG71" t="str">
            <v/>
          </cell>
          <cell r="AH71" t="str">
            <v/>
          </cell>
          <cell r="AI71" t="str">
            <v/>
          </cell>
          <cell r="AL71" t="str">
            <v/>
          </cell>
          <cell r="AM71" t="str">
            <v/>
          </cell>
          <cell r="AN71" t="str">
            <v/>
          </cell>
          <cell r="AO71" t="str">
            <v/>
          </cell>
          <cell r="AP71" t="str">
            <v/>
          </cell>
          <cell r="AQ71" t="str">
            <v/>
          </cell>
          <cell r="AR71" t="str">
            <v/>
          </cell>
          <cell r="AS71" t="str">
            <v/>
          </cell>
          <cell r="AT71" t="str">
            <v/>
          </cell>
          <cell r="AU71" t="str">
            <v/>
          </cell>
          <cell r="AV71" t="str">
            <v/>
          </cell>
          <cell r="AW71" t="str">
            <v/>
          </cell>
          <cell r="AX71" t="str">
            <v/>
          </cell>
          <cell r="AY71" t="str">
            <v/>
          </cell>
          <cell r="AZ71" t="str">
            <v/>
          </cell>
          <cell r="BA71" t="str">
            <v/>
          </cell>
          <cell r="BB71" t="str">
            <v/>
          </cell>
          <cell r="BC71" t="str">
            <v/>
          </cell>
          <cell r="BD71" t="str">
            <v/>
          </cell>
          <cell r="BE71" t="str">
            <v/>
          </cell>
          <cell r="BF71" t="str">
            <v/>
          </cell>
          <cell r="BG71" t="str">
            <v/>
          </cell>
          <cell r="BH71" t="str">
            <v/>
          </cell>
          <cell r="BI71" t="str">
            <v/>
          </cell>
          <cell r="BJ71" t="str">
            <v/>
          </cell>
          <cell r="BK71" t="str">
            <v/>
          </cell>
          <cell r="BL71" t="str">
            <v/>
          </cell>
          <cell r="BM71" t="str">
            <v/>
          </cell>
          <cell r="BN71" t="str">
            <v/>
          </cell>
          <cell r="BO71">
            <v>0</v>
          </cell>
          <cell r="BP71" t="str">
            <v/>
          </cell>
          <cell r="BQ71">
            <v>0</v>
          </cell>
          <cell r="BR71" t="str">
            <v/>
          </cell>
          <cell r="BS71" t="str">
            <v/>
          </cell>
          <cell r="BT71" t="str">
            <v/>
          </cell>
          <cell r="BU71" t="str">
            <v/>
          </cell>
          <cell r="BV71" t="str">
            <v/>
          </cell>
          <cell r="BW71" t="str">
            <v/>
          </cell>
          <cell r="BX71" t="str">
            <v/>
          </cell>
          <cell r="BY71">
            <v>0</v>
          </cell>
          <cell r="BZ71">
            <v>0.4</v>
          </cell>
          <cell r="CA71">
            <v>0</v>
          </cell>
          <cell r="CB71">
            <v>0</v>
          </cell>
          <cell r="CC71">
            <v>0</v>
          </cell>
          <cell r="CD71">
            <v>0</v>
          </cell>
          <cell r="CE71" t="e">
            <v>#VALUE!</v>
          </cell>
          <cell r="CF71" t="e">
            <v>#VALUE!</v>
          </cell>
          <cell r="CG71" t="e">
            <v>#VALUE!</v>
          </cell>
          <cell r="CH71">
            <v>1.3</v>
          </cell>
          <cell r="CI71" t="e">
            <v>#VALUE!</v>
          </cell>
          <cell r="CJ71" t="e">
            <v>#VALUE!</v>
          </cell>
          <cell r="CK71" t="e">
            <v>#VALUE!</v>
          </cell>
          <cell r="CL71">
            <v>5</v>
          </cell>
          <cell r="CM71">
            <v>4</v>
          </cell>
        </row>
      </sheetData>
      <sheetData sheetId="4"/>
      <sheetData sheetId="5"/>
      <sheetData sheetId="6"/>
      <sheetData sheetId="7"/>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BASICOS"/>
      <sheetName val="deuda"/>
      <sheetName val="consumos"/>
    </sheetNames>
    <sheetDataSet>
      <sheetData sheetId="0" refreshError="1"/>
      <sheetData sheetId="1">
        <row r="1">
          <cell r="A1" t="str">
            <v>NIC</v>
          </cell>
          <cell r="B1" t="str">
            <v>DEUDA</v>
          </cell>
          <cell r="C1" t="str">
            <v>MESES</v>
          </cell>
        </row>
        <row r="2">
          <cell r="A2">
            <v>5001834</v>
          </cell>
          <cell r="B2">
            <v>540944</v>
          </cell>
          <cell r="C2">
            <v>52</v>
          </cell>
        </row>
        <row r="3">
          <cell r="A3">
            <v>5050279</v>
          </cell>
          <cell r="B3">
            <v>536171</v>
          </cell>
          <cell r="C3">
            <v>15</v>
          </cell>
        </row>
        <row r="4">
          <cell r="A4">
            <v>5051105</v>
          </cell>
          <cell r="B4">
            <v>4036031</v>
          </cell>
          <cell r="C4">
            <v>53</v>
          </cell>
        </row>
        <row r="5">
          <cell r="A5">
            <v>5055529</v>
          </cell>
          <cell r="B5">
            <v>505880</v>
          </cell>
          <cell r="C5">
            <v>2</v>
          </cell>
        </row>
        <row r="6">
          <cell r="A6">
            <v>5058930</v>
          </cell>
          <cell r="B6">
            <v>33150</v>
          </cell>
          <cell r="C6">
            <v>1</v>
          </cell>
        </row>
        <row r="7">
          <cell r="A7">
            <v>5058932</v>
          </cell>
          <cell r="B7">
            <v>23240</v>
          </cell>
          <cell r="C7">
            <v>1</v>
          </cell>
        </row>
        <row r="8">
          <cell r="A8">
            <v>5061094</v>
          </cell>
          <cell r="B8">
            <v>75160</v>
          </cell>
          <cell r="C8">
            <v>9</v>
          </cell>
        </row>
        <row r="9">
          <cell r="A9">
            <v>5062081</v>
          </cell>
          <cell r="B9">
            <v>24060</v>
          </cell>
          <cell r="C9">
            <v>1</v>
          </cell>
        </row>
        <row r="10">
          <cell r="A10">
            <v>5064546</v>
          </cell>
          <cell r="B10">
            <v>497830</v>
          </cell>
          <cell r="C10">
            <v>14</v>
          </cell>
        </row>
        <row r="11">
          <cell r="A11">
            <v>5069735</v>
          </cell>
          <cell r="B11">
            <v>2052115</v>
          </cell>
          <cell r="C11">
            <v>53</v>
          </cell>
        </row>
        <row r="12">
          <cell r="A12">
            <v>5070709</v>
          </cell>
          <cell r="B12">
            <v>175890</v>
          </cell>
          <cell r="C12">
            <v>6</v>
          </cell>
        </row>
        <row r="13">
          <cell r="A13">
            <v>5070720</v>
          </cell>
          <cell r="B13">
            <v>64320</v>
          </cell>
          <cell r="C13">
            <v>1</v>
          </cell>
        </row>
        <row r="14">
          <cell r="A14">
            <v>5070897</v>
          </cell>
          <cell r="B14">
            <v>309816</v>
          </cell>
          <cell r="C14">
            <v>17</v>
          </cell>
        </row>
        <row r="15">
          <cell r="A15">
            <v>5070927</v>
          </cell>
          <cell r="B15">
            <v>1815451</v>
          </cell>
          <cell r="C15">
            <v>41</v>
          </cell>
        </row>
        <row r="16">
          <cell r="A16">
            <v>5070970</v>
          </cell>
          <cell r="B16">
            <v>851507</v>
          </cell>
          <cell r="C16">
            <v>53</v>
          </cell>
        </row>
        <row r="17">
          <cell r="A17">
            <v>5071003</v>
          </cell>
          <cell r="B17">
            <v>84020</v>
          </cell>
          <cell r="C17">
            <v>2</v>
          </cell>
        </row>
        <row r="18">
          <cell r="A18">
            <v>5071025</v>
          </cell>
          <cell r="B18">
            <v>1979216</v>
          </cell>
          <cell r="C18">
            <v>15</v>
          </cell>
        </row>
        <row r="19">
          <cell r="A19">
            <v>5071074</v>
          </cell>
          <cell r="B19">
            <v>22100</v>
          </cell>
          <cell r="C19">
            <v>1</v>
          </cell>
        </row>
        <row r="20">
          <cell r="A20">
            <v>5071075</v>
          </cell>
          <cell r="B20">
            <v>25390</v>
          </cell>
          <cell r="C20">
            <v>1</v>
          </cell>
        </row>
        <row r="21">
          <cell r="A21">
            <v>5071121</v>
          </cell>
          <cell r="B21">
            <v>3200</v>
          </cell>
          <cell r="C21">
            <v>1</v>
          </cell>
        </row>
        <row r="22">
          <cell r="A22">
            <v>5071131</v>
          </cell>
          <cell r="B22">
            <v>54360</v>
          </cell>
          <cell r="C22">
            <v>8</v>
          </cell>
        </row>
        <row r="23">
          <cell r="A23">
            <v>5071140</v>
          </cell>
          <cell r="B23">
            <v>682940</v>
          </cell>
          <cell r="C23">
            <v>0</v>
          </cell>
        </row>
        <row r="24">
          <cell r="A24">
            <v>5071159</v>
          </cell>
          <cell r="B24">
            <v>909367</v>
          </cell>
          <cell r="C24">
            <v>33</v>
          </cell>
        </row>
        <row r="25">
          <cell r="A25">
            <v>5071170</v>
          </cell>
          <cell r="B25">
            <v>491380</v>
          </cell>
          <cell r="C25">
            <v>0</v>
          </cell>
        </row>
        <row r="26">
          <cell r="A26">
            <v>5071191</v>
          </cell>
          <cell r="B26">
            <v>8630</v>
          </cell>
          <cell r="C26">
            <v>1</v>
          </cell>
        </row>
        <row r="27">
          <cell r="A27">
            <v>5071208</v>
          </cell>
          <cell r="B27">
            <v>11450</v>
          </cell>
          <cell r="C27">
            <v>1</v>
          </cell>
        </row>
        <row r="28">
          <cell r="A28">
            <v>5071227</v>
          </cell>
          <cell r="B28">
            <v>37250</v>
          </cell>
          <cell r="C28">
            <v>2</v>
          </cell>
        </row>
        <row r="29">
          <cell r="A29">
            <v>5071260</v>
          </cell>
          <cell r="B29">
            <v>381440</v>
          </cell>
          <cell r="C29">
            <v>-1</v>
          </cell>
        </row>
        <row r="30">
          <cell r="A30">
            <v>5071302</v>
          </cell>
          <cell r="B30">
            <v>22020</v>
          </cell>
          <cell r="C30">
            <v>1</v>
          </cell>
        </row>
        <row r="31">
          <cell r="A31">
            <v>5071326</v>
          </cell>
          <cell r="B31">
            <v>6050</v>
          </cell>
          <cell r="C31">
            <v>1</v>
          </cell>
        </row>
        <row r="32">
          <cell r="A32">
            <v>5071333</v>
          </cell>
          <cell r="B32">
            <v>287340</v>
          </cell>
          <cell r="C32">
            <v>7</v>
          </cell>
        </row>
        <row r="33">
          <cell r="A33">
            <v>5071335</v>
          </cell>
          <cell r="B33">
            <v>24340</v>
          </cell>
          <cell r="C33">
            <v>1</v>
          </cell>
        </row>
        <row r="34">
          <cell r="A34">
            <v>5071341</v>
          </cell>
          <cell r="B34">
            <v>36670</v>
          </cell>
          <cell r="C34">
            <v>1</v>
          </cell>
        </row>
        <row r="35">
          <cell r="A35">
            <v>5071342</v>
          </cell>
          <cell r="B35">
            <v>838686</v>
          </cell>
          <cell r="C35">
            <v>52</v>
          </cell>
        </row>
        <row r="36">
          <cell r="A36">
            <v>5071349</v>
          </cell>
          <cell r="B36">
            <v>977974</v>
          </cell>
          <cell r="C36">
            <v>53</v>
          </cell>
        </row>
        <row r="37">
          <cell r="A37">
            <v>5071354</v>
          </cell>
          <cell r="B37">
            <v>44580</v>
          </cell>
          <cell r="C37">
            <v>1</v>
          </cell>
        </row>
        <row r="38">
          <cell r="A38">
            <v>5071361</v>
          </cell>
          <cell r="B38">
            <v>81000</v>
          </cell>
          <cell r="C38">
            <v>3</v>
          </cell>
        </row>
        <row r="39">
          <cell r="A39">
            <v>5071371</v>
          </cell>
          <cell r="B39">
            <v>1140351</v>
          </cell>
          <cell r="C39">
            <v>52</v>
          </cell>
        </row>
        <row r="40">
          <cell r="A40">
            <v>5071374</v>
          </cell>
          <cell r="B40">
            <v>11110</v>
          </cell>
          <cell r="C40">
            <v>1</v>
          </cell>
        </row>
        <row r="41">
          <cell r="A41">
            <v>5071379</v>
          </cell>
          <cell r="B41">
            <v>16660</v>
          </cell>
          <cell r="C41">
            <v>3</v>
          </cell>
        </row>
        <row r="42">
          <cell r="A42">
            <v>5071380</v>
          </cell>
          <cell r="B42">
            <v>32870</v>
          </cell>
          <cell r="C42">
            <v>2</v>
          </cell>
        </row>
        <row r="43">
          <cell r="A43">
            <v>5071382</v>
          </cell>
          <cell r="B43">
            <v>34620</v>
          </cell>
          <cell r="C43">
            <v>1</v>
          </cell>
        </row>
        <row r="44">
          <cell r="A44">
            <v>5071385</v>
          </cell>
          <cell r="B44">
            <v>146440</v>
          </cell>
          <cell r="C44">
            <v>3</v>
          </cell>
        </row>
        <row r="45">
          <cell r="A45">
            <v>5071386</v>
          </cell>
          <cell r="B45">
            <v>9640</v>
          </cell>
          <cell r="C45">
            <v>11</v>
          </cell>
        </row>
        <row r="46">
          <cell r="A46">
            <v>5071387</v>
          </cell>
          <cell r="B46">
            <v>67517</v>
          </cell>
          <cell r="C46">
            <v>15</v>
          </cell>
        </row>
        <row r="47">
          <cell r="A47">
            <v>5071388</v>
          </cell>
          <cell r="B47">
            <v>72610</v>
          </cell>
          <cell r="C47">
            <v>1</v>
          </cell>
        </row>
        <row r="48">
          <cell r="A48">
            <v>5071389</v>
          </cell>
          <cell r="B48">
            <v>1517691</v>
          </cell>
          <cell r="C48">
            <v>46</v>
          </cell>
        </row>
        <row r="49">
          <cell r="A49">
            <v>5071393</v>
          </cell>
          <cell r="B49">
            <v>288520</v>
          </cell>
          <cell r="C49">
            <v>11</v>
          </cell>
        </row>
        <row r="50">
          <cell r="A50">
            <v>5071396</v>
          </cell>
          <cell r="B50">
            <v>179870</v>
          </cell>
          <cell r="C50">
            <v>-1</v>
          </cell>
        </row>
        <row r="51">
          <cell r="A51">
            <v>5071401</v>
          </cell>
          <cell r="B51">
            <v>30404</v>
          </cell>
          <cell r="C51">
            <v>9</v>
          </cell>
        </row>
        <row r="52">
          <cell r="A52">
            <v>5071403</v>
          </cell>
          <cell r="B52">
            <v>1056686</v>
          </cell>
          <cell r="C52">
            <v>53</v>
          </cell>
        </row>
        <row r="53">
          <cell r="A53">
            <v>5071404</v>
          </cell>
          <cell r="B53">
            <v>613750</v>
          </cell>
          <cell r="C53">
            <v>6</v>
          </cell>
        </row>
        <row r="54">
          <cell r="A54">
            <v>5071406</v>
          </cell>
          <cell r="B54">
            <v>20600</v>
          </cell>
          <cell r="C54">
            <v>2</v>
          </cell>
        </row>
        <row r="55">
          <cell r="A55">
            <v>5071407</v>
          </cell>
          <cell r="B55">
            <v>14330</v>
          </cell>
          <cell r="C55">
            <v>1</v>
          </cell>
        </row>
        <row r="56">
          <cell r="A56">
            <v>5071413</v>
          </cell>
          <cell r="B56">
            <v>36670</v>
          </cell>
          <cell r="C56">
            <v>1</v>
          </cell>
        </row>
        <row r="57">
          <cell r="A57">
            <v>5071417</v>
          </cell>
          <cell r="B57">
            <v>18860</v>
          </cell>
          <cell r="C57">
            <v>1</v>
          </cell>
        </row>
        <row r="58">
          <cell r="A58">
            <v>5071427</v>
          </cell>
          <cell r="B58">
            <v>31560</v>
          </cell>
          <cell r="C58">
            <v>3</v>
          </cell>
        </row>
        <row r="59">
          <cell r="A59">
            <v>5071431</v>
          </cell>
          <cell r="B59">
            <v>34810</v>
          </cell>
          <cell r="C59">
            <v>2</v>
          </cell>
        </row>
        <row r="60">
          <cell r="A60">
            <v>5071737</v>
          </cell>
          <cell r="B60">
            <v>64130</v>
          </cell>
          <cell r="C60">
            <v>1</v>
          </cell>
        </row>
        <row r="61">
          <cell r="A61">
            <v>5071738</v>
          </cell>
          <cell r="B61">
            <v>102650</v>
          </cell>
          <cell r="C61">
            <v>3</v>
          </cell>
        </row>
        <row r="62">
          <cell r="A62">
            <v>5071739</v>
          </cell>
          <cell r="B62">
            <v>3822464</v>
          </cell>
          <cell r="C62">
            <v>38</v>
          </cell>
        </row>
        <row r="63">
          <cell r="A63">
            <v>5071740</v>
          </cell>
          <cell r="B63">
            <v>29010</v>
          </cell>
          <cell r="C63">
            <v>1</v>
          </cell>
        </row>
      </sheetData>
      <sheetData sheetId="2"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BASE.BACHEO"/>
      <sheetName val="SELLO.GRIETAS"/>
      <sheetName val="EXCAV.REP.PAV"/>
      <sheetName val="MDC-2"/>
      <sheetName val="MDC-2.BACHEO"/>
      <sheetName val="MDC-2 RENIVEL"/>
      <sheetName val="CONC.F"/>
      <sheetName val="basicos"/>
      <sheetName val="REPLAN."/>
      <sheetName val="EXCAV.MAT.COM"/>
      <sheetName val="PEDRAPLEN"/>
      <sheetName val="TERRAP."/>
      <sheetName val="SUBBASE"/>
      <sheetName val="BASE"/>
      <sheetName val="IMPRIMA"/>
      <sheetName val="ACARREO"/>
      <sheetName val="EXCAV.ESTRUCT."/>
      <sheetName val="EXCAV.B.AGUA"/>
      <sheetName val="RELLE.ESTRUCT."/>
      <sheetName val="DEMOLI"/>
      <sheetName val="CONCRETO.C"/>
      <sheetName val="CONC.D"/>
      <sheetName val="CONC.G"/>
      <sheetName val="TUB.36&quot;"/>
      <sheetName val="ACERO"/>
      <sheetName val="CUNET.CC"/>
      <sheetName val="MAT.FILTRO"/>
      <sheetName val="ANDEN"/>
      <sheetName val="BORDI"/>
      <sheetName val="GEOTEXT."/>
      <sheetName val="GAVIONES"/>
      <sheetName val="SEÑALVERT."/>
      <sheetName val="LIN.DEMARC."/>
      <sheetName val="LIN.DEMARC.DISC."/>
      <sheetName val="POST.KILO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1">
          <cell r="A1" t="str">
            <v>EQUIPOS</v>
          </cell>
        </row>
        <row r="149">
          <cell r="A149" t="str">
            <v xml:space="preserve">AGREGADOS </v>
          </cell>
          <cell r="B149" t="str">
            <v>M3</v>
          </cell>
          <cell r="C149">
            <v>1.2</v>
          </cell>
          <cell r="D149">
            <v>25000</v>
          </cell>
          <cell r="F149" t="str">
            <v>TARIFA</v>
          </cell>
        </row>
        <row r="150">
          <cell r="A150" t="str">
            <v>EXPLOSIVOS</v>
          </cell>
          <cell r="B150" t="str">
            <v>TN</v>
          </cell>
          <cell r="C150">
            <v>5.0000000000000001E-3</v>
          </cell>
          <cell r="D150">
            <v>1000000</v>
          </cell>
          <cell r="E150">
            <v>50</v>
          </cell>
          <cell r="F150">
            <v>20000</v>
          </cell>
        </row>
        <row r="151">
          <cell r="A151" t="str">
            <v>MATERIAL DE DERRUMBE</v>
          </cell>
          <cell r="B151" t="str">
            <v>M3</v>
          </cell>
          <cell r="C151">
            <v>1.2</v>
          </cell>
          <cell r="D151">
            <v>25000</v>
          </cell>
          <cell r="E151">
            <v>2</v>
          </cell>
          <cell r="F151">
            <v>12500</v>
          </cell>
        </row>
        <row r="152">
          <cell r="A152" t="str">
            <v>MATERIAL DE DESMONTE</v>
          </cell>
          <cell r="B152" t="str">
            <v>M3</v>
          </cell>
          <cell r="C152">
            <v>1.5</v>
          </cell>
          <cell r="D152">
            <v>25000</v>
          </cell>
          <cell r="E152">
            <v>50</v>
          </cell>
          <cell r="F152">
            <v>500</v>
          </cell>
        </row>
        <row r="153">
          <cell r="A153" t="str">
            <v>MATERIAL DE EXCAVACION</v>
          </cell>
          <cell r="B153" t="str">
            <v>M3</v>
          </cell>
          <cell r="C153">
            <v>0.7</v>
          </cell>
          <cell r="D153">
            <v>25000</v>
          </cell>
          <cell r="E153">
            <v>55</v>
          </cell>
          <cell r="F153">
            <v>454.54545454545456</v>
          </cell>
        </row>
        <row r="154">
          <cell r="A154" t="str">
            <v>MATERIAL DE SUBBASE</v>
          </cell>
          <cell r="B154" t="str">
            <v>M3</v>
          </cell>
          <cell r="C154">
            <v>1.25</v>
          </cell>
          <cell r="D154">
            <v>25000</v>
          </cell>
          <cell r="E154">
            <v>50</v>
          </cell>
          <cell r="F154">
            <v>500</v>
          </cell>
        </row>
        <row r="155">
          <cell r="A155" t="str">
            <v>MATERIAL DE TERRAPLEN</v>
          </cell>
          <cell r="B155" t="str">
            <v>M3</v>
          </cell>
          <cell r="C155">
            <v>1.3</v>
          </cell>
          <cell r="D155">
            <v>25000</v>
          </cell>
          <cell r="E155">
            <v>83.332999999999998</v>
          </cell>
          <cell r="F155">
            <v>300.00120000480001</v>
          </cell>
        </row>
        <row r="156">
          <cell r="A156" t="str">
            <v>MATERIAL PARA BASE</v>
          </cell>
          <cell r="B156" t="str">
            <v>M3</v>
          </cell>
          <cell r="C156">
            <v>1.25</v>
          </cell>
          <cell r="D156">
            <v>25000</v>
          </cell>
          <cell r="E156">
            <v>35</v>
          </cell>
          <cell r="F156">
            <v>714.28571428571433</v>
          </cell>
        </row>
        <row r="157">
          <cell r="A157" t="str">
            <v>MATERIAL PEDRAPLEN</v>
          </cell>
          <cell r="B157" t="str">
            <v>M3</v>
          </cell>
          <cell r="C157">
            <v>1.25</v>
          </cell>
          <cell r="D157">
            <v>25000</v>
          </cell>
          <cell r="E157">
            <v>83.332999999999998</v>
          </cell>
          <cell r="F157">
            <v>300.00120000480001</v>
          </cell>
        </row>
        <row r="158">
          <cell r="A158" t="str">
            <v>TRANSP. MEZCLA ASFALTICA</v>
          </cell>
          <cell r="B158" t="str">
            <v>M3</v>
          </cell>
          <cell r="C158">
            <v>1.25</v>
          </cell>
          <cell r="D158">
            <v>25000</v>
          </cell>
          <cell r="E158">
            <v>83.332999999999998</v>
          </cell>
          <cell r="F158">
            <v>300.00120000480001</v>
          </cell>
        </row>
        <row r="159">
          <cell r="A159" t="str">
            <v>TRANSPORTE DE MATERIAL</v>
          </cell>
          <cell r="B159" t="str">
            <v>M3</v>
          </cell>
          <cell r="C159">
            <v>1.2</v>
          </cell>
          <cell r="D159">
            <v>25000</v>
          </cell>
          <cell r="E159">
            <v>83.332999999999998</v>
          </cell>
          <cell r="F159">
            <v>300.00120000480001</v>
          </cell>
        </row>
        <row r="160">
          <cell r="A160" t="str">
            <v>TUBERIA</v>
          </cell>
          <cell r="B160" t="str">
            <v>ML</v>
          </cell>
          <cell r="C160">
            <v>0.67858560000000012</v>
          </cell>
          <cell r="D160">
            <v>25000</v>
          </cell>
          <cell r="E160">
            <v>25</v>
          </cell>
          <cell r="F160">
            <v>1000</v>
          </cell>
        </row>
        <row r="161">
          <cell r="A161" t="str">
            <v>TRANSPORTES INTERNOS</v>
          </cell>
          <cell r="B161" t="str">
            <v>M3</v>
          </cell>
          <cell r="C161">
            <v>0.9</v>
          </cell>
          <cell r="D161">
            <v>25000</v>
          </cell>
          <cell r="E161">
            <v>20</v>
          </cell>
          <cell r="F161">
            <v>1250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utoOpen Stub Data"/>
      <sheetName val="Personalizar"/>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Macros"/>
      <sheetName val="ATW"/>
      <sheetName val="Lock"/>
      <sheetName val="Select Employee"/>
      <sheetName val="TemplateInformation"/>
      <sheetName val="AutoOpen_Stub_Data"/>
      <sheetName val="Informe_de_gastos_208-03"/>
      <sheetName val="Informe_de_gastos_Henry"/>
      <sheetName val="Informe_de_gastos_MO"/>
      <sheetName val="Informe_de_gastos_Materiales"/>
      <sheetName val="Informe_de_gastos_Comb_y_lubric"/>
      <sheetName val="Informe_de_gastos_varios"/>
      <sheetName val="Informe_de_gastos_Jorge"/>
      <sheetName val="INVERSION_Vs_INVERSIONISTA"/>
      <sheetName val="Select_Employee"/>
    </sheetNames>
    <sheetDataSet>
      <sheetData sheetId="0"/>
      <sheetData sheetId="1">
        <row r="21">
          <cell r="G21" t="b">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FF-01"/>
      <sheetName val="COSTOS"/>
      <sheetName val="UNI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sheetName val="ESTADO RED VIS"/>
      <sheetName val="SEMAFORO VIS"/>
      <sheetName val="TORTA EST. VIAS VIS"/>
      <sheetName val="ESTADO RED TEC"/>
      <sheetName val="SEMAFORO TEC VIS"/>
      <sheetName val="TORTA EST. VIAS TEC"/>
      <sheetName val="MAPA EST RED"/>
      <sheetName val="NECESIDAD VIA"/>
      <sheetName val="Necesidades cr."/>
      <sheetName val="CANT OBRA"/>
      <sheetName val="INF. EMERGENCIAS"/>
      <sheetName val="PUENTES"/>
      <sheetName val="NEC PTES"/>
      <sheetName val="PONTONES"/>
      <sheetName val="NEC. PONTONES"/>
      <sheetName val="Señal Vertical"/>
      <sheetName val="Señal Horizontal"/>
      <sheetName val="ACCIDENTALIDAD"/>
      <sheetName val="DEFENSA VIAS"/>
      <sheetName val="SEGUIMIENTO"/>
      <sheetName val="CUANTI AMV"/>
      <sheetName val="CUALI AMV"/>
      <sheetName val="CUANTI MICRO"/>
      <sheetName val="CUALI MICRO"/>
      <sheetName val="FOTOG"/>
      <sheetName val="PRENSA"/>
      <sheetName val="COMENTARIO"/>
      <sheetName val="ANEXO"/>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row r="3">
          <cell r="A3">
            <v>0</v>
          </cell>
          <cell r="B3">
            <v>0</v>
          </cell>
          <cell r="F3">
            <v>0</v>
          </cell>
          <cell r="G3">
            <v>0</v>
          </cell>
          <cell r="K3">
            <v>0</v>
          </cell>
          <cell r="L3">
            <v>0</v>
          </cell>
        </row>
        <row r="4">
          <cell r="A4">
            <v>1</v>
          </cell>
          <cell r="B4">
            <v>933</v>
          </cell>
          <cell r="F4">
            <v>1</v>
          </cell>
          <cell r="G4">
            <v>962</v>
          </cell>
          <cell r="K4">
            <v>1</v>
          </cell>
          <cell r="L4">
            <v>997</v>
          </cell>
        </row>
        <row r="5">
          <cell r="A5">
            <v>2</v>
          </cell>
          <cell r="B5">
            <v>949</v>
          </cell>
          <cell r="F5">
            <v>2</v>
          </cell>
          <cell r="G5">
            <v>1030</v>
          </cell>
          <cell r="K5">
            <v>2</v>
          </cell>
          <cell r="L5">
            <v>996</v>
          </cell>
        </row>
        <row r="6">
          <cell r="A6">
            <v>3</v>
          </cell>
          <cell r="B6">
            <v>969</v>
          </cell>
          <cell r="F6">
            <v>3</v>
          </cell>
          <cell r="G6">
            <v>952</v>
          </cell>
          <cell r="K6">
            <v>3</v>
          </cell>
          <cell r="L6">
            <v>999</v>
          </cell>
        </row>
        <row r="7">
          <cell r="A7">
            <v>4</v>
          </cell>
          <cell r="B7">
            <v>965</v>
          </cell>
          <cell r="F7">
            <v>4</v>
          </cell>
          <cell r="G7">
            <v>957</v>
          </cell>
          <cell r="K7">
            <v>4</v>
          </cell>
          <cell r="L7">
            <v>1000</v>
          </cell>
        </row>
        <row r="8">
          <cell r="A8">
            <v>5</v>
          </cell>
          <cell r="B8">
            <v>952</v>
          </cell>
          <cell r="F8">
            <v>5</v>
          </cell>
          <cell r="G8">
            <v>1000</v>
          </cell>
          <cell r="K8">
            <v>5</v>
          </cell>
          <cell r="L8">
            <v>1001</v>
          </cell>
        </row>
        <row r="9">
          <cell r="A9">
            <v>6</v>
          </cell>
          <cell r="B9">
            <v>964</v>
          </cell>
          <cell r="F9">
            <v>6</v>
          </cell>
          <cell r="G9">
            <v>950</v>
          </cell>
          <cell r="K9">
            <v>6</v>
          </cell>
          <cell r="L9">
            <v>999</v>
          </cell>
        </row>
        <row r="10">
          <cell r="A10">
            <v>7</v>
          </cell>
          <cell r="B10">
            <v>978</v>
          </cell>
          <cell r="F10">
            <v>7</v>
          </cell>
          <cell r="G10">
            <v>983</v>
          </cell>
          <cell r="K10">
            <v>7</v>
          </cell>
          <cell r="L10">
            <v>1005</v>
          </cell>
        </row>
        <row r="11">
          <cell r="A11">
            <v>8</v>
          </cell>
          <cell r="B11">
            <v>969</v>
          </cell>
          <cell r="F11">
            <v>8</v>
          </cell>
          <cell r="G11">
            <v>976</v>
          </cell>
          <cell r="K11">
            <v>8</v>
          </cell>
          <cell r="L11">
            <v>1000</v>
          </cell>
        </row>
        <row r="12">
          <cell r="A12">
            <v>9</v>
          </cell>
          <cell r="B12">
            <v>1104</v>
          </cell>
          <cell r="F12">
            <v>9</v>
          </cell>
          <cell r="G12">
            <v>965</v>
          </cell>
          <cell r="K12">
            <v>9</v>
          </cell>
          <cell r="L12">
            <v>1000</v>
          </cell>
        </row>
        <row r="13">
          <cell r="A13">
            <v>10</v>
          </cell>
          <cell r="B13">
            <v>857</v>
          </cell>
          <cell r="F13">
            <v>10</v>
          </cell>
          <cell r="G13">
            <v>961</v>
          </cell>
          <cell r="K13">
            <v>10</v>
          </cell>
          <cell r="L13">
            <v>1000</v>
          </cell>
        </row>
        <row r="14">
          <cell r="A14">
            <v>11</v>
          </cell>
          <cell r="B14">
            <v>957</v>
          </cell>
          <cell r="F14">
            <v>11</v>
          </cell>
          <cell r="G14">
            <v>970</v>
          </cell>
          <cell r="K14">
            <v>11</v>
          </cell>
          <cell r="L14">
            <v>1000</v>
          </cell>
        </row>
        <row r="15">
          <cell r="A15">
            <v>12</v>
          </cell>
          <cell r="B15">
            <v>983</v>
          </cell>
          <cell r="F15">
            <v>12</v>
          </cell>
          <cell r="G15">
            <v>980</v>
          </cell>
          <cell r="K15">
            <v>12</v>
          </cell>
          <cell r="L15">
            <v>1000</v>
          </cell>
        </row>
        <row r="16">
          <cell r="A16">
            <v>13</v>
          </cell>
          <cell r="B16">
            <v>980</v>
          </cell>
          <cell r="F16">
            <v>13</v>
          </cell>
          <cell r="G16">
            <v>998</v>
          </cell>
          <cell r="K16">
            <v>13</v>
          </cell>
          <cell r="L16">
            <v>1000</v>
          </cell>
        </row>
        <row r="17">
          <cell r="A17">
            <v>14</v>
          </cell>
          <cell r="B17">
            <v>963</v>
          </cell>
          <cell r="F17">
            <v>14</v>
          </cell>
          <cell r="G17">
            <v>1005</v>
          </cell>
          <cell r="K17">
            <v>14</v>
          </cell>
          <cell r="L17">
            <v>1000</v>
          </cell>
        </row>
        <row r="18">
          <cell r="A18">
            <v>15</v>
          </cell>
          <cell r="B18">
            <v>987</v>
          </cell>
          <cell r="F18">
            <v>15</v>
          </cell>
          <cell r="G18">
            <v>982</v>
          </cell>
          <cell r="K18">
            <v>15</v>
          </cell>
          <cell r="L18">
            <v>1000</v>
          </cell>
        </row>
        <row r="19">
          <cell r="A19">
            <v>16</v>
          </cell>
          <cell r="B19">
            <v>979</v>
          </cell>
          <cell r="F19">
            <v>16</v>
          </cell>
          <cell r="G19">
            <v>993</v>
          </cell>
          <cell r="K19">
            <v>16</v>
          </cell>
          <cell r="L19">
            <v>983</v>
          </cell>
        </row>
        <row r="20">
          <cell r="A20">
            <v>17</v>
          </cell>
          <cell r="B20">
            <v>977</v>
          </cell>
          <cell r="F20">
            <v>17</v>
          </cell>
          <cell r="G20">
            <v>988</v>
          </cell>
          <cell r="K20">
            <v>17</v>
          </cell>
          <cell r="L20">
            <v>1010</v>
          </cell>
        </row>
        <row r="21">
          <cell r="A21">
            <v>18</v>
          </cell>
          <cell r="B21">
            <v>987</v>
          </cell>
          <cell r="F21">
            <v>18</v>
          </cell>
          <cell r="G21">
            <v>1005</v>
          </cell>
          <cell r="K21">
            <v>18</v>
          </cell>
          <cell r="L21">
            <v>1023</v>
          </cell>
        </row>
        <row r="22">
          <cell r="A22">
            <v>19</v>
          </cell>
          <cell r="B22">
            <v>931</v>
          </cell>
          <cell r="F22">
            <v>19</v>
          </cell>
          <cell r="G22">
            <v>976</v>
          </cell>
          <cell r="K22">
            <v>19</v>
          </cell>
          <cell r="L22">
            <v>1000</v>
          </cell>
        </row>
        <row r="23">
          <cell r="A23">
            <v>20</v>
          </cell>
          <cell r="B23">
            <v>1109</v>
          </cell>
          <cell r="F23">
            <v>20</v>
          </cell>
          <cell r="G23">
            <v>973</v>
          </cell>
          <cell r="K23">
            <v>20</v>
          </cell>
          <cell r="L23">
            <v>972</v>
          </cell>
        </row>
        <row r="24">
          <cell r="A24">
            <v>21</v>
          </cell>
          <cell r="B24">
            <v>892</v>
          </cell>
          <cell r="F24">
            <v>21</v>
          </cell>
          <cell r="G24">
            <v>956</v>
          </cell>
          <cell r="K24">
            <v>21</v>
          </cell>
          <cell r="L24">
            <v>970</v>
          </cell>
        </row>
        <row r="25">
          <cell r="A25">
            <v>22</v>
          </cell>
          <cell r="B25">
            <v>1004</v>
          </cell>
          <cell r="F25">
            <v>22</v>
          </cell>
          <cell r="G25">
            <v>962</v>
          </cell>
          <cell r="K25">
            <v>22</v>
          </cell>
          <cell r="L25">
            <v>992</v>
          </cell>
        </row>
        <row r="26">
          <cell r="A26">
            <v>23</v>
          </cell>
          <cell r="B26">
            <v>1000</v>
          </cell>
          <cell r="F26">
            <v>23</v>
          </cell>
          <cell r="G26">
            <v>983</v>
          </cell>
          <cell r="K26">
            <v>23</v>
          </cell>
          <cell r="L26">
            <v>987</v>
          </cell>
        </row>
        <row r="27">
          <cell r="A27">
            <v>24</v>
          </cell>
          <cell r="B27">
            <v>996</v>
          </cell>
          <cell r="F27">
            <v>24</v>
          </cell>
          <cell r="G27">
            <v>977</v>
          </cell>
          <cell r="K27">
            <v>24</v>
          </cell>
          <cell r="L27">
            <v>981</v>
          </cell>
        </row>
        <row r="28">
          <cell r="A28">
            <v>25</v>
          </cell>
          <cell r="B28">
            <v>1002</v>
          </cell>
          <cell r="F28">
            <v>25</v>
          </cell>
          <cell r="G28">
            <v>972</v>
          </cell>
          <cell r="K28">
            <v>25</v>
          </cell>
          <cell r="L28">
            <v>986</v>
          </cell>
        </row>
        <row r="29">
          <cell r="A29">
            <v>26</v>
          </cell>
          <cell r="B29">
            <v>1033</v>
          </cell>
          <cell r="F29">
            <v>26</v>
          </cell>
          <cell r="G29">
            <v>970</v>
          </cell>
          <cell r="K29">
            <v>26</v>
          </cell>
          <cell r="L29">
            <v>990</v>
          </cell>
        </row>
        <row r="30">
          <cell r="A30">
            <v>27</v>
          </cell>
          <cell r="B30">
            <v>982</v>
          </cell>
          <cell r="F30">
            <v>27</v>
          </cell>
          <cell r="G30">
            <v>996</v>
          </cell>
          <cell r="K30">
            <v>27</v>
          </cell>
          <cell r="L30">
            <v>988</v>
          </cell>
        </row>
        <row r="31">
          <cell r="A31">
            <v>28</v>
          </cell>
          <cell r="B31">
            <v>996</v>
          </cell>
          <cell r="F31">
            <v>28</v>
          </cell>
          <cell r="G31">
            <v>974</v>
          </cell>
          <cell r="K31">
            <v>28</v>
          </cell>
          <cell r="L31">
            <v>994</v>
          </cell>
        </row>
        <row r="32">
          <cell r="A32">
            <v>29</v>
          </cell>
          <cell r="B32">
            <v>1000</v>
          </cell>
          <cell r="F32">
            <v>29</v>
          </cell>
          <cell r="G32">
            <v>984</v>
          </cell>
          <cell r="K32">
            <v>29</v>
          </cell>
          <cell r="L32">
            <v>988</v>
          </cell>
        </row>
        <row r="33">
          <cell r="A33">
            <v>30</v>
          </cell>
          <cell r="B33">
            <v>1009</v>
          </cell>
          <cell r="F33">
            <v>30</v>
          </cell>
          <cell r="G33">
            <v>786</v>
          </cell>
          <cell r="K33">
            <v>30</v>
          </cell>
          <cell r="L33">
            <v>990</v>
          </cell>
        </row>
        <row r="34">
          <cell r="A34">
            <v>31</v>
          </cell>
          <cell r="B34">
            <v>1011</v>
          </cell>
          <cell r="K34">
            <v>31</v>
          </cell>
          <cell r="L34">
            <v>990</v>
          </cell>
        </row>
        <row r="35">
          <cell r="A35">
            <v>32</v>
          </cell>
          <cell r="B35">
            <v>1005</v>
          </cell>
          <cell r="K35">
            <v>32</v>
          </cell>
          <cell r="L35">
            <v>1009</v>
          </cell>
        </row>
        <row r="36">
          <cell r="A36">
            <v>33</v>
          </cell>
          <cell r="B36">
            <v>1002</v>
          </cell>
          <cell r="K36">
            <v>33</v>
          </cell>
          <cell r="L36">
            <v>988</v>
          </cell>
        </row>
        <row r="37">
          <cell r="A37">
            <v>34</v>
          </cell>
          <cell r="B37">
            <v>1000</v>
          </cell>
          <cell r="K37">
            <v>34</v>
          </cell>
          <cell r="L37">
            <v>1008</v>
          </cell>
        </row>
        <row r="38">
          <cell r="A38">
            <v>35</v>
          </cell>
          <cell r="B38">
            <v>1012</v>
          </cell>
          <cell r="K38">
            <v>35</v>
          </cell>
          <cell r="L38">
            <v>990</v>
          </cell>
        </row>
        <row r="39">
          <cell r="A39">
            <v>36</v>
          </cell>
          <cell r="B39">
            <v>992</v>
          </cell>
          <cell r="K39">
            <v>36</v>
          </cell>
          <cell r="L39">
            <v>991</v>
          </cell>
        </row>
        <row r="40">
          <cell r="A40">
            <v>37</v>
          </cell>
          <cell r="B40">
            <v>1005</v>
          </cell>
          <cell r="K40">
            <v>37</v>
          </cell>
          <cell r="L40">
            <v>910</v>
          </cell>
        </row>
        <row r="41">
          <cell r="A41">
            <v>38</v>
          </cell>
          <cell r="B41">
            <v>1033</v>
          </cell>
          <cell r="K41">
            <v>38</v>
          </cell>
          <cell r="L41">
            <v>990</v>
          </cell>
        </row>
        <row r="42">
          <cell r="A42">
            <v>39</v>
          </cell>
          <cell r="B42">
            <v>995</v>
          </cell>
          <cell r="K42">
            <v>39</v>
          </cell>
          <cell r="L42">
            <v>987</v>
          </cell>
        </row>
        <row r="43">
          <cell r="A43">
            <v>40</v>
          </cell>
          <cell r="B43">
            <v>987</v>
          </cell>
          <cell r="K43">
            <v>40</v>
          </cell>
          <cell r="L43">
            <v>988</v>
          </cell>
        </row>
        <row r="44">
          <cell r="A44">
            <v>41</v>
          </cell>
          <cell r="B44">
            <v>980</v>
          </cell>
          <cell r="K44">
            <v>41</v>
          </cell>
          <cell r="L44">
            <v>991</v>
          </cell>
        </row>
        <row r="45">
          <cell r="A45">
            <v>42</v>
          </cell>
          <cell r="B45">
            <v>1001</v>
          </cell>
          <cell r="K45">
            <v>42</v>
          </cell>
          <cell r="L45">
            <v>992</v>
          </cell>
        </row>
        <row r="46">
          <cell r="A46">
            <v>43</v>
          </cell>
          <cell r="B46">
            <v>1012</v>
          </cell>
          <cell r="K46">
            <v>43</v>
          </cell>
          <cell r="L46">
            <v>1012</v>
          </cell>
        </row>
        <row r="47">
          <cell r="A47">
            <v>44</v>
          </cell>
          <cell r="B47">
            <v>1062</v>
          </cell>
          <cell r="K47">
            <v>44</v>
          </cell>
          <cell r="L47">
            <v>992</v>
          </cell>
        </row>
        <row r="48">
          <cell r="A48">
            <v>45</v>
          </cell>
          <cell r="B48">
            <v>1000</v>
          </cell>
          <cell r="K48">
            <v>45</v>
          </cell>
          <cell r="L48">
            <v>992</v>
          </cell>
        </row>
        <row r="49">
          <cell r="A49">
            <v>46</v>
          </cell>
          <cell r="B49">
            <v>1011</v>
          </cell>
          <cell r="K49">
            <v>46</v>
          </cell>
          <cell r="L49">
            <v>993</v>
          </cell>
        </row>
        <row r="50">
          <cell r="A50">
            <v>47</v>
          </cell>
          <cell r="B50">
            <v>1006</v>
          </cell>
          <cell r="K50">
            <v>47</v>
          </cell>
          <cell r="L50">
            <v>1009</v>
          </cell>
        </row>
        <row r="51">
          <cell r="A51">
            <v>48</v>
          </cell>
          <cell r="B51">
            <v>1013</v>
          </cell>
          <cell r="K51">
            <v>48</v>
          </cell>
          <cell r="L51">
            <v>991</v>
          </cell>
        </row>
        <row r="52">
          <cell r="A52">
            <v>49</v>
          </cell>
          <cell r="B52">
            <v>836</v>
          </cell>
          <cell r="K52">
            <v>49</v>
          </cell>
          <cell r="L52">
            <v>993</v>
          </cell>
        </row>
        <row r="53">
          <cell r="K53">
            <v>50</v>
          </cell>
          <cell r="L53">
            <v>1014</v>
          </cell>
        </row>
        <row r="54">
          <cell r="K54">
            <v>51</v>
          </cell>
          <cell r="L54">
            <v>995</v>
          </cell>
        </row>
        <row r="55">
          <cell r="K55">
            <v>52</v>
          </cell>
          <cell r="L55">
            <v>498</v>
          </cell>
        </row>
      </sheetData>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ESEL"/>
      <sheetName val="Budget per Chapter"/>
      <sheetName val="Unit Rates Summary"/>
      <sheetName val="Budget"/>
      <sheetName val="Budget Unit Cost (detailed)"/>
      <sheetName val="DataBase"/>
      <sheetName val="Cost Codes"/>
      <sheetName val="SUPPORT INFO--------&gt;"/>
      <sheetName val="CALENT. E.E"/>
      <sheetName val="C.I. Prodeco Cost Center Matrix"/>
      <sheetName val="Cover"/>
      <sheetName val="landSufAmorINGEOMINAS"/>
      <sheetName val="CARACTERIZACION"/>
      <sheetName val="VEHICLES"/>
      <sheetName val="tyres"/>
      <sheetName val="Water Tanq"/>
      <sheetName val="gen set"/>
      <sheetName val="survey equipm"/>
      <sheetName val="Dewatering"/>
      <sheetName val="Haul Roads"/>
      <sheetName val="Sed PONDS"/>
      <sheetName val="Cranes"/>
      <sheetName val="Maintenance_Coal handling"/>
      <sheetName val="AMBIENTAL"/>
      <sheetName val="DOZER"/>
      <sheetName val="executives"/>
      <sheetName val="Mine Security 06"/>
      <sheetName val="TV"/>
      <sheetName val="fuel"/>
      <sheetName val="fuel_gerardo"/>
      <sheetName val="CONSUMOS GASOLINA_NOV"/>
      <sheetName val="CONSU_DIESEL_NOV"/>
      <sheetName val="PRODECOfuelReal"/>
      <sheetName val="ACPM POR EQUIPO PRODECO"/>
      <sheetName val="internet Acces"/>
      <sheetName val="Medical Expenses"/>
      <sheetName val="ProtectiveClothing"/>
      <sheetName val="Safety_elements"/>
      <sheetName val="Personal transport"/>
      <sheetName val="avances Suelo"/>
      <sheetName val="DEPRECIACION2005"/>
      <sheetName val="Depreciation2004"/>
      <sheetName val="food&amp;cleaning"/>
      <sheetName val="POWER"/>
      <sheetName val="LOCATIVAS"/>
      <sheetName val="Forecast"/>
      <sheetName val="GENERAL EXPENSES"/>
      <sheetName val="TRM2005"/>
      <sheetName val="PREMISAS"/>
      <sheetName val="Variable Expenses"/>
      <sheetName val="Fixed Expenses"/>
      <sheetName val="Expense Element Format"/>
      <sheetName val="RESPONSABLES"/>
      <sheetName val="CMOPWM61"/>
      <sheetName val="CMOPCM61"/>
      <sheetName val="CMOPMM61"/>
      <sheetName val="CMTSM52"/>
      <sheetName val="Directos"/>
      <sheetName val="Temporales"/>
      <sheetName val="CMOPMM50"/>
      <sheetName val="CMMAMCPB"/>
      <sheetName val="CMTESM52"/>
      <sheetName val="CMTESM54"/>
      <sheetName val="CMTESM53"/>
      <sheetName val="CMSASM55"/>
      <sheetName val="CMSASM44"/>
      <sheetName val="CMSASM70"/>
      <sheetName val="CMMASM48"/>
      <sheetName val="CMOPCM40"/>
      <sheetName val="CMADAM42"/>
      <sheetName val="CMADAHM04"/>
      <sheetName val="CMSEHM45"/>
      <sheetName val="CMSEHM67"/>
      <sheetName val="CTOPTB62"/>
      <sheetName val="CMOPSM63"/>
      <sheetName val="CMSSSM58"/>
      <sheetName val="CMSISM60"/>
      <sheetName val="CMFIHM43"/>
      <sheetName val="COST CENTER MINE"/>
      <sheetName val="Expense Element Format (2)"/>
      <sheetName val="Datos del mes"/>
    </sheetNames>
    <sheetDataSet>
      <sheetData sheetId="0"/>
      <sheetData sheetId="1"/>
      <sheetData sheetId="2"/>
      <sheetData sheetId="3"/>
      <sheetData sheetId="4"/>
      <sheetData sheetId="5"/>
      <sheetData sheetId="6" refreshError="1">
        <row r="4">
          <cell r="B4" t="str">
            <v>10.10.10.10</v>
          </cell>
          <cell r="C4" t="str">
            <v>10 Waste Removal</v>
          </cell>
          <cell r="D4" t="str">
            <v>1010 Contractor Cost</v>
          </cell>
          <cell r="E4" t="str">
            <v>Contractor Cost</v>
          </cell>
          <cell r="F4" t="str">
            <v>Contractor Cost</v>
          </cell>
          <cell r="G4" t="str">
            <v>Cont. Cost:Fixed rate. Meteor. Interburden</v>
          </cell>
        </row>
        <row r="5">
          <cell r="B5" t="str">
            <v>10.10.10.11</v>
          </cell>
          <cell r="C5" t="str">
            <v>10 Waste Removal</v>
          </cell>
          <cell r="D5" t="str">
            <v>1010 Contractor Cost</v>
          </cell>
          <cell r="E5" t="str">
            <v>Contractor Cost</v>
          </cell>
          <cell r="F5" t="str">
            <v>Contractor Cost</v>
          </cell>
          <cell r="G5" t="str">
            <v>Fuel</v>
          </cell>
        </row>
        <row r="6">
          <cell r="B6" t="str">
            <v>10.10.10.12</v>
          </cell>
          <cell r="C6" t="str">
            <v>10 Waste Removal</v>
          </cell>
          <cell r="D6" t="str">
            <v>1010 Contractor Cost</v>
          </cell>
          <cell r="E6" t="str">
            <v>Contractor Cost</v>
          </cell>
          <cell r="F6" t="str">
            <v>Contractor Cost</v>
          </cell>
          <cell r="G6" t="str">
            <v>Lubrication</v>
          </cell>
        </row>
        <row r="7">
          <cell r="B7" t="str">
            <v>10.10.10.13</v>
          </cell>
          <cell r="C7" t="str">
            <v>10 Waste Removal</v>
          </cell>
          <cell r="D7" t="str">
            <v>1010 Contractor Cost</v>
          </cell>
          <cell r="E7" t="str">
            <v>Contractor Cost</v>
          </cell>
          <cell r="F7" t="str">
            <v>Contractor Cost</v>
          </cell>
          <cell r="G7" t="str">
            <v>Contractor Cost:Fixed rate Top Soil Removal</v>
          </cell>
        </row>
        <row r="8">
          <cell r="B8" t="str">
            <v>10.11.10.10</v>
          </cell>
          <cell r="C8" t="str">
            <v>10 Waste Removal</v>
          </cell>
          <cell r="D8" t="str">
            <v>1011 Equipment</v>
          </cell>
          <cell r="E8" t="str">
            <v>Equipment</v>
          </cell>
          <cell r="F8" t="str">
            <v>Equipment</v>
          </cell>
          <cell r="G8" t="str">
            <v>Maint: Spares</v>
          </cell>
        </row>
        <row r="9">
          <cell r="B9" t="str">
            <v>10.11.10.11</v>
          </cell>
          <cell r="C9" t="str">
            <v>10 Waste Removal</v>
          </cell>
          <cell r="D9" t="str">
            <v>1011 Equipment</v>
          </cell>
          <cell r="E9" t="str">
            <v>Equipment</v>
          </cell>
          <cell r="F9" t="str">
            <v>Equipment</v>
          </cell>
          <cell r="G9" t="str">
            <v>Maint: Labour/Services</v>
          </cell>
        </row>
        <row r="10">
          <cell r="B10" t="str">
            <v>10.11.10.12</v>
          </cell>
          <cell r="C10" t="str">
            <v>10 Waste Removal</v>
          </cell>
          <cell r="D10" t="str">
            <v>1011 Equipment</v>
          </cell>
          <cell r="E10" t="str">
            <v>Equipment</v>
          </cell>
          <cell r="F10" t="str">
            <v>Equipment</v>
          </cell>
          <cell r="G10" t="str">
            <v>Tyres</v>
          </cell>
        </row>
        <row r="11">
          <cell r="B11" t="str">
            <v>10.11.10.13</v>
          </cell>
          <cell r="C11" t="str">
            <v>10 Waste Removal</v>
          </cell>
          <cell r="D11" t="str">
            <v>1011 Equipment</v>
          </cell>
          <cell r="E11" t="str">
            <v>Equipment</v>
          </cell>
          <cell r="F11" t="str">
            <v>Equipment</v>
          </cell>
          <cell r="G11" t="str">
            <v>Fuel</v>
          </cell>
        </row>
        <row r="12">
          <cell r="B12" t="str">
            <v>10.11.10.14</v>
          </cell>
          <cell r="C12" t="str">
            <v>10 Waste Removal</v>
          </cell>
          <cell r="D12" t="str">
            <v>1011 Equipment</v>
          </cell>
          <cell r="E12" t="str">
            <v>Equipment</v>
          </cell>
          <cell r="F12" t="str">
            <v>Equipment</v>
          </cell>
          <cell r="G12" t="str">
            <v>Lubrication</v>
          </cell>
        </row>
        <row r="13">
          <cell r="B13" t="str">
            <v>10.11.10.15</v>
          </cell>
          <cell r="C13" t="str">
            <v>10 Waste Removal</v>
          </cell>
          <cell r="D13" t="str">
            <v>1011 Equipment</v>
          </cell>
          <cell r="E13" t="str">
            <v>Equipment</v>
          </cell>
          <cell r="F13" t="str">
            <v>Equipment</v>
          </cell>
          <cell r="G13" t="str">
            <v>Insurance</v>
          </cell>
        </row>
        <row r="14">
          <cell r="B14" t="str">
            <v>10.11.10.16</v>
          </cell>
          <cell r="C14" t="str">
            <v>10 Waste Removal</v>
          </cell>
          <cell r="D14" t="str">
            <v>1011 Equipment</v>
          </cell>
          <cell r="E14" t="str">
            <v>Equipment</v>
          </cell>
          <cell r="F14" t="str">
            <v>Equipment</v>
          </cell>
          <cell r="G14" t="str">
            <v>Other</v>
          </cell>
        </row>
        <row r="15">
          <cell r="B15" t="str">
            <v>10.11.10.17</v>
          </cell>
          <cell r="C15" t="str">
            <v>10 Waste Removal</v>
          </cell>
          <cell r="D15" t="str">
            <v>1011 Equipment</v>
          </cell>
          <cell r="E15" t="str">
            <v>Equipment</v>
          </cell>
          <cell r="F15" t="str">
            <v>Equipment</v>
          </cell>
          <cell r="G15" t="str">
            <v>Depreciation</v>
          </cell>
        </row>
        <row r="16">
          <cell r="B16" t="str">
            <v>10.12.10.10</v>
          </cell>
          <cell r="C16" t="str">
            <v>10 Waste Removal</v>
          </cell>
          <cell r="D16" t="str">
            <v>1012 Blasting</v>
          </cell>
          <cell r="E16" t="str">
            <v>Blasting</v>
          </cell>
          <cell r="F16" t="str">
            <v>Blasting</v>
          </cell>
          <cell r="G16" t="str">
            <v>Explosives</v>
          </cell>
        </row>
        <row r="17">
          <cell r="B17" t="str">
            <v>10.12.10.11</v>
          </cell>
          <cell r="C17" t="str">
            <v>10 Waste Removal</v>
          </cell>
          <cell r="D17" t="str">
            <v>1012 Blasting</v>
          </cell>
          <cell r="E17" t="str">
            <v>Blasting</v>
          </cell>
          <cell r="F17" t="str">
            <v>Blasting</v>
          </cell>
          <cell r="G17" t="str">
            <v>Emulsion</v>
          </cell>
        </row>
        <row r="18">
          <cell r="B18" t="str">
            <v>10.12.10.12</v>
          </cell>
          <cell r="C18" t="str">
            <v>10 Waste Removal</v>
          </cell>
          <cell r="D18" t="str">
            <v>1012 Blasting</v>
          </cell>
          <cell r="E18" t="str">
            <v>Blasting</v>
          </cell>
          <cell r="F18" t="str">
            <v>Blasting</v>
          </cell>
          <cell r="G18" t="str">
            <v>Anfo</v>
          </cell>
        </row>
        <row r="19">
          <cell r="B19" t="str">
            <v>10.12.10.13</v>
          </cell>
          <cell r="C19" t="str">
            <v>10 Waste Removal</v>
          </cell>
          <cell r="D19" t="str">
            <v>1012 Blasting</v>
          </cell>
          <cell r="E19" t="str">
            <v>Blasting</v>
          </cell>
          <cell r="F19" t="str">
            <v>Blasting</v>
          </cell>
          <cell r="G19" t="str">
            <v>Accessories</v>
          </cell>
        </row>
        <row r="20">
          <cell r="B20" t="str">
            <v>10.12.10.14</v>
          </cell>
          <cell r="C20" t="str">
            <v>10 Waste Removal</v>
          </cell>
          <cell r="D20" t="str">
            <v>1012 Blasting</v>
          </cell>
          <cell r="E20" t="str">
            <v>Blasting</v>
          </cell>
          <cell r="F20" t="str">
            <v>Blasting</v>
          </cell>
          <cell r="G20" t="str">
            <v>Crushed rock</v>
          </cell>
        </row>
        <row r="21">
          <cell r="B21" t="str">
            <v>10.12.10.15</v>
          </cell>
          <cell r="C21" t="str">
            <v>10 Waste Removal</v>
          </cell>
          <cell r="D21" t="str">
            <v>1012 Blasting</v>
          </cell>
          <cell r="E21" t="str">
            <v>Blasting</v>
          </cell>
          <cell r="F21" t="str">
            <v>Blasting</v>
          </cell>
          <cell r="G21" t="str">
            <v>Transport</v>
          </cell>
        </row>
        <row r="22">
          <cell r="B22" t="str">
            <v>10.12.10.16</v>
          </cell>
          <cell r="C22" t="str">
            <v>10 Waste Removal</v>
          </cell>
          <cell r="D22" t="str">
            <v>1012 Blasting</v>
          </cell>
          <cell r="E22" t="str">
            <v>Blasting</v>
          </cell>
          <cell r="F22" t="str">
            <v>Blasting</v>
          </cell>
          <cell r="G22" t="str">
            <v>Indumil</v>
          </cell>
        </row>
        <row r="23">
          <cell r="B23" t="str">
            <v>10.12.10.17</v>
          </cell>
          <cell r="C23" t="str">
            <v>10 Waste Removal</v>
          </cell>
          <cell r="D23" t="str">
            <v>1012 Blasting</v>
          </cell>
          <cell r="E23" t="str">
            <v>Blasting</v>
          </cell>
          <cell r="F23" t="str">
            <v>Blasting</v>
          </cell>
          <cell r="G23" t="str">
            <v>Security/Escort</v>
          </cell>
        </row>
        <row r="24">
          <cell r="B24" t="str">
            <v>11.10.10.10</v>
          </cell>
          <cell r="C24" t="str">
            <v>11 Coal Mining</v>
          </cell>
          <cell r="D24" t="str">
            <v>1110 Contractor Cost</v>
          </cell>
          <cell r="E24" t="str">
            <v>Contractor Cost</v>
          </cell>
          <cell r="F24" t="str">
            <v>Contractor Cost</v>
          </cell>
          <cell r="G24" t="str">
            <v>Contractor Cost: Fixed rate</v>
          </cell>
        </row>
        <row r="25">
          <cell r="B25" t="str">
            <v>11.10.10.11</v>
          </cell>
          <cell r="C25" t="str">
            <v>11 Coal Mining</v>
          </cell>
          <cell r="D25" t="str">
            <v>1110 Contractor Cost</v>
          </cell>
          <cell r="E25" t="str">
            <v>Contractor Cost</v>
          </cell>
          <cell r="F25" t="str">
            <v>Contractor Cost</v>
          </cell>
          <cell r="G25" t="str">
            <v>Fuel</v>
          </cell>
        </row>
        <row r="26">
          <cell r="B26" t="str">
            <v>11.10.10.12</v>
          </cell>
          <cell r="C26" t="str">
            <v>11 Coal Mining</v>
          </cell>
          <cell r="D26" t="str">
            <v>1110 Contractor Cost</v>
          </cell>
          <cell r="E26" t="str">
            <v>Contractor Cost</v>
          </cell>
          <cell r="F26" t="str">
            <v>Contractor Cost</v>
          </cell>
          <cell r="G26" t="str">
            <v>Lubrication</v>
          </cell>
        </row>
        <row r="27">
          <cell r="B27" t="str">
            <v>11.11.10.10</v>
          </cell>
          <cell r="C27" t="str">
            <v>11 Coal Mining</v>
          </cell>
          <cell r="D27" t="str">
            <v>1111 Equipment</v>
          </cell>
          <cell r="E27" t="str">
            <v>Equipment</v>
          </cell>
          <cell r="F27" t="str">
            <v>Equipment</v>
          </cell>
          <cell r="G27" t="str">
            <v>Maint: Spares</v>
          </cell>
        </row>
        <row r="28">
          <cell r="B28" t="str">
            <v>11.11.10.11</v>
          </cell>
          <cell r="C28" t="str">
            <v>11 Coal Mining</v>
          </cell>
          <cell r="D28" t="str">
            <v>1111 Equipment</v>
          </cell>
          <cell r="E28" t="str">
            <v>Equipment</v>
          </cell>
          <cell r="F28" t="str">
            <v>Equipment</v>
          </cell>
          <cell r="G28" t="str">
            <v>Maint: Labour/Services</v>
          </cell>
        </row>
        <row r="29">
          <cell r="B29" t="str">
            <v>11.11.10.12</v>
          </cell>
          <cell r="C29" t="str">
            <v>11 Coal Mining</v>
          </cell>
          <cell r="D29" t="str">
            <v>1111 Equipment</v>
          </cell>
          <cell r="E29" t="str">
            <v>Equipment</v>
          </cell>
          <cell r="F29" t="str">
            <v>Equipment</v>
          </cell>
          <cell r="G29" t="str">
            <v>Tyres</v>
          </cell>
        </row>
        <row r="30">
          <cell r="B30" t="str">
            <v>11.11.10.13</v>
          </cell>
          <cell r="C30" t="str">
            <v>11 Coal Mining</v>
          </cell>
          <cell r="D30" t="str">
            <v>1111 Equipment</v>
          </cell>
          <cell r="E30" t="str">
            <v>Equipment</v>
          </cell>
          <cell r="F30" t="str">
            <v>Equipment</v>
          </cell>
          <cell r="G30" t="str">
            <v>Fuel</v>
          </cell>
        </row>
        <row r="31">
          <cell r="B31" t="str">
            <v>11.11.10.14</v>
          </cell>
          <cell r="C31" t="str">
            <v>11 Coal Mining</v>
          </cell>
          <cell r="D31" t="str">
            <v>1111 Equipment</v>
          </cell>
          <cell r="E31" t="str">
            <v>Equipment</v>
          </cell>
          <cell r="F31" t="str">
            <v>Equipment</v>
          </cell>
          <cell r="G31" t="str">
            <v>Lubrication</v>
          </cell>
        </row>
        <row r="32">
          <cell r="B32" t="str">
            <v>11.11.10.15</v>
          </cell>
          <cell r="C32" t="str">
            <v>11 Coal Mining</v>
          </cell>
          <cell r="D32" t="str">
            <v>1111 Equipment</v>
          </cell>
          <cell r="E32" t="str">
            <v>Equipment</v>
          </cell>
          <cell r="F32" t="str">
            <v>Equipment</v>
          </cell>
          <cell r="G32" t="str">
            <v>Insurance</v>
          </cell>
        </row>
        <row r="33">
          <cell r="B33" t="str">
            <v>11.11.10.16</v>
          </cell>
          <cell r="C33" t="str">
            <v>11 Coal Mining</v>
          </cell>
          <cell r="D33" t="str">
            <v>1111 Equipment</v>
          </cell>
          <cell r="E33" t="str">
            <v>Equipment</v>
          </cell>
          <cell r="F33" t="str">
            <v>Equipment</v>
          </cell>
          <cell r="G33" t="str">
            <v>Other</v>
          </cell>
        </row>
        <row r="34">
          <cell r="B34" t="str">
            <v>11.11.10.17</v>
          </cell>
          <cell r="C34" t="str">
            <v>11 Coal Mining</v>
          </cell>
          <cell r="D34" t="str">
            <v>1111 Equipment</v>
          </cell>
          <cell r="E34" t="str">
            <v>Equipment</v>
          </cell>
          <cell r="F34" t="str">
            <v>Equipment</v>
          </cell>
          <cell r="G34" t="str">
            <v>Depreciation</v>
          </cell>
        </row>
        <row r="35">
          <cell r="B35" t="str">
            <v>11.11.10.18</v>
          </cell>
          <cell r="C35" t="str">
            <v>11 Coal Mining</v>
          </cell>
          <cell r="D35" t="str">
            <v>1111 Equipment</v>
          </cell>
          <cell r="E35" t="str">
            <v>Equipment</v>
          </cell>
          <cell r="F35" t="str">
            <v>Equipment</v>
          </cell>
          <cell r="G35" t="str">
            <v>Lighting Towers</v>
          </cell>
        </row>
        <row r="36">
          <cell r="B36" t="str">
            <v>11.11.10.19</v>
          </cell>
          <cell r="C36" t="str">
            <v>11 Coal Mining</v>
          </cell>
          <cell r="D36" t="str">
            <v>1111 Equipment</v>
          </cell>
          <cell r="E36" t="str">
            <v>Equipment</v>
          </cell>
          <cell r="F36" t="str">
            <v>Equipment</v>
          </cell>
          <cell r="G36" t="str">
            <v>Diesel</v>
          </cell>
        </row>
        <row r="37">
          <cell r="B37" t="str">
            <v>11.12</v>
          </cell>
          <cell r="C37" t="str">
            <v>11 Coal Mining</v>
          </cell>
          <cell r="D37" t="str">
            <v>1112 Blasting</v>
          </cell>
          <cell r="E37" t="str">
            <v>Blasting</v>
          </cell>
          <cell r="F37" t="str">
            <v>Blasting</v>
          </cell>
          <cell r="G37" t="str">
            <v>Blasting</v>
          </cell>
        </row>
        <row r="38">
          <cell r="B38" t="str">
            <v>12.10</v>
          </cell>
          <cell r="C38" t="str">
            <v>12 Support</v>
          </cell>
          <cell r="D38" t="str">
            <v>1210 Labour</v>
          </cell>
          <cell r="E38" t="str">
            <v>Labour</v>
          </cell>
          <cell r="F38" t="str">
            <v>Labour</v>
          </cell>
          <cell r="G38" t="str">
            <v>Labour</v>
          </cell>
        </row>
        <row r="39">
          <cell r="B39" t="str">
            <v>12.10.10</v>
          </cell>
          <cell r="C39" t="str">
            <v>12 Support</v>
          </cell>
          <cell r="D39" t="str">
            <v>1210 Labour</v>
          </cell>
          <cell r="E39" t="str">
            <v>Temporary Employees</v>
          </cell>
          <cell r="F39" t="str">
            <v>Temporary Employees</v>
          </cell>
          <cell r="G39" t="str">
            <v>Temporary Employees</v>
          </cell>
        </row>
        <row r="40">
          <cell r="B40" t="str">
            <v>12.11.10.10</v>
          </cell>
          <cell r="C40" t="str">
            <v>12 Support</v>
          </cell>
          <cell r="D40" t="str">
            <v>1211 Equipment</v>
          </cell>
          <cell r="E40" t="str">
            <v>Equipment</v>
          </cell>
          <cell r="F40" t="str">
            <v>Survey</v>
          </cell>
          <cell r="G40" t="str">
            <v>Vehicles</v>
          </cell>
        </row>
        <row r="41">
          <cell r="B41" t="str">
            <v>12.11.10.11</v>
          </cell>
          <cell r="C41" t="str">
            <v>12 Support</v>
          </cell>
          <cell r="D41" t="str">
            <v>1211 Equipment</v>
          </cell>
          <cell r="E41" t="str">
            <v>Equipment</v>
          </cell>
          <cell r="F41" t="str">
            <v>Survey</v>
          </cell>
          <cell r="G41" t="str">
            <v>Fuel</v>
          </cell>
        </row>
        <row r="42">
          <cell r="B42" t="str">
            <v>12.11.10.12</v>
          </cell>
          <cell r="C42" t="str">
            <v>12 Support</v>
          </cell>
          <cell r="D42" t="str">
            <v>1211 Equipment</v>
          </cell>
          <cell r="E42" t="str">
            <v>Equipment</v>
          </cell>
          <cell r="F42" t="str">
            <v>Survey</v>
          </cell>
          <cell r="G42" t="str">
            <v>Lubrication</v>
          </cell>
        </row>
        <row r="43">
          <cell r="B43" t="str">
            <v>12.11.10.13</v>
          </cell>
          <cell r="C43" t="str">
            <v>12 Support</v>
          </cell>
          <cell r="D43" t="str">
            <v>1211 Equipment</v>
          </cell>
          <cell r="E43" t="str">
            <v>Equipment</v>
          </cell>
          <cell r="F43" t="str">
            <v>Survey</v>
          </cell>
          <cell r="G43" t="str">
            <v>Survey equip</v>
          </cell>
        </row>
        <row r="44">
          <cell r="B44" t="str">
            <v>12.11.10.14</v>
          </cell>
          <cell r="C44" t="str">
            <v>12 Support</v>
          </cell>
          <cell r="D44" t="str">
            <v>1211 Equipment</v>
          </cell>
          <cell r="E44" t="str">
            <v>Equipment</v>
          </cell>
          <cell r="F44" t="str">
            <v>Survey</v>
          </cell>
          <cell r="G44" t="str">
            <v>Equip repairs</v>
          </cell>
        </row>
        <row r="45">
          <cell r="B45" t="str">
            <v>12.11.10.15</v>
          </cell>
          <cell r="C45" t="str">
            <v>12 Support</v>
          </cell>
          <cell r="D45" t="str">
            <v>1211 Equipment</v>
          </cell>
          <cell r="E45" t="str">
            <v>Equipment</v>
          </cell>
          <cell r="F45" t="str">
            <v>Survey</v>
          </cell>
          <cell r="G45" t="str">
            <v>Vehicle repairs</v>
          </cell>
        </row>
        <row r="46">
          <cell r="B46" t="str">
            <v>12.11.10.16</v>
          </cell>
          <cell r="C46" t="str">
            <v>12 Support</v>
          </cell>
          <cell r="D46" t="str">
            <v>1211 Equipment</v>
          </cell>
          <cell r="E46" t="str">
            <v>Equipment</v>
          </cell>
          <cell r="F46" t="str">
            <v>Survey</v>
          </cell>
          <cell r="G46" t="str">
            <v>Depreciation</v>
          </cell>
        </row>
        <row r="47">
          <cell r="B47" t="str">
            <v>12.11.11.10</v>
          </cell>
          <cell r="C47" t="str">
            <v>12 Support</v>
          </cell>
          <cell r="D47" t="str">
            <v>1211 Equipment</v>
          </cell>
          <cell r="E47" t="str">
            <v>Equipment</v>
          </cell>
          <cell r="F47" t="str">
            <v>Geology</v>
          </cell>
          <cell r="G47" t="str">
            <v>Vehicles</v>
          </cell>
        </row>
        <row r="48">
          <cell r="B48" t="str">
            <v>12.11.11.11</v>
          </cell>
          <cell r="C48" t="str">
            <v>12 Support</v>
          </cell>
          <cell r="D48" t="str">
            <v>1211 Equipment</v>
          </cell>
          <cell r="E48" t="str">
            <v>Equipment</v>
          </cell>
          <cell r="F48" t="str">
            <v>Geology</v>
          </cell>
          <cell r="G48" t="str">
            <v>Fuel</v>
          </cell>
        </row>
        <row r="49">
          <cell r="B49" t="str">
            <v>12.11.11.12</v>
          </cell>
          <cell r="C49" t="str">
            <v>12 Support</v>
          </cell>
          <cell r="D49" t="str">
            <v>1211 Equipment</v>
          </cell>
          <cell r="E49" t="str">
            <v>Equipment</v>
          </cell>
          <cell r="F49" t="str">
            <v>Geology</v>
          </cell>
          <cell r="G49" t="str">
            <v>Lubrication</v>
          </cell>
        </row>
        <row r="50">
          <cell r="B50" t="str">
            <v>12.11.11.13</v>
          </cell>
          <cell r="C50" t="str">
            <v>12 Support</v>
          </cell>
          <cell r="D50" t="str">
            <v>1211 Equipment</v>
          </cell>
          <cell r="E50" t="str">
            <v>Equipment</v>
          </cell>
          <cell r="F50" t="str">
            <v>Geology</v>
          </cell>
          <cell r="G50" t="str">
            <v>Equip Rental</v>
          </cell>
        </row>
        <row r="51">
          <cell r="B51" t="str">
            <v>12.11.11.14</v>
          </cell>
          <cell r="C51" t="str">
            <v>12 Support</v>
          </cell>
          <cell r="D51" t="str">
            <v>1211 Equipment</v>
          </cell>
          <cell r="E51" t="str">
            <v>Equipment</v>
          </cell>
          <cell r="F51" t="str">
            <v>Geology</v>
          </cell>
          <cell r="G51" t="str">
            <v>Equip repairs</v>
          </cell>
        </row>
        <row r="52">
          <cell r="B52" t="str">
            <v>12.11.11.15</v>
          </cell>
          <cell r="C52" t="str">
            <v>12 Support</v>
          </cell>
          <cell r="D52" t="str">
            <v>1211 Equipment</v>
          </cell>
          <cell r="E52" t="str">
            <v>Equipment</v>
          </cell>
          <cell r="F52" t="str">
            <v>Geology</v>
          </cell>
          <cell r="G52" t="str">
            <v>Vehicle repairs</v>
          </cell>
        </row>
        <row r="53">
          <cell r="B53" t="str">
            <v>12.11.11.16</v>
          </cell>
          <cell r="C53" t="str">
            <v>12 Support</v>
          </cell>
          <cell r="D53" t="str">
            <v>1211 Equipment</v>
          </cell>
          <cell r="E53" t="str">
            <v>Equipment</v>
          </cell>
          <cell r="F53" t="str">
            <v>Geology</v>
          </cell>
          <cell r="G53" t="str">
            <v>Depreciation</v>
          </cell>
        </row>
        <row r="54">
          <cell r="B54" t="str">
            <v>12.11.12.10</v>
          </cell>
          <cell r="C54" t="str">
            <v>12 Support</v>
          </cell>
          <cell r="D54" t="str">
            <v>1211 Equipment</v>
          </cell>
          <cell r="E54" t="str">
            <v>Equipment</v>
          </cell>
          <cell r="F54" t="str">
            <v>Coal Quality</v>
          </cell>
          <cell r="G54" t="str">
            <v>Vehicles</v>
          </cell>
        </row>
        <row r="55">
          <cell r="B55" t="str">
            <v>12.11.12.11</v>
          </cell>
          <cell r="C55" t="str">
            <v>12 Support</v>
          </cell>
          <cell r="D55" t="str">
            <v>1211 Equipment</v>
          </cell>
          <cell r="E55" t="str">
            <v>Equipment</v>
          </cell>
          <cell r="F55" t="str">
            <v>Coal Quality</v>
          </cell>
          <cell r="G55" t="str">
            <v>Fuel</v>
          </cell>
        </row>
        <row r="56">
          <cell r="B56" t="str">
            <v>12.11.12.12</v>
          </cell>
          <cell r="C56" t="str">
            <v>12 Support</v>
          </cell>
          <cell r="D56" t="str">
            <v>1211 Equipment</v>
          </cell>
          <cell r="E56" t="str">
            <v>Equipment</v>
          </cell>
          <cell r="F56" t="str">
            <v>Coal Quality</v>
          </cell>
          <cell r="G56" t="str">
            <v>Lubrication</v>
          </cell>
        </row>
        <row r="57">
          <cell r="B57" t="str">
            <v>12.11.12.13</v>
          </cell>
          <cell r="C57" t="str">
            <v>12 Support</v>
          </cell>
          <cell r="D57" t="str">
            <v>1211 Equipment</v>
          </cell>
          <cell r="E57" t="str">
            <v>Equipment</v>
          </cell>
          <cell r="F57" t="str">
            <v>Coal Quality</v>
          </cell>
          <cell r="G57" t="str">
            <v>Equip Rental</v>
          </cell>
        </row>
        <row r="58">
          <cell r="B58" t="str">
            <v>12.11.12.14</v>
          </cell>
          <cell r="C58" t="str">
            <v>12 Support</v>
          </cell>
          <cell r="D58" t="str">
            <v>1211 Equipment</v>
          </cell>
          <cell r="E58" t="str">
            <v>Equipment</v>
          </cell>
          <cell r="F58" t="str">
            <v>Coal Quality</v>
          </cell>
          <cell r="G58" t="str">
            <v>Equip repairs</v>
          </cell>
        </row>
        <row r="59">
          <cell r="B59" t="str">
            <v>12.11.12.15</v>
          </cell>
          <cell r="C59" t="str">
            <v>12 Support</v>
          </cell>
          <cell r="D59" t="str">
            <v>1211 Equipment</v>
          </cell>
          <cell r="E59" t="str">
            <v>Equipment</v>
          </cell>
          <cell r="F59" t="str">
            <v>Coal Quality</v>
          </cell>
          <cell r="G59" t="str">
            <v>Vehicle repairs</v>
          </cell>
        </row>
        <row r="60">
          <cell r="B60" t="str">
            <v>12.11.12.16</v>
          </cell>
          <cell r="C60" t="str">
            <v>12 Support</v>
          </cell>
          <cell r="D60" t="str">
            <v>1211 Equipment</v>
          </cell>
          <cell r="E60" t="str">
            <v>Equipment</v>
          </cell>
          <cell r="F60" t="str">
            <v>Coal Quality</v>
          </cell>
          <cell r="G60" t="str">
            <v>Depreciation</v>
          </cell>
        </row>
        <row r="61">
          <cell r="B61" t="str">
            <v>12.11.13.10</v>
          </cell>
          <cell r="C61" t="str">
            <v>12 Support</v>
          </cell>
          <cell r="D61" t="str">
            <v>1211 Equipment</v>
          </cell>
          <cell r="E61" t="str">
            <v>Equipment</v>
          </cell>
          <cell r="F61" t="str">
            <v>Mining Supervision</v>
          </cell>
          <cell r="G61" t="str">
            <v>Vehicles</v>
          </cell>
        </row>
        <row r="62">
          <cell r="B62" t="str">
            <v>12.11.13.11</v>
          </cell>
          <cell r="C62" t="str">
            <v>12 Support</v>
          </cell>
          <cell r="D62" t="str">
            <v>1211 Equipment</v>
          </cell>
          <cell r="E62" t="str">
            <v>Equipment</v>
          </cell>
          <cell r="F62" t="str">
            <v>Mining Supervision</v>
          </cell>
          <cell r="G62" t="str">
            <v>Fuel</v>
          </cell>
        </row>
        <row r="63">
          <cell r="B63" t="str">
            <v>12.11.13.12</v>
          </cell>
          <cell r="C63" t="str">
            <v>12 Support</v>
          </cell>
          <cell r="D63" t="str">
            <v>1211 Equipment</v>
          </cell>
          <cell r="E63" t="str">
            <v>Equipment</v>
          </cell>
          <cell r="F63" t="str">
            <v>Mining Supervision</v>
          </cell>
          <cell r="G63" t="str">
            <v>Lubrication</v>
          </cell>
        </row>
        <row r="64">
          <cell r="B64" t="str">
            <v>12.11.13.13</v>
          </cell>
          <cell r="C64" t="str">
            <v>12 Support</v>
          </cell>
          <cell r="D64" t="str">
            <v>1211 Equipment</v>
          </cell>
          <cell r="E64" t="str">
            <v>Equipment</v>
          </cell>
          <cell r="F64" t="str">
            <v>Mining Supervision</v>
          </cell>
          <cell r="G64" t="str">
            <v>Equip Rental</v>
          </cell>
        </row>
        <row r="65">
          <cell r="B65" t="str">
            <v>12.11.13.14</v>
          </cell>
          <cell r="C65" t="str">
            <v>12 Support</v>
          </cell>
          <cell r="D65" t="str">
            <v>1211 Equipment</v>
          </cell>
          <cell r="E65" t="str">
            <v>Equipment</v>
          </cell>
          <cell r="F65" t="str">
            <v>Mining Supervision</v>
          </cell>
          <cell r="G65" t="str">
            <v>Equip repairs</v>
          </cell>
        </row>
        <row r="66">
          <cell r="B66" t="str">
            <v>12.11.13.15</v>
          </cell>
          <cell r="C66" t="str">
            <v>12 Support</v>
          </cell>
          <cell r="D66" t="str">
            <v>1211 Equipment</v>
          </cell>
          <cell r="E66" t="str">
            <v>Equipment</v>
          </cell>
          <cell r="F66" t="str">
            <v>Mining Supervision</v>
          </cell>
          <cell r="G66" t="str">
            <v>Vehicle repairs</v>
          </cell>
        </row>
        <row r="67">
          <cell r="B67" t="str">
            <v>12.11.13.16</v>
          </cell>
          <cell r="C67" t="str">
            <v>12 Support</v>
          </cell>
          <cell r="D67" t="str">
            <v>1211 Equipment</v>
          </cell>
          <cell r="E67" t="str">
            <v>Equipment</v>
          </cell>
          <cell r="F67" t="str">
            <v>Mining Supervision</v>
          </cell>
          <cell r="G67" t="str">
            <v>Depreciation</v>
          </cell>
        </row>
        <row r="68">
          <cell r="B68" t="str">
            <v>12.11.14.10</v>
          </cell>
          <cell r="C68" t="str">
            <v>12 Support</v>
          </cell>
          <cell r="D68" t="str">
            <v>1211 Equipment</v>
          </cell>
          <cell r="E68" t="str">
            <v>Equipment</v>
          </cell>
          <cell r="F68" t="str">
            <v>Mine Planning</v>
          </cell>
          <cell r="G68" t="str">
            <v>Vehicles</v>
          </cell>
        </row>
        <row r="69">
          <cell r="B69" t="str">
            <v>12.11.14.11</v>
          </cell>
          <cell r="C69" t="str">
            <v>12 Support</v>
          </cell>
          <cell r="D69" t="str">
            <v>1211 Equipment</v>
          </cell>
          <cell r="E69" t="str">
            <v>Equipment</v>
          </cell>
          <cell r="F69" t="str">
            <v>Mine Planning</v>
          </cell>
          <cell r="G69" t="str">
            <v>Fuel</v>
          </cell>
        </row>
        <row r="70">
          <cell r="B70" t="str">
            <v>12.11.14.12</v>
          </cell>
          <cell r="C70" t="str">
            <v>12 Support</v>
          </cell>
          <cell r="D70" t="str">
            <v>1211 Equipment</v>
          </cell>
          <cell r="E70" t="str">
            <v>Equipment</v>
          </cell>
          <cell r="F70" t="str">
            <v>Mine Planning</v>
          </cell>
          <cell r="G70" t="str">
            <v>Lubrication</v>
          </cell>
        </row>
        <row r="71">
          <cell r="B71" t="str">
            <v>12.11.14.13</v>
          </cell>
          <cell r="C71" t="str">
            <v>12 Support</v>
          </cell>
          <cell r="D71" t="str">
            <v>1211 Equipment</v>
          </cell>
          <cell r="E71" t="str">
            <v>Equipment</v>
          </cell>
          <cell r="F71" t="str">
            <v>Mine Planning</v>
          </cell>
          <cell r="G71" t="str">
            <v>Equip Rental</v>
          </cell>
        </row>
        <row r="72">
          <cell r="B72" t="str">
            <v>12.11.14.14</v>
          </cell>
          <cell r="C72" t="str">
            <v>12 Support</v>
          </cell>
          <cell r="D72" t="str">
            <v>1211 Equipment</v>
          </cell>
          <cell r="E72" t="str">
            <v>Equipment</v>
          </cell>
          <cell r="F72" t="str">
            <v>Mine Planning</v>
          </cell>
          <cell r="G72" t="str">
            <v>Equip repairs</v>
          </cell>
        </row>
        <row r="73">
          <cell r="B73" t="str">
            <v>12.11.14.15</v>
          </cell>
          <cell r="C73" t="str">
            <v>12 Support</v>
          </cell>
          <cell r="D73" t="str">
            <v>1211 Equipment</v>
          </cell>
          <cell r="E73" t="str">
            <v>Equipment</v>
          </cell>
          <cell r="F73" t="str">
            <v>Mine Planning</v>
          </cell>
          <cell r="G73" t="str">
            <v>Vehicle repairs</v>
          </cell>
        </row>
        <row r="74">
          <cell r="B74" t="str">
            <v>12.11.14.16</v>
          </cell>
          <cell r="C74" t="str">
            <v>12 Support</v>
          </cell>
          <cell r="D74" t="str">
            <v>1211 Equipment</v>
          </cell>
          <cell r="E74" t="str">
            <v>Equipment</v>
          </cell>
          <cell r="F74" t="str">
            <v>Mine Planning</v>
          </cell>
          <cell r="G74" t="str">
            <v>Depreciation</v>
          </cell>
        </row>
        <row r="75">
          <cell r="B75" t="str">
            <v>12.11.15.10</v>
          </cell>
          <cell r="C75" t="str">
            <v>12 Support</v>
          </cell>
          <cell r="D75" t="str">
            <v>1211 Equipment</v>
          </cell>
          <cell r="E75" t="str">
            <v>Equipment</v>
          </cell>
          <cell r="F75" t="str">
            <v>Environmental</v>
          </cell>
          <cell r="G75" t="str">
            <v>Vehicles</v>
          </cell>
        </row>
        <row r="76">
          <cell r="B76" t="str">
            <v>12.11.15.11</v>
          </cell>
          <cell r="C76" t="str">
            <v>12 Support</v>
          </cell>
          <cell r="D76" t="str">
            <v>1211 Equipment</v>
          </cell>
          <cell r="E76" t="str">
            <v>Equipment</v>
          </cell>
          <cell r="F76" t="str">
            <v>Environmental</v>
          </cell>
          <cell r="G76" t="str">
            <v>Fuel</v>
          </cell>
        </row>
        <row r="77">
          <cell r="B77" t="str">
            <v>12.11.15.12</v>
          </cell>
          <cell r="C77" t="str">
            <v>12 Support</v>
          </cell>
          <cell r="D77" t="str">
            <v>1211 Equipment</v>
          </cell>
          <cell r="E77" t="str">
            <v>Equipment</v>
          </cell>
          <cell r="F77" t="str">
            <v>Environmental</v>
          </cell>
          <cell r="G77" t="str">
            <v>Lubrication</v>
          </cell>
        </row>
        <row r="78">
          <cell r="B78" t="str">
            <v>12.11.15.13</v>
          </cell>
          <cell r="C78" t="str">
            <v>12 Support</v>
          </cell>
          <cell r="D78" t="str">
            <v>1211 Equipment</v>
          </cell>
          <cell r="E78" t="str">
            <v>Equipment</v>
          </cell>
          <cell r="F78" t="str">
            <v>Environmental</v>
          </cell>
          <cell r="G78" t="str">
            <v>Equip Rental</v>
          </cell>
        </row>
        <row r="79">
          <cell r="B79" t="str">
            <v>12.11.15.14</v>
          </cell>
          <cell r="C79" t="str">
            <v>12 Support</v>
          </cell>
          <cell r="D79" t="str">
            <v>1211 Equipment</v>
          </cell>
          <cell r="E79" t="str">
            <v>Equipment</v>
          </cell>
          <cell r="F79" t="str">
            <v>Environmental</v>
          </cell>
          <cell r="G79" t="str">
            <v>Equip repairs</v>
          </cell>
        </row>
        <row r="80">
          <cell r="B80" t="str">
            <v>12.11.15.15</v>
          </cell>
          <cell r="C80" t="str">
            <v>12 Support</v>
          </cell>
          <cell r="D80" t="str">
            <v>1211 Equipment</v>
          </cell>
          <cell r="E80" t="str">
            <v>Equipment</v>
          </cell>
          <cell r="F80" t="str">
            <v>Environmental</v>
          </cell>
          <cell r="G80" t="str">
            <v>Vehicle repairs</v>
          </cell>
        </row>
        <row r="81">
          <cell r="B81" t="str">
            <v>12.11.15.16</v>
          </cell>
          <cell r="C81" t="str">
            <v>12 Support</v>
          </cell>
          <cell r="D81" t="str">
            <v>1211 Equipment</v>
          </cell>
          <cell r="E81" t="str">
            <v>Equipment</v>
          </cell>
          <cell r="F81" t="str">
            <v>Environmental</v>
          </cell>
          <cell r="G81" t="str">
            <v>Depreciation</v>
          </cell>
        </row>
        <row r="82">
          <cell r="B82" t="str">
            <v>12.11.16.10</v>
          </cell>
          <cell r="C82" t="str">
            <v>12 Support</v>
          </cell>
          <cell r="D82" t="str">
            <v>1211 Equipment</v>
          </cell>
          <cell r="E82" t="str">
            <v>Equipment</v>
          </cell>
          <cell r="F82" t="str">
            <v>Warehouse</v>
          </cell>
          <cell r="G82" t="str">
            <v>Vehicles</v>
          </cell>
        </row>
        <row r="83">
          <cell r="B83" t="str">
            <v>12.11.16.11</v>
          </cell>
          <cell r="C83" t="str">
            <v>12 Support</v>
          </cell>
          <cell r="D83" t="str">
            <v>1211 Equipment</v>
          </cell>
          <cell r="E83" t="str">
            <v>Equipment</v>
          </cell>
          <cell r="F83" t="str">
            <v>Warehouse</v>
          </cell>
          <cell r="G83" t="str">
            <v>Fuel</v>
          </cell>
        </row>
        <row r="84">
          <cell r="B84" t="str">
            <v>12.11.16.12</v>
          </cell>
          <cell r="C84" t="str">
            <v>12 Support</v>
          </cell>
          <cell r="D84" t="str">
            <v>1211 Equipment</v>
          </cell>
          <cell r="E84" t="str">
            <v>Equipment</v>
          </cell>
          <cell r="F84" t="str">
            <v>Warehouse</v>
          </cell>
          <cell r="G84" t="str">
            <v>Lubrication</v>
          </cell>
        </row>
        <row r="85">
          <cell r="B85" t="str">
            <v>12.11.16.13</v>
          </cell>
          <cell r="C85" t="str">
            <v>12 Support</v>
          </cell>
          <cell r="D85" t="str">
            <v>1211 Equipment</v>
          </cell>
          <cell r="E85" t="str">
            <v>Equipment</v>
          </cell>
          <cell r="F85" t="str">
            <v>Warehouse</v>
          </cell>
          <cell r="G85" t="str">
            <v>Equip Rental</v>
          </cell>
        </row>
        <row r="86">
          <cell r="B86" t="str">
            <v>12.11.16.14</v>
          </cell>
          <cell r="C86" t="str">
            <v>12 Support</v>
          </cell>
          <cell r="D86" t="str">
            <v>1211 Equipment</v>
          </cell>
          <cell r="E86" t="str">
            <v>Equipment</v>
          </cell>
          <cell r="F86" t="str">
            <v>Warehouse</v>
          </cell>
          <cell r="G86" t="str">
            <v>Equip repairs</v>
          </cell>
        </row>
        <row r="87">
          <cell r="B87" t="str">
            <v>12.11.16.15</v>
          </cell>
          <cell r="C87" t="str">
            <v>12 Support</v>
          </cell>
          <cell r="D87" t="str">
            <v>1211 Equipment</v>
          </cell>
          <cell r="E87" t="str">
            <v>Equipment</v>
          </cell>
          <cell r="F87" t="str">
            <v>Warehouse</v>
          </cell>
          <cell r="G87" t="str">
            <v>Vehicle repairs</v>
          </cell>
        </row>
        <row r="88">
          <cell r="B88" t="str">
            <v>12.11.16.16</v>
          </cell>
          <cell r="C88" t="str">
            <v>12 Support</v>
          </cell>
          <cell r="D88" t="str">
            <v>1211 Equipment</v>
          </cell>
          <cell r="E88" t="str">
            <v>Equipment</v>
          </cell>
          <cell r="F88" t="str">
            <v>Warehouse</v>
          </cell>
          <cell r="G88" t="str">
            <v>Depreciation</v>
          </cell>
        </row>
        <row r="89">
          <cell r="B89" t="str">
            <v>12.11.17.10</v>
          </cell>
          <cell r="C89" t="str">
            <v>12 Support</v>
          </cell>
          <cell r="D89" t="str">
            <v>1211 Equipment</v>
          </cell>
          <cell r="E89" t="str">
            <v>Equipment</v>
          </cell>
          <cell r="F89" t="str">
            <v>Maintenance</v>
          </cell>
          <cell r="G89" t="str">
            <v>Vehicles</v>
          </cell>
        </row>
        <row r="90">
          <cell r="B90" t="str">
            <v>12.11.17.11</v>
          </cell>
          <cell r="C90" t="str">
            <v>12 Support</v>
          </cell>
          <cell r="D90" t="str">
            <v>1211 Equipment</v>
          </cell>
          <cell r="E90" t="str">
            <v>Equipment</v>
          </cell>
          <cell r="F90" t="str">
            <v>Maintenance</v>
          </cell>
          <cell r="G90" t="str">
            <v>Fuel</v>
          </cell>
        </row>
        <row r="91">
          <cell r="B91" t="str">
            <v>12.11.17.12</v>
          </cell>
          <cell r="C91" t="str">
            <v>12 Support</v>
          </cell>
          <cell r="D91" t="str">
            <v>1211 Equipment</v>
          </cell>
          <cell r="E91" t="str">
            <v>Equipment</v>
          </cell>
          <cell r="F91" t="str">
            <v>Maintenance</v>
          </cell>
          <cell r="G91" t="str">
            <v>Lubrication</v>
          </cell>
        </row>
        <row r="92">
          <cell r="B92" t="str">
            <v>12.11.17.13</v>
          </cell>
          <cell r="C92" t="str">
            <v>12 Support</v>
          </cell>
          <cell r="D92" t="str">
            <v>1211 Equipment</v>
          </cell>
          <cell r="E92" t="str">
            <v>Equipment</v>
          </cell>
          <cell r="F92" t="str">
            <v>Maintenance</v>
          </cell>
          <cell r="G92" t="str">
            <v>Equip Rental - Small Tools</v>
          </cell>
        </row>
        <row r="93">
          <cell r="B93" t="str">
            <v>12.11.17.14</v>
          </cell>
          <cell r="C93" t="str">
            <v>12 Support</v>
          </cell>
          <cell r="D93" t="str">
            <v>1211 Equipment</v>
          </cell>
          <cell r="E93" t="str">
            <v>Equipment</v>
          </cell>
          <cell r="F93" t="str">
            <v>Maintenance</v>
          </cell>
          <cell r="G93" t="str">
            <v>Equip repairs</v>
          </cell>
        </row>
        <row r="94">
          <cell r="B94" t="str">
            <v>12.11.17.15</v>
          </cell>
          <cell r="C94" t="str">
            <v>12 Support</v>
          </cell>
          <cell r="D94" t="str">
            <v>1211 Equipment</v>
          </cell>
          <cell r="E94" t="str">
            <v>Equipment</v>
          </cell>
          <cell r="F94" t="str">
            <v>Maintenance</v>
          </cell>
          <cell r="G94" t="str">
            <v>Vehicle repairs</v>
          </cell>
        </row>
        <row r="95">
          <cell r="B95" t="str">
            <v>12.11.17.16</v>
          </cell>
          <cell r="C95" t="str">
            <v>12 Support</v>
          </cell>
          <cell r="D95" t="str">
            <v>1211 Equipment</v>
          </cell>
          <cell r="E95" t="str">
            <v>Equipment</v>
          </cell>
          <cell r="F95" t="str">
            <v>Maintenance</v>
          </cell>
          <cell r="G95" t="str">
            <v>Depreciation</v>
          </cell>
        </row>
        <row r="96">
          <cell r="B96" t="str">
            <v>12.11.18.10</v>
          </cell>
          <cell r="C96" t="str">
            <v>12 Support</v>
          </cell>
          <cell r="D96" t="str">
            <v>1211 Equipment</v>
          </cell>
          <cell r="E96" t="str">
            <v>Equipment</v>
          </cell>
          <cell r="F96" t="str">
            <v>Infrastructure(Roads etc)</v>
          </cell>
          <cell r="G96" t="str">
            <v>Vehicles</v>
          </cell>
        </row>
        <row r="97">
          <cell r="B97" t="str">
            <v>12.11.18.11</v>
          </cell>
          <cell r="C97" t="str">
            <v>12 Support</v>
          </cell>
          <cell r="D97" t="str">
            <v>1211 Equipment</v>
          </cell>
          <cell r="E97" t="str">
            <v>Equipment</v>
          </cell>
          <cell r="F97" t="str">
            <v>Infrastructure(Roads etc)</v>
          </cell>
          <cell r="G97" t="str">
            <v>Fuel</v>
          </cell>
        </row>
        <row r="98">
          <cell r="B98" t="str">
            <v>12.11.18.12</v>
          </cell>
          <cell r="C98" t="str">
            <v>12 Support</v>
          </cell>
          <cell r="D98" t="str">
            <v>1211 Equipment</v>
          </cell>
          <cell r="E98" t="str">
            <v>Equipment</v>
          </cell>
          <cell r="F98" t="str">
            <v>Infrastructure(Roads etc)</v>
          </cell>
          <cell r="G98" t="str">
            <v>Lubrication</v>
          </cell>
        </row>
        <row r="99">
          <cell r="B99" t="str">
            <v>12.11.18.13</v>
          </cell>
          <cell r="C99" t="str">
            <v>12 Support</v>
          </cell>
          <cell r="D99" t="str">
            <v>1211 Equipment</v>
          </cell>
          <cell r="E99" t="str">
            <v>Equipment</v>
          </cell>
          <cell r="F99" t="str">
            <v>Infrastructure(Roads etc)</v>
          </cell>
          <cell r="G99" t="str">
            <v>Equip Rental</v>
          </cell>
        </row>
        <row r="100">
          <cell r="B100" t="str">
            <v>12.11.18.14</v>
          </cell>
          <cell r="C100" t="str">
            <v>12 Support</v>
          </cell>
          <cell r="D100" t="str">
            <v>1211 Equipment</v>
          </cell>
          <cell r="E100" t="str">
            <v>Equipment</v>
          </cell>
          <cell r="F100" t="str">
            <v>Infrastructure(Roads etc)</v>
          </cell>
          <cell r="G100" t="str">
            <v>Equip repairs</v>
          </cell>
        </row>
        <row r="101">
          <cell r="B101" t="str">
            <v>12.11.18.15</v>
          </cell>
          <cell r="C101" t="str">
            <v>12 Support</v>
          </cell>
          <cell r="D101" t="str">
            <v>1211 Equipment</v>
          </cell>
          <cell r="E101" t="str">
            <v>Equipment</v>
          </cell>
          <cell r="F101" t="str">
            <v>Infrastructure(Roads etc)</v>
          </cell>
          <cell r="G101" t="str">
            <v>Vehicle repairs</v>
          </cell>
        </row>
        <row r="102">
          <cell r="B102" t="str">
            <v>12.11.18.16</v>
          </cell>
          <cell r="C102" t="str">
            <v>12 Support</v>
          </cell>
          <cell r="D102" t="str">
            <v>1211 Equipment</v>
          </cell>
          <cell r="E102" t="str">
            <v>Equipment</v>
          </cell>
          <cell r="F102" t="str">
            <v>Infrastructure(Roads etc)</v>
          </cell>
          <cell r="G102" t="str">
            <v>Depreciation</v>
          </cell>
        </row>
        <row r="103">
          <cell r="B103" t="str">
            <v>12.11.18.17</v>
          </cell>
          <cell r="C103" t="str">
            <v>12 Support</v>
          </cell>
          <cell r="D103" t="str">
            <v>1211 Equipment</v>
          </cell>
          <cell r="E103" t="str">
            <v>Equipment</v>
          </cell>
          <cell r="F103" t="str">
            <v>Infrastructure(Roads etc)</v>
          </cell>
          <cell r="G103" t="str">
            <v>Dozer</v>
          </cell>
        </row>
        <row r="104">
          <cell r="B104" t="str">
            <v>12.11.18.18</v>
          </cell>
          <cell r="C104" t="str">
            <v>12 Support</v>
          </cell>
          <cell r="D104" t="str">
            <v>1211 Equipment</v>
          </cell>
          <cell r="E104" t="str">
            <v>Equipment</v>
          </cell>
          <cell r="F104" t="str">
            <v>Infrastructure(Roads etc)</v>
          </cell>
          <cell r="G104" t="str">
            <v>Diesel</v>
          </cell>
        </row>
        <row r="105">
          <cell r="B105" t="str">
            <v>12.11.19.10</v>
          </cell>
          <cell r="C105" t="str">
            <v>12 Support</v>
          </cell>
          <cell r="D105" t="str">
            <v>1211 Equipment</v>
          </cell>
          <cell r="E105" t="str">
            <v>Equipment</v>
          </cell>
          <cell r="F105" t="str">
            <v>Dewatering/Pit Pumping/Drainage</v>
          </cell>
          <cell r="G105" t="str">
            <v>Vehicles</v>
          </cell>
        </row>
        <row r="106">
          <cell r="B106" t="str">
            <v>12.11.19.11</v>
          </cell>
          <cell r="C106" t="str">
            <v>12 Support</v>
          </cell>
          <cell r="D106" t="str">
            <v>1211 Equipment</v>
          </cell>
          <cell r="E106" t="str">
            <v>Equipment</v>
          </cell>
          <cell r="F106" t="str">
            <v>Dewatering/Pit Pumping/Drainage</v>
          </cell>
          <cell r="G106" t="str">
            <v>Fuel</v>
          </cell>
        </row>
        <row r="107">
          <cell r="B107" t="str">
            <v>12.11.19.12</v>
          </cell>
          <cell r="C107" t="str">
            <v>12 Support</v>
          </cell>
          <cell r="D107" t="str">
            <v>1211 Equipment</v>
          </cell>
          <cell r="E107" t="str">
            <v>Equipment</v>
          </cell>
          <cell r="F107" t="str">
            <v>Dewatering/Pit Pumping/Drainage</v>
          </cell>
          <cell r="G107" t="str">
            <v>Lubrication</v>
          </cell>
        </row>
        <row r="108">
          <cell r="B108" t="str">
            <v>12.11.19.13</v>
          </cell>
          <cell r="C108" t="str">
            <v>12 Support</v>
          </cell>
          <cell r="D108" t="str">
            <v>1211 Equipment</v>
          </cell>
          <cell r="E108" t="str">
            <v>Equipment</v>
          </cell>
          <cell r="F108" t="str">
            <v>Dewatering/Pit Pumping/Drainage</v>
          </cell>
          <cell r="G108" t="str">
            <v>Equip Rental</v>
          </cell>
        </row>
        <row r="109">
          <cell r="B109" t="str">
            <v>12.11.19.14</v>
          </cell>
          <cell r="C109" t="str">
            <v>12 Support</v>
          </cell>
          <cell r="D109" t="str">
            <v>1211 Equipment</v>
          </cell>
          <cell r="E109" t="str">
            <v>Equipment</v>
          </cell>
          <cell r="F109" t="str">
            <v>Dewatering/Pit Pumping/Drainage</v>
          </cell>
          <cell r="G109" t="str">
            <v>Equip repairs</v>
          </cell>
        </row>
        <row r="110">
          <cell r="B110" t="str">
            <v>12.11.19.15</v>
          </cell>
          <cell r="C110" t="str">
            <v>12 Support</v>
          </cell>
          <cell r="D110" t="str">
            <v>1211 Equipment</v>
          </cell>
          <cell r="E110" t="str">
            <v>Equipment</v>
          </cell>
          <cell r="F110" t="str">
            <v>Dewatering/Pit Pumping/Drainage</v>
          </cell>
          <cell r="G110" t="str">
            <v>Vehicle repairs</v>
          </cell>
        </row>
        <row r="111">
          <cell r="B111" t="str">
            <v>12.11.19.16</v>
          </cell>
          <cell r="C111" t="str">
            <v>12 Support</v>
          </cell>
          <cell r="D111" t="str">
            <v>1211 Equipment</v>
          </cell>
          <cell r="E111" t="str">
            <v>Equipment</v>
          </cell>
          <cell r="F111" t="str">
            <v>Dewatering/Pit Pumping/Drainage</v>
          </cell>
          <cell r="G111" t="str">
            <v>Depreciation</v>
          </cell>
        </row>
        <row r="112">
          <cell r="B112" t="str">
            <v>12.11.19.17</v>
          </cell>
          <cell r="C112" t="str">
            <v>12 Support</v>
          </cell>
          <cell r="D112" t="str">
            <v>1211 Equipment</v>
          </cell>
          <cell r="E112" t="str">
            <v>Equipment</v>
          </cell>
          <cell r="F112" t="str">
            <v>Dewatering/Pit Pumping/Drainage</v>
          </cell>
          <cell r="G112" t="str">
            <v>Back Up generator</v>
          </cell>
        </row>
        <row r="113">
          <cell r="B113" t="str">
            <v>12.11.19.18</v>
          </cell>
          <cell r="C113" t="str">
            <v>12 Support</v>
          </cell>
          <cell r="D113" t="str">
            <v>1211 Equipment</v>
          </cell>
          <cell r="E113" t="str">
            <v>Equipment</v>
          </cell>
          <cell r="F113" t="str">
            <v>Dewatering/Pit Pumping/Drainage</v>
          </cell>
          <cell r="G113" t="str">
            <v>Diesel</v>
          </cell>
        </row>
        <row r="114">
          <cell r="B114" t="str">
            <v>12.11.19.19</v>
          </cell>
          <cell r="C114" t="str">
            <v>12 Support</v>
          </cell>
          <cell r="D114" t="str">
            <v>1211 Equipment</v>
          </cell>
          <cell r="E114" t="str">
            <v>Equipment</v>
          </cell>
          <cell r="F114" t="str">
            <v>Dewatering/Pit Pumping/Drainage</v>
          </cell>
          <cell r="G114" t="str">
            <v>Dewatering pipe</v>
          </cell>
        </row>
        <row r="115">
          <cell r="B115" t="str">
            <v>12.11.19.20</v>
          </cell>
          <cell r="C115" t="str">
            <v>12 Support</v>
          </cell>
          <cell r="D115" t="str">
            <v>1211 Equipment</v>
          </cell>
          <cell r="E115" t="str">
            <v>Equipment</v>
          </cell>
          <cell r="F115" t="str">
            <v>Dewatering/Pit Pumping/Drainage</v>
          </cell>
          <cell r="G115" t="str">
            <v>Dozer</v>
          </cell>
        </row>
        <row r="116">
          <cell r="B116" t="str">
            <v>12.11.20.10</v>
          </cell>
          <cell r="C116" t="str">
            <v>12 Support</v>
          </cell>
          <cell r="D116" t="str">
            <v>1211 Equipment</v>
          </cell>
          <cell r="E116" t="str">
            <v>Equipment</v>
          </cell>
          <cell r="F116" t="str">
            <v>Dumps/Reclamation/Topsoil</v>
          </cell>
          <cell r="G116" t="str">
            <v>Vehicles</v>
          </cell>
        </row>
        <row r="117">
          <cell r="B117" t="str">
            <v>12.11.20.11</v>
          </cell>
          <cell r="C117" t="str">
            <v>12 Support</v>
          </cell>
          <cell r="D117" t="str">
            <v>1211 Equipment</v>
          </cell>
          <cell r="E117" t="str">
            <v>Equipment</v>
          </cell>
          <cell r="F117" t="str">
            <v>Dumps/Reclamation/Topsoil</v>
          </cell>
          <cell r="G117" t="str">
            <v>Fuel</v>
          </cell>
        </row>
        <row r="118">
          <cell r="B118" t="str">
            <v>12.11.20.12</v>
          </cell>
          <cell r="C118" t="str">
            <v>12 Support</v>
          </cell>
          <cell r="D118" t="str">
            <v>1211 Equipment</v>
          </cell>
          <cell r="E118" t="str">
            <v>Equipment</v>
          </cell>
          <cell r="F118" t="str">
            <v>Dumps/Reclamation/Topsoil</v>
          </cell>
          <cell r="G118" t="str">
            <v>Lubrication</v>
          </cell>
        </row>
        <row r="119">
          <cell r="B119" t="str">
            <v>12.11.20.13</v>
          </cell>
          <cell r="C119" t="str">
            <v>12 Support</v>
          </cell>
          <cell r="D119" t="str">
            <v>1211 Equipment</v>
          </cell>
          <cell r="E119" t="str">
            <v>Equipment</v>
          </cell>
          <cell r="F119" t="str">
            <v>Dumps/Reclamation/Topsoil</v>
          </cell>
          <cell r="G119" t="str">
            <v>Equip Rental</v>
          </cell>
        </row>
        <row r="120">
          <cell r="B120" t="str">
            <v>12.11.20.14</v>
          </cell>
          <cell r="C120" t="str">
            <v>12 Support</v>
          </cell>
          <cell r="D120" t="str">
            <v>1211 Equipment</v>
          </cell>
          <cell r="E120" t="str">
            <v>Equipment</v>
          </cell>
          <cell r="F120" t="str">
            <v>Dumps/Reclamation/Topsoil</v>
          </cell>
          <cell r="G120" t="str">
            <v>Equip repairs</v>
          </cell>
        </row>
        <row r="121">
          <cell r="B121" t="str">
            <v>12.11.20.15</v>
          </cell>
          <cell r="C121" t="str">
            <v>12 Support</v>
          </cell>
          <cell r="D121" t="str">
            <v>1211 Equipment</v>
          </cell>
          <cell r="E121" t="str">
            <v>Equipment</v>
          </cell>
          <cell r="F121" t="str">
            <v>Dumps/Reclamation/Topsoil</v>
          </cell>
          <cell r="G121" t="str">
            <v>Vehicle repairs</v>
          </cell>
        </row>
        <row r="122">
          <cell r="B122" t="str">
            <v>12.11.20.16</v>
          </cell>
          <cell r="C122" t="str">
            <v>12 Support</v>
          </cell>
          <cell r="D122" t="str">
            <v>1211 Equipment</v>
          </cell>
          <cell r="E122" t="str">
            <v>Equipment</v>
          </cell>
          <cell r="F122" t="str">
            <v>Dumps/Reclamation/Topsoil</v>
          </cell>
          <cell r="G122" t="str">
            <v>Depreciation</v>
          </cell>
        </row>
        <row r="123">
          <cell r="B123" t="str">
            <v>12.11.21.10</v>
          </cell>
          <cell r="C123" t="str">
            <v>12 Support</v>
          </cell>
          <cell r="D123" t="str">
            <v>1211 Equipment</v>
          </cell>
          <cell r="E123" t="str">
            <v>Equipment</v>
          </cell>
          <cell r="F123" t="str">
            <v>Watering</v>
          </cell>
          <cell r="G123" t="str">
            <v>Vehicles</v>
          </cell>
        </row>
        <row r="124">
          <cell r="B124" t="str">
            <v>12.11.21.11</v>
          </cell>
          <cell r="C124" t="str">
            <v>12 Support</v>
          </cell>
          <cell r="D124" t="str">
            <v>1211 Equipment</v>
          </cell>
          <cell r="E124" t="str">
            <v>Equipment</v>
          </cell>
          <cell r="F124" t="str">
            <v>Watering</v>
          </cell>
          <cell r="G124" t="str">
            <v>Fuel</v>
          </cell>
        </row>
        <row r="125">
          <cell r="B125" t="str">
            <v>12.11.21.12</v>
          </cell>
          <cell r="C125" t="str">
            <v>12 Support</v>
          </cell>
          <cell r="D125" t="str">
            <v>1211 Equipment</v>
          </cell>
          <cell r="E125" t="str">
            <v>Equipment</v>
          </cell>
          <cell r="F125" t="str">
            <v>Watering</v>
          </cell>
          <cell r="G125" t="str">
            <v>Lubrication</v>
          </cell>
        </row>
        <row r="126">
          <cell r="B126" t="str">
            <v>12.11.21.13</v>
          </cell>
          <cell r="C126" t="str">
            <v>12 Support</v>
          </cell>
          <cell r="D126" t="str">
            <v>1211 Equipment</v>
          </cell>
          <cell r="E126" t="str">
            <v>Equipment</v>
          </cell>
          <cell r="F126" t="str">
            <v>Watering</v>
          </cell>
          <cell r="G126" t="str">
            <v>Equip Rental</v>
          </cell>
        </row>
        <row r="127">
          <cell r="B127" t="str">
            <v>12.11.21.14</v>
          </cell>
          <cell r="C127" t="str">
            <v>12 Support</v>
          </cell>
          <cell r="D127" t="str">
            <v>1211 Equipment</v>
          </cell>
          <cell r="E127" t="str">
            <v>Equipment</v>
          </cell>
          <cell r="F127" t="str">
            <v>Watering</v>
          </cell>
          <cell r="G127" t="str">
            <v>Equip rental</v>
          </cell>
        </row>
        <row r="128">
          <cell r="B128" t="str">
            <v>12.11.21.15</v>
          </cell>
          <cell r="C128" t="str">
            <v>12 Support</v>
          </cell>
          <cell r="D128" t="str">
            <v>1211 Equipment</v>
          </cell>
          <cell r="E128" t="str">
            <v>Equipment</v>
          </cell>
          <cell r="F128" t="str">
            <v>Watering</v>
          </cell>
          <cell r="G128" t="str">
            <v>Vehicle repairs</v>
          </cell>
        </row>
        <row r="129">
          <cell r="B129" t="str">
            <v>12.11.21.16</v>
          </cell>
          <cell r="C129" t="str">
            <v>12 Support</v>
          </cell>
          <cell r="D129" t="str">
            <v>1211 Equipment</v>
          </cell>
          <cell r="E129" t="str">
            <v>Equipment</v>
          </cell>
          <cell r="F129" t="str">
            <v>Watering</v>
          </cell>
          <cell r="G129" t="str">
            <v>Depreciation</v>
          </cell>
        </row>
        <row r="130">
          <cell r="B130" t="str">
            <v>12.11.21.17</v>
          </cell>
          <cell r="C130" t="str">
            <v>12 Support</v>
          </cell>
          <cell r="D130" t="str">
            <v>1211 Equipment</v>
          </cell>
          <cell r="E130" t="str">
            <v>Equipment</v>
          </cell>
          <cell r="F130" t="str">
            <v>Medical Service</v>
          </cell>
          <cell r="G130" t="str">
            <v>Vehicles</v>
          </cell>
        </row>
        <row r="131">
          <cell r="B131" t="str">
            <v>12.11.21.18</v>
          </cell>
          <cell r="C131" t="str">
            <v>12 Support</v>
          </cell>
          <cell r="D131" t="str">
            <v>1211 Equipment</v>
          </cell>
          <cell r="E131" t="str">
            <v>Equipment</v>
          </cell>
          <cell r="F131" t="str">
            <v>Medical Service</v>
          </cell>
          <cell r="G131" t="str">
            <v>Fuel</v>
          </cell>
        </row>
        <row r="132">
          <cell r="B132" t="str">
            <v>12.11.21.19</v>
          </cell>
          <cell r="C132" t="str">
            <v>12 Support</v>
          </cell>
          <cell r="D132" t="str">
            <v>1211 Equipment</v>
          </cell>
          <cell r="E132" t="str">
            <v>Equipment</v>
          </cell>
          <cell r="F132" t="str">
            <v>Medical Service</v>
          </cell>
          <cell r="G132" t="str">
            <v>Lubrication</v>
          </cell>
        </row>
        <row r="133">
          <cell r="B133" t="str">
            <v>12.11.21.20</v>
          </cell>
          <cell r="C133" t="str">
            <v>12 Support</v>
          </cell>
          <cell r="D133" t="str">
            <v>1211 Equipment</v>
          </cell>
          <cell r="E133" t="str">
            <v>Equipment</v>
          </cell>
          <cell r="F133" t="str">
            <v>Medical Service</v>
          </cell>
          <cell r="G133" t="str">
            <v>Equip Rental</v>
          </cell>
        </row>
        <row r="134">
          <cell r="B134" t="str">
            <v>12.11.21.21</v>
          </cell>
          <cell r="C134" t="str">
            <v>12 Support</v>
          </cell>
          <cell r="D134" t="str">
            <v>1211 Equipment</v>
          </cell>
          <cell r="E134" t="str">
            <v>Equipment</v>
          </cell>
          <cell r="F134" t="str">
            <v>Medical Service</v>
          </cell>
          <cell r="G134" t="str">
            <v>Equip rental</v>
          </cell>
        </row>
        <row r="135">
          <cell r="B135" t="str">
            <v>12.11.21.22</v>
          </cell>
          <cell r="C135" t="str">
            <v>12 Support</v>
          </cell>
          <cell r="D135" t="str">
            <v>1211 Equipment</v>
          </cell>
          <cell r="E135" t="str">
            <v>Equipment</v>
          </cell>
          <cell r="F135" t="str">
            <v>Medical Service</v>
          </cell>
          <cell r="G135" t="str">
            <v>Vehicle repairs</v>
          </cell>
        </row>
        <row r="136">
          <cell r="B136" t="str">
            <v>12.11.21.23</v>
          </cell>
          <cell r="C136" t="str">
            <v>12 Support</v>
          </cell>
          <cell r="D136" t="str">
            <v>1211 Equipment</v>
          </cell>
          <cell r="E136" t="str">
            <v>Equipment</v>
          </cell>
          <cell r="F136" t="str">
            <v>Medical Service</v>
          </cell>
          <cell r="G136" t="str">
            <v>Depreciation</v>
          </cell>
        </row>
        <row r="137">
          <cell r="B137" t="str">
            <v>12.11.22.10</v>
          </cell>
          <cell r="C137" t="str">
            <v>12 Support</v>
          </cell>
          <cell r="D137" t="str">
            <v>1211 Equipment</v>
          </cell>
          <cell r="E137" t="str">
            <v>Equipment</v>
          </cell>
          <cell r="F137" t="str">
            <v>Administration</v>
          </cell>
          <cell r="G137" t="str">
            <v>Vehicles</v>
          </cell>
        </row>
        <row r="138">
          <cell r="B138" t="str">
            <v>12.11.22.11</v>
          </cell>
          <cell r="C138" t="str">
            <v>12 Support</v>
          </cell>
          <cell r="D138" t="str">
            <v>1211 Equipment</v>
          </cell>
          <cell r="E138" t="str">
            <v>Equipment</v>
          </cell>
          <cell r="F138" t="str">
            <v>Administration</v>
          </cell>
          <cell r="G138" t="str">
            <v>Fuel</v>
          </cell>
        </row>
        <row r="139">
          <cell r="B139" t="str">
            <v>12.11.22.12</v>
          </cell>
          <cell r="C139" t="str">
            <v>12 Support</v>
          </cell>
          <cell r="D139" t="str">
            <v>1211 Equipment</v>
          </cell>
          <cell r="E139" t="str">
            <v>Equipment</v>
          </cell>
          <cell r="F139" t="str">
            <v>Administration</v>
          </cell>
          <cell r="G139" t="str">
            <v>Lubrication</v>
          </cell>
        </row>
        <row r="140">
          <cell r="B140" t="str">
            <v>12.11.22.13</v>
          </cell>
          <cell r="C140" t="str">
            <v>12 Support</v>
          </cell>
          <cell r="D140" t="str">
            <v>1211 Equipment</v>
          </cell>
          <cell r="E140" t="str">
            <v>Equipment</v>
          </cell>
          <cell r="F140" t="str">
            <v>Administration</v>
          </cell>
          <cell r="G140" t="str">
            <v>Equip Rental</v>
          </cell>
        </row>
        <row r="141">
          <cell r="B141" t="str">
            <v>12.11.22.14</v>
          </cell>
          <cell r="C141" t="str">
            <v>12 Support</v>
          </cell>
          <cell r="D141" t="str">
            <v>1211 Equipment</v>
          </cell>
          <cell r="E141" t="str">
            <v>Equipment</v>
          </cell>
          <cell r="F141" t="str">
            <v>Administration</v>
          </cell>
          <cell r="G141" t="str">
            <v>Equip repairs</v>
          </cell>
        </row>
        <row r="142">
          <cell r="B142" t="str">
            <v>12.11.22.15</v>
          </cell>
          <cell r="C142" t="str">
            <v>12 Support</v>
          </cell>
          <cell r="D142" t="str">
            <v>1211 Equipment</v>
          </cell>
          <cell r="E142" t="str">
            <v>Equipment</v>
          </cell>
          <cell r="F142" t="str">
            <v>Administration</v>
          </cell>
          <cell r="G142" t="str">
            <v>Vehicle repairs</v>
          </cell>
        </row>
        <row r="143">
          <cell r="B143" t="str">
            <v>12.11.22.16</v>
          </cell>
          <cell r="C143" t="str">
            <v>12 Support</v>
          </cell>
          <cell r="D143" t="str">
            <v>1211 Equipment</v>
          </cell>
          <cell r="E143" t="str">
            <v>Equipment</v>
          </cell>
          <cell r="F143" t="str">
            <v>Administration</v>
          </cell>
          <cell r="G143" t="str">
            <v>Depreciation</v>
          </cell>
        </row>
        <row r="144">
          <cell r="B144" t="str">
            <v>12.12.10.10</v>
          </cell>
          <cell r="C144" t="str">
            <v>12 Support</v>
          </cell>
          <cell r="D144" t="str">
            <v>1212 General Expenses</v>
          </cell>
          <cell r="E144" t="str">
            <v>General Expenses</v>
          </cell>
          <cell r="F144" t="str">
            <v>General Expenses</v>
          </cell>
          <cell r="G144" t="str">
            <v>Surveying</v>
          </cell>
        </row>
        <row r="145">
          <cell r="B145" t="str">
            <v>12.12.10.11</v>
          </cell>
          <cell r="C145" t="str">
            <v>12 Support</v>
          </cell>
          <cell r="D145" t="str">
            <v>1212 General Expenses</v>
          </cell>
          <cell r="E145" t="str">
            <v>General Expenses</v>
          </cell>
          <cell r="F145" t="str">
            <v>General Expenses</v>
          </cell>
          <cell r="G145" t="str">
            <v>Geology</v>
          </cell>
        </row>
        <row r="146">
          <cell r="B146" t="str">
            <v>12.12.10.12</v>
          </cell>
          <cell r="C146" t="str">
            <v>12 Support</v>
          </cell>
          <cell r="D146" t="str">
            <v>1212 General Expenses</v>
          </cell>
          <cell r="E146" t="str">
            <v>General Expenses</v>
          </cell>
          <cell r="F146" t="str">
            <v>General Expenses</v>
          </cell>
          <cell r="G146" t="str">
            <v>Coal Quality</v>
          </cell>
        </row>
        <row r="147">
          <cell r="B147" t="str">
            <v>12.12.10.13</v>
          </cell>
          <cell r="C147" t="str">
            <v>12 Support</v>
          </cell>
          <cell r="D147" t="str">
            <v>1212 General Expenses</v>
          </cell>
          <cell r="E147" t="str">
            <v>General Expenses</v>
          </cell>
          <cell r="F147" t="str">
            <v>General Expenses</v>
          </cell>
          <cell r="G147" t="str">
            <v>Mine Engineering</v>
          </cell>
        </row>
        <row r="148">
          <cell r="B148" t="str">
            <v>12.12.10.14</v>
          </cell>
          <cell r="C148" t="str">
            <v>12 Support</v>
          </cell>
          <cell r="D148" t="str">
            <v>1212 General Expenses</v>
          </cell>
          <cell r="E148" t="str">
            <v>General Expenses</v>
          </cell>
          <cell r="F148" t="str">
            <v>General Expenses</v>
          </cell>
          <cell r="G148" t="str">
            <v>Mine Planning</v>
          </cell>
        </row>
        <row r="149">
          <cell r="B149" t="str">
            <v>12.12.10.15</v>
          </cell>
          <cell r="C149" t="str">
            <v>12 Support</v>
          </cell>
          <cell r="D149" t="str">
            <v>1212 General Expenses</v>
          </cell>
          <cell r="E149" t="str">
            <v>General Expenses</v>
          </cell>
          <cell r="F149" t="str">
            <v>General Expenses</v>
          </cell>
          <cell r="G149" t="str">
            <v>Environmental studies/supplies</v>
          </cell>
        </row>
        <row r="150">
          <cell r="B150" t="str">
            <v>12.12.10.16</v>
          </cell>
          <cell r="C150" t="str">
            <v>12 Support</v>
          </cell>
          <cell r="D150" t="str">
            <v>1212 General Expenses</v>
          </cell>
          <cell r="E150" t="str">
            <v>General Expenses</v>
          </cell>
          <cell r="F150" t="str">
            <v>General Expenses</v>
          </cell>
          <cell r="G150" t="str">
            <v>Civil works/workshops/cranes</v>
          </cell>
        </row>
        <row r="151">
          <cell r="B151" t="str">
            <v>12.12.10.17</v>
          </cell>
          <cell r="C151" t="str">
            <v>12 Support</v>
          </cell>
          <cell r="D151" t="str">
            <v>1212 General Expenses</v>
          </cell>
          <cell r="E151" t="str">
            <v>General Expenses</v>
          </cell>
          <cell r="F151" t="str">
            <v>General Expenses</v>
          </cell>
          <cell r="G151" t="str">
            <v>Warehouse</v>
          </cell>
        </row>
        <row r="152">
          <cell r="B152" t="str">
            <v>12.12.10.18</v>
          </cell>
          <cell r="C152" t="str">
            <v>12 Support</v>
          </cell>
          <cell r="D152" t="str">
            <v>1212 General Expenses</v>
          </cell>
          <cell r="E152" t="str">
            <v>General Expenses</v>
          </cell>
          <cell r="F152" t="str">
            <v>General Expenses</v>
          </cell>
          <cell r="G152" t="str">
            <v>Pit pumping</v>
          </cell>
        </row>
        <row r="153">
          <cell r="B153" t="str">
            <v>12.12.10.19</v>
          </cell>
          <cell r="C153" t="str">
            <v>12 Support</v>
          </cell>
          <cell r="D153" t="str">
            <v>1212 General Expenses</v>
          </cell>
          <cell r="E153" t="str">
            <v>General Expenses</v>
          </cell>
          <cell r="F153" t="str">
            <v>General Expenses</v>
          </cell>
          <cell r="G153" t="str">
            <v>Drainage works</v>
          </cell>
        </row>
        <row r="154">
          <cell r="B154" t="str">
            <v>12.12.10.20</v>
          </cell>
          <cell r="C154" t="str">
            <v>12 Support</v>
          </cell>
          <cell r="D154" t="str">
            <v>1212 General Expenses</v>
          </cell>
          <cell r="E154" t="str">
            <v>General Expenses</v>
          </cell>
          <cell r="F154" t="str">
            <v>General Expenses</v>
          </cell>
          <cell r="G154" t="str">
            <v>Sedimentation ponds</v>
          </cell>
        </row>
        <row r="155">
          <cell r="B155" t="str">
            <v>12.12.10.21</v>
          </cell>
          <cell r="C155" t="str">
            <v>12 Support</v>
          </cell>
          <cell r="D155" t="str">
            <v>1212 General Expenses</v>
          </cell>
          <cell r="E155" t="str">
            <v>General Expenses</v>
          </cell>
          <cell r="F155" t="str">
            <v>General Expenses</v>
          </cell>
          <cell r="G155" t="str">
            <v>Dewatering works</v>
          </cell>
        </row>
        <row r="156">
          <cell r="B156" t="str">
            <v>12.12.10.22</v>
          </cell>
          <cell r="C156" t="str">
            <v>12 Support</v>
          </cell>
          <cell r="D156" t="str">
            <v>1212 General Expenses</v>
          </cell>
          <cell r="E156" t="str">
            <v>General Expenses</v>
          </cell>
          <cell r="F156" t="str">
            <v>General Expenses</v>
          </cell>
          <cell r="G156" t="str">
            <v>Surface haul roads</v>
          </cell>
        </row>
        <row r="157">
          <cell r="B157" t="str">
            <v>12.12.10.23</v>
          </cell>
          <cell r="C157" t="str">
            <v>12 Support</v>
          </cell>
          <cell r="D157" t="str">
            <v>1212 General Expenses</v>
          </cell>
          <cell r="E157" t="str">
            <v>General Expenses</v>
          </cell>
          <cell r="F157" t="str">
            <v>General Expenses</v>
          </cell>
          <cell r="G157" t="str">
            <v>Topsoil removal</v>
          </cell>
        </row>
        <row r="158">
          <cell r="B158" t="str">
            <v>12.12.10.24</v>
          </cell>
          <cell r="C158" t="str">
            <v>12 Support</v>
          </cell>
          <cell r="D158" t="str">
            <v>1212 General Expenses</v>
          </cell>
          <cell r="E158" t="str">
            <v>General Expenses</v>
          </cell>
          <cell r="F158" t="str">
            <v>General Expenses</v>
          </cell>
          <cell r="G158" t="str">
            <v>Land reclamation</v>
          </cell>
        </row>
        <row r="159">
          <cell r="B159" t="str">
            <v>12.12.10.25</v>
          </cell>
          <cell r="C159" t="str">
            <v>12 Support</v>
          </cell>
          <cell r="D159" t="str">
            <v>1212 General Expenses</v>
          </cell>
          <cell r="E159" t="str">
            <v>General Expenses</v>
          </cell>
          <cell r="F159" t="str">
            <v>General Expenses</v>
          </cell>
          <cell r="G159" t="str">
            <v>Training</v>
          </cell>
        </row>
        <row r="160">
          <cell r="B160" t="str">
            <v>12.12.10.26</v>
          </cell>
          <cell r="C160" t="str">
            <v>12 Support</v>
          </cell>
          <cell r="D160" t="str">
            <v>1212 General Expenses</v>
          </cell>
          <cell r="E160" t="str">
            <v>General Expenses</v>
          </cell>
          <cell r="F160" t="str">
            <v>General Expenses</v>
          </cell>
          <cell r="G160" t="str">
            <v>Safety supplies &amp; equip</v>
          </cell>
        </row>
        <row r="161">
          <cell r="B161" t="str">
            <v>12.12.10.27</v>
          </cell>
          <cell r="C161" t="str">
            <v>12 Support</v>
          </cell>
          <cell r="D161" t="str">
            <v>1212 General Expenses</v>
          </cell>
          <cell r="E161" t="str">
            <v>General Expenses</v>
          </cell>
          <cell r="F161" t="str">
            <v>General Expenses</v>
          </cell>
          <cell r="G161" t="str">
            <v>Operations vehicles</v>
          </cell>
        </row>
        <row r="162">
          <cell r="B162" t="str">
            <v>12.12.10.28</v>
          </cell>
          <cell r="C162" t="str">
            <v>12 Support</v>
          </cell>
          <cell r="D162" t="str">
            <v>1212 General Expenses</v>
          </cell>
          <cell r="E162" t="str">
            <v>General Expenses</v>
          </cell>
          <cell r="F162" t="str">
            <v>General Expenses</v>
          </cell>
          <cell r="G162" t="str">
            <v>Pit communications equip maintenance</v>
          </cell>
        </row>
        <row r="163">
          <cell r="B163" t="str">
            <v>12.12.10.29</v>
          </cell>
          <cell r="C163" t="str">
            <v>12 Support</v>
          </cell>
          <cell r="D163" t="str">
            <v>1212 General Expenses</v>
          </cell>
          <cell r="E163" t="str">
            <v>General Expenses</v>
          </cell>
          <cell r="F163" t="str">
            <v>General Expenses</v>
          </cell>
          <cell r="G163" t="str">
            <v>Misc equip rental</v>
          </cell>
        </row>
        <row r="164">
          <cell r="B164" t="str">
            <v>12.12.10.30</v>
          </cell>
          <cell r="C164" t="str">
            <v>12 Support</v>
          </cell>
          <cell r="D164" t="str">
            <v>1212 General Expenses</v>
          </cell>
          <cell r="E164" t="str">
            <v>General Expenses</v>
          </cell>
          <cell r="F164" t="str">
            <v>General Expenses</v>
          </cell>
          <cell r="G164" t="str">
            <v>Mine personnel transport</v>
          </cell>
        </row>
        <row r="165">
          <cell r="B165" t="str">
            <v>12.12.10.31</v>
          </cell>
          <cell r="C165" t="str">
            <v>12 Support</v>
          </cell>
          <cell r="D165" t="str">
            <v>1212 General Expenses</v>
          </cell>
          <cell r="E165" t="str">
            <v>General Expenses</v>
          </cell>
          <cell r="F165" t="str">
            <v>General Expenses</v>
          </cell>
          <cell r="G165" t="str">
            <v>Workshop</v>
          </cell>
        </row>
        <row r="166">
          <cell r="B166" t="str">
            <v>12.12.10.32</v>
          </cell>
          <cell r="C166" t="str">
            <v>12 Support</v>
          </cell>
          <cell r="D166" t="str">
            <v>1212 General Expenses</v>
          </cell>
          <cell r="E166" t="str">
            <v>General Expenses</v>
          </cell>
          <cell r="F166" t="str">
            <v>General Expenses</v>
          </cell>
          <cell r="G166" t="str">
            <v>General Expenses</v>
          </cell>
        </row>
        <row r="167">
          <cell r="B167" t="str">
            <v>12.12.10.33</v>
          </cell>
          <cell r="C167" t="str">
            <v>12 Support</v>
          </cell>
          <cell r="D167" t="str">
            <v>1212 General Expenses</v>
          </cell>
          <cell r="E167" t="str">
            <v>General Expenses</v>
          </cell>
          <cell r="F167" t="str">
            <v>General Expenses</v>
          </cell>
          <cell r="G167" t="str">
            <v>Depreciation</v>
          </cell>
        </row>
        <row r="168">
          <cell r="B168" t="str">
            <v>12.12.10.34</v>
          </cell>
          <cell r="C168" t="str">
            <v>12 Support</v>
          </cell>
          <cell r="D168" t="str">
            <v>1212 General Expenses</v>
          </cell>
          <cell r="E168" t="str">
            <v>General Expenses</v>
          </cell>
          <cell r="F168" t="str">
            <v>General Expenses</v>
          </cell>
          <cell r="G168" t="str">
            <v>Safety elements</v>
          </cell>
        </row>
        <row r="169">
          <cell r="B169" t="str">
            <v>12.12.10.35</v>
          </cell>
          <cell r="C169" t="str">
            <v>12 Support</v>
          </cell>
          <cell r="D169" t="str">
            <v>1212 General Expenses</v>
          </cell>
          <cell r="E169" t="str">
            <v>General Expenses</v>
          </cell>
          <cell r="F169" t="str">
            <v>General Expenses</v>
          </cell>
          <cell r="G169" t="str">
            <v>Technical Office (Consumables)</v>
          </cell>
        </row>
        <row r="170">
          <cell r="B170" t="str">
            <v>12.13.10.10</v>
          </cell>
          <cell r="C170" t="str">
            <v>12 Support</v>
          </cell>
          <cell r="D170" t="str">
            <v>1213 Power</v>
          </cell>
          <cell r="E170" t="str">
            <v>Power</v>
          </cell>
          <cell r="F170" t="str">
            <v>Power</v>
          </cell>
          <cell r="G170" t="str">
            <v>Electricity</v>
          </cell>
        </row>
        <row r="171">
          <cell r="B171" t="str">
            <v>12.13.10.11</v>
          </cell>
          <cell r="C171" t="str">
            <v>12 Support</v>
          </cell>
          <cell r="D171" t="str">
            <v>1213 Power</v>
          </cell>
          <cell r="E171" t="str">
            <v>Power</v>
          </cell>
          <cell r="F171" t="str">
            <v>Power</v>
          </cell>
          <cell r="G171" t="str">
            <v>Diesel</v>
          </cell>
        </row>
        <row r="172">
          <cell r="B172" t="str">
            <v>12.13.10.12</v>
          </cell>
          <cell r="C172" t="str">
            <v>12 Support</v>
          </cell>
          <cell r="D172" t="str">
            <v>1213 Power</v>
          </cell>
          <cell r="E172" t="str">
            <v>Power</v>
          </cell>
          <cell r="F172" t="str">
            <v>Power</v>
          </cell>
          <cell r="G172" t="str">
            <v>Maint: Spares</v>
          </cell>
        </row>
        <row r="173">
          <cell r="B173" t="str">
            <v>12.13.10.13</v>
          </cell>
          <cell r="C173" t="str">
            <v>12 Support</v>
          </cell>
          <cell r="D173" t="str">
            <v>1213 Power</v>
          </cell>
          <cell r="E173" t="str">
            <v>Power</v>
          </cell>
          <cell r="F173" t="str">
            <v>Power</v>
          </cell>
          <cell r="G173" t="str">
            <v>Maint: Labour/Services</v>
          </cell>
        </row>
        <row r="174">
          <cell r="B174" t="str">
            <v>12.13.10.14</v>
          </cell>
          <cell r="C174" t="str">
            <v>12 Support</v>
          </cell>
          <cell r="D174" t="str">
            <v>1213 Power</v>
          </cell>
          <cell r="E174" t="str">
            <v>Power</v>
          </cell>
          <cell r="F174" t="str">
            <v>Power</v>
          </cell>
          <cell r="G174" t="str">
            <v>Depreciation</v>
          </cell>
        </row>
        <row r="175">
          <cell r="B175" t="str">
            <v>12.14.10.10</v>
          </cell>
          <cell r="C175" t="str">
            <v>12 Support</v>
          </cell>
          <cell r="D175" t="str">
            <v>1214 Fuel &amp; Lub</v>
          </cell>
          <cell r="E175" t="str">
            <v>Fuel &amp; Lub</v>
          </cell>
          <cell r="F175" t="str">
            <v>Fuel</v>
          </cell>
          <cell r="G175" t="str">
            <v>Survey</v>
          </cell>
        </row>
        <row r="176">
          <cell r="B176" t="str">
            <v>12.14.10.11</v>
          </cell>
          <cell r="C176" t="str">
            <v>12 Support</v>
          </cell>
          <cell r="D176" t="str">
            <v>1214 Fuel &amp; Lub</v>
          </cell>
          <cell r="E176" t="str">
            <v>Fuel &amp; Lub</v>
          </cell>
          <cell r="F176" t="str">
            <v>Fuel</v>
          </cell>
          <cell r="G176" t="str">
            <v>Geology</v>
          </cell>
        </row>
        <row r="177">
          <cell r="B177" t="str">
            <v>12.14.10.12</v>
          </cell>
          <cell r="C177" t="str">
            <v>12 Support</v>
          </cell>
          <cell r="D177" t="str">
            <v>1214 Fuel &amp; Lub</v>
          </cell>
          <cell r="E177" t="str">
            <v>Fuel &amp; Lub</v>
          </cell>
          <cell r="F177" t="str">
            <v>Fuel</v>
          </cell>
          <cell r="G177" t="str">
            <v>Coal Quality</v>
          </cell>
        </row>
        <row r="178">
          <cell r="B178" t="str">
            <v>12.14.10.13</v>
          </cell>
          <cell r="C178" t="str">
            <v>12 Support</v>
          </cell>
          <cell r="D178" t="str">
            <v>1214 Fuel &amp; Lub</v>
          </cell>
          <cell r="E178" t="str">
            <v>Fuel &amp; Lub</v>
          </cell>
          <cell r="F178" t="str">
            <v>Fuel</v>
          </cell>
          <cell r="G178" t="str">
            <v>Mine Engineering</v>
          </cell>
        </row>
        <row r="179">
          <cell r="B179" t="str">
            <v>12.14.10.14</v>
          </cell>
          <cell r="C179" t="str">
            <v>12 Support</v>
          </cell>
          <cell r="D179" t="str">
            <v>1214 Fuel &amp; Lub</v>
          </cell>
          <cell r="E179" t="str">
            <v>Fuel &amp; Lub</v>
          </cell>
          <cell r="F179" t="str">
            <v>Fuel</v>
          </cell>
          <cell r="G179" t="str">
            <v>Mine Planning</v>
          </cell>
        </row>
        <row r="180">
          <cell r="B180" t="str">
            <v>12.14.10.15</v>
          </cell>
          <cell r="C180" t="str">
            <v>12 Support</v>
          </cell>
          <cell r="D180" t="str">
            <v>1214 Fuel &amp; Lub</v>
          </cell>
          <cell r="E180" t="str">
            <v>Fuel &amp; Lub</v>
          </cell>
          <cell r="F180" t="str">
            <v>Fuel</v>
          </cell>
          <cell r="G180" t="str">
            <v>Environmental</v>
          </cell>
        </row>
        <row r="181">
          <cell r="B181" t="str">
            <v>12.14.10.16</v>
          </cell>
          <cell r="C181" t="str">
            <v>12 Support</v>
          </cell>
          <cell r="D181" t="str">
            <v>1214 Fuel &amp; Lub</v>
          </cell>
          <cell r="E181" t="str">
            <v>Fuel &amp; Lub</v>
          </cell>
          <cell r="F181" t="str">
            <v>Fuel</v>
          </cell>
          <cell r="G181" t="str">
            <v>Warehouse</v>
          </cell>
        </row>
        <row r="182">
          <cell r="B182" t="str">
            <v>12.14.10.17</v>
          </cell>
          <cell r="C182" t="str">
            <v>12 Support</v>
          </cell>
          <cell r="D182" t="str">
            <v>1214 Fuel &amp; Lub</v>
          </cell>
          <cell r="E182" t="str">
            <v>Fuel &amp; Lub</v>
          </cell>
          <cell r="F182" t="str">
            <v>Fuel</v>
          </cell>
          <cell r="G182" t="str">
            <v>Workshops</v>
          </cell>
        </row>
        <row r="183">
          <cell r="B183" t="str">
            <v>12.14.10.18</v>
          </cell>
          <cell r="C183" t="str">
            <v>12 Support</v>
          </cell>
          <cell r="D183" t="str">
            <v>1214 Fuel &amp; Lub</v>
          </cell>
          <cell r="E183" t="str">
            <v>Fuel &amp; Lub</v>
          </cell>
          <cell r="F183" t="str">
            <v>Fuel</v>
          </cell>
          <cell r="G183" t="str">
            <v>Infrastructure(Roads etc)</v>
          </cell>
        </row>
        <row r="184">
          <cell r="B184" t="str">
            <v>12.14.10.19</v>
          </cell>
          <cell r="C184" t="str">
            <v>12 Support</v>
          </cell>
          <cell r="D184" t="str">
            <v>1214 Fuel &amp; Lub</v>
          </cell>
          <cell r="E184" t="str">
            <v>Fuel &amp; Lub</v>
          </cell>
          <cell r="F184" t="str">
            <v>Fuel</v>
          </cell>
          <cell r="G184" t="str">
            <v>Dewatering/Pit Pumping/Drainage</v>
          </cell>
        </row>
        <row r="185">
          <cell r="B185" t="str">
            <v>12.14.10.20</v>
          </cell>
          <cell r="C185" t="str">
            <v>12 Support</v>
          </cell>
          <cell r="D185" t="str">
            <v>1214 Fuel &amp; Lub</v>
          </cell>
          <cell r="E185" t="str">
            <v>Fuel &amp; Lub</v>
          </cell>
          <cell r="F185" t="str">
            <v>Fuel</v>
          </cell>
          <cell r="G185" t="str">
            <v>Dumps/Reclamation/Topsoil</v>
          </cell>
        </row>
        <row r="186">
          <cell r="B186" t="str">
            <v>12.14.11.10</v>
          </cell>
          <cell r="C186" t="str">
            <v>12 Support</v>
          </cell>
          <cell r="D186" t="str">
            <v>1214 Fuel &amp; Lub</v>
          </cell>
          <cell r="E186" t="str">
            <v>Fuel &amp; Lub</v>
          </cell>
          <cell r="F186" t="str">
            <v>Lubrication</v>
          </cell>
          <cell r="G186" t="str">
            <v>Survey</v>
          </cell>
        </row>
        <row r="187">
          <cell r="B187" t="str">
            <v>12.14.11.11</v>
          </cell>
          <cell r="C187" t="str">
            <v>12 Support</v>
          </cell>
          <cell r="D187" t="str">
            <v>1214 Fuel &amp; Lub</v>
          </cell>
          <cell r="E187" t="str">
            <v>Fuel &amp; Lub</v>
          </cell>
          <cell r="F187" t="str">
            <v>Lubrication</v>
          </cell>
          <cell r="G187" t="str">
            <v>Geology</v>
          </cell>
        </row>
        <row r="188">
          <cell r="B188" t="str">
            <v>12.14.11.12</v>
          </cell>
          <cell r="C188" t="str">
            <v>12 Support</v>
          </cell>
          <cell r="D188" t="str">
            <v>1214 Fuel &amp; Lub</v>
          </cell>
          <cell r="E188" t="str">
            <v>Fuel &amp; Lub</v>
          </cell>
          <cell r="F188" t="str">
            <v>Lubrication</v>
          </cell>
          <cell r="G188" t="str">
            <v>Coal Quality</v>
          </cell>
        </row>
        <row r="189">
          <cell r="B189" t="str">
            <v>12.14.11.13</v>
          </cell>
          <cell r="C189" t="str">
            <v>12 Support</v>
          </cell>
          <cell r="D189" t="str">
            <v>1214 Fuel &amp; Lub</v>
          </cell>
          <cell r="E189" t="str">
            <v>Fuel &amp; Lub</v>
          </cell>
          <cell r="F189" t="str">
            <v>Lubrication</v>
          </cell>
          <cell r="G189" t="str">
            <v>Mine Engineering</v>
          </cell>
        </row>
        <row r="190">
          <cell r="B190" t="str">
            <v>12.14.11.14</v>
          </cell>
          <cell r="C190" t="str">
            <v>12 Support</v>
          </cell>
          <cell r="D190" t="str">
            <v>1214 Fuel &amp; Lub</v>
          </cell>
          <cell r="E190" t="str">
            <v>Fuel &amp; Lub</v>
          </cell>
          <cell r="F190" t="str">
            <v>Lubrication</v>
          </cell>
          <cell r="G190" t="str">
            <v>Mine Planning</v>
          </cell>
        </row>
        <row r="191">
          <cell r="B191" t="str">
            <v>12.14.11.15</v>
          </cell>
          <cell r="C191" t="str">
            <v>12 Support</v>
          </cell>
          <cell r="D191" t="str">
            <v>1214 Fuel &amp; Lub</v>
          </cell>
          <cell r="E191" t="str">
            <v>Fuel &amp; Lub</v>
          </cell>
          <cell r="F191" t="str">
            <v>Lubrication</v>
          </cell>
          <cell r="G191" t="str">
            <v>Environmental</v>
          </cell>
        </row>
        <row r="192">
          <cell r="B192" t="str">
            <v>12.14.11.16</v>
          </cell>
          <cell r="C192" t="str">
            <v>12 Support</v>
          </cell>
          <cell r="D192" t="str">
            <v>1214 Fuel &amp; Lub</v>
          </cell>
          <cell r="E192" t="str">
            <v>Fuel &amp; Lub</v>
          </cell>
          <cell r="F192" t="str">
            <v>Lubrication</v>
          </cell>
          <cell r="G192" t="str">
            <v>Warehouse</v>
          </cell>
        </row>
        <row r="193">
          <cell r="B193" t="str">
            <v>12.14.11.17</v>
          </cell>
          <cell r="C193" t="str">
            <v>12 Support</v>
          </cell>
          <cell r="D193" t="str">
            <v>1214 Fuel &amp; Lub</v>
          </cell>
          <cell r="E193" t="str">
            <v>Fuel &amp; Lub</v>
          </cell>
          <cell r="F193" t="str">
            <v>Lubrication</v>
          </cell>
          <cell r="G193" t="str">
            <v>Workshops</v>
          </cell>
        </row>
        <row r="194">
          <cell r="B194" t="str">
            <v>12.14.11.18</v>
          </cell>
          <cell r="C194" t="str">
            <v>12 Support</v>
          </cell>
          <cell r="D194" t="str">
            <v>1214 Fuel &amp; Lub</v>
          </cell>
          <cell r="E194" t="str">
            <v>Fuel &amp; Lub</v>
          </cell>
          <cell r="F194" t="str">
            <v>Lubrication</v>
          </cell>
          <cell r="G194" t="str">
            <v>Infrastructure(Roads etc)</v>
          </cell>
        </row>
        <row r="195">
          <cell r="B195" t="str">
            <v>12.14.11.19</v>
          </cell>
          <cell r="C195" t="str">
            <v>12 Support</v>
          </cell>
          <cell r="D195" t="str">
            <v>1214 Fuel &amp; Lub</v>
          </cell>
          <cell r="E195" t="str">
            <v>Fuel &amp; Lub</v>
          </cell>
          <cell r="F195" t="str">
            <v>Lubrication</v>
          </cell>
          <cell r="G195" t="str">
            <v>Dewatering/Pit Pumping/Drainage</v>
          </cell>
        </row>
        <row r="196">
          <cell r="B196" t="str">
            <v>12.14.11.20</v>
          </cell>
          <cell r="C196" t="str">
            <v>12 Support</v>
          </cell>
          <cell r="D196" t="str">
            <v>1214 Fuel &amp; Lub</v>
          </cell>
          <cell r="E196" t="str">
            <v>Fuel &amp; Lub</v>
          </cell>
          <cell r="F196" t="str">
            <v>Lubrication</v>
          </cell>
          <cell r="G196" t="str">
            <v>Dumps/Reclamation/Topsoil</v>
          </cell>
        </row>
        <row r="197">
          <cell r="B197" t="str">
            <v>13.10</v>
          </cell>
          <cell r="C197" t="str">
            <v>13 Coal Handling</v>
          </cell>
          <cell r="D197" t="str">
            <v>1310 Labour</v>
          </cell>
          <cell r="E197" t="str">
            <v>Labour</v>
          </cell>
          <cell r="F197" t="str">
            <v>Labour</v>
          </cell>
          <cell r="G197" t="str">
            <v>Labour</v>
          </cell>
        </row>
        <row r="198">
          <cell r="B198" t="str">
            <v>13.10.10</v>
          </cell>
          <cell r="C198" t="str">
            <v>13 Coal Handling</v>
          </cell>
          <cell r="D198" t="str">
            <v>1310 Labour</v>
          </cell>
          <cell r="E198" t="str">
            <v>Temporary Employees</v>
          </cell>
          <cell r="F198" t="str">
            <v>Temporary Employees</v>
          </cell>
          <cell r="G198" t="str">
            <v>Temporary Employees</v>
          </cell>
        </row>
        <row r="199">
          <cell r="B199" t="str">
            <v>13.11</v>
          </cell>
          <cell r="C199" t="str">
            <v>13 Coal Handling</v>
          </cell>
          <cell r="D199" t="str">
            <v xml:space="preserve">1311 Crushing </v>
          </cell>
          <cell r="E199" t="str">
            <v xml:space="preserve">Crushing </v>
          </cell>
          <cell r="F199" t="str">
            <v>Crushing</v>
          </cell>
          <cell r="G199" t="str">
            <v xml:space="preserve">Crushing </v>
          </cell>
        </row>
        <row r="200">
          <cell r="B200" t="str">
            <v>13.12</v>
          </cell>
          <cell r="C200" t="str">
            <v>13 Coal Handling</v>
          </cell>
          <cell r="D200" t="str">
            <v xml:space="preserve">1311 Crushing </v>
          </cell>
          <cell r="E200" t="str">
            <v xml:space="preserve">Crushing </v>
          </cell>
          <cell r="F200" t="str">
            <v>Crushing</v>
          </cell>
          <cell r="G200" t="str">
            <v>Depreciation</v>
          </cell>
        </row>
        <row r="201">
          <cell r="B201" t="str">
            <v>14.10</v>
          </cell>
          <cell r="C201" t="str">
            <v>14 Admin &amp; Infrastructure</v>
          </cell>
          <cell r="D201" t="str">
            <v>1410 Labour</v>
          </cell>
          <cell r="E201" t="str">
            <v>Labour</v>
          </cell>
          <cell r="F201" t="str">
            <v>Labour</v>
          </cell>
          <cell r="G201" t="str">
            <v>Labour</v>
          </cell>
        </row>
        <row r="202">
          <cell r="B202" t="str">
            <v>14.10.10</v>
          </cell>
          <cell r="C202" t="str">
            <v>14 Admin &amp; Infrastructure</v>
          </cell>
          <cell r="D202" t="str">
            <v>1410 Labour</v>
          </cell>
          <cell r="E202" t="str">
            <v>Temporary Employees</v>
          </cell>
          <cell r="F202" t="str">
            <v>Temporary Employees</v>
          </cell>
          <cell r="G202" t="str">
            <v>Temporary Employees</v>
          </cell>
        </row>
        <row r="203">
          <cell r="B203" t="str">
            <v>14.11.10.10</v>
          </cell>
          <cell r="C203" t="str">
            <v>14 Admin &amp; Infrastructure</v>
          </cell>
          <cell r="D203" t="str">
            <v>1411 General Expenses</v>
          </cell>
          <cell r="E203" t="str">
            <v>Fees</v>
          </cell>
          <cell r="F203" t="str">
            <v>Plan Vallejo</v>
          </cell>
          <cell r="G203" t="str">
            <v>Plan Vallejo</v>
          </cell>
        </row>
        <row r="204">
          <cell r="B204" t="str">
            <v>14.11.10.11</v>
          </cell>
          <cell r="C204" t="str">
            <v>14 Admin &amp; Infrastructure</v>
          </cell>
          <cell r="D204" t="str">
            <v>1411 General Expenses</v>
          </cell>
          <cell r="E204" t="str">
            <v>Fees</v>
          </cell>
          <cell r="F204" t="str">
            <v>Parra Rodriguez - Ingeominas</v>
          </cell>
          <cell r="G204" t="str">
            <v>Parra Rodriguez - Ingeominas</v>
          </cell>
        </row>
        <row r="205">
          <cell r="B205" t="str">
            <v>14.11.10.12</v>
          </cell>
          <cell r="C205" t="str">
            <v>14 Admin &amp; Infrastructure</v>
          </cell>
          <cell r="D205" t="str">
            <v>1411 General Expenses</v>
          </cell>
          <cell r="E205" t="str">
            <v>Fees</v>
          </cell>
          <cell r="F205" t="str">
            <v>Lewis &amp; Willis - Tax Issues</v>
          </cell>
          <cell r="G205" t="str">
            <v>Lewis &amp; Willis - Tax Issues</v>
          </cell>
        </row>
        <row r="206">
          <cell r="B206" t="str">
            <v>14.11.10.13</v>
          </cell>
          <cell r="C206" t="str">
            <v>14 Admin &amp; Infrastructure</v>
          </cell>
          <cell r="D206" t="str">
            <v>1411 General Expenses</v>
          </cell>
          <cell r="E206" t="str">
            <v>Fees</v>
          </cell>
          <cell r="F206" t="str">
            <v>Mine Planning Consulting Fees</v>
          </cell>
          <cell r="G206" t="str">
            <v>Mine Planning Consulting Fees</v>
          </cell>
        </row>
        <row r="207">
          <cell r="B207" t="str">
            <v>14.11.10.14</v>
          </cell>
          <cell r="C207" t="str">
            <v>14 Admin &amp; Infrastructure</v>
          </cell>
          <cell r="D207" t="str">
            <v>1411 General Expenses</v>
          </cell>
          <cell r="E207" t="str">
            <v>Fees</v>
          </cell>
          <cell r="F207" t="str">
            <v>Other</v>
          </cell>
          <cell r="G207" t="str">
            <v>Other</v>
          </cell>
        </row>
        <row r="208">
          <cell r="B208" t="str">
            <v>14.11.11</v>
          </cell>
          <cell r="C208" t="str">
            <v>14 Admin &amp; Infrastructure</v>
          </cell>
          <cell r="D208" t="str">
            <v>1411 General Expenses</v>
          </cell>
          <cell r="E208" t="str">
            <v>Taxes</v>
          </cell>
          <cell r="F208" t="str">
            <v>Taxes</v>
          </cell>
          <cell r="G208" t="str">
            <v>Taxes</v>
          </cell>
        </row>
        <row r="209">
          <cell r="B209" t="str">
            <v>14.11.12</v>
          </cell>
          <cell r="C209" t="str">
            <v>14 Admin &amp; Infrastructure</v>
          </cell>
          <cell r="D209" t="str">
            <v>1411 General Expenses</v>
          </cell>
          <cell r="E209" t="str">
            <v>Contract Stamp Tax</v>
          </cell>
          <cell r="F209" t="str">
            <v>Contract Stamp Tax</v>
          </cell>
          <cell r="G209" t="str">
            <v>Contract Stamp Tax</v>
          </cell>
        </row>
        <row r="210">
          <cell r="B210" t="str">
            <v>14.11.13.10</v>
          </cell>
          <cell r="C210" t="str">
            <v>14 Admin &amp; Infrastructure</v>
          </cell>
          <cell r="D210" t="str">
            <v>1411 General Expenses</v>
          </cell>
          <cell r="E210" t="str">
            <v>Rentals</v>
          </cell>
          <cell r="F210" t="str">
            <v>Land Surface Amortization</v>
          </cell>
          <cell r="G210" t="str">
            <v>Ingeominas</v>
          </cell>
        </row>
        <row r="211">
          <cell r="B211" t="str">
            <v>14.11.13.11</v>
          </cell>
          <cell r="C211" t="str">
            <v>14 Admin &amp; Infrastructure</v>
          </cell>
          <cell r="D211" t="str">
            <v>1411 General Expenses</v>
          </cell>
          <cell r="E211" t="str">
            <v>Rentals</v>
          </cell>
          <cell r="F211" t="str">
            <v>Expats Apartments (Barr &amp; SM)</v>
          </cell>
          <cell r="G211" t="str">
            <v>Expats Apartments (Barr &amp; SM)</v>
          </cell>
        </row>
        <row r="212">
          <cell r="B212" t="str">
            <v>14.11.13.12</v>
          </cell>
          <cell r="C212" t="str">
            <v>14 Admin &amp; Infrastructure</v>
          </cell>
          <cell r="D212" t="str">
            <v>1411 General Expenses</v>
          </cell>
          <cell r="E212" t="str">
            <v>Rentals</v>
          </cell>
          <cell r="F212" t="str">
            <v>Rental Space for Antenna</v>
          </cell>
          <cell r="G212" t="str">
            <v>Rental Space for Antenna</v>
          </cell>
        </row>
        <row r="213">
          <cell r="B213" t="str">
            <v>14.11.13.13</v>
          </cell>
          <cell r="C213" t="str">
            <v>14 Admin &amp; Infrastructure</v>
          </cell>
          <cell r="D213" t="str">
            <v>1411 General Expenses</v>
          </cell>
          <cell r="E213" t="str">
            <v>Rentals</v>
          </cell>
          <cell r="F213" t="str">
            <v>Light Vehicles</v>
          </cell>
          <cell r="G213" t="str">
            <v>Light Vehicles</v>
          </cell>
        </row>
        <row r="214">
          <cell r="B214" t="str">
            <v>14.11.13.14</v>
          </cell>
          <cell r="C214" t="str">
            <v>14 Admin &amp; Infrastructure</v>
          </cell>
          <cell r="D214" t="str">
            <v>1411 General Expenses</v>
          </cell>
          <cell r="E214" t="str">
            <v>Rentals</v>
          </cell>
          <cell r="F214" t="str">
            <v>Other Rentals</v>
          </cell>
          <cell r="G214" t="str">
            <v>Other Rentals</v>
          </cell>
        </row>
        <row r="215">
          <cell r="B215" t="str">
            <v>14.11.14</v>
          </cell>
          <cell r="C215" t="str">
            <v>14 Admin &amp; Infrastructure</v>
          </cell>
          <cell r="D215" t="str">
            <v>1411 General Expenses</v>
          </cell>
          <cell r="E215" t="str">
            <v>Contributions</v>
          </cell>
          <cell r="F215" t="str">
            <v>Contributions</v>
          </cell>
          <cell r="G215" t="str">
            <v>Contributions</v>
          </cell>
        </row>
        <row r="216">
          <cell r="B216" t="str">
            <v>14.11.15</v>
          </cell>
          <cell r="C216" t="str">
            <v>14 Admin &amp; Infrastructure</v>
          </cell>
          <cell r="D216" t="str">
            <v>1411 General Expenses</v>
          </cell>
          <cell r="E216" t="str">
            <v>Insurance</v>
          </cell>
          <cell r="F216" t="str">
            <v>Insurance</v>
          </cell>
          <cell r="G216" t="str">
            <v>Insurance</v>
          </cell>
        </row>
        <row r="217">
          <cell r="B217" t="str">
            <v>14.11.16</v>
          </cell>
          <cell r="C217" t="str">
            <v>14 Admin &amp; Infrastructure</v>
          </cell>
          <cell r="D217" t="str">
            <v>1411 General Expenses</v>
          </cell>
          <cell r="E217" t="str">
            <v>Contractor Special &amp; Personnel Insurance</v>
          </cell>
          <cell r="F217" t="str">
            <v>Contractor Special &amp; Personnel Insurance</v>
          </cell>
          <cell r="G217" t="str">
            <v>Contractor Special &amp; Personnel Insurance</v>
          </cell>
        </row>
        <row r="218">
          <cell r="B218" t="str">
            <v>14.11.17</v>
          </cell>
          <cell r="C218" t="str">
            <v>14 Admin &amp; Infrastructure</v>
          </cell>
          <cell r="D218" t="str">
            <v>1411 General Expenses</v>
          </cell>
          <cell r="E218" t="str">
            <v>Legal Expenses</v>
          </cell>
          <cell r="F218" t="str">
            <v>Legal Expenses</v>
          </cell>
          <cell r="G218" t="str">
            <v>Legal Expenses</v>
          </cell>
        </row>
        <row r="219">
          <cell r="B219" t="str">
            <v>14.11.18</v>
          </cell>
          <cell r="C219" t="str">
            <v>14 Admin &amp; Infrastructure</v>
          </cell>
          <cell r="D219" t="str">
            <v>1411 General Expenses</v>
          </cell>
          <cell r="E219" t="str">
            <v>Maintenance &amp; Repairs</v>
          </cell>
          <cell r="F219" t="str">
            <v>Maintenance &amp; Repairs</v>
          </cell>
          <cell r="G219" t="str">
            <v>Maintenance &amp; Repairs</v>
          </cell>
        </row>
        <row r="220">
          <cell r="B220" t="str">
            <v>14.11.19</v>
          </cell>
          <cell r="C220" t="str">
            <v>14 Admin &amp; Infrastructure</v>
          </cell>
          <cell r="D220" t="str">
            <v>1411 General Expenses</v>
          </cell>
          <cell r="E220" t="str">
            <v>Travel Expenses</v>
          </cell>
          <cell r="F220" t="str">
            <v>Travel Expenses</v>
          </cell>
          <cell r="G220" t="str">
            <v>Travel Expenses</v>
          </cell>
        </row>
        <row r="221">
          <cell r="B221" t="str">
            <v>14.11.20.10</v>
          </cell>
          <cell r="C221" t="str">
            <v>14 Admin &amp; Infrastructure</v>
          </cell>
          <cell r="D221" t="str">
            <v>1411 General Expenses</v>
          </cell>
          <cell r="E221" t="str">
            <v>Fuel &amp; Lubs</v>
          </cell>
          <cell r="F221" t="str">
            <v>Fuel &amp; Lubs</v>
          </cell>
          <cell r="G221" t="str">
            <v>Fuel</v>
          </cell>
        </row>
        <row r="222">
          <cell r="B222" t="str">
            <v>14.11.20.11</v>
          </cell>
          <cell r="C222" t="str">
            <v>14 Admin &amp; Infrastructure</v>
          </cell>
          <cell r="D222" t="str">
            <v>1411 General Expenses</v>
          </cell>
          <cell r="E222" t="str">
            <v>Fuel &amp; Lubs</v>
          </cell>
          <cell r="F222" t="str">
            <v>Fuel &amp; Lubs</v>
          </cell>
          <cell r="G222" t="str">
            <v>Lubrication</v>
          </cell>
        </row>
        <row r="223">
          <cell r="B223" t="str">
            <v>14.11.21</v>
          </cell>
          <cell r="C223" t="str">
            <v>14 Admin &amp; Infrastructure</v>
          </cell>
          <cell r="D223" t="str">
            <v>1411 General Expenses</v>
          </cell>
          <cell r="E223" t="str">
            <v>Spare Parts &amp; Supplies</v>
          </cell>
          <cell r="F223" t="str">
            <v>Spare Parts &amp; Supplies</v>
          </cell>
          <cell r="G223" t="str">
            <v>Spare Parts &amp; Supplies</v>
          </cell>
        </row>
        <row r="224">
          <cell r="B224" t="str">
            <v>14.11.22</v>
          </cell>
          <cell r="C224" t="str">
            <v>14 Admin &amp; Infrastructure</v>
          </cell>
          <cell r="D224" t="str">
            <v>1411 General Expenses</v>
          </cell>
          <cell r="E224" t="str">
            <v>Social Investment (separate cost item)</v>
          </cell>
          <cell r="F224" t="str">
            <v>Social Investment (separate cost item)</v>
          </cell>
          <cell r="G224" t="str">
            <v>Social Investment (separate cost item)</v>
          </cell>
        </row>
        <row r="225">
          <cell r="B225" t="str">
            <v>14.11.23</v>
          </cell>
          <cell r="C225" t="str">
            <v>14 Admin &amp; Infrastructure</v>
          </cell>
          <cell r="D225" t="str">
            <v>1411 General Expenses</v>
          </cell>
          <cell r="E225" t="str">
            <v>Royalties (separate cost item)</v>
          </cell>
          <cell r="F225" t="str">
            <v>Royalties (separate cost item)</v>
          </cell>
          <cell r="G225" t="str">
            <v>Royalties (separate cost item)</v>
          </cell>
        </row>
        <row r="226">
          <cell r="B226" t="str">
            <v>14.11.24</v>
          </cell>
          <cell r="C226" t="str">
            <v>14 Admin &amp; Infrastructure</v>
          </cell>
          <cell r="D226" t="str">
            <v>1411 General Expenses</v>
          </cell>
          <cell r="E226" t="str">
            <v>TV Service</v>
          </cell>
          <cell r="F226" t="str">
            <v>TV Service</v>
          </cell>
          <cell r="G226" t="str">
            <v>TV Service</v>
          </cell>
        </row>
        <row r="227">
          <cell r="B227" t="str">
            <v>14.11.25</v>
          </cell>
          <cell r="C227" t="str">
            <v>14 Admin &amp; Infrastructure</v>
          </cell>
          <cell r="D227" t="str">
            <v>1411 General Expenses</v>
          </cell>
          <cell r="E227" t="str">
            <v>Protective Clothing</v>
          </cell>
          <cell r="F227" t="str">
            <v>Protective Clothing</v>
          </cell>
          <cell r="G227" t="str">
            <v>Protective Clothing</v>
          </cell>
        </row>
        <row r="228">
          <cell r="B228" t="str">
            <v>14.11.26</v>
          </cell>
          <cell r="C228" t="str">
            <v>14 Admin &amp; Infrastructure</v>
          </cell>
          <cell r="D228" t="str">
            <v>1411 General Expenses</v>
          </cell>
          <cell r="E228" t="str">
            <v>Expats Permits</v>
          </cell>
          <cell r="F228" t="str">
            <v>Expats Permits</v>
          </cell>
          <cell r="G228" t="str">
            <v>Expats Permits</v>
          </cell>
        </row>
        <row r="229">
          <cell r="B229" t="str">
            <v>14.11.27</v>
          </cell>
          <cell r="C229" t="str">
            <v>14 Admin &amp; Infrastructure</v>
          </cell>
          <cell r="D229" t="str">
            <v>1411 General Expenses</v>
          </cell>
          <cell r="E229" t="str">
            <v>Other (stationary, tea/coffee, water, etc)</v>
          </cell>
          <cell r="F229" t="str">
            <v>Other (stationary, tea/coffee, water, etc)</v>
          </cell>
          <cell r="G229" t="str">
            <v>Other (stationary, tea/coffee, water, etc)</v>
          </cell>
        </row>
        <row r="230">
          <cell r="B230" t="str">
            <v>14.11.28</v>
          </cell>
          <cell r="C230" t="str">
            <v>14 Admin &amp; Infrastructure</v>
          </cell>
          <cell r="D230" t="str">
            <v>1411 General Expenses</v>
          </cell>
          <cell r="E230" t="str">
            <v>Medical Expenses</v>
          </cell>
          <cell r="F230" t="str">
            <v>Medical Expenses</v>
          </cell>
          <cell r="G230" t="str">
            <v>Medical expenses &amp; Medicines</v>
          </cell>
        </row>
        <row r="231">
          <cell r="B231" t="str">
            <v>14.11.29</v>
          </cell>
          <cell r="C231" t="str">
            <v>14 Admin &amp; Infrastructure</v>
          </cell>
          <cell r="D231" t="str">
            <v>1411 General Expenses</v>
          </cell>
          <cell r="E231" t="str">
            <v>Safety elements</v>
          </cell>
          <cell r="F231" t="str">
            <v>Safety elements</v>
          </cell>
          <cell r="G231" t="str">
            <v>Safety elements</v>
          </cell>
        </row>
        <row r="232">
          <cell r="B232" t="str">
            <v>14.12</v>
          </cell>
          <cell r="C232" t="str">
            <v>14 Admin &amp; Infrastructure</v>
          </cell>
          <cell r="D232" t="str">
            <v>1412 Power</v>
          </cell>
          <cell r="E232" t="str">
            <v>Power</v>
          </cell>
          <cell r="F232" t="str">
            <v>Power</v>
          </cell>
          <cell r="G232" t="str">
            <v>Power</v>
          </cell>
        </row>
        <row r="233">
          <cell r="B233" t="str">
            <v>14.13.10</v>
          </cell>
          <cell r="C233" t="str">
            <v>14 Admin &amp; Infrastructure</v>
          </cell>
          <cell r="D233" t="str">
            <v>1413 Contracted Services</v>
          </cell>
          <cell r="E233" t="str">
            <v>Carbofood Cleaning Services</v>
          </cell>
          <cell r="F233" t="str">
            <v>Carbofood Cleaning Services</v>
          </cell>
          <cell r="G233" t="str">
            <v>Carbofood Cleaning Services</v>
          </cell>
        </row>
        <row r="234">
          <cell r="B234" t="str">
            <v>14.13.11</v>
          </cell>
          <cell r="C234" t="str">
            <v>14 Admin &amp; Infrastructure</v>
          </cell>
          <cell r="D234" t="str">
            <v>1413 Contracted Services</v>
          </cell>
          <cell r="E234" t="str">
            <v>Meals</v>
          </cell>
          <cell r="F234" t="str">
            <v>Meals</v>
          </cell>
          <cell r="G234" t="str">
            <v>Meals</v>
          </cell>
        </row>
        <row r="235">
          <cell r="B235" t="str">
            <v>14.13.12</v>
          </cell>
          <cell r="C235" t="str">
            <v>14 Admin &amp; Infrastructure</v>
          </cell>
          <cell r="D235" t="str">
            <v>1413 Contracted Services</v>
          </cell>
          <cell r="E235" t="str">
            <v>Temporary Employees</v>
          </cell>
          <cell r="F235" t="str">
            <v>Temporary Employees</v>
          </cell>
          <cell r="G235" t="str">
            <v>Temporary Employees</v>
          </cell>
        </row>
        <row r="236">
          <cell r="B236" t="str">
            <v>14.13.13</v>
          </cell>
          <cell r="C236" t="str">
            <v>14 Admin &amp; Infrastructure</v>
          </cell>
          <cell r="D236" t="str">
            <v>1413 Contracted Services</v>
          </cell>
          <cell r="E236" t="str">
            <v>Electricity (separate cost item)</v>
          </cell>
          <cell r="F236" t="str">
            <v>Electricity (separate cost item)</v>
          </cell>
          <cell r="G236" t="str">
            <v>Electricity (separate cost item)</v>
          </cell>
        </row>
        <row r="237">
          <cell r="B237" t="str">
            <v>14.13.14</v>
          </cell>
          <cell r="C237" t="str">
            <v>14 Admin &amp; Infrastructure</v>
          </cell>
          <cell r="D237" t="str">
            <v>1413 Contracted Services</v>
          </cell>
          <cell r="E237" t="str">
            <v>Telephone &amp; mobiles</v>
          </cell>
          <cell r="F237" t="str">
            <v>Telephone &amp; mobiles</v>
          </cell>
          <cell r="G237" t="str">
            <v>Telephone &amp; mobiles</v>
          </cell>
        </row>
        <row r="238">
          <cell r="B238" t="str">
            <v>14.13.15</v>
          </cell>
          <cell r="C238" t="str">
            <v>14 Admin &amp; Infrastructure</v>
          </cell>
          <cell r="D238" t="str">
            <v>1413 Contracted Services</v>
          </cell>
          <cell r="E238" t="str">
            <v>Internet mail service</v>
          </cell>
          <cell r="F238" t="str">
            <v>Internet mail service</v>
          </cell>
          <cell r="G238" t="str">
            <v>Internet mail service</v>
          </cell>
        </row>
        <row r="239">
          <cell r="B239" t="str">
            <v>14.13.16</v>
          </cell>
          <cell r="C239" t="str">
            <v>14 Admin &amp; Infrastructure</v>
          </cell>
          <cell r="D239" t="str">
            <v>1413 Contracted Services</v>
          </cell>
          <cell r="E239" t="str">
            <v>Transport of Employees</v>
          </cell>
          <cell r="F239" t="str">
            <v>Transport of Employees</v>
          </cell>
          <cell r="G239" t="str">
            <v>Transport of Employees</v>
          </cell>
        </row>
        <row r="240">
          <cell r="B240" t="str">
            <v>14.13.17</v>
          </cell>
          <cell r="C240" t="str">
            <v>14 Admin &amp; Infrastructure</v>
          </cell>
          <cell r="D240" t="str">
            <v>1413 Contracted Services</v>
          </cell>
          <cell r="E240" t="str">
            <v>Transport of Materials</v>
          </cell>
          <cell r="F240" t="str">
            <v>Transport of Materials</v>
          </cell>
          <cell r="G240" t="str">
            <v>Transport of Materials</v>
          </cell>
        </row>
        <row r="241">
          <cell r="B241" t="str">
            <v>14.13.18</v>
          </cell>
          <cell r="C241" t="str">
            <v>14 Admin &amp; Infrastructure</v>
          </cell>
          <cell r="D241" t="str">
            <v>1413 Contracted Services</v>
          </cell>
          <cell r="E241" t="str">
            <v>EIS fees</v>
          </cell>
          <cell r="F241" t="str">
            <v>EIS fees</v>
          </cell>
          <cell r="G241" t="str">
            <v>EIS fees</v>
          </cell>
        </row>
        <row r="242">
          <cell r="B242" t="str">
            <v>14.13.19</v>
          </cell>
          <cell r="C242" t="str">
            <v>14 Admin &amp; Infrastructure</v>
          </cell>
          <cell r="D242" t="str">
            <v>1413 Contracted Services</v>
          </cell>
          <cell r="E242" t="str">
            <v>Airplane</v>
          </cell>
          <cell r="F242" t="str">
            <v>Airplane</v>
          </cell>
          <cell r="G242" t="str">
            <v>Airplane</v>
          </cell>
        </row>
        <row r="243">
          <cell r="B243" t="str">
            <v>14.13.20</v>
          </cell>
          <cell r="C243" t="str">
            <v>14 Admin &amp; Infrastructure</v>
          </cell>
          <cell r="D243" t="str">
            <v>1413 Contracted Services</v>
          </cell>
          <cell r="E243" t="str">
            <v>Freight Services</v>
          </cell>
          <cell r="F243" t="str">
            <v>Freight Services</v>
          </cell>
          <cell r="G243" t="str">
            <v>Freight Services</v>
          </cell>
        </row>
        <row r="244">
          <cell r="B244" t="str">
            <v>14.13.21</v>
          </cell>
          <cell r="C244" t="str">
            <v>14 Admin &amp; Infrastructure</v>
          </cell>
          <cell r="D244" t="str">
            <v>1413 Contracted Services</v>
          </cell>
          <cell r="E244" t="str">
            <v>Other Services</v>
          </cell>
          <cell r="F244" t="str">
            <v>Other Services</v>
          </cell>
          <cell r="G244" t="str">
            <v>Other Services</v>
          </cell>
        </row>
        <row r="245">
          <cell r="B245" t="str">
            <v>15.11</v>
          </cell>
          <cell r="C245" t="str">
            <v>15 Contractor</v>
          </cell>
          <cell r="D245" t="str">
            <v>1511 Contractor Margin</v>
          </cell>
          <cell r="E245" t="str">
            <v>Contractor Margin</v>
          </cell>
          <cell r="F245" t="str">
            <v>Contractor Margin</v>
          </cell>
          <cell r="G245" t="str">
            <v>Contractor Margin</v>
          </cell>
        </row>
        <row r="246">
          <cell r="B246" t="str">
            <v>15.14</v>
          </cell>
          <cell r="C246" t="str">
            <v>15 Contractor</v>
          </cell>
          <cell r="D246" t="str">
            <v>1514 Mobilisation of Equipment</v>
          </cell>
          <cell r="E246" t="str">
            <v>Mobilisation of Equipment</v>
          </cell>
          <cell r="F246" t="str">
            <v>Mobilisation of Equipment</v>
          </cell>
          <cell r="G246" t="str">
            <v>Mobilisation of Equipment</v>
          </cell>
        </row>
        <row r="247">
          <cell r="B247" t="str">
            <v>15.12</v>
          </cell>
          <cell r="C247" t="str">
            <v>15 Contractor</v>
          </cell>
          <cell r="D247" t="str">
            <v>1512 Contractor Ratio</v>
          </cell>
          <cell r="E247" t="str">
            <v>Contractor Ratio</v>
          </cell>
          <cell r="F247" t="str">
            <v>Contractor Ratio</v>
          </cell>
          <cell r="G247" t="str">
            <v>Contractor Ratio</v>
          </cell>
        </row>
        <row r="248">
          <cell r="B248" t="str">
            <v>16.11</v>
          </cell>
          <cell r="C248" t="str">
            <v>16 Rail &amp; Transport</v>
          </cell>
          <cell r="D248" t="str">
            <v>1611 Labour</v>
          </cell>
          <cell r="E248" t="str">
            <v>Labour</v>
          </cell>
          <cell r="F248" t="str">
            <v>Labour</v>
          </cell>
          <cell r="G248" t="str">
            <v>Labour</v>
          </cell>
        </row>
        <row r="249">
          <cell r="B249" t="str">
            <v>16.12</v>
          </cell>
          <cell r="C249" t="str">
            <v>16 Rail &amp; Transport</v>
          </cell>
          <cell r="D249" t="str">
            <v>1612 General Expenses</v>
          </cell>
          <cell r="E249" t="str">
            <v>General Expenses</v>
          </cell>
          <cell r="F249" t="str">
            <v>General Expenses</v>
          </cell>
          <cell r="G249" t="str">
            <v>General Expenses</v>
          </cell>
        </row>
        <row r="250">
          <cell r="B250" t="str">
            <v>16.13</v>
          </cell>
          <cell r="C250" t="str">
            <v>16 Rail &amp; Transport</v>
          </cell>
          <cell r="D250" t="str">
            <v>1613 Fuel &amp; Lub</v>
          </cell>
          <cell r="E250" t="str">
            <v>Fuel &amp; Lub</v>
          </cell>
          <cell r="F250" t="str">
            <v>Fuel &amp; Lub</v>
          </cell>
          <cell r="G250" t="str">
            <v>Fuel &amp; Lub</v>
          </cell>
        </row>
        <row r="251">
          <cell r="B251" t="str">
            <v>16.14</v>
          </cell>
          <cell r="C251" t="str">
            <v>16 Rail &amp; Transport</v>
          </cell>
          <cell r="D251" t="str">
            <v>1614 Spare Parts</v>
          </cell>
          <cell r="E251" t="str">
            <v>Spare Parts</v>
          </cell>
          <cell r="F251" t="str">
            <v>Spare Parts</v>
          </cell>
          <cell r="G251" t="str">
            <v>Spare Parts</v>
          </cell>
        </row>
        <row r="252">
          <cell r="B252" t="str">
            <v>16.15</v>
          </cell>
          <cell r="C252" t="str">
            <v>16 Rail &amp; Transport</v>
          </cell>
          <cell r="D252" t="str">
            <v>1615 Trasnport</v>
          </cell>
          <cell r="E252" t="str">
            <v>Transport</v>
          </cell>
          <cell r="F252" t="str">
            <v>Transport</v>
          </cell>
          <cell r="G252" t="str">
            <v>Transport</v>
          </cell>
        </row>
        <row r="253">
          <cell r="B253" t="str">
            <v>16.16</v>
          </cell>
          <cell r="C253" t="str">
            <v>16 Rail &amp; Transport</v>
          </cell>
          <cell r="D253" t="str">
            <v>1616 Contracted Services</v>
          </cell>
          <cell r="E253" t="str">
            <v>Contracted Services</v>
          </cell>
          <cell r="F253" t="str">
            <v>Contracted Services</v>
          </cell>
          <cell r="G253" t="str">
            <v>Contracted Services</v>
          </cell>
        </row>
        <row r="254">
          <cell r="B254" t="str">
            <v>16.20</v>
          </cell>
          <cell r="C254" t="str">
            <v>16 Rail &amp; Transport</v>
          </cell>
          <cell r="D254" t="str">
            <v>1616 Contracted Services</v>
          </cell>
          <cell r="E254" t="str">
            <v>Road Maintenance</v>
          </cell>
          <cell r="F254" t="str">
            <v>Road Maintenance</v>
          </cell>
          <cell r="G254" t="str">
            <v xml:space="preserve">La Loma - Plan Bonito Road </v>
          </cell>
        </row>
        <row r="255">
          <cell r="B255" t="str">
            <v>17.11</v>
          </cell>
          <cell r="C255" t="str">
            <v>17 Port</v>
          </cell>
          <cell r="D255" t="str">
            <v>1711 Labour</v>
          </cell>
          <cell r="E255" t="str">
            <v>Labour</v>
          </cell>
          <cell r="F255" t="str">
            <v>Labour</v>
          </cell>
          <cell r="G255" t="str">
            <v>Labour</v>
          </cell>
        </row>
        <row r="256">
          <cell r="B256" t="str">
            <v>17.12</v>
          </cell>
          <cell r="C256" t="str">
            <v>17 Port</v>
          </cell>
          <cell r="D256" t="str">
            <v>1712 Fuel &amp; Lub</v>
          </cell>
          <cell r="E256" t="str">
            <v>Fuel &amp; Lub</v>
          </cell>
          <cell r="F256" t="str">
            <v>Fuel &amp; Lub</v>
          </cell>
          <cell r="G256" t="str">
            <v>Fuel &amp; Lub</v>
          </cell>
        </row>
        <row r="257">
          <cell r="B257" t="str">
            <v>17.13</v>
          </cell>
          <cell r="C257" t="str">
            <v>17 Port</v>
          </cell>
          <cell r="D257" t="str">
            <v>1713 Power</v>
          </cell>
          <cell r="E257" t="str">
            <v>Power</v>
          </cell>
          <cell r="F257" t="str">
            <v>Power</v>
          </cell>
          <cell r="G257" t="str">
            <v>Power</v>
          </cell>
        </row>
        <row r="258">
          <cell r="B258" t="str">
            <v>17.14</v>
          </cell>
          <cell r="C258" t="str">
            <v>17 Port</v>
          </cell>
          <cell r="D258" t="str">
            <v>1714 Spare Parts</v>
          </cell>
          <cell r="E258" t="str">
            <v>Spare Parts</v>
          </cell>
          <cell r="F258" t="str">
            <v>Spare Parts</v>
          </cell>
          <cell r="G258" t="str">
            <v>Spare Parts</v>
          </cell>
        </row>
        <row r="259">
          <cell r="B259" t="str">
            <v>17.15</v>
          </cell>
          <cell r="C259" t="str">
            <v>17 Port</v>
          </cell>
          <cell r="D259" t="str">
            <v>1715 Port - Calenturitas</v>
          </cell>
          <cell r="E259" t="str">
            <v>Port - Calenturitas</v>
          </cell>
          <cell r="F259" t="str">
            <v>Port - Calenturitas</v>
          </cell>
          <cell r="G259" t="str">
            <v>Port - Calenturitas</v>
          </cell>
        </row>
        <row r="260">
          <cell r="B260" t="str">
            <v>17.16</v>
          </cell>
          <cell r="C260" t="str">
            <v>17 Port</v>
          </cell>
          <cell r="D260" t="str">
            <v>1716 Port Buy-Ins</v>
          </cell>
          <cell r="E260" t="str">
            <v>Port Buy-Ins</v>
          </cell>
          <cell r="F260" t="str">
            <v>Port Buy-Ins</v>
          </cell>
          <cell r="G260" t="str">
            <v>Port Buy-Ins</v>
          </cell>
        </row>
        <row r="261">
          <cell r="B261" t="str">
            <v>17.17</v>
          </cell>
          <cell r="C261" t="str">
            <v>17 Port</v>
          </cell>
          <cell r="D261" t="str">
            <v>1717 Tarriff</v>
          </cell>
          <cell r="E261" t="str">
            <v>Tarriff</v>
          </cell>
          <cell r="F261" t="str">
            <v>Tarriff</v>
          </cell>
          <cell r="G261" t="str">
            <v>Tarriff</v>
          </cell>
        </row>
        <row r="262">
          <cell r="B262" t="str">
            <v>17.18</v>
          </cell>
          <cell r="C262" t="str">
            <v>17 Port</v>
          </cell>
          <cell r="D262" t="str">
            <v>1718 Demurrage</v>
          </cell>
          <cell r="E262" t="str">
            <v>Demurrage</v>
          </cell>
          <cell r="F262" t="str">
            <v>Demurrage</v>
          </cell>
          <cell r="G262" t="str">
            <v>Demurrage</v>
          </cell>
        </row>
        <row r="263">
          <cell r="B263" t="str">
            <v>17.19</v>
          </cell>
          <cell r="C263" t="str">
            <v>17 Port</v>
          </cell>
          <cell r="D263" t="str">
            <v>1719 General Expenses</v>
          </cell>
          <cell r="E263" t="str">
            <v>General Expenses</v>
          </cell>
          <cell r="F263" t="str">
            <v>General Expenses</v>
          </cell>
          <cell r="G263" t="str">
            <v>General Expenses</v>
          </cell>
        </row>
        <row r="264">
          <cell r="B264" t="str">
            <v>17.20</v>
          </cell>
          <cell r="C264" t="str">
            <v>17 Port</v>
          </cell>
          <cell r="D264" t="str">
            <v>1720 Contracted Services</v>
          </cell>
          <cell r="E264" t="str">
            <v>Contracted Services</v>
          </cell>
          <cell r="F264" t="str">
            <v>Contracted Services</v>
          </cell>
          <cell r="G264" t="str">
            <v>Contracted Services</v>
          </cell>
        </row>
        <row r="265">
          <cell r="B265" t="str">
            <v>18.11</v>
          </cell>
          <cell r="C265" t="str">
            <v>18 Royalty</v>
          </cell>
          <cell r="D265" t="str">
            <v>1811 Labour</v>
          </cell>
          <cell r="E265" t="str">
            <v>Labour</v>
          </cell>
          <cell r="F265" t="str">
            <v>Labour</v>
          </cell>
          <cell r="G265" t="str">
            <v>Labour</v>
          </cell>
        </row>
        <row r="266">
          <cell r="B266" t="str">
            <v>18.12</v>
          </cell>
          <cell r="C266" t="str">
            <v>18 Royalty</v>
          </cell>
          <cell r="D266" t="str">
            <v>1812 Royalty</v>
          </cell>
          <cell r="E266" t="str">
            <v xml:space="preserve">Royalty </v>
          </cell>
          <cell r="F266" t="str">
            <v>Royalty</v>
          </cell>
          <cell r="G266" t="str">
            <v>Royalty</v>
          </cell>
        </row>
        <row r="267">
          <cell r="B267" t="str">
            <v>19.11</v>
          </cell>
          <cell r="C267" t="str">
            <v>19 Prodeco Head Office &amp; Marketing</v>
          </cell>
          <cell r="D267" t="str">
            <v>1911 Labor</v>
          </cell>
          <cell r="E267" t="str">
            <v>Labour</v>
          </cell>
          <cell r="F267" t="str">
            <v>Labour</v>
          </cell>
          <cell r="G267" t="str">
            <v>Labour</v>
          </cell>
        </row>
        <row r="268">
          <cell r="B268" t="str">
            <v>19.12</v>
          </cell>
          <cell r="C268" t="str">
            <v>19 Prodeco Head Office &amp; Marketing</v>
          </cell>
          <cell r="D268" t="str">
            <v>1912 Security</v>
          </cell>
          <cell r="E268" t="str">
            <v>Security</v>
          </cell>
          <cell r="F268" t="str">
            <v>Security</v>
          </cell>
          <cell r="G268" t="str">
            <v>Security</v>
          </cell>
        </row>
        <row r="269">
          <cell r="B269" t="str">
            <v>19.12.10.10.10</v>
          </cell>
          <cell r="C269" t="str">
            <v>19 Prodeco Head Office &amp; Marketing</v>
          </cell>
          <cell r="D269" t="str">
            <v>1912 Security</v>
          </cell>
          <cell r="E269" t="str">
            <v>Mine</v>
          </cell>
          <cell r="F269" t="str">
            <v>Salaries &amp; Wages</v>
          </cell>
          <cell r="G269" t="str">
            <v>Salaries &amp; Wages</v>
          </cell>
        </row>
        <row r="270">
          <cell r="B270" t="str">
            <v>19.12.10.11.11</v>
          </cell>
          <cell r="C270" t="str">
            <v>19 Prodeco Head Office &amp; Marketing</v>
          </cell>
          <cell r="D270" t="str">
            <v>1912 Security</v>
          </cell>
          <cell r="E270" t="str">
            <v>Mine</v>
          </cell>
          <cell r="F270" t="str">
            <v>Fees</v>
          </cell>
          <cell r="G270" t="str">
            <v>Consulting Technical</v>
          </cell>
        </row>
        <row r="271">
          <cell r="B271" t="str">
            <v>19.12.10.11.10</v>
          </cell>
          <cell r="C271" t="str">
            <v>19 Prodeco Head Office &amp; Marketing</v>
          </cell>
          <cell r="D271" t="str">
            <v>1912 Security</v>
          </cell>
          <cell r="E271" t="str">
            <v>Mine</v>
          </cell>
          <cell r="F271" t="str">
            <v>Fees</v>
          </cell>
          <cell r="G271" t="str">
            <v>Consulting Fees</v>
          </cell>
        </row>
        <row r="272">
          <cell r="B272" t="str">
            <v>19.12.10.12.10</v>
          </cell>
          <cell r="C272" t="str">
            <v>19 Prodeco Head Office &amp; Marketing</v>
          </cell>
          <cell r="D272" t="str">
            <v>1912 Security</v>
          </cell>
          <cell r="E272" t="str">
            <v>Mine</v>
          </cell>
          <cell r="F272" t="str">
            <v>Taxes &amp; Contributions</v>
          </cell>
          <cell r="G272" t="str">
            <v>Taxes</v>
          </cell>
        </row>
        <row r="273">
          <cell r="B273" t="str">
            <v>19.12.10.12.11</v>
          </cell>
          <cell r="C273" t="str">
            <v>19 Prodeco Head Office &amp; Marketing</v>
          </cell>
          <cell r="D273" t="str">
            <v>1912 Security</v>
          </cell>
          <cell r="E273" t="str">
            <v>Mine</v>
          </cell>
          <cell r="F273" t="str">
            <v>Taxes &amp; Contributions</v>
          </cell>
          <cell r="G273" t="str">
            <v>Contributions (Army Contract)</v>
          </cell>
        </row>
        <row r="274">
          <cell r="B274" t="str">
            <v>19.12.10.13.10</v>
          </cell>
          <cell r="C274" t="str">
            <v>19 Prodeco Head Office &amp; Marketing</v>
          </cell>
          <cell r="D274" t="str">
            <v>1912 Security</v>
          </cell>
          <cell r="E274" t="str">
            <v>Mine</v>
          </cell>
          <cell r="F274" t="str">
            <v>Equipment Rentals</v>
          </cell>
          <cell r="G274" t="str">
            <v>Vehicle Rental</v>
          </cell>
        </row>
        <row r="275">
          <cell r="B275" t="str">
            <v>19.12.10.13.11</v>
          </cell>
          <cell r="C275" t="str">
            <v>19 Prodeco Head Office &amp; Marketing</v>
          </cell>
          <cell r="D275" t="str">
            <v>1912 Security</v>
          </cell>
          <cell r="E275" t="str">
            <v>Mine</v>
          </cell>
          <cell r="F275" t="str">
            <v>Equipment Rentals</v>
          </cell>
          <cell r="G275" t="str">
            <v>Communications</v>
          </cell>
        </row>
        <row r="276">
          <cell r="B276" t="str">
            <v>19.12.10.13.12</v>
          </cell>
          <cell r="C276" t="str">
            <v>19 Prodeco Head Office &amp; Marketing</v>
          </cell>
          <cell r="D276" t="str">
            <v>1912 Security</v>
          </cell>
          <cell r="E276" t="str">
            <v>Mine</v>
          </cell>
          <cell r="F276" t="str">
            <v>Equipment Rentals</v>
          </cell>
          <cell r="G276" t="str">
            <v>Fleet &amp; Transport (Aircraft)</v>
          </cell>
        </row>
        <row r="277">
          <cell r="B277" t="str">
            <v>19.12.10.13.13</v>
          </cell>
          <cell r="C277" t="str">
            <v>19 Prodeco Head Office &amp; Marketing</v>
          </cell>
          <cell r="D277" t="str">
            <v>1912 Security</v>
          </cell>
          <cell r="E277" t="str">
            <v>Mine</v>
          </cell>
          <cell r="F277" t="str">
            <v>Equipment Rentals</v>
          </cell>
          <cell r="G277" t="str">
            <v>Vehicle repairs</v>
          </cell>
        </row>
        <row r="278">
          <cell r="B278" t="str">
            <v>19.12.10.14.10</v>
          </cell>
          <cell r="C278" t="str">
            <v>19 Prodeco Head Office &amp; Marketing</v>
          </cell>
          <cell r="D278" t="str">
            <v>1912 Security</v>
          </cell>
          <cell r="E278" t="str">
            <v>Mine</v>
          </cell>
          <cell r="F278" t="str">
            <v>Services</v>
          </cell>
          <cell r="G278" t="str">
            <v>Telephone &amp; Cellular</v>
          </cell>
        </row>
        <row r="279">
          <cell r="B279" t="str">
            <v>19.12.10.14.11</v>
          </cell>
          <cell r="C279" t="str">
            <v>19 Prodeco Head Office &amp; Marketing</v>
          </cell>
          <cell r="D279" t="str">
            <v>1912 Security</v>
          </cell>
          <cell r="E279" t="str">
            <v>Mine</v>
          </cell>
          <cell r="F279" t="str">
            <v>Services</v>
          </cell>
          <cell r="G279" t="str">
            <v>Courier</v>
          </cell>
        </row>
        <row r="280">
          <cell r="B280" t="str">
            <v>19.12.10.14.12</v>
          </cell>
          <cell r="C280" t="str">
            <v>19 Prodeco Head Office &amp; Marketing</v>
          </cell>
          <cell r="D280" t="str">
            <v>1912 Security</v>
          </cell>
          <cell r="E280" t="str">
            <v>Mine</v>
          </cell>
          <cell r="F280" t="str">
            <v>Services</v>
          </cell>
          <cell r="G280" t="str">
            <v>Contracted Services (Colviseg)</v>
          </cell>
        </row>
        <row r="281">
          <cell r="B281" t="str">
            <v>19.12.10.14.13</v>
          </cell>
          <cell r="C281" t="str">
            <v>19 Prodeco Head Office &amp; Marketing</v>
          </cell>
          <cell r="D281" t="str">
            <v>1912 Security</v>
          </cell>
          <cell r="E281" t="str">
            <v>Mine</v>
          </cell>
          <cell r="F281" t="str">
            <v>Services</v>
          </cell>
          <cell r="G281" t="str">
            <v>Contracted Services (Searca)</v>
          </cell>
        </row>
        <row r="282">
          <cell r="B282" t="str">
            <v>19.12.10.15.10</v>
          </cell>
          <cell r="C282" t="str">
            <v>19 Prodeco Head Office &amp; Marketing</v>
          </cell>
          <cell r="D282" t="str">
            <v>1912 Security</v>
          </cell>
          <cell r="E282" t="str">
            <v>Mine</v>
          </cell>
          <cell r="F282" t="str">
            <v>Maintenance &amp; Repairs</v>
          </cell>
          <cell r="G282" t="str">
            <v>Maintenance &amp; Repairs</v>
          </cell>
        </row>
        <row r="283">
          <cell r="B283" t="str">
            <v>19.12.10.15.11</v>
          </cell>
          <cell r="C283" t="str">
            <v>19 Prodeco Head Office &amp; Marketing</v>
          </cell>
          <cell r="D283" t="str">
            <v>1912 Security</v>
          </cell>
          <cell r="E283" t="str">
            <v>Mine</v>
          </cell>
          <cell r="F283" t="str">
            <v>Maintenance &amp; Repairs</v>
          </cell>
          <cell r="G283" t="str">
            <v>Fleet &amp; Transport Equipment</v>
          </cell>
        </row>
        <row r="284">
          <cell r="B284" t="str">
            <v>19.12.10.15.12</v>
          </cell>
          <cell r="C284" t="str">
            <v>19 Prodeco Head Office &amp; Marketing</v>
          </cell>
          <cell r="D284" t="str">
            <v>1912 Security</v>
          </cell>
          <cell r="E284" t="str">
            <v>Mine</v>
          </cell>
          <cell r="F284" t="str">
            <v>Maintenance &amp; Repairs</v>
          </cell>
          <cell r="G284" t="str">
            <v>Office Equipment</v>
          </cell>
        </row>
        <row r="285">
          <cell r="B285" t="str">
            <v>19.12.10.15.13</v>
          </cell>
          <cell r="C285" t="str">
            <v>19 Prodeco Head Office &amp; Marketing</v>
          </cell>
          <cell r="D285" t="str">
            <v>1912 Security</v>
          </cell>
          <cell r="E285" t="str">
            <v>Mine</v>
          </cell>
          <cell r="F285" t="str">
            <v>Maintenance &amp; Repairs</v>
          </cell>
          <cell r="G285" t="str">
            <v>Maintenance Computers &amp; Communications</v>
          </cell>
        </row>
        <row r="286">
          <cell r="B286" t="str">
            <v>19.12.10.15.14</v>
          </cell>
          <cell r="C286" t="str">
            <v>19 Prodeco Head Office &amp; Marketing</v>
          </cell>
          <cell r="D286" t="str">
            <v>1912 Security</v>
          </cell>
          <cell r="E286" t="str">
            <v>Mine</v>
          </cell>
          <cell r="F286" t="str">
            <v>Maintenance &amp; Repairs</v>
          </cell>
          <cell r="G286" t="str">
            <v>Maintenance Arms</v>
          </cell>
        </row>
        <row r="287">
          <cell r="B287" t="str">
            <v>19.12.10.16.10</v>
          </cell>
          <cell r="C287" t="str">
            <v>19 Prodeco Head Office &amp; Marketing</v>
          </cell>
          <cell r="D287" t="str">
            <v>1912 Security</v>
          </cell>
          <cell r="E287" t="str">
            <v>Mine</v>
          </cell>
          <cell r="F287" t="str">
            <v>Office Maintenance</v>
          </cell>
          <cell r="G287" t="str">
            <v>Locative Maintenance</v>
          </cell>
        </row>
        <row r="288">
          <cell r="B288" t="str">
            <v>19.12.10.17.10</v>
          </cell>
          <cell r="C288" t="str">
            <v>19 Prodeco Head Office &amp; Marketing</v>
          </cell>
          <cell r="D288" t="str">
            <v>1912 Security</v>
          </cell>
          <cell r="E288" t="str">
            <v>Mine</v>
          </cell>
          <cell r="F288" t="str">
            <v>Travel Expenses</v>
          </cell>
          <cell r="G288" t="str">
            <v>Accommodation &amp; Hotels</v>
          </cell>
        </row>
        <row r="289">
          <cell r="B289" t="str">
            <v>19.12.10.18.10</v>
          </cell>
          <cell r="C289" t="str">
            <v>19 Prodeco Head Office &amp; Marketing</v>
          </cell>
          <cell r="D289" t="str">
            <v>1912 Security</v>
          </cell>
          <cell r="E289" t="str">
            <v>Mine</v>
          </cell>
          <cell r="F289" t="str">
            <v>Other Expenses</v>
          </cell>
          <cell r="G289" t="str">
            <v>Subcriptions</v>
          </cell>
        </row>
        <row r="290">
          <cell r="B290" t="str">
            <v>19.12.10.18.11</v>
          </cell>
          <cell r="C290" t="str">
            <v>19 Prodeco Head Office &amp; Marketing</v>
          </cell>
          <cell r="D290" t="str">
            <v>1912 Security</v>
          </cell>
          <cell r="E290" t="str">
            <v>Mine</v>
          </cell>
          <cell r="F290" t="str">
            <v>Other Expenses</v>
          </cell>
          <cell r="G290" t="str">
            <v>Fuel</v>
          </cell>
        </row>
        <row r="291">
          <cell r="B291" t="str">
            <v>19.12.10.18.12</v>
          </cell>
          <cell r="C291" t="str">
            <v>19 Prodeco Head Office &amp; Marketing</v>
          </cell>
          <cell r="D291" t="str">
            <v>1912 Security</v>
          </cell>
          <cell r="E291" t="str">
            <v>Mine</v>
          </cell>
          <cell r="F291" t="str">
            <v>Other Expenses</v>
          </cell>
          <cell r="G291" t="str">
            <v>Meals (incl in camp cost)</v>
          </cell>
        </row>
        <row r="292">
          <cell r="B292" t="str">
            <v>19.12.10.18.13</v>
          </cell>
          <cell r="C292" t="str">
            <v>19 Prodeco Head Office &amp; Marketing</v>
          </cell>
          <cell r="D292" t="str">
            <v>1912 Security</v>
          </cell>
          <cell r="E292" t="str">
            <v>Mine</v>
          </cell>
          <cell r="F292" t="str">
            <v>Other Expenses</v>
          </cell>
          <cell r="G292" t="str">
            <v>Training</v>
          </cell>
        </row>
        <row r="293">
          <cell r="B293" t="str">
            <v>19.12.10.18.14</v>
          </cell>
          <cell r="C293" t="str">
            <v>19 Prodeco Head Office &amp; Marketing</v>
          </cell>
          <cell r="D293" t="str">
            <v>1912 Security</v>
          </cell>
          <cell r="E293" t="str">
            <v>Mine</v>
          </cell>
          <cell r="F293" t="str">
            <v>Other Expenses</v>
          </cell>
          <cell r="G293" t="str">
            <v>Taxis &amp; Buses</v>
          </cell>
        </row>
        <row r="294">
          <cell r="B294" t="str">
            <v>19.12.10.18.15</v>
          </cell>
          <cell r="C294" t="str">
            <v>19 Prodeco Head Office &amp; Marketing</v>
          </cell>
          <cell r="D294" t="str">
            <v>1912 Security</v>
          </cell>
          <cell r="E294" t="str">
            <v>Mine</v>
          </cell>
          <cell r="F294" t="str">
            <v>Other Expenses</v>
          </cell>
          <cell r="G294" t="str">
            <v>Other Minor</v>
          </cell>
        </row>
        <row r="295">
          <cell r="B295" t="str">
            <v>19.12.11.10.10</v>
          </cell>
          <cell r="C295" t="str">
            <v>19 Prodeco Head Office &amp; Marketing</v>
          </cell>
          <cell r="D295" t="str">
            <v>1912 Security</v>
          </cell>
          <cell r="E295" t="str">
            <v>Barranquilla</v>
          </cell>
          <cell r="F295" t="str">
            <v>Salaries &amp; Wages</v>
          </cell>
          <cell r="G295" t="str">
            <v>Salaries &amp; Wages</v>
          </cell>
        </row>
        <row r="296">
          <cell r="B296" t="str">
            <v>19.12.11.11.10</v>
          </cell>
          <cell r="C296" t="str">
            <v>19 Prodeco Head Office &amp; Marketing</v>
          </cell>
          <cell r="D296" t="str">
            <v>1912 Security</v>
          </cell>
          <cell r="E296" t="str">
            <v>Barranquilla</v>
          </cell>
          <cell r="F296" t="str">
            <v>Fees</v>
          </cell>
          <cell r="G296" t="str">
            <v>Consulting Fees</v>
          </cell>
        </row>
        <row r="297">
          <cell r="B297" t="str">
            <v>19.12.11.11.11</v>
          </cell>
          <cell r="C297" t="str">
            <v>19 Prodeco Head Office &amp; Marketing</v>
          </cell>
          <cell r="D297" t="str">
            <v>1912 Security</v>
          </cell>
          <cell r="E297" t="str">
            <v>Barranquilla</v>
          </cell>
          <cell r="F297" t="str">
            <v>Fees</v>
          </cell>
          <cell r="G297" t="str">
            <v>Consulting Technical</v>
          </cell>
        </row>
        <row r="298">
          <cell r="B298" t="str">
            <v>19.12.11.12.10</v>
          </cell>
          <cell r="C298" t="str">
            <v>19 Prodeco Head Office &amp; Marketing</v>
          </cell>
          <cell r="D298" t="str">
            <v>1912 Security</v>
          </cell>
          <cell r="E298" t="str">
            <v>Barranquilla</v>
          </cell>
          <cell r="F298" t="str">
            <v>Taxes &amp; Contributions</v>
          </cell>
          <cell r="G298" t="str">
            <v>Taxes</v>
          </cell>
        </row>
        <row r="299">
          <cell r="B299" t="str">
            <v>19.12.11.12.11</v>
          </cell>
          <cell r="C299" t="str">
            <v>19 Prodeco Head Office &amp; Marketing</v>
          </cell>
          <cell r="D299" t="str">
            <v>1912 Security</v>
          </cell>
          <cell r="E299" t="str">
            <v>Barranquilla</v>
          </cell>
          <cell r="F299" t="str">
            <v>Taxes &amp; Contributions</v>
          </cell>
          <cell r="G299" t="str">
            <v>Contributions</v>
          </cell>
        </row>
        <row r="300">
          <cell r="B300" t="str">
            <v>19.12.11.13.10</v>
          </cell>
          <cell r="C300" t="str">
            <v>19 Prodeco Head Office &amp; Marketing</v>
          </cell>
          <cell r="D300" t="str">
            <v>1912 Security</v>
          </cell>
          <cell r="E300" t="str">
            <v>Barranquilla</v>
          </cell>
          <cell r="F300" t="str">
            <v>Equipment Rentals</v>
          </cell>
          <cell r="G300" t="str">
            <v>Communications</v>
          </cell>
        </row>
        <row r="301">
          <cell r="B301" t="str">
            <v>19.12.11.13.11</v>
          </cell>
          <cell r="C301" t="str">
            <v>19 Prodeco Head Office &amp; Marketing</v>
          </cell>
          <cell r="D301" t="str">
            <v>1912 Security</v>
          </cell>
          <cell r="E301" t="str">
            <v>Barranquilla</v>
          </cell>
          <cell r="F301" t="str">
            <v>Equipment Rentals</v>
          </cell>
          <cell r="G301" t="str">
            <v>Fleet &amp; Transport</v>
          </cell>
        </row>
        <row r="302">
          <cell r="B302" t="str">
            <v>19.12.11.14.10</v>
          </cell>
          <cell r="C302" t="str">
            <v>19 Prodeco Head Office &amp; Marketing</v>
          </cell>
          <cell r="D302" t="str">
            <v>1912 Security</v>
          </cell>
          <cell r="E302" t="str">
            <v>Barranquilla</v>
          </cell>
          <cell r="F302" t="str">
            <v>Services</v>
          </cell>
          <cell r="G302" t="str">
            <v>Telephone &amp; Cellular</v>
          </cell>
        </row>
        <row r="303">
          <cell r="B303" t="str">
            <v>19.12.11.14.11</v>
          </cell>
          <cell r="C303" t="str">
            <v>19 Prodeco Head Office &amp; Marketing</v>
          </cell>
          <cell r="D303" t="str">
            <v>1912 Security</v>
          </cell>
          <cell r="E303" t="str">
            <v>Barranquilla</v>
          </cell>
          <cell r="F303" t="str">
            <v>Services</v>
          </cell>
          <cell r="G303" t="str">
            <v>Courier</v>
          </cell>
        </row>
        <row r="304">
          <cell r="B304" t="str">
            <v>19.12.11.14.12</v>
          </cell>
          <cell r="C304" t="str">
            <v>19 Prodeco Head Office &amp; Marketing</v>
          </cell>
          <cell r="D304" t="str">
            <v>1912 Security</v>
          </cell>
          <cell r="E304" t="str">
            <v>Barranquilla</v>
          </cell>
          <cell r="F304" t="str">
            <v>Services</v>
          </cell>
          <cell r="G304" t="str">
            <v>Contracted Services (Colviseg)</v>
          </cell>
        </row>
        <row r="305">
          <cell r="B305" t="str">
            <v>19.12.11.15.10</v>
          </cell>
          <cell r="C305" t="str">
            <v>19 Prodeco Head Office &amp; Marketing</v>
          </cell>
          <cell r="D305" t="str">
            <v>1912 Security</v>
          </cell>
          <cell r="E305" t="str">
            <v>Barranquilla</v>
          </cell>
          <cell r="F305" t="str">
            <v>Maintenance &amp; Repairs</v>
          </cell>
          <cell r="G305" t="str">
            <v>Maintenance &amp; Repairs</v>
          </cell>
        </row>
        <row r="306">
          <cell r="B306" t="str">
            <v>19.12.11.15.11</v>
          </cell>
          <cell r="C306" t="str">
            <v>19 Prodeco Head Office &amp; Marketing</v>
          </cell>
          <cell r="D306" t="str">
            <v>1912 Security</v>
          </cell>
          <cell r="E306" t="str">
            <v>Barranquilla</v>
          </cell>
          <cell r="F306" t="str">
            <v>Maintenance &amp; Repairs</v>
          </cell>
          <cell r="G306" t="str">
            <v>Fleet &amp; Transport Equipment</v>
          </cell>
        </row>
        <row r="307">
          <cell r="B307" t="str">
            <v>19.12.11.15.12</v>
          </cell>
          <cell r="C307" t="str">
            <v>19 Prodeco Head Office &amp; Marketing</v>
          </cell>
          <cell r="D307" t="str">
            <v>1912 Security</v>
          </cell>
          <cell r="E307" t="str">
            <v>Barranquilla</v>
          </cell>
          <cell r="F307" t="str">
            <v>Maintenance &amp; Repairs</v>
          </cell>
          <cell r="G307" t="str">
            <v>Office Equipment</v>
          </cell>
        </row>
        <row r="308">
          <cell r="B308" t="str">
            <v>19.12.11.15.13</v>
          </cell>
          <cell r="C308" t="str">
            <v>19 Prodeco Head Office &amp; Marketing</v>
          </cell>
          <cell r="D308" t="str">
            <v>1912 Security</v>
          </cell>
          <cell r="E308" t="str">
            <v>Barranquilla</v>
          </cell>
          <cell r="F308" t="str">
            <v>Maintenance &amp; Repairs</v>
          </cell>
          <cell r="G308" t="str">
            <v>Maintenance Computers &amp; Communications</v>
          </cell>
        </row>
        <row r="309">
          <cell r="B309" t="str">
            <v>19.12.11.15.14</v>
          </cell>
          <cell r="C309" t="str">
            <v>19 Prodeco Head Office &amp; Marketing</v>
          </cell>
          <cell r="D309" t="str">
            <v>1912 Security</v>
          </cell>
          <cell r="E309" t="str">
            <v>Barranquilla</v>
          </cell>
          <cell r="F309" t="str">
            <v>Maintenance &amp; Repairs</v>
          </cell>
          <cell r="G309" t="str">
            <v>Maintenance Arms</v>
          </cell>
        </row>
        <row r="310">
          <cell r="B310" t="str">
            <v>19.12.11.16.10</v>
          </cell>
          <cell r="C310" t="str">
            <v>19 Prodeco Head Office &amp; Marketing</v>
          </cell>
          <cell r="D310" t="str">
            <v>1912 Security</v>
          </cell>
          <cell r="E310" t="str">
            <v>Barranquilla</v>
          </cell>
          <cell r="F310" t="str">
            <v>Office Maintenance</v>
          </cell>
          <cell r="G310" t="str">
            <v>Locative Maintenance</v>
          </cell>
        </row>
        <row r="311">
          <cell r="B311" t="str">
            <v>19.12.11.17.10</v>
          </cell>
          <cell r="C311" t="str">
            <v>19 Prodeco Head Office &amp; Marketing</v>
          </cell>
          <cell r="D311" t="str">
            <v>1912 Security</v>
          </cell>
          <cell r="E311" t="str">
            <v>Barranquilla</v>
          </cell>
          <cell r="F311" t="str">
            <v>Travel Expenses</v>
          </cell>
          <cell r="G311" t="str">
            <v>Accommodations &amp; Hotels</v>
          </cell>
        </row>
        <row r="312">
          <cell r="B312" t="str">
            <v>19.12.11.18.10</v>
          </cell>
          <cell r="C312" t="str">
            <v>19 Prodeco Head Office &amp; Marketing</v>
          </cell>
          <cell r="D312" t="str">
            <v>1912 Security</v>
          </cell>
          <cell r="E312" t="str">
            <v>Barranquilla</v>
          </cell>
          <cell r="F312" t="str">
            <v>Other Expenses</v>
          </cell>
          <cell r="G312" t="str">
            <v>Subcriptions</v>
          </cell>
        </row>
        <row r="313">
          <cell r="B313" t="str">
            <v>19.12.11.18.11</v>
          </cell>
          <cell r="C313" t="str">
            <v>19 Prodeco Head Office &amp; Marketing</v>
          </cell>
          <cell r="D313" t="str">
            <v>1912 Security</v>
          </cell>
          <cell r="E313" t="str">
            <v>Barranquilla</v>
          </cell>
          <cell r="F313" t="str">
            <v>Other Expenses</v>
          </cell>
          <cell r="G313" t="str">
            <v>Fuel &amp; Lub</v>
          </cell>
        </row>
        <row r="314">
          <cell r="B314" t="str">
            <v>19.12.11.18.12</v>
          </cell>
          <cell r="C314" t="str">
            <v>19 Prodeco Head Office &amp; Marketing</v>
          </cell>
          <cell r="D314" t="str">
            <v>1912 Security</v>
          </cell>
          <cell r="E314" t="str">
            <v>Barranquilla</v>
          </cell>
          <cell r="F314" t="str">
            <v>Other Expenses</v>
          </cell>
          <cell r="G314" t="str">
            <v>Meals</v>
          </cell>
        </row>
        <row r="315">
          <cell r="B315" t="str">
            <v>19.12.11.18.13</v>
          </cell>
          <cell r="C315" t="str">
            <v>19 Prodeco Head Office &amp; Marketing</v>
          </cell>
          <cell r="D315" t="str">
            <v>1912 Security</v>
          </cell>
          <cell r="E315" t="str">
            <v>Barranquilla</v>
          </cell>
          <cell r="F315" t="str">
            <v>Other Expenses</v>
          </cell>
          <cell r="G315" t="str">
            <v>Training</v>
          </cell>
        </row>
        <row r="316">
          <cell r="B316" t="str">
            <v>19.12.11.18.14</v>
          </cell>
          <cell r="C316" t="str">
            <v>19 Prodeco Head Office &amp; Marketing</v>
          </cell>
          <cell r="D316" t="str">
            <v>1912 Security</v>
          </cell>
          <cell r="E316" t="str">
            <v>Barranquilla</v>
          </cell>
          <cell r="F316" t="str">
            <v>Other Expenses</v>
          </cell>
          <cell r="G316" t="str">
            <v>Taxis &amp; Buses</v>
          </cell>
        </row>
        <row r="317">
          <cell r="B317" t="str">
            <v>19.12.11.18.15</v>
          </cell>
          <cell r="C317" t="str">
            <v>19 Prodeco Head Office &amp; Marketing</v>
          </cell>
          <cell r="D317" t="str">
            <v>1912 Security</v>
          </cell>
          <cell r="E317" t="str">
            <v>Barranquilla</v>
          </cell>
          <cell r="F317" t="str">
            <v>Other Expenses</v>
          </cell>
          <cell r="G317" t="str">
            <v>Other Minor</v>
          </cell>
        </row>
        <row r="318">
          <cell r="B318" t="str">
            <v>19.13.10</v>
          </cell>
          <cell r="C318" t="str">
            <v>19 Prodeco Head Office &amp; Marketing</v>
          </cell>
          <cell r="D318" t="str">
            <v>1913 Insurance</v>
          </cell>
          <cell r="E318" t="str">
            <v>Insurance Infrastructure</v>
          </cell>
          <cell r="F318" t="str">
            <v>Insurance Infrastructure</v>
          </cell>
          <cell r="G318" t="str">
            <v>Insurance Infrastructure</v>
          </cell>
        </row>
        <row r="319">
          <cell r="B319" t="str">
            <v>19.13.20</v>
          </cell>
          <cell r="C319" t="str">
            <v>19 Prodeco Head Office &amp; Marketing</v>
          </cell>
          <cell r="D319" t="str">
            <v>1913 Insurance</v>
          </cell>
          <cell r="E319" t="str">
            <v>Insurance Public Liability</v>
          </cell>
          <cell r="F319" t="str">
            <v>Insurance Public Liability</v>
          </cell>
          <cell r="G319" t="str">
            <v>Insurance Public Liability</v>
          </cell>
        </row>
        <row r="320">
          <cell r="B320" t="str">
            <v>19.13.30</v>
          </cell>
          <cell r="C320" t="str">
            <v>19 Prodeco Head Office &amp; Marketing</v>
          </cell>
          <cell r="D320" t="str">
            <v>1913 Insurance</v>
          </cell>
          <cell r="E320" t="str">
            <v>Insurance Loss of Profits</v>
          </cell>
          <cell r="F320" t="str">
            <v>Insurance Loss of Profits</v>
          </cell>
          <cell r="G320" t="str">
            <v>Insurance Loss of Profits</v>
          </cell>
        </row>
        <row r="321">
          <cell r="B321" t="str">
            <v>19.13.40</v>
          </cell>
          <cell r="C321" t="str">
            <v>19 Prodeco Head Office &amp; Marketing</v>
          </cell>
          <cell r="D321" t="str">
            <v>1913 Insurance</v>
          </cell>
          <cell r="E321" t="str">
            <v>Insurance</v>
          </cell>
          <cell r="F321" t="str">
            <v>Insurance</v>
          </cell>
          <cell r="G321" t="str">
            <v>Insurance</v>
          </cell>
        </row>
        <row r="322">
          <cell r="B322" t="str">
            <v>19.14</v>
          </cell>
          <cell r="C322" t="str">
            <v>19 Prodeco Head Office &amp; Marketing</v>
          </cell>
          <cell r="D322" t="str">
            <v>1914 Surface Right Payment</v>
          </cell>
          <cell r="E322" t="str">
            <v>Surface Righ Payment</v>
          </cell>
          <cell r="F322" t="str">
            <v>Surface Righ Payment</v>
          </cell>
          <cell r="G322" t="str">
            <v>Surface Righ Payment</v>
          </cell>
        </row>
        <row r="323">
          <cell r="B323" t="str">
            <v>19.15</v>
          </cell>
          <cell r="C323" t="str">
            <v>19 Prodeco Head Office &amp; Marketing</v>
          </cell>
          <cell r="D323" t="str">
            <v>1915 Regional Development</v>
          </cell>
          <cell r="E323" t="str">
            <v>Regional Development</v>
          </cell>
          <cell r="F323" t="str">
            <v>Regional Development</v>
          </cell>
          <cell r="G323" t="str">
            <v>Regional Development</v>
          </cell>
        </row>
        <row r="324">
          <cell r="B324" t="str">
            <v>19.16</v>
          </cell>
          <cell r="C324" t="str">
            <v>19 Prodeco Head Office &amp; Marketing</v>
          </cell>
          <cell r="D324" t="str">
            <v>1916 Shareholder Fee</v>
          </cell>
          <cell r="E324" t="str">
            <v>Shareholder Fee</v>
          </cell>
          <cell r="F324" t="str">
            <v>Shareholder Fee</v>
          </cell>
          <cell r="G324" t="str">
            <v>Shareholder Fee</v>
          </cell>
        </row>
        <row r="325">
          <cell r="B325" t="str">
            <v>19.17</v>
          </cell>
          <cell r="C325" t="str">
            <v>19 Prodeco Head Office &amp; Marketing</v>
          </cell>
          <cell r="D325" t="str">
            <v>1917 Marketing</v>
          </cell>
          <cell r="E325" t="str">
            <v>Marketing</v>
          </cell>
          <cell r="F325" t="str">
            <v>Marketing</v>
          </cell>
          <cell r="G325" t="str">
            <v>Marketing</v>
          </cell>
        </row>
        <row r="326">
          <cell r="B326" t="str">
            <v>19.20</v>
          </cell>
          <cell r="C326" t="str">
            <v>19 Prodeco Head Office &amp; Marketing</v>
          </cell>
          <cell r="D326" t="str">
            <v>1920 Depreciation: Non Prod Assets</v>
          </cell>
          <cell r="E326" t="str">
            <v>Depreciation: Non Prod Assets</v>
          </cell>
          <cell r="F326" t="str">
            <v>Depreciation: Non Prod Assets</v>
          </cell>
          <cell r="G326" t="str">
            <v>Depreciation: Non Prod Assets</v>
          </cell>
        </row>
        <row r="327">
          <cell r="B327" t="str">
            <v>19.21</v>
          </cell>
          <cell r="C327" t="str">
            <v>19 Prodeco Head Office &amp; Marketing</v>
          </cell>
          <cell r="D327" t="str">
            <v>1921 Amortization: Deferred Assets</v>
          </cell>
          <cell r="E327" t="str">
            <v>Amortization: Deferred Assets</v>
          </cell>
          <cell r="F327" t="str">
            <v>Amortization: Deferred Assets</v>
          </cell>
          <cell r="G327" t="str">
            <v>Amortization: Deferred Assets</v>
          </cell>
        </row>
        <row r="328">
          <cell r="B328" t="str">
            <v>20.12</v>
          </cell>
          <cell r="C328" t="str">
            <v>20 Spare</v>
          </cell>
          <cell r="D328" t="str">
            <v>2012 Labour</v>
          </cell>
          <cell r="E328" t="str">
            <v>Labour</v>
          </cell>
          <cell r="F328" t="str">
            <v>Labour</v>
          </cell>
          <cell r="G328" t="str">
            <v>Labour</v>
          </cell>
        </row>
        <row r="329">
          <cell r="B329" t="str">
            <v>20.13</v>
          </cell>
          <cell r="C329" t="str">
            <v>20 Spare</v>
          </cell>
          <cell r="D329" t="str">
            <v>2013 BuyIn Coal FOT</v>
          </cell>
          <cell r="E329" t="str">
            <v>BuyIn Coal FOT</v>
          </cell>
          <cell r="F329" t="str">
            <v>BuyIn Coal FOT</v>
          </cell>
          <cell r="G329" t="str">
            <v>BuyIn Coal FOT</v>
          </cell>
        </row>
        <row r="330">
          <cell r="B330" t="str">
            <v>20.14</v>
          </cell>
          <cell r="C330" t="str">
            <v>20 Spare</v>
          </cell>
          <cell r="D330" t="str">
            <v>2014 BuyIn Coal Tpt</v>
          </cell>
          <cell r="E330" t="str">
            <v>BuyIn Coal Tpt</v>
          </cell>
          <cell r="F330" t="str">
            <v>BuyIn Coal Tpt</v>
          </cell>
          <cell r="G330" t="str">
            <v>BuyIn Coal Tpt</v>
          </cell>
        </row>
        <row r="331">
          <cell r="B331" t="str">
            <v>15.13</v>
          </cell>
          <cell r="C331" t="str">
            <v>15 Contractor</v>
          </cell>
          <cell r="D331" t="str">
            <v>1513 Contractor Cost 1</v>
          </cell>
          <cell r="E331" t="str">
            <v>Contractor Cost 1</v>
          </cell>
          <cell r="F331" t="str">
            <v>Contractor Cost 1</v>
          </cell>
          <cell r="G331" t="str">
            <v>Contractor Cost 1</v>
          </cell>
        </row>
        <row r="332">
          <cell r="B332" t="str">
            <v>13.12.10.10</v>
          </cell>
          <cell r="C332" t="str">
            <v>13 Coal Handling</v>
          </cell>
          <cell r="D332" t="str">
            <v>1312 Contractor Cost</v>
          </cell>
          <cell r="E332" t="str">
            <v>Contractor Cost</v>
          </cell>
          <cell r="F332" t="str">
            <v>Contractor Cost</v>
          </cell>
          <cell r="G332" t="str">
            <v>ROM coal</v>
          </cell>
        </row>
        <row r="333">
          <cell r="B333" t="str">
            <v>13.12.10.11</v>
          </cell>
          <cell r="C333" t="str">
            <v>13 Coal Handling</v>
          </cell>
          <cell r="D333" t="str">
            <v>1312 Contractor Cost</v>
          </cell>
          <cell r="E333" t="str">
            <v>Contractor Cost</v>
          </cell>
          <cell r="F333" t="str">
            <v>Contractor Cost</v>
          </cell>
          <cell r="G333" t="str">
            <v>Product coal</v>
          </cell>
        </row>
        <row r="334">
          <cell r="B334" t="str">
            <v>13.13.10.10</v>
          </cell>
          <cell r="C334" t="str">
            <v>13 Coal Handling</v>
          </cell>
          <cell r="D334" t="str">
            <v>1313 Sampling</v>
          </cell>
          <cell r="E334" t="str">
            <v>Sampling</v>
          </cell>
          <cell r="F334" t="str">
            <v>Sampling</v>
          </cell>
          <cell r="G334" t="str">
            <v>Analysis</v>
          </cell>
        </row>
        <row r="335">
          <cell r="B335" t="str">
            <v>13.13.10.11</v>
          </cell>
          <cell r="C335" t="str">
            <v>13 Coal Handling</v>
          </cell>
          <cell r="D335" t="str">
            <v>1313 Sampling</v>
          </cell>
          <cell r="E335" t="str">
            <v>Sampling</v>
          </cell>
          <cell r="F335" t="str">
            <v>Sampling</v>
          </cell>
          <cell r="G335" t="str">
            <v>Other sampling</v>
          </cell>
        </row>
        <row r="336">
          <cell r="B336" t="str">
            <v>13.14.10.10</v>
          </cell>
          <cell r="C336" t="str">
            <v>13 Coal Handling</v>
          </cell>
          <cell r="D336" t="str">
            <v>1314 Maintenance</v>
          </cell>
          <cell r="E336" t="str">
            <v>Maintenance</v>
          </cell>
          <cell r="F336" t="str">
            <v>Maintenance</v>
          </cell>
          <cell r="G336" t="str">
            <v>Maint: Spares</v>
          </cell>
        </row>
        <row r="337">
          <cell r="B337" t="str">
            <v>13.14.10.11</v>
          </cell>
          <cell r="C337" t="str">
            <v>13 Coal Handling</v>
          </cell>
          <cell r="D337" t="str">
            <v>1314 Maintenance</v>
          </cell>
          <cell r="E337" t="str">
            <v>Maintenance</v>
          </cell>
          <cell r="F337" t="str">
            <v>Maintenance</v>
          </cell>
          <cell r="G337" t="str">
            <v>Maint: Labour/Services</v>
          </cell>
        </row>
        <row r="338">
          <cell r="B338" t="str">
            <v>13.15.10.10</v>
          </cell>
          <cell r="C338" t="str">
            <v>13 Coal Handling</v>
          </cell>
          <cell r="D338" t="str">
            <v>1315 Power</v>
          </cell>
          <cell r="E338" t="str">
            <v>Power</v>
          </cell>
          <cell r="F338" t="str">
            <v>Power</v>
          </cell>
          <cell r="G338" t="str">
            <v>Electricity</v>
          </cell>
        </row>
        <row r="339">
          <cell r="B339" t="str">
            <v>13.15.10.11</v>
          </cell>
          <cell r="C339" t="str">
            <v>13 Coal Handling</v>
          </cell>
          <cell r="D339" t="str">
            <v>1315 Power</v>
          </cell>
          <cell r="E339" t="str">
            <v>Power</v>
          </cell>
          <cell r="F339" t="str">
            <v>Power</v>
          </cell>
          <cell r="G339" t="str">
            <v>Diesel</v>
          </cell>
        </row>
        <row r="340">
          <cell r="B340" t="str">
            <v>13.15.10.12</v>
          </cell>
          <cell r="C340" t="str">
            <v>13 Coal Handling</v>
          </cell>
          <cell r="D340" t="str">
            <v>1315 Power</v>
          </cell>
          <cell r="E340" t="str">
            <v>Power</v>
          </cell>
          <cell r="F340" t="str">
            <v>Power</v>
          </cell>
          <cell r="G340" t="str">
            <v>Maint: Spares</v>
          </cell>
        </row>
        <row r="341">
          <cell r="B341" t="str">
            <v>13.15.10.13</v>
          </cell>
          <cell r="C341" t="str">
            <v>13 Coal Handling</v>
          </cell>
          <cell r="D341" t="str">
            <v>1315 Power</v>
          </cell>
          <cell r="E341" t="str">
            <v>Power</v>
          </cell>
          <cell r="F341" t="str">
            <v>Power</v>
          </cell>
          <cell r="G341" t="str">
            <v>Maint: Labour/Services</v>
          </cell>
        </row>
        <row r="342">
          <cell r="B342" t="str">
            <v>13.15.10.15</v>
          </cell>
          <cell r="C342" t="str">
            <v>13 Coal Handling</v>
          </cell>
          <cell r="D342" t="str">
            <v>1315 Power</v>
          </cell>
          <cell r="E342" t="str">
            <v>Power</v>
          </cell>
          <cell r="F342" t="str">
            <v>Power</v>
          </cell>
          <cell r="G342" t="str">
            <v>Hired Generator</v>
          </cell>
        </row>
        <row r="343">
          <cell r="B343" t="str">
            <v>13.16.10</v>
          </cell>
          <cell r="C343" t="str">
            <v>13 Coal Handling</v>
          </cell>
          <cell r="D343" t="str">
            <v>1316 Equipment</v>
          </cell>
          <cell r="E343" t="str">
            <v>Equipment</v>
          </cell>
          <cell r="F343" t="str">
            <v>Equipment Rentals</v>
          </cell>
          <cell r="G343" t="str">
            <v>Loader 966 / Grader</v>
          </cell>
        </row>
        <row r="344">
          <cell r="B344" t="str">
            <v>13.16.20</v>
          </cell>
          <cell r="C344" t="str">
            <v>13 Coal Handling</v>
          </cell>
          <cell r="D344" t="str">
            <v>1316 Equipment</v>
          </cell>
          <cell r="E344" t="str">
            <v>Equipment</v>
          </cell>
          <cell r="F344" t="str">
            <v>Equipment Rentals</v>
          </cell>
          <cell r="G344" t="str">
            <v>Loader 988</v>
          </cell>
        </row>
        <row r="345">
          <cell r="B345" t="str">
            <v>13.16.30</v>
          </cell>
          <cell r="C345" t="str">
            <v>13 Coal Handling</v>
          </cell>
          <cell r="D345" t="str">
            <v>1316 Equipment</v>
          </cell>
          <cell r="E345" t="str">
            <v>Equipment</v>
          </cell>
          <cell r="F345" t="str">
            <v>Equipment Rentals</v>
          </cell>
          <cell r="G345" t="str">
            <v>Dozer</v>
          </cell>
        </row>
        <row r="346">
          <cell r="B346" t="str">
            <v>13.16.40</v>
          </cell>
          <cell r="C346" t="str">
            <v>13 Coal Handling</v>
          </cell>
          <cell r="D346" t="str">
            <v>1316 Equipment</v>
          </cell>
          <cell r="E346" t="str">
            <v>Equipment</v>
          </cell>
          <cell r="F346" t="str">
            <v>Equipment Rentals</v>
          </cell>
          <cell r="G346" t="str">
            <v>Diesel</v>
          </cell>
        </row>
        <row r="347">
          <cell r="B347" t="str">
            <v>13.16.50</v>
          </cell>
          <cell r="C347" t="str">
            <v>13 Coal Handling</v>
          </cell>
          <cell r="D347" t="str">
            <v>1316 Equipment</v>
          </cell>
          <cell r="E347" t="str">
            <v>Equipment</v>
          </cell>
          <cell r="F347" t="str">
            <v>Equipment Rentals</v>
          </cell>
          <cell r="G347" t="str">
            <v>Lighting Towers</v>
          </cell>
        </row>
        <row r="348">
          <cell r="B348" t="str">
            <v>14.11</v>
          </cell>
          <cell r="C348" t="str">
            <v>14 Admin &amp; Infrastructure</v>
          </cell>
          <cell r="D348" t="str">
            <v>1411 General Expenses</v>
          </cell>
          <cell r="E348" t="str">
            <v>General Expenses</v>
          </cell>
          <cell r="F348" t="str">
            <v>General Expenses</v>
          </cell>
          <cell r="G348" t="str">
            <v>General Expenses</v>
          </cell>
        </row>
        <row r="349">
          <cell r="B349" t="str">
            <v>14.13</v>
          </cell>
          <cell r="C349" t="str">
            <v>14 Admin &amp; Infrastructure</v>
          </cell>
          <cell r="D349" t="str">
            <v>1413 Contracted Services</v>
          </cell>
          <cell r="E349" t="str">
            <v>Contracted Services</v>
          </cell>
          <cell r="F349" t="str">
            <v>Contracted Services</v>
          </cell>
          <cell r="G349" t="str">
            <v>Contracted Services</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XC"/>
      <sheetName val="APU"/>
      <sheetName val="C1"/>
      <sheetName val="C2"/>
      <sheetName val="C3"/>
      <sheetName val="C4"/>
      <sheetName val="C5"/>
      <sheetName val="C6"/>
      <sheetName val="C7"/>
      <sheetName val="C8"/>
      <sheetName val="C9"/>
      <sheetName val="B1"/>
      <sheetName val="C10"/>
      <sheetName val="BALANCE"/>
      <sheetName val="MATINP"/>
      <sheetName val="APU N.P"/>
      <sheetName val="BALANCE2"/>
      <sheetName val="PR"/>
      <sheetName val="APUR"/>
      <sheetName val="RENDIMIENTOS"/>
      <sheetName val="CUADRILLAS"/>
      <sheetName val="M.O HDRO"/>
      <sheetName val="INSUMOS HDRO"/>
      <sheetName val="PRESUPUESTO RESUMEN"/>
      <sheetName val="PPTO"/>
      <sheetName val="Mat"/>
      <sheetName val="CRyC"/>
      <sheetName val="LISTA DE EQUIPOS "/>
    </sheetNames>
    <sheetDataSet>
      <sheetData sheetId="0">
        <row r="124">
          <cell r="C124" t="str">
            <v>Ejecutada</v>
          </cell>
        </row>
        <row r="125">
          <cell r="C125" t="str">
            <v>En Ejecución</v>
          </cell>
        </row>
        <row r="126">
          <cell r="C126" t="str">
            <v>Por Ejecutar</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UNITARIOS"/>
      <sheetName val="MATERIAL"/>
      <sheetName val="EQUIPO"/>
      <sheetName val="TRANSPORTE"/>
      <sheetName val="MANO OBRA"/>
      <sheetName val="MEMORIAS"/>
    </sheetNames>
    <sheetDataSet>
      <sheetData sheetId="0"/>
      <sheetData sheetId="1"/>
      <sheetData sheetId="2">
        <row r="2">
          <cell r="B2">
            <v>0</v>
          </cell>
        </row>
        <row r="3">
          <cell r="B3" t="str">
            <v>ACCESORIOS ACERO INOXIDABLE</v>
          </cell>
        </row>
        <row r="4">
          <cell r="B4" t="str">
            <v>ABRAZADERAS 4"</v>
          </cell>
        </row>
        <row r="5">
          <cell r="B5" t="str">
            <v>ACCESORIO PVC P 1/2"</v>
          </cell>
        </row>
        <row r="6">
          <cell r="B6" t="str">
            <v>ACCESORIO PVC S 2"</v>
          </cell>
        </row>
        <row r="7">
          <cell r="B7" t="str">
            <v>ACCESORIO PVC S 3"</v>
          </cell>
        </row>
        <row r="8">
          <cell r="B8" t="str">
            <v>ACCESORIO PVC S 4"</v>
          </cell>
        </row>
        <row r="9">
          <cell r="B9" t="str">
            <v>ACCESORIOS</v>
          </cell>
        </row>
        <row r="10">
          <cell r="B10" t="str">
            <v>ACCESORIOS CONEXIÓN Y DERIVACION CABLE COAXIAL</v>
          </cell>
        </row>
        <row r="11">
          <cell r="B11" t="str">
            <v>Accesorios de conexion por atras SanitarioDO-TCDIC</v>
          </cell>
        </row>
        <row r="12">
          <cell r="B12" t="str">
            <v>ACCESORIOS DE CONEXIÓN Y SUJECION PARA CABLE AMTIFRAU</v>
          </cell>
        </row>
        <row r="13">
          <cell r="B13" t="str">
            <v>ACCESORIOS DE SUJECION</v>
          </cell>
        </row>
        <row r="14">
          <cell r="B14" t="str">
            <v>ACCESORIOS EMT</v>
          </cell>
        </row>
        <row r="15">
          <cell r="B15" t="str">
            <v xml:space="preserve">ACCESORIOS GALVANIZADOS PARA CONEXIÓN EQUIPO DE PRESION </v>
          </cell>
        </row>
        <row r="16">
          <cell r="B16" t="str">
            <v>ACCESORIOS CPVC-P 1/2" ( Codo , unión y tapón )</v>
          </cell>
        </row>
        <row r="17">
          <cell r="B17" t="str">
            <v>ACCESORIOS PVC P 21/2"</v>
          </cell>
        </row>
        <row r="18">
          <cell r="B18" t="str">
            <v>ACCESORIOS PVC-P 1 1/2" ( Codo , unión y tapón )</v>
          </cell>
        </row>
        <row r="19">
          <cell r="B19" t="str">
            <v>ACCESORIOS PVC-P 1 1/4" ( Codo , unión y tapón )</v>
          </cell>
        </row>
        <row r="20">
          <cell r="B20" t="str">
            <v>ACCESORIOS PVC-P 1/2" ( Codo , unión y tapón )</v>
          </cell>
        </row>
        <row r="21">
          <cell r="B21" t="str">
            <v>ACCESORIOS PVC-P 2" ( Codo , unión y tapón )</v>
          </cell>
        </row>
        <row r="22">
          <cell r="B22" t="str">
            <v>ACCESORIOS PVC-P 3/4" ( Codo, unión y tapón )</v>
          </cell>
        </row>
        <row r="23">
          <cell r="B23" t="str">
            <v>ACCESORIOS SUJECION TRANFORMADOR</v>
          </cell>
        </row>
        <row r="24">
          <cell r="B24" t="str">
            <v>ACERO 37.000 PSI</v>
          </cell>
        </row>
        <row r="25">
          <cell r="B25" t="str">
            <v xml:space="preserve">ACERO 60.000 PSI </v>
          </cell>
        </row>
        <row r="26">
          <cell r="B26" t="str">
            <v>ACERO ESTRUCTURAL ACESCO PHR Cal. 12</v>
          </cell>
        </row>
        <row r="27">
          <cell r="B27" t="str">
            <v>ACIDO FLORIDRICO</v>
          </cell>
        </row>
        <row r="28">
          <cell r="B28" t="str">
            <v>ACIDO NITRICO</v>
          </cell>
        </row>
        <row r="29">
          <cell r="B29" t="str">
            <v>ACONDICIONADOR NOVAFORT 250ML  Pavco</v>
          </cell>
        </row>
        <row r="30">
          <cell r="B30" t="str">
            <v>ACPM</v>
          </cell>
        </row>
        <row r="31">
          <cell r="B31" t="str">
            <v>ADAPTADOR CONDUIT PVC 1/2"</v>
          </cell>
        </row>
        <row r="32">
          <cell r="B32" t="str">
            <v>ADAPTADOR MACHO   3/4"</v>
          </cell>
        </row>
        <row r="33">
          <cell r="B33" t="str">
            <v>ADAPTADOR TERMINAL CONDUIT 3/4"</v>
          </cell>
        </row>
        <row r="34">
          <cell r="B34" t="str">
            <v>ADAPTADORES MACHO 1/2"</v>
          </cell>
        </row>
        <row r="35">
          <cell r="B35" t="str">
            <v>ADHESIVO EPOXICO G5 DE 651 ml</v>
          </cell>
        </row>
        <row r="36">
          <cell r="B36" t="str">
            <v>ADHESIVO NOVAFORT 310 ML  Pavco</v>
          </cell>
        </row>
        <row r="37">
          <cell r="B37" t="str">
            <v>AGUA</v>
          </cell>
        </row>
        <row r="38">
          <cell r="B38" t="str">
            <v>AISLADORES</v>
          </cell>
        </row>
        <row r="39">
          <cell r="B39" t="str">
            <v>AISLADORES DE PIN CON ESPIGO</v>
          </cell>
        </row>
        <row r="40">
          <cell r="B40" t="str">
            <v>AISLADORES DE RETENCION</v>
          </cell>
        </row>
        <row r="41">
          <cell r="B41" t="str">
            <v>AISLADORES EMISORES</v>
          </cell>
        </row>
        <row r="42">
          <cell r="B42" t="str">
            <v>ALAMBRE COBRE DESNUDO AWG  12</v>
          </cell>
        </row>
        <row r="43">
          <cell r="B43" t="str">
            <v>ALAMBRE COBRE THHN 12 AWG</v>
          </cell>
        </row>
        <row r="44">
          <cell r="B44" t="str">
            <v>ALAMBRE NEGRO       No.18</v>
          </cell>
        </row>
        <row r="45">
          <cell r="B45" t="str">
            <v>ALFACOLOR 3-15</v>
          </cell>
        </row>
        <row r="46">
          <cell r="B46" t="str">
            <v>ALFAJIAS CONCRETO     .25</v>
          </cell>
        </row>
        <row r="47">
          <cell r="B47" t="str">
            <v>ALUMINIO PARA CIELO RASO INC ESTRUCTURA</v>
          </cell>
        </row>
        <row r="48">
          <cell r="B48" t="str">
            <v>ALUMINIO PARA DIVISION BAÑO</v>
          </cell>
        </row>
        <row r="49">
          <cell r="B49" t="str">
            <v>AMPLIFICADOR TV CON 20 SALIDAS</v>
          </cell>
        </row>
        <row r="50">
          <cell r="B50" t="str">
            <v>ANCLAJE CAMISA DE 3/8"</v>
          </cell>
        </row>
        <row r="51">
          <cell r="B51" t="str">
            <v>ÁNGULO     1 x 1 x 1/8" de 6 mts</v>
          </cell>
        </row>
        <row r="52">
          <cell r="B52" t="str">
            <v>ÁNGULO     1 x 1 x 3/16" de 6 mts</v>
          </cell>
        </row>
        <row r="53">
          <cell r="B53" t="str">
            <v>ANGULO 1 1/2X3/16</v>
          </cell>
        </row>
        <row r="54">
          <cell r="B54" t="str">
            <v>ANGULO 1"X1/8"</v>
          </cell>
        </row>
        <row r="55">
          <cell r="B55" t="str">
            <v xml:space="preserve">ANGULO 2" * 2" * 1/8" </v>
          </cell>
        </row>
        <row r="56">
          <cell r="B56" t="str">
            <v xml:space="preserve">ANGULO 2" * 2" * 3/16" </v>
          </cell>
        </row>
        <row r="57">
          <cell r="B57" t="str">
            <v>ANGULO 3/4"</v>
          </cell>
        </row>
        <row r="58">
          <cell r="B58" t="str">
            <v>ANGULO DE 1"x1/8"</v>
          </cell>
        </row>
        <row r="59">
          <cell r="B59" t="str">
            <v>ANGULOS DE ENSAMBLE</v>
          </cell>
        </row>
        <row r="60">
          <cell r="B60" t="str">
            <v>ANGULOS EN ALUMINIO BLANCO DE 3m</v>
          </cell>
        </row>
        <row r="61">
          <cell r="B61" t="str">
            <v xml:space="preserve">ANTENA EXTERNA COMUNAL TV </v>
          </cell>
        </row>
        <row r="62">
          <cell r="B62" t="str">
            <v>ANTICORROSIVO</v>
          </cell>
        </row>
        <row r="63">
          <cell r="B63" t="str">
            <v xml:space="preserve">ANTICORROSIVO </v>
          </cell>
        </row>
        <row r="64">
          <cell r="B64" t="str">
            <v>ARENA DE RIO</v>
          </cell>
        </row>
        <row r="65">
          <cell r="B65" t="str">
            <v>ARENA LAVADA DE PEÑA</v>
          </cell>
        </row>
        <row r="66">
          <cell r="B66" t="str">
            <v>ARBOL</v>
          </cell>
        </row>
        <row r="67">
          <cell r="B67" t="str">
            <v>ASFALTO TIPO 190/220 200 kg</v>
          </cell>
        </row>
        <row r="68">
          <cell r="B68" t="str">
            <v>BALA DULUX 2X20W, REFLECTOR EN ALUMINIO BRILLADO. DIAMETRO 20,5 CMS, ACABADO BLANCO. INCLUYE 2 BOMBILLOS DULUX 20W ROSCA, LUZ 6500K</v>
          </cell>
        </row>
        <row r="69">
          <cell r="B69" t="str">
            <v>BALA FLUORESCENTE 2X26 CON BOMBILLOS AHORRADORES</v>
          </cell>
        </row>
        <row r="70">
          <cell r="B70" t="str">
            <v>BALDOSA EN GRANITO ALFA</v>
          </cell>
        </row>
        <row r="71">
          <cell r="B71" t="str">
            <v>BALDOSA PORCELANATICO</v>
          </cell>
        </row>
        <row r="72">
          <cell r="B72" t="str">
            <v>BARNIZ</v>
          </cell>
        </row>
        <row r="73">
          <cell r="B73" t="str">
            <v>BANDEJA PORTACABLES 60X8</v>
          </cell>
        </row>
        <row r="74">
          <cell r="B74" t="str">
            <v>BASE PARA FOTOCELDA CON SOPORTE</v>
          </cell>
        </row>
        <row r="75">
          <cell r="B75" t="str">
            <v>BISAGRAS</v>
          </cell>
        </row>
        <row r="76">
          <cell r="B76" t="str">
            <v>BISAGRAS PARA VENTANAS METALICAS</v>
          </cell>
        </row>
        <row r="77">
          <cell r="B77" t="str">
            <v>BISAGRAS PUERTAS COCINA</v>
          </cell>
        </row>
        <row r="78">
          <cell r="B78" t="str">
            <v>BISEL PARA VIDRIO ESPEJO</v>
          </cell>
        </row>
        <row r="79">
          <cell r="B79" t="str">
            <v>BLOQUE No. 3</v>
          </cell>
        </row>
        <row r="80">
          <cell r="B80" t="str">
            <v xml:space="preserve">BLOQUE No. 4 </v>
          </cell>
        </row>
        <row r="81">
          <cell r="B81" t="str">
            <v xml:space="preserve">BLOQUE No. 5 </v>
          </cell>
        </row>
        <row r="82">
          <cell r="B82" t="str">
            <v xml:space="preserve">Boca puerta en mármol,  incluye nariz redonda </v>
          </cell>
        </row>
        <row r="83">
          <cell r="B83" t="str">
            <v>BOQUILLA TERMINAL PVC 1"</v>
          </cell>
        </row>
        <row r="84">
          <cell r="B84" t="str">
            <v>BOSEL</v>
          </cell>
        </row>
        <row r="85">
          <cell r="B85" t="str">
            <v>BOMBAS PARA SISTEMA DE PLANTA TRATAMIENTO</v>
          </cell>
        </row>
        <row r="86">
          <cell r="B86" t="str">
            <v>BRAZO HIDRAULICO</v>
          </cell>
        </row>
        <row r="87">
          <cell r="B87" t="str">
            <v>BROCA DE 5/8"</v>
          </cell>
        </row>
        <row r="88">
          <cell r="B88" t="str">
            <v>BROCAS 1/2"</v>
          </cell>
        </row>
        <row r="89">
          <cell r="B89" t="str">
            <v>BROCAS 1/4"</v>
          </cell>
        </row>
        <row r="90">
          <cell r="B90" t="str">
            <v>BROCAS, GRAPAS, CHAZOS Y TORNILLOS</v>
          </cell>
        </row>
        <row r="91">
          <cell r="B91" t="str">
            <v>BUSHING 4"X2" A.C.</v>
          </cell>
        </row>
        <row r="92">
          <cell r="B92" t="str">
            <v>CABALLETE ETERNIT</v>
          </cell>
        </row>
        <row r="93">
          <cell r="B93" t="str">
            <v>CABALLETE THERMOACUSTICA DE 2.00X0.70</v>
          </cell>
        </row>
        <row r="94">
          <cell r="B94" t="str">
            <v>CABLE #4 COBRE DESNUDO</v>
          </cell>
        </row>
        <row r="95">
          <cell r="B95" t="str">
            <v>Cable 10 THWN/THHN Cu-AWG 600V</v>
          </cell>
        </row>
        <row r="96">
          <cell r="B96" t="str">
            <v>cable 2/0</v>
          </cell>
        </row>
        <row r="97">
          <cell r="B97" t="str">
            <v>Cable 8 THWN/THHN Cu-AWG 600V</v>
          </cell>
        </row>
        <row r="98">
          <cell r="B98" t="str">
            <v>CABLE ANTIFRAUDE #8</v>
          </cell>
        </row>
        <row r="99">
          <cell r="B99" t="str">
            <v xml:space="preserve">CABLE BLINDADO COAXIAL RG59 U TV </v>
          </cell>
        </row>
        <row r="100">
          <cell r="B100" t="str">
            <v>CABLE DUPLEX DE 2X16</v>
          </cell>
        </row>
        <row r="101">
          <cell r="B101" t="str">
            <v>Cable 12 THWN/THHN Cu-AWG 600V</v>
          </cell>
        </row>
        <row r="102">
          <cell r="B102" t="str">
            <v>Cable 14 THWN/THHN Cu-AWG 600V</v>
          </cell>
        </row>
        <row r="103">
          <cell r="B103" t="str">
            <v>Cable 8 THWN/THHN Cu-AWG 600V</v>
          </cell>
        </row>
        <row r="104">
          <cell r="B104" t="str">
            <v>CABLE ENCAUCHETADO 3#4+1#6 T</v>
          </cell>
        </row>
        <row r="105">
          <cell r="B105" t="str">
            <v>CABLE DE COBRE DESNUDO No.12 AWG</v>
          </cell>
        </row>
        <row r="106">
          <cell r="B106" t="str">
            <v>CABLE No. 12 T</v>
          </cell>
        </row>
        <row r="107">
          <cell r="B107" t="str">
            <v>CABLE PARA SEÑALES SISTEMA CONTRA INCENDIO  2 PARES (2X22AWG) NPLF AISLAMIENTO EN PVC DE ACUERDO A LAS NORMAS IEC189, IEC708</v>
          </cell>
        </row>
        <row r="108">
          <cell r="B108" t="str">
            <v>CABLE TELEFONICO 2 PARES</v>
          </cell>
        </row>
        <row r="109">
          <cell r="B109" t="str">
            <v>CAJA 2400</v>
          </cell>
        </row>
        <row r="110">
          <cell r="B110" t="str">
            <v>CAJA 5800</v>
          </cell>
        </row>
        <row r="111">
          <cell r="B111" t="str">
            <v>CAJA MEDIDOR ACUEDUCTO CON TAPA Y CERRADURA</v>
          </cell>
        </row>
        <row r="112">
          <cell r="B112" t="str">
            <v>CAJA MEDIDOR DE AGUA 60*28*14</v>
          </cell>
        </row>
        <row r="113">
          <cell r="B113" t="str">
            <v>CAJA MONOFASICA DE 4 CIRCUITOS CON TACOS</v>
          </cell>
        </row>
        <row r="114">
          <cell r="B114" t="str">
            <v>CAJA OCTOGONAL GALVANIZADA (CAJA EMP GALV.OCTAGONAL 4")</v>
          </cell>
        </row>
        <row r="115">
          <cell r="B115" t="str">
            <v>CAJA METALICA AMPLIFICADOR TV</v>
          </cell>
        </row>
        <row r="116">
          <cell r="B116" t="str">
            <v>CAJA SENCILLA CONDUIT (CAJA EMP GALV.RECTANG. 2X4")</v>
          </cell>
        </row>
        <row r="117">
          <cell r="B117" t="str">
            <v xml:space="preserve">CAJAS DE 20X25X10 CM PARA CONEXIÓN </v>
          </cell>
        </row>
        <row r="118">
          <cell r="B118" t="str">
            <v>CALENTADOR ELECTRICO 20 GL 120 V HACEB</v>
          </cell>
        </row>
        <row r="119">
          <cell r="B119" t="str">
            <v>CARBURO BLANCO</v>
          </cell>
        </row>
        <row r="120">
          <cell r="B120" t="str">
            <v>CAOLÍN</v>
          </cell>
        </row>
        <row r="121">
          <cell r="B121" t="str">
            <v>CAPACETE 1"</v>
          </cell>
        </row>
        <row r="122">
          <cell r="B122" t="str">
            <v>CASETÓN DE GUADUA h=0.42</v>
          </cell>
        </row>
        <row r="124">
          <cell r="B124" t="str">
            <v>CEDRO CAQUETA</v>
          </cell>
        </row>
        <row r="125">
          <cell r="B125" t="str">
            <v xml:space="preserve">CELDA METÁLICA -LÁMINA COLD-ROLLED PARA  TRANSFORMADOR </v>
          </cell>
        </row>
        <row r="126">
          <cell r="B126" t="str">
            <v>CEMENTO MARINO</v>
          </cell>
        </row>
        <row r="127">
          <cell r="B127" t="str">
            <v>CEMENTO BLANCO</v>
          </cell>
        </row>
        <row r="128">
          <cell r="B128" t="str">
            <v>CEMENTO GRIS</v>
          </cell>
        </row>
        <row r="129">
          <cell r="B129" t="str">
            <v xml:space="preserve">CERAMICA </v>
          </cell>
        </row>
        <row r="130">
          <cell r="B130" t="str">
            <v>CERRADURA INAFER</v>
          </cell>
        </row>
        <row r="131">
          <cell r="B131" t="str">
            <v>CERRADURA POMA MADERA ALCOBA</v>
          </cell>
        </row>
        <row r="132">
          <cell r="B132" t="str">
            <v>CERRADURA POMA PUERTAS</v>
          </cell>
        </row>
        <row r="133">
          <cell r="B133" t="str">
            <v>CENEFA EN MADERA DE 0.12 TINTADA</v>
          </cell>
        </row>
        <row r="134">
          <cell r="B134" t="str">
            <v>CERROJO EN ACERO INOXIDABLE</v>
          </cell>
        </row>
        <row r="135">
          <cell r="B135" t="str">
            <v>CERRADURA SCHLAGE BAÑO  A40S Cromado Mate</v>
          </cell>
        </row>
        <row r="136">
          <cell r="B136" t="str">
            <v>CHEQUE HORIZONTAL 1/2"</v>
          </cell>
        </row>
        <row r="137">
          <cell r="B137" t="str">
            <v>CHEQUE R&amp;W Roscado 3/4" Ref. 236</v>
          </cell>
        </row>
        <row r="138">
          <cell r="B138" t="str">
            <v>CIELO RASO Star Orion ( perfileria aluminio 1" )</v>
          </cell>
        </row>
        <row r="139">
          <cell r="B139" t="str">
            <v>CILINDRO DE GAS PROPANO</v>
          </cell>
        </row>
        <row r="140">
          <cell r="B140" t="str">
            <v>CINTA BANDIT 1/2" CON GRAPAS</v>
          </cell>
        </row>
        <row r="141">
          <cell r="B141" t="str">
            <v>CINTA PAPEL</v>
          </cell>
        </row>
        <row r="142">
          <cell r="B142" t="str">
            <v>CINTA TEFLÓN 10 m 1/2"</v>
          </cell>
        </row>
        <row r="143">
          <cell r="B143" t="str">
            <v>CLOSET</v>
          </cell>
        </row>
        <row r="144">
          <cell r="B144" t="str">
            <v>COCINA INTEGRAL</v>
          </cell>
        </row>
        <row r="145">
          <cell r="B145" t="str">
            <v>CODO 90° 1/4 CxC SANITARIO 3" Pavco</v>
          </cell>
        </row>
        <row r="146">
          <cell r="B146" t="str">
            <v>CODO 90° 1/4 CxC SANITARIO 4" Pavco</v>
          </cell>
        </row>
        <row r="147">
          <cell r="B147" t="str">
            <v>CODO 90° 1/4 CxE SANITARIO 2"</v>
          </cell>
        </row>
        <row r="148">
          <cell r="B148" t="str">
            <v>CODO 90° 4" EXTREMO BRIDADO</v>
          </cell>
        </row>
        <row r="149">
          <cell r="B149" t="str">
            <v>CODO 90° PRESIÓN PVC   3/4" Pavco</v>
          </cell>
        </row>
        <row r="150">
          <cell r="B150" t="str">
            <v>CODO 90° PRESIÓN PVC 1 1/2" Pavco</v>
          </cell>
        </row>
        <row r="151">
          <cell r="B151" t="str">
            <v>CODO PRESIÓN           1"</v>
          </cell>
        </row>
        <row r="152">
          <cell r="B152" t="str">
            <v>COMBO SANITARIO BLANCO AHORRADOR</v>
          </cell>
        </row>
        <row r="153">
          <cell r="B153" t="str">
            <v>CONCERTINA EN ACERO INOXIDABLE DE 18"</v>
          </cell>
        </row>
        <row r="154">
          <cell r="B154" t="str">
            <v>CONCRETO DE 1500 PSI</v>
          </cell>
        </row>
        <row r="155">
          <cell r="B155" t="str">
            <v>CONCRETO DE 2000 PSI</v>
          </cell>
        </row>
        <row r="156">
          <cell r="B156" t="str">
            <v>CONCRETO DE 2500 PSI</v>
          </cell>
        </row>
        <row r="157">
          <cell r="B157" t="str">
            <v>CONCRETO DE 3000 PSI</v>
          </cell>
        </row>
        <row r="158">
          <cell r="B158" t="str">
            <v>CONCRETO DE 3500 PSI</v>
          </cell>
        </row>
        <row r="159">
          <cell r="B159" t="str">
            <v>CONCRETO DE 4000 PSI</v>
          </cell>
        </row>
        <row r="160">
          <cell r="B160" t="str">
            <v>CONCRETO TREMIE TORNILLO DE 3000 PSI</v>
          </cell>
        </row>
        <row r="161">
          <cell r="B161" t="str">
            <v>CONCRETO TREMIE TORNILLO DE 4000 PSI</v>
          </cell>
        </row>
        <row r="162">
          <cell r="B162" t="str">
            <v>CONCRETO DE 3500 PSI BAJA PERMEABILIDAD</v>
          </cell>
        </row>
        <row r="163">
          <cell r="B163" t="str">
            <v>COPA ESMERIL</v>
          </cell>
        </row>
        <row r="164">
          <cell r="B164" t="str">
            <v>COPA SIERRA</v>
          </cell>
        </row>
        <row r="165">
          <cell r="B165" t="str">
            <v>CORREA EN MADERA</v>
          </cell>
        </row>
        <row r="166">
          <cell r="B166" t="str">
            <v>CORREA METALICA</v>
          </cell>
        </row>
        <row r="167">
          <cell r="B167" t="str">
            <v>CORTACIRCUITOS 15 KV-100 AMPERIOS-</v>
          </cell>
        </row>
        <row r="168">
          <cell r="B168" t="str">
            <v xml:space="preserve">Cortina corrida Automática tipo Blackout, h= 1.10 m </v>
          </cell>
        </row>
        <row r="169">
          <cell r="B169" t="str">
            <v>CURVA 90º PVC 1/2"</v>
          </cell>
        </row>
        <row r="170">
          <cell r="B170" t="str">
            <v>DESAGUE LAVAMANOS SENCILLO Gerfor GF-581084</v>
          </cell>
        </row>
        <row r="171">
          <cell r="B171" t="str">
            <v>DESAGUE ORINAL 1 1/2"</v>
          </cell>
        </row>
        <row r="172">
          <cell r="B172" t="str">
            <v>DESCARGADOR DE SOBRETENSION TIPO  LINEA 12 KV- 10 KA-</v>
          </cell>
        </row>
        <row r="173">
          <cell r="B173" t="str">
            <v xml:space="preserve">DESCARGADOR FRANKLIN DE 5 PUNTAS </v>
          </cell>
        </row>
        <row r="174">
          <cell r="B174" t="str">
            <v>DIAGONALES</v>
          </cell>
        </row>
        <row r="175">
          <cell r="B175" t="str">
            <v>DILATACION BRONCE</v>
          </cell>
        </row>
        <row r="176">
          <cell r="B176" t="str">
            <v>DILATACIÓN EN BRONCE PC13</v>
          </cell>
        </row>
        <row r="177">
          <cell r="B177" t="str">
            <v>DINTELES EN CONCRETO h=0.15m x 0.2m (2500 PSI Mezcla 1:3:3)</v>
          </cell>
        </row>
        <row r="178">
          <cell r="B178" t="str">
            <v>DISCO CORTE LADRILLO Y7O CONCRETO</v>
          </cell>
        </row>
        <row r="179">
          <cell r="B179" t="str">
            <v>DISCO PARA CORTE METAL</v>
          </cell>
        </row>
        <row r="180">
          <cell r="B180" t="str">
            <v>DISPENSADOR JABON</v>
          </cell>
        </row>
        <row r="181">
          <cell r="B181" t="str">
            <v>DUCHA Antivandalica Docol DO-17125106</v>
          </cell>
        </row>
        <row r="182">
          <cell r="B182" t="str">
            <v>DUCHA CON MEZCLADOR</v>
          </cell>
        </row>
        <row r="183">
          <cell r="B183" t="str">
            <v>DUCHA CON REGISTRO</v>
          </cell>
        </row>
        <row r="184">
          <cell r="B184" t="str">
            <v>DUCHA ELECTRICA</v>
          </cell>
        </row>
        <row r="185">
          <cell r="B185" t="str">
            <v>DURMIENTE ABARCO 4 m</v>
          </cell>
        </row>
        <row r="186">
          <cell r="B186" t="str">
            <v>DURMIENTE ORDINARIO DE 3 MTS</v>
          </cell>
        </row>
        <row r="187">
          <cell r="B187" t="str">
            <v>ELEMENTOS FIJACION MANTO</v>
          </cell>
        </row>
        <row r="188">
          <cell r="B188" t="str">
            <v>EMPAQUES</v>
          </cell>
        </row>
        <row r="189">
          <cell r="B189" t="str">
            <v>EMULSION ASFALTICA</v>
          </cell>
        </row>
        <row r="190">
          <cell r="B190" t="str">
            <v>ENCHAPE  DE 20X30</v>
          </cell>
        </row>
        <row r="191">
          <cell r="B191" t="str">
            <v>ENCHAPE CERAMICA BLANCO</v>
          </cell>
        </row>
        <row r="192">
          <cell r="B192" t="str">
            <v>Enchape paredes interiores Triplex Cedro Tintillad</v>
          </cell>
        </row>
        <row r="193">
          <cell r="B193" t="str">
            <v xml:space="preserve">EQUIPO AUTOMÁTICO PARA ALUMBRADO DE EMERGENCIA REFERENCIA ILURAM IL3-2H  </v>
          </cell>
        </row>
        <row r="194">
          <cell r="B194" t="str">
            <v xml:space="preserve">EQUIPO DE MEDICION  EN MEDIA TENSION </v>
          </cell>
        </row>
        <row r="195">
          <cell r="B195" t="str">
            <v>ESGRAFIADO PINTUCO 4 GALONES 30 KG</v>
          </cell>
        </row>
        <row r="196">
          <cell r="B196" t="str">
            <v>ESMALTE  Sobre lamina lineal Tipo pintulx anoloc verde bronce.</v>
          </cell>
        </row>
        <row r="197">
          <cell r="B197" t="str">
            <v>ESMALTE  Sobre lamina llena Tipo pintulx</v>
          </cell>
        </row>
        <row r="198">
          <cell r="B198" t="str">
            <v>ESMALTE ANTIHUMEDAD LAVABLE</v>
          </cell>
        </row>
        <row r="199">
          <cell r="B199" t="str">
            <v>ESMALTE SINTÉTICO PINTULUX</v>
          </cell>
        </row>
        <row r="200">
          <cell r="B200" t="str">
            <v>ESPEJO BORDE BISELADO DE 0.70X1.00</v>
          </cell>
        </row>
        <row r="201">
          <cell r="B201" t="str">
            <v>ESPEJO DE SEGURIDAD DE 40 CM</v>
          </cell>
        </row>
        <row r="202">
          <cell r="B202" t="str">
            <v>ESTACAS</v>
          </cell>
        </row>
        <row r="203">
          <cell r="B203" t="str">
            <v>ESTACIUON MANUAL DE APERTURA REF. BDS121/e SIEMENS o similar en marca reconocida</v>
          </cell>
        </row>
        <row r="204">
          <cell r="B204" t="str">
            <v>ESTRUCTURA CIELORASO DRYWALL(OMEGA-ANGULO-PARAL-TORNILLOS)</v>
          </cell>
        </row>
        <row r="205">
          <cell r="B205" t="str">
            <v>ESTRUCTURA CONEXIÓN RED TRENZADA CONJUNTO LA 320</v>
          </cell>
        </row>
        <row r="206">
          <cell r="B206" t="str">
            <v>ESTRUCTURA CONEXIÓN RED TRENZADA CONJUNTO LA 321</v>
          </cell>
        </row>
        <row r="207">
          <cell r="B207" t="str">
            <v>ESTRUCTURA CONEXIÓN RED TRENZADA CONJUNTO LA 324</v>
          </cell>
        </row>
        <row r="208">
          <cell r="B208" t="str">
            <v>ESQUINERO PLASTICO 2m</v>
          </cell>
        </row>
        <row r="209">
          <cell r="B209" t="str">
            <v>ESTUCO PLASTICO</v>
          </cell>
        </row>
        <row r="210">
          <cell r="B210" t="str">
            <v>ESTUFA CHALLENGER DE EMPOTRAR 4 PUESTOS ELECTRICA</v>
          </cell>
        </row>
        <row r="211">
          <cell r="B211" t="str">
            <v>ESTUFA DE EMPOTRAR MIXTA 4 PUESTOS</v>
          </cell>
        </row>
        <row r="212">
          <cell r="B212" t="str">
            <v>ESTUFA ELECTRICA 2 PUESTOS</v>
          </cell>
        </row>
        <row r="213">
          <cell r="B213" t="str">
            <v>EXTRAXTOR DE OLOR DE 20X20</v>
          </cell>
        </row>
        <row r="214">
          <cell r="B214" t="str">
            <v>Fachada Closet 4 Ptas Cedro ( Tintillado )</v>
          </cell>
        </row>
        <row r="215">
          <cell r="B215" t="str">
            <v>FIJADORES DE ALA</v>
          </cell>
        </row>
        <row r="216">
          <cell r="B216" t="str">
            <v>FILTRO AEROBICO CON ACC.</v>
          </cell>
        </row>
        <row r="217">
          <cell r="B217" t="str">
            <v>FILTRO DE DRENAJE 0.5 x 0.5 CON RELLENO EN GRAVILLA DE RIO 3/4" - 1" (SIN EXCAVACIÓN)</v>
          </cell>
        </row>
        <row r="218">
          <cell r="B218" t="str">
            <v>FORMALETA ENTREPISOS, con camilla</v>
          </cell>
        </row>
        <row r="219">
          <cell r="B219" t="str">
            <v>GANCHOS ANCLAJES TEJA THERMOACUSTICA</v>
          </cell>
        </row>
        <row r="220">
          <cell r="B220" t="str">
            <v>GANCHO TEJA ETERNIT 55 mm</v>
          </cell>
        </row>
        <row r="221">
          <cell r="B221" t="str">
            <v>GEOTEXTIL NO TEJIDO</v>
          </cell>
        </row>
        <row r="222">
          <cell r="B222" t="str">
            <v>GEOTEXTIL TR 4000</v>
          </cell>
        </row>
        <row r="223">
          <cell r="B223" t="str">
            <v>GRANITO TRAVERTINO</v>
          </cell>
        </row>
        <row r="224">
          <cell r="B224" t="str">
            <v xml:space="preserve">GRAVILLA </v>
          </cell>
        </row>
        <row r="225">
          <cell r="B225" t="str">
            <v>GRIFERIA AHORRADORA TIPO PUSH</v>
          </cell>
        </row>
        <row r="226">
          <cell r="B226" t="str">
            <v>GRIFERIA LAVAMANOS LINEA FENIX 4"</v>
          </cell>
        </row>
        <row r="227">
          <cell r="B227" t="str">
            <v>GUARDAESCOBA EN CERAMICA</v>
          </cell>
        </row>
        <row r="228">
          <cell r="B228" t="str">
            <v>GUARDAESCOBA EN GRANADILLO</v>
          </cell>
        </row>
        <row r="229">
          <cell r="B229" t="str">
            <v>GRIFERIA LAVAPLATOS GRIVAL LINEA AMARETO</v>
          </cell>
        </row>
        <row r="230">
          <cell r="B230" t="str">
            <v>GUARDAESCOBA PORCELANATO</v>
          </cell>
        </row>
        <row r="231">
          <cell r="B231" t="str">
            <v>IGAS GRIS - Masilla plastica 25210351</v>
          </cell>
        </row>
        <row r="232">
          <cell r="B232" t="str">
            <v>IMPRIMANTE DE VINILO</v>
          </cell>
        </row>
        <row r="233">
          <cell r="B233" t="str">
            <v>HERRAJES MUEBLES MADERA</v>
          </cell>
        </row>
        <row r="234">
          <cell r="B234" t="str">
            <v>Interior Closet en triplex cedro (Tintillado )</v>
          </cell>
        </row>
        <row r="235">
          <cell r="B235" t="str">
            <v>INTERRUPTOR CAJA MOLDEADA 3X40A / 25KA. CALIDAD MERLIN GERIN, SIEMENS O SUPERIOR</v>
          </cell>
        </row>
        <row r="236">
          <cell r="B236" t="str">
            <v>INTERRUPTOR CAJA MOLDEADA 3X80A / 50KA - 240V.</v>
          </cell>
        </row>
        <row r="237">
          <cell r="B237" t="str">
            <v>INTERRUPTOR DE TRANSFERENCIA TIPO SECCIONADOR TRIPOLAR</v>
          </cell>
        </row>
        <row r="238">
          <cell r="B238" t="str">
            <v xml:space="preserve">INTERRUPTOR DOBLE </v>
          </cell>
        </row>
        <row r="239">
          <cell r="B239" t="str">
            <v>INTERRUPTOR DOBLE CONMUTABLE</v>
          </cell>
        </row>
        <row r="240">
          <cell r="B240" t="str">
            <v>INTERRUPTOR ENCHUFABLE DE 2X20  A - 240 v - 10 ka</v>
          </cell>
        </row>
        <row r="241">
          <cell r="B241" t="str">
            <v>INTERRUPTOR ENCHUFABLE DE 2X30  A - 240 v - 10 ka</v>
          </cell>
        </row>
        <row r="242">
          <cell r="B242" t="str">
            <v xml:space="preserve">INTERRUPTOR SENCILLO </v>
          </cell>
        </row>
        <row r="243">
          <cell r="B243" t="str">
            <v>INTERRUPTOR SENCILLO CONMUTABLE CON LUZ PILOTO</v>
          </cell>
        </row>
        <row r="244">
          <cell r="B244" t="str">
            <v>INTERRUPTOR SENCILLOCON LUZ PILOTO</v>
          </cell>
        </row>
        <row r="245">
          <cell r="B245" t="str">
            <v>INTERRUPTORES ENCHUFABLES DE 1X15  A - 240 v - 10 ka</v>
          </cell>
        </row>
        <row r="246">
          <cell r="B246" t="str">
            <v>INTERRUPTORES ENCHUFABLES DE 1X20  A - 240 v - 10 kA</v>
          </cell>
        </row>
        <row r="247">
          <cell r="B247" t="str">
            <v>INTERRUPTORES ENCHUFABLES DE 3X30  A - 240 v - 10 ka</v>
          </cell>
        </row>
        <row r="248">
          <cell r="B248" t="str">
            <v>Jabonera - GRIVAL</v>
          </cell>
        </row>
        <row r="249">
          <cell r="B249" t="str">
            <v>Jabonera Ducha - GRIVAL</v>
          </cell>
        </row>
        <row r="250">
          <cell r="B250" t="str">
            <v>KORAZA Pintuco</v>
          </cell>
        </row>
        <row r="251">
          <cell r="B251" t="str">
            <v>LACA</v>
          </cell>
        </row>
        <row r="252">
          <cell r="B252" t="str">
            <v>LACA PARA MADERA</v>
          </cell>
        </row>
        <row r="253">
          <cell r="B253" t="str">
            <v>LADRILLO PORTANTE 12X29X9</v>
          </cell>
        </row>
        <row r="254">
          <cell r="B254" t="str">
            <v>Ladrillo Prensado</v>
          </cell>
        </row>
        <row r="255">
          <cell r="B255" t="str">
            <v>LADRILLO RECOCIDO</v>
          </cell>
        </row>
        <row r="256">
          <cell r="B256" t="str">
            <v>LADRILLO TOLETE COMUN RECOCIDO</v>
          </cell>
        </row>
        <row r="257">
          <cell r="B257" t="str">
            <v>LÁMINA COLD ROLLED Cal.16 (1.22x 2.44 )</v>
          </cell>
        </row>
        <row r="258">
          <cell r="B258" t="str">
            <v xml:space="preserve">LÁMINA COLD ROLLED Cal.18 </v>
          </cell>
        </row>
        <row r="259">
          <cell r="B259" t="str">
            <v>LÁMINA COLD ROLLED Cal.18 (1.22x 2.44 )</v>
          </cell>
        </row>
        <row r="260">
          <cell r="B260" t="str">
            <v>LÁMINA COLD ROLLED Cal.20 (1.00x 2.00 )</v>
          </cell>
        </row>
        <row r="261">
          <cell r="B261" t="str">
            <v>LÁMINA COLD ROLLED Cal.20 (1.22x 2.44 )</v>
          </cell>
        </row>
        <row r="262">
          <cell r="B262" t="str">
            <v>LAMINA DE ACRILICO DE 0.60X2.44 DE 1.80 mm</v>
          </cell>
        </row>
        <row r="263">
          <cell r="B263" t="str">
            <v>LAMINA COLABORANTE METALDECK 2" GRADO 40 CAL 22</v>
          </cell>
        </row>
        <row r="264">
          <cell r="B264" t="str">
            <v>LAMINA DE ACRILICO DE 1.20X1.80 DE 3.0 mm con color</v>
          </cell>
        </row>
        <row r="265">
          <cell r="B265" t="str">
            <v>LAMINA DE ACRILICO DE 1.20X1.80 DE 3.0 mm sin color</v>
          </cell>
        </row>
        <row r="266">
          <cell r="B266" t="str">
            <v>LAMINA DE ACRILICO DE 1.20X1.80 DE 3.00 mm</v>
          </cell>
        </row>
        <row r="267">
          <cell r="B267" t="str">
            <v>LAMINA DRY WALL 1.22X2.44</v>
          </cell>
        </row>
        <row r="268">
          <cell r="B268" t="str">
            <v>LAMINA EN ACRILICO DE 0.61X2,44 DE 1,8 mm</v>
          </cell>
        </row>
        <row r="269">
          <cell r="B269" t="str">
            <v>LAMINA GALVANIZADA DE 1.00X2.00 CAL  22</v>
          </cell>
        </row>
        <row r="270">
          <cell r="B270" t="str">
            <v>LAMINA GALVANIZADA DE 1.00X2.00 CAL  24</v>
          </cell>
        </row>
        <row r="271">
          <cell r="B271" t="str">
            <v>LAMINA GALVANIZADA DE 1.00X2.00 CAL  26</v>
          </cell>
        </row>
        <row r="272">
          <cell r="B272" t="str">
            <v>LAMINA GALVANIZADA DE 1.22X2.44 CAL  22</v>
          </cell>
        </row>
        <row r="273">
          <cell r="B273" t="str">
            <v>LAMINA SUPERBOARD 1.22X2.44</v>
          </cell>
        </row>
        <row r="274">
          <cell r="B274" t="str">
            <v>LIMATESA ETERNIT P7 L=1.14</v>
          </cell>
        </row>
        <row r="275">
          <cell r="B275" t="str">
            <v>LAMINAS DURACUSTIC</v>
          </cell>
        </row>
        <row r="276">
          <cell r="B276" t="str">
            <v>LAMINAS EN ACRILICO DE 60X60</v>
          </cell>
        </row>
        <row r="277">
          <cell r="B277" t="str">
            <v>LAMPARA DE 2x32</v>
          </cell>
        </row>
        <row r="278">
          <cell r="B278" t="str">
            <v xml:space="preserve">Lampara para luminaria - sodio 150 WATTS. </v>
          </cell>
        </row>
        <row r="279">
          <cell r="B279" t="str">
            <v>LAMPARA TIPO INCANDESCENTE DE 32 W</v>
          </cell>
        </row>
        <row r="280">
          <cell r="B280" t="str">
            <v>LAMPARA OJO DE BUEY</v>
          </cell>
        </row>
        <row r="281">
          <cell r="B281" t="str">
            <v>LAVAMANOS DE INCRUSTAR LINEA SAN LORENZO</v>
          </cell>
        </row>
        <row r="282">
          <cell r="B282" t="str">
            <v>LAVAPLATOS EN ACERO</v>
          </cell>
        </row>
        <row r="283">
          <cell r="B283" t="str">
            <v>LIJA</v>
          </cell>
        </row>
        <row r="284">
          <cell r="B284" t="str">
            <v xml:space="preserve">LIJA </v>
          </cell>
        </row>
        <row r="285">
          <cell r="B285" t="str">
            <v>LIMPIADOR PVC DE 1/4</v>
          </cell>
        </row>
        <row r="286">
          <cell r="B286" t="str">
            <v>LISTON ORDINARIO</v>
          </cell>
        </row>
        <row r="287">
          <cell r="B287" t="str">
            <v>LISTÓN CEDRO MACHO 5x2 cm.</v>
          </cell>
        </row>
        <row r="288">
          <cell r="B288" t="str">
            <v>LISTON EN OTOBO PARA CIELORRASO</v>
          </cell>
        </row>
        <row r="289">
          <cell r="B289" t="str">
            <v>LLAVE MANGUERA DE 1/2"</v>
          </cell>
        </row>
        <row r="290">
          <cell r="B290" t="str">
            <v>LLAVE PARA URINARIO</v>
          </cell>
        </row>
        <row r="291">
          <cell r="B291" t="str">
            <v>LOCKER METALICO DE 0.45X2.00</v>
          </cell>
        </row>
        <row r="292">
          <cell r="B292" t="str">
            <v>LOGO ACUEDUCTO EN ACERO DE 2.00X0.80</v>
          </cell>
        </row>
        <row r="293">
          <cell r="B293" t="str">
            <v>Luminaria abierta tipo INDULUX AA Sodio 400 WATTS.Pantalla de aluminio o policarbonato prismático, 633mmX482mm</v>
          </cell>
        </row>
        <row r="294">
          <cell r="B294" t="str">
            <v xml:space="preserve">Luminaria completa fluorescente  TMS028 2xTL-D36W HFS 20 CMx 120 cm 120 voltios. </v>
          </cell>
        </row>
        <row r="295">
          <cell r="B295" t="str">
            <v>Luminaria horizontal cerrada carcaza enteriza Sodio de alta presion  Potencia: 150W 208/220 Voltios . Incluye lampara y fotocelda</v>
          </cell>
        </row>
        <row r="296">
          <cell r="B296" t="str">
            <v>LUMINARIA HORIZONTAL CERRADA DE 150 VATIOS-BOMBILLO SODIO ALTA PRESION</v>
          </cell>
        </row>
        <row r="297">
          <cell r="B297" t="str">
            <v>LUMINARIA HORIZONTAL CERRADA DE 70 VATIOS-BOMBILLO SODIO ALTA PRESION</v>
          </cell>
        </row>
        <row r="298">
          <cell r="B298" t="str">
            <v xml:space="preserve">Luminaria tipo reflector ROY ALHPA Ref: QUIMBAYA 70 WATTS 208 V. </v>
          </cell>
        </row>
        <row r="299">
          <cell r="B299" t="str">
            <v>MADERA GRANADILLO</v>
          </cell>
        </row>
        <row r="300">
          <cell r="B300" t="str">
            <v xml:space="preserve">MALLA ELECTROSOLDADA </v>
          </cell>
        </row>
        <row r="301">
          <cell r="B301" t="str">
            <v>MALLA ELECTROSOLDADA M-084</v>
          </cell>
        </row>
        <row r="302">
          <cell r="B302" t="str">
            <v xml:space="preserve">MALLA ELECTROSOLDADA  6mm 15X15  6.00X2.35  42.20 KG </v>
          </cell>
        </row>
        <row r="303">
          <cell r="B303" t="str">
            <v>MALLA PROTECCION Ancho = 4 m</v>
          </cell>
        </row>
        <row r="304">
          <cell r="B304" t="str">
            <v>MALLA GALLINERO</v>
          </cell>
        </row>
        <row r="305">
          <cell r="B305" t="str">
            <v>MALLA ONDULADA CAL 10 DE 1 1/2" x 1 1/2"</v>
          </cell>
        </row>
        <row r="306">
          <cell r="B306" t="str">
            <v>MALLA ONDULADA Cal. 12 1 1/2" (Alambre galv.)</v>
          </cell>
        </row>
        <row r="307">
          <cell r="B307" t="str">
            <v>MALLA ONDULADA Cal. 8 1 3/4" (Alambre galv.)</v>
          </cell>
        </row>
        <row r="308">
          <cell r="B308" t="str">
            <v>MANGUERA FLEXIBLE DE CONEXIÓN</v>
          </cell>
        </row>
        <row r="309">
          <cell r="B309" t="str">
            <v>MANGUERAS DE LUCES TIPO AMERICANA</v>
          </cell>
        </row>
        <row r="310">
          <cell r="B310" t="str">
            <v>MANIJA VENTANA METALICA</v>
          </cell>
        </row>
        <row r="311">
          <cell r="B311" t="str">
            <v>MANIOBRA DE TRANSFORMADOR</v>
          </cell>
        </row>
        <row r="313">
          <cell r="B313" t="str">
            <v>MANTO ASFALTICO 10 M2</v>
          </cell>
        </row>
        <row r="314">
          <cell r="B314" t="str">
            <v>MARCO CAJA INSP. 40 x 40</v>
          </cell>
        </row>
        <row r="315">
          <cell r="B315" t="str">
            <v>MARCO CAJA INSP. 60 x 60</v>
          </cell>
        </row>
        <row r="316">
          <cell r="B316" t="str">
            <v>MARCO EN ACERO PARA TAPA CAJA CS 276</v>
          </cell>
        </row>
        <row r="317">
          <cell r="B317" t="str">
            <v>MARCO PUERTA MADERA</v>
          </cell>
        </row>
        <row r="318">
          <cell r="B318" t="str">
            <v>MARCO PUERTA METALICA</v>
          </cell>
        </row>
        <row r="319">
          <cell r="B319" t="str">
            <v>MARCO SENCILLO EN ANGULO EN ACERO A-37</v>
          </cell>
        </row>
        <row r="320">
          <cell r="B320" t="str">
            <v>MARCO VENTANA METALICA</v>
          </cell>
        </row>
        <row r="321">
          <cell r="B321" t="str">
            <v>MARCO Y CONTRAMARCO</v>
          </cell>
        </row>
        <row r="322">
          <cell r="B322" t="str">
            <v>MARCO Y TAPA EN ALFAJOR DE 0,30X0,30</v>
          </cell>
        </row>
        <row r="323">
          <cell r="B323" t="str">
            <v>MARMOLINA</v>
          </cell>
        </row>
        <row r="324">
          <cell r="B324" t="str">
            <v xml:space="preserve">MASILLA </v>
          </cell>
        </row>
        <row r="325">
          <cell r="B325" t="str">
            <v>MASTIL EN TUBO CONDUIT GALVANIZADO DE Ø1</v>
          </cell>
        </row>
        <row r="326">
          <cell r="B326" t="str">
            <v>MASTIQUE PARA JUNTAS</v>
          </cell>
        </row>
        <row r="327">
          <cell r="B327" t="str">
            <v>MATERIAL GRANULAR</v>
          </cell>
        </row>
        <row r="328">
          <cell r="B328" t="str">
            <v>MEDIDOR DE 1/2"</v>
          </cell>
        </row>
        <row r="329">
          <cell r="B329" t="str">
            <v>MEDIDOR DE AGUA      1/2"</v>
          </cell>
        </row>
        <row r="330">
          <cell r="B330" t="str">
            <v>MEDIDOR TRIFASICO TETRAFILAR 50(150)A 208-120V;</v>
          </cell>
        </row>
        <row r="331">
          <cell r="B331" t="str">
            <v>MEDIDORES DE 4"</v>
          </cell>
        </row>
        <row r="332">
          <cell r="B332" t="str">
            <v>MESON EN ACERO INOXIDABLE DE 60 cm CAL 20</v>
          </cell>
        </row>
        <row r="333">
          <cell r="B333" t="str">
            <v xml:space="preserve">MEZCLADOR LAVAPLATOS </v>
          </cell>
        </row>
        <row r="334">
          <cell r="B334" t="str">
            <v>MINISPLIT LG 18000 BTU</v>
          </cell>
        </row>
        <row r="335">
          <cell r="B335" t="str">
            <v>MORTERO 1:3 ( arena semilavada de peña )</v>
          </cell>
        </row>
        <row r="336">
          <cell r="B336" t="str">
            <v>MORTERO 1:4 ( arena semilavada )</v>
          </cell>
        </row>
        <row r="337">
          <cell r="B337" t="str">
            <v>MORTERO 1:3 IMPERMEABILIZADO</v>
          </cell>
        </row>
        <row r="338">
          <cell r="B338" t="str">
            <v>MORTERO 1:5</v>
          </cell>
        </row>
        <row r="339">
          <cell r="B339" t="str">
            <v>MURO EN LADRILLO TOLETE COMUN EN 0.125 CON PEGA DE MORTERO 1:5</v>
          </cell>
        </row>
        <row r="340">
          <cell r="B340" t="str">
            <v>NIPLE GALAVANIZADO DE 4" SH 40</v>
          </cell>
        </row>
        <row r="341">
          <cell r="B341" t="str">
            <v>ORINAL MEDIANO BLANCO PORCELANA</v>
          </cell>
        </row>
        <row r="342">
          <cell r="B342" t="str">
            <v>PABMERIL PLIEGO 9" x 11"</v>
          </cell>
        </row>
        <row r="343">
          <cell r="B343" t="str">
            <v>PARLANTE</v>
          </cell>
        </row>
        <row r="344">
          <cell r="B344" t="str">
            <v xml:space="preserve">PALETAS REFLECTIVAS DE SEÑALIZACION -CONOS-CINTA SEÑALI </v>
          </cell>
        </row>
        <row r="345">
          <cell r="B345" t="str">
            <v>PASTO</v>
          </cell>
        </row>
        <row r="346">
          <cell r="B346" t="str">
            <v>PEGACOR BLANCO</v>
          </cell>
        </row>
        <row r="347">
          <cell r="B347" t="str">
            <v>PEGACOR E-50</v>
          </cell>
        </row>
        <row r="348">
          <cell r="B348" t="str">
            <v>PEGANTE PARA GAS FUERZA MEDIA</v>
          </cell>
        </row>
        <row r="349">
          <cell r="B349" t="str">
            <v>PELICULA SAN BLASTING</v>
          </cell>
        </row>
        <row r="350">
          <cell r="B350" t="str">
            <v>Percha simple - GRIVAL</v>
          </cell>
        </row>
        <row r="351">
          <cell r="B351" t="str">
            <v>PERFIL ALN 173 DE 6 mts</v>
          </cell>
        </row>
        <row r="352">
          <cell r="B352" t="str">
            <v>PERFIL ALN 177 DE 6 mts</v>
          </cell>
        </row>
        <row r="353">
          <cell r="B353" t="str">
            <v>PERFIL ALN 292 DE 6 mts</v>
          </cell>
        </row>
        <row r="354">
          <cell r="B354" t="str">
            <v>PERFIL ESTRUCTURAL EN C 160*60 1.5mm</v>
          </cell>
        </row>
        <row r="355">
          <cell r="B355" t="str">
            <v>PIBOTES, RODACHINES, PARALES, OMEGAS</v>
          </cell>
        </row>
        <row r="356">
          <cell r="B356" t="str">
            <v>PIEDRA ESMERIL</v>
          </cell>
        </row>
        <row r="357">
          <cell r="B357" t="str">
            <v>PIEDRA MEDIA ZONGA</v>
          </cell>
        </row>
        <row r="358">
          <cell r="B358" t="str">
            <v>PIEDRA RAJON</v>
          </cell>
        </row>
        <row r="359">
          <cell r="B359" t="str">
            <v>PINTURA ACRILTEX</v>
          </cell>
        </row>
        <row r="360">
          <cell r="B360" t="str">
            <v>PINTURA Electrostatica (poliester gris )</v>
          </cell>
        </row>
        <row r="361">
          <cell r="B361" t="str">
            <v>PINTURA EPOXICA</v>
          </cell>
        </row>
        <row r="362">
          <cell r="B362" t="str">
            <v>PINTURA KORAZA</v>
          </cell>
        </row>
        <row r="363">
          <cell r="B363" t="str">
            <v>PINTURA BITUMINOSA</v>
          </cell>
        </row>
        <row r="364">
          <cell r="B364" t="str">
            <v>PINTURA VINILO TIPO 1</v>
          </cell>
        </row>
        <row r="365">
          <cell r="B365" t="str">
            <v>PISO EN CERAMICA DE 30X30</v>
          </cell>
        </row>
        <row r="366">
          <cell r="B366" t="str">
            <v>PISO EN MADERA GRANADILLO</v>
          </cell>
        </row>
        <row r="367">
          <cell r="B367" t="str">
            <v>PINTURA VINILO TIPO 2</v>
          </cell>
        </row>
        <row r="368">
          <cell r="B368" t="str">
            <v>PISO PORCELANATO</v>
          </cell>
        </row>
        <row r="369">
          <cell r="B369" t="str">
            <v>Porta rollos - GRIVAL Línea STYLO,</v>
          </cell>
        </row>
        <row r="370">
          <cell r="B370" t="str">
            <v>PLATINA DE  1/2" * 1/8</v>
          </cell>
        </row>
        <row r="371">
          <cell r="B371" t="str">
            <v xml:space="preserve">PLATINA DE  3/4" </v>
          </cell>
        </row>
        <row r="372">
          <cell r="B372" t="str">
            <v>PLATINA DE  3/4" X 1/8"</v>
          </cell>
        </row>
        <row r="373">
          <cell r="B373" t="str">
            <v>POLIETILENO No. 4</v>
          </cell>
        </row>
        <row r="374">
          <cell r="B374" t="str">
            <v>POLIETILENO No. 6</v>
          </cell>
        </row>
        <row r="375">
          <cell r="B375" t="str">
            <v>PRIMER ANTICORROSIVO</v>
          </cell>
        </row>
        <row r="376">
          <cell r="B376" t="str">
            <v>PUNTILLA 3/4"</v>
          </cell>
        </row>
        <row r="377">
          <cell r="B377" t="str">
            <v>PUNTILLA 1"</v>
          </cell>
        </row>
        <row r="378">
          <cell r="B378" t="str">
            <v>PUNTILLA 11/4"</v>
          </cell>
        </row>
        <row r="379">
          <cell r="B379" t="str">
            <v>PUNTILLA 11/2"</v>
          </cell>
        </row>
        <row r="380">
          <cell r="B380" t="str">
            <v>PUNTILLA 2"</v>
          </cell>
        </row>
        <row r="381">
          <cell r="B381" t="str">
            <v>PUNTILLA 21/2"</v>
          </cell>
        </row>
        <row r="386">
          <cell r="B386" t="str">
            <v>RECEBO B-200</v>
          </cell>
        </row>
        <row r="387">
          <cell r="B387" t="str">
            <v>RECEBO B-600</v>
          </cell>
        </row>
        <row r="388">
          <cell r="B388" t="str">
            <v>RECEBO COMÚN</v>
          </cell>
        </row>
        <row r="389">
          <cell r="B389" t="str">
            <v>RECEBO B-400</v>
          </cell>
        </row>
        <row r="390">
          <cell r="B390" t="str">
            <v>RED PARA ATERRIZAR SUBESTACION</v>
          </cell>
        </row>
        <row r="391">
          <cell r="B391" t="str">
            <v>RED TRENZADA CABLE 2X2+2</v>
          </cell>
        </row>
        <row r="392">
          <cell r="B392" t="str">
            <v>RED TRENZADA CABLE 3x1/0+1/0</v>
          </cell>
        </row>
        <row r="393">
          <cell r="B393" t="str">
            <v xml:space="preserve">REFLECTOR DE 250 VATIOS-SODIO ALTA PRESION -220 VOLTIOS-SODIO ALTA </v>
          </cell>
        </row>
        <row r="394">
          <cell r="B394" t="str">
            <v>REFLECTOR DE 400 W</v>
          </cell>
        </row>
        <row r="395">
          <cell r="B395" t="str">
            <v>REGISTRO DE 3/4"</v>
          </cell>
        </row>
        <row r="396">
          <cell r="B396" t="str">
            <v>REGISTRO DE BOLA 1/2"</v>
          </cell>
        </row>
        <row r="397">
          <cell r="B397" t="str">
            <v>REGISTRO P.D.  R&amp;W - 2 1/2 " ( de cortina )</v>
          </cell>
        </row>
        <row r="398">
          <cell r="B398" t="str">
            <v>REGISTRO R&amp;W - 1" ( de cortina ) Ref. 206</v>
          </cell>
        </row>
        <row r="399">
          <cell r="B399" t="str">
            <v>REGISTRO R&amp;W - 1/2" ( de cortina ) Ref. 206</v>
          </cell>
        </row>
        <row r="400">
          <cell r="B400" t="str">
            <v>REGISTRO R&amp;W - 3/4" ( de cortina ) Ref. 206</v>
          </cell>
        </row>
        <row r="401">
          <cell r="B401" t="str">
            <v xml:space="preserve">REJILLA Aluminio 3"x2" </v>
          </cell>
        </row>
        <row r="402">
          <cell r="B402" t="str">
            <v>REJILLA VENTILACION PLASTICA DE 25X25</v>
          </cell>
        </row>
        <row r="403">
          <cell r="B403" t="str">
            <v>Rejillas de piso en aluminio de 3x2 con sosco</v>
          </cell>
        </row>
        <row r="404">
          <cell r="B404" t="str">
            <v>RELLENO ARENA DE PEÑA</v>
          </cell>
        </row>
        <row r="405">
          <cell r="B405" t="str">
            <v>Repisa vidrio Baño Línea STYLO</v>
          </cell>
        </row>
        <row r="406">
          <cell r="B406" t="str">
            <v>REMOVEDOR PVC</v>
          </cell>
        </row>
        <row r="408">
          <cell r="B408" t="str">
            <v>REPISA ORDINARIO 3 m</v>
          </cell>
        </row>
        <row r="409">
          <cell r="B409" t="str">
            <v xml:space="preserve">ROCKTOP </v>
          </cell>
        </row>
        <row r="410">
          <cell r="B410" t="str">
            <v>SANITARIO LINEA MONTECARLO CON GRIFERIA</v>
          </cell>
        </row>
        <row r="411">
          <cell r="B411" t="str">
            <v xml:space="preserve">SECCIONADOR TRIPOLAR EN AIRE 400A-17,5 kV DE OPERACIÓN BAJO </v>
          </cell>
        </row>
        <row r="412">
          <cell r="B412" t="str">
            <v>SELLADOR</v>
          </cell>
        </row>
        <row r="413">
          <cell r="B413" t="str">
            <v>SELLADOR O CERA DE PISO</v>
          </cell>
        </row>
        <row r="414">
          <cell r="B414" t="str">
            <v>SELLADOR Y TINTILLA</v>
          </cell>
        </row>
        <row r="415">
          <cell r="B415" t="str">
            <v>SENSOR FOTOELECTRICO DETECTOR DE HUMO</v>
          </cell>
        </row>
        <row r="416">
          <cell r="B416" t="str">
            <v>SIFON LAVAMANOS plastico gerfor GF-580322</v>
          </cell>
        </row>
        <row r="417">
          <cell r="B417" t="str">
            <v>SIKA 1</v>
          </cell>
        </row>
        <row r="418">
          <cell r="B418" t="str">
            <v>SIKADUR 32</v>
          </cell>
        </row>
        <row r="419">
          <cell r="B419" t="str">
            <v xml:space="preserve">SIKAFLEX-1a cartu </v>
          </cell>
        </row>
        <row r="420">
          <cell r="B420" t="str">
            <v>SILICONA</v>
          </cell>
        </row>
        <row r="421">
          <cell r="B421" t="str">
            <v>SISTEMA DESINFECCION AGUA TRATADA</v>
          </cell>
        </row>
        <row r="422">
          <cell r="B422" t="str">
            <v>SISTEMA CONTROL ELECTRICO TODO INCLUIDO PARA LA PLANTA TRATAMIENTO</v>
          </cell>
        </row>
        <row r="423">
          <cell r="B423" t="str">
            <v>SOLDADOR PVC 1/4</v>
          </cell>
        </row>
        <row r="424">
          <cell r="B424" t="str">
            <v xml:space="preserve">SOLDADURA E - 70  </v>
          </cell>
        </row>
        <row r="425">
          <cell r="B425" t="str">
            <v>SOLDADURA ESTAÑO</v>
          </cell>
        </row>
        <row r="426">
          <cell r="B426" t="str">
            <v>SOLDADURA EXOTERMICA TIPO CADWELD o SIMILAR  de 90 GRAMOS</v>
          </cell>
        </row>
        <row r="427">
          <cell r="B427" t="str">
            <v>SOPORTE PARA TUBERIA DE 4"</v>
          </cell>
        </row>
        <row r="428">
          <cell r="B428" t="str">
            <v>SOPORTES LAVAMANOS</v>
          </cell>
        </row>
        <row r="429">
          <cell r="B429" t="str">
            <v>SOPORTES ORINAL</v>
          </cell>
        </row>
        <row r="430">
          <cell r="B430" t="str">
            <v>TABLA BURRA ORDINARIA 0.20 DE 3.0 MTS</v>
          </cell>
        </row>
        <row r="431">
          <cell r="B431" t="str">
            <v>TABLA BURRA ORDINARIA 0.30 DE 3.0 MTS</v>
          </cell>
        </row>
        <row r="432">
          <cell r="B432" t="str">
            <v>TABLA CHAPA ORDINARIA 0.25 DE 3.0 MTS</v>
          </cell>
        </row>
        <row r="433">
          <cell r="B433" t="str">
            <v>TABLA CHAPA ORDINARIA 0.20 DE 3.0 MTS</v>
          </cell>
        </row>
        <row r="434">
          <cell r="B434" t="str">
            <v>TABLA CHAPA ORDINARIA 0.15 DE 3.0 MTS</v>
          </cell>
        </row>
        <row r="437">
          <cell r="B437" t="str">
            <v xml:space="preserve">TABLERO DE 12 CIRCUITOS CON ESPACIO PARA TOTALIZADOR, PUERTA Y CHAPA  -208 V - 3F5H-60HZ </v>
          </cell>
        </row>
        <row r="438">
          <cell r="B438" t="str">
            <v>TABLERO DE 12 CTOS</v>
          </cell>
        </row>
        <row r="439">
          <cell r="B439" t="str">
            <v>TABLERO 24 CIRCUITOS, PUERTA Y CHAPA, ESP TOTALIZADOR</v>
          </cell>
        </row>
        <row r="440">
          <cell r="B440" t="str">
            <v xml:space="preserve">TABLERO 36 CIRCUITOS, PUERTA Y CHAPA, ESP TOTALIZADOR  </v>
          </cell>
        </row>
        <row r="441">
          <cell r="B441" t="str">
            <v>TABLERO TRIFASICO DE 6 CIRCUITOS</v>
          </cell>
        </row>
        <row r="442">
          <cell r="B442" t="str">
            <v>TABLETA GRES DE 25X25</v>
          </cell>
        </row>
        <row r="443">
          <cell r="B443" t="str">
            <v>TABLEX, LISTONES, PALOS</v>
          </cell>
        </row>
        <row r="444">
          <cell r="B444" t="str">
            <v>TABLÓN DE GRES  25X25</v>
          </cell>
        </row>
        <row r="445">
          <cell r="B445" t="str">
            <v>TABLON DE GRESS DE 33X33</v>
          </cell>
        </row>
        <row r="446">
          <cell r="B446" t="str">
            <v>TANQUE COLEMPAQUES 500 LT (incluye tapa y accesorios)</v>
          </cell>
        </row>
        <row r="447">
          <cell r="B447" t="str">
            <v>TABLERO MELAMINICO DE 1.83X2.44</v>
          </cell>
        </row>
        <row r="448">
          <cell r="B448" t="str">
            <v>TABLERO EN AMARILLO</v>
          </cell>
        </row>
        <row r="449">
          <cell r="B449" t="str">
            <v>TAPA CAJA INSP. 60 x 60</v>
          </cell>
        </row>
        <row r="450">
          <cell r="B450" t="str">
            <v>TABLETA MARMOL</v>
          </cell>
        </row>
        <row r="451">
          <cell r="B451" t="str">
            <v>TAPA CIEGA CON IMPACTO GALVANIZADA CUADRADA 4X4"</v>
          </cell>
        </row>
        <row r="452">
          <cell r="B452" t="str">
            <v>TAPA EN CONCRETO (4000 PSI)</v>
          </cell>
        </row>
        <row r="453">
          <cell r="B453" t="str">
            <v>TAPA EN CONCRETO CAJA CS 276</v>
          </cell>
        </row>
        <row r="454">
          <cell r="B454" t="str">
            <v>TAPA REGISTRO PLASTICO DE 20X20</v>
          </cell>
        </row>
        <row r="455">
          <cell r="B455" t="str">
            <v>TAPON GALVANIZADO MACHO DE 2"</v>
          </cell>
        </row>
        <row r="456">
          <cell r="B456" t="str">
            <v>TAPÓN SOLDADO PRESIÓN 1 1/2"</v>
          </cell>
        </row>
        <row r="457">
          <cell r="B457" t="str">
            <v>TAZA Institucional blanca Mancesa IC-IP41</v>
          </cell>
        </row>
        <row r="458">
          <cell r="B458" t="str">
            <v>TEE EN ALUMINIO BLANCO</v>
          </cell>
        </row>
        <row r="459">
          <cell r="B459" t="str">
            <v>TEE GALVANIZADA DE 4"</v>
          </cell>
        </row>
        <row r="460">
          <cell r="B460" t="str">
            <v>TEE PRESIÓN  1 1/2" Pavco</v>
          </cell>
        </row>
        <row r="461">
          <cell r="B461" t="str">
            <v>TEE PRESIÓN SOLDADA  1"</v>
          </cell>
        </row>
        <row r="462">
          <cell r="B462" t="str">
            <v>TEJA DE ZINC 0.80X2.43</v>
          </cell>
        </row>
        <row r="463">
          <cell r="B463" t="str">
            <v>TEJA CANALETA 90</v>
          </cell>
        </row>
        <row r="464">
          <cell r="B464" t="str">
            <v xml:space="preserve">TEJA DE BARRO </v>
          </cell>
        </row>
        <row r="465">
          <cell r="B465" t="str">
            <v>TEJA ONDULADA ETERNIT No. 6 DE 0.92X1.83</v>
          </cell>
        </row>
        <row r="466">
          <cell r="B466" t="str">
            <v>TEJA THERMOACUSTICA TRAPEZOIDAL  2.44X0.82</v>
          </cell>
        </row>
        <row r="467">
          <cell r="B467" t="str">
            <v>TELA ASFALTICA DE 15 M2</v>
          </cell>
        </row>
        <row r="468">
          <cell r="B468" t="str">
            <v>TELA VERDE CERRAMIENTO</v>
          </cell>
        </row>
        <row r="469">
          <cell r="B469" t="str">
            <v>TERMINAL PONCHAR 2 AWG</v>
          </cell>
        </row>
        <row r="470">
          <cell r="B470" t="str">
            <v xml:space="preserve">Terminal preformado uso interior 15 kV para cable 2 – 3/0 AWG; </v>
          </cell>
        </row>
        <row r="471">
          <cell r="B471" t="str">
            <v>Terminal Soldar/Ponchar barril largo para cable 8. Calidad 3M, Panduit o superior.</v>
          </cell>
        </row>
        <row r="472">
          <cell r="B472" t="str">
            <v>Thiner</v>
          </cell>
        </row>
        <row r="473">
          <cell r="B473" t="str">
            <v>TIERRA NEGRA</v>
          </cell>
        </row>
        <row r="474">
          <cell r="B474" t="str">
            <v>TINTILLA</v>
          </cell>
        </row>
        <row r="475">
          <cell r="B475" t="str">
            <v>TIRAS ALISTADO 3 x 3 x 3</v>
          </cell>
        </row>
        <row r="476">
          <cell r="B476" t="str">
            <v>TOMA BIFASICA 2P+T</v>
          </cell>
        </row>
        <row r="477">
          <cell r="B477" t="str">
            <v>TOMA CORRIENTE DOBLE</v>
          </cell>
        </row>
        <row r="478">
          <cell r="B478" t="str">
            <v>TOMA COAXIAL PARA TV TIPO AMERICANA</v>
          </cell>
        </row>
        <row r="479">
          <cell r="B479" t="str">
            <v>TOMA TV+TELEFONO</v>
          </cell>
        </row>
        <row r="480">
          <cell r="B480" t="str">
            <v>Toallero Barra - GRIVAL Línea STYLO,</v>
          </cell>
        </row>
        <row r="481">
          <cell r="B481" t="str">
            <v>Toallero Argolla - GRIVAL Línea STYLO</v>
          </cell>
        </row>
        <row r="482">
          <cell r="B482" t="str">
            <v xml:space="preserve">TORNILLOS </v>
          </cell>
        </row>
        <row r="483">
          <cell r="B483" t="str">
            <v>TRIPLEX FORMALETA DE 1.22X2.44 DE 18 mm</v>
          </cell>
        </row>
        <row r="490">
          <cell r="B490" t="str">
            <v>TUBERIA GALVANIZADA 2"</v>
          </cell>
        </row>
        <row r="491">
          <cell r="B491" t="str">
            <v>TUBERIA GALVANIZADA 2" DE 0.098</v>
          </cell>
        </row>
        <row r="492">
          <cell r="B492" t="str">
            <v>TUBERIA HIERRO DUCTIL DE 4" ESP 3.2 mm</v>
          </cell>
        </row>
        <row r="493">
          <cell r="B493" t="str">
            <v>TUBERIAS, VALVULAS, ACCESORIOS</v>
          </cell>
        </row>
        <row r="494">
          <cell r="B494" t="str">
            <v>TUBERIA NOVAFORT DE 6"</v>
          </cell>
        </row>
        <row r="495">
          <cell r="B495" t="str">
            <v>TUBERIA PEX AL PEX 1/2"</v>
          </cell>
        </row>
        <row r="496">
          <cell r="B496" t="str">
            <v>TUBERIA CONDUCCION AGUAS RESIDUALES INC ACCESORIOS</v>
          </cell>
        </row>
        <row r="497">
          <cell r="B497" t="str">
            <v>TUBERIA RECTANGULAR DE 3 1/2" X 1 1/2"</v>
          </cell>
        </row>
        <row r="498">
          <cell r="B498" t="str">
            <v>TUBO 4X8 EN COLD ROLLED CAL 18</v>
          </cell>
        </row>
        <row r="499">
          <cell r="B499" t="str">
            <v>TUBO alcantarillado  PVC   160 MM ( 6" ) Pavco</v>
          </cell>
        </row>
        <row r="500">
          <cell r="B500" t="str">
            <v>TUBO alcantarillado  PVC   160 MM ( 8" ) Pavco</v>
          </cell>
        </row>
        <row r="501">
          <cell r="B501" t="str">
            <v>TUBO alcantarillado PVC   110MM  ( 4") Pavco</v>
          </cell>
        </row>
        <row r="502">
          <cell r="B502" t="str">
            <v>TUBO alcantarillado PVC   250MM  ( 10") Pavco</v>
          </cell>
        </row>
        <row r="503">
          <cell r="B503" t="str">
            <v>TUBO CONDUIT EMT 1"</v>
          </cell>
        </row>
        <row r="504">
          <cell r="B504" t="str">
            <v>TUBO CONDUIT EMT1/2"</v>
          </cell>
        </row>
        <row r="505">
          <cell r="B505" t="str">
            <v>TUBO CONDUIT GALVANIZADO PESADO 1" CON UNIÓN</v>
          </cell>
        </row>
        <row r="506">
          <cell r="B506" t="str">
            <v>TUBO CONDUIT PVC 1"  3m</v>
          </cell>
        </row>
        <row r="507">
          <cell r="B507" t="str">
            <v>TUBO CONDUIT PVC 1/2" 3m</v>
          </cell>
        </row>
        <row r="508">
          <cell r="B508" t="str">
            <v>TUBO CONDUIT PVC 3/4" 3m</v>
          </cell>
        </row>
        <row r="509">
          <cell r="B509" t="str">
            <v>TUBO CUADRADO DE 1 1/2" x 1 1/2"</v>
          </cell>
        </row>
        <row r="510">
          <cell r="B510" t="str">
            <v>TUBO CPVC 1/2" DE 3 M</v>
          </cell>
        </row>
        <row r="511">
          <cell r="B511" t="str">
            <v>TUBO GALVANIZADO 2"  2.0mm</v>
          </cell>
        </row>
        <row r="512">
          <cell r="B512" t="str">
            <v>TUBO GALVANIZADO 3"  2.0mm</v>
          </cell>
        </row>
        <row r="513">
          <cell r="B513" t="str">
            <v xml:space="preserve">TUBO GALVANIZADO 3/4"  </v>
          </cell>
        </row>
        <row r="514">
          <cell r="B514" t="str">
            <v>TUBO NOVAFOR DE 4" PERFORADO</v>
          </cell>
        </row>
        <row r="515">
          <cell r="B515" t="str">
            <v>TUBO NOVAFORT 6"</v>
          </cell>
        </row>
        <row r="516">
          <cell r="B516" t="str">
            <v>TUBO PRESIÓN /13.5 PVC  1/2" Pavco</v>
          </cell>
        </row>
        <row r="517">
          <cell r="B517" t="str">
            <v>TUBO PRESIÓN /13.5 PVC  3/4" Pavco</v>
          </cell>
        </row>
        <row r="518">
          <cell r="B518" t="str">
            <v>TUBO PRESIÓN /21 PVC    1"</v>
          </cell>
        </row>
        <row r="519">
          <cell r="B519" t="str">
            <v>TUBO PRESIÓN /21 PVC    2" Pavco</v>
          </cell>
        </row>
        <row r="520">
          <cell r="B520" t="str">
            <v>TUBO PRESIÓN /21 PVC  1 1/2" Pavco</v>
          </cell>
        </row>
        <row r="521">
          <cell r="B521" t="str">
            <v>TUBO PRESIÓN /21 PVC  1 1/4" Pavco</v>
          </cell>
        </row>
        <row r="522">
          <cell r="B522" t="str">
            <v>TUBO PVC A.LL. 2" DE  6 MTS</v>
          </cell>
        </row>
        <row r="523">
          <cell r="B523" t="str">
            <v>TUBO PVC A.LL. 3" DE  6 MTS</v>
          </cell>
        </row>
        <row r="524">
          <cell r="B524" t="str">
            <v>TUBO PVC A.LL. 4" DE 6 MTS</v>
          </cell>
        </row>
        <row r="525">
          <cell r="B525" t="str">
            <v>TUBO PVC SANITARIO 2" DE 6 MTS</v>
          </cell>
        </row>
        <row r="526">
          <cell r="B526" t="str">
            <v>TUBO PVC SANITARIO 3" DE 6 MTS</v>
          </cell>
        </row>
        <row r="527">
          <cell r="B527" t="str">
            <v>TUBO PVC SANITARIO 4" DE 6 MTS</v>
          </cell>
        </row>
        <row r="528">
          <cell r="B528" t="str">
            <v>TUBOS PVC DB 1"</v>
          </cell>
        </row>
        <row r="529">
          <cell r="B529" t="str">
            <v xml:space="preserve">UNION  GALVANIZADA 2 1/2" </v>
          </cell>
        </row>
        <row r="530">
          <cell r="B530" t="str">
            <v>UNIÓN alcantarillado PVC  110MM ( 4" ) Pavco</v>
          </cell>
        </row>
        <row r="531">
          <cell r="B531" t="str">
            <v>UNIÓN alcantarillado PVC 160MM  ( 6") Pavco</v>
          </cell>
        </row>
        <row r="532">
          <cell r="B532" t="str">
            <v>UNIÓN alcantarillado PVC 160MM  ( 8") Pavco</v>
          </cell>
        </row>
        <row r="533">
          <cell r="B533" t="str">
            <v>UNIÓN alcantarillado PVC 250MM  ( 10") Pavco</v>
          </cell>
        </row>
        <row r="534">
          <cell r="B534" t="str">
            <v>UNIÓN GALVANIZADA      3"</v>
          </cell>
        </row>
        <row r="535">
          <cell r="B535" t="str">
            <v>UNION GALVANIZADA DE 1/2"</v>
          </cell>
        </row>
        <row r="536">
          <cell r="B536" t="str">
            <v>UNION GALVANIZADA DE 4" SH 40</v>
          </cell>
        </row>
        <row r="537">
          <cell r="B537" t="str">
            <v>UNIÓN SANITARIA  2" Pavco</v>
          </cell>
        </row>
        <row r="538">
          <cell r="B538" t="str">
            <v>UNIÓN SANITARIA 4" Pavco</v>
          </cell>
        </row>
        <row r="539">
          <cell r="B539" t="str">
            <v>UNIÓN SANITARIA 6" Pavco</v>
          </cell>
        </row>
        <row r="540">
          <cell r="B540" t="str">
            <v>UNIVERSAL GALVANIZADA 3/4"</v>
          </cell>
        </row>
        <row r="541">
          <cell r="B541" t="str">
            <v xml:space="preserve">VALVULA BETA COMPUERTA ELASTICA 4" </v>
          </cell>
        </row>
        <row r="542">
          <cell r="B542" t="str">
            <v>VALVULA DE CHEQUE OPERACIÓN HORIZONTAL 4" EXT BRIDADO</v>
          </cell>
        </row>
        <row r="543">
          <cell r="B543" t="str">
            <v>VALVULA DE CIERRE RAPIDO DE 4"</v>
          </cell>
        </row>
        <row r="544">
          <cell r="B544" t="str">
            <v>VALVULA DE COMPUERTA  VASTAGO NO ASCENTE EXTREMO BRIDA</v>
          </cell>
        </row>
        <row r="545">
          <cell r="B545" t="str">
            <v>VALVULA Descarga sanitario DO-01051300</v>
          </cell>
        </row>
        <row r="546">
          <cell r="B546" t="str">
            <v>VARA DE CLAVO</v>
          </cell>
        </row>
        <row r="547">
          <cell r="B547" t="str">
            <v>VARILLA CORRUGADA DE 1/2" DE 12 MTS</v>
          </cell>
        </row>
        <row r="548">
          <cell r="B548" t="str">
            <v>VARILLA CORRUGADA DE 1/2" DE 6 MTS</v>
          </cell>
        </row>
        <row r="549">
          <cell r="B549" t="str">
            <v>VARILLA CORRUGADA DE 3/8" DE 12 MTS</v>
          </cell>
        </row>
        <row r="550">
          <cell r="B550" t="str">
            <v>VARILLA CORRUGADA DE 5/8" DE 12 MTS</v>
          </cell>
        </row>
        <row r="551">
          <cell r="B551" t="str">
            <v>VARILLA CUADRADA DE 1/2"</v>
          </cell>
        </row>
        <row r="552">
          <cell r="B552" t="str">
            <v>VARILLA CUADRADA DE 3/8"</v>
          </cell>
        </row>
        <row r="553">
          <cell r="B553" t="str">
            <v>VARILLA DE COBRE-COBRE Ø5/8" X 2.40 m</v>
          </cell>
        </row>
        <row r="554">
          <cell r="B554" t="str">
            <v>VARILLA DE COBRE-COBRE Ø5/8" X 2.40 m COOPER WELL</v>
          </cell>
        </row>
        <row r="555">
          <cell r="B555" t="str">
            <v>VARILLA EN ACERO DE 3/8"</v>
          </cell>
        </row>
        <row r="556">
          <cell r="B556" t="str">
            <v>VARILLA EN ACERO DE 5/8"</v>
          </cell>
        </row>
        <row r="557">
          <cell r="B557" t="str">
            <v>VARILLA LISA DE 1/2" DE 6 MTS</v>
          </cell>
        </row>
        <row r="558">
          <cell r="B558" t="str">
            <v>VARILLA LISA DE 3/8" DE 6 MTS</v>
          </cell>
        </row>
        <row r="559">
          <cell r="B559" t="str">
            <v>VIDRIO TEMPLADO DE 10 mm</v>
          </cell>
        </row>
        <row r="560">
          <cell r="B560" t="str">
            <v>VIDRIO DE 4 mm</v>
          </cell>
        </row>
        <row r="561">
          <cell r="B561" t="str">
            <v>VIDRIO TEMPLADO DE 8 mm</v>
          </cell>
        </row>
        <row r="562">
          <cell r="B562" t="str">
            <v>VINILTEX Pintuco</v>
          </cell>
        </row>
        <row r="563">
          <cell r="B563" t="str">
            <v>Wash Primer A Pintura</v>
          </cell>
        </row>
        <row r="564">
          <cell r="B564" t="str">
            <v>WASH PRIMER ANTICORROSIVO</v>
          </cell>
        </row>
        <row r="565">
          <cell r="B565" t="str">
            <v>Wash Primer B Catalizador</v>
          </cell>
        </row>
        <row r="566">
          <cell r="B566" t="str">
            <v>WASH PRIMER PINTURA</v>
          </cell>
        </row>
        <row r="567">
          <cell r="B567" t="str">
            <v>WIN Aluminio x 6 mts</v>
          </cell>
        </row>
        <row r="568">
          <cell r="B568" t="str">
            <v>Xypes concentrado</v>
          </cell>
        </row>
        <row r="569">
          <cell r="B569" t="str">
            <v>Xypes Patch and Plug por 1.25 kg</v>
          </cell>
        </row>
        <row r="570">
          <cell r="B570" t="str">
            <v>YEE SANITARIA 2"  Pavco</v>
          </cell>
        </row>
        <row r="571">
          <cell r="B571" t="str">
            <v>YEE SANITARIA 4"  Pavco</v>
          </cell>
        </row>
        <row r="572">
          <cell r="B572" t="str">
            <v>YESO CORRIENTE VENCEDOR</v>
          </cell>
        </row>
        <row r="573">
          <cell r="B573" t="str">
            <v>ZÓCALO Baldosa grano de marmol 30x7 Fondo blanco</v>
          </cell>
        </row>
        <row r="574">
          <cell r="B574" t="str">
            <v>ZÓCALO en ceramica pompei color coral  30*7</v>
          </cell>
        </row>
      </sheetData>
      <sheetData sheetId="3">
        <row r="2">
          <cell r="B2">
            <v>0</v>
          </cell>
          <cell r="C2" t="str">
            <v xml:space="preserve">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4"/>
      <sheetData sheetId="5"/>
      <sheetData sheetId="6"/>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INDICE"/>
      <sheetName val="Materiales"/>
      <sheetName val="Equipo"/>
      <sheetName val="Otros"/>
      <sheetName val="Densidades"/>
      <sheetName val="200.1 Descapote"/>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P7"/>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s>
    <sheetDataSet>
      <sheetData sheetId="0" refreshError="1"/>
      <sheetData sheetId="1" refreshError="1"/>
      <sheetData sheetId="2" refreshError="1"/>
      <sheetData sheetId="3" refreshError="1">
        <row r="1">
          <cell r="A1" t="str">
            <v>EQUI</v>
          </cell>
          <cell r="B1" t="str">
            <v>UNIDAD</v>
          </cell>
          <cell r="C1" t="str">
            <v>TARIFA 2011</v>
          </cell>
        </row>
        <row r="2">
          <cell r="A2" t="str">
            <v>Aspersor manual</v>
          </cell>
          <cell r="B2" t="str">
            <v>$/HORA</v>
          </cell>
          <cell r="C2">
            <v>711</v>
          </cell>
        </row>
        <row r="3">
          <cell r="A3" t="str">
            <v>Barredora mecánica de cepillo</v>
          </cell>
          <cell r="B3" t="str">
            <v>$/HORA</v>
          </cell>
          <cell r="C3">
            <v>50000</v>
          </cell>
        </row>
        <row r="4">
          <cell r="A4" t="str">
            <v>Bomba de concreto</v>
          </cell>
          <cell r="B4" t="str">
            <v>$/HORA</v>
          </cell>
          <cell r="C4">
            <v>44053</v>
          </cell>
        </row>
        <row r="5">
          <cell r="A5" t="str">
            <v>Bomba de inyección de lechada</v>
          </cell>
          <cell r="B5" t="str">
            <v>$/HORA</v>
          </cell>
          <cell r="C5">
            <v>30000</v>
          </cell>
        </row>
        <row r="6">
          <cell r="A6" t="str">
            <v>BOMBA ELECTRICA PARA ACCIONAR CELDA (PRUEBA DE CARGA PILOTE PREEXCAVADO)</v>
          </cell>
          <cell r="B6" t="str">
            <v>ML-KM</v>
          </cell>
          <cell r="C6">
            <v>59839</v>
          </cell>
        </row>
        <row r="7">
          <cell r="A7" t="str">
            <v>BOMBA ELECTRICA PARA ACCIONAR LA CELDA</v>
          </cell>
          <cell r="B7" t="str">
            <v>$/HORA</v>
          </cell>
          <cell r="C7">
            <v>60088</v>
          </cell>
        </row>
        <row r="8">
          <cell r="A8" t="str">
            <v>Bomba para gato de tensionamiento</v>
          </cell>
          <cell r="B8" t="str">
            <v>$/HORA</v>
          </cell>
          <cell r="C8">
            <v>33554</v>
          </cell>
        </row>
        <row r="9">
          <cell r="A9" t="str">
            <v>Buldozer D4</v>
          </cell>
          <cell r="B9" t="str">
            <v>$/HORA</v>
          </cell>
          <cell r="C9">
            <v>91601</v>
          </cell>
        </row>
        <row r="10">
          <cell r="A10" t="str">
            <v>Buldozer D6</v>
          </cell>
          <cell r="B10" t="str">
            <v>$/HORA</v>
          </cell>
          <cell r="C10">
            <v>147519</v>
          </cell>
        </row>
        <row r="11">
          <cell r="A11" t="str">
            <v>Buldozer D8 (Inluido Ripper)</v>
          </cell>
          <cell r="B11" t="str">
            <v>$/HORA</v>
          </cell>
          <cell r="C11">
            <v>222421</v>
          </cell>
        </row>
        <row r="12">
          <cell r="A12" t="str">
            <v>Calentador a gas</v>
          </cell>
          <cell r="B12" t="str">
            <v>$/HORA</v>
          </cell>
          <cell r="C12">
            <v>56878</v>
          </cell>
        </row>
        <row r="13">
          <cell r="A13" t="str">
            <v>Camion 350</v>
          </cell>
          <cell r="B13" t="str">
            <v>$/HORA</v>
          </cell>
          <cell r="C13">
            <v>40940</v>
          </cell>
        </row>
        <row r="14">
          <cell r="A14" t="str">
            <v>Camión de Slurry</v>
          </cell>
          <cell r="B14" t="str">
            <v>$/HORA</v>
          </cell>
          <cell r="C14">
            <v>200000</v>
          </cell>
        </row>
        <row r="15">
          <cell r="A15" t="str">
            <v>Camioneta D-300</v>
          </cell>
          <cell r="B15" t="str">
            <v>$/HORA</v>
          </cell>
          <cell r="C15">
            <v>46381</v>
          </cell>
        </row>
        <row r="16">
          <cell r="A16" t="str">
            <v>Cargador CAT 920 o equivalente</v>
          </cell>
          <cell r="B16" t="str">
            <v>$/HORA</v>
          </cell>
          <cell r="C16">
            <v>133764</v>
          </cell>
        </row>
        <row r="17">
          <cell r="A17" t="str">
            <v>Cargador CAT 930 o equivalente</v>
          </cell>
          <cell r="B17" t="str">
            <v>$/HORA</v>
          </cell>
          <cell r="C17">
            <v>167697</v>
          </cell>
        </row>
        <row r="18">
          <cell r="A18" t="str">
            <v>Carrotanque de agua 10000 Litros</v>
          </cell>
          <cell r="B18" t="str">
            <v>$/HORA</v>
          </cell>
          <cell r="C18">
            <v>63129</v>
          </cell>
        </row>
        <row r="19">
          <cell r="A19" t="str">
            <v>Carrotanque Irrigador de asfalto</v>
          </cell>
          <cell r="B19" t="str">
            <v>$/HORA</v>
          </cell>
          <cell r="C19">
            <v>101408</v>
          </cell>
        </row>
        <row r="20">
          <cell r="A20" t="str">
            <v>Cicatrizante (para remoción de especies vegetales) (item 201.9)</v>
          </cell>
          <cell r="B20" t="str">
            <v>$/HORA</v>
          </cell>
          <cell r="C20">
            <v>7767</v>
          </cell>
        </row>
        <row r="21">
          <cell r="A21" t="str">
            <v>Cizalla</v>
          </cell>
          <cell r="B21" t="str">
            <v>$/HORA</v>
          </cell>
          <cell r="C21">
            <v>2431</v>
          </cell>
        </row>
        <row r="22">
          <cell r="A22" t="str">
            <v>Compactador Benitin</v>
          </cell>
          <cell r="B22" t="str">
            <v>$/HORA</v>
          </cell>
          <cell r="C22">
            <v>58883</v>
          </cell>
        </row>
        <row r="23">
          <cell r="A23" t="str">
            <v>Compactador manual (RANA)</v>
          </cell>
          <cell r="B23" t="str">
            <v>$/HORA</v>
          </cell>
          <cell r="C23">
            <v>8858</v>
          </cell>
        </row>
        <row r="24">
          <cell r="A24" t="str">
            <v>Compactador manual (SALTARIN)</v>
          </cell>
          <cell r="B24" t="str">
            <v>$/HORA</v>
          </cell>
          <cell r="C24">
            <v>9635</v>
          </cell>
        </row>
        <row r="25">
          <cell r="A25" t="str">
            <v>Compactador manual de rodillo</v>
          </cell>
          <cell r="B25" t="str">
            <v>$/HORA</v>
          </cell>
          <cell r="C25">
            <v>10869</v>
          </cell>
        </row>
        <row r="26">
          <cell r="A26" t="str">
            <v>Compactador manual vibratorio (CANGURO) (Apisonadores)</v>
          </cell>
          <cell r="B26" t="str">
            <v>$/HORA</v>
          </cell>
          <cell r="C26">
            <v>9625</v>
          </cell>
        </row>
        <row r="27">
          <cell r="A27" t="str">
            <v>Compactador neumatico</v>
          </cell>
          <cell r="B27" t="str">
            <v>$/HORA</v>
          </cell>
          <cell r="C27">
            <v>89000</v>
          </cell>
        </row>
        <row r="28">
          <cell r="A28" t="str">
            <v>Compactador vibratorio tipo DD-20</v>
          </cell>
          <cell r="B28" t="str">
            <v>$/HORA</v>
          </cell>
          <cell r="C28">
            <v>65529</v>
          </cell>
        </row>
        <row r="29">
          <cell r="A29" t="str">
            <v>Compresor (barrido y soplado)</v>
          </cell>
          <cell r="B29" t="str">
            <v>$/HORA</v>
          </cell>
          <cell r="C29">
            <v>37767</v>
          </cell>
        </row>
        <row r="30">
          <cell r="A30" t="str">
            <v>Compresor 125 pies 3 con martillo</v>
          </cell>
          <cell r="B30" t="str">
            <v>$/HORA</v>
          </cell>
          <cell r="C30">
            <v>64121</v>
          </cell>
        </row>
        <row r="31">
          <cell r="A31" t="str">
            <v>Compresor 250 pies 3 con martillo</v>
          </cell>
          <cell r="B31" t="str">
            <v>$/HORA</v>
          </cell>
          <cell r="C31">
            <v>72999</v>
          </cell>
        </row>
        <row r="32">
          <cell r="A32" t="str">
            <v>Compresor para penetrar roca</v>
          </cell>
          <cell r="B32" t="str">
            <v>$/HORA</v>
          </cell>
          <cell r="C32">
            <v>72397</v>
          </cell>
        </row>
        <row r="33">
          <cell r="A33" t="str">
            <v>Cortadora de pavimento</v>
          </cell>
          <cell r="B33" t="str">
            <v>$/HORA</v>
          </cell>
          <cell r="C33">
            <v>39590</v>
          </cell>
        </row>
        <row r="34">
          <cell r="A34" t="str">
            <v>Derecho y disposición de material de derrumbe</v>
          </cell>
          <cell r="B34" t="str">
            <v>M3</v>
          </cell>
          <cell r="C34">
            <v>500</v>
          </cell>
        </row>
        <row r="35">
          <cell r="A35" t="str">
            <v>Derecho y disposición de material de escombros</v>
          </cell>
          <cell r="B35" t="str">
            <v>M3</v>
          </cell>
          <cell r="C35">
            <v>500</v>
          </cell>
        </row>
        <row r="36">
          <cell r="A36" t="str">
            <v>Derretidora de asfalto (crafco o similar)</v>
          </cell>
          <cell r="B36" t="str">
            <v>$/HORA</v>
          </cell>
          <cell r="C36">
            <v>5244</v>
          </cell>
        </row>
        <row r="37">
          <cell r="A37" t="str">
            <v>Diferencial de 2 ton.</v>
          </cell>
          <cell r="B37" t="str">
            <v>$/HORA</v>
          </cell>
          <cell r="C37">
            <v>2710</v>
          </cell>
        </row>
        <row r="38">
          <cell r="A38" t="str">
            <v>Diferencial de 3 ton</v>
          </cell>
          <cell r="B38" t="str">
            <v>$/HORA</v>
          </cell>
          <cell r="C38">
            <v>3173</v>
          </cell>
        </row>
        <row r="39">
          <cell r="A39" t="str">
            <v>Equipo de control (bandas sonoras reduce velocidad) (Termohigometros, Termómetros, Galgas)</v>
          </cell>
          <cell r="B39" t="str">
            <v>$/HORA</v>
          </cell>
          <cell r="C39">
            <v>2300</v>
          </cell>
        </row>
        <row r="40">
          <cell r="A40" t="str">
            <v>Equipo de oxicorte</v>
          </cell>
          <cell r="B40" t="str">
            <v>$/HORA</v>
          </cell>
          <cell r="C40">
            <v>25000</v>
          </cell>
        </row>
        <row r="41">
          <cell r="A41" t="str">
            <v>Equipo de perforación (TRACKDRILL)</v>
          </cell>
          <cell r="B41" t="str">
            <v>$/HORA</v>
          </cell>
          <cell r="C41">
            <v>112286</v>
          </cell>
        </row>
        <row r="42">
          <cell r="A42" t="str">
            <v>Equipo de pintura (Compresor)</v>
          </cell>
          <cell r="B42" t="str">
            <v>$/HORA</v>
          </cell>
          <cell r="C42">
            <v>4274</v>
          </cell>
        </row>
        <row r="43">
          <cell r="A43" t="str">
            <v>Equipo de soldadura 250 AMP</v>
          </cell>
          <cell r="B43" t="str">
            <v>$/HORA</v>
          </cell>
          <cell r="C43">
            <v>9745</v>
          </cell>
        </row>
        <row r="44">
          <cell r="A44" t="str">
            <v>Equipo de soldadura 400</v>
          </cell>
          <cell r="B44" t="str">
            <v>$/HORA</v>
          </cell>
          <cell r="C44">
            <v>10366</v>
          </cell>
        </row>
        <row r="45">
          <cell r="A45" t="str">
            <v>Equipo de soldadura 600</v>
          </cell>
          <cell r="B45" t="str">
            <v>$/HORA</v>
          </cell>
          <cell r="C45">
            <v>17133</v>
          </cell>
        </row>
        <row r="46">
          <cell r="A46" t="str">
            <v>Equipo de topografía</v>
          </cell>
          <cell r="B46" t="str">
            <v>$/HORA</v>
          </cell>
          <cell r="C46">
            <v>11262</v>
          </cell>
        </row>
        <row r="47">
          <cell r="A47" t="str">
            <v>Equipo de Ultrasonido</v>
          </cell>
          <cell r="B47" t="str">
            <v>$/HORA</v>
          </cell>
          <cell r="C47">
            <v>73080</v>
          </cell>
        </row>
        <row r="48">
          <cell r="A48" t="str">
            <v>Equipo manual aplicador (bandas sonoras reduce velocidad)</v>
          </cell>
          <cell r="B48" t="str">
            <v>$/HORA</v>
          </cell>
          <cell r="C48">
            <v>22750</v>
          </cell>
        </row>
        <row r="49">
          <cell r="A49" t="str">
            <v>Esparcidor de gravilla</v>
          </cell>
          <cell r="B49" t="str">
            <v>$/HORA</v>
          </cell>
          <cell r="C49">
            <v>60000</v>
          </cell>
        </row>
        <row r="50">
          <cell r="A50" t="str">
            <v>Estación</v>
          </cell>
          <cell r="B50" t="str">
            <v>$/HORA</v>
          </cell>
          <cell r="C50">
            <v>12438</v>
          </cell>
        </row>
        <row r="51">
          <cell r="A51" t="str">
            <v>Formaleta metálica (concreto hidraulico)</v>
          </cell>
          <cell r="B51" t="str">
            <v>$/HORA</v>
          </cell>
          <cell r="C51">
            <v>695</v>
          </cell>
        </row>
        <row r="52">
          <cell r="A52" t="str">
            <v>Formaleta metálica (tuberia de concreto reforzado)</v>
          </cell>
          <cell r="B52" t="str">
            <v>$/HORA</v>
          </cell>
          <cell r="C52">
            <v>1134</v>
          </cell>
        </row>
        <row r="53">
          <cell r="A53" t="str">
            <v>Formaleta para camisa de pilote</v>
          </cell>
          <cell r="B53" t="str">
            <v>$/HORA</v>
          </cell>
          <cell r="C53">
            <v>1307</v>
          </cell>
        </row>
        <row r="54">
          <cell r="A54" t="str">
            <v>Fresadora de pavimento</v>
          </cell>
          <cell r="B54" t="str">
            <v>$/HORA</v>
          </cell>
          <cell r="C54">
            <v>703200</v>
          </cell>
        </row>
        <row r="55">
          <cell r="A55" t="str">
            <v>Fresadora y recicladora de pavimento</v>
          </cell>
          <cell r="B55" t="str">
            <v>$/HORA</v>
          </cell>
          <cell r="C55">
            <v>781000</v>
          </cell>
        </row>
        <row r="56">
          <cell r="A56" t="str">
            <v>Gato para tensionamiento</v>
          </cell>
          <cell r="B56" t="str">
            <v>$/HORA</v>
          </cell>
          <cell r="C56">
            <v>13994</v>
          </cell>
        </row>
        <row r="57">
          <cell r="A57" t="str">
            <v>Grua (Capacidad 15 ton)</v>
          </cell>
          <cell r="B57" t="str">
            <v>$/HORA</v>
          </cell>
          <cell r="C57">
            <v>167375</v>
          </cell>
        </row>
        <row r="58">
          <cell r="A58" t="str">
            <v>Grua 10 ton</v>
          </cell>
          <cell r="B58" t="str">
            <v>$/HORA</v>
          </cell>
          <cell r="C58">
            <v>148774</v>
          </cell>
        </row>
        <row r="59">
          <cell r="A59" t="str">
            <v>Grua con torre</v>
          </cell>
          <cell r="B59" t="str">
            <v>$/HORA</v>
          </cell>
          <cell r="C59">
            <v>250000</v>
          </cell>
        </row>
        <row r="60">
          <cell r="A60" t="str">
            <v>GRUA ESPECIAL PARA PRUEBA DE CARGA DE PILOTES PREEXCAVADOS</v>
          </cell>
          <cell r="B60" t="str">
            <v>KG-KM</v>
          </cell>
          <cell r="C60">
            <v>271524</v>
          </cell>
        </row>
        <row r="61">
          <cell r="A61" t="str">
            <v>GRUA ESPECIAL PARA PRUEBA DE CARGA PILOTES PREEXVAVADA</v>
          </cell>
          <cell r="B61" t="str">
            <v>$/HORA</v>
          </cell>
          <cell r="C61">
            <v>272656</v>
          </cell>
        </row>
        <row r="62">
          <cell r="A62" t="str">
            <v>Grua telescópica</v>
          </cell>
          <cell r="B62" t="str">
            <v>$/HORA</v>
          </cell>
          <cell r="C62">
            <v>348000</v>
          </cell>
        </row>
        <row r="63">
          <cell r="A63" t="str">
            <v>Guadañadora</v>
          </cell>
          <cell r="B63" t="str">
            <v>$/HORA</v>
          </cell>
          <cell r="C63">
            <v>5288</v>
          </cell>
        </row>
        <row r="64">
          <cell r="A64" t="str">
            <v>MANOMETRO CABLE DE ACERO PARA BAJAR LA CELDA</v>
          </cell>
          <cell r="B64" t="str">
            <v>$/HORA</v>
          </cell>
          <cell r="C64">
            <v>1672000</v>
          </cell>
        </row>
        <row r="65">
          <cell r="A65" t="str">
            <v>MANOMETRO CABLE DE ACERO PARA BAJAR LA CELDA (PRUEBA DE CARGA PILOTE PREEXCAVADO)</v>
          </cell>
          <cell r="B65" t="str">
            <v>$/HORA</v>
          </cell>
          <cell r="C65">
            <v>1665065</v>
          </cell>
        </row>
        <row r="66">
          <cell r="A66" t="str">
            <v>Maquina térmica pegatachas</v>
          </cell>
          <cell r="B66" t="str">
            <v>$/HORA</v>
          </cell>
          <cell r="C66">
            <v>25838</v>
          </cell>
        </row>
        <row r="67">
          <cell r="A67" t="str">
            <v>Mezcladora de concreto 1 BULTO</v>
          </cell>
          <cell r="B67" t="str">
            <v>$/HORA</v>
          </cell>
          <cell r="C67">
            <v>5967</v>
          </cell>
        </row>
        <row r="68">
          <cell r="A68" t="str">
            <v>Montacargas</v>
          </cell>
          <cell r="B68" t="str">
            <v>$/HORA</v>
          </cell>
          <cell r="C68">
            <v>61345</v>
          </cell>
        </row>
        <row r="69">
          <cell r="A69" t="str">
            <v>Motobomba 4 PULGADAS</v>
          </cell>
          <cell r="B69" t="str">
            <v>$/HORA</v>
          </cell>
          <cell r="C69">
            <v>10136</v>
          </cell>
        </row>
        <row r="70">
          <cell r="A70" t="str">
            <v>Motobomba 6" DIAMETRO DE BOMBEO DE 2M³/SEG.</v>
          </cell>
          <cell r="B70" t="str">
            <v>$/HORA</v>
          </cell>
          <cell r="C70">
            <v>17475</v>
          </cell>
        </row>
        <row r="71">
          <cell r="A71" t="str">
            <v>Motobomba de concreto</v>
          </cell>
          <cell r="B71" t="str">
            <v>$/HORA</v>
          </cell>
          <cell r="C71">
            <v>92769</v>
          </cell>
        </row>
        <row r="72">
          <cell r="A72" t="str">
            <v>Motoniveladora</v>
          </cell>
          <cell r="B72" t="str">
            <v>$/HORA</v>
          </cell>
          <cell r="C72">
            <v>146662</v>
          </cell>
        </row>
        <row r="73">
          <cell r="A73" t="str">
            <v>Motosierra</v>
          </cell>
          <cell r="B73" t="str">
            <v>$/HORA</v>
          </cell>
          <cell r="C73">
            <v>10000</v>
          </cell>
        </row>
        <row r="74">
          <cell r="A74" t="str">
            <v>Pala auxiliar de piloteadora</v>
          </cell>
          <cell r="B74" t="str">
            <v>$/HORA</v>
          </cell>
          <cell r="C74">
            <v>270250</v>
          </cell>
        </row>
        <row r="75">
          <cell r="A75" t="str">
            <v>Pala grua con martillo</v>
          </cell>
          <cell r="B75" t="str">
            <v>$/HORA</v>
          </cell>
          <cell r="C75">
            <v>269604</v>
          </cell>
        </row>
        <row r="76">
          <cell r="A76" t="str">
            <v>Piloteadora</v>
          </cell>
          <cell r="B76" t="str">
            <v>$/HORA</v>
          </cell>
          <cell r="C76">
            <v>387500</v>
          </cell>
        </row>
        <row r="77">
          <cell r="A77" t="str">
            <v>Planta de asfalto en caliente</v>
          </cell>
          <cell r="B77" t="str">
            <v>$/HORA</v>
          </cell>
          <cell r="C77">
            <v>672770</v>
          </cell>
        </row>
        <row r="78">
          <cell r="A78" t="str">
            <v>Planta de asfalto en frio</v>
          </cell>
          <cell r="B78" t="str">
            <v>$/HORA</v>
          </cell>
          <cell r="C78">
            <v>165000</v>
          </cell>
        </row>
        <row r="79">
          <cell r="A79" t="str">
            <v xml:space="preserve">Planta eléctrica </v>
          </cell>
          <cell r="B79" t="str">
            <v>$/HORA</v>
          </cell>
          <cell r="C79">
            <v>13603</v>
          </cell>
        </row>
        <row r="80">
          <cell r="A80" t="str">
            <v>Planta trituradora</v>
          </cell>
          <cell r="B80" t="str">
            <v>$/HORA</v>
          </cell>
          <cell r="C80">
            <v>560000</v>
          </cell>
        </row>
        <row r="81">
          <cell r="A81" t="str">
            <v>Pluma capacidad 100 kg</v>
          </cell>
          <cell r="B81" t="str">
            <v>$/HORA</v>
          </cell>
          <cell r="C81">
            <v>6820</v>
          </cell>
        </row>
        <row r="82">
          <cell r="A82" t="str">
            <v>Pulidora (8500 REV)</v>
          </cell>
          <cell r="B82" t="str">
            <v>$/HORA</v>
          </cell>
          <cell r="C82">
            <v>4153</v>
          </cell>
        </row>
        <row r="83">
          <cell r="A83" t="str">
            <v>Pulvimixer</v>
          </cell>
          <cell r="B83" t="str">
            <v>$/HORA</v>
          </cell>
          <cell r="C83">
            <v>313200</v>
          </cell>
        </row>
        <row r="84">
          <cell r="A84" t="str">
            <v>Recicladora</v>
          </cell>
          <cell r="B84" t="str">
            <v>$/HORA</v>
          </cell>
          <cell r="C84">
            <v>478490</v>
          </cell>
        </row>
        <row r="85">
          <cell r="A85" t="str">
            <v>Regla vibratoria L=3m</v>
          </cell>
          <cell r="B85" t="str">
            <v>$/HORA</v>
          </cell>
          <cell r="C85">
            <v>6960</v>
          </cell>
        </row>
        <row r="86">
          <cell r="A86" t="str">
            <v>Retrocargador</v>
          </cell>
          <cell r="B86" t="str">
            <v>$/HORA</v>
          </cell>
          <cell r="C86">
            <v>100478</v>
          </cell>
        </row>
        <row r="87">
          <cell r="A87" t="str">
            <v>Retroexcavadora 428 doble transmision</v>
          </cell>
          <cell r="B87" t="str">
            <v>$/HORA</v>
          </cell>
          <cell r="C87">
            <v>87702</v>
          </cell>
        </row>
        <row r="88">
          <cell r="A88" t="str">
            <v>Retroexcavadora A25C</v>
          </cell>
          <cell r="B88" t="str">
            <v>$/HORA</v>
          </cell>
        </row>
        <row r="89">
          <cell r="A89" t="str">
            <v>Retroexcavadora CAT 320</v>
          </cell>
          <cell r="B89" t="str">
            <v>$/HORA</v>
          </cell>
          <cell r="C89">
            <v>175087</v>
          </cell>
        </row>
        <row r="90">
          <cell r="A90" t="str">
            <v>Retroexcavadora EX-200 con martillo neumatico</v>
          </cell>
          <cell r="B90" t="str">
            <v>$/HORA</v>
          </cell>
          <cell r="C90">
            <v>285095</v>
          </cell>
        </row>
        <row r="91">
          <cell r="A91" t="str">
            <v>Retroexcavadora EX-200 SOBRE ORUGA</v>
          </cell>
          <cell r="B91" t="str">
            <v>$/HORA</v>
          </cell>
          <cell r="C91">
            <v>157753</v>
          </cell>
        </row>
        <row r="92">
          <cell r="A92" t="str">
            <v>Retroexcavadora sobre llantas JD410</v>
          </cell>
          <cell r="B92" t="str">
            <v>$/HORA</v>
          </cell>
          <cell r="C92">
            <v>86453</v>
          </cell>
        </row>
        <row r="93">
          <cell r="A93" t="str">
            <v>Ruteadora</v>
          </cell>
          <cell r="B93" t="str">
            <v>$/HORA</v>
          </cell>
          <cell r="C93">
            <v>1102</v>
          </cell>
        </row>
        <row r="94">
          <cell r="A94" t="str">
            <v>Taco metálico (puntal) (escamas en concreto)</v>
          </cell>
          <cell r="B94" t="str">
            <v>$/HORA</v>
          </cell>
          <cell r="C94">
            <v>115</v>
          </cell>
        </row>
        <row r="95">
          <cell r="A95" t="str">
            <v>Tarifa de transporte</v>
          </cell>
          <cell r="B95" t="str">
            <v>M³-KM</v>
          </cell>
          <cell r="C95">
            <v>928.36363636363637</v>
          </cell>
        </row>
        <row r="96">
          <cell r="A96" t="str">
            <v>Tarifa de transporte de acero</v>
          </cell>
          <cell r="C96">
            <v>0.55000000000000004</v>
          </cell>
        </row>
        <row r="97">
          <cell r="A97" t="str">
            <v xml:space="preserve">Tarifa de transporte de estructuras metálicas </v>
          </cell>
          <cell r="B97" t="str">
            <v>KG-KM</v>
          </cell>
          <cell r="C97">
            <v>0.77</v>
          </cell>
        </row>
        <row r="98">
          <cell r="A98" t="str">
            <v xml:space="preserve">Tarifa de transporte de estructuras metálicas </v>
          </cell>
          <cell r="C98">
            <v>0.77</v>
          </cell>
        </row>
        <row r="99">
          <cell r="A99" t="str">
            <v>Tarifa de transporte de mezclas parra bacheo</v>
          </cell>
          <cell r="B99" t="str">
            <v>M³-KM</v>
          </cell>
          <cell r="C99">
            <v>1440</v>
          </cell>
        </row>
        <row r="100">
          <cell r="A100" t="str">
            <v xml:space="preserve">Tarifa de Transporte de pilotes </v>
          </cell>
          <cell r="C100">
            <v>292</v>
          </cell>
        </row>
        <row r="101">
          <cell r="A101" t="str">
            <v>Tarifa de transporte estructura metálica en obra</v>
          </cell>
          <cell r="B101" t="str">
            <v>KG-KM</v>
          </cell>
          <cell r="C101">
            <v>1.0779999999999998</v>
          </cell>
        </row>
        <row r="102">
          <cell r="A102" t="str">
            <v>Tarifa de transporte interno para prueba de carga pilotes preexcavados</v>
          </cell>
          <cell r="B102" t="str">
            <v>KG-KM</v>
          </cell>
          <cell r="C102">
            <v>36423</v>
          </cell>
        </row>
        <row r="103">
          <cell r="A103" t="str">
            <v>Tarifa de transporte para agregados de mezclas</v>
          </cell>
          <cell r="B103" t="str">
            <v>M³-KM</v>
          </cell>
          <cell r="C103">
            <v>1103</v>
          </cell>
        </row>
        <row r="104">
          <cell r="A104" t="str">
            <v>Terminadora de asfalto</v>
          </cell>
          <cell r="B104" t="str">
            <v>$/HORA</v>
          </cell>
          <cell r="C104">
            <v>156076</v>
          </cell>
        </row>
        <row r="105">
          <cell r="A105" t="str">
            <v>Vehiculo delineador</v>
          </cell>
          <cell r="B105" t="str">
            <v>$/HORA</v>
          </cell>
          <cell r="C105">
            <v>62049</v>
          </cell>
        </row>
        <row r="106">
          <cell r="A106" t="str">
            <v>Vibrador de concreto</v>
          </cell>
          <cell r="B106" t="str">
            <v>$/HORA</v>
          </cell>
          <cell r="C106">
            <v>5815</v>
          </cell>
        </row>
        <row r="107">
          <cell r="A107" t="str">
            <v>Vibrocompactador  (15 TON)</v>
          </cell>
          <cell r="B107" t="str">
            <v>$/HORA</v>
          </cell>
          <cell r="C107">
            <v>106085</v>
          </cell>
        </row>
        <row r="108">
          <cell r="A108" t="str">
            <v>Vibrocompactador tandem(DD110HF)</v>
          </cell>
          <cell r="B108" t="str">
            <v>$/HORA</v>
          </cell>
          <cell r="C108">
            <v>133614</v>
          </cell>
        </row>
        <row r="109">
          <cell r="A109" t="str">
            <v>Volqueta 6 m3</v>
          </cell>
          <cell r="B109" t="str">
            <v>$/HORA</v>
          </cell>
          <cell r="C109">
            <v>61272</v>
          </cell>
        </row>
        <row r="110">
          <cell r="A110" t="str">
            <v>EQUIPOS DE MEDICION - PDA-(Deformímetros eléctricos, mecánicos, Celdas de carga, etc.), INCLUYE ANDAMIAJES Y TRANSPORTE. SE TOMAN TRES (3) REGISTROS</v>
          </cell>
          <cell r="C110">
            <v>10939556</v>
          </cell>
        </row>
        <row r="181">
          <cell r="A181" t="str">
            <v xml:space="preserve">Nutrientes (para remoción de especies vegetales) (dap, triple 15, urea o similar) (item 201.9) </v>
          </cell>
        </row>
      </sheetData>
      <sheetData sheetId="4" refreshError="1">
        <row r="1">
          <cell r="C1" t="str">
            <v>TARIFA 2011</v>
          </cell>
        </row>
        <row r="3">
          <cell r="A3" t="str">
            <v>ADMINISTRACION</v>
          </cell>
          <cell r="B3" t="str">
            <v>%</v>
          </cell>
          <cell r="C3">
            <v>0.19999999999999998</v>
          </cell>
        </row>
        <row r="4">
          <cell r="A4" t="str">
            <v>IMPREVISTOS</v>
          </cell>
          <cell r="B4" t="str">
            <v>%</v>
          </cell>
          <cell r="C4">
            <v>4.9999999999999996E-2</v>
          </cell>
        </row>
        <row r="5">
          <cell r="A5" t="str">
            <v>UTILIDAD</v>
          </cell>
          <cell r="B5" t="str">
            <v>%</v>
          </cell>
          <cell r="C5">
            <v>4.9999999999999996E-2</v>
          </cell>
        </row>
        <row r="6">
          <cell r="A6" t="str">
            <v>PRESTACIONES</v>
          </cell>
          <cell r="B6" t="str">
            <v>%</v>
          </cell>
          <cell r="C6">
            <v>1.8499999999999999</v>
          </cell>
        </row>
        <row r="7">
          <cell r="A7" t="str">
            <v>DISTANCIA ACARREO 1</v>
          </cell>
          <cell r="B7" t="str">
            <v>KM</v>
          </cell>
          <cell r="C7">
            <v>10</v>
          </cell>
          <cell r="D7">
            <v>10</v>
          </cell>
        </row>
        <row r="8">
          <cell r="A8" t="str">
            <v>DISTANCIA ACARREO 2</v>
          </cell>
          <cell r="B8" t="str">
            <v>KM</v>
          </cell>
          <cell r="C8">
            <v>50</v>
          </cell>
          <cell r="D8">
            <v>100</v>
          </cell>
        </row>
        <row r="9">
          <cell r="A9" t="str">
            <v>DISTANCIA SUMINISTRO</v>
          </cell>
          <cell r="B9" t="str">
            <v>KM</v>
          </cell>
          <cell r="C9">
            <v>50</v>
          </cell>
          <cell r="D9">
            <v>50</v>
          </cell>
        </row>
        <row r="10">
          <cell r="A10" t="str">
            <v>DISTANCIA SUMINISTRO BASES SUB BASES AFIRMADOS</v>
          </cell>
          <cell r="B10" t="str">
            <v>KM</v>
          </cell>
          <cell r="C10">
            <v>50</v>
          </cell>
          <cell r="D10">
            <v>50</v>
          </cell>
        </row>
        <row r="11">
          <cell r="A11" t="str">
            <v>DISTANCIA DE SUMINISTRO CONCRETOS</v>
          </cell>
          <cell r="B11" t="str">
            <v>KM</v>
          </cell>
          <cell r="C11">
            <v>50</v>
          </cell>
          <cell r="D11">
            <v>50</v>
          </cell>
        </row>
        <row r="12">
          <cell r="A12" t="str">
            <v>DISTANCIA DE SUMINISTRO MEZCLAS ASFALTICAS</v>
          </cell>
          <cell r="B12" t="str">
            <v>KM</v>
          </cell>
          <cell r="C12">
            <v>75</v>
          </cell>
          <cell r="D12">
            <v>75</v>
          </cell>
        </row>
        <row r="13">
          <cell r="A13" t="str">
            <v>DISTANCIA TRANSPORTE ESTRUCTURA METALICA</v>
          </cell>
          <cell r="B13" t="str">
            <v>KM</v>
          </cell>
          <cell r="C13">
            <v>100</v>
          </cell>
          <cell r="D13">
            <v>100</v>
          </cell>
        </row>
        <row r="14">
          <cell r="A14" t="str">
            <v>DISTANCIA ACARREO MATERIALES  PETREOS</v>
          </cell>
          <cell r="B14" t="str">
            <v>KM</v>
          </cell>
          <cell r="C14">
            <v>50</v>
          </cell>
          <cell r="D14">
            <v>50</v>
          </cell>
        </row>
        <row r="15">
          <cell r="A15" t="str">
            <v>CADENERO</v>
          </cell>
          <cell r="B15" t="str">
            <v>DIA</v>
          </cell>
          <cell r="C15">
            <v>31110</v>
          </cell>
        </row>
        <row r="16">
          <cell r="A16" t="str">
            <v>INSPECTOR DE FABRICACION Y MONTAJE</v>
          </cell>
          <cell r="B16" t="str">
            <v>DIA</v>
          </cell>
          <cell r="C16">
            <v>40000</v>
          </cell>
        </row>
        <row r="17">
          <cell r="A17" t="str">
            <v>OBRERO</v>
          </cell>
          <cell r="B17" t="str">
            <v>DIA</v>
          </cell>
          <cell r="C17">
            <v>30000</v>
          </cell>
        </row>
        <row r="18">
          <cell r="A18" t="str">
            <v>OFICIAL</v>
          </cell>
          <cell r="B18" t="str">
            <v>DIA</v>
          </cell>
          <cell r="C18">
            <v>50000</v>
          </cell>
        </row>
        <row r="19">
          <cell r="A19" t="str">
            <v>OFICIAL EXPERTO EN DESMONTAJE</v>
          </cell>
          <cell r="B19" t="str">
            <v>DIA</v>
          </cell>
          <cell r="C19">
            <v>41346</v>
          </cell>
        </row>
        <row r="20">
          <cell r="A20" t="str">
            <v>PALETEROS</v>
          </cell>
          <cell r="B20" t="str">
            <v>DIA</v>
          </cell>
          <cell r="C20">
            <v>20000</v>
          </cell>
        </row>
        <row r="21">
          <cell r="A21" t="str">
            <v>RASTRILLEROS</v>
          </cell>
          <cell r="B21" t="str">
            <v>DIA</v>
          </cell>
          <cell r="C21">
            <v>35000</v>
          </cell>
        </row>
        <row r="22">
          <cell r="A22" t="str">
            <v>SOLDADOR</v>
          </cell>
          <cell r="B22" t="str">
            <v>DIA</v>
          </cell>
          <cell r="C22">
            <v>44000</v>
          </cell>
        </row>
        <row r="23">
          <cell r="A23" t="str">
            <v>TOPOGRAFO</v>
          </cell>
          <cell r="B23" t="str">
            <v>DIA</v>
          </cell>
          <cell r="C23">
            <v>51200</v>
          </cell>
        </row>
        <row r="24">
          <cell r="A24" t="str">
            <v>LIGUERO</v>
          </cell>
          <cell r="C24">
            <v>25000</v>
          </cell>
        </row>
        <row r="25">
          <cell r="A25" t="str">
            <v>CUADRILLA DE DESMONTAJE (10 PERSONAS)</v>
          </cell>
          <cell r="B25" t="str">
            <v>DIA</v>
          </cell>
          <cell r="C25">
            <v>200000</v>
          </cell>
        </row>
        <row r="26">
          <cell r="A26" t="str">
            <v>CALCULISTA</v>
          </cell>
          <cell r="B26" t="str">
            <v>DIA</v>
          </cell>
          <cell r="C26">
            <v>300000</v>
          </cell>
        </row>
        <row r="27">
          <cell r="A27" t="str">
            <v>DIBUJANTE</v>
          </cell>
          <cell r="B27" t="str">
            <v>DIA</v>
          </cell>
          <cell r="C27">
            <v>32000</v>
          </cell>
        </row>
        <row r="28">
          <cell r="A28" t="str">
            <v>INGENIERO DE MONTAJE Y PRUEBA</v>
          </cell>
          <cell r="B28" t="str">
            <v>DIA</v>
          </cell>
          <cell r="C28">
            <v>150000</v>
          </cell>
        </row>
        <row r="29">
          <cell r="A29" t="str">
            <v>INGENIERO SUPERVISOR Y DIRECTOR DE PRUEBA</v>
          </cell>
          <cell r="B29" t="str">
            <v>DIA</v>
          </cell>
          <cell r="C29">
            <v>200000</v>
          </cell>
        </row>
        <row r="30">
          <cell r="A30" t="str">
            <v>DISTANCIA SUMINISTRO (MATERIAL DE LA ZONA)</v>
          </cell>
          <cell r="B30" t="str">
            <v>KM</v>
          </cell>
          <cell r="C30">
            <v>50</v>
          </cell>
        </row>
        <row r="31">
          <cell r="A31" t="str">
            <v>DERECHOS DE EXPLOTACIÓN MATERIAL PETREO</v>
          </cell>
          <cell r="B31" t="str">
            <v>M3</v>
          </cell>
          <cell r="C31">
            <v>1500</v>
          </cell>
        </row>
        <row r="32">
          <cell r="A32" t="str">
            <v>ESCOLTA Y TRANSPORTE EXPLOSIVOS</v>
          </cell>
          <cell r="C32">
            <v>5000</v>
          </cell>
        </row>
        <row r="57">
          <cell r="A57" t="str">
            <v>Cicatrizante (para remoción de especies vegetales) (item 201.9)</v>
          </cell>
        </row>
        <row r="183">
          <cell r="A183" t="str">
            <v xml:space="preserve">Nutrientes (para remoción de especies vegetales) (dap, triple 15, urea o similar) (item 201.9) </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uesto"/>
      <sheetName val="A.1.1"/>
      <sheetName val="A.1.2"/>
      <sheetName val="A.1.3"/>
      <sheetName val="A.1.4"/>
      <sheetName val="A.1.5"/>
      <sheetName val="A.1.6"/>
      <sheetName val="A.1.7"/>
      <sheetName val="A.2.1"/>
      <sheetName val="A.2.2"/>
      <sheetName val="A.3.1"/>
      <sheetName val="A.3.2"/>
      <sheetName val="A.3.3"/>
      <sheetName val="A.3.4"/>
      <sheetName val="A.3.5"/>
      <sheetName val="A.3.6"/>
      <sheetName val="A.3.7"/>
      <sheetName val="A.3.8"/>
      <sheetName val="A.3.9"/>
      <sheetName val="A.3.10"/>
      <sheetName val="A.3.11"/>
      <sheetName val="A.3.12"/>
      <sheetName val="A.3.13"/>
      <sheetName val="A.4.1"/>
      <sheetName val="A.4.2"/>
      <sheetName val="A.4.3"/>
      <sheetName val="A.4.4"/>
      <sheetName val="A.4.5"/>
      <sheetName val="A.4.6"/>
      <sheetName val="A.4.7"/>
      <sheetName val="A.5.1"/>
      <sheetName val="A.5.2"/>
      <sheetName val="A.5.3"/>
      <sheetName val="A.5.4"/>
      <sheetName val="A.5.5"/>
      <sheetName val="A.5.6"/>
      <sheetName val="A.5.7"/>
      <sheetName val="A.5.8"/>
      <sheetName val="A.5.9"/>
      <sheetName val="A.6.1"/>
      <sheetName val="A.6.2"/>
      <sheetName val="A.6.3"/>
      <sheetName val="A.6.4"/>
      <sheetName val="A.7.1"/>
      <sheetName val="A.8.1"/>
      <sheetName val="A.8.2"/>
      <sheetName val="A.8.3"/>
      <sheetName val="A.8.4"/>
      <sheetName val="A.P.U OBRA CIVIL"/>
      <sheetName val="INSUM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ow r="394">
          <cell r="B394" t="str">
            <v>Andamios Tubulares Secc. 1.50x1.50x2.20</v>
          </cell>
        </row>
        <row r="395">
          <cell r="B395" t="str">
            <v>Andamio completo H=7.00 mts metalico</v>
          </cell>
        </row>
        <row r="396">
          <cell r="B396" t="str">
            <v>Equipo de Trabajo en Altura</v>
          </cell>
        </row>
        <row r="397">
          <cell r="B397" t="str">
            <v>Dinamómetro</v>
          </cell>
        </row>
        <row r="398">
          <cell r="B398" t="str">
            <v>Gato nivelador para andamios</v>
          </cell>
        </row>
        <row r="399">
          <cell r="B399" t="str">
            <v>Formaleta metalica secc. 2.00x0.50</v>
          </cell>
        </row>
        <row r="400">
          <cell r="B400" t="str">
            <v>Vibrador de Concretos electrico</v>
          </cell>
        </row>
        <row r="401">
          <cell r="B401" t="str">
            <v>Grua extension para postes con conductor</v>
          </cell>
        </row>
        <row r="402">
          <cell r="B402" t="str">
            <v>Camion Canasta con conductor</v>
          </cell>
        </row>
        <row r="403">
          <cell r="B403" t="str">
            <v>Grua de 3 Ton.</v>
          </cell>
        </row>
        <row r="404">
          <cell r="B404" t="str">
            <v>Camioneta 4x4 Pick-Up</v>
          </cell>
        </row>
      </sheetData>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BASE.BACHEO"/>
      <sheetName val="SELLO.GRIETAS"/>
      <sheetName val="EXCAV.REP.PAV"/>
      <sheetName val="MDC-2"/>
      <sheetName val="MDC-2.BACHEO"/>
      <sheetName val="MDC-2 RENIVEL"/>
      <sheetName val="CONC.F"/>
      <sheetName val="basicos"/>
      <sheetName val="REPLAN."/>
      <sheetName val="EXCAV.MAT.COM"/>
      <sheetName val="PEDRAPLEN"/>
      <sheetName val="TERRAP."/>
      <sheetName val="SUBBASE"/>
      <sheetName val="BASE"/>
      <sheetName val="IMPRIMA"/>
      <sheetName val="ACARREO"/>
      <sheetName val="EXCAV.ESTRUCT."/>
      <sheetName val="EXCAV.B.AGUA"/>
      <sheetName val="RELLE.ESTRUCT."/>
      <sheetName val="DEMOLI"/>
      <sheetName val="CONCRETO.C"/>
      <sheetName val="CONC.D"/>
      <sheetName val="CONC.G"/>
      <sheetName val="TUB.36&quot;"/>
      <sheetName val="ACERO"/>
      <sheetName val="CUNET.CC"/>
      <sheetName val="MAT.FILTRO"/>
      <sheetName val="ANDEN"/>
      <sheetName val="BORDI"/>
      <sheetName val="GEOTEXT."/>
      <sheetName val="GAVIONES"/>
      <sheetName val="SEÑALVERT."/>
      <sheetName val="LIN.DEMARC."/>
      <sheetName val="LIN.DEMARC.DISC."/>
      <sheetName val="POST.KILO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1">
          <cell r="A1" t="str">
            <v>EQUIPOS</v>
          </cell>
          <cell r="B1" t="str">
            <v>MARCA</v>
          </cell>
          <cell r="C1" t="str">
            <v>TIPO</v>
          </cell>
          <cell r="D1" t="str">
            <v>TARIFA</v>
          </cell>
        </row>
        <row r="2">
          <cell r="A2" t="str">
            <v xml:space="preserve">BULLDOZER </v>
          </cell>
          <cell r="B2" t="str">
            <v>Caterpillar</v>
          </cell>
          <cell r="C2" t="str">
            <v>D6D</v>
          </cell>
          <cell r="D2">
            <v>65000</v>
          </cell>
        </row>
        <row r="3">
          <cell r="A3" t="str">
            <v>BULLDOZER 2</v>
          </cell>
          <cell r="B3" t="str">
            <v>Caterpillar</v>
          </cell>
          <cell r="C3" t="str">
            <v>D8K</v>
          </cell>
          <cell r="D3">
            <v>90000</v>
          </cell>
        </row>
        <row r="4">
          <cell r="A4" t="str">
            <v>BULLDOZER 3</v>
          </cell>
          <cell r="B4" t="str">
            <v>Caterpillar</v>
          </cell>
          <cell r="C4" t="str">
            <v>D8L</v>
          </cell>
          <cell r="D4">
            <v>95000</v>
          </cell>
        </row>
        <row r="5">
          <cell r="A5" t="str">
            <v>CAMIONETA DE ESTACAS 1</v>
          </cell>
          <cell r="C5">
            <v>2300</v>
          </cell>
        </row>
        <row r="6">
          <cell r="A6" t="str">
            <v>CAMIONETA DE ESTACAS 2</v>
          </cell>
          <cell r="B6" t="str">
            <v>Mazda</v>
          </cell>
          <cell r="C6" t="str">
            <v>B-2000</v>
          </cell>
        </row>
        <row r="7">
          <cell r="A7" t="str">
            <v>CAMPERO</v>
          </cell>
          <cell r="B7" t="str">
            <v>Toyota</v>
          </cell>
        </row>
        <row r="8">
          <cell r="A8" t="str">
            <v xml:space="preserve">CARGADOR </v>
          </cell>
          <cell r="B8" t="str">
            <v>Caterpillar</v>
          </cell>
          <cell r="C8">
            <v>930</v>
          </cell>
          <cell r="D8">
            <v>54000</v>
          </cell>
        </row>
        <row r="9">
          <cell r="A9" t="str">
            <v>CARGADOR 2</v>
          </cell>
          <cell r="B9" t="str">
            <v>Caterpillar</v>
          </cell>
          <cell r="C9" t="str">
            <v>950B</v>
          </cell>
          <cell r="D9">
            <v>45000</v>
          </cell>
        </row>
        <row r="10">
          <cell r="A10" t="str">
            <v>CARGADOR 3</v>
          </cell>
          <cell r="B10" t="str">
            <v>International</v>
          </cell>
          <cell r="C10">
            <v>515</v>
          </cell>
          <cell r="D10">
            <v>38000</v>
          </cell>
        </row>
        <row r="11">
          <cell r="A11" t="str">
            <v>CARGADOR 4</v>
          </cell>
          <cell r="B11" t="str">
            <v>Clarck Michigan</v>
          </cell>
          <cell r="C11">
            <v>55</v>
          </cell>
          <cell r="D11">
            <v>40000</v>
          </cell>
        </row>
        <row r="12">
          <cell r="A12" t="str">
            <v>CARROTANQUE</v>
          </cell>
          <cell r="B12" t="str">
            <v>Ford</v>
          </cell>
          <cell r="C12" t="str">
            <v>FDG-497</v>
          </cell>
          <cell r="D12">
            <v>25000</v>
          </cell>
        </row>
        <row r="13">
          <cell r="A13" t="str">
            <v>COMPACTADOR DE LLANTAS</v>
          </cell>
          <cell r="B13" t="str">
            <v>Caterpillar</v>
          </cell>
          <cell r="C13" t="str">
            <v>PS-130</v>
          </cell>
          <cell r="D13">
            <v>55000</v>
          </cell>
        </row>
        <row r="14">
          <cell r="A14" t="str">
            <v xml:space="preserve">COMPRESOR </v>
          </cell>
          <cell r="B14" t="str">
            <v>Leroi</v>
          </cell>
          <cell r="C14" t="str">
            <v>E1-75DB</v>
          </cell>
          <cell r="D14">
            <v>45000</v>
          </cell>
        </row>
        <row r="15">
          <cell r="A15" t="str">
            <v>COMPRESOR 2</v>
          </cell>
          <cell r="B15" t="str">
            <v>Ingersoll Rand</v>
          </cell>
          <cell r="D15">
            <v>45000</v>
          </cell>
        </row>
        <row r="16">
          <cell r="A16" t="str">
            <v>COMPRESOR 3</v>
          </cell>
          <cell r="B16" t="str">
            <v>Sullair</v>
          </cell>
          <cell r="C16" t="str">
            <v>375DP</v>
          </cell>
          <cell r="D16">
            <v>35000</v>
          </cell>
        </row>
        <row r="17">
          <cell r="A17" t="str">
            <v>FINISHER 1</v>
          </cell>
          <cell r="B17" t="str">
            <v>Barber Green</v>
          </cell>
          <cell r="C17" t="str">
            <v>SA-41</v>
          </cell>
          <cell r="D17">
            <v>70000</v>
          </cell>
        </row>
        <row r="18">
          <cell r="A18" t="str">
            <v>FINISHER 2</v>
          </cell>
          <cell r="B18" t="str">
            <v>Barber Green</v>
          </cell>
          <cell r="C18" t="str">
            <v>SB-41</v>
          </cell>
          <cell r="D18">
            <v>70000</v>
          </cell>
        </row>
        <row r="19">
          <cell r="A19" t="str">
            <v>FINISHER 3</v>
          </cell>
          <cell r="B19" t="str">
            <v>Barber Green</v>
          </cell>
          <cell r="C19" t="str">
            <v>SA-41</v>
          </cell>
          <cell r="D19">
            <v>50000</v>
          </cell>
        </row>
        <row r="20">
          <cell r="A20" t="str">
            <v>HERRAMIENTA MENOR</v>
          </cell>
          <cell r="C20" t="str">
            <v>global</v>
          </cell>
          <cell r="D20">
            <v>1000</v>
          </cell>
        </row>
        <row r="21">
          <cell r="A21" t="str">
            <v xml:space="preserve">IRRIGADOR </v>
          </cell>
          <cell r="D21">
            <v>40000</v>
          </cell>
        </row>
        <row r="22">
          <cell r="A22" t="str">
            <v>MEZCLADORA</v>
          </cell>
          <cell r="B22" t="str">
            <v>-</v>
          </cell>
          <cell r="C22" t="str">
            <v>-</v>
          </cell>
          <cell r="D22">
            <v>50000</v>
          </cell>
        </row>
        <row r="23">
          <cell r="A23" t="str">
            <v>MOTOBOMBA</v>
          </cell>
          <cell r="B23" t="str">
            <v>-</v>
          </cell>
          <cell r="C23" t="str">
            <v>-</v>
          </cell>
          <cell r="D23">
            <v>12000</v>
          </cell>
        </row>
        <row r="24">
          <cell r="A24" t="str">
            <v>MOTONIVELADORA 1</v>
          </cell>
          <cell r="B24" t="str">
            <v>Caterpillar</v>
          </cell>
          <cell r="C24" t="str">
            <v>120-G</v>
          </cell>
          <cell r="D24">
            <v>48000</v>
          </cell>
        </row>
        <row r="25">
          <cell r="A25" t="str">
            <v>MOTONIVELADORA 2</v>
          </cell>
          <cell r="B25" t="str">
            <v>Caterpillar</v>
          </cell>
          <cell r="C25" t="str">
            <v>120-B</v>
          </cell>
          <cell r="D25">
            <v>40000</v>
          </cell>
        </row>
        <row r="26">
          <cell r="A26" t="str">
            <v>MOTONIVELADORA 3</v>
          </cell>
          <cell r="B26" t="str">
            <v>Caterpillar</v>
          </cell>
          <cell r="C26" t="str">
            <v>120-B</v>
          </cell>
          <cell r="D26">
            <v>40000</v>
          </cell>
        </row>
        <row r="27">
          <cell r="A27" t="str">
            <v>MOTONIVELADORA 4</v>
          </cell>
          <cell r="B27" t="str">
            <v>Champion</v>
          </cell>
          <cell r="C27">
            <v>710</v>
          </cell>
          <cell r="D27">
            <v>45000</v>
          </cell>
        </row>
        <row r="28">
          <cell r="A28" t="str">
            <v>PLANTA DE ASFALTO</v>
          </cell>
          <cell r="B28" t="str">
            <v>Barber Green</v>
          </cell>
          <cell r="C28" t="str">
            <v>DM45</v>
          </cell>
          <cell r="D28">
            <v>135000</v>
          </cell>
        </row>
        <row r="29">
          <cell r="A29" t="str">
            <v>RANA</v>
          </cell>
          <cell r="B29" t="str">
            <v>-</v>
          </cell>
          <cell r="C29" t="str">
            <v>-</v>
          </cell>
          <cell r="D29">
            <v>25000</v>
          </cell>
        </row>
        <row r="30">
          <cell r="A30" t="str">
            <v>RETROCARGADOR</v>
          </cell>
          <cell r="C30" t="str">
            <v>JCB</v>
          </cell>
          <cell r="D30">
            <v>35000</v>
          </cell>
        </row>
        <row r="31">
          <cell r="A31" t="str">
            <v>RETROEXCAVADORA 1</v>
          </cell>
          <cell r="B31" t="str">
            <v>Hitachi</v>
          </cell>
          <cell r="C31" t="str">
            <v>EX-200-LC</v>
          </cell>
          <cell r="D31">
            <v>65000</v>
          </cell>
        </row>
        <row r="32">
          <cell r="A32" t="str">
            <v>RETROEXCAVADORA 2</v>
          </cell>
          <cell r="B32" t="str">
            <v>Hitachi</v>
          </cell>
          <cell r="C32" t="str">
            <v>EX-200-2</v>
          </cell>
          <cell r="D32">
            <v>50000</v>
          </cell>
        </row>
        <row r="33">
          <cell r="A33" t="str">
            <v>VIBROCOMPACTADOR 1</v>
          </cell>
          <cell r="B33" t="str">
            <v>Raygo</v>
          </cell>
          <cell r="C33" t="str">
            <v>304-A</v>
          </cell>
          <cell r="D33">
            <v>38000</v>
          </cell>
        </row>
        <row r="34">
          <cell r="A34" t="str">
            <v>VIBROCOMPACTADOR 2</v>
          </cell>
          <cell r="B34" t="str">
            <v>Ingersoll Rand</v>
          </cell>
          <cell r="C34" t="str">
            <v>SP-48</v>
          </cell>
          <cell r="D34">
            <v>38000</v>
          </cell>
        </row>
        <row r="35">
          <cell r="A35" t="str">
            <v>VIBROCOMPACTADOR 3</v>
          </cell>
          <cell r="B35" t="str">
            <v>Ingersoll Rand</v>
          </cell>
          <cell r="C35" t="str">
            <v>DD-65</v>
          </cell>
          <cell r="D35">
            <v>38000</v>
          </cell>
        </row>
        <row r="36">
          <cell r="A36" t="str">
            <v>VIBROCOMPACTADOR 4</v>
          </cell>
          <cell r="B36" t="str">
            <v>Dynapac</v>
          </cell>
          <cell r="C36" t="str">
            <v>CA-15</v>
          </cell>
          <cell r="D36">
            <v>59000</v>
          </cell>
        </row>
        <row r="37">
          <cell r="A37" t="str">
            <v>VIBROCOMPACTADOR 5</v>
          </cell>
          <cell r="B37" t="str">
            <v>Dynapac</v>
          </cell>
          <cell r="C37" t="str">
            <v>CH-44</v>
          </cell>
          <cell r="D37">
            <v>40000</v>
          </cell>
        </row>
        <row r="38">
          <cell r="A38" t="str">
            <v>VIBROCOMPACTADOR 6</v>
          </cell>
          <cell r="B38" t="str">
            <v>Lokomo</v>
          </cell>
          <cell r="C38" t="str">
            <v>AT-38</v>
          </cell>
          <cell r="D38">
            <v>40000</v>
          </cell>
        </row>
        <row r="39">
          <cell r="A39" t="str">
            <v>VOLQUETA 1</v>
          </cell>
          <cell r="B39" t="str">
            <v>Brigadier</v>
          </cell>
          <cell r="C39" t="str">
            <v>UFP-493</v>
          </cell>
          <cell r="D39">
            <v>45000</v>
          </cell>
        </row>
        <row r="40">
          <cell r="A40" t="str">
            <v>VOLQUETA 2</v>
          </cell>
          <cell r="B40" t="str">
            <v>Brigadier</v>
          </cell>
          <cell r="C40" t="str">
            <v>UFP-497</v>
          </cell>
          <cell r="D40">
            <v>45000</v>
          </cell>
        </row>
        <row r="41">
          <cell r="A41" t="str">
            <v>VOLQUETA 3</v>
          </cell>
          <cell r="B41" t="str">
            <v>Dodge</v>
          </cell>
          <cell r="C41" t="str">
            <v>FDG-012</v>
          </cell>
          <cell r="D41">
            <v>25000</v>
          </cell>
        </row>
        <row r="42">
          <cell r="A42" t="str">
            <v>VOLQUETA 5</v>
          </cell>
          <cell r="B42" t="str">
            <v>Mack</v>
          </cell>
          <cell r="C42" t="str">
            <v>UFP-974</v>
          </cell>
          <cell r="D42">
            <v>45000</v>
          </cell>
        </row>
        <row r="43">
          <cell r="A43" t="str">
            <v>VOLQUETA 6</v>
          </cell>
          <cell r="B43" t="str">
            <v>Mack</v>
          </cell>
          <cell r="C43" t="str">
            <v>VBH-632</v>
          </cell>
          <cell r="D43">
            <v>45000</v>
          </cell>
        </row>
        <row r="47">
          <cell r="A47" t="str">
            <v xml:space="preserve">AYUDANTE </v>
          </cell>
          <cell r="B47">
            <v>9537</v>
          </cell>
          <cell r="C47">
            <v>0.6331</v>
          </cell>
          <cell r="D47">
            <v>15574.8747</v>
          </cell>
        </row>
        <row r="48">
          <cell r="A48" t="str">
            <v>AYUDANTE VOLADURA</v>
          </cell>
          <cell r="B48">
            <v>12100</v>
          </cell>
          <cell r="C48">
            <v>0.6331</v>
          </cell>
          <cell r="D48">
            <v>19760.509999999998</v>
          </cell>
        </row>
        <row r="49">
          <cell r="A49" t="str">
            <v>A.I.U</v>
          </cell>
          <cell r="B49">
            <v>12870</v>
          </cell>
          <cell r="C49">
            <v>0.6331</v>
          </cell>
          <cell r="D49">
            <v>21666.666666666668</v>
          </cell>
        </row>
        <row r="50">
          <cell r="A50" t="str">
            <v>CADENERO 2</v>
          </cell>
          <cell r="B50">
            <v>9537</v>
          </cell>
          <cell r="C50">
            <v>0.6331</v>
          </cell>
          <cell r="D50">
            <v>15000</v>
          </cell>
        </row>
        <row r="51">
          <cell r="A51" t="str">
            <v>CAPATAZ</v>
          </cell>
          <cell r="B51">
            <v>19800</v>
          </cell>
          <cell r="C51">
            <v>0.6331</v>
          </cell>
          <cell r="D51">
            <v>32335.38</v>
          </cell>
        </row>
        <row r="52">
          <cell r="A52" t="str">
            <v>ESCOLTA</v>
          </cell>
          <cell r="B52">
            <v>302.5</v>
          </cell>
          <cell r="C52">
            <v>0</v>
          </cell>
          <cell r="D52">
            <v>275</v>
          </cell>
        </row>
        <row r="53">
          <cell r="A53" t="str">
            <v>MAESTRO</v>
          </cell>
          <cell r="B53">
            <v>22000</v>
          </cell>
          <cell r="C53">
            <v>0.6331</v>
          </cell>
          <cell r="D53">
            <v>35928.199999999997</v>
          </cell>
        </row>
        <row r="54">
          <cell r="A54" t="str">
            <v>OBRERO</v>
          </cell>
          <cell r="B54">
            <v>9537</v>
          </cell>
          <cell r="C54">
            <v>0.6331</v>
          </cell>
          <cell r="D54">
            <v>15574.8747</v>
          </cell>
        </row>
        <row r="55">
          <cell r="A55" t="str">
            <v>OFICIAL</v>
          </cell>
          <cell r="B55">
            <v>19800</v>
          </cell>
          <cell r="C55">
            <v>0.6331</v>
          </cell>
          <cell r="D55">
            <v>32335.38</v>
          </cell>
        </row>
        <row r="56">
          <cell r="A56" t="str">
            <v>SOLDADOR</v>
          </cell>
          <cell r="B56">
            <v>33000</v>
          </cell>
          <cell r="C56">
            <v>0.6331</v>
          </cell>
          <cell r="D56">
            <v>53892.3</v>
          </cell>
        </row>
        <row r="57">
          <cell r="A57" t="str">
            <v>TOPOGRAFO</v>
          </cell>
          <cell r="B57">
            <v>40700</v>
          </cell>
          <cell r="C57">
            <v>0.6331</v>
          </cell>
          <cell r="D57">
            <v>50000</v>
          </cell>
        </row>
        <row r="149">
          <cell r="A149" t="str">
            <v xml:space="preserve">AGREGADOS </v>
          </cell>
          <cell r="B149" t="str">
            <v>M3</v>
          </cell>
          <cell r="C149">
            <v>1.2</v>
          </cell>
          <cell r="D149">
            <v>25000</v>
          </cell>
          <cell r="F149" t="str">
            <v>TARIFA</v>
          </cell>
        </row>
        <row r="150">
          <cell r="A150" t="str">
            <v>EXPLOSIVOS</v>
          </cell>
          <cell r="B150" t="str">
            <v>TN</v>
          </cell>
          <cell r="C150">
            <v>5.0000000000000001E-3</v>
          </cell>
          <cell r="D150">
            <v>1000000</v>
          </cell>
          <cell r="E150">
            <v>50</v>
          </cell>
          <cell r="F150">
            <v>20000</v>
          </cell>
        </row>
        <row r="151">
          <cell r="A151" t="str">
            <v>MATERIAL DE DERRUMBE</v>
          </cell>
          <cell r="B151" t="str">
            <v>M3</v>
          </cell>
          <cell r="C151">
            <v>1.2</v>
          </cell>
          <cell r="D151">
            <v>25000</v>
          </cell>
          <cell r="E151">
            <v>2</v>
          </cell>
          <cell r="F151">
            <v>12500</v>
          </cell>
        </row>
        <row r="152">
          <cell r="A152" t="str">
            <v>MATERIAL DE DESMONTE</v>
          </cell>
          <cell r="B152" t="str">
            <v>M3</v>
          </cell>
          <cell r="C152">
            <v>1.5</v>
          </cell>
          <cell r="D152">
            <v>25000</v>
          </cell>
          <cell r="E152">
            <v>50</v>
          </cell>
          <cell r="F152">
            <v>500</v>
          </cell>
        </row>
        <row r="153">
          <cell r="A153" t="str">
            <v>MATERIAL DE EXCAVACION</v>
          </cell>
          <cell r="B153" t="str">
            <v>M3</v>
          </cell>
          <cell r="C153">
            <v>0.7</v>
          </cell>
          <cell r="D153">
            <v>25000</v>
          </cell>
          <cell r="E153">
            <v>55</v>
          </cell>
          <cell r="F153">
            <v>454.54545454545456</v>
          </cell>
        </row>
        <row r="154">
          <cell r="A154" t="str">
            <v>MATERIAL DE SUBBASE</v>
          </cell>
          <cell r="B154" t="str">
            <v>M3</v>
          </cell>
          <cell r="C154">
            <v>1.25</v>
          </cell>
          <cell r="D154">
            <v>25000</v>
          </cell>
          <cell r="E154">
            <v>50</v>
          </cell>
          <cell r="F154">
            <v>500</v>
          </cell>
        </row>
        <row r="155">
          <cell r="A155" t="str">
            <v>MATERIAL DE TERRAPLEN</v>
          </cell>
          <cell r="B155" t="str">
            <v>M3</v>
          </cell>
          <cell r="C155">
            <v>1.3</v>
          </cell>
          <cell r="D155">
            <v>25000</v>
          </cell>
          <cell r="E155">
            <v>83.332999999999998</v>
          </cell>
          <cell r="F155">
            <v>300.00120000480001</v>
          </cell>
        </row>
        <row r="156">
          <cell r="A156" t="str">
            <v>MATERIAL PARA BASE</v>
          </cell>
          <cell r="B156" t="str">
            <v>M3</v>
          </cell>
          <cell r="C156">
            <v>1.25</v>
          </cell>
          <cell r="D156">
            <v>25000</v>
          </cell>
          <cell r="E156">
            <v>35</v>
          </cell>
          <cell r="F156">
            <v>714.28571428571433</v>
          </cell>
        </row>
        <row r="157">
          <cell r="A157" t="str">
            <v>MATERIAL PEDRAPLEN</v>
          </cell>
          <cell r="B157" t="str">
            <v>M3</v>
          </cell>
          <cell r="C157">
            <v>1.25</v>
          </cell>
          <cell r="D157">
            <v>25000</v>
          </cell>
          <cell r="E157">
            <v>83.332999999999998</v>
          </cell>
          <cell r="F157">
            <v>300.00120000480001</v>
          </cell>
        </row>
        <row r="158">
          <cell r="A158" t="str">
            <v>TRANSP. MEZCLA ASFALTICA</v>
          </cell>
          <cell r="B158" t="str">
            <v>M3</v>
          </cell>
          <cell r="C158">
            <v>1.25</v>
          </cell>
          <cell r="D158">
            <v>25000</v>
          </cell>
          <cell r="E158">
            <v>83.332999999999998</v>
          </cell>
          <cell r="F158">
            <v>300.00120000480001</v>
          </cell>
        </row>
        <row r="159">
          <cell r="A159" t="str">
            <v>TRANSPORTE DE MATERIAL</v>
          </cell>
          <cell r="B159" t="str">
            <v>M3</v>
          </cell>
          <cell r="C159">
            <v>1.2</v>
          </cell>
          <cell r="D159">
            <v>25000</v>
          </cell>
          <cell r="E159">
            <v>83.332999999999998</v>
          </cell>
          <cell r="F159">
            <v>300.00120000480001</v>
          </cell>
        </row>
        <row r="160">
          <cell r="A160" t="str">
            <v>TUBERIA</v>
          </cell>
          <cell r="B160" t="str">
            <v>ML</v>
          </cell>
          <cell r="C160">
            <v>0.67858560000000012</v>
          </cell>
          <cell r="D160">
            <v>25000</v>
          </cell>
          <cell r="E160">
            <v>25</v>
          </cell>
          <cell r="F160">
            <v>1000</v>
          </cell>
        </row>
        <row r="161">
          <cell r="A161" t="str">
            <v>TRANSPORTES INTERNOS</v>
          </cell>
          <cell r="B161" t="str">
            <v>M3</v>
          </cell>
          <cell r="C161">
            <v>0.9</v>
          </cell>
          <cell r="D161">
            <v>25000</v>
          </cell>
          <cell r="E161">
            <v>20</v>
          </cell>
          <cell r="F161">
            <v>1250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localizacion (estructuras)"/>
      <sheetName val="localizacion (carreteras)"/>
      <sheetName val="200.1"/>
      <sheetName val="200.2"/>
      <sheetName val="200P ROCERIA"/>
      <sheetName val="201.P y 201.5P"/>
      <sheetName val="201.2 Pciclopeo"/>
      <sheetName val="201.2.1P reforzado"/>
      <sheetName val="201.3"/>
      <sheetName val="201.4"/>
      <sheetName val="201.7"/>
      <sheetName val="201.8"/>
      <sheetName val="201.8P"/>
      <sheetName val="201.11"/>
      <sheetName val="201.12"/>
      <sheetName val="201.13 y 201.17"/>
      <sheetName val="201.16"/>
      <sheetName val="201.14"/>
      <sheetName val="201.15"/>
      <sheetName val="201.21"/>
      <sheetName val="210.1.1"/>
      <sheetName val="210.1.2"/>
      <sheetName val="210.2.1"/>
      <sheetName val="210.2.1P"/>
      <sheetName val="210.2.2"/>
      <sheetName val="210.2.4"/>
      <sheetName val="211.1"/>
      <sheetName val="220.1"/>
      <sheetName val="221.1"/>
      <sheetName val="221.2"/>
      <sheetName val="225P"/>
      <sheetName val="230.1"/>
      <sheetName val="230.2"/>
      <sheetName val="231.1"/>
      <sheetName val="232.1"/>
      <sheetName val="310.1"/>
      <sheetName val="311.1"/>
      <sheetName val="311.1 Via 9003"/>
      <sheetName val="311.1P"/>
      <sheetName val="311.2P"/>
      <sheetName val="311.3P"/>
      <sheetName val="320.1"/>
      <sheetName val="320.1Via 9003"/>
      <sheetName val="320.1Via 9004"/>
      <sheetName val="320.1Via 7801"/>
      <sheetName val="320.2"/>
      <sheetName val="320.2 Via 9003"/>
      <sheetName val="320.2 Via 9004"/>
      <sheetName val="320.2 Via 7801"/>
      <sheetName val="330.1"/>
      <sheetName val="330.1 Vía 9003"/>
      <sheetName val="330.1 Vía 9004"/>
      <sheetName val="330.1 Vía 7801"/>
      <sheetName val="330.2"/>
      <sheetName val="330.2 Vía 9003"/>
      <sheetName val="330.2 Vía 9004"/>
      <sheetName val="330.2 Via 7801"/>
      <sheetName val="330.1P"/>
      <sheetName val="330.1P Lorica- Coveñas"/>
      <sheetName val="330.1P (7801)"/>
      <sheetName val="340.1"/>
      <sheetName val="340.2"/>
      <sheetName val="340.3"/>
      <sheetName val="341.1"/>
      <sheetName val="341.2"/>
      <sheetName val="342P"/>
      <sheetName val="410.1"/>
      <sheetName val="410.2"/>
      <sheetName val="411.1"/>
      <sheetName val="411.2"/>
      <sheetName val="411.3"/>
      <sheetName val="414.1"/>
      <sheetName val="414.2"/>
      <sheetName val="414.3"/>
      <sheetName val="414.4"/>
      <sheetName val="415"/>
      <sheetName val="420.1"/>
      <sheetName val="420.2"/>
      <sheetName val="421.1"/>
      <sheetName val="421.2"/>
      <sheetName val="421.3"/>
      <sheetName val="421.4"/>
      <sheetName val="430.1"/>
      <sheetName val="430.2"/>
      <sheetName val="431.1"/>
      <sheetName val="431.2"/>
      <sheetName val="432.1"/>
      <sheetName val="433.1"/>
      <sheetName val="433.2"/>
      <sheetName val="433.3"/>
      <sheetName val="433.4"/>
      <sheetName val="433.5"/>
      <sheetName val="433.6"/>
      <sheetName val="433.7"/>
      <sheetName val="433.8"/>
      <sheetName val="440.1"/>
      <sheetName val="440.1 COMPRADA"/>
      <sheetName val="440.2"/>
      <sheetName val="440.2 COMPRADA"/>
      <sheetName val="440.3"/>
      <sheetName val="440.3 COMPRADA"/>
      <sheetName val="440.4"/>
      <sheetName val="441.1"/>
      <sheetName val="441.1 COMPRADA"/>
      <sheetName val="441.2"/>
      <sheetName val="441.2 COMPRADA"/>
      <sheetName val="441.3"/>
      <sheetName val="441.3 COMPRADA"/>
      <sheetName val="441.4"/>
      <sheetName val="450.1"/>
      <sheetName val="450.1P COMPRADA"/>
      <sheetName val="450.1P COMPRADA Via 9003"/>
      <sheetName val="450.1P COMPRADA Via 9004"/>
      <sheetName val="450.1P COMPRADA Via 7801"/>
      <sheetName val="450.2"/>
      <sheetName val="450.2P COMPRADA"/>
      <sheetName val="450.2P COMPRADA Vía 9003"/>
      <sheetName val="450.2P COMPRADA Vía 9004"/>
      <sheetName val="450.2P COMPRADA Vía 7801"/>
      <sheetName val="450.3"/>
      <sheetName val="450.3P COMPRADA"/>
      <sheetName val="450.9 "/>
      <sheetName val="450.9P  "/>
      <sheetName val="450.9 Via 9003"/>
      <sheetName val="450.9 Via 9004"/>
      <sheetName val="450.9 Via 7801"/>
      <sheetName val="451.1"/>
      <sheetName val="451. 1 COMPRADA "/>
      <sheetName val="451.2"/>
      <sheetName val="451. 2 COMPRADA"/>
      <sheetName val="451.3"/>
      <sheetName val="451.3 COMPRADA"/>
      <sheetName val="452.1"/>
      <sheetName val="452.1 COMPRADA"/>
      <sheetName val="452.2"/>
      <sheetName val="452.2 COMPRADA"/>
      <sheetName val="452.3"/>
      <sheetName val="452.3 COMPRADA"/>
      <sheetName val="452.4"/>
      <sheetName val="452.4 COMPRADA"/>
      <sheetName val="453"/>
      <sheetName val="460.1"/>
      <sheetName val="460.1P"/>
      <sheetName val="460.1P.1"/>
      <sheetName val="461.1"/>
      <sheetName val="461.2"/>
      <sheetName val="462.1.1"/>
      <sheetName val="462.1.2"/>
      <sheetName val="462.1.3"/>
      <sheetName val="462.1.4"/>
      <sheetName val="462.2"/>
      <sheetName val="464.1"/>
      <sheetName val="465.1"/>
      <sheetName val="466.1"/>
      <sheetName val="466.2"/>
      <sheetName val="466P Sello de Grietas"/>
      <sheetName val="500.1"/>
      <sheetName val="501.1"/>
      <sheetName val="510"/>
      <sheetName val="510P1"/>
      <sheetName val="510P2"/>
      <sheetName val="510P3"/>
      <sheetName val="600.1"/>
      <sheetName val="600.2"/>
      <sheetName val="600.3"/>
      <sheetName val="600.4"/>
      <sheetName val="600.4 P"/>
      <sheetName val="600.5"/>
      <sheetName val="600.5 P"/>
      <sheetName val="610.1"/>
      <sheetName val="610.1P"/>
      <sheetName val="610.1 Vía 9003"/>
      <sheetName val="610.1 Vía 9004"/>
      <sheetName val="610.1 Vía 7801"/>
      <sheetName val="610.2"/>
      <sheetName val="610.2 Vía 9003"/>
      <sheetName val="610.2 Vía 9004"/>
      <sheetName val="610.2 Vía 7801"/>
      <sheetName val="620.1"/>
      <sheetName val="620.2"/>
      <sheetName val="620.3"/>
      <sheetName val="620P"/>
      <sheetName val="621.1"/>
      <sheetName val="621.1 (2)"/>
      <sheetName val="621.1 (3)"/>
      <sheetName val="621.2"/>
      <sheetName val="621.3"/>
      <sheetName val="621.4"/>
      <sheetName val="621.5"/>
      <sheetName val="621.5P"/>
      <sheetName val="621.6"/>
      <sheetName val="621,7"/>
      <sheetName val="622.1"/>
      <sheetName val="622.2"/>
      <sheetName val="622.3"/>
      <sheetName val="622.4"/>
      <sheetName val="622.5"/>
      <sheetName val="623.1"/>
      <sheetName val="630.1"/>
      <sheetName val="630.1 Vía 9003"/>
      <sheetName val="630.1 Vía 9004"/>
      <sheetName val="630.1 Vía 7801"/>
      <sheetName val="630.2"/>
      <sheetName val="630.2 Vía 9003"/>
      <sheetName val="630.2 Vía 9004"/>
      <sheetName val="630.2 Vía 7801"/>
      <sheetName val="630.3"/>
      <sheetName val="630.3 Vía 9003"/>
      <sheetName val="630.3 Vía 9004"/>
      <sheetName val="630.3 Vía 7801"/>
      <sheetName val="630.4"/>
      <sheetName val="630.4 Vía 9003"/>
      <sheetName val="630.4 Vía 9004"/>
      <sheetName val="630.4 Vía 7801"/>
      <sheetName val="630.5"/>
      <sheetName val="630.5 Vía 9003"/>
      <sheetName val="630.5 Vía 9004"/>
      <sheetName val="630.5 Vía 7801"/>
      <sheetName val="630.6"/>
      <sheetName val="630.6 Vía 9003"/>
      <sheetName val="630.6 Vía 9004"/>
      <sheetName val="630.6 Vía 7801"/>
      <sheetName val="630.7"/>
      <sheetName val="630.7 Vía 9003"/>
      <sheetName val="630.7 Vía 9004"/>
      <sheetName val="630.7 Vía 7801"/>
      <sheetName val="630.1.1P"/>
      <sheetName val="630.1.1P MORTERO 1,3"/>
      <sheetName val="630.1.2P. BOLSACRETOS"/>
      <sheetName val="630.1.3P Mortero sello de griet"/>
      <sheetName val="630.1.4P Mortero Revest. Alcant"/>
      <sheetName val="630.1.5P Mortero epoxico"/>
      <sheetName val="630.1.6 P Mortero Anillar Tub"/>
      <sheetName val="632.1"/>
      <sheetName val="632.1P "/>
      <sheetName val="632.2P"/>
      <sheetName val="632.3P"/>
      <sheetName val="632.4P"/>
      <sheetName val="640.1"/>
      <sheetName val="640.1 Via 9003"/>
      <sheetName val="640.1 Via 9004"/>
      <sheetName val="640.1 Via 7801"/>
      <sheetName val="640.1.1"/>
      <sheetName val="640.1.1 Via 9003"/>
      <sheetName val="640.1.1 Via 9004"/>
      <sheetName val="640.1.1 Via 7801"/>
      <sheetName val="640.1.2"/>
      <sheetName val="640.1.2 Via 9003"/>
      <sheetName val="640.1.2 Via 9004"/>
      <sheetName val="640.1.2 Via 7801"/>
      <sheetName val="641.1"/>
      <sheetName val="642.1"/>
      <sheetName val="642.2"/>
      <sheetName val="642P1 JUNTAS"/>
      <sheetName val="642P2 JUNTAS"/>
      <sheetName val="642P3 JUNTAS"/>
      <sheetName val="650.1"/>
      <sheetName val="650.2"/>
      <sheetName val="650.3"/>
      <sheetName val="650.3P"/>
      <sheetName val="650.4"/>
      <sheetName val="660.1"/>
      <sheetName val="660.2"/>
      <sheetName val="660.3"/>
      <sheetName val="661.1 TIPO 1"/>
      <sheetName val="661.1.1 TIPO 2"/>
      <sheetName val="661.1.2 En obra"/>
      <sheetName val="662.1"/>
      <sheetName val="662.2"/>
      <sheetName val="670.1"/>
      <sheetName val="670.2"/>
      <sheetName val="671.1"/>
      <sheetName val="672.1"/>
      <sheetName val="672.2"/>
      <sheetName val="673.1"/>
      <sheetName val="673.1 Vía 9003"/>
      <sheetName val="673.1 Vía 9004"/>
      <sheetName val="673.1 Vía 7801"/>
      <sheetName val="673.2"/>
      <sheetName val="673.3"/>
      <sheetName val="674.1"/>
      <sheetName val="680.1"/>
      <sheetName val="680.2"/>
      <sheetName val="680.3"/>
      <sheetName val="680P"/>
      <sheetName val="680.1P"/>
      <sheetName val="681.1"/>
      <sheetName val="681.1 Vía 9003"/>
      <sheetName val="681.1 Vía 9004"/>
      <sheetName val="681.1 Vía 7801"/>
      <sheetName val="681.1P"/>
      <sheetName val="681.2P"/>
      <sheetName val="682.1"/>
      <sheetName val="700.1"/>
      <sheetName val="700.2"/>
      <sheetName val="700.3"/>
      <sheetName val="700.4"/>
      <sheetName val="700.5P"/>
      <sheetName val="700.6P"/>
      <sheetName val="701.1"/>
      <sheetName val="710.1"/>
      <sheetName val="710.1.1"/>
      <sheetName val="710.1.2"/>
      <sheetName val="710.1.3"/>
      <sheetName val="710.2"/>
      <sheetName val="710.2.1"/>
      <sheetName val="720.1"/>
      <sheetName val="730.1"/>
      <sheetName val="730.2"/>
      <sheetName val="740.1"/>
      <sheetName val="800.1"/>
      <sheetName val="800.2"/>
      <sheetName val="800.3"/>
      <sheetName val="800.4"/>
      <sheetName val="800P"/>
      <sheetName val="810.1"/>
      <sheetName val="810.1P"/>
      <sheetName val="810.2"/>
      <sheetName val="810.3"/>
      <sheetName val="815P"/>
      <sheetName val="900.1"/>
      <sheetName val="900.2"/>
      <sheetName val="900.3"/>
      <sheetName val="900.4P"/>
      <sheetName val="690 Mampostería en piedra"/>
      <sheetName val="Tub RIB1,40 (2)"/>
      <sheetName val="692.1P PINTURA ACABADO "/>
      <sheetName val="693.1P EPOXIAMIDA"/>
      <sheetName val="694.1P EPOXIPOLIAMIDA"/>
      <sheetName val="695P CHORRO ARENA"/>
      <sheetName val="695.1P"/>
      <sheetName val="675.1"/>
      <sheetName val="2-P"/>
      <sheetName val="675.2"/>
      <sheetName val="675.3"/>
      <sheetName val="682P"/>
      <sheetName val="810.2P Con semillas"/>
      <sheetName val="235"/>
    </sheetNames>
    <sheetDataSet>
      <sheetData sheetId="0"/>
      <sheetData sheetId="1"/>
      <sheetData sheetId="2"/>
      <sheetData sheetId="3">
        <row r="1">
          <cell r="C1">
            <v>0.2</v>
          </cell>
        </row>
      </sheetData>
      <sheetData sheetId="4"/>
      <sheetData sheetId="5"/>
      <sheetData sheetId="6"/>
      <sheetData sheetId="7"/>
      <sheetData sheetId="8"/>
      <sheetData sheetId="9"/>
      <sheetData sheetId="10"/>
      <sheetData sheetId="11"/>
      <sheetData sheetId="12"/>
      <sheetData sheetId="13"/>
      <sheetData sheetId="14">
        <row r="52">
          <cell r="H52">
            <v>73846</v>
          </cell>
        </row>
      </sheetData>
      <sheetData sheetId="15">
        <row r="53">
          <cell r="H53">
            <v>20565</v>
          </cell>
        </row>
      </sheetData>
      <sheetData sheetId="16"/>
      <sheetData sheetId="17"/>
      <sheetData sheetId="18"/>
      <sheetData sheetId="19"/>
      <sheetData sheetId="20"/>
      <sheetData sheetId="21"/>
      <sheetData sheetId="22">
        <row r="49">
          <cell r="H49">
            <v>44017</v>
          </cell>
        </row>
      </sheetData>
      <sheetData sheetId="23">
        <row r="50">
          <cell r="H50">
            <v>10360</v>
          </cell>
        </row>
      </sheetData>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ow r="50">
          <cell r="H50">
            <v>112154</v>
          </cell>
        </row>
      </sheetData>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row r="57">
          <cell r="H57">
            <v>224024</v>
          </cell>
        </row>
      </sheetData>
      <sheetData sheetId="239"/>
      <sheetData sheetId="240"/>
      <sheetData sheetId="241">
        <row r="51">
          <cell r="H51">
            <v>373318</v>
          </cell>
        </row>
      </sheetData>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s>
    <sheetDataSet>
      <sheetData sheetId="0" refreshError="1"/>
      <sheetData sheetId="1" refreshError="1"/>
      <sheetData sheetId="2" refreshError="1"/>
      <sheetData sheetId="3" refreshError="1">
        <row r="52">
          <cell r="H52">
            <v>17695</v>
          </cell>
        </row>
      </sheetData>
      <sheetData sheetId="4" refreshError="1"/>
      <sheetData sheetId="5" refreshError="1"/>
      <sheetData sheetId="6" refreshError="1"/>
      <sheetData sheetId="7" refreshError="1"/>
      <sheetData sheetId="8" refreshError="1">
        <row r="52">
          <cell r="H52">
            <v>117768</v>
          </cell>
        </row>
      </sheetData>
      <sheetData sheetId="9" refreshError="1"/>
      <sheetData sheetId="10" refreshError="1"/>
      <sheetData sheetId="11" refreshError="1">
        <row r="53">
          <cell r="H53">
            <v>6579</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50">
          <cell r="H50">
            <v>4886</v>
          </cell>
        </row>
      </sheetData>
      <sheetData sheetId="21" refreshError="1"/>
      <sheetData sheetId="22" refreshError="1">
        <row r="49">
          <cell r="H49">
            <v>103467</v>
          </cell>
        </row>
      </sheetData>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ía 9004"/>
      <sheetName val="201.7"/>
      <sheetName val="600.1"/>
      <sheetName val="610.1"/>
      <sheetName val="630.4"/>
      <sheetName val="630.6"/>
      <sheetName val="680P"/>
      <sheetName val="201.15"/>
      <sheetName val="465.1"/>
      <sheetName val="330.2"/>
      <sheetName val="320.1"/>
      <sheetName val="630.7"/>
      <sheetName val="450.9 "/>
      <sheetName val="640.1.2"/>
      <sheetName val="673.2"/>
      <sheetName val="681.1"/>
      <sheetName val="460.1P"/>
      <sheetName val="450.2"/>
      <sheetName val="450.9P  "/>
      <sheetName val="330.1P"/>
      <sheetName val="225P"/>
      <sheetName val="700.1"/>
      <sheetName val="701.1"/>
      <sheetName val="420.1"/>
      <sheetName val="466.1"/>
      <sheetName val="900.4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52">
          <cell r="H52">
            <v>177657</v>
          </cell>
        </row>
      </sheetData>
      <sheetData sheetId="10" refreshError="1">
        <row r="52">
          <cell r="H52">
            <v>146785</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row r="52">
          <cell r="H52">
            <v>1783</v>
          </cell>
        </row>
      </sheetData>
      <sheetData sheetId="22" refreshError="1"/>
      <sheetData sheetId="23" refreshError="1"/>
      <sheetData sheetId="24" refreshError="1"/>
      <sheetData sheetId="25"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LUVIAS"/>
      <sheetName val="DIMENSIONADO"/>
      <sheetName val="CIMENTACIÓN"/>
      <sheetName val="TABLAS"/>
      <sheetName val="NUEVO"/>
      <sheetName val="INSERTAR"/>
      <sheetName val="ELIMINAR"/>
      <sheetName val="Sombrear"/>
      <sheetName val="No sombra"/>
    </sheetNames>
    <sheetDataSet>
      <sheetData sheetId="0" refreshError="1"/>
      <sheetData sheetId="1" refreshError="1"/>
      <sheetData sheetId="2" refreshError="1"/>
      <sheetData sheetId="3">
        <row r="63">
          <cell r="B63" t="str">
            <v>AEROPUERTO OLAYA HERRERA</v>
          </cell>
        </row>
        <row r="64">
          <cell r="B64" t="str">
            <v>CALDAS</v>
          </cell>
        </row>
        <row r="65">
          <cell r="B65" t="str">
            <v>CHORRILLOS</v>
          </cell>
        </row>
        <row r="66">
          <cell r="B66" t="str">
            <v>EL CHUSCAL</v>
          </cell>
        </row>
        <row r="67">
          <cell r="B67" t="str">
            <v>FABRICATO</v>
          </cell>
        </row>
        <row r="68">
          <cell r="B68" t="str">
            <v>LA FE</v>
          </cell>
        </row>
        <row r="69">
          <cell r="B69" t="str">
            <v>LAS PALMAS</v>
          </cell>
        </row>
        <row r="70">
          <cell r="B70" t="str">
            <v>MAZO</v>
          </cell>
        </row>
        <row r="71">
          <cell r="B71" t="str">
            <v>MIGUEL DE AGUINAGA</v>
          </cell>
        </row>
        <row r="72">
          <cell r="B72" t="str">
            <v>PLANTA DE FILTROS DE VILLA HERMOSA</v>
          </cell>
        </row>
        <row r="73">
          <cell r="B73" t="str">
            <v>PLANTA DE TRATAMIENTO LA AYURA</v>
          </cell>
        </row>
        <row r="74">
          <cell r="B74" t="str">
            <v>RIONEGRO-LA MACARENA</v>
          </cell>
        </row>
        <row r="75">
          <cell r="B75" t="str">
            <v>SAN ANDRES</v>
          </cell>
        </row>
        <row r="76">
          <cell r="B76" t="str">
            <v>SAN ANTONIO DE PRADO</v>
          </cell>
        </row>
        <row r="77">
          <cell r="B77" t="str">
            <v>SAN CRISTOBAL</v>
          </cell>
        </row>
        <row r="78">
          <cell r="B78" t="str">
            <v>VASCONIA</v>
          </cell>
        </row>
        <row r="252">
          <cell r="D252">
            <v>0.19239999999999999</v>
          </cell>
        </row>
        <row r="253">
          <cell r="D253">
            <v>0.16500000000000001</v>
          </cell>
        </row>
        <row r="254">
          <cell r="D254">
            <v>0.15</v>
          </cell>
        </row>
        <row r="255">
          <cell r="D255">
            <v>0.13</v>
          </cell>
        </row>
        <row r="256">
          <cell r="D256">
            <v>0.11</v>
          </cell>
        </row>
      </sheetData>
      <sheetData sheetId="4" refreshError="1"/>
      <sheetData sheetId="5" refreshError="1"/>
      <sheetData sheetId="6" refreshError="1"/>
      <sheetData sheetId="7" refreshError="1"/>
      <sheetData sheetId="8"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DES"/>
      <sheetName val="Pres"/>
      <sheetName val="Datos"/>
      <sheetName val="Ba Da"/>
      <sheetName val="1.1"/>
      <sheetName val="1.2"/>
      <sheetName val="1,3"/>
      <sheetName val="2.1"/>
      <sheetName val="3.1"/>
      <sheetName val="3.2"/>
      <sheetName val="3.3"/>
      <sheetName val="3.4"/>
      <sheetName val="4.1"/>
      <sheetName val="4.2"/>
      <sheetName val="5.1"/>
      <sheetName val="5.2"/>
      <sheetName val="5.3"/>
      <sheetName val="5,4"/>
      <sheetName val="C123"/>
      <sheetName val="M14"/>
      <sheetName val="C124"/>
    </sheetNames>
    <sheetDataSet>
      <sheetData sheetId="0" refreshError="1"/>
      <sheetData sheetId="1" refreshError="1"/>
      <sheetData sheetId="2"/>
      <sheetData sheetId="3">
        <row r="46">
          <cell r="B46" t="str">
            <v>AGUA</v>
          </cell>
        </row>
        <row r="218">
          <cell r="B218" t="str">
            <v>OBRERO</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Av 68 con 64"/>
      <sheetName val="Presup Av 1o de mayo con 73a "/>
      <sheetName val="Presup Av 68 con 10"/>
      <sheetName val="Presup Clle 63 con 50"/>
    </sheetNames>
    <sheetDataSet>
      <sheetData sheetId="0"/>
      <sheetData sheetId="1" refreshError="1">
        <row r="17">
          <cell r="A17" t="str">
            <v>PRECIO TOPE IDU    COSTO DIRECTO VIGENTE</v>
          </cell>
          <cell r="B17" t="str">
            <v>ÍTEM No.</v>
          </cell>
          <cell r="C17" t="str">
            <v>DESCRIPCIÓN</v>
          </cell>
          <cell r="D17" t="str">
            <v>UND.</v>
          </cell>
          <cell r="E17" t="str">
            <v>CANT.</v>
          </cell>
          <cell r="G17" t="str">
            <v>PRECIO UNITARIO DIRECTO</v>
          </cell>
          <cell r="H17" t="str">
            <v>SUBTOTAL DIRECTO</v>
          </cell>
          <cell r="J17" t="str">
            <v>PRECIO UNITARIO TOTAL</v>
          </cell>
          <cell r="K17" t="str">
            <v>SUBTOTAL</v>
          </cell>
          <cell r="L17" t="str">
            <v>% DE INCIDENCIA EN EL PRESUPUESTO</v>
          </cell>
        </row>
        <row r="20">
          <cell r="H20">
            <v>0</v>
          </cell>
          <cell r="K20">
            <v>0</v>
          </cell>
        </row>
        <row r="21">
          <cell r="B21">
            <v>1</v>
          </cell>
          <cell r="C21" t="str">
            <v>Rampas</v>
          </cell>
          <cell r="H21">
            <v>274294027.15999997</v>
          </cell>
          <cell r="K21">
            <v>382338444.45832402</v>
          </cell>
          <cell r="L21">
            <v>0.59345298791305234</v>
          </cell>
        </row>
        <row r="23">
          <cell r="B23">
            <v>1.1000000000000001</v>
          </cell>
          <cell r="C23" t="str">
            <v>Concreto f'c=280 Kg/cm2</v>
          </cell>
          <cell r="D23" t="str">
            <v>m3</v>
          </cell>
          <cell r="E23">
            <v>108.04</v>
          </cell>
          <cell r="F23">
            <v>450525</v>
          </cell>
          <cell r="G23">
            <v>450525</v>
          </cell>
          <cell r="H23">
            <v>48674721</v>
          </cell>
          <cell r="J23">
            <v>627986.79749999999</v>
          </cell>
          <cell r="K23">
            <v>67847693.601899996</v>
          </cell>
          <cell r="L23">
            <v>0.10531092824866525</v>
          </cell>
        </row>
        <row r="24">
          <cell r="A24">
            <v>3.0070000000000001</v>
          </cell>
          <cell r="B24">
            <v>1.2</v>
          </cell>
          <cell r="C24" t="str">
            <v>Concreto f'c=210 Kg/cm2</v>
          </cell>
          <cell r="D24" t="str">
            <v>m3</v>
          </cell>
          <cell r="E24">
            <v>114.36</v>
          </cell>
          <cell r="F24">
            <v>447307</v>
          </cell>
          <cell r="G24">
            <v>447307</v>
          </cell>
          <cell r="H24">
            <v>51154028.520000003</v>
          </cell>
          <cell r="J24">
            <v>623501.22729999991</v>
          </cell>
          <cell r="K24">
            <v>71303600.354028001</v>
          </cell>
          <cell r="L24">
            <v>0.1106750715037462</v>
          </cell>
        </row>
        <row r="25">
          <cell r="A25">
            <v>3.71</v>
          </cell>
          <cell r="B25">
            <v>1.3</v>
          </cell>
          <cell r="C25" t="str">
            <v>Acero fy=4200 Kg/cm2</v>
          </cell>
          <cell r="D25" t="str">
            <v>kg</v>
          </cell>
          <cell r="E25">
            <v>22830</v>
          </cell>
          <cell r="F25">
            <v>2703</v>
          </cell>
          <cell r="G25">
            <v>2649</v>
          </cell>
          <cell r="H25">
            <v>60476670</v>
          </cell>
          <cell r="J25">
            <v>3692.4411</v>
          </cell>
          <cell r="K25">
            <v>84298430.312999994</v>
          </cell>
          <cell r="L25">
            <v>0.130845213372424</v>
          </cell>
        </row>
        <row r="26">
          <cell r="B26">
            <v>1.4</v>
          </cell>
          <cell r="C26" t="str">
            <v>Excavación manual para bases</v>
          </cell>
          <cell r="D26" t="str">
            <v>m3</v>
          </cell>
          <cell r="E26">
            <v>90.76</v>
          </cell>
          <cell r="F26">
            <v>35288</v>
          </cell>
          <cell r="G26">
            <v>29539</v>
          </cell>
          <cell r="H26">
            <v>2680959.64</v>
          </cell>
          <cell r="J26">
            <v>41174.412099999994</v>
          </cell>
          <cell r="K26">
            <v>3736989.6421960001</v>
          </cell>
          <cell r="L26">
            <v>5.8004307469088001E-3</v>
          </cell>
        </row>
        <row r="27">
          <cell r="B27">
            <v>1.5</v>
          </cell>
          <cell r="C27" t="str">
            <v>Excavación para pilotes</v>
          </cell>
          <cell r="D27" t="str">
            <v>ml</v>
          </cell>
          <cell r="E27">
            <v>476</v>
          </cell>
          <cell r="F27">
            <v>124033</v>
          </cell>
          <cell r="G27">
            <v>66642</v>
          </cell>
          <cell r="H27">
            <v>31721592</v>
          </cell>
          <cell r="J27">
            <v>92892.28379999999</v>
          </cell>
          <cell r="K27">
            <v>44216727.088799998</v>
          </cell>
          <cell r="L27">
            <v>6.8631729785270545E-2</v>
          </cell>
          <cell r="M27">
            <v>31618.268664734016</v>
          </cell>
          <cell r="N27" t="str">
            <v>22320,65+2500+900*20</v>
          </cell>
        </row>
        <row r="28">
          <cell r="B28">
            <v>1.6</v>
          </cell>
          <cell r="C28" t="str">
            <v>Apoyos de Neopreno 0.50*0.30*3/4"</v>
          </cell>
          <cell r="D28" t="str">
            <v>un</v>
          </cell>
          <cell r="E28">
            <v>2</v>
          </cell>
          <cell r="F28">
            <v>298323</v>
          </cell>
          <cell r="G28">
            <v>995512</v>
          </cell>
          <cell r="H28">
            <v>1991024</v>
          </cell>
          <cell r="J28">
            <v>1387644.1768</v>
          </cell>
          <cell r="K28">
            <v>2775288.3536</v>
          </cell>
          <cell r="L28">
            <v>4.3077100658752724E-3</v>
          </cell>
        </row>
        <row r="29">
          <cell r="B29">
            <v>1.7</v>
          </cell>
          <cell r="C29" t="str">
            <v>Demoliciones (Incluye cargue  y transporte a escombrera autorizada)</v>
          </cell>
          <cell r="D29" t="str">
            <v>m3</v>
          </cell>
          <cell r="E29">
            <v>104</v>
          </cell>
          <cell r="F29">
            <v>42821</v>
          </cell>
          <cell r="G29">
            <v>35958</v>
          </cell>
          <cell r="H29">
            <v>3739632</v>
          </cell>
          <cell r="J29">
            <v>50121.856199999995</v>
          </cell>
          <cell r="K29">
            <v>5212673.0447999993</v>
          </cell>
          <cell r="L29">
            <v>8.0909373312774112E-3</v>
          </cell>
        </row>
        <row r="30">
          <cell r="B30">
            <v>1.8</v>
          </cell>
          <cell r="C30" t="str">
            <v>Mampostería e=0,15mts</v>
          </cell>
          <cell r="D30" t="str">
            <v>m2</v>
          </cell>
          <cell r="E30">
            <v>100</v>
          </cell>
          <cell r="F30">
            <v>32518</v>
          </cell>
          <cell r="G30">
            <v>32518</v>
          </cell>
          <cell r="H30">
            <v>3251800</v>
          </cell>
          <cell r="J30">
            <v>45326.840199999999</v>
          </cell>
          <cell r="K30">
            <v>4532684.0199999996</v>
          </cell>
          <cell r="L30">
            <v>7.0354810349916481E-3</v>
          </cell>
        </row>
        <row r="31">
          <cell r="B31">
            <v>1.9</v>
          </cell>
          <cell r="C31" t="str">
            <v>Lamina steel deck cal 22</v>
          </cell>
          <cell r="D31" t="str">
            <v>m2</v>
          </cell>
          <cell r="E31">
            <v>100</v>
          </cell>
          <cell r="F31">
            <v>67860</v>
          </cell>
          <cell r="G31">
            <v>74640</v>
          </cell>
          <cell r="H31">
            <v>7464000</v>
          </cell>
          <cell r="J31">
            <v>104040.696</v>
          </cell>
          <cell r="K31">
            <v>10404069.6</v>
          </cell>
          <cell r="L31">
            <v>1.6148850004667464E-2</v>
          </cell>
        </row>
        <row r="32">
          <cell r="A32">
            <v>3.01</v>
          </cell>
          <cell r="B32" t="str">
            <v>1,10</v>
          </cell>
          <cell r="C32" t="str">
            <v>Acero Estructural A-36</v>
          </cell>
          <cell r="D32" t="str">
            <v>kg</v>
          </cell>
          <cell r="E32">
            <v>9200</v>
          </cell>
          <cell r="F32">
            <v>6863</v>
          </cell>
          <cell r="G32">
            <v>6863</v>
          </cell>
          <cell r="H32">
            <v>63139600</v>
          </cell>
          <cell r="J32">
            <v>9566.3356999999996</v>
          </cell>
          <cell r="K32">
            <v>88010288.439999998</v>
          </cell>
          <cell r="L32">
            <v>0.13660663581922586</v>
          </cell>
        </row>
        <row r="34">
          <cell r="B34">
            <v>2</v>
          </cell>
          <cell r="C34" t="str">
            <v>ESPACIO PUBLICO</v>
          </cell>
          <cell r="H34">
            <v>142431026.44999999</v>
          </cell>
          <cell r="K34">
            <v>198534607.76865497</v>
          </cell>
          <cell r="L34">
            <v>0.30815879985957584</v>
          </cell>
        </row>
        <row r="36">
          <cell r="B36">
            <v>2.1</v>
          </cell>
          <cell r="C36" t="str">
            <v>Rampa peatonal (Vado) (1 mt x 1 mt)</v>
          </cell>
          <cell r="D36" t="str">
            <v>un</v>
          </cell>
          <cell r="E36">
            <v>2</v>
          </cell>
          <cell r="F36">
            <v>105071</v>
          </cell>
          <cell r="G36">
            <v>59528</v>
          </cell>
          <cell r="H36">
            <v>119056</v>
          </cell>
          <cell r="J36">
            <v>82976.079199999993</v>
          </cell>
          <cell r="K36">
            <v>165952.15839999999</v>
          </cell>
          <cell r="L36">
            <v>2.5758540811303453E-4</v>
          </cell>
        </row>
        <row r="37">
          <cell r="A37">
            <v>3.71</v>
          </cell>
          <cell r="B37">
            <v>2.2000000000000002</v>
          </cell>
          <cell r="C37" t="str">
            <v>Sardinel A-10</v>
          </cell>
          <cell r="D37" t="str">
            <v>ml</v>
          </cell>
          <cell r="E37">
            <v>135.24</v>
          </cell>
          <cell r="F37">
            <v>44217</v>
          </cell>
          <cell r="G37">
            <v>43206</v>
          </cell>
          <cell r="H37">
            <v>5843179.4400000004</v>
          </cell>
          <cell r="I37">
            <v>1910439702</v>
          </cell>
          <cell r="J37">
            <v>60224.843399999998</v>
          </cell>
          <cell r="K37">
            <v>8144807.8214159999</v>
          </cell>
          <cell r="L37">
            <v>1.2642099186350059E-2</v>
          </cell>
        </row>
        <row r="38">
          <cell r="B38">
            <v>2.2999999999999998</v>
          </cell>
          <cell r="C38" t="str">
            <v>Sardinel A-85</v>
          </cell>
          <cell r="D38" t="str">
            <v>ml</v>
          </cell>
          <cell r="E38">
            <v>8.5</v>
          </cell>
          <cell r="G38">
            <v>39092</v>
          </cell>
          <cell r="H38">
            <v>332282</v>
          </cell>
          <cell r="I38">
            <v>0</v>
          </cell>
          <cell r="J38">
            <v>54490.338799999998</v>
          </cell>
          <cell r="K38">
            <v>463167.8798</v>
          </cell>
          <cell r="L38">
            <v>7.1891374293286633E-4</v>
          </cell>
        </row>
        <row r="39">
          <cell r="B39">
            <v>2.4</v>
          </cell>
          <cell r="C39" t="str">
            <v>Bordillo de confinamiento A-80</v>
          </cell>
          <cell r="D39" t="str">
            <v>ml</v>
          </cell>
          <cell r="E39">
            <v>1005.29</v>
          </cell>
          <cell r="F39">
            <v>37246</v>
          </cell>
          <cell r="G39">
            <v>35802</v>
          </cell>
          <cell r="H39">
            <v>35991392.579999998</v>
          </cell>
          <cell r="I39">
            <v>1333481292</v>
          </cell>
          <cell r="J39">
            <v>49904.407799999994</v>
          </cell>
          <cell r="K39">
            <v>50168402.117261991</v>
          </cell>
          <cell r="L39">
            <v>7.7869721360332461E-2</v>
          </cell>
        </row>
        <row r="40">
          <cell r="B40">
            <v>2.5</v>
          </cell>
          <cell r="C40" t="str">
            <v>Adoquín en arcilla</v>
          </cell>
          <cell r="D40" t="str">
            <v>m2</v>
          </cell>
          <cell r="E40">
            <v>1068.01</v>
          </cell>
          <cell r="F40">
            <v>45911</v>
          </cell>
          <cell r="G40">
            <v>35428</v>
          </cell>
          <cell r="H40">
            <v>37837458.280000001</v>
          </cell>
          <cell r="I40">
            <v>1626534908</v>
          </cell>
          <cell r="J40">
            <v>49383.089199999995</v>
          </cell>
          <cell r="K40">
            <v>52741633.096492</v>
          </cell>
          <cell r="L40">
            <v>8.1863804705463963E-2</v>
          </cell>
        </row>
        <row r="41">
          <cell r="B41">
            <v>2.6</v>
          </cell>
          <cell r="C41" t="str">
            <v xml:space="preserve">Adoquín de arena </v>
          </cell>
          <cell r="D41" t="str">
            <v>m2</v>
          </cell>
          <cell r="E41">
            <v>0</v>
          </cell>
          <cell r="G41">
            <v>35428</v>
          </cell>
          <cell r="H41">
            <v>0</v>
          </cell>
          <cell r="I41">
            <v>0</v>
          </cell>
          <cell r="J41">
            <v>49383.089199999995</v>
          </cell>
          <cell r="K41">
            <v>0</v>
          </cell>
          <cell r="L41">
            <v>0</v>
          </cell>
        </row>
        <row r="42">
          <cell r="B42">
            <v>2.7</v>
          </cell>
          <cell r="C42" t="str">
            <v>Adoquín de concreto</v>
          </cell>
          <cell r="D42" t="str">
            <v>m2</v>
          </cell>
          <cell r="E42">
            <v>374.12</v>
          </cell>
          <cell r="G42">
            <v>31081</v>
          </cell>
          <cell r="H42">
            <v>11628023.720000001</v>
          </cell>
          <cell r="I42">
            <v>0</v>
          </cell>
          <cell r="J42">
            <v>43323.805899999999</v>
          </cell>
          <cell r="K42">
            <v>16208302.263308</v>
          </cell>
          <cell r="L42">
            <v>2.5157986455653189E-2</v>
          </cell>
        </row>
        <row r="43">
          <cell r="C43" t="str">
            <v>Concreto escobiado</v>
          </cell>
          <cell r="D43" t="str">
            <v>m2</v>
          </cell>
          <cell r="E43">
            <v>63.03</v>
          </cell>
          <cell r="G43">
            <v>31081</v>
          </cell>
          <cell r="H43">
            <v>1959035.43</v>
          </cell>
          <cell r="I43">
            <v>0</v>
          </cell>
          <cell r="J43">
            <v>43323.805899999999</v>
          </cell>
          <cell r="K43">
            <v>2730699.4858769998</v>
          </cell>
          <cell r="L43">
            <v>4.2385007118032189E-3</v>
          </cell>
        </row>
        <row r="44">
          <cell r="B44">
            <v>2.8</v>
          </cell>
          <cell r="C44" t="str">
            <v>Contenedor de raíces tipo B-25</v>
          </cell>
          <cell r="D44" t="str">
            <v>un</v>
          </cell>
          <cell r="E44">
            <v>8</v>
          </cell>
          <cell r="F44">
            <v>158272.59</v>
          </cell>
          <cell r="G44">
            <v>158272</v>
          </cell>
          <cell r="H44">
            <v>1266176</v>
          </cell>
          <cell r="I44">
            <v>25050119364.48</v>
          </cell>
          <cell r="J44">
            <v>220615.34079999998</v>
          </cell>
          <cell r="K44">
            <v>1764922.7263999998</v>
          </cell>
          <cell r="L44">
            <v>2.7394542207274694E-3</v>
          </cell>
        </row>
        <row r="45">
          <cell r="B45">
            <v>2.9</v>
          </cell>
          <cell r="C45" t="str">
            <v>Banca M-31</v>
          </cell>
          <cell r="D45" t="str">
            <v>un</v>
          </cell>
          <cell r="E45">
            <v>3</v>
          </cell>
          <cell r="G45">
            <v>436882</v>
          </cell>
          <cell r="H45">
            <v>1310646</v>
          </cell>
          <cell r="I45">
            <v>0</v>
          </cell>
          <cell r="J45">
            <v>608969.81979999994</v>
          </cell>
          <cell r="K45">
            <v>1826909.4593999998</v>
          </cell>
          <cell r="L45">
            <v>2.8356679613099401E-3</v>
          </cell>
        </row>
        <row r="46">
          <cell r="B46" t="str">
            <v>2,10</v>
          </cell>
          <cell r="C46" t="str">
            <v>Teléfono público</v>
          </cell>
          <cell r="D46" t="str">
            <v>un</v>
          </cell>
          <cell r="E46">
            <v>1</v>
          </cell>
          <cell r="G46">
            <v>5046758</v>
          </cell>
          <cell r="H46">
            <v>5046758</v>
          </cell>
          <cell r="I46">
            <v>0</v>
          </cell>
          <cell r="J46">
            <v>7034675.9761999995</v>
          </cell>
          <cell r="K46">
            <v>7034675.9761999995</v>
          </cell>
          <cell r="L46">
            <v>1.0918989543389008E-2</v>
          </cell>
        </row>
        <row r="47">
          <cell r="B47">
            <v>2.11</v>
          </cell>
          <cell r="C47" t="str">
            <v>Bolardo</v>
          </cell>
          <cell r="D47" t="str">
            <v>un</v>
          </cell>
          <cell r="E47">
            <v>0</v>
          </cell>
          <cell r="G47">
            <v>56484</v>
          </cell>
          <cell r="H47">
            <v>0</v>
          </cell>
          <cell r="I47">
            <v>0</v>
          </cell>
          <cell r="J47">
            <v>78733.047599999991</v>
          </cell>
          <cell r="K47">
            <v>0</v>
          </cell>
          <cell r="L47">
            <v>0</v>
          </cell>
        </row>
        <row r="48">
          <cell r="B48">
            <v>2.12</v>
          </cell>
          <cell r="C48" t="str">
            <v>Luminaria peatonal sencilla M-130</v>
          </cell>
          <cell r="D48" t="str">
            <v>un</v>
          </cell>
          <cell r="E48">
            <v>13</v>
          </cell>
          <cell r="F48">
            <v>1015700</v>
          </cell>
          <cell r="G48">
            <v>1053393</v>
          </cell>
          <cell r="H48">
            <v>13694109</v>
          </cell>
          <cell r="I48">
            <v>1069931270100</v>
          </cell>
          <cell r="J48">
            <v>1468324.5026999998</v>
          </cell>
          <cell r="K48">
            <v>19088218.535099998</v>
          </cell>
          <cell r="L48">
            <v>2.9628096488286008E-2</v>
          </cell>
        </row>
        <row r="49">
          <cell r="B49">
            <v>2.13</v>
          </cell>
          <cell r="C49" t="str">
            <v>Caneca antivandálica en acero inoxidable</v>
          </cell>
          <cell r="D49" t="str">
            <v>un</v>
          </cell>
          <cell r="E49">
            <v>3</v>
          </cell>
          <cell r="F49">
            <v>219380.2</v>
          </cell>
          <cell r="G49">
            <v>219380</v>
          </cell>
          <cell r="H49">
            <v>658140</v>
          </cell>
          <cell r="I49">
            <v>48127628276</v>
          </cell>
          <cell r="J49">
            <v>305793.78200000001</v>
          </cell>
          <cell r="K49">
            <v>917381.3459999999</v>
          </cell>
          <cell r="L49">
            <v>1.4239287435787572E-3</v>
          </cell>
        </row>
        <row r="50">
          <cell r="B50">
            <v>2.14</v>
          </cell>
          <cell r="C50" t="str">
            <v>Franja de ajuste en concreto e=0.1m</v>
          </cell>
          <cell r="D50" t="str">
            <v>ml</v>
          </cell>
          <cell r="E50">
            <v>0</v>
          </cell>
          <cell r="F50">
            <v>4505.25</v>
          </cell>
          <cell r="G50">
            <v>3762</v>
          </cell>
          <cell r="H50">
            <v>0</v>
          </cell>
          <cell r="I50">
            <v>16948750.5</v>
          </cell>
          <cell r="J50">
            <v>5243.8517999999995</v>
          </cell>
          <cell r="K50">
            <v>0</v>
          </cell>
          <cell r="L50">
            <v>0</v>
          </cell>
        </row>
        <row r="51">
          <cell r="B51">
            <v>2.15</v>
          </cell>
          <cell r="C51" t="str">
            <v>Loseta táctil tipo A-50 con estoperoles</v>
          </cell>
          <cell r="D51" t="str">
            <v>m2</v>
          </cell>
          <cell r="E51">
            <v>0</v>
          </cell>
          <cell r="F51">
            <v>44646.78</v>
          </cell>
          <cell r="G51">
            <v>40967</v>
          </cell>
          <cell r="H51">
            <v>0</v>
          </cell>
          <cell r="I51">
            <v>1829044636.26</v>
          </cell>
          <cell r="J51">
            <v>57103.901299999998</v>
          </cell>
          <cell r="K51">
            <v>0</v>
          </cell>
          <cell r="L51">
            <v>0</v>
          </cell>
        </row>
        <row r="52">
          <cell r="B52">
            <v>2.16</v>
          </cell>
          <cell r="C52" t="str">
            <v>Subbase</v>
          </cell>
          <cell r="D52" t="str">
            <v>m3</v>
          </cell>
          <cell r="E52">
            <v>491</v>
          </cell>
          <cell r="F52">
            <v>50163.13</v>
          </cell>
          <cell r="G52">
            <v>54470</v>
          </cell>
          <cell r="H52">
            <v>26744770</v>
          </cell>
          <cell r="J52">
            <v>75925.732999999993</v>
          </cell>
          <cell r="K52">
            <v>37279534.902999997</v>
          </cell>
          <cell r="L52">
            <v>5.7864051331635885E-2</v>
          </cell>
        </row>
        <row r="53">
          <cell r="B53">
            <v>2.17</v>
          </cell>
          <cell r="C53" t="str">
            <v>Capa granular estabilizada con cemento (3%)</v>
          </cell>
          <cell r="D53" t="str">
            <v>m3</v>
          </cell>
          <cell r="E53">
            <v>589</v>
          </cell>
          <cell r="G53">
            <v>64070</v>
          </cell>
          <cell r="H53">
            <v>37737230</v>
          </cell>
          <cell r="J53">
            <v>64070</v>
          </cell>
          <cell r="K53">
            <v>37737230</v>
          </cell>
          <cell r="L53">
            <v>8.1646954295503366E-2</v>
          </cell>
        </row>
        <row r="54">
          <cell r="B54">
            <v>2.1800000000000002</v>
          </cell>
          <cell r="C54" t="str">
            <v>Relleno para conformacion subrasante</v>
          </cell>
          <cell r="D54" t="str">
            <v>m3</v>
          </cell>
          <cell r="E54">
            <v>0</v>
          </cell>
          <cell r="G54">
            <v>19670</v>
          </cell>
          <cell r="H54">
            <v>0</v>
          </cell>
          <cell r="J54">
            <v>19670</v>
          </cell>
          <cell r="K54">
            <v>0</v>
          </cell>
          <cell r="L54">
            <v>0</v>
          </cell>
        </row>
        <row r="55">
          <cell r="B55">
            <v>2.19</v>
          </cell>
          <cell r="C55" t="str">
            <v>Geotextil</v>
          </cell>
          <cell r="D55" t="str">
            <v>m2</v>
          </cell>
          <cell r="E55">
            <v>491</v>
          </cell>
          <cell r="G55">
            <v>7955</v>
          </cell>
          <cell r="H55">
            <v>3905905</v>
          </cell>
          <cell r="J55">
            <v>7955</v>
          </cell>
          <cell r="K55">
            <v>3905905</v>
          </cell>
          <cell r="L55">
            <v>8.4506797933387827E-3</v>
          </cell>
        </row>
        <row r="57">
          <cell r="B57">
            <v>3</v>
          </cell>
          <cell r="C57" t="str">
            <v>VÍA</v>
          </cell>
          <cell r="H57">
            <v>0</v>
          </cell>
          <cell r="K57">
            <v>0</v>
          </cell>
          <cell r="L57">
            <v>0</v>
          </cell>
          <cell r="M57">
            <v>580873052.22697902</v>
          </cell>
        </row>
        <row r="59">
          <cell r="A59">
            <v>3.464</v>
          </cell>
          <cell r="B59">
            <v>3.1</v>
          </cell>
          <cell r="C59" t="str">
            <v>Adoquín vehicular de 8 cms de espesor</v>
          </cell>
          <cell r="D59" t="str">
            <v>m2</v>
          </cell>
          <cell r="E59">
            <v>0</v>
          </cell>
          <cell r="F59">
            <v>33827</v>
          </cell>
          <cell r="G59">
            <v>39205</v>
          </cell>
          <cell r="H59">
            <v>0</v>
          </cell>
          <cell r="I59">
            <v>1326187535</v>
          </cell>
          <cell r="J59">
            <v>54647.849499999997</v>
          </cell>
          <cell r="K59">
            <v>0</v>
          </cell>
          <cell r="L59">
            <v>0</v>
          </cell>
        </row>
        <row r="60">
          <cell r="B60">
            <v>3.2</v>
          </cell>
          <cell r="C60" t="str">
            <v>Base granular de 15 cms de espesor</v>
          </cell>
          <cell r="D60" t="str">
            <v>m3</v>
          </cell>
          <cell r="E60">
            <v>0</v>
          </cell>
          <cell r="F60">
            <v>59965</v>
          </cell>
          <cell r="G60">
            <v>73148</v>
          </cell>
          <cell r="H60">
            <v>0</v>
          </cell>
          <cell r="I60">
            <v>4386319820</v>
          </cell>
          <cell r="J60">
            <v>101960.9972</v>
          </cell>
          <cell r="K60">
            <v>0</v>
          </cell>
          <cell r="L60">
            <v>0</v>
          </cell>
        </row>
        <row r="61">
          <cell r="B61">
            <v>3.3</v>
          </cell>
          <cell r="C61" t="str">
            <v>Sub-base granular de 20 cms de espesor</v>
          </cell>
          <cell r="D61" t="str">
            <v>m3</v>
          </cell>
          <cell r="E61">
            <v>0</v>
          </cell>
          <cell r="F61">
            <v>50163</v>
          </cell>
          <cell r="G61">
            <v>54470</v>
          </cell>
          <cell r="H61">
            <v>0</v>
          </cell>
          <cell r="I61">
            <v>2732378610</v>
          </cell>
          <cell r="J61">
            <v>75925.732999999993</v>
          </cell>
          <cell r="K61">
            <v>0</v>
          </cell>
          <cell r="L61">
            <v>0</v>
          </cell>
        </row>
        <row r="62">
          <cell r="B62">
            <v>3.4</v>
          </cell>
          <cell r="C62" t="str">
            <v>Excavación</v>
          </cell>
          <cell r="D62" t="str">
            <v>m3</v>
          </cell>
          <cell r="E62">
            <v>0</v>
          </cell>
          <cell r="F62">
            <v>35288</v>
          </cell>
          <cell r="G62">
            <v>15448</v>
          </cell>
          <cell r="H62">
            <v>0</v>
          </cell>
          <cell r="I62">
            <v>545129024</v>
          </cell>
          <cell r="J62">
            <v>21532.967199999999</v>
          </cell>
          <cell r="K62">
            <v>0</v>
          </cell>
          <cell r="L62">
            <v>0</v>
          </cell>
        </row>
        <row r="63">
          <cell r="B63">
            <v>3.5</v>
          </cell>
          <cell r="C63" t="str">
            <v>Relleno mejoramiento</v>
          </cell>
          <cell r="D63" t="str">
            <v>m3</v>
          </cell>
          <cell r="E63">
            <v>0</v>
          </cell>
          <cell r="F63">
            <v>37562</v>
          </cell>
          <cell r="G63">
            <v>37579</v>
          </cell>
          <cell r="H63">
            <v>0</v>
          </cell>
          <cell r="I63">
            <v>1411542398</v>
          </cell>
          <cell r="J63">
            <v>52381.3681</v>
          </cell>
          <cell r="K63">
            <v>0</v>
          </cell>
          <cell r="L63">
            <v>0</v>
          </cell>
        </row>
        <row r="64">
          <cell r="B64">
            <v>3.6</v>
          </cell>
          <cell r="C64" t="str">
            <v>Geotextil separación</v>
          </cell>
          <cell r="D64" t="str">
            <v>m2</v>
          </cell>
          <cell r="E64">
            <v>0</v>
          </cell>
          <cell r="F64">
            <v>7955</v>
          </cell>
          <cell r="G64">
            <v>7955</v>
          </cell>
          <cell r="H64">
            <v>0</v>
          </cell>
          <cell r="I64">
            <v>63282025</v>
          </cell>
          <cell r="J64">
            <v>11088.474499999998</v>
          </cell>
          <cell r="K64">
            <v>0</v>
          </cell>
          <cell r="L64">
            <v>0</v>
          </cell>
        </row>
        <row r="65">
          <cell r="B65">
            <v>3.7</v>
          </cell>
          <cell r="C65" t="str">
            <v>Demolición pavimento existente</v>
          </cell>
          <cell r="D65" t="str">
            <v>m2</v>
          </cell>
          <cell r="E65">
            <v>0</v>
          </cell>
          <cell r="F65">
            <v>4800</v>
          </cell>
          <cell r="G65">
            <v>18029</v>
          </cell>
          <cell r="H65">
            <v>0</v>
          </cell>
          <cell r="I65">
            <v>86539200</v>
          </cell>
          <cell r="J65">
            <v>25130.623099999997</v>
          </cell>
          <cell r="K65">
            <v>0</v>
          </cell>
          <cell r="L65">
            <v>0</v>
          </cell>
        </row>
        <row r="67">
          <cell r="B67">
            <v>4</v>
          </cell>
          <cell r="C67" t="str">
            <v>ACUEDUCTO</v>
          </cell>
          <cell r="H67">
            <v>2999206</v>
          </cell>
          <cell r="K67">
            <v>4180593.2433999996</v>
          </cell>
          <cell r="L67">
            <v>6.4889774687967158E-3</v>
          </cell>
        </row>
        <row r="69">
          <cell r="B69">
            <v>4.0999999999999996</v>
          </cell>
          <cell r="C69" t="str">
            <v>Tubería de 6"</v>
          </cell>
          <cell r="D69" t="str">
            <v>m2</v>
          </cell>
          <cell r="E69">
            <v>0</v>
          </cell>
          <cell r="F69">
            <v>4800</v>
          </cell>
          <cell r="G69">
            <v>50834</v>
          </cell>
          <cell r="H69">
            <v>0</v>
          </cell>
          <cell r="I69">
            <v>244003200</v>
          </cell>
          <cell r="J69">
            <v>70857.512600000002</v>
          </cell>
          <cell r="K69">
            <v>0</v>
          </cell>
          <cell r="L69">
            <v>0</v>
          </cell>
        </row>
        <row r="70">
          <cell r="B70">
            <v>4.2</v>
          </cell>
          <cell r="C70" t="str">
            <v>Tubería de12"</v>
          </cell>
          <cell r="D70" t="str">
            <v>m3</v>
          </cell>
          <cell r="E70">
            <v>59</v>
          </cell>
          <cell r="F70">
            <v>4800</v>
          </cell>
          <cell r="G70">
            <v>50834</v>
          </cell>
          <cell r="H70">
            <v>2999206</v>
          </cell>
          <cell r="I70">
            <v>244003200</v>
          </cell>
          <cell r="J70">
            <v>70857.512600000002</v>
          </cell>
          <cell r="K70">
            <v>4180593.2433999996</v>
          </cell>
          <cell r="L70">
            <v>6.4889774687967158E-3</v>
          </cell>
        </row>
        <row r="71">
          <cell r="I71">
            <v>0</v>
          </cell>
        </row>
        <row r="72">
          <cell r="B72">
            <v>5</v>
          </cell>
          <cell r="C72" t="str">
            <v>ALCANTARILLADO</v>
          </cell>
          <cell r="H72">
            <v>22003763</v>
          </cell>
          <cell r="K72">
            <v>30671045.245699998</v>
          </cell>
          <cell r="L72">
            <v>4.7606573985162347E-2</v>
          </cell>
        </row>
        <row r="74">
          <cell r="B74">
            <v>5.0999999999999996</v>
          </cell>
          <cell r="C74" t="str">
            <v>Excavaciones (Incluye transporte y disposición en zonas de desecho)</v>
          </cell>
        </row>
        <row r="75">
          <cell r="A75">
            <v>3.71</v>
          </cell>
          <cell r="B75" t="str">
            <v>5,1,1</v>
          </cell>
          <cell r="C75" t="str">
            <v>Excavación "Manual" de 0.00 a 2.00 m  de profundidad  (incluye cargue, transporte y disposición de sobrantes en sitio autorizado por la autoridad ambiental)</v>
          </cell>
          <cell r="D75" t="str">
            <v>m3</v>
          </cell>
          <cell r="E75">
            <v>146</v>
          </cell>
          <cell r="F75">
            <v>14787.67</v>
          </cell>
          <cell r="G75">
            <v>18292</v>
          </cell>
          <cell r="H75">
            <v>2670632</v>
          </cell>
          <cell r="I75">
            <v>270496059.63999999</v>
          </cell>
          <cell r="J75">
            <v>25497.218799999999</v>
          </cell>
          <cell r="K75">
            <v>3722593.9447999997</v>
          </cell>
          <cell r="L75">
            <v>5.7780862253034668E-3</v>
          </cell>
        </row>
        <row r="76">
          <cell r="B76">
            <v>5.2</v>
          </cell>
          <cell r="C76" t="str">
            <v>Rellenos (Incluye suministro, transporte, colocación y compactación)</v>
          </cell>
          <cell r="I76">
            <v>0</v>
          </cell>
        </row>
        <row r="77">
          <cell r="B77" t="str">
            <v>5,2,1</v>
          </cell>
          <cell r="C77" t="str">
            <v>Suministro e instalación de relleno tipo 1 "Mezcla gravilla y arena lavada de río"</v>
          </cell>
          <cell r="D77" t="str">
            <v>m3</v>
          </cell>
          <cell r="E77">
            <v>23</v>
          </cell>
          <cell r="F77">
            <v>69949.05</v>
          </cell>
          <cell r="G77">
            <v>69999</v>
          </cell>
          <cell r="H77">
            <v>1609977</v>
          </cell>
          <cell r="I77">
            <v>4896363550.9499998</v>
          </cell>
          <cell r="J77">
            <v>97571.60609999999</v>
          </cell>
          <cell r="K77">
            <v>2244146.9402999999</v>
          </cell>
          <cell r="L77">
            <v>3.4832900701988892E-3</v>
          </cell>
        </row>
        <row r="78">
          <cell r="B78" t="str">
            <v>5,2,2</v>
          </cell>
          <cell r="C78" t="str">
            <v>Suministro e instalación de relleno tipo 2 "Recebo"</v>
          </cell>
          <cell r="D78" t="str">
            <v>m3</v>
          </cell>
          <cell r="E78">
            <v>57</v>
          </cell>
          <cell r="F78">
            <v>25738.77</v>
          </cell>
          <cell r="G78">
            <v>26806</v>
          </cell>
          <cell r="H78">
            <v>1527942</v>
          </cell>
          <cell r="I78">
            <v>689953468.62</v>
          </cell>
          <cell r="J78">
            <v>37364.883399999999</v>
          </cell>
          <cell r="K78">
            <v>2129798.3537999997</v>
          </cell>
          <cell r="L78">
            <v>3.3058020061403556E-3</v>
          </cell>
        </row>
        <row r="79">
          <cell r="A79">
            <v>3.4849999999999999</v>
          </cell>
          <cell r="B79" t="str">
            <v>5,2,3</v>
          </cell>
          <cell r="C79" t="str">
            <v>Suministro e instalación de relleno tipo 7 " Mat. Proveniente de la excavación"</v>
          </cell>
          <cell r="D79" t="str">
            <v>m3</v>
          </cell>
          <cell r="E79">
            <v>68</v>
          </cell>
          <cell r="F79">
            <v>4465.2700000000004</v>
          </cell>
          <cell r="G79">
            <v>4474</v>
          </cell>
          <cell r="H79">
            <v>304232</v>
          </cell>
          <cell r="I79">
            <v>19977617.98</v>
          </cell>
          <cell r="J79">
            <v>6236.3085999999994</v>
          </cell>
          <cell r="K79">
            <v>424068.98479999998</v>
          </cell>
          <cell r="L79">
            <v>6.5822574150857342E-4</v>
          </cell>
        </row>
        <row r="80">
          <cell r="B80">
            <v>5.3</v>
          </cell>
          <cell r="C80" t="str">
            <v>Tubería de concreto simple ( incluye valor de la tubería, colocación y calafateo)</v>
          </cell>
          <cell r="I80">
            <v>0</v>
          </cell>
        </row>
        <row r="81">
          <cell r="B81" t="str">
            <v>5,3,1</v>
          </cell>
          <cell r="C81" t="str">
            <v>Suministro e instalación Tubo clase I concreto sin ref. 14" ( Incluye Anillo de caucho p/t)</v>
          </cell>
          <cell r="D81" t="str">
            <v>ml</v>
          </cell>
          <cell r="E81">
            <v>140</v>
          </cell>
          <cell r="F81">
            <v>44540.03</v>
          </cell>
          <cell r="G81">
            <v>44540</v>
          </cell>
          <cell r="H81">
            <v>6235600</v>
          </cell>
          <cell r="I81">
            <v>1983812936.2</v>
          </cell>
          <cell r="J81">
            <v>62084.305999999997</v>
          </cell>
          <cell r="K81">
            <v>8691802.8399999999</v>
          </cell>
          <cell r="L81">
            <v>1.3491126619654936E-2</v>
          </cell>
        </row>
        <row r="82">
          <cell r="B82">
            <v>5.4</v>
          </cell>
          <cell r="C82" t="str">
            <v xml:space="preserve">Pozos Inspección </v>
          </cell>
          <cell r="I82">
            <v>0</v>
          </cell>
        </row>
        <row r="83">
          <cell r="B83" t="str">
            <v>5,4,1</v>
          </cell>
          <cell r="C83" t="str">
            <v>Construcción de placa fondo pozo inspección D=1,70 m</v>
          </cell>
          <cell r="D83" t="str">
            <v>un</v>
          </cell>
          <cell r="E83">
            <v>4</v>
          </cell>
          <cell r="F83">
            <v>438298.16</v>
          </cell>
          <cell r="G83">
            <v>437994</v>
          </cell>
          <cell r="H83">
            <v>1751976</v>
          </cell>
          <cell r="J83">
            <v>610519.83659999992</v>
          </cell>
          <cell r="K83">
            <v>2442079.3463999997</v>
          </cell>
          <cell r="L83">
            <v>3.7905141527032802E-3</v>
          </cell>
        </row>
        <row r="84">
          <cell r="A84">
            <v>3.01</v>
          </cell>
          <cell r="B84" t="str">
            <v>5,4,2</v>
          </cell>
          <cell r="C84" t="str">
            <v>Construcción pozo inspección D=1.70 E=0.25 tipo A</v>
          </cell>
          <cell r="D84" t="str">
            <v>ml</v>
          </cell>
          <cell r="E84">
            <v>15</v>
          </cell>
          <cell r="F84">
            <v>330520.24</v>
          </cell>
          <cell r="G84">
            <v>330523</v>
          </cell>
          <cell r="H84">
            <v>4957845</v>
          </cell>
          <cell r="I84">
            <v>109244541285.52</v>
          </cell>
          <cell r="J84">
            <v>460716.0097</v>
          </cell>
          <cell r="K84">
            <v>6910740.1454999996</v>
          </cell>
          <cell r="L84">
            <v>1.0726620478482123E-2</v>
          </cell>
        </row>
        <row r="85">
          <cell r="A85">
            <v>3.4860000000000002</v>
          </cell>
          <cell r="B85" t="str">
            <v>5,4,3</v>
          </cell>
          <cell r="C85" t="str">
            <v>Placa Cubierta Aro y Tapa pozo inspección- Fundida en sitio</v>
          </cell>
          <cell r="D85" t="str">
            <v>un</v>
          </cell>
          <cell r="E85">
            <v>4</v>
          </cell>
          <cell r="F85">
            <v>645156.16</v>
          </cell>
          <cell r="G85">
            <v>644928</v>
          </cell>
          <cell r="H85">
            <v>2579712</v>
          </cell>
          <cell r="I85">
            <v>416079271956.48004</v>
          </cell>
          <cell r="J85">
            <v>898965.13919999998</v>
          </cell>
          <cell r="K85">
            <v>3595860.5567999999</v>
          </cell>
          <cell r="L85">
            <v>5.5813748852144573E-3</v>
          </cell>
        </row>
        <row r="86">
          <cell r="B86" t="str">
            <v>5,4,4</v>
          </cell>
          <cell r="C86" t="str">
            <v>Nivelación de pozo inspección e = 0.25 m hasta la rasante</v>
          </cell>
          <cell r="D86" t="str">
            <v>un</v>
          </cell>
          <cell r="E86">
            <v>5</v>
          </cell>
          <cell r="F86">
            <v>48346.2</v>
          </cell>
          <cell r="G86">
            <v>48391</v>
          </cell>
          <cell r="H86">
            <v>241955</v>
          </cell>
          <cell r="I86">
            <v>2339520964.1999998</v>
          </cell>
          <cell r="J86">
            <v>67452.214899999992</v>
          </cell>
          <cell r="K86">
            <v>337261.07449999999</v>
          </cell>
          <cell r="L86">
            <v>5.2348539695596416E-4</v>
          </cell>
        </row>
        <row r="87">
          <cell r="B87" t="str">
            <v>5,4,5</v>
          </cell>
          <cell r="C87" t="str">
            <v>Limpieza de pozos y sumideros</v>
          </cell>
          <cell r="D87" t="str">
            <v>un</v>
          </cell>
          <cell r="E87">
            <v>4</v>
          </cell>
          <cell r="F87">
            <v>31023.599999999999</v>
          </cell>
          <cell r="G87">
            <v>30973</v>
          </cell>
          <cell r="H87">
            <v>123892</v>
          </cell>
          <cell r="I87">
            <v>960893962.79999995</v>
          </cell>
          <cell r="J87">
            <v>43173.2647</v>
          </cell>
          <cell r="K87">
            <v>172693.0588</v>
          </cell>
          <cell r="L87">
            <v>2.6804840900030298E-4</v>
          </cell>
        </row>
        <row r="89">
          <cell r="B89">
            <v>7</v>
          </cell>
          <cell r="C89" t="str">
            <v>OBRA ELÉCTRICA</v>
          </cell>
          <cell r="E89">
            <v>1</v>
          </cell>
          <cell r="H89">
            <v>20472072</v>
          </cell>
          <cell r="K89">
            <v>28536021.160799999</v>
          </cell>
          <cell r="L89">
            <v>4.4292660773412734E-2</v>
          </cell>
          <cell r="M89">
            <v>63387659.649899997</v>
          </cell>
        </row>
        <row r="91">
          <cell r="B91">
            <v>7.1</v>
          </cell>
          <cell r="C91" t="str">
            <v>CANALIZACIONES</v>
          </cell>
        </row>
        <row r="92">
          <cell r="B92" t="str">
            <v>7,1,1</v>
          </cell>
          <cell r="C92" t="str">
            <v>Suministro de materiales, mano de obra, equipo y herramienta para la instalación de tubería en 1Ø3" PVC tipo DB. Incluye: zanja, relleno, compactación, tubería, curvas, uniones, campanas, cinta de señalización, retiro de material donde la autoridad ambien</v>
          </cell>
          <cell r="D92" t="str">
            <v>ml</v>
          </cell>
          <cell r="E92">
            <v>140</v>
          </cell>
          <cell r="F92">
            <v>16028</v>
          </cell>
          <cell r="G92">
            <v>29306</v>
          </cell>
          <cell r="H92">
            <v>4102840</v>
          </cell>
          <cell r="J92">
            <v>40849.633399999999</v>
          </cell>
          <cell r="K92">
            <v>5718948.676</v>
          </cell>
          <cell r="L92">
            <v>8.8767614889000337E-3</v>
          </cell>
        </row>
        <row r="93">
          <cell r="A93">
            <v>3.5779999999999998</v>
          </cell>
          <cell r="B93">
            <v>7.2</v>
          </cell>
          <cell r="C93" t="str">
            <v>CAJAS DE INSPECCIÓN</v>
          </cell>
        </row>
        <row r="94">
          <cell r="B94" t="str">
            <v>7,2,1</v>
          </cell>
          <cell r="C94" t="str">
            <v>Suministro de materiales, mano de obra, equipo y herramienta para la instalación de caja de inspección tipo alumbrado, según norma CS274. Incluye: marco y tapa, excavación, mampostería,  traslado de sobrantes a lugares donde la autoridad ambiental lo perm</v>
          </cell>
          <cell r="D94" t="str">
            <v>un</v>
          </cell>
          <cell r="E94">
            <v>12</v>
          </cell>
          <cell r="F94">
            <v>279149</v>
          </cell>
          <cell r="G94">
            <v>352647</v>
          </cell>
          <cell r="H94">
            <v>4231764</v>
          </cell>
          <cell r="J94">
            <v>491554.65329999995</v>
          </cell>
          <cell r="K94">
            <v>5898655.8395999996</v>
          </cell>
          <cell r="L94">
            <v>9.1556969575497856E-3</v>
          </cell>
        </row>
        <row r="95">
          <cell r="A95">
            <v>3.4540000000000002</v>
          </cell>
          <cell r="B95">
            <v>7.3</v>
          </cell>
          <cell r="C95" t="str">
            <v>POSTERÍA</v>
          </cell>
        </row>
        <row r="96">
          <cell r="B96" t="str">
            <v>7,3,1</v>
          </cell>
          <cell r="C96" t="str">
            <v>Suministro de materiales, mano de obra, equipo y herramienta para la instalación de poste de concreto 12m recto tipo alumbrado. Incluye: ahoyada, hincada, cimentación, transporte.</v>
          </cell>
          <cell r="D96" t="str">
            <v>un</v>
          </cell>
          <cell r="E96">
            <v>6</v>
          </cell>
          <cell r="F96">
            <v>638300</v>
          </cell>
          <cell r="G96">
            <v>792256</v>
          </cell>
          <cell r="H96">
            <v>4753536</v>
          </cell>
          <cell r="J96">
            <v>1104325.6383999998</v>
          </cell>
          <cell r="K96">
            <v>6625953.8303999994</v>
          </cell>
          <cell r="L96">
            <v>1.0284584653776388E-2</v>
          </cell>
        </row>
        <row r="97">
          <cell r="A97">
            <v>3.0049999999999999</v>
          </cell>
          <cell r="B97" t="str">
            <v>7,3,2</v>
          </cell>
          <cell r="C97" t="str">
            <v>Suministro de materiales, mano de obra, equipo y herramienta para la instalación de poste de concreto 14m recto tipo alumbrado. Incluye: ahoyada, hincada, cimentación, transporte.</v>
          </cell>
          <cell r="D97" t="str">
            <v>un</v>
          </cell>
          <cell r="E97">
            <v>0</v>
          </cell>
          <cell r="F97">
            <v>953745</v>
          </cell>
          <cell r="G97">
            <v>952974</v>
          </cell>
          <cell r="H97">
            <v>0</v>
          </cell>
          <cell r="J97">
            <v>1328350.4586</v>
          </cell>
          <cell r="K97">
            <v>0</v>
          </cell>
          <cell r="L97">
            <v>0</v>
          </cell>
        </row>
        <row r="98">
          <cell r="A98">
            <v>3.0059999999999998</v>
          </cell>
          <cell r="B98">
            <v>7.4</v>
          </cell>
          <cell r="C98" t="str">
            <v>RED DE BAJA PENSIÓN</v>
          </cell>
        </row>
        <row r="99">
          <cell r="B99" t="str">
            <v>7,4,1</v>
          </cell>
          <cell r="C99" t="str">
            <v>Suministro de materiales, mano de obra, equipo y herramienta para la instalación red de alumbrado en conductor de aluminio calibre 6 AWG con aislamiento en THW-75C-600V.</v>
          </cell>
          <cell r="D99" t="str">
            <v>ml</v>
          </cell>
          <cell r="E99">
            <v>0</v>
          </cell>
          <cell r="F99">
            <v>4354</v>
          </cell>
          <cell r="G99">
            <v>2389</v>
          </cell>
          <cell r="H99">
            <v>0</v>
          </cell>
          <cell r="J99">
            <v>3330.0270999999998</v>
          </cell>
          <cell r="K99">
            <v>0</v>
          </cell>
          <cell r="L99">
            <v>0</v>
          </cell>
        </row>
        <row r="100">
          <cell r="B100" t="str">
            <v>7,4,2</v>
          </cell>
          <cell r="C100" t="str">
            <v>Suministro de materiales, mano de obra, equipo y herramienta para la instalación red de alumbrado en conductor de aluminio calibre 2x6 AWG con aislamiento en THW-75C-600V.</v>
          </cell>
          <cell r="D100" t="str">
            <v>ml</v>
          </cell>
          <cell r="E100">
            <v>140</v>
          </cell>
          <cell r="F100">
            <v>4354</v>
          </cell>
          <cell r="H100">
            <v>0</v>
          </cell>
          <cell r="J100">
            <v>0</v>
          </cell>
          <cell r="K100">
            <v>0</v>
          </cell>
          <cell r="L100">
            <v>0</v>
          </cell>
        </row>
        <row r="101">
          <cell r="B101" t="str">
            <v>7,4,3</v>
          </cell>
          <cell r="C101" t="str">
            <v>Suministro de materiales, mano de obra, equipo y herramienta para la instalación tubo galvanizado 1Ø1" para subterranización red AP. Incluye: tubo, capacete, cinta band-it, hebillas, accesorios de instalación.</v>
          </cell>
          <cell r="D101" t="str">
            <v>ml</v>
          </cell>
          <cell r="E101">
            <v>2</v>
          </cell>
          <cell r="F101">
            <v>4354</v>
          </cell>
          <cell r="H101">
            <v>0</v>
          </cell>
          <cell r="J101">
            <v>0</v>
          </cell>
          <cell r="K101">
            <v>0</v>
          </cell>
          <cell r="L101">
            <v>0</v>
          </cell>
        </row>
        <row r="102">
          <cell r="B102" t="str">
            <v>7,4,4</v>
          </cell>
          <cell r="C102" t="str">
            <v>Suministro de materiales, mano de obra, equipo y herramienta para la instalación de percha de cinco (5) puestos. Incluye: percha, herrajes, elementos de fijación y accesorios, transporte de materiales y equipos, necesarios para la instalación.</v>
          </cell>
          <cell r="D102" t="str">
            <v>ml</v>
          </cell>
          <cell r="E102">
            <v>1</v>
          </cell>
          <cell r="F102">
            <v>4354</v>
          </cell>
          <cell r="H102">
            <v>0</v>
          </cell>
          <cell r="J102">
            <v>0</v>
          </cell>
          <cell r="K102">
            <v>0</v>
          </cell>
          <cell r="L102">
            <v>0</v>
          </cell>
        </row>
        <row r="103">
          <cell r="A103">
            <v>3.746</v>
          </cell>
          <cell r="B103">
            <v>7.5</v>
          </cell>
          <cell r="C103" t="str">
            <v>LUMINARIAS</v>
          </cell>
        </row>
        <row r="104">
          <cell r="A104">
            <v>3.754</v>
          </cell>
          <cell r="B104" t="str">
            <v>7,5,1</v>
          </cell>
          <cell r="C104" t="str">
            <v>Suministro de materiales, mano de obra, equipo y herramienta para la instalación de luminaria de sodio 70W, 220V, tipo cerrada desde red subterránea. Incluye: luminaria, bombilla, brazo luminaria, fotocelda, cable conexionado 2x12 AWG THW-75C-600V, empalm</v>
          </cell>
          <cell r="D104" t="str">
            <v>un</v>
          </cell>
          <cell r="E104">
            <v>1</v>
          </cell>
          <cell r="F104">
            <v>368406</v>
          </cell>
          <cell r="G104">
            <v>459698</v>
          </cell>
          <cell r="H104">
            <v>459698</v>
          </cell>
          <cell r="J104">
            <v>640773.04219999991</v>
          </cell>
          <cell r="K104">
            <v>640773.04219999991</v>
          </cell>
          <cell r="L104">
            <v>9.9458655539196462E-4</v>
          </cell>
        </row>
        <row r="105">
          <cell r="A105">
            <v>3.8410000000000002</v>
          </cell>
          <cell r="B105" t="str">
            <v>7,5,2</v>
          </cell>
          <cell r="C105" t="str">
            <v>Suministro de materiales, mano de obra, equipo y herramienta para la instalación de luminaria de sodio 150W, 220V, tipo cerrada desde red subterránea. Incluye: luminaria, bombilla, brazo luminaria, fotocelda, cable conexionado 2x12 AWG THW-75C-600V, empal</v>
          </cell>
          <cell r="D105" t="str">
            <v>un</v>
          </cell>
          <cell r="E105">
            <v>6</v>
          </cell>
          <cell r="F105">
            <v>481742</v>
          </cell>
          <cell r="G105">
            <v>874030</v>
          </cell>
          <cell r="H105">
            <v>5244180</v>
          </cell>
          <cell r="J105">
            <v>1218310.4169999999</v>
          </cell>
          <cell r="K105">
            <v>7309862.5019999994</v>
          </cell>
          <cell r="L105">
            <v>1.1346124895160372E-2</v>
          </cell>
        </row>
        <row r="106">
          <cell r="B106" t="str">
            <v>7,5,2</v>
          </cell>
          <cell r="C106" t="str">
            <v xml:space="preserve">Suministro de materiales, mano de obra, equipo y herramienta para la instalación de reflector de sodio 70W, 220V, adosado a la estructura del puente. Incluye: reflector, bombilla, accesorios de montaje, protección antivandálica (ángulo y malla ondulada), </v>
          </cell>
          <cell r="D106" t="str">
            <v>un</v>
          </cell>
          <cell r="E106">
            <v>2</v>
          </cell>
          <cell r="F106">
            <v>481742</v>
          </cell>
          <cell r="G106">
            <v>779700</v>
          </cell>
          <cell r="H106">
            <v>1559400</v>
          </cell>
          <cell r="J106">
            <v>1086823.8299999998</v>
          </cell>
          <cell r="K106">
            <v>2173647.6599999997</v>
          </cell>
          <cell r="L106">
            <v>3.3738634374703164E-3</v>
          </cell>
        </row>
        <row r="107">
          <cell r="B107" t="str">
            <v>7,5,4</v>
          </cell>
          <cell r="C107" t="str">
            <v>Suministro de materiales, mano de obra, equipo y herramienta para la instalación de fotocelda para el control de reflectores de la parte inferior del puente. Incluye: base y fotocelda accesorios de montaje, protección antivandálica (ángulo y malla ondulad</v>
          </cell>
          <cell r="D107" t="str">
            <v>un</v>
          </cell>
          <cell r="E107">
            <v>1</v>
          </cell>
          <cell r="F107">
            <v>481742</v>
          </cell>
          <cell r="G107">
            <v>120654</v>
          </cell>
          <cell r="H107">
            <v>120654</v>
          </cell>
          <cell r="J107">
            <v>168179.61059999999</v>
          </cell>
          <cell r="K107">
            <v>168179.61059999999</v>
          </cell>
          <cell r="L107">
            <v>2.61042785163873E-4</v>
          </cell>
        </row>
        <row r="108">
          <cell r="B108" t="str">
            <v>7,5,5</v>
          </cell>
          <cell r="C108" t="str">
            <v>Suministro de materiales, mano de obra, equipo y herramienta para la conexión de luminaria existente en poste desde red subterranea. Incluye: cable conexionado 2x12 AWG THW-75C-600V, tubería galavnizada 1/2", cinta bandit y accesorios, empalme tipo deriva</v>
          </cell>
          <cell r="D108" t="str">
            <v>un</v>
          </cell>
          <cell r="E108">
            <v>5</v>
          </cell>
          <cell r="F108">
            <v>481742</v>
          </cell>
          <cell r="H108">
            <v>0</v>
          </cell>
          <cell r="J108">
            <v>0</v>
          </cell>
          <cell r="K108">
            <v>0</v>
          </cell>
          <cell r="L108">
            <v>0</v>
          </cell>
        </row>
        <row r="109">
          <cell r="B109">
            <v>7.6</v>
          </cell>
          <cell r="C109" t="str">
            <v>Acometidas</v>
          </cell>
        </row>
        <row r="110">
          <cell r="A110">
            <v>3.8420000000000001</v>
          </cell>
          <cell r="B110" t="str">
            <v>7,6,1</v>
          </cell>
          <cell r="C110" t="str">
            <v>Suministro de materiales, mano de obra, equipo y herramienta para la instalación de acometida monofásica en cable con neutro concéntrico calibre 2x8 AWG asilamiento XLPE 600V.</v>
          </cell>
          <cell r="D110" t="str">
            <v>un</v>
          </cell>
          <cell r="E110">
            <v>1</v>
          </cell>
          <cell r="F110">
            <v>368406</v>
          </cell>
          <cell r="H110">
            <v>0</v>
          </cell>
          <cell r="J110">
            <v>0</v>
          </cell>
          <cell r="K110">
            <v>0</v>
          </cell>
          <cell r="L110">
            <v>0</v>
          </cell>
        </row>
      </sheetData>
      <sheetData sheetId="2"/>
      <sheetData sheetId="3"/>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 val="EQUIPO"/>
      <sheetName val="MATERIAL"/>
      <sheetName val="Presup_Cancha"/>
    </sheetNames>
    <sheetDataSet>
      <sheetData sheetId="0"/>
      <sheetData sheetId="1" refreshError="1"/>
      <sheetData sheetId="2" refreshError="1"/>
      <sheetData sheetId="3" refreshError="1"/>
      <sheetData sheetId="4" refreshError="1"/>
      <sheetData sheetId="5"/>
      <sheetData sheetId="6"/>
      <sheetData sheetId="7" refreshError="1"/>
      <sheetData sheetId="8" refreshError="1"/>
      <sheetData sheetId="9"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IVIDADES"/>
      <sheetName val="M y E "/>
      <sheetName val="APU LIMP CANALES"/>
      <sheetName val="APU BASICO"/>
      <sheetName val="DEMOLICIÓN CTO MARTILLO"/>
      <sheetName val="DEMOLICIÓN H.M"/>
      <sheetName val="Demolicion bordillos "/>
      <sheetName val="LOC Y REP"/>
      <sheetName val="DESMONTE"/>
      <sheetName val="DESCAPOTE"/>
      <sheetName val="DESCAPOTE (2)"/>
      <sheetName val="DESCAPOTE MANUAL"/>
      <sheetName val="EMPRAD"/>
      <sheetName val="EXPL MAT"/>
      <sheetName val="ENTIBADO"/>
      <sheetName val="ENTIBADO (2)"/>
      <sheetName val="EXC MANUAL"/>
      <sheetName val="EXC MANUAL (HUM)"/>
      <sheetName val="EXC A MAQ  RETRO"/>
      <sheetName val="EXC A MAQ  RETRO (2)"/>
      <sheetName val="EXC A MAQ  BULDOZER"/>
      <sheetName val="EXC A MAQ  RETRO PALADRAGA  HUM"/>
      <sheetName val="RELL SEL"/>
      <sheetName val="RELL SEL EN PIEDRA CHINA"/>
      <sheetName val="PIEDRA RAJON"/>
      <sheetName val="RELL EXCA"/>
      <sheetName val="RELL SEL (2)"/>
      <sheetName val="RELL SEL (3)"/>
      <sheetName val="RELL SEL (4)"/>
      <sheetName val="RELL SEL (5)"/>
      <sheetName val="RELL DEL SITIO A MAQUINA"/>
      <sheetName val="RELL DEL SITIO A MAQUINA (canal"/>
      <sheetName val="JARILLONES"/>
      <sheetName val="JARILLONES (2)"/>
      <sheetName val="PERFILADO"/>
      <sheetName val="ACARREO"/>
      <sheetName val="RETIRO &lt; 10"/>
      <sheetName val="RETIRO &gt;10 - 20"/>
      <sheetName val="RETIRO &gt;20"/>
      <sheetName val="RETIRO &lt; 10 (2)"/>
      <sheetName val="RETIRO &gt;10 - 20 (2)"/>
      <sheetName val="RETIRO &gt;20 (2)"/>
      <sheetName val="CINTA PVC"/>
      <sheetName val="CONC 1500 "/>
      <sheetName val="solado 2000"/>
      <sheetName val="conc 2500"/>
      <sheetName val="CONC 3000 IMP par canal"/>
      <sheetName val="CONC 3000 IMP fondo canal"/>
      <sheetName val="CONC 3000  anclaje"/>
      <sheetName val="CONC 3000  ZAPATA"/>
      <sheetName val="CONC 3000  COLUMNAS"/>
      <sheetName val="CONC ANDEN"/>
      <sheetName val="BORDILLO"/>
      <sheetName val="ALISTADO"/>
      <sheetName val="PAÑETE"/>
      <sheetName val="PAÑETE IMP 1.3"/>
      <sheetName val="PAÑETE IMP 1.4"/>
      <sheetName val="PINTURA VINILO"/>
      <sheetName val="PINTURA CORAZA"/>
      <sheetName val="PISO INDUSTRIAL"/>
      <sheetName val="CONC.BOX COULVERTS CAJON Y ALET"/>
      <sheetName val="viga en concreto"/>
      <sheetName val="zocalo y viga cinta"/>
      <sheetName val="VIGA CINTA ML"/>
      <sheetName val="placa contrapiso"/>
      <sheetName val="PLACA REFORZADA"/>
      <sheetName val="MURO EST"/>
      <sheetName val="SOBRECIMIENTO"/>
      <sheetName val="ACERO 60"/>
      <sheetName val="ACERO 37"/>
      <sheetName val="CONC CICLOPEO"/>
      <sheetName val="CONC CICLOPEO (2)"/>
      <sheetName val="CONC CICLOPEO (3)"/>
      <sheetName val="GEOTEXTIL"/>
      <sheetName val="GEOTEXTIL_2"/>
      <sheetName val="alambre de púas"/>
      <sheetName val="EXC MANUAL para tee"/>
      <sheetName val="TUBERIA 1&quot;"/>
      <sheetName val="TUBERIA 1'2&quot;"/>
      <sheetName val="TUBERIA 1 1'2&quot; "/>
      <sheetName val="TUBERIA 1 1'4&quot;"/>
      <sheetName val="TUBERIA 2 1'2&quot;  "/>
      <sheetName val="TUBERIA 2 &quot;"/>
      <sheetName val="TUBERIA 2 &quot; PARA DREN CANAL"/>
      <sheetName val="TUBERIA 2 &quot; (2)"/>
      <sheetName val="TUBERIA 1 1.2&quot; SAN"/>
      <sheetName val="TUBERIA 3-4"/>
      <sheetName val="TUBERIA 4"/>
      <sheetName val="TUBERIA 8"/>
      <sheetName val="TUBERIA PEAD 3&quot;"/>
    </sheetNames>
    <sheetDataSet>
      <sheetData sheetId="0"/>
      <sheetData sheetId="1">
        <row r="9">
          <cell r="O9">
            <v>41000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COSTOS OFICINA"/>
      <sheetName val="COSTOS CAMPAMENTO"/>
      <sheetName val="Insum"/>
      <sheetName val="Presupuesto remoción de derrumb"/>
      <sheetName val="BASE"/>
      <sheetName val="Presup Av 1o de mayo con 73a "/>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jectParameters"/>
    </sheetNames>
    <sheetDataSet>
      <sheetData sheetId="0"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OBRA"/>
      <sheetName val="CUADRO RESUM"/>
      <sheetName val="CUADRO RESUM FALTANTE"/>
    </sheetNames>
    <sheetDataSet>
      <sheetData sheetId="0">
        <row r="1">
          <cell r="A1" t="str">
            <v>INSTITUTO NACIONAL DE VIAS</v>
          </cell>
        </row>
        <row r="2">
          <cell r="A2" t="str">
            <v>REGIONAL CASANARE</v>
          </cell>
        </row>
        <row r="5">
          <cell r="A5" t="str">
            <v>CALCULO DE CANTIDADES Y COSTOS ESTIMADOS DE NECESIDADES DE LAS VIAS</v>
          </cell>
        </row>
        <row r="6">
          <cell r="A6" t="str">
            <v>PARA MANTENIMIENTO</v>
          </cell>
        </row>
        <row r="9">
          <cell r="A9" t="str">
            <v>Administrador Vial:  CESAR FIGUEROA MELGAREJO</v>
          </cell>
        </row>
        <row r="10">
          <cell r="A10" t="str">
            <v>Carretera:   COROCORO - ARAUCA</v>
          </cell>
          <cell r="E10" t="str">
            <v>SECTOR: 6606</v>
          </cell>
          <cell r="H10" t="str">
            <v>Enero del 2001</v>
          </cell>
        </row>
        <row r="12">
          <cell r="A12" t="str">
            <v>ITEM DE PAGO</v>
          </cell>
          <cell r="B12" t="str">
            <v>ESPECIFICACIONES</v>
          </cell>
        </row>
        <row r="13">
          <cell r="B13" t="str">
            <v>GRAL</v>
          </cell>
          <cell r="C13" t="str">
            <v>PART</v>
          </cell>
          <cell r="D13" t="str">
            <v>DESCRIPCION</v>
          </cell>
          <cell r="E13" t="str">
            <v>UND</v>
          </cell>
          <cell r="F13" t="str">
            <v>CANTIDAD</v>
          </cell>
          <cell r="G13" t="str">
            <v>VALOR UNITARIO        $</v>
          </cell>
          <cell r="H13" t="str">
            <v>VALOR                  TOTAL                         $</v>
          </cell>
        </row>
        <row r="15">
          <cell r="A15" t="str">
            <v>CONSTRUCCION DE BOLSACRETOS PARA PROTECCION DEL ESTRIBO, PUENTE CAÑO JESUS PR 37+0768</v>
          </cell>
        </row>
        <row r="16">
          <cell r="A16">
            <v>310.10000000000002</v>
          </cell>
          <cell r="B16">
            <v>310</v>
          </cell>
          <cell r="C16" t="str">
            <v>310P</v>
          </cell>
          <cell r="D16" t="str">
            <v>EXCAVACION MANUAL</v>
          </cell>
          <cell r="E16" t="str">
            <v>m3</v>
          </cell>
          <cell r="F16">
            <v>27</v>
          </cell>
          <cell r="G16">
            <v>28624</v>
          </cell>
          <cell r="H16">
            <v>772848</v>
          </cell>
        </row>
        <row r="17">
          <cell r="D17" t="str">
            <v>BOLSACRETOS</v>
          </cell>
          <cell r="E17" t="str">
            <v>m3</v>
          </cell>
          <cell r="F17">
            <v>87</v>
          </cell>
          <cell r="G17">
            <v>484200</v>
          </cell>
          <cell r="H17">
            <v>42125400</v>
          </cell>
        </row>
        <row r="18">
          <cell r="D18" t="str">
            <v>MANEJO DE AGUAS</v>
          </cell>
          <cell r="E18" t="str">
            <v>GLOBAL</v>
          </cell>
          <cell r="F18">
            <v>1</v>
          </cell>
          <cell r="G18">
            <v>3000000</v>
          </cell>
          <cell r="H18">
            <v>3000000</v>
          </cell>
        </row>
        <row r="22">
          <cell r="G22" t="str">
            <v xml:space="preserve">Valor Basico : </v>
          </cell>
          <cell r="H22">
            <v>45898248</v>
          </cell>
        </row>
        <row r="23">
          <cell r="G23" t="str">
            <v xml:space="preserve">Valor I.V.A (16%) : </v>
          </cell>
          <cell r="H23">
            <v>451921.21107692301</v>
          </cell>
        </row>
        <row r="24">
          <cell r="G24" t="str">
            <v xml:space="preserve">VALOR TOTAL : </v>
          </cell>
          <cell r="H24">
            <v>46350169.211076923</v>
          </cell>
        </row>
        <row r="34">
          <cell r="A34" t="str">
            <v>Administrador Vial</v>
          </cell>
          <cell r="E34" t="str">
            <v>Vo. Bo. Director Regional</v>
          </cell>
        </row>
        <row r="40">
          <cell r="A40" t="str">
            <v>INSTITUTO NACIONAL DE VIAS</v>
          </cell>
        </row>
        <row r="41">
          <cell r="A41" t="str">
            <v>REGIONAL CASANARE</v>
          </cell>
        </row>
        <row r="44">
          <cell r="A44" t="str">
            <v>CALCULO DE CANTIDADES Y COSTOS ESTIMADOS DE NECESIDADES DE LAS VIAS</v>
          </cell>
        </row>
        <row r="45">
          <cell r="A45" t="str">
            <v>PARA MANTENIMIENTO</v>
          </cell>
        </row>
        <row r="48">
          <cell r="A48" t="str">
            <v>Administrador Vial:  CESAR FIGUEROA MELGAREJO</v>
          </cell>
        </row>
        <row r="49">
          <cell r="A49" t="str">
            <v>Carretera:   COROCORO - ARAUCA</v>
          </cell>
          <cell r="E49" t="str">
            <v>SECTOR: 6606</v>
          </cell>
          <cell r="H49" t="str">
            <v>Enero del 2001</v>
          </cell>
        </row>
        <row r="51">
          <cell r="A51" t="str">
            <v>ITEM DE PAGO</v>
          </cell>
          <cell r="B51" t="str">
            <v>ESPECIFICACIONES</v>
          </cell>
        </row>
        <row r="52">
          <cell r="B52" t="str">
            <v>GRAL</v>
          </cell>
          <cell r="C52" t="str">
            <v>PART</v>
          </cell>
          <cell r="D52" t="str">
            <v>DESCRIPCION</v>
          </cell>
          <cell r="E52" t="str">
            <v>UND</v>
          </cell>
          <cell r="F52" t="str">
            <v>CANTIDAD</v>
          </cell>
          <cell r="G52" t="str">
            <v>VALOR UNITARIO        $</v>
          </cell>
          <cell r="H52" t="str">
            <v>VALOR                  TOTAL                         $</v>
          </cell>
        </row>
        <row r="54">
          <cell r="A54" t="str">
            <v>CONSTRUCCION DE CUATRO ALETAS DE PROTECCION A LOS PUENTES CAÑO EL ARENAL PR 17+0834 Y CAÑO EL RUANO PR 36+0543</v>
          </cell>
        </row>
        <row r="55">
          <cell r="A55">
            <v>630.4</v>
          </cell>
          <cell r="B55">
            <v>630</v>
          </cell>
          <cell r="D55" t="str">
            <v>CONCRETO 3000 p.s.i.</v>
          </cell>
          <cell r="E55" t="str">
            <v>m3</v>
          </cell>
          <cell r="F55">
            <v>123</v>
          </cell>
          <cell r="G55">
            <v>318667</v>
          </cell>
          <cell r="H55">
            <v>39196041</v>
          </cell>
        </row>
        <row r="56">
          <cell r="A56">
            <v>600.4</v>
          </cell>
          <cell r="B56">
            <v>600</v>
          </cell>
          <cell r="D56" t="str">
            <v>EXCAVACION EN MATERIAL DE GRAVA</v>
          </cell>
          <cell r="E56" t="str">
            <v>m3</v>
          </cell>
          <cell r="F56">
            <v>342</v>
          </cell>
          <cell r="G56">
            <v>25561</v>
          </cell>
          <cell r="H56">
            <v>8741862</v>
          </cell>
        </row>
        <row r="57">
          <cell r="A57">
            <v>640.29999999999995</v>
          </cell>
          <cell r="B57">
            <v>640</v>
          </cell>
          <cell r="D57" t="str">
            <v>ACERO DE REFUERZO</v>
          </cell>
          <cell r="E57" t="str">
            <v>kg</v>
          </cell>
          <cell r="F57">
            <v>3310</v>
          </cell>
          <cell r="G57">
            <v>1966</v>
          </cell>
          <cell r="H57">
            <v>6507460</v>
          </cell>
        </row>
        <row r="58">
          <cell r="A58">
            <v>610.1</v>
          </cell>
          <cell r="B58">
            <v>610</v>
          </cell>
          <cell r="D58" t="str">
            <v>RELLENO ESTRUCTURAL</v>
          </cell>
          <cell r="E58" t="str">
            <v>m3</v>
          </cell>
          <cell r="F58">
            <v>340</v>
          </cell>
          <cell r="G58">
            <v>27365</v>
          </cell>
          <cell r="H58">
            <v>9304100</v>
          </cell>
        </row>
        <row r="59">
          <cell r="D59" t="str">
            <v>DEMOLICION ESTRUCTURA EXISTENTE</v>
          </cell>
          <cell r="E59" t="str">
            <v>m3</v>
          </cell>
          <cell r="F59">
            <v>67</v>
          </cell>
          <cell r="G59">
            <v>89300</v>
          </cell>
          <cell r="H59">
            <v>5983100</v>
          </cell>
        </row>
        <row r="63">
          <cell r="G63" t="str">
            <v xml:space="preserve">Valor Basico : </v>
          </cell>
          <cell r="H63">
            <v>69732563</v>
          </cell>
        </row>
        <row r="64">
          <cell r="G64" t="str">
            <v xml:space="preserve">Valor I.V.A (16%) : </v>
          </cell>
          <cell r="H64">
            <v>686597.54338461533</v>
          </cell>
        </row>
        <row r="65">
          <cell r="G65" t="str">
            <v xml:space="preserve">VALOR TOTAL : </v>
          </cell>
          <cell r="H65">
            <v>70419160.543384612</v>
          </cell>
        </row>
        <row r="76">
          <cell r="A76" t="str">
            <v>Administrador Vial</v>
          </cell>
          <cell r="E76" t="str">
            <v>Vo. Bo. Director Regional</v>
          </cell>
        </row>
        <row r="79">
          <cell r="A79" t="str">
            <v>INSTITUTO NACIONAL DE VIAS</v>
          </cell>
        </row>
        <row r="80">
          <cell r="A80" t="str">
            <v>REGIONAL CASANARE</v>
          </cell>
        </row>
        <row r="83">
          <cell r="A83" t="str">
            <v>CALCULO DE CANTIDADES Y COSTOS ESTIMADOS DE NECESIDADES DE LAS VIAS</v>
          </cell>
        </row>
        <row r="84">
          <cell r="A84" t="str">
            <v>PARA MANTENIMIENTO</v>
          </cell>
        </row>
        <row r="87">
          <cell r="A87" t="str">
            <v>Administrador Vial:  CESAR FIGUEROA MELGAREJO</v>
          </cell>
        </row>
        <row r="88">
          <cell r="A88" t="str">
            <v xml:space="preserve">Carretera:  TAME - COROCORO </v>
          </cell>
          <cell r="E88" t="str">
            <v xml:space="preserve">SECTOR: 6605 </v>
          </cell>
          <cell r="H88" t="str">
            <v>Enero del 2001</v>
          </cell>
        </row>
        <row r="90">
          <cell r="A90" t="str">
            <v>ITEM DE PAGO</v>
          </cell>
          <cell r="B90" t="str">
            <v>ESPECIFICACIONES</v>
          </cell>
        </row>
        <row r="91">
          <cell r="B91" t="str">
            <v>GRAL</v>
          </cell>
          <cell r="C91" t="str">
            <v>PART</v>
          </cell>
          <cell r="D91" t="str">
            <v>DESCRIPCION</v>
          </cell>
          <cell r="E91" t="str">
            <v>UND</v>
          </cell>
          <cell r="F91" t="str">
            <v>CANTIDAD</v>
          </cell>
          <cell r="G91" t="str">
            <v>VALOR UNITARIO        $</v>
          </cell>
          <cell r="H91" t="str">
            <v>VALOR                  TOTAL                         $</v>
          </cell>
        </row>
        <row r="93">
          <cell r="A93" t="str">
            <v xml:space="preserve">CONSTRUCCION DE BOX COULVERT 2,0 * 1,50 PR 0+0540 </v>
          </cell>
        </row>
        <row r="94">
          <cell r="D94" t="str">
            <v>DEMOLICIÓN ESTRUCTURA EXISTENTE</v>
          </cell>
          <cell r="E94" t="str">
            <v>m3</v>
          </cell>
          <cell r="F94">
            <v>3</v>
          </cell>
          <cell r="G94">
            <v>89300</v>
          </cell>
          <cell r="H94">
            <v>267900</v>
          </cell>
        </row>
        <row r="95">
          <cell r="A95">
            <v>600.4</v>
          </cell>
          <cell r="B95">
            <v>600</v>
          </cell>
          <cell r="D95" t="str">
            <v>EXCAVACION MANUAL EN GRAVA</v>
          </cell>
          <cell r="E95" t="str">
            <v>m3</v>
          </cell>
          <cell r="F95">
            <v>80</v>
          </cell>
          <cell r="G95">
            <v>25565</v>
          </cell>
          <cell r="H95">
            <v>2045200</v>
          </cell>
        </row>
        <row r="96">
          <cell r="A96">
            <v>630.4</v>
          </cell>
          <cell r="B96">
            <v>630</v>
          </cell>
          <cell r="D96" t="str">
            <v>CONCRETO 3000 p.s.i.</v>
          </cell>
          <cell r="E96" t="str">
            <v>m3</v>
          </cell>
          <cell r="F96">
            <v>35</v>
          </cell>
          <cell r="G96">
            <v>318667</v>
          </cell>
          <cell r="H96">
            <v>11153345</v>
          </cell>
        </row>
        <row r="97">
          <cell r="A97">
            <v>640.29999999999995</v>
          </cell>
          <cell r="B97">
            <v>640</v>
          </cell>
          <cell r="D97" t="str">
            <v>ACERO DE REFUERZO</v>
          </cell>
          <cell r="E97" t="str">
            <v>kg</v>
          </cell>
          <cell r="F97">
            <v>1330</v>
          </cell>
          <cell r="G97">
            <v>1960</v>
          </cell>
          <cell r="H97">
            <v>2606800</v>
          </cell>
        </row>
        <row r="98">
          <cell r="A98">
            <v>610.1</v>
          </cell>
          <cell r="B98">
            <v>610</v>
          </cell>
          <cell r="D98" t="str">
            <v>RELLENO ESTRUCTURAL</v>
          </cell>
          <cell r="E98" t="str">
            <v>m3</v>
          </cell>
          <cell r="F98">
            <v>30</v>
          </cell>
          <cell r="G98">
            <v>27365</v>
          </cell>
          <cell r="H98">
            <v>820950</v>
          </cell>
        </row>
        <row r="99">
          <cell r="A99">
            <v>450.1</v>
          </cell>
          <cell r="B99">
            <v>450</v>
          </cell>
          <cell r="D99" t="str">
            <v>CANCRETO ASFALTICO</v>
          </cell>
          <cell r="E99" t="str">
            <v>m3</v>
          </cell>
          <cell r="F99">
            <v>1.5</v>
          </cell>
          <cell r="G99">
            <v>215487</v>
          </cell>
          <cell r="H99">
            <v>323230.5</v>
          </cell>
        </row>
        <row r="104">
          <cell r="G104" t="str">
            <v xml:space="preserve">Valor Basico : </v>
          </cell>
          <cell r="H104">
            <v>17217425.5</v>
          </cell>
        </row>
        <row r="105">
          <cell r="G105" t="str">
            <v xml:space="preserve">Valor I.V.A (16%) : </v>
          </cell>
          <cell r="H105">
            <v>169525.42030769229</v>
          </cell>
        </row>
        <row r="106">
          <cell r="G106" t="str">
            <v xml:space="preserve">VALOR TOTAL : </v>
          </cell>
          <cell r="H106">
            <v>17386950.920307692</v>
          </cell>
        </row>
        <row r="108">
          <cell r="A108" t="str">
            <v>NOTA: El cual reemplazará una alcantarilla actualmente construida, que no está capacitada para evacuar las aguas del Río Cravo en la época invernal.</v>
          </cell>
        </row>
        <row r="115">
          <cell r="A115" t="str">
            <v>Administrador Vial</v>
          </cell>
          <cell r="E115" t="str">
            <v>Vo. Bo. Director Regional</v>
          </cell>
        </row>
        <row r="118">
          <cell r="A118" t="str">
            <v>INSTITUTO NACIONAL DE VIAS</v>
          </cell>
        </row>
        <row r="119">
          <cell r="A119" t="str">
            <v>REGIONAL CASANARE</v>
          </cell>
        </row>
        <row r="122">
          <cell r="A122" t="str">
            <v>CALCULO DE CANTIDADES Y COSTOS ESTIMADOS DE NECESIDADES DE LAS VIAS</v>
          </cell>
        </row>
        <row r="123">
          <cell r="A123" t="str">
            <v>PARA MANTENIMIENTO</v>
          </cell>
        </row>
        <row r="126">
          <cell r="A126" t="str">
            <v>Administrador Vial:  CESAR FIGUEROA MELGAREJO</v>
          </cell>
        </row>
        <row r="127">
          <cell r="A127" t="str">
            <v xml:space="preserve">Carretera:  TAME - COROCORO </v>
          </cell>
          <cell r="E127" t="str">
            <v xml:space="preserve">SECTOR: 6605 </v>
          </cell>
          <cell r="H127" t="str">
            <v>Enero del 2001</v>
          </cell>
        </row>
        <row r="129">
          <cell r="A129" t="str">
            <v>ITEM DE PAGO</v>
          </cell>
          <cell r="B129" t="str">
            <v>ESPECIFICACIONES</v>
          </cell>
        </row>
        <row r="130">
          <cell r="B130" t="str">
            <v>GRAL</v>
          </cell>
          <cell r="C130" t="str">
            <v>PART</v>
          </cell>
          <cell r="D130" t="str">
            <v>DESCRIPCION</v>
          </cell>
          <cell r="E130" t="str">
            <v>UND</v>
          </cell>
          <cell r="F130" t="str">
            <v>CANTIDAD</v>
          </cell>
          <cell r="G130" t="str">
            <v>VALOR UNITARIO        $</v>
          </cell>
          <cell r="H130" t="str">
            <v>VALOR                  TOTAL                         $</v>
          </cell>
        </row>
        <row r="132">
          <cell r="A132" t="str">
            <v>CONFORMACION DE LA BANCA CON ADICION DE MATERIAL Y ESTABILIZACION DE LA SUBRASANTE PR 116+0640 AL PR 117+0980</v>
          </cell>
        </row>
        <row r="133">
          <cell r="A133">
            <v>310</v>
          </cell>
          <cell r="B133">
            <v>310</v>
          </cell>
          <cell r="D133" t="str">
            <v>CONFORMACION DE LA CALZADA EXISTENTE</v>
          </cell>
          <cell r="E133" t="str">
            <v>m2</v>
          </cell>
          <cell r="F133">
            <v>10050</v>
          </cell>
          <cell r="G133">
            <v>446</v>
          </cell>
          <cell r="H133">
            <v>4482300</v>
          </cell>
        </row>
        <row r="134">
          <cell r="A134">
            <v>230.1</v>
          </cell>
          <cell r="B134">
            <v>230</v>
          </cell>
          <cell r="D134" t="str">
            <v>ESTABILIZACION DE LA SUBRASANTE</v>
          </cell>
          <cell r="E134" t="str">
            <v>m2</v>
          </cell>
          <cell r="F134">
            <v>10050</v>
          </cell>
          <cell r="G134">
            <v>1950</v>
          </cell>
          <cell r="H134">
            <v>19597500</v>
          </cell>
        </row>
        <row r="135">
          <cell r="B135">
            <v>230</v>
          </cell>
          <cell r="D135" t="str">
            <v>ADITIVO ESTABILIZANTE</v>
          </cell>
          <cell r="E135" t="str">
            <v>lt</v>
          </cell>
          <cell r="F135">
            <v>151</v>
          </cell>
          <cell r="G135">
            <v>67751</v>
          </cell>
          <cell r="H135">
            <v>10230401</v>
          </cell>
        </row>
        <row r="136">
          <cell r="A136">
            <v>320.10000000000002</v>
          </cell>
          <cell r="B136">
            <v>320</v>
          </cell>
          <cell r="D136" t="str">
            <v>SUB-BASE</v>
          </cell>
          <cell r="E136" t="str">
            <v>m3</v>
          </cell>
          <cell r="F136">
            <v>1650</v>
          </cell>
          <cell r="G136">
            <v>125400</v>
          </cell>
          <cell r="H136">
            <v>206910000</v>
          </cell>
        </row>
        <row r="141">
          <cell r="G141" t="str">
            <v xml:space="preserve">Valor Basico : </v>
          </cell>
          <cell r="H141">
            <v>241220201</v>
          </cell>
        </row>
        <row r="142">
          <cell r="G142" t="str">
            <v xml:space="preserve">Valor I.V.A (16%) : </v>
          </cell>
          <cell r="H142">
            <v>2375091.2098461539</v>
          </cell>
        </row>
        <row r="143">
          <cell r="G143" t="str">
            <v xml:space="preserve">VALOR TOTAL : </v>
          </cell>
          <cell r="H143">
            <v>243595292.20984614</v>
          </cell>
        </row>
        <row r="146">
          <cell r="A146" t="str">
            <v xml:space="preserve">Nota: </v>
          </cell>
          <cell r="B146" t="str">
            <v>Consiste en la conformación de 1 Km. de vía con aditivo estabilizante como tramo de prueba.</v>
          </cell>
        </row>
        <row r="154">
          <cell r="A154" t="str">
            <v>Administrador Vial</v>
          </cell>
          <cell r="E154" t="str">
            <v>Vo. Bo. Director Regional</v>
          </cell>
        </row>
        <row r="157">
          <cell r="A157" t="str">
            <v>INSTITUTO NACIONAL DE VIAS</v>
          </cell>
        </row>
        <row r="158">
          <cell r="A158" t="str">
            <v>REGIONAL CASANARE</v>
          </cell>
        </row>
        <row r="161">
          <cell r="A161" t="str">
            <v>CALCULO DE CANTIDADES Y COSTOS ESTIMADOS DE NECESIDADES DE LAS VIAS</v>
          </cell>
        </row>
        <row r="162">
          <cell r="A162" t="str">
            <v>PARA MANTENIMIENTO</v>
          </cell>
        </row>
        <row r="165">
          <cell r="A165" t="str">
            <v>Administrador Vial:  CESAR FIGUEROA MELGAREJO</v>
          </cell>
        </row>
        <row r="166">
          <cell r="A166" t="str">
            <v xml:space="preserve">Carretera:  TAME - COROCORO </v>
          </cell>
          <cell r="E166" t="str">
            <v xml:space="preserve">SECTOR: 6605 </v>
          </cell>
          <cell r="H166" t="str">
            <v>Enero del 2001</v>
          </cell>
        </row>
        <row r="168">
          <cell r="A168" t="str">
            <v>ITEM DE PAGO</v>
          </cell>
          <cell r="B168" t="str">
            <v>ESPECIFICACIONES</v>
          </cell>
        </row>
        <row r="169">
          <cell r="B169" t="str">
            <v>GRAL</v>
          </cell>
          <cell r="C169" t="str">
            <v>PART</v>
          </cell>
          <cell r="D169" t="str">
            <v>DESCRIPCION</v>
          </cell>
          <cell r="E169" t="str">
            <v>UND</v>
          </cell>
          <cell r="F169" t="str">
            <v>CANTIDAD</v>
          </cell>
          <cell r="G169" t="str">
            <v>VALOR UNITARIO        $</v>
          </cell>
          <cell r="H169" t="str">
            <v>VALOR                  TOTAL                         $</v>
          </cell>
        </row>
        <row r="171">
          <cell r="A171" t="str">
            <v>MANTENIMIENTO SITIOS CRITICOS PR 90+0480 AL PR 90+0700 Y DEL PR 118+0000 AL PR 131+0400</v>
          </cell>
        </row>
        <row r="172">
          <cell r="A172">
            <v>310</v>
          </cell>
          <cell r="B172">
            <v>300</v>
          </cell>
          <cell r="D172" t="str">
            <v>CONFORMACION DE LA CALZADA EXISTENTE</v>
          </cell>
          <cell r="E172" t="str">
            <v>m2</v>
          </cell>
          <cell r="F172">
            <v>20000</v>
          </cell>
          <cell r="G172">
            <v>446</v>
          </cell>
          <cell r="H172">
            <v>8920000</v>
          </cell>
        </row>
        <row r="173">
          <cell r="A173">
            <v>210.3</v>
          </cell>
          <cell r="B173">
            <v>210</v>
          </cell>
          <cell r="D173" t="str">
            <v>EXCAVACION DE LA CALZADA EXISTENTE</v>
          </cell>
          <cell r="E173" t="str">
            <v>m3</v>
          </cell>
          <cell r="F173">
            <v>815</v>
          </cell>
          <cell r="G173">
            <v>4118</v>
          </cell>
          <cell r="H173">
            <v>3356170</v>
          </cell>
        </row>
        <row r="174">
          <cell r="A174">
            <v>320.10000000000002</v>
          </cell>
          <cell r="B174">
            <v>320</v>
          </cell>
          <cell r="D174" t="str">
            <v>SUB-BASE GRANULAR</v>
          </cell>
          <cell r="E174" t="str">
            <v>m3</v>
          </cell>
          <cell r="F174">
            <v>2150</v>
          </cell>
          <cell r="G174">
            <v>32390</v>
          </cell>
          <cell r="H174">
            <v>69638500</v>
          </cell>
        </row>
        <row r="175">
          <cell r="A175">
            <v>900.2</v>
          </cell>
          <cell r="B175">
            <v>900</v>
          </cell>
          <cell r="D175" t="str">
            <v>TRANSPORTE SUB-BASE GRANULAR</v>
          </cell>
          <cell r="E175" t="str">
            <v>m3 - Km</v>
          </cell>
          <cell r="F175">
            <v>193500</v>
          </cell>
          <cell r="G175">
            <v>813</v>
          </cell>
          <cell r="H175">
            <v>157315500</v>
          </cell>
        </row>
        <row r="180">
          <cell r="G180" t="str">
            <v xml:space="preserve">Valor Basico : </v>
          </cell>
          <cell r="H180">
            <v>239230170</v>
          </cell>
        </row>
        <row r="181">
          <cell r="G181" t="str">
            <v xml:space="preserve">Valor I.V.A (16%) : </v>
          </cell>
          <cell r="H181">
            <v>2355497.0584615385</v>
          </cell>
        </row>
        <row r="182">
          <cell r="G182" t="str">
            <v xml:space="preserve">VALOR TOTAL : </v>
          </cell>
          <cell r="H182">
            <v>241585667.05846155</v>
          </cell>
        </row>
        <row r="184">
          <cell r="A184" t="str">
            <v xml:space="preserve">Nota: </v>
          </cell>
          <cell r="B184" t="str">
            <v xml:space="preserve">Consiste en la escarificación, la conformación, renivelación y compactación del afirmado existente en 2 Km. de vía. Con adición de </v>
          </cell>
        </row>
        <row r="185">
          <cell r="B185" t="str">
            <v>material de afirmado en los pasos críticos.</v>
          </cell>
        </row>
        <row r="194">
          <cell r="A194" t="str">
            <v>Administrador Vial</v>
          </cell>
          <cell r="E194" t="str">
            <v>Vo. Bo. Director Regional</v>
          </cell>
        </row>
      </sheetData>
      <sheetData sheetId="1" refreshError="1"/>
      <sheetData sheetId="2"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Datos"/>
      <sheetName val="Base Datos"/>
      <sheetName val="1.1"/>
      <sheetName val="1.2"/>
      <sheetName val="1.3"/>
      <sheetName val="2.1"/>
      <sheetName val="2.2"/>
      <sheetName val="3.1"/>
      <sheetName val="4.1"/>
      <sheetName val="5.1"/>
      <sheetName val="6.1"/>
      <sheetName val="C123"/>
      <sheetName val="M14"/>
      <sheetName val="Programación"/>
      <sheetName val="Flujo de Fondos"/>
    </sheetNames>
    <sheetDataSet>
      <sheetData sheetId="0" refreshError="1"/>
      <sheetData sheetId="1" refreshError="1"/>
      <sheetData sheetId="2" refreshError="1">
        <row r="4">
          <cell r="B4" t="str">
            <v xml:space="preserve"> </v>
          </cell>
        </row>
        <row r="5">
          <cell r="B5" t="str">
            <v>VALOR</v>
          </cell>
          <cell r="C5" t="str">
            <v>NOMBRE</v>
          </cell>
        </row>
        <row r="7">
          <cell r="B7">
            <v>0.1</v>
          </cell>
          <cell r="C7" t="str">
            <v>ADMINISTRACION</v>
          </cell>
        </row>
        <row r="8">
          <cell r="B8">
            <v>0.1</v>
          </cell>
          <cell r="C8" t="str">
            <v>IMPREVISTOS</v>
          </cell>
        </row>
        <row r="9">
          <cell r="B9">
            <v>0.08</v>
          </cell>
          <cell r="C9" t="str">
            <v>UTILIDAD</v>
          </cell>
        </row>
        <row r="10">
          <cell r="B10">
            <v>0.28000000000000003</v>
          </cell>
          <cell r="C10" t="str">
            <v>AIU</v>
          </cell>
        </row>
        <row r="11">
          <cell r="B11">
            <v>0.93</v>
          </cell>
          <cell r="C11" t="str">
            <v>PREST.</v>
          </cell>
        </row>
        <row r="12">
          <cell r="C12" t="str">
            <v>IVA</v>
          </cell>
        </row>
        <row r="19">
          <cell r="B19" t="str">
            <v>NOMBRE</v>
          </cell>
          <cell r="C19" t="str">
            <v>UNIDAD</v>
          </cell>
          <cell r="D19" t="str">
            <v>PRECIO</v>
          </cell>
        </row>
        <row r="20">
          <cell r="B20" t="str">
            <v>RETROEXCAVADORA</v>
          </cell>
          <cell r="C20" t="str">
            <v>HORA</v>
          </cell>
          <cell r="D20">
            <v>50000</v>
          </cell>
          <cell r="E20" t="e">
            <v>#REF!</v>
          </cell>
          <cell r="F20" t="e">
            <v>#REF!</v>
          </cell>
        </row>
        <row r="21">
          <cell r="B21" t="str">
            <v>BULLDOZER D6</v>
          </cell>
          <cell r="C21" t="str">
            <v>HORA</v>
          </cell>
          <cell r="D21">
            <v>45000</v>
          </cell>
          <cell r="E21" t="e">
            <v>#REF!</v>
          </cell>
          <cell r="F21" t="e">
            <v>#REF!</v>
          </cell>
        </row>
        <row r="22">
          <cell r="B22" t="str">
            <v>BULLDOZER D8</v>
          </cell>
          <cell r="C22" t="str">
            <v>HORA</v>
          </cell>
          <cell r="D22">
            <v>85000</v>
          </cell>
          <cell r="E22" t="e">
            <v>#REF!</v>
          </cell>
          <cell r="F22" t="e">
            <v>#REF!</v>
          </cell>
        </row>
        <row r="23">
          <cell r="B23" t="str">
            <v>MOTONIVELADORA</v>
          </cell>
          <cell r="C23" t="str">
            <v>HORA</v>
          </cell>
          <cell r="D23">
            <v>50000</v>
          </cell>
          <cell r="E23" t="e">
            <v>#REF!</v>
          </cell>
          <cell r="F23" t="e">
            <v>#REF!</v>
          </cell>
        </row>
        <row r="24">
          <cell r="B24" t="str">
            <v>VIBROCOMPACTADOR</v>
          </cell>
          <cell r="C24" t="str">
            <v>HORA</v>
          </cell>
          <cell r="D24">
            <v>35000</v>
          </cell>
          <cell r="E24" t="e">
            <v>#REF!</v>
          </cell>
          <cell r="F24" t="e">
            <v>#REF!</v>
          </cell>
        </row>
        <row r="25">
          <cell r="B25" t="str">
            <v>CARROTANQUE</v>
          </cell>
          <cell r="C25" t="str">
            <v>HORA</v>
          </cell>
          <cell r="E25" t="e">
            <v>#REF!</v>
          </cell>
          <cell r="F25" t="e">
            <v>#REF!</v>
          </cell>
        </row>
        <row r="26">
          <cell r="B26" t="str">
            <v>RETROCARGADOR</v>
          </cell>
          <cell r="C26" t="str">
            <v>HORA</v>
          </cell>
          <cell r="E26" t="e">
            <v>#REF!</v>
          </cell>
          <cell r="F26" t="e">
            <v>#REF!</v>
          </cell>
        </row>
        <row r="27">
          <cell r="B27" t="str">
            <v xml:space="preserve">VOLQUETA </v>
          </cell>
          <cell r="C27" t="str">
            <v>M3</v>
          </cell>
          <cell r="D27">
            <v>2500</v>
          </cell>
          <cell r="E27" t="e">
            <v>#REF!</v>
          </cell>
          <cell r="F27" t="e">
            <v>#REF!</v>
          </cell>
        </row>
        <row r="28">
          <cell r="B28" t="str">
            <v>VOLQUETA POR HORAS</v>
          </cell>
          <cell r="C28" t="str">
            <v>HORA</v>
          </cell>
          <cell r="D28">
            <v>400</v>
          </cell>
          <cell r="E28" t="e">
            <v>#REF!</v>
          </cell>
          <cell r="F28" t="e">
            <v>#REF!</v>
          </cell>
        </row>
        <row r="29">
          <cell r="B29" t="str">
            <v>MEZCLADORA</v>
          </cell>
          <cell r="C29" t="str">
            <v>HORA</v>
          </cell>
          <cell r="D29">
            <v>9000</v>
          </cell>
          <cell r="E29" t="e">
            <v>#REF!</v>
          </cell>
          <cell r="F29" t="e">
            <v>#REF!</v>
          </cell>
        </row>
        <row r="30">
          <cell r="B30" t="str">
            <v>VIBRADOR ELECTRICO</v>
          </cell>
          <cell r="C30" t="str">
            <v>d/M</v>
          </cell>
          <cell r="D30">
            <v>35000</v>
          </cell>
          <cell r="E30" t="e">
            <v>#REF!</v>
          </cell>
          <cell r="F30" t="e">
            <v>#REF!</v>
          </cell>
        </row>
        <row r="31">
          <cell r="B31" t="str">
            <v>EQ. DE PERFORACION</v>
          </cell>
          <cell r="C31" t="str">
            <v>HORA</v>
          </cell>
          <cell r="D31">
            <v>25000</v>
          </cell>
          <cell r="E31" t="e">
            <v>#REF!</v>
          </cell>
          <cell r="F31" t="e">
            <v>#REF!</v>
          </cell>
        </row>
        <row r="32">
          <cell r="B32" t="str">
            <v xml:space="preserve">ANDAMIO METALICO </v>
          </cell>
          <cell r="C32" t="str">
            <v>d/M</v>
          </cell>
          <cell r="D32">
            <v>800</v>
          </cell>
          <cell r="E32" t="e">
            <v>#REF!</v>
          </cell>
          <cell r="F32" t="e">
            <v>#REF!</v>
          </cell>
        </row>
        <row r="33">
          <cell r="B33" t="str">
            <v>COMPRESOR</v>
          </cell>
          <cell r="C33" t="str">
            <v>HORA</v>
          </cell>
          <cell r="D33">
            <v>5000</v>
          </cell>
          <cell r="E33" t="e">
            <v>#REF!</v>
          </cell>
          <cell r="F33" t="e">
            <v>#REF!</v>
          </cell>
        </row>
        <row r="34">
          <cell r="B34" t="str">
            <v>MOTOBOMA</v>
          </cell>
          <cell r="C34" t="str">
            <v>HORA</v>
          </cell>
          <cell r="D34">
            <v>20000</v>
          </cell>
          <cell r="E34" t="e">
            <v>#REF!</v>
          </cell>
          <cell r="F34" t="e">
            <v>#REF!</v>
          </cell>
        </row>
        <row r="35">
          <cell r="B35" t="str">
            <v>VOLQUETA</v>
          </cell>
          <cell r="C35" t="str">
            <v>M3/KM</v>
          </cell>
          <cell r="D35">
            <v>300</v>
          </cell>
          <cell r="E35" t="e">
            <v>#REF!</v>
          </cell>
          <cell r="F35" t="e">
            <v>#REF!</v>
          </cell>
        </row>
        <row r="36">
          <cell r="B36" t="str">
            <v>EQUIPO DE TOPOGRAFIA</v>
          </cell>
          <cell r="C36" t="str">
            <v>DIA</v>
          </cell>
          <cell r="D36">
            <v>80000</v>
          </cell>
          <cell r="E36" t="e">
            <v>#REF!</v>
          </cell>
          <cell r="F36" t="e">
            <v>#REF!</v>
          </cell>
        </row>
        <row r="37">
          <cell r="B37" t="str">
            <v>XXX</v>
          </cell>
          <cell r="C37" t="str">
            <v>HORA</v>
          </cell>
          <cell r="E37" t="e">
            <v>#REF!</v>
          </cell>
          <cell r="F37" t="e">
            <v>#REF!</v>
          </cell>
        </row>
        <row r="38">
          <cell r="B38" t="str">
            <v>XXX</v>
          </cell>
          <cell r="C38" t="str">
            <v>HORA</v>
          </cell>
          <cell r="E38" t="e">
            <v>#REF!</v>
          </cell>
          <cell r="F38" t="e">
            <v>#REF!</v>
          </cell>
        </row>
        <row r="39">
          <cell r="B39" t="str">
            <v>XXX</v>
          </cell>
          <cell r="C39" t="str">
            <v>HORA</v>
          </cell>
          <cell r="E39" t="e">
            <v>#REF!</v>
          </cell>
          <cell r="F39" t="e">
            <v>#REF!</v>
          </cell>
        </row>
        <row r="42">
          <cell r="B42" t="str">
            <v>NOMBRE</v>
          </cell>
          <cell r="C42" t="str">
            <v>UNIDAD</v>
          </cell>
          <cell r="D42" t="str">
            <v>PRECIO</v>
          </cell>
        </row>
        <row r="43">
          <cell r="B43" t="str">
            <v>ARENA</v>
          </cell>
          <cell r="C43" t="str">
            <v>M3</v>
          </cell>
          <cell r="D43">
            <v>9000</v>
          </cell>
          <cell r="E43" t="e">
            <v>#REF!</v>
          </cell>
        </row>
        <row r="44">
          <cell r="B44" t="str">
            <v>TRITURADO</v>
          </cell>
          <cell r="C44" t="str">
            <v>M3</v>
          </cell>
          <cell r="D44">
            <v>60000</v>
          </cell>
          <cell r="E44" t="e">
            <v>#REF!</v>
          </cell>
        </row>
        <row r="45">
          <cell r="B45" t="str">
            <v>CEMENTO</v>
          </cell>
          <cell r="C45" t="str">
            <v>KG</v>
          </cell>
          <cell r="D45">
            <v>400</v>
          </cell>
          <cell r="E45" t="e">
            <v>#REF!</v>
          </cell>
        </row>
        <row r="46">
          <cell r="B46" t="str">
            <v>AGUA</v>
          </cell>
          <cell r="C46" t="str">
            <v>LT</v>
          </cell>
          <cell r="D46">
            <v>10</v>
          </cell>
          <cell r="E46" t="e">
            <v>#REF!</v>
          </cell>
        </row>
        <row r="47">
          <cell r="B47" t="str">
            <v>LADRILLO TEMOSA 0.1×0.2×0.4</v>
          </cell>
          <cell r="C47" t="str">
            <v>UND</v>
          </cell>
          <cell r="D47">
            <v>700</v>
          </cell>
          <cell r="E47" t="e">
            <v>#REF!</v>
          </cell>
        </row>
        <row r="48">
          <cell r="B48" t="str">
            <v>BLOQUE MACIZO DE CEMENTO 0.1×0.2×0.4</v>
          </cell>
          <cell r="C48" t="str">
            <v>UND</v>
          </cell>
          <cell r="D48">
            <v>700</v>
          </cell>
          <cell r="E48" t="e">
            <v>#REF!</v>
          </cell>
        </row>
        <row r="49">
          <cell r="B49" t="str">
            <v>FLANCHE a=0,5m  LAMINA LISA  ZINC CAL. 25</v>
          </cell>
          <cell r="C49" t="str">
            <v>ML</v>
          </cell>
          <cell r="D49">
            <v>3115</v>
          </cell>
          <cell r="E49" t="e">
            <v>#REF!</v>
          </cell>
        </row>
        <row r="50">
          <cell r="B50" t="str">
            <v>ALAMBRE NEGRO</v>
          </cell>
          <cell r="C50" t="str">
            <v>KG</v>
          </cell>
          <cell r="D50">
            <v>1500</v>
          </cell>
          <cell r="E50" t="e">
            <v>#REF!</v>
          </cell>
        </row>
        <row r="51">
          <cell r="B51" t="str">
            <v>PLATINA 1/4"* 4"</v>
          </cell>
          <cell r="C51" t="str">
            <v>ML</v>
          </cell>
          <cell r="D51">
            <v>5000</v>
          </cell>
          <cell r="E51" t="e">
            <v>#REF!</v>
          </cell>
        </row>
        <row r="52">
          <cell r="B52" t="str">
            <v>TUBERIA PVC PRESION RDE 13.5  Ø=½"</v>
          </cell>
          <cell r="C52" t="str">
            <v>ML</v>
          </cell>
          <cell r="D52">
            <v>867</v>
          </cell>
          <cell r="E52" t="e">
            <v>#REF!</v>
          </cell>
        </row>
        <row r="53">
          <cell r="B53" t="str">
            <v>TUBERIA PVC PRESION RDE 21  Ø=3/4"</v>
          </cell>
          <cell r="C53" t="str">
            <v>ML</v>
          </cell>
          <cell r="D53">
            <v>1766</v>
          </cell>
          <cell r="E53" t="e">
            <v>#REF!</v>
          </cell>
        </row>
        <row r="54">
          <cell r="B54" t="str">
            <v>TUBERIA PVC PRESION RDE 21  Ø=1"</v>
          </cell>
          <cell r="C54" t="str">
            <v>ML</v>
          </cell>
          <cell r="D54">
            <v>1917</v>
          </cell>
          <cell r="E54" t="e">
            <v>#REF!</v>
          </cell>
        </row>
        <row r="55">
          <cell r="B55" t="str">
            <v>TUBERIA PVC PRESION RDE 21  Ø=1½"</v>
          </cell>
          <cell r="C55" t="str">
            <v>ML</v>
          </cell>
          <cell r="D55">
            <v>3668</v>
          </cell>
          <cell r="E55" t="e">
            <v>#REF!</v>
          </cell>
        </row>
        <row r="56">
          <cell r="B56" t="str">
            <v>TUBERIA PVC PRESION RDE 26  Ø=3"</v>
          </cell>
          <cell r="C56" t="str">
            <v>ML</v>
          </cell>
          <cell r="D56">
            <v>14956</v>
          </cell>
          <cell r="E56" t="e">
            <v>#REF!</v>
          </cell>
        </row>
        <row r="57">
          <cell r="B57" t="str">
            <v>ACCESORIOS PVC PRESION Ø=½"</v>
          </cell>
          <cell r="C57" t="str">
            <v>ML</v>
          </cell>
          <cell r="D57">
            <v>500</v>
          </cell>
          <cell r="E57" t="e">
            <v>#REF!</v>
          </cell>
        </row>
        <row r="58">
          <cell r="B58" t="str">
            <v>TUBERIA PVC RDE 21  4"</v>
          </cell>
          <cell r="C58" t="str">
            <v>ML</v>
          </cell>
          <cell r="D58">
            <v>6000</v>
          </cell>
          <cell r="E58" t="e">
            <v>#REF!</v>
          </cell>
        </row>
        <row r="59">
          <cell r="B59" t="str">
            <v>CODO 90° PVC PRESION Ø=½"</v>
          </cell>
          <cell r="C59" t="str">
            <v>UND</v>
          </cell>
          <cell r="D59">
            <v>300</v>
          </cell>
          <cell r="E59" t="e">
            <v>#REF!</v>
          </cell>
        </row>
        <row r="60">
          <cell r="B60" t="str">
            <v>CODO 90° PVC PRESION Ø=3/4"</v>
          </cell>
          <cell r="C60" t="str">
            <v>UND</v>
          </cell>
          <cell r="D60">
            <v>420</v>
          </cell>
          <cell r="E60" t="e">
            <v>#REF!</v>
          </cell>
        </row>
        <row r="61">
          <cell r="B61" t="str">
            <v>CODO 90° PVC PRESION Ø=1"</v>
          </cell>
          <cell r="C61" t="str">
            <v>UND</v>
          </cell>
          <cell r="D61">
            <v>800</v>
          </cell>
          <cell r="E61" t="e">
            <v>#REF!</v>
          </cell>
        </row>
        <row r="62">
          <cell r="B62" t="str">
            <v>CODO 90° PVC PRESION Ø=1½"</v>
          </cell>
          <cell r="C62" t="str">
            <v>UND</v>
          </cell>
          <cell r="D62">
            <v>2900</v>
          </cell>
          <cell r="E62" t="e">
            <v>#REF!</v>
          </cell>
        </row>
        <row r="63">
          <cell r="B63" t="str">
            <v>TEE PVC PRESION Ø=½"</v>
          </cell>
          <cell r="C63" t="str">
            <v>UND</v>
          </cell>
          <cell r="D63">
            <v>400</v>
          </cell>
          <cell r="E63" t="e">
            <v>#REF!</v>
          </cell>
        </row>
        <row r="64">
          <cell r="B64" t="str">
            <v>REGISTRO DE 3/4" CORTE</v>
          </cell>
          <cell r="C64" t="str">
            <v>UND</v>
          </cell>
          <cell r="D64">
            <v>24200</v>
          </cell>
          <cell r="E64" t="e">
            <v>#REF!</v>
          </cell>
        </row>
        <row r="65">
          <cell r="B65" t="str">
            <v>LIMPIADOR PVC</v>
          </cell>
          <cell r="C65" t="str">
            <v>¼ GAL</v>
          </cell>
          <cell r="D65">
            <v>14200</v>
          </cell>
          <cell r="E65" t="e">
            <v>#REF!</v>
          </cell>
        </row>
        <row r="66">
          <cell r="B66" t="str">
            <v>SOLDADURA PVC</v>
          </cell>
          <cell r="C66" t="str">
            <v>¼ GAL</v>
          </cell>
          <cell r="D66">
            <v>32900</v>
          </cell>
          <cell r="E66" t="e">
            <v>#REF!</v>
          </cell>
        </row>
        <row r="67">
          <cell r="B67" t="str">
            <v>CODO 90° PVC PRESION Ø=½"</v>
          </cell>
          <cell r="C67" t="str">
            <v>UND</v>
          </cell>
          <cell r="D67">
            <v>300</v>
          </cell>
          <cell r="E67" t="e">
            <v>#REF!</v>
          </cell>
        </row>
        <row r="68">
          <cell r="B68" t="str">
            <v>REGISTRO DE INCORPORACION</v>
          </cell>
          <cell r="C68" t="str">
            <v>UND</v>
          </cell>
          <cell r="D68">
            <v>1500</v>
          </cell>
          <cell r="E68" t="e">
            <v>#REF!</v>
          </cell>
        </row>
        <row r="69">
          <cell r="B69" t="str">
            <v>MANGUERA FLEXIBLE</v>
          </cell>
          <cell r="C69" t="str">
            <v>ML</v>
          </cell>
          <cell r="D69">
            <v>1500</v>
          </cell>
          <cell r="E69" t="e">
            <v>#REF!</v>
          </cell>
        </row>
        <row r="70">
          <cell r="B70" t="str">
            <v>TUBO PVC SANITARIO Ø=2"</v>
          </cell>
          <cell r="C70" t="str">
            <v>ML</v>
          </cell>
          <cell r="D70">
            <v>3250</v>
          </cell>
          <cell r="E70" t="e">
            <v>#REF!</v>
          </cell>
        </row>
        <row r="71">
          <cell r="B71" t="str">
            <v>TUBO PVC SANITARIO Ø=4"</v>
          </cell>
          <cell r="C71" t="str">
            <v>ML</v>
          </cell>
          <cell r="D71">
            <v>7886</v>
          </cell>
          <cell r="E71" t="e">
            <v>#REF!</v>
          </cell>
        </row>
        <row r="72">
          <cell r="B72" t="str">
            <v>CODO PVC-S 1/8 C*C Ø=2"</v>
          </cell>
          <cell r="C72" t="str">
            <v>UND</v>
          </cell>
          <cell r="D72">
            <v>1800</v>
          </cell>
          <cell r="E72" t="e">
            <v>#REF!</v>
          </cell>
        </row>
        <row r="73">
          <cell r="B73" t="str">
            <v>CODO PVC-S 1/8 C*C Ø=4"</v>
          </cell>
          <cell r="C73" t="str">
            <v>UND</v>
          </cell>
          <cell r="D73">
            <v>5900</v>
          </cell>
          <cell r="E73" t="e">
            <v>#REF!</v>
          </cell>
        </row>
        <row r="74">
          <cell r="B74" t="str">
            <v>BUJE SOLDADO PVC-S Ø=4"×2"</v>
          </cell>
          <cell r="C74" t="str">
            <v>UND</v>
          </cell>
          <cell r="D74">
            <v>3818</v>
          </cell>
          <cell r="E74" t="e">
            <v>#REF!</v>
          </cell>
        </row>
        <row r="75">
          <cell r="B75" t="str">
            <v>TEE PVC-S Ø=4"</v>
          </cell>
          <cell r="C75" t="str">
            <v>UND</v>
          </cell>
          <cell r="D75">
            <v>7800</v>
          </cell>
          <cell r="E75" t="e">
            <v>#REF!</v>
          </cell>
        </row>
        <row r="76">
          <cell r="B76" t="str">
            <v>UNION PVC-S Ø=1"</v>
          </cell>
          <cell r="C76" t="str">
            <v>UND</v>
          </cell>
          <cell r="D76">
            <v>1395</v>
          </cell>
          <cell r="E76" t="e">
            <v>#REF!</v>
          </cell>
        </row>
        <row r="77">
          <cell r="B77" t="str">
            <v>ASFALTO SOLIDO</v>
          </cell>
          <cell r="C77" t="str">
            <v>KG</v>
          </cell>
          <cell r="D77">
            <v>200</v>
          </cell>
          <cell r="E77" t="e">
            <v>#REF!</v>
          </cell>
        </row>
        <row r="78">
          <cell r="B78" t="str">
            <v>ACRILICO TRANSPARENTE</v>
          </cell>
          <cell r="C78" t="str">
            <v>M2</v>
          </cell>
          <cell r="D78">
            <v>60000</v>
          </cell>
          <cell r="E78" t="e">
            <v>#REF!</v>
          </cell>
        </row>
        <row r="79">
          <cell r="B79" t="str">
            <v>ARMADURA METALICA</v>
          </cell>
          <cell r="C79" t="str">
            <v>ML</v>
          </cell>
          <cell r="D79">
            <v>22000</v>
          </cell>
          <cell r="E79" t="e">
            <v>#REF!</v>
          </cell>
        </row>
        <row r="80">
          <cell r="B80" t="str">
            <v>PINTURA DE VINILO</v>
          </cell>
          <cell r="C80" t="str">
            <v>GAL</v>
          </cell>
          <cell r="D80">
            <v>33550</v>
          </cell>
          <cell r="E80" t="e">
            <v>#REF!</v>
          </cell>
        </row>
        <row r="81">
          <cell r="B81" t="str">
            <v>HOJA METALICA Cal 20</v>
          </cell>
          <cell r="C81" t="str">
            <v>M2</v>
          </cell>
          <cell r="D81">
            <v>9500</v>
          </cell>
        </row>
        <row r="82">
          <cell r="B82" t="str">
            <v>LISTON DE MADERA 1½" × 3"</v>
          </cell>
          <cell r="C82" t="str">
            <v>ML</v>
          </cell>
          <cell r="D82">
            <v>1800</v>
          </cell>
        </row>
        <row r="83">
          <cell r="B83" t="str">
            <v>LISTON DE MADERA 2" × 4"</v>
          </cell>
          <cell r="C83" t="str">
            <v>ML</v>
          </cell>
          <cell r="D83">
            <v>2300</v>
          </cell>
        </row>
        <row r="84">
          <cell r="B84" t="str">
            <v>VIDRIO</v>
          </cell>
          <cell r="C84" t="str">
            <v>M2</v>
          </cell>
          <cell r="D84">
            <v>17500</v>
          </cell>
        </row>
        <row r="85">
          <cell r="B85" t="str">
            <v>TEJA ETERNIT Nº4 (1.2×0.9)</v>
          </cell>
          <cell r="C85" t="str">
            <v>M2</v>
          </cell>
          <cell r="D85">
            <v>16566</v>
          </cell>
        </row>
        <row r="86">
          <cell r="B86" t="str">
            <v xml:space="preserve">TEJA ONDULADA ETERNIT Nº8  </v>
          </cell>
          <cell r="C86" t="str">
            <v>M2</v>
          </cell>
          <cell r="D86">
            <v>23000</v>
          </cell>
        </row>
        <row r="87">
          <cell r="B87" t="str">
            <v>GANCHO TEJA DE FIBRO CEMENTO</v>
          </cell>
          <cell r="C87" t="str">
            <v>UND</v>
          </cell>
          <cell r="D87">
            <v>350</v>
          </cell>
        </row>
        <row r="88">
          <cell r="B88" t="str">
            <v>AMARRE ALAMBRE TEJA AC</v>
          </cell>
          <cell r="C88" t="str">
            <v>UND</v>
          </cell>
          <cell r="D88">
            <v>50</v>
          </cell>
        </row>
        <row r="89">
          <cell r="B89" t="str">
            <v>ESMALTE DOMESTICO</v>
          </cell>
          <cell r="C89" t="str">
            <v>GAL</v>
          </cell>
          <cell r="D89">
            <v>33700</v>
          </cell>
        </row>
        <row r="90">
          <cell r="B90" t="str">
            <v>TABLA ORDINARIA</v>
          </cell>
          <cell r="C90" t="str">
            <v>ML</v>
          </cell>
          <cell r="D90">
            <v>1500</v>
          </cell>
        </row>
        <row r="91">
          <cell r="B91" t="str">
            <v>PUNTILLAS 2"</v>
          </cell>
          <cell r="C91" t="str">
            <v>LB</v>
          </cell>
          <cell r="D91">
            <v>2000</v>
          </cell>
        </row>
        <row r="92">
          <cell r="B92" t="str">
            <v>PIEDRA BOLA</v>
          </cell>
          <cell r="C92" t="str">
            <v>M3</v>
          </cell>
          <cell r="D92">
            <v>40000</v>
          </cell>
        </row>
        <row r="93">
          <cell r="B93" t="str">
            <v>CABALLETE FIJO ETERNIT</v>
          </cell>
          <cell r="C93" t="str">
            <v>UN</v>
          </cell>
          <cell r="D93">
            <v>23100</v>
          </cell>
        </row>
        <row r="94">
          <cell r="B94" t="str">
            <v xml:space="preserve">BLOQUE ARCILLA H-10  </v>
          </cell>
          <cell r="C94" t="str">
            <v>UND</v>
          </cell>
          <cell r="D94">
            <v>650</v>
          </cell>
        </row>
        <row r="95">
          <cell r="B95" t="str">
            <v>PINTURA EN ANTICORROSIVO</v>
          </cell>
          <cell r="C95" t="str">
            <v>GAL</v>
          </cell>
          <cell r="D95">
            <v>24800</v>
          </cell>
        </row>
        <row r="96">
          <cell r="B96" t="str">
            <v>CABALLETE FIJO ETERNIT</v>
          </cell>
          <cell r="C96" t="str">
            <v>ML</v>
          </cell>
          <cell r="D96">
            <v>23100</v>
          </cell>
        </row>
        <row r="97">
          <cell r="B97" t="str">
            <v>MARCO MET DE PUERTA CAL 20 e=12</v>
          </cell>
          <cell r="C97" t="str">
            <v>UND</v>
          </cell>
          <cell r="D97">
            <v>52325</v>
          </cell>
        </row>
        <row r="98">
          <cell r="B98" t="str">
            <v>CERRADURA ENTRADA APARTAMENTO</v>
          </cell>
          <cell r="C98" t="str">
            <v>UND</v>
          </cell>
          <cell r="D98">
            <v>38600</v>
          </cell>
        </row>
        <row r="99">
          <cell r="B99" t="str">
            <v>DILATACIONES</v>
          </cell>
          <cell r="C99" t="str">
            <v>ML</v>
          </cell>
          <cell r="D99">
            <v>950</v>
          </cell>
        </row>
        <row r="100">
          <cell r="B100" t="str">
            <v>JUEGO COMPL. 6 PIEZAS ASTROCOLOR</v>
          </cell>
          <cell r="C100" t="str">
            <v>UND</v>
          </cell>
          <cell r="D100">
            <v>41690</v>
          </cell>
        </row>
        <row r="101">
          <cell r="B101" t="str">
            <v>CABLE No 12</v>
          </cell>
          <cell r="C101" t="str">
            <v>ML</v>
          </cell>
          <cell r="D101">
            <v>230</v>
          </cell>
        </row>
        <row r="102">
          <cell r="B102" t="str">
            <v>TUBO CONDUIT TIPO LIVIANO</v>
          </cell>
          <cell r="C102" t="str">
            <v>ML</v>
          </cell>
          <cell r="D102">
            <v>500</v>
          </cell>
        </row>
        <row r="103">
          <cell r="B103" t="str">
            <v>VENTANA EN LAMINA CALIB 20 e= 0.12</v>
          </cell>
          <cell r="C103" t="str">
            <v>M2</v>
          </cell>
          <cell r="D103">
            <v>55000</v>
          </cell>
        </row>
        <row r="104">
          <cell r="B104" t="str">
            <v>LAVAPLATOS INOXIDABLE</v>
          </cell>
          <cell r="C104" t="str">
            <v>UND</v>
          </cell>
          <cell r="D104">
            <v>240500</v>
          </cell>
        </row>
        <row r="105">
          <cell r="B105" t="str">
            <v>MEZCLADOR</v>
          </cell>
          <cell r="C105" t="str">
            <v>UND</v>
          </cell>
          <cell r="D105">
            <v>19000</v>
          </cell>
        </row>
        <row r="106">
          <cell r="B106" t="str">
            <v>MANGUERA 1/2 X 1/2</v>
          </cell>
          <cell r="C106" t="str">
            <v>UND</v>
          </cell>
          <cell r="D106">
            <v>5000</v>
          </cell>
        </row>
        <row r="107">
          <cell r="B107" t="str">
            <v>PINTURA ESMALTE</v>
          </cell>
          <cell r="C107" t="str">
            <v>GAL</v>
          </cell>
          <cell r="D107">
            <v>39000</v>
          </cell>
        </row>
        <row r="108">
          <cell r="B108" t="str">
            <v>PINTURA BARNIZ</v>
          </cell>
          <cell r="C108" t="str">
            <v>GAL</v>
          </cell>
          <cell r="D108">
            <v>25000</v>
          </cell>
        </row>
        <row r="109">
          <cell r="B109" t="str">
            <v>CAL PROMICAL</v>
          </cell>
          <cell r="C109" t="str">
            <v>KG</v>
          </cell>
          <cell r="D109">
            <v>120</v>
          </cell>
        </row>
        <row r="110">
          <cell r="B110" t="str">
            <v>ESTUCO</v>
          </cell>
          <cell r="C110" t="str">
            <v>KG</v>
          </cell>
          <cell r="D110">
            <v>750</v>
          </cell>
        </row>
        <row r="111">
          <cell r="B111" t="str">
            <v>MURO EN BLOUE</v>
          </cell>
          <cell r="C111" t="str">
            <v>M2</v>
          </cell>
          <cell r="D111">
            <v>15800</v>
          </cell>
        </row>
        <row r="112">
          <cell r="B112" t="str">
            <v>DURMIENTES EN MADERA DE .06X.1</v>
          </cell>
          <cell r="C112" t="str">
            <v>ML</v>
          </cell>
          <cell r="D112">
            <v>2000</v>
          </cell>
        </row>
        <row r="113">
          <cell r="B113" t="str">
            <v>MACHIMBRE PARA PISO</v>
          </cell>
          <cell r="C113" t="str">
            <v>M2</v>
          </cell>
          <cell r="D113">
            <v>15000</v>
          </cell>
        </row>
        <row r="114">
          <cell r="B114" t="str">
            <v>PISO DUROPISO</v>
          </cell>
          <cell r="C114" t="str">
            <v>M2</v>
          </cell>
          <cell r="D114">
            <v>15260</v>
          </cell>
        </row>
        <row r="115">
          <cell r="B115" t="str">
            <v>DILATACIONES</v>
          </cell>
          <cell r="C115" t="str">
            <v>ML</v>
          </cell>
          <cell r="D115">
            <v>650</v>
          </cell>
        </row>
        <row r="116">
          <cell r="B116" t="str">
            <v xml:space="preserve">CONCRETO DE 1:2:3 </v>
          </cell>
          <cell r="C116" t="str">
            <v>M3</v>
          </cell>
          <cell r="D116" t="e">
            <v>#REF!</v>
          </cell>
        </row>
        <row r="117">
          <cell r="B117" t="str">
            <v>BREA</v>
          </cell>
          <cell r="C117" t="str">
            <v>KG</v>
          </cell>
          <cell r="D117">
            <v>650</v>
          </cell>
        </row>
        <row r="118">
          <cell r="B118" t="str">
            <v>HIERRO DE REFUERZO Ø=½"</v>
          </cell>
          <cell r="C118" t="str">
            <v>KG</v>
          </cell>
          <cell r="D118">
            <v>1200</v>
          </cell>
        </row>
        <row r="119">
          <cell r="B119" t="str">
            <v>HIERRO DE REFUERZO Ø=3/8"</v>
          </cell>
          <cell r="C119" t="str">
            <v>KG</v>
          </cell>
          <cell r="D119">
            <v>1100</v>
          </cell>
        </row>
        <row r="120">
          <cell r="B120" t="str">
            <v xml:space="preserve">SUB BASE GRANULAR </v>
          </cell>
          <cell r="C120" t="str">
            <v>M3</v>
          </cell>
          <cell r="D120">
            <v>32000</v>
          </cell>
        </row>
        <row r="121">
          <cell r="B121" t="str">
            <v>PEGO PARA LOSA</v>
          </cell>
          <cell r="C121" t="str">
            <v>KG</v>
          </cell>
          <cell r="D121">
            <v>770</v>
          </cell>
        </row>
        <row r="122">
          <cell r="B122" t="str">
            <v>ENCHAPE DE PISOS 0.30x0.30 TIPO PESADO</v>
          </cell>
          <cell r="C122" t="str">
            <v>M2</v>
          </cell>
          <cell r="D122">
            <v>19725</v>
          </cell>
        </row>
        <row r="123">
          <cell r="B123" t="str">
            <v>ENCHAPE DE MUROS</v>
          </cell>
          <cell r="C123" t="str">
            <v>M2</v>
          </cell>
          <cell r="D123">
            <v>15250</v>
          </cell>
        </row>
        <row r="124">
          <cell r="B124" t="str">
            <v>LAMPARA FLUORESCENTE SENCILLA</v>
          </cell>
          <cell r="C124" t="str">
            <v>UND</v>
          </cell>
          <cell r="D124">
            <v>24500</v>
          </cell>
        </row>
        <row r="125">
          <cell r="B125" t="str">
            <v>LAVAMANOS ACUACER</v>
          </cell>
          <cell r="C125" t="str">
            <v>UND</v>
          </cell>
          <cell r="D125">
            <v>17500</v>
          </cell>
        </row>
        <row r="126">
          <cell r="B126" t="str">
            <v>TUBO NOVAFORT 8"</v>
          </cell>
          <cell r="C126" t="str">
            <v>ML</v>
          </cell>
          <cell r="D126">
            <v>19243</v>
          </cell>
        </row>
        <row r="127">
          <cell r="B127" t="str">
            <v>MORTERO 1:4</v>
          </cell>
          <cell r="C127" t="str">
            <v>M3</v>
          </cell>
          <cell r="D127" t="e">
            <v>#REF!</v>
          </cell>
        </row>
        <row r="128">
          <cell r="B128" t="str">
            <v>KEROSENE</v>
          </cell>
          <cell r="C128" t="str">
            <v>GAL</v>
          </cell>
          <cell r="D128">
            <v>2000</v>
          </cell>
        </row>
        <row r="129">
          <cell r="B129" t="str">
            <v>MANTO IMPER. 3mm CON PINTURA PLACA</v>
          </cell>
          <cell r="C129" t="str">
            <v>M2</v>
          </cell>
          <cell r="D129">
            <v>13650</v>
          </cell>
        </row>
        <row r="130">
          <cell r="B130" t="str">
            <v>SANITARIO</v>
          </cell>
          <cell r="C130" t="str">
            <v>UND</v>
          </cell>
          <cell r="D130">
            <v>132810</v>
          </cell>
        </row>
        <row r="131">
          <cell r="B131" t="str">
            <v>UNION PVC-S Ø=4"</v>
          </cell>
          <cell r="C131" t="str">
            <v>UND</v>
          </cell>
          <cell r="D131">
            <v>3080</v>
          </cell>
        </row>
        <row r="132">
          <cell r="B132" t="str">
            <v>ADHESIVO</v>
          </cell>
          <cell r="C132" t="str">
            <v>GAL</v>
          </cell>
          <cell r="D132">
            <v>58000</v>
          </cell>
        </row>
        <row r="133">
          <cell r="B133" t="str">
            <v>ACONDICIONADOR</v>
          </cell>
          <cell r="C133" t="str">
            <v>GAL</v>
          </cell>
          <cell r="D133">
            <v>52812</v>
          </cell>
        </row>
        <row r="134">
          <cell r="B134" t="str">
            <v>CAJA DE INSPECCION  .6 X .6 m</v>
          </cell>
          <cell r="C134" t="str">
            <v>UND</v>
          </cell>
          <cell r="D134">
            <v>40000</v>
          </cell>
        </row>
        <row r="135">
          <cell r="B135" t="str">
            <v>TUBO VENTILACION Ø=4"</v>
          </cell>
          <cell r="C135" t="str">
            <v>ML</v>
          </cell>
          <cell r="D135">
            <v>6318</v>
          </cell>
        </row>
        <row r="136">
          <cell r="B136" t="str">
            <v>CODO 45° PVC-S 1/8 C×C Ø=4"</v>
          </cell>
          <cell r="C136" t="str">
            <v>UND</v>
          </cell>
          <cell r="D136">
            <v>5783</v>
          </cell>
        </row>
        <row r="137">
          <cell r="B137" t="str">
            <v>UNION DE REPARACION DE 10"</v>
          </cell>
          <cell r="C137" t="str">
            <v>UND</v>
          </cell>
          <cell r="D137">
            <v>262478</v>
          </cell>
        </row>
        <row r="138">
          <cell r="B138" t="str">
            <v>REDUCCION HF 10X6</v>
          </cell>
          <cell r="C138" t="str">
            <v>UND</v>
          </cell>
          <cell r="D138">
            <v>191400</v>
          </cell>
        </row>
        <row r="139">
          <cell r="B139" t="str">
            <v>VIGA AMARRE REF (.2mx.2m)</v>
          </cell>
          <cell r="C139" t="str">
            <v>ML</v>
          </cell>
          <cell r="D139">
            <v>25689</v>
          </cell>
        </row>
        <row r="140">
          <cell r="B140" t="str">
            <v>TEE PVC-S Ø=2"</v>
          </cell>
          <cell r="C140" t="str">
            <v>UND</v>
          </cell>
          <cell r="D140">
            <v>2200</v>
          </cell>
        </row>
        <row r="141">
          <cell r="B141" t="str">
            <v>UNION PVC-S Ø=2"</v>
          </cell>
          <cell r="C141" t="str">
            <v>UND</v>
          </cell>
          <cell r="D141">
            <v>2000</v>
          </cell>
        </row>
        <row r="142">
          <cell r="B142" t="str">
            <v>ADAPTADOR HEMBRA PVC-P Ø=3"</v>
          </cell>
          <cell r="C142" t="str">
            <v>UND</v>
          </cell>
          <cell r="D142">
            <v>11633</v>
          </cell>
        </row>
        <row r="143">
          <cell r="B143" t="str">
            <v>TAPON ROSCADO PVC PRESION Ø=3"</v>
          </cell>
          <cell r="C143" t="str">
            <v>UND</v>
          </cell>
          <cell r="D143">
            <v>11063</v>
          </cell>
        </row>
        <row r="144">
          <cell r="B144" t="str">
            <v>TEE 4X3X2 PVC P</v>
          </cell>
          <cell r="C144" t="str">
            <v>UND</v>
          </cell>
          <cell r="D144">
            <v>61375</v>
          </cell>
        </row>
        <row r="145">
          <cell r="B145" t="str">
            <v>CRUCETA 4X4X2X2 HF</v>
          </cell>
          <cell r="C145" t="str">
            <v>UND</v>
          </cell>
          <cell r="D145">
            <v>63800</v>
          </cell>
        </row>
        <row r="146">
          <cell r="B146" t="str">
            <v>CRUCETA DE 3X3X2X2 HF</v>
          </cell>
          <cell r="C146" t="str">
            <v>UND</v>
          </cell>
          <cell r="D146">
            <v>43384</v>
          </cell>
        </row>
        <row r="147">
          <cell r="B147" t="str">
            <v>TEJA ZINC 3m</v>
          </cell>
          <cell r="C147" t="str">
            <v>UND</v>
          </cell>
          <cell r="D147">
            <v>12500</v>
          </cell>
        </row>
        <row r="148">
          <cell r="B148" t="str">
            <v>REDUCCION 3X2 PVC P</v>
          </cell>
          <cell r="C148" t="str">
            <v>UND</v>
          </cell>
          <cell r="D148">
            <v>5172</v>
          </cell>
        </row>
        <row r="149">
          <cell r="B149" t="str">
            <v>CODO 3" 90 RADIO LARGO</v>
          </cell>
          <cell r="C149" t="str">
            <v>UND</v>
          </cell>
          <cell r="D149">
            <v>35637</v>
          </cell>
        </row>
        <row r="150">
          <cell r="B150" t="str">
            <v>TEE PVC PRESION Ø=½"</v>
          </cell>
          <cell r="C150" t="str">
            <v>UND</v>
          </cell>
          <cell r="D150">
            <v>350</v>
          </cell>
        </row>
        <row r="151">
          <cell r="B151" t="str">
            <v>CRUCETA 2X2X2X2 HF</v>
          </cell>
          <cell r="C151" t="str">
            <v>UND</v>
          </cell>
          <cell r="D151">
            <v>33176</v>
          </cell>
        </row>
        <row r="152">
          <cell r="B152" t="str">
            <v>TAPON PVC P 2"</v>
          </cell>
          <cell r="C152" t="str">
            <v>UND</v>
          </cell>
          <cell r="D152">
            <v>1664</v>
          </cell>
        </row>
        <row r="153">
          <cell r="B153" t="str">
            <v xml:space="preserve">DUCHAS SENCILLA  </v>
          </cell>
          <cell r="C153" t="str">
            <v>UND</v>
          </cell>
          <cell r="D153">
            <v>28500</v>
          </cell>
        </row>
        <row r="154">
          <cell r="B154" t="str">
            <v>LLAVES TERMINAL JARDIN PESADA SATINADA</v>
          </cell>
          <cell r="C154" t="str">
            <v>UND</v>
          </cell>
          <cell r="D154">
            <v>9620</v>
          </cell>
        </row>
        <row r="155">
          <cell r="B155" t="str">
            <v>CAJA DE REGISTRO</v>
          </cell>
          <cell r="C155" t="str">
            <v>UND</v>
          </cell>
          <cell r="D155">
            <v>19500</v>
          </cell>
        </row>
        <row r="156">
          <cell r="B156" t="str">
            <v>TAPA CAJA DE REGISTRO HF</v>
          </cell>
          <cell r="C156" t="str">
            <v>UND</v>
          </cell>
          <cell r="D156">
            <v>25000</v>
          </cell>
        </row>
        <row r="157">
          <cell r="B157" t="str">
            <v>EXCAVACIÓN MANUAL</v>
          </cell>
          <cell r="C157" t="str">
            <v>M3</v>
          </cell>
          <cell r="D157">
            <v>13029</v>
          </cell>
        </row>
        <row r="158">
          <cell r="B158" t="str">
            <v xml:space="preserve">CABALLETE </v>
          </cell>
          <cell r="C158" t="str">
            <v>UND</v>
          </cell>
          <cell r="D158">
            <v>9600</v>
          </cell>
        </row>
        <row r="159">
          <cell r="B159" t="str">
            <v>CEMENTO BLANCO</v>
          </cell>
          <cell r="C159" t="str">
            <v>KG</v>
          </cell>
          <cell r="D159">
            <v>550</v>
          </cell>
        </row>
        <row r="160">
          <cell r="B160" t="str">
            <v>LAVAMANOS SENCILLO CORONA</v>
          </cell>
          <cell r="C160" t="str">
            <v>UND</v>
          </cell>
          <cell r="D160">
            <v>45500</v>
          </cell>
        </row>
        <row r="161">
          <cell r="B161" t="str">
            <v>LLAVES PARA LAVAMANOS GRIFER</v>
          </cell>
          <cell r="C161" t="str">
            <v>UND</v>
          </cell>
          <cell r="D161">
            <v>11700</v>
          </cell>
        </row>
        <row r="162">
          <cell r="B162" t="str">
            <v xml:space="preserve">CURVAS 1/2 T.L </v>
          </cell>
          <cell r="C162" t="str">
            <v>UND</v>
          </cell>
          <cell r="D162">
            <v>100</v>
          </cell>
        </row>
        <row r="163">
          <cell r="B163" t="str">
            <v>CAJAS RECTANGULARES</v>
          </cell>
          <cell r="C163" t="str">
            <v>UND</v>
          </cell>
          <cell r="D163">
            <v>500</v>
          </cell>
        </row>
        <row r="164">
          <cell r="B164" t="str">
            <v>CAJAS OCTOGONALES</v>
          </cell>
          <cell r="C164" t="str">
            <v>UND</v>
          </cell>
          <cell r="D164">
            <v>500</v>
          </cell>
        </row>
        <row r="165">
          <cell r="B165" t="str">
            <v>APAGADOR SENCILLO LUMINEX</v>
          </cell>
          <cell r="C165" t="str">
            <v>UND</v>
          </cell>
          <cell r="D165">
            <v>2700</v>
          </cell>
        </row>
        <row r="166">
          <cell r="B166" t="str">
            <v>APAGADOR DOBLE LUMINEX</v>
          </cell>
          <cell r="C166" t="str">
            <v>UND</v>
          </cell>
          <cell r="D166">
            <v>3900</v>
          </cell>
        </row>
        <row r="167">
          <cell r="B167" t="str">
            <v>TOMA DOBLE</v>
          </cell>
          <cell r="C167" t="str">
            <v>UND</v>
          </cell>
          <cell r="D167">
            <v>3600</v>
          </cell>
        </row>
        <row r="168">
          <cell r="B168" t="str">
            <v>POLO A TIERRA LUMINEX</v>
          </cell>
          <cell r="C168" t="str">
            <v>UND</v>
          </cell>
          <cell r="D168">
            <v>3800</v>
          </cell>
        </row>
        <row r="169">
          <cell r="B169" t="str">
            <v>ACCESORIOS ELECTRICOS</v>
          </cell>
          <cell r="C169" t="str">
            <v>UND</v>
          </cell>
          <cell r="D169">
            <v>4500</v>
          </cell>
        </row>
        <row r="170">
          <cell r="B170" t="str">
            <v>CAJA CONTADOR</v>
          </cell>
          <cell r="C170" t="str">
            <v>UND</v>
          </cell>
          <cell r="D170">
            <v>16500</v>
          </cell>
        </row>
        <row r="171">
          <cell r="B171" t="str">
            <v>TABELON</v>
          </cell>
          <cell r="C171" t="str">
            <v>UND</v>
          </cell>
          <cell r="D171">
            <v>1800</v>
          </cell>
        </row>
        <row r="172">
          <cell r="B172" t="str">
            <v>RIEL IPN 100</v>
          </cell>
          <cell r="C172" t="str">
            <v>ML</v>
          </cell>
          <cell r="D172">
            <v>15250</v>
          </cell>
        </row>
        <row r="173">
          <cell r="B173" t="str">
            <v>ANGULO DE 1 ½"× 1/8"</v>
          </cell>
          <cell r="C173" t="str">
            <v>ML</v>
          </cell>
          <cell r="D173">
            <v>1850</v>
          </cell>
        </row>
        <row r="174">
          <cell r="B174" t="str">
            <v>REJA METALICA EN  TUBO 1 X 1</v>
          </cell>
          <cell r="C174" t="str">
            <v>ML</v>
          </cell>
          <cell r="D174">
            <v>35000</v>
          </cell>
        </row>
        <row r="175">
          <cell r="B175" t="str">
            <v>SOLDADURA 6013 1/8"</v>
          </cell>
          <cell r="C175" t="str">
            <v>KG</v>
          </cell>
          <cell r="D175">
            <v>6000</v>
          </cell>
        </row>
        <row r="176">
          <cell r="B176" t="str">
            <v>PINTURA PARA TABLERO X 1/4</v>
          </cell>
          <cell r="C176" t="str">
            <v>1/4 GAL</v>
          </cell>
          <cell r="D176">
            <v>25000</v>
          </cell>
        </row>
        <row r="177">
          <cell r="B177" t="str">
            <v>RELLENO EN MATERIAL COMUN</v>
          </cell>
          <cell r="C177" t="str">
            <v>M3</v>
          </cell>
          <cell r="D177">
            <v>9000</v>
          </cell>
        </row>
        <row r="178">
          <cell r="B178" t="str">
            <v xml:space="preserve">CANAL METALICA </v>
          </cell>
          <cell r="C178" t="str">
            <v>ML</v>
          </cell>
          <cell r="D178">
            <v>15000</v>
          </cell>
        </row>
        <row r="179">
          <cell r="B179" t="str">
            <v>BISAGRAS</v>
          </cell>
          <cell r="C179" t="str">
            <v>UND</v>
          </cell>
          <cell r="D179">
            <v>2000</v>
          </cell>
        </row>
        <row r="180">
          <cell r="B180" t="str">
            <v>ANCLAJES</v>
          </cell>
          <cell r="C180" t="str">
            <v>UND</v>
          </cell>
          <cell r="D180">
            <v>1000</v>
          </cell>
        </row>
        <row r="181">
          <cell r="B181" t="str">
            <v>CLOSET DE MADERA</v>
          </cell>
          <cell r="C181" t="str">
            <v>UND</v>
          </cell>
          <cell r="D181">
            <v>280000</v>
          </cell>
        </row>
        <row r="182">
          <cell r="B182" t="str">
            <v>LIMPIADOR LIQUIDO</v>
          </cell>
          <cell r="C182" t="str">
            <v>FRASCO</v>
          </cell>
          <cell r="D182">
            <v>3500</v>
          </cell>
        </row>
        <row r="183">
          <cell r="B183" t="str">
            <v>CABLE No 8</v>
          </cell>
          <cell r="C183" t="str">
            <v>ML</v>
          </cell>
          <cell r="D183">
            <v>800</v>
          </cell>
        </row>
        <row r="184">
          <cell r="B184" t="str">
            <v>TACOS 30 AMP</v>
          </cell>
          <cell r="C184" t="str">
            <v>UND</v>
          </cell>
          <cell r="D184">
            <v>4700</v>
          </cell>
        </row>
        <row r="185">
          <cell r="B185" t="str">
            <v>FLOTADOR 3/4</v>
          </cell>
          <cell r="C185" t="str">
            <v>UND</v>
          </cell>
          <cell r="D185">
            <v>15000</v>
          </cell>
        </row>
        <row r="186">
          <cell r="B186" t="str">
            <v>IMPERABILIZANTE SIKA 1</v>
          </cell>
          <cell r="C186" t="str">
            <v>GAL</v>
          </cell>
          <cell r="D186">
            <v>12000</v>
          </cell>
        </row>
        <row r="187">
          <cell r="B187" t="str">
            <v>LADRILLO H-10</v>
          </cell>
          <cell r="C187" t="str">
            <v>UND</v>
          </cell>
          <cell r="D187">
            <v>750</v>
          </cell>
        </row>
        <row r="188">
          <cell r="B188" t="str">
            <v>LADRILLO TOLETE</v>
          </cell>
          <cell r="C188" t="str">
            <v>UND</v>
          </cell>
          <cell r="D188">
            <v>200</v>
          </cell>
        </row>
        <row r="189">
          <cell r="B189" t="str">
            <v>HIERRO DE REFUERZO Ø=¼"</v>
          </cell>
          <cell r="C189" t="str">
            <v>KG</v>
          </cell>
          <cell r="D189">
            <v>1300</v>
          </cell>
        </row>
        <row r="190">
          <cell r="B190" t="str">
            <v>TUBO GALVANIZADO 2"</v>
          </cell>
          <cell r="C190" t="str">
            <v>ML</v>
          </cell>
          <cell r="D190">
            <v>12900</v>
          </cell>
        </row>
        <row r="191">
          <cell r="B191" t="str">
            <v>TUBO  PVC S 4"</v>
          </cell>
          <cell r="C191" t="str">
            <v>ML</v>
          </cell>
          <cell r="D191">
            <v>6000</v>
          </cell>
        </row>
        <row r="192">
          <cell r="B192" t="str">
            <v>TUBO PVC-S 2"</v>
          </cell>
          <cell r="C192" t="str">
            <v>ML</v>
          </cell>
          <cell r="D192">
            <v>3400</v>
          </cell>
        </row>
        <row r="193">
          <cell r="B193" t="str">
            <v>PINTURA SIKACOLOR</v>
          </cell>
          <cell r="C193" t="str">
            <v>GAL</v>
          </cell>
          <cell r="D193">
            <v>45000</v>
          </cell>
        </row>
        <row r="194">
          <cell r="B194" t="str">
            <v>CERRADURA ALUMN/SAT ALCOBA</v>
          </cell>
          <cell r="C194" t="str">
            <v>UND</v>
          </cell>
          <cell r="D194">
            <v>30000</v>
          </cell>
        </row>
        <row r="195">
          <cell r="B195" t="str">
            <v>PUERTA EN MADERA 1m×2m</v>
          </cell>
          <cell r="C195" t="str">
            <v>UND</v>
          </cell>
          <cell r="D195">
            <v>120000</v>
          </cell>
        </row>
        <row r="196">
          <cell r="B196" t="str">
            <v>CORREA DE ½ X 3/8</v>
          </cell>
          <cell r="C196" t="str">
            <v>ML</v>
          </cell>
          <cell r="D196">
            <v>10500</v>
          </cell>
        </row>
        <row r="197">
          <cell r="B197" t="str">
            <v>LAMINA DE ZINC</v>
          </cell>
          <cell r="C197" t="str">
            <v>M2</v>
          </cell>
          <cell r="D197">
            <v>3800</v>
          </cell>
        </row>
        <row r="198">
          <cell r="B198" t="str">
            <v>TUBO METALICO DE 4" X 2"</v>
          </cell>
          <cell r="C198" t="str">
            <v>ML</v>
          </cell>
          <cell r="D198">
            <v>23000</v>
          </cell>
        </row>
        <row r="199">
          <cell r="B199" t="str">
            <v>MALLA ESLABONADA h = 1,8 mt</v>
          </cell>
          <cell r="C199" t="str">
            <v>ML</v>
          </cell>
          <cell r="D199">
            <v>4000</v>
          </cell>
        </row>
        <row r="200">
          <cell r="B200" t="str">
            <v>PLATINA DE ½ X 3/16</v>
          </cell>
          <cell r="C200" t="str">
            <v>ML</v>
          </cell>
          <cell r="D200">
            <v>1000</v>
          </cell>
        </row>
        <row r="201">
          <cell r="B201" t="str">
            <v>ALAMBRE DE PUA MOTTO 300</v>
          </cell>
          <cell r="C201" t="str">
            <v>ML</v>
          </cell>
          <cell r="D201">
            <v>117</v>
          </cell>
        </row>
        <row r="202">
          <cell r="B202" t="str">
            <v>MALLA ESLABONADA cal. 12 2.5"×2.5"</v>
          </cell>
          <cell r="C202" t="str">
            <v>M2</v>
          </cell>
          <cell r="D202">
            <v>3900</v>
          </cell>
        </row>
        <row r="203">
          <cell r="B203" t="str">
            <v>ANGULO  DE 2" X 1/4"</v>
          </cell>
          <cell r="C203" t="str">
            <v>ML</v>
          </cell>
          <cell r="D203">
            <v>4890</v>
          </cell>
        </row>
        <row r="204">
          <cell r="B204" t="str">
            <v>CIMIENTO CONCR CICLOPEO (.4m×.4m)</v>
          </cell>
          <cell r="C204" t="str">
            <v>M3</v>
          </cell>
          <cell r="D204">
            <v>169947</v>
          </cell>
        </row>
        <row r="205">
          <cell r="B205" t="str">
            <v>TINNER</v>
          </cell>
          <cell r="C205" t="str">
            <v>LT</v>
          </cell>
          <cell r="D205">
            <v>2500</v>
          </cell>
        </row>
        <row r="206">
          <cell r="B206" t="str">
            <v>TUBO METALICO DE 3" X 2"</v>
          </cell>
          <cell r="C206" t="str">
            <v>ML</v>
          </cell>
          <cell r="D206">
            <v>18000</v>
          </cell>
        </row>
        <row r="207">
          <cell r="B207" t="str">
            <v>CIMIENTO CONCR CICLOPEO (0.3m×0.3m)</v>
          </cell>
          <cell r="C207" t="str">
            <v>M3</v>
          </cell>
          <cell r="D207">
            <v>169947</v>
          </cell>
        </row>
        <row r="208">
          <cell r="B208" t="str">
            <v>VIGA AMARRE REF (.15mx.2m)</v>
          </cell>
          <cell r="C208" t="str">
            <v>ML</v>
          </cell>
          <cell r="D208">
            <v>23532</v>
          </cell>
        </row>
        <row r="212">
          <cell r="C212" t="str">
            <v>UND</v>
          </cell>
          <cell r="D212">
            <v>84216</v>
          </cell>
        </row>
        <row r="213">
          <cell r="E213" t="e">
            <v>#REF!</v>
          </cell>
        </row>
        <row r="215">
          <cell r="B215" t="str">
            <v>NOMBRE</v>
          </cell>
          <cell r="C215" t="str">
            <v>UNIDAD</v>
          </cell>
          <cell r="D215" t="str">
            <v>PRECIO</v>
          </cell>
        </row>
        <row r="216">
          <cell r="B216" t="str">
            <v>MAESTRO</v>
          </cell>
          <cell r="C216" t="str">
            <v>JORNAL</v>
          </cell>
          <cell r="D216">
            <v>30000</v>
          </cell>
          <cell r="E216" t="e">
            <v>#REF!</v>
          </cell>
        </row>
        <row r="217">
          <cell r="B217" t="str">
            <v>OFICIAL</v>
          </cell>
          <cell r="C217" t="str">
            <v>JORNAL</v>
          </cell>
          <cell r="D217">
            <v>20000</v>
          </cell>
          <cell r="E217" t="e">
            <v>#REF!</v>
          </cell>
        </row>
        <row r="218">
          <cell r="B218" t="str">
            <v>OBRERO</v>
          </cell>
          <cell r="C218" t="str">
            <v>JORNAL</v>
          </cell>
          <cell r="D218">
            <v>13200</v>
          </cell>
          <cell r="E218" t="e">
            <v>#REF!</v>
          </cell>
        </row>
        <row r="219">
          <cell r="B219" t="str">
            <v>CUADRILLA DE TOPOGRAFIA 1×2×2</v>
          </cell>
          <cell r="C219" t="str">
            <v>DIA</v>
          </cell>
          <cell r="D219">
            <v>100000</v>
          </cell>
          <cell r="E219" t="e">
            <v>#REF!</v>
          </cell>
        </row>
        <row r="220">
          <cell r="B220" t="str">
            <v>METALURGICO</v>
          </cell>
          <cell r="C220" t="str">
            <v>DIA</v>
          </cell>
          <cell r="D220">
            <v>60000</v>
          </cell>
          <cell r="E220" t="e">
            <v>#REF!</v>
          </cell>
        </row>
        <row r="221">
          <cell r="B221" t="str">
            <v>TECNICO ELECTRICO</v>
          </cell>
          <cell r="C221" t="str">
            <v>DIA</v>
          </cell>
          <cell r="D221">
            <v>40000</v>
          </cell>
          <cell r="E221" t="e">
            <v>#REF!</v>
          </cell>
        </row>
        <row r="222">
          <cell r="B222" t="str">
            <v>SOLDADOR ELECT</v>
          </cell>
          <cell r="C222" t="str">
            <v>DIA</v>
          </cell>
          <cell r="D222">
            <v>24360</v>
          </cell>
          <cell r="E222" t="e">
            <v>#REF!</v>
          </cell>
        </row>
        <row r="223">
          <cell r="B223" t="str">
            <v>xxx</v>
          </cell>
          <cell r="E223" t="e">
            <v>#REF!</v>
          </cell>
        </row>
        <row r="224">
          <cell r="B224" t="str">
            <v>xxx</v>
          </cell>
          <cell r="E224" t="e">
            <v>#REF!</v>
          </cell>
        </row>
        <row r="225">
          <cell r="B225" t="str">
            <v>xxx</v>
          </cell>
          <cell r="E225" t="e">
            <v>#REF!</v>
          </cell>
        </row>
        <row r="227">
          <cell r="B227" t="str">
            <v>NOMBRE</v>
          </cell>
          <cell r="C227" t="str">
            <v>UNIDAD</v>
          </cell>
          <cell r="D227" t="str">
            <v>PRECIO</v>
          </cell>
        </row>
        <row r="228">
          <cell r="B228" t="str">
            <v>HERRAMIENTA MENOR</v>
          </cell>
          <cell r="C228" t="str">
            <v>GLB</v>
          </cell>
          <cell r="D228">
            <v>1500</v>
          </cell>
          <cell r="E228" t="e">
            <v>#REF!</v>
          </cell>
        </row>
        <row r="229">
          <cell r="B229" t="str">
            <v>FORMALETA</v>
          </cell>
          <cell r="C229" t="str">
            <v>GLB</v>
          </cell>
          <cell r="D229">
            <v>20000</v>
          </cell>
          <cell r="E229" t="e">
            <v>#REF!</v>
          </cell>
        </row>
        <row r="230">
          <cell r="B230" t="str">
            <v>ESTACAS MADERA</v>
          </cell>
          <cell r="C230" t="str">
            <v>UND</v>
          </cell>
          <cell r="D230">
            <v>500</v>
          </cell>
          <cell r="E230" t="e">
            <v>#REF!</v>
          </cell>
        </row>
        <row r="231">
          <cell r="B231" t="str">
            <v>BOMBA SUMERGIBLE</v>
          </cell>
          <cell r="C231" t="str">
            <v>UND</v>
          </cell>
          <cell r="D231">
            <v>2250000</v>
          </cell>
          <cell r="E231" t="e">
            <v>#REF!</v>
          </cell>
        </row>
        <row r="232">
          <cell r="B232" t="str">
            <v>TEJA ACEROLIT</v>
          </cell>
          <cell r="C232" t="str">
            <v>UND</v>
          </cell>
          <cell r="D232">
            <v>15000</v>
          </cell>
          <cell r="E232" t="e">
            <v>#REF!</v>
          </cell>
        </row>
        <row r="233">
          <cell r="B233" t="str">
            <v>PUERTA LAM DOB CAL 20 e=0.12 CON MARCO</v>
          </cell>
          <cell r="C233" t="str">
            <v>M2</v>
          </cell>
          <cell r="D233">
            <v>160000</v>
          </cell>
          <cell r="E233" t="e">
            <v>#REF!</v>
          </cell>
        </row>
        <row r="234">
          <cell r="B234" t="str">
            <v>HERRAMIENTA M.</v>
          </cell>
          <cell r="C234" t="str">
            <v>GLB</v>
          </cell>
          <cell r="D234">
            <v>250</v>
          </cell>
          <cell r="E234" t="e">
            <v>#REF!</v>
          </cell>
        </row>
        <row r="235">
          <cell r="B235" t="str">
            <v>HERRAMIENTAS MENOR</v>
          </cell>
          <cell r="C235" t="str">
            <v>GLB</v>
          </cell>
          <cell r="D235">
            <v>1000</v>
          </cell>
          <cell r="E235" t="e">
            <v>#REF!</v>
          </cell>
        </row>
        <row r="236">
          <cell r="B236" t="str">
            <v>FORMALETA EN MADERA PULIDA</v>
          </cell>
          <cell r="C236" t="str">
            <v>ML</v>
          </cell>
          <cell r="D236">
            <v>1500</v>
          </cell>
          <cell r="E236" t="e">
            <v>#REF!</v>
          </cell>
        </row>
        <row r="237">
          <cell r="B237" t="str">
            <v>FORMALETA METALICA 1×0.25</v>
          </cell>
          <cell r="C237" t="str">
            <v>DIA</v>
          </cell>
          <cell r="D237">
            <v>40</v>
          </cell>
          <cell r="E237" t="e">
            <v>#REF!</v>
          </cell>
        </row>
        <row r="238">
          <cell r="B238" t="str">
            <v>TABLERO DE MADERA</v>
          </cell>
          <cell r="C238" t="str">
            <v>d/M</v>
          </cell>
          <cell r="D238">
            <v>70</v>
          </cell>
          <cell r="E238" t="e">
            <v>#REF!</v>
          </cell>
        </row>
        <row r="239">
          <cell r="B239" t="str">
            <v>PARAL METALICO (TELESCOPICO)</v>
          </cell>
          <cell r="C239" t="str">
            <v>d/M</v>
          </cell>
          <cell r="D239">
            <v>90</v>
          </cell>
          <cell r="E239" t="e">
            <v>#REF!</v>
          </cell>
          <cell r="F239" t="str">
            <v>3metros</v>
          </cell>
        </row>
        <row r="240">
          <cell r="B240" t="str">
            <v>CERCHA METALICA DE 3M</v>
          </cell>
          <cell r="C240" t="str">
            <v>d/M</v>
          </cell>
          <cell r="D240">
            <v>70</v>
          </cell>
          <cell r="E240" t="e">
            <v>#REF!</v>
          </cell>
        </row>
        <row r="241">
          <cell r="B241" t="str">
            <v>FORMALETA METALICA 1×0.5 M-Und</v>
          </cell>
          <cell r="C241" t="str">
            <v>DIA</v>
          </cell>
          <cell r="D241">
            <v>60</v>
          </cell>
          <cell r="E241" t="e">
            <v>#REF!</v>
          </cell>
        </row>
        <row r="242">
          <cell r="B242" t="str">
            <v>XXX</v>
          </cell>
          <cell r="E242" t="e">
            <v>#REF!</v>
          </cell>
        </row>
        <row r="243">
          <cell r="B243" t="str">
            <v>XXX</v>
          </cell>
          <cell r="E243" t="e">
            <v>#REF!</v>
          </cell>
        </row>
        <row r="244">
          <cell r="B244" t="str">
            <v>XXX</v>
          </cell>
          <cell r="E244" t="e">
            <v>#REF!</v>
          </cell>
        </row>
        <row r="245">
          <cell r="B245" t="str">
            <v>XXX</v>
          </cell>
          <cell r="E245" t="e">
            <v>#REF!</v>
          </cell>
        </row>
        <row r="246">
          <cell r="B246" t="str">
            <v>XXX</v>
          </cell>
          <cell r="E246" t="e">
            <v>#REF!</v>
          </cell>
        </row>
        <row r="247">
          <cell r="B247" t="str">
            <v>XXX</v>
          </cell>
          <cell r="E247" t="e">
            <v>#REF!</v>
          </cell>
        </row>
        <row r="248">
          <cell r="B248" t="str">
            <v>XXX</v>
          </cell>
          <cell r="E248" t="e">
            <v>#REF!</v>
          </cell>
        </row>
        <row r="249">
          <cell r="B249" t="str">
            <v>XXX</v>
          </cell>
          <cell r="E249" t="e">
            <v>#REF!</v>
          </cell>
        </row>
        <row r="250">
          <cell r="D250" t="str">
            <v xml:space="preserve">  </v>
          </cell>
        </row>
        <row r="251">
          <cell r="D251" t="str">
            <v xml:space="preserve">  </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IGBOLILLOS29"/>
    </sheetNames>
    <sheetDataSet>
      <sheetData sheetId="0"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d Stats"/>
      <sheetName val="Notes"/>
      <sheetName val="Rosters MA UA"/>
      <sheetName val="Inputs"/>
      <sheetName val="Bige"/>
      <sheetName val="Fixed Plant"/>
      <sheetName val="MineMaintenance"/>
      <sheetName val="Fixed Plant Maintenance"/>
      <sheetName val="Template Feed Posting"/>
      <sheetName val="Fixed Plant Consumables"/>
      <sheetName val="Machine Requirements Summary"/>
      <sheetName val="Loading Type 1 - hours"/>
      <sheetName val="Loading Type 2 - hours"/>
      <sheetName val="Loading Type 3 - hours"/>
      <sheetName val="Ancillary Hours"/>
      <sheetName val="Drill&amp;Blast"/>
      <sheetName val="Ancillary Fleet CapRep"/>
      <sheetName val="Truck Fleet CapRep"/>
      <sheetName val="Capital Replacement Summary"/>
      <sheetName val="Discount Analysis (2)"/>
      <sheetName val="cost codes"/>
    </sheetNames>
    <sheetDataSet>
      <sheetData sheetId="0"/>
      <sheetData sheetId="1" refreshError="1"/>
      <sheetData sheetId="2"/>
      <sheetData sheetId="3">
        <row r="25">
          <cell r="J25">
            <v>3.5000000000000003E-2</v>
          </cell>
        </row>
        <row r="26">
          <cell r="J26">
            <v>0.1</v>
          </cell>
        </row>
        <row r="127">
          <cell r="L127" t="str">
            <v>2200</v>
          </cell>
          <cell r="M127" t="str">
            <v xml:space="preserve"> MINE PRODUCTION MGR</v>
          </cell>
          <cell r="N127" t="str">
            <v>010</v>
          </cell>
          <cell r="O127" t="str">
            <v>Marion DRILLING</v>
          </cell>
          <cell r="P127">
            <v>100</v>
          </cell>
          <cell r="Q127" t="str">
            <v>Emulsion</v>
          </cell>
        </row>
        <row r="128">
          <cell r="L128" t="str">
            <v>2480</v>
          </cell>
          <cell r="M128" t="str">
            <v xml:space="preserve"> MINE MAINTENANCE MGR</v>
          </cell>
          <cell r="N128" t="str">
            <v>011</v>
          </cell>
          <cell r="O128" t="str">
            <v>New Drill</v>
          </cell>
          <cell r="P128">
            <v>101</v>
          </cell>
          <cell r="Q128" t="str">
            <v>Blast Accessories</v>
          </cell>
        </row>
        <row r="129">
          <cell r="L129" t="str">
            <v>2300</v>
          </cell>
          <cell r="M129" t="str">
            <v xml:space="preserve"> MILL PRODUCTION MGR</v>
          </cell>
          <cell r="N129" t="str">
            <v>020</v>
          </cell>
          <cell r="O129" t="str">
            <v>Blasting</v>
          </cell>
          <cell r="P129">
            <v>102</v>
          </cell>
          <cell r="Q129" t="str">
            <v>Stemming - Lime Rock in Blast Holes</v>
          </cell>
        </row>
        <row r="130">
          <cell r="L130" t="str">
            <v>2400</v>
          </cell>
          <cell r="M130" t="str">
            <v xml:space="preserve"> MILL MAINTENANCE MGR</v>
          </cell>
          <cell r="N130" t="str">
            <v>030</v>
          </cell>
          <cell r="O130" t="str">
            <v>Rope Shovels</v>
          </cell>
          <cell r="P130">
            <v>103</v>
          </cell>
          <cell r="Q130" t="str">
            <v>Chemicals - Other</v>
          </cell>
        </row>
        <row r="131">
          <cell r="L131" t="str">
            <v>2500</v>
          </cell>
          <cell r="M131" t="str">
            <v xml:space="preserve"> PROCESS CONTROL MGR</v>
          </cell>
          <cell r="N131" t="str">
            <v>031</v>
          </cell>
          <cell r="O131" t="str">
            <v>O&amp;K Hydraulic Shovels</v>
          </cell>
          <cell r="P131">
            <v>104</v>
          </cell>
          <cell r="Q131" t="str">
            <v>Collector - Primary</v>
          </cell>
        </row>
        <row r="132">
          <cell r="L132" t="str">
            <v>2600</v>
          </cell>
          <cell r="M132" t="str">
            <v xml:space="preserve"> KIUNGA &amp; BIGE PRODUCTION MGR</v>
          </cell>
          <cell r="N132" t="str">
            <v>040</v>
          </cell>
          <cell r="O132" t="str">
            <v>Loading 992 FEL</v>
          </cell>
          <cell r="P132">
            <v>106</v>
          </cell>
          <cell r="Q132" t="str">
            <v>Flocculants</v>
          </cell>
        </row>
        <row r="133">
          <cell r="L133" t="str">
            <v>2601</v>
          </cell>
          <cell r="M133" t="str">
            <v xml:space="preserve"> BIGE PLANT FOREMAN</v>
          </cell>
          <cell r="N133" t="str">
            <v>050</v>
          </cell>
          <cell r="O133" t="str">
            <v>777 Haulage</v>
          </cell>
          <cell r="P133">
            <v>107</v>
          </cell>
          <cell r="Q133" t="str">
            <v>Frother</v>
          </cell>
        </row>
        <row r="134">
          <cell r="L134" t="str">
            <v>2610</v>
          </cell>
          <cell r="M134" t="str">
            <v xml:space="preserve"> KIUNGA &amp; K59 MAINTENANCE TC</v>
          </cell>
          <cell r="N134" t="str">
            <v>051</v>
          </cell>
          <cell r="O134" t="str">
            <v>789 Haulage</v>
          </cell>
          <cell r="P134">
            <v>108</v>
          </cell>
          <cell r="Q134" t="str">
            <v xml:space="preserve">Lime </v>
          </cell>
        </row>
        <row r="135">
          <cell r="L135" t="str">
            <v>2420</v>
          </cell>
          <cell r="M135" t="str">
            <v xml:space="preserve"> MAINTENANCE ENGINEERING &amp; PLA</v>
          </cell>
          <cell r="N135" t="str">
            <v>060</v>
          </cell>
          <cell r="O135" t="str">
            <v>Contract Mining</v>
          </cell>
          <cell r="P135">
            <v>109</v>
          </cell>
          <cell r="Q135" t="str">
            <v>Raw Limestone</v>
          </cell>
        </row>
        <row r="136">
          <cell r="L136" t="str">
            <v>2430</v>
          </cell>
          <cell r="M136" t="str">
            <v xml:space="preserve"> ELECTRICAL MAINTENANCE TC</v>
          </cell>
          <cell r="N136" t="str">
            <v>070</v>
          </cell>
          <cell r="O136" t="str">
            <v>D10 Dozing</v>
          </cell>
          <cell r="P136">
            <v>110</v>
          </cell>
          <cell r="Q136" t="str">
            <v>Anti-scalant</v>
          </cell>
        </row>
        <row r="137">
          <cell r="L137" t="str">
            <v>2450</v>
          </cell>
          <cell r="M137" t="str">
            <v xml:space="preserve"> FIXED PLANT TC</v>
          </cell>
          <cell r="N137" t="str">
            <v>071</v>
          </cell>
          <cell r="O137" t="str">
            <v>D11 Dozing</v>
          </cell>
          <cell r="P137">
            <v>111</v>
          </cell>
          <cell r="Q137" t="str">
            <v>NaSH</v>
          </cell>
        </row>
        <row r="138">
          <cell r="L138" t="str">
            <v>2460</v>
          </cell>
          <cell r="M138" t="str">
            <v xml:space="preserve"> MAINTENANCE SERVICES TC</v>
          </cell>
          <cell r="N138" t="str">
            <v>080</v>
          </cell>
          <cell r="O138" t="str">
            <v>Grading</v>
          </cell>
          <cell r="P138">
            <v>112</v>
          </cell>
          <cell r="Q138" t="str">
            <v>Grinding Balls</v>
          </cell>
        </row>
        <row r="139">
          <cell r="L139" t="str">
            <v>2470</v>
          </cell>
          <cell r="M139" t="str">
            <v xml:space="preserve"> FABRICATION &amp; BOILERMAKING TC</v>
          </cell>
          <cell r="N139" t="str">
            <v>090</v>
          </cell>
          <cell r="O139" t="str">
            <v>Pit Stabilisation</v>
          </cell>
          <cell r="P139">
            <v>113</v>
          </cell>
          <cell r="Q139" t="str">
            <v>Liners &amp; Bolts</v>
          </cell>
        </row>
        <row r="140">
          <cell r="N140" t="str">
            <v>100</v>
          </cell>
          <cell r="O140" t="str">
            <v>Dewatering</v>
          </cell>
          <cell r="P140">
            <v>130</v>
          </cell>
          <cell r="Q140" t="str">
            <v>Components &amp; Parts - General</v>
          </cell>
        </row>
        <row r="141">
          <cell r="N141" t="str">
            <v>110</v>
          </cell>
          <cell r="O141" t="str">
            <v>Mining Support (Lighting Plants, RTD)</v>
          </cell>
          <cell r="P141">
            <v>131</v>
          </cell>
          <cell r="Q141" t="str">
            <v>Components &amp; Parts - Ground Engaging Tools</v>
          </cell>
        </row>
        <row r="142">
          <cell r="N142" t="str">
            <v>120</v>
          </cell>
          <cell r="O142" t="str">
            <v>Inpit Cushing</v>
          </cell>
          <cell r="P142">
            <v>132</v>
          </cell>
          <cell r="Q142" t="str">
            <v>Components &amp; Parts - Piping / Plumbing</v>
          </cell>
        </row>
        <row r="143">
          <cell r="N143" t="str">
            <v>121</v>
          </cell>
          <cell r="O143" t="str">
            <v>Taranaki crushing</v>
          </cell>
          <cell r="P143">
            <v>133</v>
          </cell>
          <cell r="Q143" t="str">
            <v>Components &amp; Parts - Buildings</v>
          </cell>
        </row>
        <row r="144">
          <cell r="N144" t="str">
            <v>130</v>
          </cell>
          <cell r="O144" t="str">
            <v>Conveying and feeding</v>
          </cell>
          <cell r="P144">
            <v>134</v>
          </cell>
          <cell r="Q144" t="str">
            <v>Rubber Wear Parts</v>
          </cell>
        </row>
        <row r="145">
          <cell r="N145" t="str">
            <v>200</v>
          </cell>
          <cell r="O145" t="str">
            <v>Grinding Line #1</v>
          </cell>
          <cell r="P145">
            <v>135</v>
          </cell>
          <cell r="Q145" t="str">
            <v>Steel Sections</v>
          </cell>
        </row>
        <row r="146">
          <cell r="N146" t="str">
            <v>201</v>
          </cell>
          <cell r="O146" t="str">
            <v>Grinding Line #2</v>
          </cell>
          <cell r="P146">
            <v>136</v>
          </cell>
          <cell r="Q146" t="str">
            <v>Components &amp; Parts - Undercarriage</v>
          </cell>
        </row>
        <row r="147">
          <cell r="N147" t="str">
            <v>210</v>
          </cell>
          <cell r="O147" t="str">
            <v>Flotation Line #1</v>
          </cell>
          <cell r="P147">
            <v>161</v>
          </cell>
          <cell r="Q147" t="str">
            <v>Consumables - General</v>
          </cell>
        </row>
        <row r="148">
          <cell r="N148" t="str">
            <v>211</v>
          </cell>
          <cell r="O148" t="str">
            <v>Flotation Line #2</v>
          </cell>
          <cell r="P148">
            <v>165</v>
          </cell>
          <cell r="Q148" t="str">
            <v>Filter Cloths and parts</v>
          </cell>
        </row>
        <row r="149">
          <cell r="N149" t="str">
            <v>240</v>
          </cell>
          <cell r="O149" t="str">
            <v>Concentrate Dewatering</v>
          </cell>
          <cell r="P149">
            <v>166</v>
          </cell>
          <cell r="Q149" t="str">
            <v>Tyres</v>
          </cell>
        </row>
        <row r="150">
          <cell r="N150" t="str">
            <v>250</v>
          </cell>
          <cell r="O150" t="str">
            <v>Thickner/Tailings</v>
          </cell>
          <cell r="P150">
            <v>167</v>
          </cell>
          <cell r="Q150" t="str">
            <v>Concrete</v>
          </cell>
        </row>
        <row r="151">
          <cell r="N151" t="str">
            <v>260</v>
          </cell>
          <cell r="O151" t="str">
            <v>Water systems</v>
          </cell>
          <cell r="P151">
            <v>168</v>
          </cell>
          <cell r="Q151" t="str">
            <v>Rigging/Cables</v>
          </cell>
        </row>
        <row r="152">
          <cell r="N152" t="str">
            <v>270</v>
          </cell>
          <cell r="O152" t="str">
            <v>Lime Production</v>
          </cell>
          <cell r="P152">
            <v>169</v>
          </cell>
          <cell r="Q152" t="str">
            <v>Culverts</v>
          </cell>
        </row>
        <row r="153">
          <cell r="N153" t="str">
            <v>280</v>
          </cell>
          <cell r="O153" t="str">
            <v>Plant Service</v>
          </cell>
          <cell r="P153">
            <v>180</v>
          </cell>
          <cell r="Q153" t="str">
            <v>Distillate</v>
          </cell>
        </row>
        <row r="154">
          <cell r="N154" t="str">
            <v>290</v>
          </cell>
          <cell r="O154" t="str">
            <v>Laboratory Services - XRF</v>
          </cell>
          <cell r="P154">
            <v>183</v>
          </cell>
          <cell r="Q154" t="str">
            <v>Oil and Grease</v>
          </cell>
        </row>
        <row r="155">
          <cell r="N155" t="str">
            <v>300</v>
          </cell>
          <cell r="O155" t="str">
            <v>Fire Assay</v>
          </cell>
          <cell r="P155">
            <v>184</v>
          </cell>
          <cell r="Q155" t="str">
            <v>Petrol</v>
          </cell>
        </row>
        <row r="156">
          <cell r="N156" t="str">
            <v>310</v>
          </cell>
          <cell r="O156" t="str">
            <v>Sample Preparation</v>
          </cell>
          <cell r="P156">
            <v>185</v>
          </cell>
          <cell r="Q156" t="str">
            <v>Distillate Subsidy</v>
          </cell>
        </row>
        <row r="157">
          <cell r="N157" t="str">
            <v>320</v>
          </cell>
          <cell r="O157" t="str">
            <v>Laboratory Services - Other</v>
          </cell>
          <cell r="P157">
            <v>200</v>
          </cell>
          <cell r="Q157" t="str">
            <v>Contractors</v>
          </cell>
        </row>
        <row r="158">
          <cell r="N158" t="str">
            <v>330</v>
          </cell>
          <cell r="O158" t="str">
            <v>Metallurgical Laboratory</v>
          </cell>
          <cell r="P158">
            <v>201</v>
          </cell>
          <cell r="Q158" t="str">
            <v xml:space="preserve">Consultants </v>
          </cell>
        </row>
        <row r="159">
          <cell r="N159" t="str">
            <v>340</v>
          </cell>
          <cell r="O159" t="str">
            <v>Gravity Gold Production</v>
          </cell>
          <cell r="P159">
            <v>202</v>
          </cell>
          <cell r="Q159" t="str">
            <v>Aircraft Hire - Fixed Wing &amp; Helicopter</v>
          </cell>
        </row>
        <row r="160">
          <cell r="N160" t="str">
            <v>350</v>
          </cell>
          <cell r="O160" t="str">
            <v>Concentrate Handling - Pipeline &amp; K59</v>
          </cell>
          <cell r="P160">
            <v>203</v>
          </cell>
          <cell r="Q160" t="str">
            <v>Assaying / Laboratory Charges</v>
          </cell>
        </row>
        <row r="161">
          <cell r="N161" t="str">
            <v>360</v>
          </cell>
          <cell r="O161" t="str">
            <v>Kunga Thickening</v>
          </cell>
          <cell r="P161">
            <v>204</v>
          </cell>
          <cell r="Q161" t="str">
            <v>Equipment Hire / lease</v>
          </cell>
        </row>
        <row r="162">
          <cell r="N162" t="str">
            <v>370</v>
          </cell>
          <cell r="O162" t="str">
            <v>Kiunga Dewatering</v>
          </cell>
        </row>
        <row r="163">
          <cell r="N163" t="str">
            <v>380</v>
          </cell>
          <cell r="O163" t="str">
            <v>Kiunga Drying</v>
          </cell>
        </row>
        <row r="164">
          <cell r="N164" t="str">
            <v>390</v>
          </cell>
          <cell r="O164" t="str">
            <v>Kiunga Stockpiling</v>
          </cell>
        </row>
        <row r="165">
          <cell r="N165" t="str">
            <v>400</v>
          </cell>
          <cell r="O165" t="str">
            <v>Barge Loading - Concentrate</v>
          </cell>
        </row>
        <row r="166">
          <cell r="N166" t="str">
            <v>410</v>
          </cell>
          <cell r="O166" t="str">
            <v>River Navigation</v>
          </cell>
        </row>
        <row r="167">
          <cell r="N167" t="str">
            <v>420</v>
          </cell>
          <cell r="O167" t="str">
            <v>Barge Shipping Concentrate &amp; General Cargo</v>
          </cell>
        </row>
        <row r="168">
          <cell r="N168" t="str">
            <v>430</v>
          </cell>
          <cell r="O168" t="str">
            <v>Silo Vessel Ops</v>
          </cell>
        </row>
        <row r="169">
          <cell r="N169" t="str">
            <v>450</v>
          </cell>
          <cell r="O169" t="str">
            <v>Dredging</v>
          </cell>
        </row>
        <row r="170">
          <cell r="N170" t="str">
            <v>460</v>
          </cell>
          <cell r="O170" t="str">
            <v>Rehabilitation (planting/Mulching)</v>
          </cell>
        </row>
        <row r="171">
          <cell r="N171" t="str">
            <v>470</v>
          </cell>
          <cell r="O171" t="str">
            <v>Earthmoving and Drainage</v>
          </cell>
        </row>
        <row r="172">
          <cell r="N172" t="str">
            <v>490</v>
          </cell>
          <cell r="O172" t="str">
            <v>Reclaimation</v>
          </cell>
        </row>
        <row r="173">
          <cell r="N173" t="str">
            <v>860</v>
          </cell>
          <cell r="O173" t="str">
            <v>Administration</v>
          </cell>
        </row>
      </sheetData>
      <sheetData sheetId="4" refreshError="1"/>
      <sheetData sheetId="5">
        <row r="109">
          <cell r="F109" t="str">
            <v>Feeder FE05</v>
          </cell>
          <cell r="G109" t="str">
            <v>Calc</v>
          </cell>
          <cell r="H109" t="str">
            <v>t/rate</v>
          </cell>
          <cell r="I109">
            <v>1.1111111111111112E-5</v>
          </cell>
          <cell r="J109">
            <v>25.729399999999995</v>
          </cell>
          <cell r="K109">
            <v>24.550866666666668</v>
          </cell>
          <cell r="L109">
            <v>25.418500000000002</v>
          </cell>
          <cell r="M109">
            <v>26.577166666666667</v>
          </cell>
          <cell r="N109">
            <v>26.684233333333335</v>
          </cell>
          <cell r="O109">
            <v>27.786944444444444</v>
          </cell>
          <cell r="P109">
            <v>26.840011111111114</v>
          </cell>
          <cell r="Q109">
            <v>29.273822222222222</v>
          </cell>
          <cell r="R109">
            <v>26.769522222222225</v>
          </cell>
          <cell r="S109">
            <v>28.834444444444447</v>
          </cell>
          <cell r="T109">
            <v>26.102688888888888</v>
          </cell>
          <cell r="U109">
            <v>27.276177777777779</v>
          </cell>
          <cell r="V109">
            <v>322.30222222222221</v>
          </cell>
          <cell r="W109">
            <v>322.33222222222224</v>
          </cell>
          <cell r="X109">
            <v>321.86</v>
          </cell>
          <cell r="Y109">
            <v>329.12111111111113</v>
          </cell>
          <cell r="Z109">
            <v>330.51888888888891</v>
          </cell>
          <cell r="AA109">
            <v>326.81</v>
          </cell>
        </row>
        <row r="110">
          <cell r="F110" t="str">
            <v>Crusher GCR01</v>
          </cell>
          <cell r="G110" t="str">
            <v>Calc</v>
          </cell>
          <cell r="H110" t="str">
            <v>Link</v>
          </cell>
          <cell r="J110">
            <v>25.729399999999995</v>
          </cell>
          <cell r="K110">
            <v>24.550866666666668</v>
          </cell>
          <cell r="L110">
            <v>25.418500000000002</v>
          </cell>
          <cell r="M110">
            <v>26.577166666666667</v>
          </cell>
          <cell r="N110">
            <v>26.684233333333335</v>
          </cell>
          <cell r="O110">
            <v>27.786944444444444</v>
          </cell>
          <cell r="P110">
            <v>26.840011111111114</v>
          </cell>
          <cell r="Q110">
            <v>29.273822222222222</v>
          </cell>
          <cell r="R110">
            <v>26.769522222222225</v>
          </cell>
          <cell r="S110">
            <v>28.834444444444447</v>
          </cell>
          <cell r="T110">
            <v>26.102688888888888</v>
          </cell>
          <cell r="U110">
            <v>27.276177777777779</v>
          </cell>
          <cell r="V110">
            <v>322.30222222222221</v>
          </cell>
          <cell r="W110">
            <v>322.33222222222224</v>
          </cell>
          <cell r="X110">
            <v>321.86</v>
          </cell>
          <cell r="Y110">
            <v>329.12111111111113</v>
          </cell>
          <cell r="Z110">
            <v>330.51888888888891</v>
          </cell>
          <cell r="AA110">
            <v>326.81</v>
          </cell>
        </row>
        <row r="111">
          <cell r="F111" t="str">
            <v>Taranaki Conveyors</v>
          </cell>
          <cell r="G111" t="str">
            <v>Calc</v>
          </cell>
          <cell r="H111" t="str">
            <v>Link</v>
          </cell>
          <cell r="J111">
            <v>25.729399999999995</v>
          </cell>
          <cell r="K111">
            <v>24.550866666666668</v>
          </cell>
          <cell r="L111">
            <v>25.418500000000002</v>
          </cell>
          <cell r="M111">
            <v>26.577166666666667</v>
          </cell>
          <cell r="N111">
            <v>26.684233333333335</v>
          </cell>
          <cell r="O111">
            <v>27.786944444444444</v>
          </cell>
          <cell r="P111">
            <v>26.840011111111114</v>
          </cell>
          <cell r="Q111">
            <v>29.273822222222222</v>
          </cell>
          <cell r="R111">
            <v>26.769522222222225</v>
          </cell>
          <cell r="S111">
            <v>28.834444444444447</v>
          </cell>
          <cell r="T111">
            <v>26.102688888888888</v>
          </cell>
          <cell r="U111">
            <v>27.276177777777779</v>
          </cell>
          <cell r="V111">
            <v>322.30222222222221</v>
          </cell>
          <cell r="W111">
            <v>322.33222222222224</v>
          </cell>
          <cell r="X111">
            <v>321.86</v>
          </cell>
          <cell r="Y111">
            <v>329.12111111111113</v>
          </cell>
          <cell r="Z111">
            <v>330.51888888888891</v>
          </cell>
          <cell r="AA111">
            <v>326.81</v>
          </cell>
        </row>
        <row r="112">
          <cell r="F112" t="str">
            <v>Feeder FE02</v>
          </cell>
          <cell r="G112" t="str">
            <v>Calc</v>
          </cell>
          <cell r="H112" t="str">
            <v>t/rate</v>
          </cell>
          <cell r="I112">
            <v>2.1111111111111111E-4</v>
          </cell>
          <cell r="J112">
            <v>488.85859999999991</v>
          </cell>
          <cell r="K112">
            <v>466.46646666666663</v>
          </cell>
          <cell r="L112">
            <v>482.95150000000001</v>
          </cell>
          <cell r="M112">
            <v>504.96616666666665</v>
          </cell>
          <cell r="N112">
            <v>507.00043333333332</v>
          </cell>
          <cell r="O112">
            <v>527.95194444444439</v>
          </cell>
          <cell r="P112">
            <v>509.96021111111111</v>
          </cell>
          <cell r="Q112">
            <v>556.2026222222222</v>
          </cell>
          <cell r="R112">
            <v>508.62092222222219</v>
          </cell>
          <cell r="S112">
            <v>547.85444444444443</v>
          </cell>
          <cell r="T112">
            <v>495.95108888888888</v>
          </cell>
          <cell r="U112">
            <v>518.24737777777773</v>
          </cell>
          <cell r="V112">
            <v>6123.7422222222222</v>
          </cell>
          <cell r="W112">
            <v>6124.3122222222219</v>
          </cell>
          <cell r="X112">
            <v>6115.34</v>
          </cell>
          <cell r="Y112">
            <v>6253.3011111111109</v>
          </cell>
          <cell r="Z112">
            <v>6279.8588888888889</v>
          </cell>
          <cell r="AA112">
            <v>6209.39</v>
          </cell>
        </row>
        <row r="113">
          <cell r="F113" t="str">
            <v>Crusher GCR02</v>
          </cell>
          <cell r="G113" t="str">
            <v>Calc</v>
          </cell>
          <cell r="H113" t="str">
            <v>Link</v>
          </cell>
          <cell r="J113">
            <v>488.85859999999991</v>
          </cell>
          <cell r="K113">
            <v>466.46646666666663</v>
          </cell>
          <cell r="L113">
            <v>482.95150000000001</v>
          </cell>
          <cell r="M113">
            <v>504.96616666666665</v>
          </cell>
          <cell r="N113">
            <v>507.00043333333332</v>
          </cell>
          <cell r="O113">
            <v>527.95194444444439</v>
          </cell>
          <cell r="P113">
            <v>509.96021111111111</v>
          </cell>
          <cell r="Q113">
            <v>556.2026222222222</v>
          </cell>
          <cell r="R113">
            <v>508.62092222222219</v>
          </cell>
          <cell r="S113">
            <v>547.85444444444443</v>
          </cell>
          <cell r="T113">
            <v>495.95108888888888</v>
          </cell>
          <cell r="U113">
            <v>518.24737777777773</v>
          </cell>
          <cell r="V113">
            <v>6123.7422222222222</v>
          </cell>
          <cell r="W113">
            <v>6124.3122222222219</v>
          </cell>
          <cell r="X113">
            <v>6115.34</v>
          </cell>
          <cell r="Y113">
            <v>6253.3011111111109</v>
          </cell>
          <cell r="Z113">
            <v>6279.8588888888889</v>
          </cell>
          <cell r="AA113">
            <v>6209.39</v>
          </cell>
        </row>
        <row r="114">
          <cell r="F114" t="str">
            <v>Inpit Conveyors</v>
          </cell>
          <cell r="G114" t="str">
            <v>Calc</v>
          </cell>
          <cell r="H114" t="str">
            <v>Link</v>
          </cell>
          <cell r="J114">
            <v>488.85859999999991</v>
          </cell>
          <cell r="K114">
            <v>466.46646666666663</v>
          </cell>
          <cell r="L114">
            <v>482.95150000000001</v>
          </cell>
          <cell r="M114">
            <v>504.96616666666665</v>
          </cell>
          <cell r="N114">
            <v>507.00043333333332</v>
          </cell>
          <cell r="O114">
            <v>527.95194444444439</v>
          </cell>
          <cell r="P114">
            <v>509.96021111111111</v>
          </cell>
          <cell r="Q114">
            <v>556.2026222222222</v>
          </cell>
          <cell r="R114">
            <v>508.62092222222219</v>
          </cell>
          <cell r="S114">
            <v>547.85444444444443</v>
          </cell>
          <cell r="T114">
            <v>495.95108888888888</v>
          </cell>
          <cell r="U114">
            <v>518.24737777777773</v>
          </cell>
          <cell r="V114">
            <v>6123.7422222222222</v>
          </cell>
          <cell r="W114">
            <v>6124.3122222222219</v>
          </cell>
          <cell r="X114">
            <v>6115.34</v>
          </cell>
          <cell r="Y114">
            <v>6253.3011111111109</v>
          </cell>
          <cell r="Z114">
            <v>6279.8588888888889</v>
          </cell>
          <cell r="AA114">
            <v>6209.39</v>
          </cell>
        </row>
        <row r="115">
          <cell r="F115" t="str">
            <v>ISP Feeders</v>
          </cell>
          <cell r="G115" t="str">
            <v>Calc</v>
          </cell>
          <cell r="H115" t="str">
            <v>t/hr</v>
          </cell>
          <cell r="I115">
            <v>5000</v>
          </cell>
          <cell r="J115">
            <v>452.27758311522473</v>
          </cell>
          <cell r="K115">
            <v>433.05777493967588</v>
          </cell>
          <cell r="L115">
            <v>445.81563351769222</v>
          </cell>
          <cell r="M115">
            <v>468.24519824819703</v>
          </cell>
          <cell r="N115">
            <v>469.28466607724448</v>
          </cell>
          <cell r="O115">
            <v>489.32781591434684</v>
          </cell>
          <cell r="P115">
            <v>471.3634455841638</v>
          </cell>
          <cell r="Q115">
            <v>515.69247325133392</v>
          </cell>
          <cell r="R115">
            <v>471.2127693541575</v>
          </cell>
          <cell r="S115">
            <v>506.51469652452164</v>
          </cell>
          <cell r="T115">
            <v>458.15373277208181</v>
          </cell>
          <cell r="U115">
            <v>478.58079653446117</v>
          </cell>
          <cell r="V115">
            <v>5658</v>
          </cell>
          <cell r="W115">
            <v>5668.74</v>
          </cell>
          <cell r="X115">
            <v>5649.18</v>
          </cell>
          <cell r="Y115">
            <v>5773.28</v>
          </cell>
          <cell r="Z115">
            <v>5794.82</v>
          </cell>
          <cell r="AA115">
            <v>5720.52</v>
          </cell>
        </row>
        <row r="116">
          <cell r="F116" t="str">
            <v>ISP Conveyors</v>
          </cell>
          <cell r="G116" t="str">
            <v>Calc</v>
          </cell>
          <cell r="H116" t="str">
            <v>Link</v>
          </cell>
          <cell r="J116">
            <v>452.27758311522473</v>
          </cell>
          <cell r="K116">
            <v>433.05777493967588</v>
          </cell>
          <cell r="L116">
            <v>445.81563351769222</v>
          </cell>
          <cell r="M116">
            <v>468.24519824819703</v>
          </cell>
          <cell r="N116">
            <v>469.28466607724448</v>
          </cell>
          <cell r="O116">
            <v>489.32781591434684</v>
          </cell>
          <cell r="P116">
            <v>471.3634455841638</v>
          </cell>
          <cell r="Q116">
            <v>515.69247325133392</v>
          </cell>
          <cell r="R116">
            <v>471.2127693541575</v>
          </cell>
          <cell r="S116">
            <v>506.51469652452164</v>
          </cell>
          <cell r="T116">
            <v>458.15373277208181</v>
          </cell>
          <cell r="U116">
            <v>478.58079653446117</v>
          </cell>
          <cell r="V116">
            <v>5658</v>
          </cell>
          <cell r="W116">
            <v>5668.74</v>
          </cell>
          <cell r="X116">
            <v>5649.18</v>
          </cell>
          <cell r="Y116">
            <v>5773.28</v>
          </cell>
          <cell r="Z116">
            <v>5794.82</v>
          </cell>
          <cell r="AA116">
            <v>5720.52</v>
          </cell>
        </row>
        <row r="117">
          <cell r="F117" t="str">
            <v>Sag mill 01</v>
          </cell>
          <cell r="G117" t="str">
            <v>Feed</v>
          </cell>
          <cell r="H117" t="str">
            <v>UAMA Prod</v>
          </cell>
          <cell r="J117">
            <v>719.84963692456631</v>
          </cell>
          <cell r="K117">
            <v>645.67954004515298</v>
          </cell>
          <cell r="L117">
            <v>575.28973495357036</v>
          </cell>
          <cell r="M117">
            <v>691.90229048309709</v>
          </cell>
          <cell r="N117">
            <v>712.77332947153468</v>
          </cell>
          <cell r="O117">
            <v>694.71071517294376</v>
          </cell>
          <cell r="P117">
            <v>681.59581148767325</v>
          </cell>
          <cell r="Q117">
            <v>716.60490061234179</v>
          </cell>
          <cell r="R117">
            <v>688.5480924459431</v>
          </cell>
          <cell r="S117">
            <v>715.15929852390184</v>
          </cell>
          <cell r="T117">
            <v>595.07966129184092</v>
          </cell>
          <cell r="U117">
            <v>717.53687894601694</v>
          </cell>
          <cell r="V117">
            <v>8212.8332691298001</v>
          </cell>
          <cell r="W117">
            <v>8210.4748253942707</v>
          </cell>
          <cell r="X117">
            <v>8215.0521174083206</v>
          </cell>
          <cell r="Y117">
            <v>8239.2272174499994</v>
          </cell>
          <cell r="Z117">
            <v>8215.387871254632</v>
          </cell>
          <cell r="AA117">
            <v>8208.9743395146652</v>
          </cell>
        </row>
        <row r="118">
          <cell r="F118" t="str">
            <v>Ball Mill 1A</v>
          </cell>
          <cell r="G118" t="str">
            <v>Calc</v>
          </cell>
          <cell r="H118" t="str">
            <v>Link</v>
          </cell>
          <cell r="J118">
            <v>719.84963692456631</v>
          </cell>
          <cell r="K118">
            <v>645.67954004515298</v>
          </cell>
          <cell r="L118">
            <v>575.28973495357036</v>
          </cell>
          <cell r="M118">
            <v>691.90229048309709</v>
          </cell>
          <cell r="N118">
            <v>712.77332947153468</v>
          </cell>
          <cell r="O118">
            <v>694.71071517294376</v>
          </cell>
          <cell r="P118">
            <v>681.59581148767325</v>
          </cell>
          <cell r="Q118">
            <v>716.60490061234179</v>
          </cell>
          <cell r="R118">
            <v>688.5480924459431</v>
          </cell>
          <cell r="S118">
            <v>715.15929852390184</v>
          </cell>
          <cell r="T118">
            <v>595.07966129184092</v>
          </cell>
          <cell r="U118">
            <v>717.53687894601694</v>
          </cell>
          <cell r="V118">
            <v>8212.8332691298001</v>
          </cell>
          <cell r="W118">
            <v>8210.4748253942707</v>
          </cell>
          <cell r="X118">
            <v>8215.0521174083206</v>
          </cell>
          <cell r="Y118">
            <v>8239.2272174499994</v>
          </cell>
          <cell r="Z118">
            <v>8215.387871254632</v>
          </cell>
          <cell r="AA118">
            <v>8208.9743395146652</v>
          </cell>
        </row>
        <row r="119">
          <cell r="F119" t="str">
            <v>Ball Mill 1B</v>
          </cell>
          <cell r="G119" t="str">
            <v>Calc</v>
          </cell>
          <cell r="H119" t="str">
            <v>Link</v>
          </cell>
          <cell r="J119">
            <v>719.84963692456631</v>
          </cell>
          <cell r="K119">
            <v>645.67954004515298</v>
          </cell>
          <cell r="L119">
            <v>575.28973495357036</v>
          </cell>
          <cell r="M119">
            <v>691.90229048309709</v>
          </cell>
          <cell r="N119">
            <v>712.77332947153468</v>
          </cell>
          <cell r="O119">
            <v>694.71071517294376</v>
          </cell>
          <cell r="P119">
            <v>681.59581148767325</v>
          </cell>
          <cell r="Q119">
            <v>716.60490061234179</v>
          </cell>
          <cell r="R119">
            <v>688.5480924459431</v>
          </cell>
          <cell r="S119">
            <v>715.15929852390184</v>
          </cell>
          <cell r="T119">
            <v>595.07966129184092</v>
          </cell>
          <cell r="U119">
            <v>717.53687894601694</v>
          </cell>
          <cell r="V119">
            <v>8212.8332691298001</v>
          </cell>
          <cell r="W119">
            <v>8210.4748253942707</v>
          </cell>
          <cell r="X119">
            <v>8215.0521174083206</v>
          </cell>
          <cell r="Y119">
            <v>8239.2272174499994</v>
          </cell>
          <cell r="Z119">
            <v>8215.387871254632</v>
          </cell>
          <cell r="AA119">
            <v>8208.9743395146652</v>
          </cell>
        </row>
        <row r="120">
          <cell r="F120" t="str">
            <v>Cyclone Circuit 1</v>
          </cell>
          <cell r="G120" t="str">
            <v>Calc</v>
          </cell>
          <cell r="H120" t="str">
            <v>Link</v>
          </cell>
          <cell r="J120">
            <v>719.84963692456631</v>
          </cell>
          <cell r="K120">
            <v>645.67954004515298</v>
          </cell>
          <cell r="L120">
            <v>575.28973495357036</v>
          </cell>
          <cell r="M120">
            <v>691.90229048309709</v>
          </cell>
          <cell r="N120">
            <v>712.77332947153468</v>
          </cell>
          <cell r="O120">
            <v>694.71071517294376</v>
          </cell>
          <cell r="P120">
            <v>681.59581148767325</v>
          </cell>
          <cell r="Q120">
            <v>716.60490061234179</v>
          </cell>
          <cell r="R120">
            <v>688.5480924459431</v>
          </cell>
          <cell r="S120">
            <v>715.15929852390184</v>
          </cell>
          <cell r="T120">
            <v>595.07966129184092</v>
          </cell>
          <cell r="U120">
            <v>717.53687894601694</v>
          </cell>
          <cell r="V120">
            <v>8212.8332691298001</v>
          </cell>
          <cell r="W120">
            <v>8210.4748253942707</v>
          </cell>
          <cell r="X120">
            <v>8215.0521174083206</v>
          </cell>
          <cell r="Y120">
            <v>8239.2272174499994</v>
          </cell>
          <cell r="Z120">
            <v>8215.387871254632</v>
          </cell>
          <cell r="AA120">
            <v>8208.9743395146652</v>
          </cell>
        </row>
        <row r="121">
          <cell r="F121" t="str">
            <v>Flash flotation cells 1</v>
          </cell>
          <cell r="G121" t="str">
            <v>Calc</v>
          </cell>
          <cell r="H121" t="str">
            <v>UA</v>
          </cell>
          <cell r="I121">
            <v>40</v>
          </cell>
          <cell r="J121">
            <v>287.93985476982652</v>
          </cell>
          <cell r="K121">
            <v>258.2718160180612</v>
          </cell>
          <cell r="L121">
            <v>230.11589398142814</v>
          </cell>
          <cell r="M121">
            <v>276.76091619323887</v>
          </cell>
          <cell r="N121">
            <v>285.10933178861387</v>
          </cell>
          <cell r="O121">
            <v>277.88428606917751</v>
          </cell>
          <cell r="P121">
            <v>272.63832459506932</v>
          </cell>
          <cell r="Q121">
            <v>286.64196024493674</v>
          </cell>
          <cell r="R121">
            <v>275.41923697837723</v>
          </cell>
          <cell r="S121">
            <v>286.06371940956075</v>
          </cell>
          <cell r="T121">
            <v>238.03186451673639</v>
          </cell>
          <cell r="U121">
            <v>287.01475157840679</v>
          </cell>
          <cell r="V121">
            <v>3285.1333076519204</v>
          </cell>
          <cell r="W121">
            <v>3284.1899301577087</v>
          </cell>
          <cell r="X121">
            <v>3286.0208469633285</v>
          </cell>
          <cell r="Y121">
            <v>3295.69088698</v>
          </cell>
          <cell r="Z121">
            <v>3286.1551485018531</v>
          </cell>
          <cell r="AA121">
            <v>3283.5897358058664</v>
          </cell>
        </row>
        <row r="122">
          <cell r="F122" t="str">
            <v>Ancillary Grinding</v>
          </cell>
          <cell r="G122" t="str">
            <v>Calc</v>
          </cell>
          <cell r="H122" t="str">
            <v>UA</v>
          </cell>
          <cell r="I122">
            <v>50</v>
          </cell>
          <cell r="J122">
            <v>359.92481846228316</v>
          </cell>
          <cell r="K122">
            <v>322.83977002257649</v>
          </cell>
          <cell r="L122">
            <v>287.64486747678518</v>
          </cell>
          <cell r="M122">
            <v>345.95114524154855</v>
          </cell>
          <cell r="N122">
            <v>356.38666473576734</v>
          </cell>
          <cell r="O122">
            <v>347.35535758647188</v>
          </cell>
          <cell r="P122">
            <v>340.79790574383662</v>
          </cell>
          <cell r="Q122">
            <v>358.3024503061709</v>
          </cell>
          <cell r="R122">
            <v>344.27404622297155</v>
          </cell>
          <cell r="S122">
            <v>357.57964926195092</v>
          </cell>
          <cell r="T122">
            <v>297.53983064592046</v>
          </cell>
          <cell r="U122">
            <v>358.76843947300847</v>
          </cell>
          <cell r="V122">
            <v>4106.4166345649001</v>
          </cell>
          <cell r="W122">
            <v>4105.2374126971354</v>
          </cell>
          <cell r="X122">
            <v>4107.5260587041603</v>
          </cell>
          <cell r="Y122">
            <v>4119.6136087249997</v>
          </cell>
          <cell r="Z122">
            <v>4107.693935627316</v>
          </cell>
          <cell r="AA122">
            <v>4104.4871697573326</v>
          </cell>
        </row>
        <row r="123">
          <cell r="F123" t="str">
            <v>Rougher cells 1</v>
          </cell>
          <cell r="G123" t="str">
            <v>Calc</v>
          </cell>
          <cell r="H123" t="str">
            <v>Link</v>
          </cell>
          <cell r="J123">
            <v>719.84963692456631</v>
          </cell>
          <cell r="K123">
            <v>645.67954004515298</v>
          </cell>
          <cell r="L123">
            <v>575.28973495357036</v>
          </cell>
          <cell r="M123">
            <v>691.90229048309709</v>
          </cell>
          <cell r="N123">
            <v>712.77332947153468</v>
          </cell>
          <cell r="O123">
            <v>694.71071517294376</v>
          </cell>
          <cell r="P123">
            <v>681.59581148767325</v>
          </cell>
          <cell r="Q123">
            <v>716.60490061234179</v>
          </cell>
          <cell r="R123">
            <v>688.5480924459431</v>
          </cell>
          <cell r="S123">
            <v>715.15929852390184</v>
          </cell>
          <cell r="T123">
            <v>595.07966129184092</v>
          </cell>
          <cell r="U123">
            <v>717.53687894601694</v>
          </cell>
          <cell r="V123">
            <v>8212.8332691298001</v>
          </cell>
          <cell r="W123">
            <v>8210.4748253942707</v>
          </cell>
          <cell r="X123">
            <v>8215.0521174083206</v>
          </cell>
          <cell r="Y123">
            <v>8239.2272174499994</v>
          </cell>
          <cell r="Z123">
            <v>8215.387871254632</v>
          </cell>
          <cell r="AA123">
            <v>8208.9743395146652</v>
          </cell>
        </row>
        <row r="124">
          <cell r="F124" t="str">
            <v>Hi Grade Circuit 1</v>
          </cell>
          <cell r="G124" t="str">
            <v>Calc</v>
          </cell>
          <cell r="H124" t="str">
            <v>Link</v>
          </cell>
          <cell r="J124">
            <v>719.84963692456631</v>
          </cell>
          <cell r="K124">
            <v>645.67954004515298</v>
          </cell>
          <cell r="L124">
            <v>575.28973495357036</v>
          </cell>
          <cell r="M124">
            <v>691.90229048309709</v>
          </cell>
          <cell r="N124">
            <v>712.77332947153468</v>
          </cell>
          <cell r="O124">
            <v>694.71071517294376</v>
          </cell>
          <cell r="P124">
            <v>681.59581148767325</v>
          </cell>
          <cell r="Q124">
            <v>716.60490061234179</v>
          </cell>
          <cell r="R124">
            <v>688.5480924459431</v>
          </cell>
          <cell r="S124">
            <v>715.15929852390184</v>
          </cell>
          <cell r="T124">
            <v>595.07966129184092</v>
          </cell>
          <cell r="U124">
            <v>717.53687894601694</v>
          </cell>
          <cell r="V124">
            <v>8212.8332691298001</v>
          </cell>
          <cell r="W124">
            <v>8210.4748253942707</v>
          </cell>
          <cell r="X124">
            <v>8215.0521174083206</v>
          </cell>
          <cell r="Y124">
            <v>8239.2272174499994</v>
          </cell>
          <cell r="Z124">
            <v>8215.387871254632</v>
          </cell>
          <cell r="AA124">
            <v>8208.9743395146652</v>
          </cell>
        </row>
        <row r="125">
          <cell r="F125" t="str">
            <v>Cleaner/Recleaner 1</v>
          </cell>
          <cell r="G125" t="str">
            <v>Calc</v>
          </cell>
          <cell r="H125" t="str">
            <v>Link</v>
          </cell>
          <cell r="J125">
            <v>719.84963692456631</v>
          </cell>
          <cell r="K125">
            <v>645.67954004515298</v>
          </cell>
          <cell r="L125">
            <v>575.28973495357036</v>
          </cell>
          <cell r="M125">
            <v>691.90229048309709</v>
          </cell>
          <cell r="N125">
            <v>712.77332947153468</v>
          </cell>
          <cell r="O125">
            <v>694.71071517294376</v>
          </cell>
          <cell r="P125">
            <v>681.59581148767325</v>
          </cell>
          <cell r="Q125">
            <v>716.60490061234179</v>
          </cell>
          <cell r="R125">
            <v>688.5480924459431</v>
          </cell>
          <cell r="S125">
            <v>715.15929852390184</v>
          </cell>
          <cell r="T125">
            <v>595.07966129184092</v>
          </cell>
          <cell r="U125">
            <v>717.53687894601694</v>
          </cell>
          <cell r="V125">
            <v>8212.8332691298001</v>
          </cell>
          <cell r="W125">
            <v>8210.4748253942707</v>
          </cell>
          <cell r="X125">
            <v>8215.0521174083206</v>
          </cell>
          <cell r="Y125">
            <v>8239.2272174499994</v>
          </cell>
          <cell r="Z125">
            <v>8215.387871254632</v>
          </cell>
          <cell r="AA125">
            <v>8208.9743395146652</v>
          </cell>
        </row>
        <row r="126">
          <cell r="F126" t="str">
            <v>Lo-Grade Circuit 1</v>
          </cell>
          <cell r="G126" t="str">
            <v>Calc</v>
          </cell>
          <cell r="H126" t="str">
            <v>Link</v>
          </cell>
          <cell r="J126">
            <v>719.84963692456631</v>
          </cell>
          <cell r="K126">
            <v>645.67954004515298</v>
          </cell>
          <cell r="L126">
            <v>575.28973495357036</v>
          </cell>
          <cell r="M126">
            <v>691.90229048309709</v>
          </cell>
          <cell r="N126">
            <v>712.77332947153468</v>
          </cell>
          <cell r="O126">
            <v>694.71071517294376</v>
          </cell>
          <cell r="P126">
            <v>681.59581148767325</v>
          </cell>
          <cell r="Q126">
            <v>716.60490061234179</v>
          </cell>
          <cell r="R126">
            <v>688.5480924459431</v>
          </cell>
          <cell r="S126">
            <v>715.15929852390184</v>
          </cell>
          <cell r="T126">
            <v>595.07966129184092</v>
          </cell>
          <cell r="U126">
            <v>717.53687894601694</v>
          </cell>
          <cell r="V126">
            <v>8212.8332691298001</v>
          </cell>
          <cell r="W126">
            <v>8210.4748253942707</v>
          </cell>
          <cell r="X126">
            <v>8215.0521174083206</v>
          </cell>
          <cell r="Y126">
            <v>8239.2272174499994</v>
          </cell>
          <cell r="Z126">
            <v>8215.387871254632</v>
          </cell>
          <cell r="AA126">
            <v>8208.9743395146652</v>
          </cell>
        </row>
        <row r="127">
          <cell r="F127" t="str">
            <v>Air Blowers 1</v>
          </cell>
          <cell r="G127" t="str">
            <v>Calc</v>
          </cell>
          <cell r="H127" t="str">
            <v>UA</v>
          </cell>
          <cell r="I127">
            <v>66</v>
          </cell>
          <cell r="J127">
            <v>475.10076037021378</v>
          </cell>
          <cell r="K127">
            <v>426.14849642980096</v>
          </cell>
          <cell r="L127">
            <v>379.69122506935645</v>
          </cell>
          <cell r="M127">
            <v>456.65551171884408</v>
          </cell>
          <cell r="N127">
            <v>470.43039745121291</v>
          </cell>
          <cell r="O127">
            <v>458.50907201414293</v>
          </cell>
          <cell r="P127">
            <v>449.85323558186434</v>
          </cell>
          <cell r="Q127">
            <v>472.9592344041456</v>
          </cell>
          <cell r="R127">
            <v>454.44174101432247</v>
          </cell>
          <cell r="S127">
            <v>472.00513702577524</v>
          </cell>
          <cell r="T127">
            <v>392.75257645261502</v>
          </cell>
          <cell r="U127">
            <v>473.57434010437123</v>
          </cell>
          <cell r="V127">
            <v>5420.469957625668</v>
          </cell>
          <cell r="W127">
            <v>5418.9133847602188</v>
          </cell>
          <cell r="X127">
            <v>5421.9343974894919</v>
          </cell>
          <cell r="Y127">
            <v>5437.8899635170001</v>
          </cell>
          <cell r="Z127">
            <v>5422.1559950280571</v>
          </cell>
          <cell r="AA127">
            <v>5417.9230640796795</v>
          </cell>
        </row>
        <row r="128">
          <cell r="F128" t="str">
            <v>Ancillary Flotation</v>
          </cell>
          <cell r="G128" t="str">
            <v>Calc</v>
          </cell>
          <cell r="H128" t="str">
            <v>UA</v>
          </cell>
          <cell r="I128">
            <v>60</v>
          </cell>
          <cell r="J128">
            <v>431.90978215473979</v>
          </cell>
          <cell r="K128">
            <v>387.40772402709177</v>
          </cell>
          <cell r="L128">
            <v>345.17384097214222</v>
          </cell>
          <cell r="M128">
            <v>415.14137428985822</v>
          </cell>
          <cell r="N128">
            <v>427.66399768292081</v>
          </cell>
          <cell r="O128">
            <v>416.82642910376626</v>
          </cell>
          <cell r="P128">
            <v>408.95748689260392</v>
          </cell>
          <cell r="Q128">
            <v>429.96294036740505</v>
          </cell>
          <cell r="R128">
            <v>413.12885546756587</v>
          </cell>
          <cell r="S128">
            <v>429.09557911434109</v>
          </cell>
          <cell r="T128">
            <v>357.04779677510453</v>
          </cell>
          <cell r="U128">
            <v>430.52212736761015</v>
          </cell>
          <cell r="V128">
            <v>4927.6999614778797</v>
          </cell>
          <cell r="W128">
            <v>4926.2848952365621</v>
          </cell>
          <cell r="X128">
            <v>4929.0312704449925</v>
          </cell>
          <cell r="Y128">
            <v>4943.5363304699995</v>
          </cell>
          <cell r="Z128">
            <v>4929.2327227527794</v>
          </cell>
          <cell r="AA128">
            <v>4925.3846037087987</v>
          </cell>
        </row>
        <row r="129">
          <cell r="F129" t="str">
            <v>Sag mill 02</v>
          </cell>
          <cell r="G129" t="str">
            <v>Feed</v>
          </cell>
          <cell r="H129" t="str">
            <v>UAMA Prod</v>
          </cell>
          <cell r="J129">
            <v>653.36437334443644</v>
          </cell>
          <cell r="K129">
            <v>645.02535611400288</v>
          </cell>
          <cell r="L129">
            <v>709.64461225719253</v>
          </cell>
          <cell r="M129">
            <v>691.20127499121941</v>
          </cell>
          <cell r="N129">
            <v>646.21554828149306</v>
          </cell>
          <cell r="O129">
            <v>694.00685426598034</v>
          </cell>
          <cell r="P129">
            <v>711.8405670559938</v>
          </cell>
          <cell r="Q129">
            <v>715.87885714667584</v>
          </cell>
          <cell r="R129">
            <v>645.31799168400312</v>
          </cell>
          <cell r="S129">
            <v>714.43471970067594</v>
          </cell>
          <cell r="T129">
            <v>687.06279773697759</v>
          </cell>
          <cell r="U129">
            <v>647.01907017421979</v>
          </cell>
          <cell r="V129">
            <v>8204.0253744994443</v>
          </cell>
          <cell r="W129">
            <v>8201.6694600888404</v>
          </cell>
          <cell r="X129">
            <v>8206.2418431628903</v>
          </cell>
          <cell r="Y129">
            <v>8230.3910164961053</v>
          </cell>
          <cell r="Z129">
            <v>8206.5772369282895</v>
          </cell>
          <cell r="AA129">
            <v>8200.1705834129152</v>
          </cell>
        </row>
        <row r="130">
          <cell r="F130" t="str">
            <v>Ball Mill 2A</v>
          </cell>
          <cell r="G130" t="str">
            <v>Calc</v>
          </cell>
          <cell r="H130" t="str">
            <v>Link</v>
          </cell>
          <cell r="J130">
            <v>653.36437334443644</v>
          </cell>
          <cell r="K130">
            <v>645.02535611400288</v>
          </cell>
          <cell r="L130">
            <v>709.64461225719253</v>
          </cell>
          <cell r="M130">
            <v>691.20127499121941</v>
          </cell>
          <cell r="N130">
            <v>646.21554828149306</v>
          </cell>
          <cell r="O130">
            <v>694.00685426598034</v>
          </cell>
          <cell r="P130">
            <v>711.8405670559938</v>
          </cell>
          <cell r="Q130">
            <v>715.87885714667584</v>
          </cell>
          <cell r="R130">
            <v>645.31799168400312</v>
          </cell>
          <cell r="S130">
            <v>714.43471970067594</v>
          </cell>
          <cell r="T130">
            <v>687.06279773697759</v>
          </cell>
          <cell r="U130">
            <v>647.01907017421979</v>
          </cell>
          <cell r="V130">
            <v>8204.0253744994443</v>
          </cell>
          <cell r="W130">
            <v>8201.6694600888404</v>
          </cell>
          <cell r="X130">
            <v>8206.2418431628903</v>
          </cell>
          <cell r="Y130">
            <v>8230.3910164961053</v>
          </cell>
          <cell r="Z130">
            <v>8206.5772369282895</v>
          </cell>
          <cell r="AA130">
            <v>8200.1705834129152</v>
          </cell>
        </row>
        <row r="131">
          <cell r="F131" t="str">
            <v>Ball Mill 2B</v>
          </cell>
          <cell r="G131" t="str">
            <v>Calc</v>
          </cell>
          <cell r="H131" t="str">
            <v>Link</v>
          </cell>
          <cell r="J131">
            <v>653.36437334443644</v>
          </cell>
          <cell r="K131">
            <v>645.02535611400288</v>
          </cell>
          <cell r="L131">
            <v>709.64461225719253</v>
          </cell>
          <cell r="M131">
            <v>691.20127499121941</v>
          </cell>
          <cell r="N131">
            <v>646.21554828149306</v>
          </cell>
          <cell r="O131">
            <v>694.00685426598034</v>
          </cell>
          <cell r="P131">
            <v>711.8405670559938</v>
          </cell>
          <cell r="Q131">
            <v>715.87885714667584</v>
          </cell>
          <cell r="R131">
            <v>645.31799168400312</v>
          </cell>
          <cell r="S131">
            <v>714.43471970067594</v>
          </cell>
          <cell r="T131">
            <v>687.06279773697759</v>
          </cell>
          <cell r="U131">
            <v>647.01907017421979</v>
          </cell>
          <cell r="V131">
            <v>8204.0253744994443</v>
          </cell>
          <cell r="W131">
            <v>8201.6694600888404</v>
          </cell>
          <cell r="X131">
            <v>8206.2418431628903</v>
          </cell>
          <cell r="Y131">
            <v>8230.3910164961053</v>
          </cell>
          <cell r="Z131">
            <v>8206.5772369282895</v>
          </cell>
          <cell r="AA131">
            <v>8200.1705834129152</v>
          </cell>
        </row>
        <row r="132">
          <cell r="F132" t="str">
            <v>Cyclone Circuit 2</v>
          </cell>
          <cell r="G132" t="str">
            <v>Calc</v>
          </cell>
          <cell r="H132" t="str">
            <v>Link</v>
          </cell>
          <cell r="J132">
            <v>653.36437334443644</v>
          </cell>
          <cell r="K132">
            <v>645.02535611400288</v>
          </cell>
          <cell r="L132">
            <v>709.64461225719253</v>
          </cell>
          <cell r="M132">
            <v>691.20127499121941</v>
          </cell>
          <cell r="N132">
            <v>646.21554828149306</v>
          </cell>
          <cell r="O132">
            <v>694.00685426598034</v>
          </cell>
          <cell r="P132">
            <v>711.8405670559938</v>
          </cell>
          <cell r="Q132">
            <v>715.87885714667584</v>
          </cell>
          <cell r="R132">
            <v>645.31799168400312</v>
          </cell>
          <cell r="S132">
            <v>714.43471970067594</v>
          </cell>
          <cell r="T132">
            <v>687.06279773697759</v>
          </cell>
          <cell r="U132">
            <v>647.01907017421979</v>
          </cell>
          <cell r="V132">
            <v>8204.0253744994443</v>
          </cell>
          <cell r="W132">
            <v>8201.6694600888404</v>
          </cell>
          <cell r="X132">
            <v>8206.2418431628903</v>
          </cell>
          <cell r="Y132">
            <v>8230.3910164961053</v>
          </cell>
          <cell r="Z132">
            <v>8206.5772369282895</v>
          </cell>
          <cell r="AA132">
            <v>8200.1705834129152</v>
          </cell>
        </row>
        <row r="133">
          <cell r="F133" t="str">
            <v>Flash flotation cells 2</v>
          </cell>
          <cell r="G133" t="str">
            <v>Calc</v>
          </cell>
          <cell r="H133" t="str">
            <v>UA</v>
          </cell>
          <cell r="I133">
            <v>40</v>
          </cell>
          <cell r="J133">
            <v>287.93985476982652</v>
          </cell>
          <cell r="K133">
            <v>258.2718160180612</v>
          </cell>
          <cell r="L133">
            <v>230.11589398142814</v>
          </cell>
          <cell r="M133">
            <v>276.76091619323887</v>
          </cell>
          <cell r="N133">
            <v>285.10933178861387</v>
          </cell>
          <cell r="O133">
            <v>277.88428606917751</v>
          </cell>
          <cell r="P133">
            <v>272.63832459506932</v>
          </cell>
          <cell r="Q133">
            <v>286.64196024493674</v>
          </cell>
          <cell r="R133">
            <v>275.41923697837723</v>
          </cell>
          <cell r="S133">
            <v>286.06371940956075</v>
          </cell>
          <cell r="T133">
            <v>238.03186451673639</v>
          </cell>
          <cell r="U133">
            <v>287.01475157840679</v>
          </cell>
          <cell r="V133">
            <v>3285.1333076519204</v>
          </cell>
          <cell r="W133">
            <v>3284.1899301577087</v>
          </cell>
          <cell r="X133">
            <v>3286.0208469633285</v>
          </cell>
          <cell r="Y133">
            <v>3295.69088698</v>
          </cell>
          <cell r="Z133">
            <v>3286.1551485018531</v>
          </cell>
          <cell r="AA133">
            <v>3283.5897358058664</v>
          </cell>
        </row>
        <row r="134">
          <cell r="F134" t="str">
            <v>Rougher cells 2</v>
          </cell>
          <cell r="G134" t="str">
            <v>Calc</v>
          </cell>
          <cell r="H134" t="str">
            <v>Link</v>
          </cell>
          <cell r="J134">
            <v>653.36437334443644</v>
          </cell>
          <cell r="K134">
            <v>645.02535611400288</v>
          </cell>
          <cell r="L134">
            <v>709.64461225719253</v>
          </cell>
          <cell r="M134">
            <v>691.20127499121941</v>
          </cell>
          <cell r="N134">
            <v>646.21554828149306</v>
          </cell>
          <cell r="O134">
            <v>694.00685426598034</v>
          </cell>
          <cell r="P134">
            <v>711.8405670559938</v>
          </cell>
          <cell r="Q134">
            <v>715.87885714667584</v>
          </cell>
          <cell r="R134">
            <v>645.31799168400312</v>
          </cell>
          <cell r="S134">
            <v>714.43471970067594</v>
          </cell>
          <cell r="T134">
            <v>687.06279773697759</v>
          </cell>
          <cell r="U134">
            <v>647.01907017421979</v>
          </cell>
          <cell r="V134">
            <v>8204.0253744994443</v>
          </cell>
          <cell r="W134">
            <v>8201.6694600888404</v>
          </cell>
          <cell r="X134">
            <v>8206.2418431628903</v>
          </cell>
          <cell r="Y134">
            <v>8230.3910164961053</v>
          </cell>
          <cell r="Z134">
            <v>8206.5772369282895</v>
          </cell>
          <cell r="AA134">
            <v>8200.1705834129152</v>
          </cell>
        </row>
        <row r="135">
          <cell r="F135" t="str">
            <v>Hi Grade Circuit 2</v>
          </cell>
          <cell r="G135" t="str">
            <v>Calc</v>
          </cell>
          <cell r="H135" t="str">
            <v>Link</v>
          </cell>
          <cell r="J135">
            <v>653.36437334443644</v>
          </cell>
          <cell r="K135">
            <v>645.02535611400288</v>
          </cell>
          <cell r="L135">
            <v>709.64461225719253</v>
          </cell>
          <cell r="M135">
            <v>691.20127499121941</v>
          </cell>
          <cell r="N135">
            <v>646.21554828149306</v>
          </cell>
          <cell r="O135">
            <v>694.00685426598034</v>
          </cell>
          <cell r="P135">
            <v>711.8405670559938</v>
          </cell>
          <cell r="Q135">
            <v>715.87885714667584</v>
          </cell>
          <cell r="R135">
            <v>645.31799168400312</v>
          </cell>
          <cell r="S135">
            <v>714.43471970067594</v>
          </cell>
          <cell r="T135">
            <v>687.06279773697759</v>
          </cell>
          <cell r="U135">
            <v>647.01907017421979</v>
          </cell>
          <cell r="V135">
            <v>8204.0253744994443</v>
          </cell>
          <cell r="W135">
            <v>8201.6694600888404</v>
          </cell>
          <cell r="X135">
            <v>8206.2418431628903</v>
          </cell>
          <cell r="Y135">
            <v>8230.3910164961053</v>
          </cell>
          <cell r="Z135">
            <v>8206.5772369282895</v>
          </cell>
          <cell r="AA135">
            <v>8200.1705834129152</v>
          </cell>
        </row>
        <row r="136">
          <cell r="F136" t="str">
            <v>Cleaner/Recleaner 2</v>
          </cell>
          <cell r="G136" t="str">
            <v>Calc</v>
          </cell>
          <cell r="H136" t="str">
            <v>Link</v>
          </cell>
          <cell r="J136">
            <v>653.36437334443644</v>
          </cell>
          <cell r="K136">
            <v>645.02535611400288</v>
          </cell>
          <cell r="L136">
            <v>709.64461225719253</v>
          </cell>
          <cell r="M136">
            <v>691.20127499121941</v>
          </cell>
          <cell r="N136">
            <v>646.21554828149306</v>
          </cell>
          <cell r="O136">
            <v>694.00685426598034</v>
          </cell>
          <cell r="P136">
            <v>711.8405670559938</v>
          </cell>
          <cell r="Q136">
            <v>715.87885714667584</v>
          </cell>
          <cell r="R136">
            <v>645.31799168400312</v>
          </cell>
          <cell r="S136">
            <v>714.43471970067594</v>
          </cell>
          <cell r="T136">
            <v>687.06279773697759</v>
          </cell>
          <cell r="U136">
            <v>647.01907017421979</v>
          </cell>
          <cell r="V136">
            <v>8204.0253744994443</v>
          </cell>
          <cell r="W136">
            <v>8201.6694600888404</v>
          </cell>
          <cell r="X136">
            <v>8206.2418431628903</v>
          </cell>
          <cell r="Y136">
            <v>8230.3910164961053</v>
          </cell>
          <cell r="Z136">
            <v>8206.5772369282895</v>
          </cell>
          <cell r="AA136">
            <v>8200.1705834129152</v>
          </cell>
        </row>
        <row r="137">
          <cell r="F137" t="str">
            <v>Lo-Grade Circuit 2</v>
          </cell>
          <cell r="G137" t="str">
            <v>Calc</v>
          </cell>
          <cell r="H137" t="str">
            <v>Link</v>
          </cell>
          <cell r="J137">
            <v>653.36437334443644</v>
          </cell>
          <cell r="K137">
            <v>645.02535611400288</v>
          </cell>
          <cell r="L137">
            <v>709.64461225719253</v>
          </cell>
          <cell r="M137">
            <v>691.20127499121941</v>
          </cell>
          <cell r="N137">
            <v>646.21554828149306</v>
          </cell>
          <cell r="O137">
            <v>694.00685426598034</v>
          </cell>
          <cell r="P137">
            <v>711.8405670559938</v>
          </cell>
          <cell r="Q137">
            <v>715.87885714667584</v>
          </cell>
          <cell r="R137">
            <v>645.31799168400312</v>
          </cell>
          <cell r="S137">
            <v>714.43471970067594</v>
          </cell>
          <cell r="T137">
            <v>687.06279773697759</v>
          </cell>
          <cell r="U137">
            <v>647.01907017421979</v>
          </cell>
          <cell r="V137">
            <v>8204.0253744994443</v>
          </cell>
          <cell r="W137">
            <v>8201.6694600888404</v>
          </cell>
          <cell r="X137">
            <v>8206.2418431628903</v>
          </cell>
          <cell r="Y137">
            <v>8230.3910164961053</v>
          </cell>
          <cell r="Z137">
            <v>8206.5772369282895</v>
          </cell>
          <cell r="AA137">
            <v>8200.1705834129152</v>
          </cell>
        </row>
        <row r="138">
          <cell r="F138" t="str">
            <v>Concentrate Thickener 01</v>
          </cell>
          <cell r="G138" t="str">
            <v>Calc</v>
          </cell>
          <cell r="H138" t="str">
            <v>t/hr</v>
          </cell>
          <cell r="I138">
            <v>150</v>
          </cell>
          <cell r="J138">
            <v>361.7205628258389</v>
          </cell>
          <cell r="K138">
            <v>295.26083534413607</v>
          </cell>
          <cell r="L138">
            <v>390.57888274359198</v>
          </cell>
          <cell r="M138">
            <v>338.12672506009829</v>
          </cell>
          <cell r="N138">
            <v>367.71779742518527</v>
          </cell>
          <cell r="O138">
            <v>361.23946952177175</v>
          </cell>
          <cell r="P138">
            <v>391.89181386120532</v>
          </cell>
          <cell r="Q138">
            <v>374.54422495553661</v>
          </cell>
          <cell r="R138">
            <v>354.62102152808205</v>
          </cell>
          <cell r="S138">
            <v>416.84344918261502</v>
          </cell>
          <cell r="T138">
            <v>389.82224093060796</v>
          </cell>
          <cell r="U138">
            <v>413.01344885129612</v>
          </cell>
          <cell r="V138">
            <v>4686.4246800000001</v>
          </cell>
          <cell r="W138">
            <v>4351.6011466666669</v>
          </cell>
          <cell r="X138">
            <v>4714.7571333333326</v>
          </cell>
          <cell r="Y138">
            <v>4929.8057200000003</v>
          </cell>
          <cell r="Z138">
            <v>5047.4632133333334</v>
          </cell>
          <cell r="AA138">
            <v>5293.4072800000004</v>
          </cell>
        </row>
        <row r="139">
          <cell r="F139" t="str">
            <v>Concentrate Thickener 02</v>
          </cell>
          <cell r="G139" t="str">
            <v>Calc</v>
          </cell>
          <cell r="H139" t="str">
            <v>t/hr</v>
          </cell>
          <cell r="I139">
            <v>150</v>
          </cell>
          <cell r="J139">
            <v>361.7205628258389</v>
          </cell>
          <cell r="K139">
            <v>295.26083534413607</v>
          </cell>
          <cell r="L139">
            <v>390.57888274359198</v>
          </cell>
          <cell r="M139">
            <v>338.12672506009829</v>
          </cell>
          <cell r="N139">
            <v>367.71779742518527</v>
          </cell>
          <cell r="O139">
            <v>361.23946952177175</v>
          </cell>
          <cell r="P139">
            <v>391.89181386120532</v>
          </cell>
          <cell r="Q139">
            <v>374.54422495553661</v>
          </cell>
          <cell r="R139">
            <v>354.62102152808205</v>
          </cell>
          <cell r="S139">
            <v>416.84344918261502</v>
          </cell>
          <cell r="T139">
            <v>389.82224093060796</v>
          </cell>
          <cell r="U139">
            <v>413.01344885129612</v>
          </cell>
          <cell r="V139">
            <v>4686.4246800000001</v>
          </cell>
          <cell r="W139">
            <v>4351.6011466666669</v>
          </cell>
          <cell r="X139">
            <v>4714.7571333333326</v>
          </cell>
          <cell r="Y139">
            <v>4929.8057200000003</v>
          </cell>
          <cell r="Z139">
            <v>5047.4632133333334</v>
          </cell>
          <cell r="AA139">
            <v>5293.4072800000004</v>
          </cell>
        </row>
        <row r="140">
          <cell r="F140" t="str">
            <v>Tailings Thickener 01</v>
          </cell>
          <cell r="G140" t="str">
            <v>Calc</v>
          </cell>
          <cell r="H140" t="str">
            <v>t/hr</v>
          </cell>
          <cell r="I140">
            <v>6000</v>
          </cell>
          <cell r="J140">
            <v>376.89798592935392</v>
          </cell>
          <cell r="K140">
            <v>360.88147911639658</v>
          </cell>
          <cell r="L140">
            <v>371.51302793141019</v>
          </cell>
          <cell r="M140">
            <v>390.20433187349755</v>
          </cell>
          <cell r="N140">
            <v>391.07055506437041</v>
          </cell>
          <cell r="O140">
            <v>407.77317992862237</v>
          </cell>
          <cell r="P140">
            <v>392.80287132013649</v>
          </cell>
          <cell r="Q140">
            <v>429.74372770944495</v>
          </cell>
          <cell r="R140">
            <v>392.67730779513124</v>
          </cell>
          <cell r="S140">
            <v>422.09558043710132</v>
          </cell>
          <cell r="T140">
            <v>381.79477731006818</v>
          </cell>
          <cell r="U140">
            <v>398.8173304453843</v>
          </cell>
          <cell r="V140">
            <v>4715</v>
          </cell>
          <cell r="W140">
            <v>4723.95</v>
          </cell>
          <cell r="X140">
            <v>4707.6499999999996</v>
          </cell>
          <cell r="Y140">
            <v>4811.0666666666666</v>
          </cell>
          <cell r="Z140">
            <v>4829.0166666666664</v>
          </cell>
          <cell r="AA140">
            <v>4767.1000000000004</v>
          </cell>
        </row>
        <row r="141">
          <cell r="F141" t="str">
            <v>Tailings Thickener 02</v>
          </cell>
          <cell r="G141" t="str">
            <v>Calc</v>
          </cell>
          <cell r="H141" t="str">
            <v>t/hr</v>
          </cell>
          <cell r="I141">
            <v>6000</v>
          </cell>
          <cell r="J141">
            <v>376.89798592935392</v>
          </cell>
          <cell r="K141">
            <v>360.88147911639658</v>
          </cell>
          <cell r="L141">
            <v>371.51302793141019</v>
          </cell>
          <cell r="M141">
            <v>390.20433187349755</v>
          </cell>
          <cell r="N141">
            <v>391.07055506437041</v>
          </cell>
          <cell r="O141">
            <v>407.77317992862237</v>
          </cell>
          <cell r="P141">
            <v>392.80287132013649</v>
          </cell>
          <cell r="Q141">
            <v>429.74372770944495</v>
          </cell>
          <cell r="R141">
            <v>392.67730779513124</v>
          </cell>
          <cell r="S141">
            <v>422.09558043710132</v>
          </cell>
          <cell r="T141">
            <v>381.79477731006818</v>
          </cell>
          <cell r="U141">
            <v>398.8173304453843</v>
          </cell>
          <cell r="V141">
            <v>4715</v>
          </cell>
          <cell r="W141">
            <v>4723.95</v>
          </cell>
          <cell r="X141">
            <v>4707.6499999999996</v>
          </cell>
          <cell r="Y141">
            <v>4811.0666666666666</v>
          </cell>
          <cell r="Z141">
            <v>4829.0166666666664</v>
          </cell>
          <cell r="AA141">
            <v>4767.1000000000004</v>
          </cell>
        </row>
        <row r="142">
          <cell r="F142" t="str">
            <v>Tailings Thickener 03</v>
          </cell>
          <cell r="G142" t="str">
            <v>Calc</v>
          </cell>
          <cell r="H142" t="str">
            <v>t/hr</v>
          </cell>
          <cell r="I142">
            <v>6000</v>
          </cell>
          <cell r="J142">
            <v>376.89798592935392</v>
          </cell>
          <cell r="K142">
            <v>360.88147911639658</v>
          </cell>
          <cell r="L142">
            <v>371.51302793141019</v>
          </cell>
          <cell r="M142">
            <v>390.20433187349755</v>
          </cell>
          <cell r="N142">
            <v>391.07055506437041</v>
          </cell>
          <cell r="O142">
            <v>407.77317992862237</v>
          </cell>
          <cell r="P142">
            <v>392.80287132013649</v>
          </cell>
          <cell r="Q142">
            <v>429.74372770944495</v>
          </cell>
          <cell r="R142">
            <v>392.67730779513124</v>
          </cell>
          <cell r="S142">
            <v>422.09558043710132</v>
          </cell>
          <cell r="T142">
            <v>381.79477731006818</v>
          </cell>
          <cell r="U142">
            <v>398.8173304453843</v>
          </cell>
          <cell r="V142">
            <v>4715</v>
          </cell>
          <cell r="W142">
            <v>4723.95</v>
          </cell>
          <cell r="X142">
            <v>4707.6499999999996</v>
          </cell>
          <cell r="Y142">
            <v>4811.0666666666666</v>
          </cell>
          <cell r="Z142">
            <v>4829.0166666666664</v>
          </cell>
          <cell r="AA142">
            <v>4767.1000000000004</v>
          </cell>
        </row>
        <row r="143">
          <cell r="F143" t="str">
            <v>Plant Process Water</v>
          </cell>
          <cell r="G143" t="str">
            <v>Calc</v>
          </cell>
          <cell r="H143" t="str">
            <v>m3/hr</v>
          </cell>
          <cell r="I143">
            <v>2160</v>
          </cell>
          <cell r="J143">
            <v>572.29613967057708</v>
          </cell>
          <cell r="K143">
            <v>548.58665471144309</v>
          </cell>
          <cell r="L143">
            <v>461.89995277109773</v>
          </cell>
          <cell r="M143">
            <v>593.99924462455056</v>
          </cell>
          <cell r="N143">
            <v>593.47865781253415</v>
          </cell>
          <cell r="O143">
            <v>621.09416398932365</v>
          </cell>
          <cell r="P143">
            <v>572.04010839572436</v>
          </cell>
          <cell r="Q143">
            <v>654.28486221124979</v>
          </cell>
          <cell r="R143">
            <v>595.16402685542323</v>
          </cell>
          <cell r="S143">
            <v>644.81461121332234</v>
          </cell>
          <cell r="T143">
            <v>505.13471258632694</v>
          </cell>
          <cell r="U143">
            <v>610.10422129368635</v>
          </cell>
          <cell r="V143">
            <v>6819.4220136429904</v>
          </cell>
          <cell r="W143">
            <v>6817.105425542607</v>
          </cell>
          <cell r="X143">
            <v>6810.373854777079</v>
          </cell>
          <cell r="Y143">
            <v>6964.9322620436396</v>
          </cell>
          <cell r="Z143">
            <v>6995.3256545409386</v>
          </cell>
          <cell r="AA143">
            <v>6919.4264452997577</v>
          </cell>
        </row>
        <row r="144">
          <cell r="F144" t="str">
            <v>Recycled Water</v>
          </cell>
          <cell r="G144" t="str">
            <v>Calc</v>
          </cell>
          <cell r="H144" t="str">
            <v>m3/hr</v>
          </cell>
          <cell r="I144">
            <v>7200</v>
          </cell>
          <cell r="J144">
            <v>251.13722678109681</v>
          </cell>
          <cell r="K144">
            <v>182.69819083917608</v>
          </cell>
          <cell r="L144">
            <v>313.47257436879664</v>
          </cell>
          <cell r="M144">
            <v>235.81667430511692</v>
          </cell>
          <cell r="N144">
            <v>281.27181426172803</v>
          </cell>
          <cell r="O144">
            <v>237.71293962199528</v>
          </cell>
          <cell r="P144">
            <v>285.39822471013292</v>
          </cell>
          <cell r="Q144">
            <v>238.06638190208585</v>
          </cell>
          <cell r="R144">
            <v>268.31122214950625</v>
          </cell>
          <cell r="S144">
            <v>212.63804461354468</v>
          </cell>
          <cell r="T144">
            <v>265.08496832735273</v>
          </cell>
          <cell r="U144">
            <v>286.02297572333453</v>
          </cell>
          <cell r="V144">
            <v>3111.0800625737684</v>
          </cell>
          <cell r="W144">
            <v>3112.2372612261079</v>
          </cell>
          <cell r="X144">
            <v>3106.6833991224321</v>
          </cell>
          <cell r="Y144">
            <v>3176.4580991646858</v>
          </cell>
          <cell r="Z144">
            <v>3176.1400814154963</v>
          </cell>
          <cell r="AA144">
            <v>3152.9187330767395</v>
          </cell>
        </row>
        <row r="145">
          <cell r="F145" t="str">
            <v>KILN</v>
          </cell>
          <cell r="G145" t="str">
            <v>Calc</v>
          </cell>
          <cell r="H145" t="str">
            <v>t/hr</v>
          </cell>
          <cell r="I145">
            <v>10</v>
          </cell>
          <cell r="J145">
            <v>744</v>
          </cell>
          <cell r="K145">
            <v>672</v>
          </cell>
          <cell r="L145">
            <v>744</v>
          </cell>
          <cell r="M145">
            <v>720</v>
          </cell>
          <cell r="N145">
            <v>744</v>
          </cell>
          <cell r="O145">
            <v>720</v>
          </cell>
          <cell r="P145">
            <v>744</v>
          </cell>
          <cell r="Q145">
            <v>744</v>
          </cell>
          <cell r="R145">
            <v>720</v>
          </cell>
          <cell r="S145">
            <v>744</v>
          </cell>
          <cell r="T145">
            <v>720</v>
          </cell>
          <cell r="U145">
            <v>744</v>
          </cell>
          <cell r="V145">
            <v>8760</v>
          </cell>
          <cell r="W145">
            <v>8760</v>
          </cell>
          <cell r="X145">
            <v>8784</v>
          </cell>
          <cell r="Y145">
            <v>8760</v>
          </cell>
          <cell r="Z145">
            <v>8760</v>
          </cell>
          <cell r="AA145">
            <v>8760</v>
          </cell>
        </row>
        <row r="146">
          <cell r="F146" t="str">
            <v>Kiln Discharge and Crushing</v>
          </cell>
          <cell r="G146" t="str">
            <v>Calc</v>
          </cell>
          <cell r="H146" t="str">
            <v>Link</v>
          </cell>
          <cell r="J146">
            <v>744</v>
          </cell>
          <cell r="K146">
            <v>672</v>
          </cell>
          <cell r="L146">
            <v>744</v>
          </cell>
          <cell r="M146">
            <v>720</v>
          </cell>
          <cell r="N146">
            <v>744</v>
          </cell>
          <cell r="O146">
            <v>720</v>
          </cell>
          <cell r="P146">
            <v>744</v>
          </cell>
          <cell r="Q146">
            <v>744</v>
          </cell>
          <cell r="R146">
            <v>720</v>
          </cell>
          <cell r="S146">
            <v>744</v>
          </cell>
          <cell r="T146">
            <v>720</v>
          </cell>
          <cell r="U146">
            <v>744</v>
          </cell>
          <cell r="V146">
            <v>8760</v>
          </cell>
          <cell r="W146">
            <v>8760</v>
          </cell>
          <cell r="X146">
            <v>8784</v>
          </cell>
          <cell r="Y146">
            <v>8760</v>
          </cell>
          <cell r="Z146">
            <v>8760</v>
          </cell>
          <cell r="AA146">
            <v>8760</v>
          </cell>
        </row>
        <row r="147">
          <cell r="F147" t="str">
            <v>Slaker Mill Feed system</v>
          </cell>
          <cell r="G147" t="str">
            <v>Calc</v>
          </cell>
          <cell r="H147" t="str">
            <v>Link</v>
          </cell>
          <cell r="J147">
            <v>744</v>
          </cell>
          <cell r="K147">
            <v>672</v>
          </cell>
          <cell r="L147">
            <v>744</v>
          </cell>
          <cell r="M147">
            <v>720</v>
          </cell>
          <cell r="N147">
            <v>744</v>
          </cell>
          <cell r="O147">
            <v>720</v>
          </cell>
          <cell r="P147">
            <v>744</v>
          </cell>
          <cell r="Q147">
            <v>744</v>
          </cell>
          <cell r="R147">
            <v>720</v>
          </cell>
          <cell r="S147">
            <v>744</v>
          </cell>
          <cell r="T147">
            <v>720</v>
          </cell>
          <cell r="U147">
            <v>744</v>
          </cell>
          <cell r="V147">
            <v>8760</v>
          </cell>
          <cell r="W147">
            <v>8760</v>
          </cell>
          <cell r="X147">
            <v>8784</v>
          </cell>
          <cell r="Y147">
            <v>8760</v>
          </cell>
          <cell r="Z147">
            <v>8760</v>
          </cell>
          <cell r="AA147">
            <v>8760</v>
          </cell>
        </row>
        <row r="148">
          <cell r="F148" t="str">
            <v>Air Compressors</v>
          </cell>
          <cell r="G148" t="str">
            <v>Calc</v>
          </cell>
          <cell r="H148" t="str">
            <v>UA</v>
          </cell>
          <cell r="I148">
            <v>66</v>
          </cell>
          <cell r="J148">
            <v>475.10076037021378</v>
          </cell>
          <cell r="K148">
            <v>426.14849642980096</v>
          </cell>
          <cell r="L148">
            <v>379.69122506935645</v>
          </cell>
          <cell r="M148">
            <v>456.65551171884408</v>
          </cell>
          <cell r="N148">
            <v>470.43039745121291</v>
          </cell>
          <cell r="O148">
            <v>458.50907201414293</v>
          </cell>
          <cell r="P148">
            <v>449.85323558186434</v>
          </cell>
          <cell r="Q148">
            <v>472.9592344041456</v>
          </cell>
          <cell r="R148">
            <v>454.44174101432247</v>
          </cell>
          <cell r="S148">
            <v>472.00513702577524</v>
          </cell>
          <cell r="T148">
            <v>392.75257645261502</v>
          </cell>
          <cell r="U148">
            <v>473.57434010437123</v>
          </cell>
          <cell r="V148">
            <v>5420.469957625668</v>
          </cell>
          <cell r="W148">
            <v>5418.9133847602188</v>
          </cell>
          <cell r="X148">
            <v>5421.9343974894919</v>
          </cell>
          <cell r="Y148">
            <v>5437.8899635170001</v>
          </cell>
          <cell r="Z148">
            <v>5422.1559950280571</v>
          </cell>
          <cell r="AA148">
            <v>5417.9230640796795</v>
          </cell>
        </row>
        <row r="149">
          <cell r="F149" t="str">
            <v>Plant Reagents</v>
          </cell>
          <cell r="G149" t="str">
            <v>Calc</v>
          </cell>
          <cell r="H149" t="str">
            <v>Max Link</v>
          </cell>
          <cell r="J149">
            <v>719.84963692456631</v>
          </cell>
          <cell r="K149">
            <v>645.67954004515298</v>
          </cell>
          <cell r="L149">
            <v>709.64461225719253</v>
          </cell>
          <cell r="M149">
            <v>691.90229048309709</v>
          </cell>
          <cell r="N149">
            <v>712.77332947153468</v>
          </cell>
          <cell r="O149">
            <v>694.71071517294376</v>
          </cell>
          <cell r="P149">
            <v>711.8405670559938</v>
          </cell>
          <cell r="Q149">
            <v>716.60490061234179</v>
          </cell>
          <cell r="R149">
            <v>688.5480924459431</v>
          </cell>
          <cell r="S149">
            <v>715.15929852390184</v>
          </cell>
          <cell r="T149">
            <v>687.06279773697759</v>
          </cell>
          <cell r="U149">
            <v>717.53687894601694</v>
          </cell>
          <cell r="V149">
            <v>8212.8332691298001</v>
          </cell>
          <cell r="W149">
            <v>8210.4748253942707</v>
          </cell>
          <cell r="X149">
            <v>8215.0521174083206</v>
          </cell>
          <cell r="Y149">
            <v>8239.2272174499994</v>
          </cell>
          <cell r="Z149">
            <v>8215.387871254632</v>
          </cell>
          <cell r="AA149">
            <v>8208.9743395146652</v>
          </cell>
        </row>
        <row r="150">
          <cell r="F150" t="str">
            <v>Plant gland seal pumps</v>
          </cell>
          <cell r="G150" t="str">
            <v>Calc</v>
          </cell>
          <cell r="H150" t="str">
            <v>UA</v>
          </cell>
          <cell r="I150">
            <v>50</v>
          </cell>
          <cell r="J150">
            <v>359.92481846228316</v>
          </cell>
          <cell r="K150">
            <v>322.83977002257649</v>
          </cell>
          <cell r="L150">
            <v>354.82230612859627</v>
          </cell>
          <cell r="M150">
            <v>345.95114524154849</v>
          </cell>
          <cell r="N150">
            <v>356.38666473576734</v>
          </cell>
          <cell r="O150">
            <v>347.35535758647188</v>
          </cell>
          <cell r="P150">
            <v>355.92028352799684</v>
          </cell>
          <cell r="Q150">
            <v>358.30245030617084</v>
          </cell>
          <cell r="R150">
            <v>344.27404622297149</v>
          </cell>
          <cell r="S150">
            <v>357.57964926195092</v>
          </cell>
          <cell r="T150">
            <v>343.53139886848874</v>
          </cell>
          <cell r="U150">
            <v>358.76843947300847</v>
          </cell>
          <cell r="V150">
            <v>4106.4166345649001</v>
          </cell>
          <cell r="W150">
            <v>4105.2374126971354</v>
          </cell>
          <cell r="X150">
            <v>4107.5260587041603</v>
          </cell>
          <cell r="Y150">
            <v>4119.6136087249997</v>
          </cell>
          <cell r="Z150">
            <v>4107.693935627316</v>
          </cell>
          <cell r="AA150">
            <v>4104.4871697573326</v>
          </cell>
        </row>
        <row r="151">
          <cell r="F151" t="str">
            <v>Ancillary Plant Services</v>
          </cell>
          <cell r="G151" t="str">
            <v>Calc</v>
          </cell>
          <cell r="H151" t="str">
            <v>Link</v>
          </cell>
          <cell r="J151">
            <v>719.84963692456631</v>
          </cell>
          <cell r="K151">
            <v>645.67954004515298</v>
          </cell>
          <cell r="L151">
            <v>709.64461225719253</v>
          </cell>
          <cell r="M151">
            <v>691.90229048309709</v>
          </cell>
          <cell r="N151">
            <v>712.77332947153468</v>
          </cell>
          <cell r="O151">
            <v>694.71071517294376</v>
          </cell>
          <cell r="P151">
            <v>711.8405670559938</v>
          </cell>
          <cell r="Q151">
            <v>716.60490061234179</v>
          </cell>
          <cell r="R151">
            <v>688.5480924459431</v>
          </cell>
          <cell r="S151">
            <v>715.15929852390184</v>
          </cell>
          <cell r="T151">
            <v>687.06279773697759</v>
          </cell>
          <cell r="U151">
            <v>717.53687894601694</v>
          </cell>
          <cell r="V151">
            <v>8212.8332691298001</v>
          </cell>
          <cell r="W151">
            <v>8210.4748253942707</v>
          </cell>
          <cell r="X151">
            <v>8215.0521174083206</v>
          </cell>
          <cell r="Y151">
            <v>8239.2272174499994</v>
          </cell>
          <cell r="Z151">
            <v>8215.387871254632</v>
          </cell>
          <cell r="AA151">
            <v>8208.9743395146652</v>
          </cell>
        </row>
        <row r="152">
          <cell r="F152" t="str">
            <v>Gravity Gold</v>
          </cell>
          <cell r="G152" t="str">
            <v>Calc</v>
          </cell>
          <cell r="H152" t="str">
            <v>Max Link</v>
          </cell>
          <cell r="J152">
            <v>719.84963692456631</v>
          </cell>
          <cell r="K152">
            <v>645.67954004515298</v>
          </cell>
          <cell r="L152">
            <v>709.64461225719253</v>
          </cell>
          <cell r="M152">
            <v>691.90229048309709</v>
          </cell>
          <cell r="N152">
            <v>712.77332947153468</v>
          </cell>
          <cell r="O152">
            <v>694.71071517294376</v>
          </cell>
          <cell r="P152">
            <v>711.8405670559938</v>
          </cell>
          <cell r="Q152">
            <v>716.60490061234179</v>
          </cell>
          <cell r="R152">
            <v>688.5480924459431</v>
          </cell>
          <cell r="S152">
            <v>715.15929852390184</v>
          </cell>
          <cell r="T152">
            <v>687.06279773697759</v>
          </cell>
          <cell r="U152">
            <v>717.53687894601694</v>
          </cell>
          <cell r="V152">
            <v>8212.8332691298001</v>
          </cell>
          <cell r="W152">
            <v>8210.4748253942707</v>
          </cell>
          <cell r="X152">
            <v>8215.0521174083206</v>
          </cell>
          <cell r="Y152">
            <v>8239.2272174499994</v>
          </cell>
          <cell r="Z152">
            <v>8215.387871254632</v>
          </cell>
          <cell r="AA152">
            <v>8208.9743395146652</v>
          </cell>
        </row>
        <row r="153">
          <cell r="F153" t="str">
            <v>K59 Stage 1</v>
          </cell>
          <cell r="G153" t="str">
            <v>Calc</v>
          </cell>
          <cell r="H153" t="str">
            <v>t/hr</v>
          </cell>
          <cell r="I153">
            <v>140</v>
          </cell>
          <cell r="J153">
            <v>387.5577458848274</v>
          </cell>
          <cell r="K153">
            <v>316.35089501157432</v>
          </cell>
          <cell r="L153">
            <v>418.47737436813424</v>
          </cell>
          <cell r="M153">
            <v>362.27863399296245</v>
          </cell>
          <cell r="N153">
            <v>393.9833543841271</v>
          </cell>
          <cell r="O153">
            <v>387.04228877332685</v>
          </cell>
          <cell r="P153">
            <v>419.88408627986286</v>
          </cell>
          <cell r="Q153">
            <v>401.29738388093205</v>
          </cell>
          <cell r="R153">
            <v>379.95109449437365</v>
          </cell>
          <cell r="S153">
            <v>446.61798126708749</v>
          </cell>
          <cell r="T153">
            <v>417.66668671136568</v>
          </cell>
          <cell r="U153">
            <v>442.51440948353155</v>
          </cell>
          <cell r="V153">
            <v>5021.1693000000005</v>
          </cell>
          <cell r="W153">
            <v>4662.4297999999999</v>
          </cell>
          <cell r="X153">
            <v>5051.5254999999997</v>
          </cell>
          <cell r="Y153">
            <v>5281.9346999999998</v>
          </cell>
          <cell r="Z153">
            <v>5407.9962999999998</v>
          </cell>
          <cell r="AA153">
            <v>5671.5078000000003</v>
          </cell>
        </row>
        <row r="154">
          <cell r="F154" t="str">
            <v>K59 Stage 2</v>
          </cell>
          <cell r="G154" t="str">
            <v>Calc</v>
          </cell>
          <cell r="H154" t="str">
            <v>t/hr</v>
          </cell>
          <cell r="I154">
            <v>140</v>
          </cell>
          <cell r="J154">
            <v>387.5577458848274</v>
          </cell>
          <cell r="K154">
            <v>316.35089501157432</v>
          </cell>
          <cell r="L154">
            <v>418.47737436813424</v>
          </cell>
          <cell r="M154">
            <v>362.27863399296245</v>
          </cell>
          <cell r="N154">
            <v>393.9833543841271</v>
          </cell>
          <cell r="O154">
            <v>387.04228877332685</v>
          </cell>
          <cell r="P154">
            <v>419.88408627986286</v>
          </cell>
          <cell r="Q154">
            <v>401.29738388093205</v>
          </cell>
          <cell r="R154">
            <v>379.95109449437365</v>
          </cell>
          <cell r="S154">
            <v>446.61798126708749</v>
          </cell>
          <cell r="T154">
            <v>417.66668671136568</v>
          </cell>
          <cell r="U154">
            <v>442.51440948353155</v>
          </cell>
          <cell r="V154">
            <v>5021.1693000000005</v>
          </cell>
          <cell r="W154">
            <v>4662.4297999999999</v>
          </cell>
          <cell r="X154">
            <v>5051.5254999999997</v>
          </cell>
          <cell r="Y154">
            <v>5281.9346999999998</v>
          </cell>
          <cell r="Z154">
            <v>5407.9962999999998</v>
          </cell>
          <cell r="AA154">
            <v>5671.5078000000003</v>
          </cell>
        </row>
        <row r="155">
          <cell r="F155" t="str">
            <v>Kiunga TM01</v>
          </cell>
          <cell r="G155" t="str">
            <v>Calc</v>
          </cell>
          <cell r="H155" t="str">
            <v>UA</v>
          </cell>
          <cell r="I155">
            <v>40</v>
          </cell>
          <cell r="J155">
            <v>217.03233769550334</v>
          </cell>
          <cell r="K155">
            <v>177.15650120648164</v>
          </cell>
          <cell r="L155">
            <v>234.3473296461552</v>
          </cell>
          <cell r="M155">
            <v>202.87603503605899</v>
          </cell>
          <cell r="N155">
            <v>220.63067845511119</v>
          </cell>
          <cell r="O155">
            <v>216.74368171306304</v>
          </cell>
          <cell r="P155">
            <v>235.1350883167232</v>
          </cell>
          <cell r="Q155">
            <v>224.72653497332195</v>
          </cell>
          <cell r="R155">
            <v>212.7726129168492</v>
          </cell>
          <cell r="S155">
            <v>250.10606950956898</v>
          </cell>
          <cell r="T155">
            <v>233.89334455836476</v>
          </cell>
          <cell r="U155">
            <v>247.80806931077768</v>
          </cell>
          <cell r="V155">
            <v>2811.854808</v>
          </cell>
          <cell r="W155">
            <v>2610.9606880000001</v>
          </cell>
          <cell r="X155">
            <v>2828.85428</v>
          </cell>
          <cell r="Y155">
            <v>2957.8834320000001</v>
          </cell>
          <cell r="Z155">
            <v>3028.4779279999998</v>
          </cell>
          <cell r="AA155">
            <v>3176.0443680000003</v>
          </cell>
        </row>
        <row r="156">
          <cell r="F156" t="str">
            <v>Kiunga TM02</v>
          </cell>
          <cell r="G156" t="str">
            <v>Calc</v>
          </cell>
          <cell r="H156" t="str">
            <v>Link</v>
          </cell>
          <cell r="I156">
            <v>40</v>
          </cell>
          <cell r="J156">
            <v>217.03233769550334</v>
          </cell>
          <cell r="K156">
            <v>177.15650120648164</v>
          </cell>
          <cell r="L156">
            <v>234.3473296461552</v>
          </cell>
          <cell r="M156">
            <v>202.87603503605899</v>
          </cell>
          <cell r="N156">
            <v>220.63067845511119</v>
          </cell>
          <cell r="O156">
            <v>216.74368171306304</v>
          </cell>
          <cell r="P156">
            <v>235.1350883167232</v>
          </cell>
          <cell r="Q156">
            <v>224.72653497332195</v>
          </cell>
          <cell r="R156">
            <v>212.7726129168492</v>
          </cell>
          <cell r="S156">
            <v>250.10606950956898</v>
          </cell>
          <cell r="T156">
            <v>233.89334455836476</v>
          </cell>
          <cell r="U156">
            <v>247.80806931077768</v>
          </cell>
          <cell r="V156">
            <v>2811.854808</v>
          </cell>
          <cell r="W156">
            <v>2610.9606880000001</v>
          </cell>
          <cell r="X156">
            <v>2828.85428</v>
          </cell>
          <cell r="Y156">
            <v>2957.8834320000001</v>
          </cell>
          <cell r="Z156">
            <v>3028.4779279999998</v>
          </cell>
          <cell r="AA156">
            <v>3176.0443680000003</v>
          </cell>
        </row>
        <row r="157">
          <cell r="F157" t="str">
            <v>Kiunga Ponds</v>
          </cell>
          <cell r="G157" t="str">
            <v>Calc</v>
          </cell>
          <cell r="H157" t="str">
            <v>UA</v>
          </cell>
          <cell r="I157">
            <v>30</v>
          </cell>
          <cell r="J157">
            <v>162.77425327162749</v>
          </cell>
          <cell r="K157">
            <v>132.86737590486121</v>
          </cell>
          <cell r="L157">
            <v>175.76049723461637</v>
          </cell>
          <cell r="M157">
            <v>152.15702627704425</v>
          </cell>
          <cell r="N157">
            <v>165.47300884133338</v>
          </cell>
          <cell r="O157">
            <v>162.55776128479729</v>
          </cell>
          <cell r="P157">
            <v>176.35131623754242</v>
          </cell>
          <cell r="Q157">
            <v>168.54490122999144</v>
          </cell>
          <cell r="R157">
            <v>159.57945968763693</v>
          </cell>
          <cell r="S157">
            <v>187.57955213217676</v>
          </cell>
          <cell r="T157">
            <v>175.42000841877359</v>
          </cell>
          <cell r="U157">
            <v>185.85605198308326</v>
          </cell>
          <cell r="V157">
            <v>2108.891106</v>
          </cell>
          <cell r="W157">
            <v>1958.2205160000001</v>
          </cell>
          <cell r="X157">
            <v>2121.6407100000001</v>
          </cell>
          <cell r="Y157">
            <v>2218.4125739999999</v>
          </cell>
          <cell r="Z157">
            <v>2271.3584459999997</v>
          </cell>
          <cell r="AA157">
            <v>2382.0332760000001</v>
          </cell>
        </row>
        <row r="158">
          <cell r="F158" t="str">
            <v>Dewatering Stage 1</v>
          </cell>
          <cell r="H158" t="str">
            <v>t/hr</v>
          </cell>
          <cell r="I158">
            <v>100</v>
          </cell>
          <cell r="J158">
            <v>542.58084423875835</v>
          </cell>
          <cell r="K158">
            <v>442.89125301620408</v>
          </cell>
          <cell r="L158">
            <v>585.86832411538796</v>
          </cell>
          <cell r="M158">
            <v>507.19008759014747</v>
          </cell>
          <cell r="N158">
            <v>551.57669613777796</v>
          </cell>
          <cell r="O158">
            <v>541.85920428265763</v>
          </cell>
          <cell r="P158">
            <v>587.83772079180801</v>
          </cell>
          <cell r="Q158">
            <v>561.81633743330485</v>
          </cell>
          <cell r="R158">
            <v>531.93153229212305</v>
          </cell>
          <cell r="S158">
            <v>625.26517377392247</v>
          </cell>
          <cell r="T158">
            <v>584.73336139591197</v>
          </cell>
          <cell r="U158">
            <v>619.52017327694421</v>
          </cell>
          <cell r="V158">
            <v>7029.6370200000001</v>
          </cell>
          <cell r="W158">
            <v>6527.4017199999998</v>
          </cell>
          <cell r="X158">
            <v>7072.1356999999998</v>
          </cell>
          <cell r="Y158">
            <v>7394.7085800000004</v>
          </cell>
          <cell r="Z158">
            <v>7571.1948199999997</v>
          </cell>
          <cell r="AA158">
            <v>7940.110920000001</v>
          </cell>
        </row>
        <row r="159">
          <cell r="F159" t="str">
            <v>Dewatering Stage 2</v>
          </cell>
          <cell r="H159" t="str">
            <v>t/hr</v>
          </cell>
          <cell r="I159">
            <v>100</v>
          </cell>
          <cell r="J159">
            <v>542.58084423875835</v>
          </cell>
          <cell r="K159">
            <v>442.89125301620408</v>
          </cell>
          <cell r="L159">
            <v>585.86832411538796</v>
          </cell>
          <cell r="M159">
            <v>507.19008759014747</v>
          </cell>
          <cell r="N159">
            <v>551.57669613777796</v>
          </cell>
          <cell r="O159">
            <v>541.85920428265763</v>
          </cell>
          <cell r="P159">
            <v>587.83772079180801</v>
          </cell>
          <cell r="Q159">
            <v>561.81633743330485</v>
          </cell>
          <cell r="R159">
            <v>531.93153229212305</v>
          </cell>
          <cell r="S159">
            <v>625.26517377392247</v>
          </cell>
          <cell r="T159">
            <v>584.73336139591197</v>
          </cell>
          <cell r="U159">
            <v>619.52017327694421</v>
          </cell>
          <cell r="V159">
            <v>7029.6370200000001</v>
          </cell>
          <cell r="W159">
            <v>6527.4017199999998</v>
          </cell>
          <cell r="X159">
            <v>7072.1356999999998</v>
          </cell>
          <cell r="Y159">
            <v>7394.7085800000004</v>
          </cell>
          <cell r="Z159">
            <v>7571.1948199999997</v>
          </cell>
          <cell r="AA159">
            <v>7940.110920000001</v>
          </cell>
        </row>
        <row r="160">
          <cell r="F160" t="str">
            <v>Kiunga Vacuum Pumps/Blowers</v>
          </cell>
          <cell r="H160" t="str">
            <v>Link</v>
          </cell>
          <cell r="J160">
            <v>542.58084423875835</v>
          </cell>
          <cell r="K160">
            <v>442.89125301620408</v>
          </cell>
          <cell r="L160">
            <v>585.86832411538796</v>
          </cell>
          <cell r="M160">
            <v>507.19008759014747</v>
          </cell>
          <cell r="N160">
            <v>551.57669613777796</v>
          </cell>
          <cell r="O160">
            <v>541.85920428265763</v>
          </cell>
          <cell r="P160">
            <v>587.83772079180801</v>
          </cell>
          <cell r="Q160">
            <v>561.81633743330485</v>
          </cell>
          <cell r="R160">
            <v>531.93153229212305</v>
          </cell>
          <cell r="S160">
            <v>625.26517377392247</v>
          </cell>
          <cell r="T160">
            <v>584.73336139591197</v>
          </cell>
          <cell r="U160">
            <v>619.52017327694421</v>
          </cell>
          <cell r="V160">
            <v>7029.6370200000001</v>
          </cell>
          <cell r="W160">
            <v>6527.4017199999998</v>
          </cell>
          <cell r="X160">
            <v>7072.1356999999998</v>
          </cell>
          <cell r="Y160">
            <v>7394.7085800000004</v>
          </cell>
          <cell r="Z160">
            <v>7571.1948199999997</v>
          </cell>
          <cell r="AA160">
            <v>7940.110920000001</v>
          </cell>
        </row>
        <row r="161">
          <cell r="F161" t="str">
            <v>Kiunga Ancillary</v>
          </cell>
          <cell r="H161" t="str">
            <v>Link</v>
          </cell>
          <cell r="J161">
            <v>542.58084423875835</v>
          </cell>
          <cell r="K161">
            <v>442.89125301620408</v>
          </cell>
          <cell r="L161">
            <v>585.86832411538796</v>
          </cell>
          <cell r="M161">
            <v>507.19008759014747</v>
          </cell>
          <cell r="N161">
            <v>551.57669613777796</v>
          </cell>
          <cell r="O161">
            <v>541.85920428265763</v>
          </cell>
          <cell r="P161">
            <v>587.83772079180801</v>
          </cell>
          <cell r="Q161">
            <v>561.81633743330485</v>
          </cell>
          <cell r="R161">
            <v>531.93153229212305</v>
          </cell>
          <cell r="S161">
            <v>625.26517377392247</v>
          </cell>
          <cell r="T161">
            <v>584.73336139591197</v>
          </cell>
          <cell r="U161">
            <v>619.52017327694421</v>
          </cell>
          <cell r="V161">
            <v>7029.6370200000001</v>
          </cell>
          <cell r="W161">
            <v>6527.4017199999998</v>
          </cell>
          <cell r="X161">
            <v>7072.1356999999998</v>
          </cell>
          <cell r="Y161">
            <v>7394.7085800000004</v>
          </cell>
          <cell r="Z161">
            <v>7571.1948199999997</v>
          </cell>
          <cell r="AA161">
            <v>7940.110920000001</v>
          </cell>
        </row>
        <row r="162">
          <cell r="F162" t="str">
            <v>Kiunga Water Systems</v>
          </cell>
          <cell r="H162" t="str">
            <v>Link</v>
          </cell>
          <cell r="J162">
            <v>542.58084423875835</v>
          </cell>
          <cell r="K162">
            <v>442.89125301620408</v>
          </cell>
          <cell r="L162">
            <v>585.86832411538796</v>
          </cell>
          <cell r="M162">
            <v>507.19008759014747</v>
          </cell>
          <cell r="N162">
            <v>551.57669613777796</v>
          </cell>
          <cell r="O162">
            <v>541.85920428265763</v>
          </cell>
          <cell r="P162">
            <v>587.83772079180801</v>
          </cell>
          <cell r="Q162">
            <v>561.81633743330485</v>
          </cell>
          <cell r="R162">
            <v>531.93153229212305</v>
          </cell>
          <cell r="S162">
            <v>625.26517377392247</v>
          </cell>
          <cell r="T162">
            <v>584.73336139591197</v>
          </cell>
          <cell r="U162">
            <v>619.52017327694421</v>
          </cell>
          <cell r="V162">
            <v>7029.6370200000001</v>
          </cell>
          <cell r="W162">
            <v>6527.4017199999998</v>
          </cell>
          <cell r="X162">
            <v>7072.1356999999998</v>
          </cell>
          <cell r="Y162">
            <v>7394.7085800000004</v>
          </cell>
          <cell r="Z162">
            <v>7571.1948199999997</v>
          </cell>
          <cell r="AA162">
            <v>7940.110920000001</v>
          </cell>
        </row>
        <row r="163">
          <cell r="F163" t="str">
            <v>Drying Stage 1</v>
          </cell>
          <cell r="H163" t="str">
            <v>UA</v>
          </cell>
          <cell r="I163">
            <v>80</v>
          </cell>
          <cell r="J163">
            <v>434.06467539100669</v>
          </cell>
          <cell r="K163">
            <v>354.31300241296327</v>
          </cell>
          <cell r="L163">
            <v>468.6946592923104</v>
          </cell>
          <cell r="M163">
            <v>405.75207007211799</v>
          </cell>
          <cell r="N163">
            <v>441.26135691022239</v>
          </cell>
          <cell r="O163">
            <v>433.48736342612608</v>
          </cell>
          <cell r="P163">
            <v>470.2701766334464</v>
          </cell>
          <cell r="Q163">
            <v>449.45306994664389</v>
          </cell>
          <cell r="R163">
            <v>425.5452258336984</v>
          </cell>
          <cell r="S163">
            <v>500.21213901913796</v>
          </cell>
          <cell r="T163">
            <v>467.78668911672952</v>
          </cell>
          <cell r="U163">
            <v>495.61613862155536</v>
          </cell>
          <cell r="V163">
            <v>5623.7096160000001</v>
          </cell>
          <cell r="W163">
            <v>5221.9213760000002</v>
          </cell>
          <cell r="X163">
            <v>5657.70856</v>
          </cell>
          <cell r="Y163">
            <v>5915.7668640000002</v>
          </cell>
          <cell r="Z163">
            <v>6056.9558559999996</v>
          </cell>
          <cell r="AA163">
            <v>6352.0887360000006</v>
          </cell>
        </row>
        <row r="164">
          <cell r="F164" t="str">
            <v>Drying Stage 2</v>
          </cell>
          <cell r="H164" t="str">
            <v>UA</v>
          </cell>
          <cell r="I164">
            <v>80</v>
          </cell>
          <cell r="J164">
            <v>434.06467539100669</v>
          </cell>
          <cell r="K164">
            <v>354.31300241296327</v>
          </cell>
          <cell r="L164">
            <v>468.6946592923104</v>
          </cell>
          <cell r="M164">
            <v>405.75207007211799</v>
          </cell>
          <cell r="N164">
            <v>441.26135691022239</v>
          </cell>
          <cell r="O164">
            <v>433.48736342612608</v>
          </cell>
          <cell r="P164">
            <v>470.2701766334464</v>
          </cell>
          <cell r="Q164">
            <v>449.45306994664389</v>
          </cell>
          <cell r="R164">
            <v>425.5452258336984</v>
          </cell>
          <cell r="S164">
            <v>500.21213901913796</v>
          </cell>
          <cell r="T164">
            <v>467.78668911672952</v>
          </cell>
          <cell r="U164">
            <v>495.61613862155536</v>
          </cell>
          <cell r="V164">
            <v>5623.7096160000001</v>
          </cell>
          <cell r="W164">
            <v>5221.9213760000002</v>
          </cell>
          <cell r="X164">
            <v>5657.70856</v>
          </cell>
          <cell r="Y164">
            <v>5915.7668640000002</v>
          </cell>
          <cell r="Z164">
            <v>6056.9558559999996</v>
          </cell>
          <cell r="AA164">
            <v>6352.0887360000006</v>
          </cell>
        </row>
        <row r="165">
          <cell r="F165" t="str">
            <v>Kiunga CV04</v>
          </cell>
          <cell r="H165" t="str">
            <v>Max Link</v>
          </cell>
          <cell r="J165">
            <v>542.58084423875835</v>
          </cell>
          <cell r="K165">
            <v>442.89125301620408</v>
          </cell>
          <cell r="L165">
            <v>585.86832411538796</v>
          </cell>
          <cell r="M165">
            <v>507.19008759014747</v>
          </cell>
          <cell r="N165">
            <v>551.57669613777796</v>
          </cell>
          <cell r="O165">
            <v>541.85920428265763</v>
          </cell>
          <cell r="P165">
            <v>587.83772079180801</v>
          </cell>
          <cell r="Q165">
            <v>561.81633743330485</v>
          </cell>
          <cell r="R165">
            <v>531.93153229212305</v>
          </cell>
          <cell r="S165">
            <v>625.26517377392247</v>
          </cell>
          <cell r="T165">
            <v>584.73336139591197</v>
          </cell>
          <cell r="U165">
            <v>619.52017327694421</v>
          </cell>
          <cell r="V165">
            <v>7029.6370200000001</v>
          </cell>
          <cell r="W165">
            <v>6527.4017199999998</v>
          </cell>
          <cell r="X165">
            <v>7072.1356999999998</v>
          </cell>
          <cell r="Y165">
            <v>7394.7085800000004</v>
          </cell>
          <cell r="Z165">
            <v>7571.1948199999997</v>
          </cell>
          <cell r="AA165">
            <v>7940.110920000001</v>
          </cell>
        </row>
        <row r="166">
          <cell r="F166" t="str">
            <v>Kiunga CV05</v>
          </cell>
          <cell r="H166" t="str">
            <v>Link</v>
          </cell>
          <cell r="J166">
            <v>542.58084423875835</v>
          </cell>
          <cell r="K166">
            <v>442.89125301620408</v>
          </cell>
          <cell r="L166">
            <v>585.86832411538796</v>
          </cell>
          <cell r="M166">
            <v>507.19008759014747</v>
          </cell>
          <cell r="N166">
            <v>551.57669613777796</v>
          </cell>
          <cell r="O166">
            <v>541.85920428265763</v>
          </cell>
          <cell r="P166">
            <v>587.83772079180801</v>
          </cell>
          <cell r="Q166">
            <v>561.81633743330485</v>
          </cell>
          <cell r="R166">
            <v>531.93153229212305</v>
          </cell>
          <cell r="S166">
            <v>625.26517377392247</v>
          </cell>
          <cell r="T166">
            <v>584.73336139591197</v>
          </cell>
          <cell r="U166">
            <v>619.52017327694421</v>
          </cell>
          <cell r="V166">
            <v>7029.6370200000001</v>
          </cell>
          <cell r="W166">
            <v>6527.4017199999998</v>
          </cell>
          <cell r="X166">
            <v>7072.1356999999998</v>
          </cell>
          <cell r="Y166">
            <v>7394.7085800000004</v>
          </cell>
          <cell r="Z166">
            <v>7571.1948199999997</v>
          </cell>
          <cell r="AA166">
            <v>7940.110920000001</v>
          </cell>
        </row>
        <row r="167">
          <cell r="F167" t="str">
            <v>Kiunga CV06</v>
          </cell>
          <cell r="H167" t="str">
            <v>t/hr</v>
          </cell>
          <cell r="I167">
            <v>600</v>
          </cell>
          <cell r="J167">
            <v>90.430140706459724</v>
          </cell>
          <cell r="K167">
            <v>73.815208836034017</v>
          </cell>
          <cell r="L167">
            <v>97.644720685897994</v>
          </cell>
          <cell r="M167">
            <v>84.531681265024574</v>
          </cell>
          <cell r="N167">
            <v>91.929449356296317</v>
          </cell>
          <cell r="O167">
            <v>90.309867380442938</v>
          </cell>
          <cell r="P167">
            <v>97.97295346530133</v>
          </cell>
          <cell r="Q167">
            <v>93.636056238884152</v>
          </cell>
          <cell r="R167">
            <v>88.655255382020513</v>
          </cell>
          <cell r="S167">
            <v>104.21086229565375</v>
          </cell>
          <cell r="T167">
            <v>97.45556023265199</v>
          </cell>
          <cell r="U167">
            <v>103.25336221282403</v>
          </cell>
          <cell r="V167">
            <v>1171.60617</v>
          </cell>
          <cell r="W167">
            <v>1087.9002866666667</v>
          </cell>
          <cell r="X167">
            <v>1178.6892833333332</v>
          </cell>
          <cell r="Y167">
            <v>1232.4514300000001</v>
          </cell>
          <cell r="Z167">
            <v>1261.8658033333334</v>
          </cell>
          <cell r="AA167">
            <v>1323.3518200000001</v>
          </cell>
        </row>
        <row r="168">
          <cell r="F168" t="str">
            <v>Kiunga CV10/shiploader</v>
          </cell>
          <cell r="H168" t="str">
            <v>Link</v>
          </cell>
          <cell r="J168">
            <v>90.430140706459724</v>
          </cell>
          <cell r="K168">
            <v>73.815208836034017</v>
          </cell>
          <cell r="L168">
            <v>97.644720685897994</v>
          </cell>
          <cell r="M168">
            <v>84.531681265024574</v>
          </cell>
          <cell r="N168">
            <v>91.929449356296317</v>
          </cell>
          <cell r="O168">
            <v>90.309867380442938</v>
          </cell>
          <cell r="P168">
            <v>97.97295346530133</v>
          </cell>
          <cell r="Q168">
            <v>93.636056238884152</v>
          </cell>
          <cell r="R168">
            <v>88.655255382020513</v>
          </cell>
          <cell r="S168">
            <v>104.21086229565375</v>
          </cell>
          <cell r="T168">
            <v>97.45556023265199</v>
          </cell>
          <cell r="U168">
            <v>103.25336221282403</v>
          </cell>
          <cell r="V168">
            <v>1171.60617</v>
          </cell>
          <cell r="W168">
            <v>1087.9002866666667</v>
          </cell>
          <cell r="X168">
            <v>1178.6892833333332</v>
          </cell>
          <cell r="Y168">
            <v>1232.4514300000001</v>
          </cell>
          <cell r="Z168">
            <v>1261.8658033333334</v>
          </cell>
          <cell r="AA168">
            <v>1323.3518200000001</v>
          </cell>
        </row>
      </sheetData>
      <sheetData sheetId="6" refreshError="1"/>
      <sheetData sheetId="7">
        <row r="12">
          <cell r="C12" t="str">
            <v>2400121113</v>
          </cell>
          <cell r="D12" t="str">
            <v>Taranaki</v>
          </cell>
          <cell r="F12" t="str">
            <v>Feeder FE05</v>
          </cell>
          <cell r="G12" t="str">
            <v>Input</v>
          </cell>
          <cell r="H12" t="str">
            <v>USD</v>
          </cell>
          <cell r="J12">
            <v>0</v>
          </cell>
          <cell r="K12">
            <v>0</v>
          </cell>
          <cell r="L12">
            <v>0</v>
          </cell>
          <cell r="M12">
            <v>0</v>
          </cell>
          <cell r="N12">
            <v>0</v>
          </cell>
          <cell r="O12">
            <v>0</v>
          </cell>
          <cell r="P12">
            <v>0</v>
          </cell>
          <cell r="Q12">
            <v>0</v>
          </cell>
          <cell r="R12">
            <v>0</v>
          </cell>
          <cell r="S12">
            <v>0</v>
          </cell>
          <cell r="T12">
            <v>0</v>
          </cell>
          <cell r="U12">
            <v>0</v>
          </cell>
          <cell r="V12">
            <v>0</v>
          </cell>
        </row>
        <row r="13">
          <cell r="C13" t="str">
            <v>2400121113</v>
          </cell>
          <cell r="F13" t="str">
            <v>Crusher GCR01</v>
          </cell>
          <cell r="G13" t="str">
            <v>Input</v>
          </cell>
          <cell r="H13" t="str">
            <v>USD</v>
          </cell>
        </row>
        <row r="14">
          <cell r="C14" t="str">
            <v>2400120113</v>
          </cell>
          <cell r="D14" t="str">
            <v>Inpit</v>
          </cell>
          <cell r="F14" t="str">
            <v>Feeder FE02</v>
          </cell>
          <cell r="G14" t="str">
            <v>Input</v>
          </cell>
          <cell r="H14" t="str">
            <v>USD</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row>
        <row r="15">
          <cell r="C15" t="str">
            <v>2400120113</v>
          </cell>
          <cell r="F15" t="str">
            <v>Crusher GCR02</v>
          </cell>
          <cell r="G15" t="str">
            <v>Input</v>
          </cell>
          <cell r="H15" t="str">
            <v>USD</v>
          </cell>
        </row>
        <row r="16">
          <cell r="C16" t="str">
            <v>2400130113</v>
          </cell>
          <cell r="D16" t="str">
            <v>Reclaim</v>
          </cell>
          <cell r="F16" t="str">
            <v>ISP Feeders</v>
          </cell>
          <cell r="G16" t="str">
            <v>Input</v>
          </cell>
          <cell r="H16" t="str">
            <v>USD</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row>
        <row r="17">
          <cell r="C17" t="str">
            <v>2400130113</v>
          </cell>
          <cell r="F17" t="str">
            <v>ISP Conveyors</v>
          </cell>
          <cell r="G17" t="str">
            <v>Input</v>
          </cell>
          <cell r="H17" t="str">
            <v>USD</v>
          </cell>
        </row>
        <row r="18">
          <cell r="C18" t="str">
            <v>2400200113</v>
          </cell>
          <cell r="D18" t="str">
            <v>Grinding</v>
          </cell>
          <cell r="F18" t="str">
            <v>Sag mill 01</v>
          </cell>
          <cell r="G18" t="str">
            <v>Input</v>
          </cell>
          <cell r="H18" t="str">
            <v>USD</v>
          </cell>
          <cell r="J18">
            <v>0</v>
          </cell>
          <cell r="K18">
            <v>0</v>
          </cell>
          <cell r="L18">
            <v>618250</v>
          </cell>
          <cell r="M18">
            <v>0</v>
          </cell>
          <cell r="N18">
            <v>0</v>
          </cell>
          <cell r="O18">
            <v>0</v>
          </cell>
          <cell r="P18">
            <v>0</v>
          </cell>
          <cell r="Q18">
            <v>0</v>
          </cell>
          <cell r="R18">
            <v>0</v>
          </cell>
          <cell r="S18">
            <v>0</v>
          </cell>
          <cell r="T18">
            <v>702750</v>
          </cell>
          <cell r="U18">
            <v>0</v>
          </cell>
          <cell r="V18">
            <v>1321000</v>
          </cell>
          <cell r="W18">
            <v>1321000</v>
          </cell>
          <cell r="X18">
            <v>1321000</v>
          </cell>
          <cell r="Y18">
            <v>1321000</v>
          </cell>
          <cell r="Z18">
            <v>1321000</v>
          </cell>
          <cell r="AA18">
            <v>1321000</v>
          </cell>
        </row>
        <row r="19">
          <cell r="C19" t="str">
            <v>2400200113</v>
          </cell>
          <cell r="F19" t="str">
            <v>Ball Mill 1A</v>
          </cell>
          <cell r="G19" t="str">
            <v>Input</v>
          </cell>
          <cell r="H19" t="str">
            <v>USD</v>
          </cell>
        </row>
        <row r="20">
          <cell r="C20" t="str">
            <v>2400200113</v>
          </cell>
          <cell r="F20" t="str">
            <v>Ball Mill 1B</v>
          </cell>
          <cell r="G20" t="str">
            <v>Input</v>
          </cell>
          <cell r="H20" t="str">
            <v>USD</v>
          </cell>
        </row>
        <row r="21">
          <cell r="C21" t="str">
            <v>2400210113</v>
          </cell>
          <cell r="D21" t="str">
            <v>Flotation</v>
          </cell>
          <cell r="F21" t="str">
            <v>Rougher cells 1</v>
          </cell>
          <cell r="G21" t="str">
            <v>Input</v>
          </cell>
          <cell r="H21" t="str">
            <v>USD</v>
          </cell>
          <cell r="J21">
            <v>0</v>
          </cell>
          <cell r="K21">
            <v>0</v>
          </cell>
          <cell r="L21">
            <v>0</v>
          </cell>
          <cell r="M21">
            <v>0</v>
          </cell>
          <cell r="N21">
            <v>0</v>
          </cell>
          <cell r="O21">
            <v>0</v>
          </cell>
          <cell r="P21">
            <v>87500</v>
          </cell>
          <cell r="Q21">
            <v>0</v>
          </cell>
          <cell r="R21">
            <v>0</v>
          </cell>
          <cell r="S21">
            <v>0</v>
          </cell>
          <cell r="T21">
            <v>0</v>
          </cell>
          <cell r="U21">
            <v>0</v>
          </cell>
          <cell r="V21">
            <v>87500</v>
          </cell>
          <cell r="W21">
            <v>87500</v>
          </cell>
          <cell r="X21">
            <v>87500</v>
          </cell>
          <cell r="Y21">
            <v>87500</v>
          </cell>
          <cell r="Z21">
            <v>87500</v>
          </cell>
          <cell r="AA21">
            <v>87500</v>
          </cell>
        </row>
        <row r="22">
          <cell r="C22" t="str">
            <v>2400210113</v>
          </cell>
          <cell r="F22" t="str">
            <v>Hi Grade Circuit 1</v>
          </cell>
          <cell r="G22" t="str">
            <v>Input</v>
          </cell>
          <cell r="H22" t="str">
            <v>USD</v>
          </cell>
        </row>
        <row r="23">
          <cell r="C23" t="str">
            <v>2400210113</v>
          </cell>
          <cell r="F23" t="str">
            <v>Cleaner/Recleaner 1</v>
          </cell>
          <cell r="G23" t="str">
            <v>Input</v>
          </cell>
          <cell r="H23" t="str">
            <v>USD</v>
          </cell>
        </row>
        <row r="24">
          <cell r="C24" t="str">
            <v>2400210113</v>
          </cell>
          <cell r="F24" t="str">
            <v>Lo-Grade Circuit 1</v>
          </cell>
          <cell r="G24" t="str">
            <v>Input</v>
          </cell>
          <cell r="H24" t="str">
            <v>USD</v>
          </cell>
        </row>
        <row r="25">
          <cell r="C25" t="str">
            <v>2400201113</v>
          </cell>
          <cell r="D25" t="str">
            <v>Grinding</v>
          </cell>
          <cell r="F25" t="str">
            <v>Sag mill 02</v>
          </cell>
          <cell r="G25" t="str">
            <v>Input</v>
          </cell>
          <cell r="H25" t="str">
            <v>USD</v>
          </cell>
          <cell r="J25">
            <v>198750</v>
          </cell>
          <cell r="K25">
            <v>0</v>
          </cell>
          <cell r="L25">
            <v>0</v>
          </cell>
          <cell r="M25">
            <v>0</v>
          </cell>
          <cell r="N25">
            <v>567500</v>
          </cell>
          <cell r="O25">
            <v>0</v>
          </cell>
          <cell r="P25">
            <v>0</v>
          </cell>
          <cell r="Q25">
            <v>0</v>
          </cell>
          <cell r="R25">
            <v>227500</v>
          </cell>
          <cell r="S25">
            <v>0</v>
          </cell>
          <cell r="T25">
            <v>0</v>
          </cell>
          <cell r="U25">
            <v>190990.86249999999</v>
          </cell>
          <cell r="V25">
            <v>1184740.8625</v>
          </cell>
          <cell r="W25">
            <v>1184740.8625</v>
          </cell>
          <cell r="X25">
            <v>1184740.8625</v>
          </cell>
          <cell r="Y25">
            <v>1184740.8625</v>
          </cell>
          <cell r="Z25">
            <v>1184740.8625</v>
          </cell>
          <cell r="AA25">
            <v>1184740.8625</v>
          </cell>
        </row>
        <row r="26">
          <cell r="C26" t="str">
            <v>2400201113</v>
          </cell>
          <cell r="F26" t="str">
            <v>Ball Mill 2A</v>
          </cell>
          <cell r="G26" t="str">
            <v>Input</v>
          </cell>
          <cell r="H26" t="str">
            <v>USD</v>
          </cell>
        </row>
        <row r="27">
          <cell r="C27" t="str">
            <v>2400201113</v>
          </cell>
          <cell r="F27" t="str">
            <v>Ball Mill 2B</v>
          </cell>
          <cell r="G27" t="str">
            <v>Input</v>
          </cell>
          <cell r="H27" t="str">
            <v>USD</v>
          </cell>
        </row>
        <row r="28">
          <cell r="C28" t="str">
            <v>2400211113</v>
          </cell>
          <cell r="D28" t="str">
            <v>Flotation</v>
          </cell>
          <cell r="F28" t="str">
            <v>Rougher cells 2</v>
          </cell>
          <cell r="G28" t="str">
            <v>Input</v>
          </cell>
          <cell r="H28" t="str">
            <v>USD</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row>
        <row r="29">
          <cell r="C29" t="str">
            <v>2400211113</v>
          </cell>
          <cell r="F29" t="str">
            <v>Hi Grade Circuit 2</v>
          </cell>
          <cell r="G29" t="str">
            <v>Input</v>
          </cell>
          <cell r="H29" t="str">
            <v>USD</v>
          </cell>
        </row>
        <row r="30">
          <cell r="C30" t="str">
            <v>2400211113</v>
          </cell>
          <cell r="F30" t="str">
            <v>Cleaner/Recleaner 2</v>
          </cell>
          <cell r="G30" t="str">
            <v>Input</v>
          </cell>
          <cell r="H30" t="str">
            <v>USD</v>
          </cell>
        </row>
        <row r="31">
          <cell r="C31" t="str">
            <v>2400211113</v>
          </cell>
          <cell r="F31" t="str">
            <v>Lo-Grade Circuit 2</v>
          </cell>
          <cell r="G31" t="str">
            <v>Input</v>
          </cell>
          <cell r="H31" t="str">
            <v>USD</v>
          </cell>
        </row>
        <row r="32">
          <cell r="C32" t="str">
            <v>2400270113</v>
          </cell>
          <cell r="F32" t="str">
            <v>Kiln Discharge and Crushing</v>
          </cell>
          <cell r="G32" t="str">
            <v>Input</v>
          </cell>
          <cell r="H32" t="str">
            <v>USD</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row>
      </sheetData>
      <sheetData sheetId="8" refreshError="1"/>
      <sheetData sheetId="9" refreshError="1"/>
      <sheetData sheetId="10" refreshError="1"/>
      <sheetData sheetId="11" refreshError="1"/>
      <sheetData sheetId="12" refreshError="1"/>
      <sheetData sheetId="13" refreshError="1"/>
      <sheetData sheetId="14"/>
      <sheetData sheetId="15"/>
      <sheetData sheetId="16" refreshError="1"/>
      <sheetData sheetId="17" refreshError="1"/>
      <sheetData sheetId="18" refreshError="1"/>
      <sheetData sheetId="19" refreshError="1"/>
      <sheetData sheetId="20"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le"/>
      <sheetName val="Notes"/>
      <sheetName val="Parameters"/>
      <sheetName val="InitFleet"/>
      <sheetName val="ReplFleet"/>
      <sheetName val="PASTE IN REP"/>
      <sheetName val="Paste In Op Hrs"/>
      <sheetName val="FleetOpHrs"/>
      <sheetName val="Paste in Fleet Nos"/>
      <sheetName val="Fleet"/>
      <sheetName val="MARC_Rates"/>
      <sheetName val="EquipData"/>
      <sheetName val="Fixed Plant"/>
      <sheetName val="Inputs"/>
      <sheetName val="Fixed Plant Maintenance"/>
    </sheetNames>
    <sheetDataSet>
      <sheetData sheetId="0"/>
      <sheetData sheetId="1"/>
      <sheetData sheetId="2" refreshError="1">
        <row r="9">
          <cell r="C9" t="str">
            <v>Y1</v>
          </cell>
          <cell r="E9">
            <v>38353</v>
          </cell>
        </row>
        <row r="10">
          <cell r="C10" t="str">
            <v>Y2</v>
          </cell>
          <cell r="E10">
            <v>38718</v>
          </cell>
        </row>
        <row r="11">
          <cell r="C11" t="str">
            <v>Y3</v>
          </cell>
          <cell r="E11">
            <v>39083</v>
          </cell>
        </row>
        <row r="12">
          <cell r="C12" t="str">
            <v>Y4</v>
          </cell>
          <cell r="E12">
            <v>39448</v>
          </cell>
        </row>
        <row r="13">
          <cell r="C13" t="str">
            <v>Y5</v>
          </cell>
          <cell r="E13">
            <v>39814</v>
          </cell>
        </row>
        <row r="14">
          <cell r="C14" t="str">
            <v>Y6</v>
          </cell>
          <cell r="E14">
            <v>40179</v>
          </cell>
        </row>
        <row r="15">
          <cell r="C15" t="str">
            <v>Y7</v>
          </cell>
          <cell r="E15">
            <v>40544</v>
          </cell>
        </row>
        <row r="16">
          <cell r="C16" t="str">
            <v>Y8</v>
          </cell>
          <cell r="E16">
            <v>40909</v>
          </cell>
        </row>
        <row r="17">
          <cell r="C17" t="str">
            <v>Y9</v>
          </cell>
          <cell r="E17">
            <v>41275</v>
          </cell>
        </row>
        <row r="18">
          <cell r="C18" t="str">
            <v>Y10</v>
          </cell>
          <cell r="E18">
            <v>41640</v>
          </cell>
        </row>
        <row r="19">
          <cell r="C19" t="str">
            <v>Y11</v>
          </cell>
          <cell r="E19">
            <v>42005</v>
          </cell>
        </row>
        <row r="20">
          <cell r="C20" t="str">
            <v>Y12</v>
          </cell>
          <cell r="E20">
            <v>42370</v>
          </cell>
        </row>
        <row r="21">
          <cell r="C21" t="str">
            <v>Y13</v>
          </cell>
          <cell r="E21">
            <v>42736</v>
          </cell>
        </row>
        <row r="22">
          <cell r="C22" t="str">
            <v>Y14</v>
          </cell>
          <cell r="E22">
            <v>43101</v>
          </cell>
        </row>
        <row r="23">
          <cell r="C23" t="str">
            <v>Y15</v>
          </cell>
          <cell r="E23">
            <v>43466</v>
          </cell>
        </row>
        <row r="24">
          <cell r="C24" t="str">
            <v>Y16</v>
          </cell>
          <cell r="E24">
            <v>43831</v>
          </cell>
        </row>
        <row r="25">
          <cell r="C25" t="str">
            <v>Y17</v>
          </cell>
          <cell r="E25">
            <v>44197</v>
          </cell>
        </row>
        <row r="26">
          <cell r="C26" t="str">
            <v>Y18</v>
          </cell>
          <cell r="E26">
            <v>44562</v>
          </cell>
        </row>
        <row r="27">
          <cell r="C27" t="str">
            <v>Y19</v>
          </cell>
          <cell r="E27">
            <v>44927</v>
          </cell>
        </row>
        <row r="28">
          <cell r="C28" t="str">
            <v>Y20</v>
          </cell>
          <cell r="E28">
            <v>45292</v>
          </cell>
        </row>
        <row r="29">
          <cell r="C29" t="str">
            <v>Y21</v>
          </cell>
          <cell r="E29">
            <v>45658</v>
          </cell>
        </row>
        <row r="30">
          <cell r="C30" t="str">
            <v>Y22</v>
          </cell>
          <cell r="E30">
            <v>46023</v>
          </cell>
        </row>
        <row r="31">
          <cell r="C31" t="str">
            <v>Y23</v>
          </cell>
          <cell r="E31">
            <v>46388</v>
          </cell>
        </row>
        <row r="32">
          <cell r="C32" t="str">
            <v>Y24</v>
          </cell>
          <cell r="E32">
            <v>46753</v>
          </cell>
        </row>
        <row r="33">
          <cell r="C33" t="str">
            <v>Y25</v>
          </cell>
          <cell r="E33">
            <v>47119</v>
          </cell>
        </row>
        <row r="34">
          <cell r="C34" t="str">
            <v>Y26</v>
          </cell>
          <cell r="E34">
            <v>47484</v>
          </cell>
        </row>
        <row r="35">
          <cell r="C35" t="str">
            <v>Y27</v>
          </cell>
          <cell r="E35">
            <v>47849</v>
          </cell>
        </row>
        <row r="36">
          <cell r="C36" t="str">
            <v>Y28</v>
          </cell>
          <cell r="E36">
            <v>48214</v>
          </cell>
        </row>
        <row r="37">
          <cell r="C37" t="str">
            <v>Y29</v>
          </cell>
          <cell r="E37">
            <v>48580</v>
          </cell>
        </row>
        <row r="38">
          <cell r="C38" t="str">
            <v>Y30</v>
          </cell>
          <cell r="E38">
            <v>48945</v>
          </cell>
        </row>
      </sheetData>
      <sheetData sheetId="3"/>
      <sheetData sheetId="4"/>
      <sheetData sheetId="5"/>
      <sheetData sheetId="6"/>
      <sheetData sheetId="7"/>
      <sheetData sheetId="8"/>
      <sheetData sheetId="9" refreshError="1">
        <row r="12">
          <cell r="B12">
            <v>110</v>
          </cell>
        </row>
        <row r="13">
          <cell r="B13">
            <v>111</v>
          </cell>
        </row>
        <row r="14">
          <cell r="B14">
            <v>118</v>
          </cell>
        </row>
        <row r="15">
          <cell r="B15">
            <v>202</v>
          </cell>
        </row>
        <row r="16">
          <cell r="B16">
            <v>204</v>
          </cell>
        </row>
        <row r="17">
          <cell r="B17">
            <v>218</v>
          </cell>
        </row>
        <row r="18">
          <cell r="B18">
            <v>229</v>
          </cell>
        </row>
        <row r="19">
          <cell r="B19">
            <v>230</v>
          </cell>
        </row>
        <row r="20">
          <cell r="B20">
            <v>231</v>
          </cell>
        </row>
        <row r="21">
          <cell r="B21">
            <v>232</v>
          </cell>
        </row>
        <row r="22">
          <cell r="B22">
            <v>300</v>
          </cell>
        </row>
        <row r="23">
          <cell r="B23">
            <v>301</v>
          </cell>
        </row>
        <row r="24">
          <cell r="B24">
            <v>302</v>
          </cell>
        </row>
        <row r="25">
          <cell r="B25">
            <v>303</v>
          </cell>
        </row>
        <row r="26">
          <cell r="B26">
            <v>304</v>
          </cell>
        </row>
        <row r="27">
          <cell r="B27">
            <v>305</v>
          </cell>
        </row>
        <row r="28">
          <cell r="B28">
            <v>604</v>
          </cell>
        </row>
        <row r="29">
          <cell r="B29">
            <v>605</v>
          </cell>
        </row>
        <row r="30">
          <cell r="B30">
            <v>701</v>
          </cell>
        </row>
        <row r="31">
          <cell r="B31">
            <v>703</v>
          </cell>
        </row>
        <row r="32">
          <cell r="B32">
            <v>704</v>
          </cell>
        </row>
        <row r="33">
          <cell r="B33">
            <v>705</v>
          </cell>
        </row>
        <row r="34">
          <cell r="B34">
            <v>800</v>
          </cell>
        </row>
        <row r="35">
          <cell r="B35">
            <v>802</v>
          </cell>
        </row>
        <row r="36">
          <cell r="B36">
            <v>803</v>
          </cell>
        </row>
        <row r="37">
          <cell r="B37">
            <v>811</v>
          </cell>
        </row>
        <row r="38">
          <cell r="B38">
            <v>1102</v>
          </cell>
        </row>
        <row r="39">
          <cell r="B39">
            <v>1103</v>
          </cell>
        </row>
        <row r="40">
          <cell r="B40">
            <v>1107</v>
          </cell>
        </row>
        <row r="41">
          <cell r="B41">
            <v>0</v>
          </cell>
        </row>
        <row r="42">
          <cell r="B42">
            <v>0</v>
          </cell>
        </row>
        <row r="43">
          <cell r="B43">
            <v>0</v>
          </cell>
        </row>
        <row r="44">
          <cell r="B44">
            <v>0</v>
          </cell>
        </row>
        <row r="45">
          <cell r="B45">
            <v>0</v>
          </cell>
        </row>
        <row r="46">
          <cell r="B46">
            <v>0</v>
          </cell>
        </row>
        <row r="47">
          <cell r="B47">
            <v>0</v>
          </cell>
        </row>
        <row r="48">
          <cell r="B48">
            <v>0</v>
          </cell>
        </row>
        <row r="49">
          <cell r="B49">
            <v>0</v>
          </cell>
        </row>
        <row r="50">
          <cell r="B50">
            <v>0</v>
          </cell>
        </row>
        <row r="51">
          <cell r="B51">
            <v>0</v>
          </cell>
        </row>
        <row r="52">
          <cell r="B52">
            <v>0</v>
          </cell>
        </row>
        <row r="53">
          <cell r="B53">
            <v>0</v>
          </cell>
        </row>
        <row r="54">
          <cell r="B54">
            <v>0</v>
          </cell>
        </row>
        <row r="55">
          <cell r="B55">
            <v>0</v>
          </cell>
        </row>
        <row r="56">
          <cell r="B56">
            <v>0</v>
          </cell>
        </row>
        <row r="57">
          <cell r="B57">
            <v>0</v>
          </cell>
        </row>
        <row r="58">
          <cell r="B58">
            <v>0</v>
          </cell>
        </row>
        <row r="59">
          <cell r="B59">
            <v>0</v>
          </cell>
        </row>
        <row r="60">
          <cell r="B60">
            <v>0</v>
          </cell>
        </row>
        <row r="61">
          <cell r="B61">
            <v>0</v>
          </cell>
        </row>
        <row r="62">
          <cell r="B62">
            <v>0</v>
          </cell>
        </row>
        <row r="63">
          <cell r="B63">
            <v>0</v>
          </cell>
        </row>
        <row r="64">
          <cell r="B64">
            <v>0</v>
          </cell>
        </row>
        <row r="65">
          <cell r="B65">
            <v>0</v>
          </cell>
        </row>
        <row r="66">
          <cell r="B66">
            <v>0</v>
          </cell>
        </row>
        <row r="67">
          <cell r="B67">
            <v>0</v>
          </cell>
        </row>
        <row r="68">
          <cell r="B68">
            <v>0</v>
          </cell>
        </row>
        <row r="69">
          <cell r="B69">
            <v>0</v>
          </cell>
        </row>
        <row r="70">
          <cell r="B70">
            <v>0</v>
          </cell>
        </row>
        <row r="71">
          <cell r="B71">
            <v>0</v>
          </cell>
        </row>
        <row r="72">
          <cell r="B72">
            <v>0</v>
          </cell>
        </row>
        <row r="73">
          <cell r="B73">
            <v>0</v>
          </cell>
        </row>
        <row r="74">
          <cell r="B74">
            <v>0</v>
          </cell>
        </row>
        <row r="75">
          <cell r="B75">
            <v>0</v>
          </cell>
        </row>
        <row r="76">
          <cell r="B76">
            <v>0</v>
          </cell>
        </row>
        <row r="77">
          <cell r="B77">
            <v>0</v>
          </cell>
        </row>
        <row r="78">
          <cell r="B78">
            <v>0</v>
          </cell>
        </row>
        <row r="79">
          <cell r="B79">
            <v>0</v>
          </cell>
        </row>
        <row r="80">
          <cell r="B80">
            <v>0</v>
          </cell>
        </row>
      </sheetData>
      <sheetData sheetId="10"/>
      <sheetData sheetId="11"/>
      <sheetData sheetId="12" refreshError="1"/>
      <sheetData sheetId="13" refreshError="1"/>
      <sheetData sheetId="14"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DE ENTRADA"/>
      <sheetName val="MANO DE OBRA"/>
      <sheetName val="MATERIALES"/>
      <sheetName val="APU BASICOS"/>
      <sheetName val="APU"/>
      <sheetName val="CANTIDADES Y PRECIOS"/>
    </sheetNames>
    <sheetDataSet>
      <sheetData sheetId="0"/>
      <sheetData sheetId="1"/>
      <sheetData sheetId="2" refreshError="1">
        <row r="10">
          <cell r="A10" t="str">
            <v>Jornal - dia</v>
          </cell>
        </row>
        <row r="11">
          <cell r="A11" t="str">
            <v>Ayudante</v>
          </cell>
        </row>
        <row r="12">
          <cell r="A12" t="str">
            <v>Oficial</v>
          </cell>
        </row>
      </sheetData>
      <sheetData sheetId="3"/>
      <sheetData sheetId="4"/>
      <sheetData sheetId="5"/>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FE-MOER Register"/>
      <sheetName val="Hoja1"/>
      <sheetName val="LISTS-FOR INTERNAL USE ONLY"/>
      <sheetName val="Fleet"/>
      <sheetName val="Parameters"/>
    </sheetNames>
    <sheetDataSet>
      <sheetData sheetId="0" refreshError="1"/>
      <sheetData sheetId="1" refreshError="1"/>
      <sheetData sheetId="2" refreshError="1">
        <row r="8">
          <cell r="B8" t="str">
            <v>In Progress</v>
          </cell>
        </row>
        <row r="9">
          <cell r="B9" t="str">
            <v>For Approval</v>
          </cell>
        </row>
        <row r="10">
          <cell r="B10" t="str">
            <v>Approved</v>
          </cell>
        </row>
        <row r="11">
          <cell r="B11" t="str">
            <v>Defining scope</v>
          </cell>
        </row>
        <row r="12">
          <cell r="B12" t="str">
            <v>TBD</v>
          </cell>
        </row>
        <row r="13">
          <cell r="B13" t="str">
            <v>Voided</v>
          </cell>
        </row>
        <row r="17">
          <cell r="B17" t="str">
            <v>Johnny Campo</v>
          </cell>
        </row>
        <row r="18">
          <cell r="B18" t="str">
            <v>Operation Manager</v>
          </cell>
        </row>
        <row r="19">
          <cell r="B19" t="str">
            <v>Purchasing</v>
          </cell>
        </row>
        <row r="20">
          <cell r="B20" t="str">
            <v>Peter Tilston</v>
          </cell>
        </row>
        <row r="21">
          <cell r="B21" t="str">
            <v>Jaime Urjel</v>
          </cell>
        </row>
        <row r="22">
          <cell r="B22" t="str">
            <v>Harold McBride</v>
          </cell>
        </row>
        <row r="23">
          <cell r="B23" t="str">
            <v>Chris Phillips</v>
          </cell>
        </row>
        <row r="24">
          <cell r="B24" t="str">
            <v>Reinhold Schmidt</v>
          </cell>
        </row>
        <row r="25">
          <cell r="B25" t="str">
            <v>Gary Nagle</v>
          </cell>
        </row>
      </sheetData>
      <sheetData sheetId="3" refreshError="1"/>
      <sheetData sheetId="4"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READY MIX"/>
      <sheetName val="READY MIX CLIENTE"/>
      <sheetName val="SILOS"/>
      <sheetName val="SILOS CLIENTE"/>
      <sheetName val="TRITURADORA"/>
      <sheetName val="TRITURADORA CLIENTE"/>
      <sheetName val="OTROS MONTAJES"/>
      <sheetName val="OTROS MONTAJES CLIENTE"/>
      <sheetName val="TARIFAS DE VENTA "/>
      <sheetName val="TARIFAS DE VENTA CLIENTE"/>
      <sheetName val="CONTROL VALOR VENTA"/>
      <sheetName val="APUS"/>
      <sheetName val="VAR"/>
      <sheetName val="RESUMEN"/>
      <sheetName val="DESGLOSE"/>
      <sheetName val="FABRICACIONES"/>
      <sheetName val="QAQC FABRIC"/>
      <sheetName val="PINTURA"/>
      <sheetName val="GROUTING"/>
      <sheetName val="RENDIMIENTOS"/>
      <sheetName val="TOPOGRAFIA"/>
      <sheetName val="SUBCON"/>
      <sheetName val="OTROS MO"/>
      <sheetName val="CONS"/>
      <sheetName val="EQUI"/>
      <sheetName val="SUPERV"/>
      <sheetName val="INDIR"/>
      <sheetName val="CALC-MOD"/>
      <sheetName val="MOD GUATEMALA"/>
      <sheetName val="F-IIA-320"/>
      <sheetName val="SALAR"/>
      <sheetName val="DOT"/>
      <sheetName val="NOM-1T"/>
      <sheetName val="NOM-2T"/>
      <sheetName val="NOM-3T"/>
      <sheetName val="BASE EQUI"/>
      <sheetName val="BASE CONS"/>
      <sheetName val="referencia dotació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DESGLOSE"/>
      <sheetName val="VAR"/>
      <sheetName val="INDIR"/>
      <sheetName val="SUPERV"/>
      <sheetName val="SUBCON"/>
      <sheetName val="APU"/>
      <sheetName val="CALC-MOD"/>
      <sheetName val="CONS"/>
      <sheetName val="MOD PERU"/>
      <sheetName val="FACT. PREST PERU"/>
      <sheetName val="OTROS MO"/>
      <sheetName val="EQUI"/>
      <sheetName val="F-IIA-320"/>
      <sheetName val="SALAR"/>
      <sheetName val="DOT"/>
      <sheetName val="BASE EQUI"/>
      <sheetName val="BASE CONS"/>
      <sheetName val="referencia dotación"/>
      <sheetName val="INSTAL"/>
      <sheetName val="NOM-1T"/>
      <sheetName val="SUMINISTROS"/>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G"/>
      <sheetName val="Resumen Pres. Obra"/>
      <sheetName val="Pres. Obra"/>
      <sheetName val="APU Bas"/>
      <sheetName val="APU Gen"/>
      <sheetName val="Precios E"/>
      <sheetName val="Resumen C"/>
      <sheetName val="Excavaciones"/>
      <sheetName val="Columnas"/>
      <sheetName val="Placas"/>
      <sheetName val="Mamposteria"/>
      <sheetName val="Muebles M"/>
      <sheetName val="Piscina"/>
      <sheetName val="Puertas"/>
      <sheetName val="Ventanas"/>
      <sheetName val="C. Madera"/>
      <sheetName val="Pisos"/>
      <sheetName val="Cubiertas"/>
      <sheetName val="Dinteles"/>
      <sheetName val="Espacios"/>
      <sheetName val="Areas Ext"/>
      <sheetName val="Areas Int"/>
      <sheetName val="P. Sociales"/>
      <sheetName val="Jornales Hr."/>
      <sheetName val="Cuadrill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s>
    <sheetDataSet>
      <sheetData sheetId="0"/>
      <sheetData sheetId="1"/>
      <sheetData sheetId="2"/>
      <sheetData sheetId="3">
        <row r="9">
          <cell r="E9" t="str">
            <v>EDGAR EDUARDO HERNANDEZ Q.</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sheetName val="LISTA"/>
      <sheetName val="LISTA2"/>
      <sheetName val="ANAL.PRESTACIONES"/>
      <sheetName val="CUADRI"/>
      <sheetName val="MORTERO"/>
      <sheetName val="CONCRETO"/>
      <sheetName val="PRELIMINAR"/>
      <sheetName val="ZAPA.VIGAS"/>
      <sheetName val="LEVANTE"/>
      <sheetName val="PAÑE-ENCHA-PISO"/>
      <sheetName val="PAVIM.RIGIDO"/>
      <sheetName val="HIDROSANI"/>
      <sheetName val="APAR-ACCESORIO"/>
      <sheetName val="CARPINTERIA"/>
      <sheetName val="ELECTRICO"/>
      <sheetName val="PINTURA"/>
      <sheetName val="RELLENO-RETIRO"/>
      <sheetName val="OBR.EXTERIORES"/>
      <sheetName val="GENERAL"/>
      <sheetName val="Cronograma"/>
      <sheetName val="FINANZAS"/>
      <sheetName val="FSE - 01"/>
      <sheetName val="ESTADO DE INGRESO"/>
      <sheetName val="OTROS ITEMS DIFERENTES"/>
      <sheetName val="EXPLANACION"/>
      <sheetName val="A.U.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DE ENTRADA"/>
      <sheetName val="MANO DE OBRA"/>
      <sheetName val="MATERIALES"/>
      <sheetName val="APU BASICOS"/>
      <sheetName val="APU"/>
      <sheetName val="CANTIDADES Y PRECIOS"/>
      <sheetName val="FLUJOS"/>
    </sheetNames>
    <sheetDataSet>
      <sheetData sheetId="0" refreshError="1"/>
      <sheetData sheetId="1"/>
      <sheetData sheetId="2" refreshError="1">
        <row r="10">
          <cell r="A10" t="str">
            <v>Jornal - dia</v>
          </cell>
        </row>
        <row r="11">
          <cell r="A11" t="str">
            <v>Ayudante</v>
          </cell>
        </row>
        <row r="12">
          <cell r="A12" t="str">
            <v>Oficial</v>
          </cell>
        </row>
        <row r="13">
          <cell r="A13" t="str">
            <v>Herramientas</v>
          </cell>
        </row>
        <row r="14">
          <cell r="A14" t="str">
            <v>Acero 37000</v>
          </cell>
        </row>
        <row r="15">
          <cell r="A15" t="str">
            <v>Acero 60000</v>
          </cell>
        </row>
        <row r="16">
          <cell r="A16" t="str">
            <v>Adaptador hembra 1/2</v>
          </cell>
        </row>
        <row r="17">
          <cell r="A17" t="str">
            <v>Adaptador macho 1/2</v>
          </cell>
        </row>
        <row r="18">
          <cell r="A18" t="str">
            <v>Adaptador macho 3/4</v>
          </cell>
        </row>
        <row r="19">
          <cell r="A19" t="str">
            <v>Adaptador macho 1"</v>
          </cell>
        </row>
        <row r="20">
          <cell r="A20" t="str">
            <v>Adaptador macho 1 1/4</v>
          </cell>
        </row>
        <row r="21">
          <cell r="A21" t="str">
            <v>Adaptador macho 1 1/2</v>
          </cell>
        </row>
        <row r="22">
          <cell r="A22" t="str">
            <v>Adaptador macho  2"</v>
          </cell>
        </row>
        <row r="23">
          <cell r="A23" t="str">
            <v>Adaptador macho 3"</v>
          </cell>
        </row>
        <row r="24">
          <cell r="A24" t="str">
            <v>Adaptador terminal 3"</v>
          </cell>
        </row>
        <row r="25">
          <cell r="A25" t="str">
            <v>Adaptador terminal 2"</v>
          </cell>
        </row>
        <row r="26">
          <cell r="A26" t="str">
            <v>Adaptador terminal 1 1/2"</v>
          </cell>
        </row>
        <row r="27">
          <cell r="A27" t="str">
            <v>Adaptador terminal 1 1/4"</v>
          </cell>
        </row>
        <row r="28">
          <cell r="A28" t="str">
            <v>Adaptador terminal 1"</v>
          </cell>
        </row>
        <row r="29">
          <cell r="A29" t="str">
            <v>Adaptador terminal 3/4"</v>
          </cell>
        </row>
        <row r="30">
          <cell r="A30" t="str">
            <v>Adaptador terminal 1/2"</v>
          </cell>
        </row>
        <row r="31">
          <cell r="A31" t="str">
            <v>Adaptador terminal EMT 1</v>
          </cell>
        </row>
        <row r="32">
          <cell r="A32" t="str">
            <v>Abrazaderas metálicas 4"</v>
          </cell>
        </row>
        <row r="33">
          <cell r="A33" t="str">
            <v>Abrazaderas metálicas 3"</v>
          </cell>
        </row>
        <row r="34">
          <cell r="A34" t="str">
            <v>Abrazaderas metálicas 2"</v>
          </cell>
        </row>
        <row r="35">
          <cell r="A35" t="str">
            <v>Abrazaderas metálicas 1"</v>
          </cell>
        </row>
        <row r="36">
          <cell r="A36" t="str">
            <v>Abrazaderas metálicas 3/4"</v>
          </cell>
        </row>
        <row r="37">
          <cell r="A37" t="str">
            <v>Agua</v>
          </cell>
        </row>
        <row r="38">
          <cell r="A38" t="str">
            <v xml:space="preserve">Aislador de rosca para empalme </v>
          </cell>
        </row>
        <row r="39">
          <cell r="A39" t="str">
            <v>Alambre negro</v>
          </cell>
        </row>
        <row r="40">
          <cell r="A40" t="str">
            <v>Alambre No 10</v>
          </cell>
        </row>
        <row r="41">
          <cell r="A41" t="str">
            <v>Alambre No 12</v>
          </cell>
        </row>
        <row r="42">
          <cell r="A42" t="str">
            <v>Alambre No 14</v>
          </cell>
        </row>
        <row r="43">
          <cell r="A43" t="str">
            <v>Alambre No 8</v>
          </cell>
        </row>
        <row r="44">
          <cell r="A44" t="str">
            <v>Alambre para teléfono</v>
          </cell>
        </row>
        <row r="45">
          <cell r="A45" t="str">
            <v>Alambre pua</v>
          </cell>
        </row>
        <row r="46">
          <cell r="A46" t="str">
            <v>Amarres</v>
          </cell>
        </row>
        <row r="47">
          <cell r="A47" t="str">
            <v>Amarres plasticas (zuncho)</v>
          </cell>
        </row>
        <row r="48">
          <cell r="A48" t="str">
            <v>Anclaje con resina epoxica</v>
          </cell>
        </row>
        <row r="49">
          <cell r="A49" t="str">
            <v>Andamios</v>
          </cell>
        </row>
        <row r="50">
          <cell r="A50" t="str">
            <v>Anticorrosivo</v>
          </cell>
        </row>
        <row r="51">
          <cell r="A51" t="str">
            <v>Arena</v>
          </cell>
        </row>
        <row r="52">
          <cell r="A52" t="str">
            <v>automatico enchufable 1 x 20 amp.</v>
          </cell>
        </row>
        <row r="53">
          <cell r="A53" t="str">
            <v>automatico enchufable 1 x 40 amp.</v>
          </cell>
        </row>
        <row r="54">
          <cell r="A54" t="str">
            <v>automatico enchufable 2 x 40 amp.</v>
          </cell>
        </row>
        <row r="55">
          <cell r="A55" t="str">
            <v>automatico enchufable 3 x 40 amp.</v>
          </cell>
        </row>
        <row r="56">
          <cell r="A56" t="str">
            <v>Balastro</v>
          </cell>
        </row>
        <row r="57">
          <cell r="A57" t="str">
            <v>Baldosa de granito 30 x 30</v>
          </cell>
        </row>
        <row r="58">
          <cell r="A58" t="str">
            <v>Baño movil</v>
          </cell>
        </row>
        <row r="59">
          <cell r="A59" t="str">
            <v>Bisagra cobrizada 3"</v>
          </cell>
        </row>
        <row r="60">
          <cell r="A60" t="str">
            <v xml:space="preserve">Bisagras </v>
          </cell>
        </row>
        <row r="61">
          <cell r="A61" t="str">
            <v>Bloque de cemento 10x20x40</v>
          </cell>
        </row>
        <row r="62">
          <cell r="A62" t="str">
            <v>Bloque de gres hueco 9 x 20 x 40 ( No 4)</v>
          </cell>
        </row>
        <row r="63">
          <cell r="A63" t="str">
            <v>Bloque en concreto 0,15x0,20x0,40</v>
          </cell>
        </row>
        <row r="64">
          <cell r="A64" t="str">
            <v xml:space="preserve">Bloque de gres hueco 15 x 20 x 40 </v>
          </cell>
        </row>
        <row r="65">
          <cell r="A65" t="str">
            <v xml:space="preserve">Bloque de gres hueco 20 x 20 x 40 </v>
          </cell>
        </row>
        <row r="66">
          <cell r="A66" t="str">
            <v xml:space="preserve">Bloque de gres hueco 20 x 25 x 40 </v>
          </cell>
        </row>
        <row r="67">
          <cell r="A67" t="str">
            <v>Bombeo de concreto</v>
          </cell>
        </row>
        <row r="68">
          <cell r="A68" t="str">
            <v>Bombillo 100 W</v>
          </cell>
        </row>
        <row r="69">
          <cell r="A69" t="str">
            <v>Breaker 1x20</v>
          </cell>
        </row>
        <row r="70">
          <cell r="A70" t="str">
            <v>Brocha</v>
          </cell>
        </row>
        <row r="71">
          <cell r="A71" t="str">
            <v>Buje 1 a  3/4</v>
          </cell>
        </row>
        <row r="72">
          <cell r="A72" t="str">
            <v>Buje 3/4 x 1/2</v>
          </cell>
        </row>
        <row r="73">
          <cell r="A73" t="str">
            <v>Buje 4 x 2</v>
          </cell>
        </row>
        <row r="74">
          <cell r="A74" t="str">
            <v>Bulldozer</v>
          </cell>
        </row>
        <row r="75">
          <cell r="A75" t="str">
            <v>Caballetes</v>
          </cell>
        </row>
        <row r="76">
          <cell r="A76" t="str">
            <v>Cable aislado No 2</v>
          </cell>
        </row>
        <row r="77">
          <cell r="A77" t="str">
            <v>Cable aislado No 4</v>
          </cell>
        </row>
        <row r="78">
          <cell r="A78" t="str">
            <v>Cable aislado No 6</v>
          </cell>
        </row>
        <row r="79">
          <cell r="A79" t="str">
            <v>Cable aislado No 8</v>
          </cell>
        </row>
        <row r="80">
          <cell r="A80" t="str">
            <v xml:space="preserve">Cable coaxial </v>
          </cell>
        </row>
        <row r="81">
          <cell r="A81" t="str">
            <v>Caja  2 x 4</v>
          </cell>
        </row>
        <row r="82">
          <cell r="A82" t="str">
            <v>Caja doble</v>
          </cell>
        </row>
        <row r="83">
          <cell r="A83" t="str">
            <v>Caja tacos de 2 circuitos</v>
          </cell>
        </row>
        <row r="84">
          <cell r="A84" t="str">
            <v>Caja tacos de 3 circuitos</v>
          </cell>
        </row>
        <row r="85">
          <cell r="A85" t="str">
            <v>Caja tacos de 4 circuitos</v>
          </cell>
        </row>
        <row r="86">
          <cell r="A86" t="str">
            <v>Caja tacos de 6 circuitos</v>
          </cell>
        </row>
        <row r="87">
          <cell r="A87" t="str">
            <v>Caja cortacircuito duplex indust.</v>
          </cell>
        </row>
        <row r="88">
          <cell r="A88" t="str">
            <v>Gabinete Atlantic</v>
          </cell>
        </row>
        <row r="89">
          <cell r="A89" t="str">
            <v>Caja strip 30 x 30 x 15</v>
          </cell>
        </row>
        <row r="90">
          <cell r="A90" t="str">
            <v>caja en manposteria 30x30x30</v>
          </cell>
        </row>
        <row r="91">
          <cell r="A91" t="str">
            <v>Caja octagonal</v>
          </cell>
        </row>
        <row r="92">
          <cell r="A92" t="str">
            <v>Calados</v>
          </cell>
        </row>
        <row r="93">
          <cell r="A93" t="str">
            <v>Canastilla para lavaplatos 3"</v>
          </cell>
        </row>
        <row r="94">
          <cell r="A94" t="str">
            <v>Canastilla para lavaplatos 4"</v>
          </cell>
        </row>
        <row r="95">
          <cell r="A95" t="str">
            <v>Capacete 1</v>
          </cell>
        </row>
        <row r="96">
          <cell r="A96" t="str">
            <v>Cargador</v>
          </cell>
        </row>
        <row r="97">
          <cell r="A97" t="str">
            <v>Carretilla</v>
          </cell>
        </row>
        <row r="98">
          <cell r="A98" t="str">
            <v>Carrotanque</v>
          </cell>
        </row>
        <row r="99">
          <cell r="A99" t="str">
            <v>Cemento</v>
          </cell>
        </row>
        <row r="100">
          <cell r="A100" t="str">
            <v>Cemento blanco</v>
          </cell>
        </row>
        <row r="101">
          <cell r="A101" t="str">
            <v>Cerámica pared 20x20</v>
          </cell>
        </row>
        <row r="102">
          <cell r="A102" t="str">
            <v>Cerámica pared 20x25</v>
          </cell>
        </row>
        <row r="103">
          <cell r="A103" t="str">
            <v>Cerámica 33 x 33</v>
          </cell>
        </row>
        <row r="104">
          <cell r="A104" t="str">
            <v>Cercha metálica</v>
          </cell>
        </row>
        <row r="105">
          <cell r="A105" t="str">
            <v>Cerradura pomo</v>
          </cell>
        </row>
        <row r="106">
          <cell r="A106" t="str">
            <v>Cerradura vera</v>
          </cell>
        </row>
        <row r="107">
          <cell r="A107" t="str">
            <v>Cerradura sobreponer Yale</v>
          </cell>
        </row>
        <row r="108">
          <cell r="A108" t="str">
            <v>Chaza de madera</v>
          </cell>
        </row>
        <row r="109">
          <cell r="A109" t="str">
            <v>Chazo plastico</v>
          </cell>
        </row>
        <row r="110">
          <cell r="A110" t="str">
            <v>Cinta aislante</v>
          </cell>
        </row>
        <row r="111">
          <cell r="A111" t="str">
            <v>Cinta reflectiva</v>
          </cell>
        </row>
        <row r="112">
          <cell r="A112" t="str">
            <v>Closet en madera</v>
          </cell>
        </row>
        <row r="113">
          <cell r="A113" t="str">
            <v>Codo 1/2</v>
          </cell>
        </row>
        <row r="114">
          <cell r="A114" t="str">
            <v>Codo 11/4</v>
          </cell>
        </row>
        <row r="115">
          <cell r="A115" t="str">
            <v>Codo 11/2</v>
          </cell>
        </row>
        <row r="116">
          <cell r="A116" t="str">
            <v>Codo galvanizado 1/2</v>
          </cell>
        </row>
        <row r="117">
          <cell r="A117" t="str">
            <v>Codo galvanizado 3/4</v>
          </cell>
        </row>
        <row r="118">
          <cell r="A118" t="str">
            <v>Codo galvanizado 1"</v>
          </cell>
        </row>
        <row r="119">
          <cell r="A119" t="str">
            <v>Codo galvanizado 1 1/2"</v>
          </cell>
        </row>
        <row r="120">
          <cell r="A120" t="str">
            <v>Codo galvanizado 2"</v>
          </cell>
        </row>
        <row r="121">
          <cell r="A121" t="str">
            <v>Codo galvanizado 3"</v>
          </cell>
        </row>
        <row r="122">
          <cell r="A122" t="str">
            <v>Codo galvanizado 4"</v>
          </cell>
        </row>
        <row r="123">
          <cell r="A123" t="str">
            <v>Codo p.v.c.</v>
          </cell>
        </row>
        <row r="124">
          <cell r="A124" t="str">
            <v>Codo sanitario 2</v>
          </cell>
        </row>
        <row r="125">
          <cell r="A125" t="str">
            <v>Codo sanitario 3</v>
          </cell>
        </row>
        <row r="126">
          <cell r="A126" t="str">
            <v>Codo 2, 45 CxC sanitaria</v>
          </cell>
        </row>
        <row r="127">
          <cell r="A127" t="str">
            <v>Codo 2, 90 CxC sanitaria</v>
          </cell>
        </row>
        <row r="128">
          <cell r="A128" t="str">
            <v>Codo 4 x 45 sanitaria</v>
          </cell>
        </row>
        <row r="129">
          <cell r="A129" t="str">
            <v>Codo 4 x 90 sanitaria</v>
          </cell>
        </row>
        <row r="130">
          <cell r="A130" t="str">
            <v>Collar de derivación 3 x 1/2</v>
          </cell>
        </row>
        <row r="131">
          <cell r="A131" t="str">
            <v>Compresor neumatico con operador</v>
          </cell>
        </row>
        <row r="132">
          <cell r="A132" t="str">
            <v>Concreto 1500</v>
          </cell>
        </row>
        <row r="133">
          <cell r="A133" t="str">
            <v>Concreto 2000</v>
          </cell>
        </row>
        <row r="134">
          <cell r="A134" t="str">
            <v>Concreto 2500</v>
          </cell>
        </row>
        <row r="135">
          <cell r="A135" t="str">
            <v>Concreto 3000</v>
          </cell>
        </row>
        <row r="136">
          <cell r="A136" t="str">
            <v>Concreto 3000 impermeabilizado</v>
          </cell>
        </row>
        <row r="137">
          <cell r="A137" t="str">
            <v>Concreto 3500</v>
          </cell>
        </row>
        <row r="138">
          <cell r="A138" t="str">
            <v>Concreto 3500 impermeabilizado</v>
          </cell>
        </row>
        <row r="139">
          <cell r="A139" t="str">
            <v>Concreto premezclado 2000</v>
          </cell>
        </row>
        <row r="140">
          <cell r="A140" t="str">
            <v>Concreto premezclado 2500</v>
          </cell>
        </row>
        <row r="141">
          <cell r="A141" t="str">
            <v>Concreto premezclado 3000</v>
          </cell>
        </row>
        <row r="142">
          <cell r="A142" t="str">
            <v>Concreto premezclado 3500</v>
          </cell>
        </row>
        <row r="143">
          <cell r="A143" t="str">
            <v>Conjunto llave</v>
          </cell>
        </row>
        <row r="144">
          <cell r="A144" t="str">
            <v>Control 1/2</v>
          </cell>
        </row>
        <row r="145">
          <cell r="A145" t="str">
            <v>Coraza PVC de 1/2"</v>
          </cell>
        </row>
        <row r="146">
          <cell r="A146" t="str">
            <v>Correa PAG-C- 160X80X2X8480</v>
          </cell>
        </row>
        <row r="147">
          <cell r="A147" t="str">
            <v xml:space="preserve">Cortadora </v>
          </cell>
        </row>
        <row r="148">
          <cell r="A148" t="str">
            <v>Curva conduit c x e 1/2"</v>
          </cell>
        </row>
        <row r="149">
          <cell r="A149" t="str">
            <v>Curva conduit c x e 3/4"</v>
          </cell>
        </row>
        <row r="150">
          <cell r="A150" t="str">
            <v>Curva conduit c x e 1"</v>
          </cell>
        </row>
        <row r="151">
          <cell r="A151" t="str">
            <v>Curva conduit c x e 1 1/4"</v>
          </cell>
        </row>
        <row r="152">
          <cell r="A152" t="str">
            <v>Curva conduit c x e 1 1/2"</v>
          </cell>
        </row>
        <row r="153">
          <cell r="A153" t="str">
            <v>Curva conduit c x e 2"</v>
          </cell>
        </row>
        <row r="154">
          <cell r="A154" t="str">
            <v>Curva conduit c x e 3"</v>
          </cell>
        </row>
        <row r="155">
          <cell r="A155" t="str">
            <v>Curva 45 conduit c x e 1/2"</v>
          </cell>
        </row>
        <row r="156">
          <cell r="A156" t="str">
            <v>Curva 45 conduit c x e 3/4"</v>
          </cell>
        </row>
        <row r="157">
          <cell r="A157" t="str">
            <v>Curva 45  conduit c x e 1"</v>
          </cell>
        </row>
        <row r="158">
          <cell r="A158" t="str">
            <v>Curva 45  conduit c x e 1 1/4"</v>
          </cell>
        </row>
        <row r="159">
          <cell r="A159" t="str">
            <v>Curva 45 conduit c x e 1 1/2"</v>
          </cell>
        </row>
        <row r="160">
          <cell r="A160" t="str">
            <v>Curva 45 conduit c x e 2"</v>
          </cell>
        </row>
        <row r="161">
          <cell r="A161" t="str">
            <v>Curva 45 conduit c x e 3"</v>
          </cell>
        </row>
        <row r="162">
          <cell r="A162" t="str">
            <v>Dobladora</v>
          </cell>
        </row>
        <row r="163">
          <cell r="A163" t="str">
            <v>Ducha</v>
          </cell>
        </row>
        <row r="164">
          <cell r="A164" t="str">
            <v>Encauchetado 3 x 14</v>
          </cell>
        </row>
        <row r="165">
          <cell r="A165" t="str">
            <v>Enchape ceramico  italia 0,2x0,2</v>
          </cell>
        </row>
        <row r="166">
          <cell r="A166" t="str">
            <v>Equipo de soldadura</v>
          </cell>
        </row>
        <row r="167">
          <cell r="A167" t="str">
            <v>Escudo para cerradura</v>
          </cell>
        </row>
        <row r="168">
          <cell r="A168" t="str">
            <v>Espejo cristal incoloro 4 mm</v>
          </cell>
        </row>
        <row r="169">
          <cell r="A169" t="str">
            <v>Estaca</v>
          </cell>
        </row>
        <row r="170">
          <cell r="A170" t="str">
            <v xml:space="preserve">Estuplast cuñete </v>
          </cell>
        </row>
        <row r="171">
          <cell r="A171" t="str">
            <v>Fiberglass duracustic 5/8</v>
          </cell>
        </row>
        <row r="172">
          <cell r="A172" t="str">
            <v>Figuradora</v>
          </cell>
        </row>
        <row r="173">
          <cell r="A173" t="str">
            <v xml:space="preserve">Fluorescente 2 x 48 industrial con aletas </v>
          </cell>
        </row>
        <row r="174">
          <cell r="A174" t="str">
            <v>Formaleta columneta</v>
          </cell>
        </row>
        <row r="175">
          <cell r="A175" t="str">
            <v>Formaleta losa</v>
          </cell>
        </row>
        <row r="176">
          <cell r="A176" t="str">
            <v>Formaleta para columna</v>
          </cell>
        </row>
        <row r="177">
          <cell r="A177" t="str">
            <v>Formaleta para viga</v>
          </cell>
        </row>
        <row r="178">
          <cell r="A178" t="str">
            <v>Formaleta viga inferior</v>
          </cell>
        </row>
        <row r="179">
          <cell r="A179" t="str">
            <v>Formaleta viga superior</v>
          </cell>
        </row>
        <row r="180">
          <cell r="A180" t="str">
            <v>Gabinetes para cocina</v>
          </cell>
        </row>
        <row r="181">
          <cell r="A181" t="str">
            <v>Gancho placa</v>
          </cell>
        </row>
        <row r="182">
          <cell r="A182" t="str">
            <v>Ganchos</v>
          </cell>
        </row>
        <row r="183">
          <cell r="A183" t="str">
            <v>Gato</v>
          </cell>
        </row>
        <row r="184">
          <cell r="A184" t="str">
            <v>Graniplast</v>
          </cell>
        </row>
        <row r="185">
          <cell r="A185" t="str">
            <v>Granito No 2 al 5</v>
          </cell>
        </row>
        <row r="186">
          <cell r="A186" t="str">
            <v>Grapa</v>
          </cell>
        </row>
        <row r="187">
          <cell r="A187" t="str">
            <v>Grasa</v>
          </cell>
        </row>
        <row r="188">
          <cell r="A188" t="str">
            <v xml:space="preserve">grava </v>
          </cell>
        </row>
        <row r="189">
          <cell r="A189" t="str">
            <v>Gravilla</v>
          </cell>
        </row>
        <row r="190">
          <cell r="A190" t="str">
            <v>Grifería para lavamanos</v>
          </cell>
        </row>
        <row r="191">
          <cell r="A191" t="str">
            <v>Grifería para lavaplatos</v>
          </cell>
        </row>
        <row r="192">
          <cell r="A192" t="str">
            <v>Guardaescoba de granito 0,3x0,3</v>
          </cell>
        </row>
        <row r="193">
          <cell r="A193" t="str">
            <v>Hebilla bandit 3/8"</v>
          </cell>
        </row>
        <row r="194">
          <cell r="A194" t="str">
            <v>Hidrosellos 10</v>
          </cell>
        </row>
        <row r="195">
          <cell r="A195" t="str">
            <v>Hidrosellos 4</v>
          </cell>
        </row>
        <row r="196">
          <cell r="A196" t="str">
            <v>Hidrosellos 8</v>
          </cell>
        </row>
        <row r="197">
          <cell r="A197" t="str">
            <v>Hilo</v>
          </cell>
        </row>
        <row r="198">
          <cell r="A198" t="str">
            <v>Hoja de puerta lamina coll rolled.</v>
          </cell>
        </row>
        <row r="199">
          <cell r="A199" t="str">
            <v>Impermeabilizante</v>
          </cell>
        </row>
        <row r="200">
          <cell r="A200" t="str">
            <v>Incrustaciones</v>
          </cell>
        </row>
        <row r="201">
          <cell r="A201" t="str">
            <v>Interruptor sencillo</v>
          </cell>
        </row>
        <row r="202">
          <cell r="A202" t="str">
            <v>Interruptore doble</v>
          </cell>
        </row>
        <row r="203">
          <cell r="A203" t="str">
            <v xml:space="preserve">Interruptore triple </v>
          </cell>
        </row>
        <row r="204">
          <cell r="A204" t="str">
            <v>Jabonera</v>
          </cell>
        </row>
        <row r="205">
          <cell r="A205" t="str">
            <v xml:space="preserve">Ladrillo 8 x 17 x 24  </v>
          </cell>
        </row>
        <row r="206">
          <cell r="A206" t="str">
            <v>Ladrillo común</v>
          </cell>
        </row>
        <row r="207">
          <cell r="A207" t="str">
            <v>Lamina ondulada A.C</v>
          </cell>
        </row>
        <row r="208">
          <cell r="A208" t="str">
            <v xml:space="preserve">Lamina plana de A. C. </v>
          </cell>
        </row>
        <row r="209">
          <cell r="A209" t="str">
            <v>Lampara fluorecente 2 x 48</v>
          </cell>
        </row>
        <row r="210">
          <cell r="A210" t="str">
            <v>Lavadero prefabricado con pozeta</v>
          </cell>
        </row>
        <row r="211">
          <cell r="A211" t="str">
            <v xml:space="preserve">Lavamanos completo minusvalidos </v>
          </cell>
        </row>
        <row r="212">
          <cell r="A212" t="str">
            <v>Lavamanos sobreponer</v>
          </cell>
        </row>
        <row r="213">
          <cell r="A213" t="str">
            <v>Lavamanos trevi</v>
          </cell>
        </row>
        <row r="214">
          <cell r="A214" t="str">
            <v>Lavaplatos</v>
          </cell>
        </row>
        <row r="215">
          <cell r="A215" t="str">
            <v>Lavaplatos doble</v>
          </cell>
        </row>
        <row r="216">
          <cell r="A216" t="str">
            <v>Limpiador PVC de 1/4</v>
          </cell>
        </row>
        <row r="217">
          <cell r="A217" t="str">
            <v>Limpiador PVC de 1/8</v>
          </cell>
        </row>
        <row r="218">
          <cell r="A218" t="str">
            <v>Liston 2x1x15</v>
          </cell>
        </row>
        <row r="219">
          <cell r="A219" t="str">
            <v>Liston 2x2x3</v>
          </cell>
        </row>
        <row r="220">
          <cell r="A220" t="str">
            <v>Liston 2x4x4</v>
          </cell>
        </row>
        <row r="221">
          <cell r="A221" t="str">
            <v>Listón 2x5x4</v>
          </cell>
        </row>
        <row r="222">
          <cell r="A222" t="str">
            <v>Llave terminal</v>
          </cell>
        </row>
        <row r="223">
          <cell r="A223" t="str">
            <v>Malla electrosoldada D50</v>
          </cell>
        </row>
        <row r="224">
          <cell r="A224" t="str">
            <v>Malla electrosoldada D63</v>
          </cell>
        </row>
        <row r="225">
          <cell r="A225" t="str">
            <v>Malla vena 60 x 200</v>
          </cell>
        </row>
        <row r="226">
          <cell r="A226" t="str">
            <v>Manguera de 1/2</v>
          </cell>
        </row>
        <row r="227">
          <cell r="A227" t="str">
            <v>Manguera inodoro</v>
          </cell>
        </row>
        <row r="228">
          <cell r="A228" t="str">
            <v>Marco de puerta</v>
          </cell>
        </row>
        <row r="229">
          <cell r="A229" t="str">
            <v>Marmolina</v>
          </cell>
        </row>
        <row r="230">
          <cell r="A230" t="str">
            <v>Mezcladora</v>
          </cell>
        </row>
        <row r="231">
          <cell r="A231" t="str">
            <v>Mortero 1:2</v>
          </cell>
        </row>
        <row r="232">
          <cell r="A232" t="str">
            <v>Mortero 1:2 impermeabilizado</v>
          </cell>
        </row>
        <row r="233">
          <cell r="A233" t="str">
            <v>Mortero 1:3</v>
          </cell>
        </row>
        <row r="234">
          <cell r="A234" t="str">
            <v>Mortero 1:3 impermeabilizado</v>
          </cell>
        </row>
        <row r="235">
          <cell r="A235" t="str">
            <v>Mortero 1:4</v>
          </cell>
        </row>
        <row r="236">
          <cell r="A236" t="str">
            <v>Mortero 1:4 impermeabilizado</v>
          </cell>
        </row>
        <row r="237">
          <cell r="A237" t="str">
            <v>Mortero 1:5</v>
          </cell>
        </row>
        <row r="238">
          <cell r="A238" t="str">
            <v>Mortero 1:6</v>
          </cell>
        </row>
        <row r="239">
          <cell r="A239" t="str">
            <v>Motobomba</v>
          </cell>
        </row>
        <row r="240">
          <cell r="A240" t="str">
            <v>Motoniveladora</v>
          </cell>
        </row>
        <row r="241">
          <cell r="A241" t="str">
            <v xml:space="preserve">Orinal completo  </v>
          </cell>
        </row>
        <row r="242">
          <cell r="A242" t="str">
            <v xml:space="preserve">Papelera completa </v>
          </cell>
        </row>
        <row r="243">
          <cell r="A243" t="str">
            <v>Pegacor</v>
          </cell>
        </row>
        <row r="244">
          <cell r="A244" t="str">
            <v>Pegante plastico</v>
          </cell>
        </row>
        <row r="245">
          <cell r="A245" t="str">
            <v>Pegante PVC 1 galón</v>
          </cell>
        </row>
        <row r="246">
          <cell r="A246" t="str">
            <v>Perfil cuadrado en coll rolled cal 18.</v>
          </cell>
        </row>
        <row r="247">
          <cell r="A247" t="str">
            <v>Piedra</v>
          </cell>
        </row>
        <row r="248">
          <cell r="A248" t="str">
            <v>Pintura de aceite</v>
          </cell>
        </row>
        <row r="249">
          <cell r="A249" t="str">
            <v>Pintura wash primer</v>
          </cell>
        </row>
        <row r="250">
          <cell r="A250" t="str">
            <v>Pirlan aluminio</v>
          </cell>
        </row>
        <row r="251">
          <cell r="A251" t="str">
            <v>Plafond luz (casquilla)</v>
          </cell>
        </row>
        <row r="252">
          <cell r="A252" t="str">
            <v>Plancha Vibratoria</v>
          </cell>
        </row>
        <row r="253">
          <cell r="A253" t="str">
            <v>Portacandado negro No 4</v>
          </cell>
        </row>
        <row r="254">
          <cell r="A254" t="str">
            <v xml:space="preserve">Puerta en madera 1 x 2. Incluye marco </v>
          </cell>
        </row>
        <row r="255">
          <cell r="A255" t="str">
            <v xml:space="preserve">Puerta en madera 0,9 x 2. Incluye marco </v>
          </cell>
        </row>
        <row r="256">
          <cell r="A256" t="str">
            <v xml:space="preserve">Puerta en madera 0,8 x 2. Incluye marco </v>
          </cell>
        </row>
        <row r="257">
          <cell r="A257" t="str">
            <v xml:space="preserve">Puerta en madera 0,7 x 2. Incluye marco </v>
          </cell>
        </row>
        <row r="258">
          <cell r="A258" t="str">
            <v xml:space="preserve">Puertas metálicas 0.70x2.0 sin cerradura </v>
          </cell>
        </row>
        <row r="259">
          <cell r="A259" t="str">
            <v>Puertas metálicas 0.90x2.0 con cerradura</v>
          </cell>
        </row>
        <row r="260">
          <cell r="A260" t="str">
            <v xml:space="preserve">Puertas metálicas 0.90x2.0 sin cerradura </v>
          </cell>
        </row>
        <row r="261">
          <cell r="A261" t="str">
            <v>Pulidora</v>
          </cell>
        </row>
        <row r="262">
          <cell r="A262" t="str">
            <v xml:space="preserve">Puntal </v>
          </cell>
        </row>
        <row r="263">
          <cell r="A263" t="str">
            <v>Puntal de madera</v>
          </cell>
        </row>
        <row r="264">
          <cell r="A264" t="str">
            <v>Puntilla</v>
          </cell>
        </row>
        <row r="265">
          <cell r="A265" t="str">
            <v>Reflector de 8 sin vidrio</v>
          </cell>
        </row>
        <row r="266">
          <cell r="A266" t="str">
            <v xml:space="preserve">Reja metálica </v>
          </cell>
        </row>
        <row r="267">
          <cell r="A267" t="str">
            <v>Rejilla</v>
          </cell>
        </row>
        <row r="268">
          <cell r="A268" t="str">
            <v>Relleno seleccionado</v>
          </cell>
        </row>
        <row r="269">
          <cell r="A269" t="str">
            <v>Remate lateral para cubierta</v>
          </cell>
        </row>
        <row r="270">
          <cell r="A270" t="str">
            <v>Retroexcavadora</v>
          </cell>
        </row>
        <row r="271">
          <cell r="A271" t="str">
            <v>Rieles para pavimentos</v>
          </cell>
        </row>
        <row r="272">
          <cell r="A272" t="str">
            <v>Saco de cerramiento</v>
          </cell>
        </row>
        <row r="273">
          <cell r="A273" t="str">
            <v xml:space="preserve">Sanitario acuaser </v>
          </cell>
        </row>
        <row r="274">
          <cell r="A274" t="str">
            <v xml:space="preserve">Sanitario completo </v>
          </cell>
        </row>
        <row r="275">
          <cell r="A275" t="str">
            <v>Sanitario trevi</v>
          </cell>
        </row>
        <row r="276">
          <cell r="A276" t="str">
            <v>Sifón para lavadero completo</v>
          </cell>
        </row>
        <row r="277">
          <cell r="A277" t="str">
            <v>Sifón para lavamanos</v>
          </cell>
        </row>
        <row r="278">
          <cell r="A278" t="str">
            <v>Sifón para lavaplatos</v>
          </cell>
        </row>
        <row r="279">
          <cell r="A279" t="str">
            <v>Sifón 2</v>
          </cell>
        </row>
        <row r="280">
          <cell r="A280" t="str">
            <v>Sifón 3"</v>
          </cell>
        </row>
        <row r="281">
          <cell r="A281" t="str">
            <v>Silla yee 10 x 4</v>
          </cell>
        </row>
        <row r="282">
          <cell r="A282" t="str">
            <v>Silla yee 8 x 4</v>
          </cell>
        </row>
        <row r="283">
          <cell r="A283" t="str">
            <v>Soldadura</v>
          </cell>
        </row>
        <row r="284">
          <cell r="A284" t="str">
            <v>Soldadura electrica 004-3/23"</v>
          </cell>
        </row>
        <row r="285">
          <cell r="A285" t="str">
            <v>Soldadura PVC liquida 1/4"</v>
          </cell>
        </row>
        <row r="286">
          <cell r="A286" t="str">
            <v>Soldadura PVC liquida 1/8"</v>
          </cell>
        </row>
        <row r="287">
          <cell r="A287" t="str">
            <v>Tabla</v>
          </cell>
        </row>
        <row r="288">
          <cell r="A288" t="str">
            <v>Tablero trifasico 24 circuitos con puerta</v>
          </cell>
        </row>
        <row r="289">
          <cell r="A289" t="str">
            <v>Tablero trifasico 18 circuitos con puerta</v>
          </cell>
        </row>
        <row r="290">
          <cell r="A290" t="str">
            <v>Tablero trifasico 18 circuitos sin puerta</v>
          </cell>
        </row>
        <row r="291">
          <cell r="A291" t="str">
            <v>Tablero trifasico 12 circuitos con puerta</v>
          </cell>
        </row>
        <row r="292">
          <cell r="A292" t="str">
            <v>Tablero trifasico 12 circuitos sin puerta</v>
          </cell>
        </row>
        <row r="293">
          <cell r="A293" t="str">
            <v>Tablero bifasico 12 circuitos sin puerta</v>
          </cell>
        </row>
        <row r="294">
          <cell r="A294" t="str">
            <v>Tablero monófasico 12 circuitos sin puerta</v>
          </cell>
        </row>
        <row r="295">
          <cell r="A295" t="str">
            <v>Tablero trifasico 8 circuitos con puerta</v>
          </cell>
        </row>
        <row r="296">
          <cell r="A296" t="str">
            <v>Tablero monófasico 8 circuitos sin puerta</v>
          </cell>
        </row>
        <row r="297">
          <cell r="A297" t="str">
            <v>Tablero bifasico 8 circuitos sin puerta</v>
          </cell>
        </row>
        <row r="298">
          <cell r="A298" t="str">
            <v>Tablero trifasico 6 circuitos sin puerta</v>
          </cell>
        </row>
        <row r="299">
          <cell r="A299" t="str">
            <v>Tablero monófasico 6 circuitos sin puerta</v>
          </cell>
        </row>
        <row r="300">
          <cell r="A300" t="str">
            <v>Tablero monófasico 4 circuitos sin puerta</v>
          </cell>
        </row>
        <row r="301">
          <cell r="A301" t="str">
            <v>Tableta de gress</v>
          </cell>
        </row>
        <row r="302">
          <cell r="A302" t="str">
            <v>Tablón vitrificado 33x33</v>
          </cell>
        </row>
        <row r="303">
          <cell r="A303" t="str">
            <v>Taco de 20 amp</v>
          </cell>
        </row>
        <row r="304">
          <cell r="A304" t="str">
            <v>Taco metálico de 3 m</v>
          </cell>
        </row>
        <row r="305">
          <cell r="A305" t="str">
            <v>Tanque de 12 latas</v>
          </cell>
        </row>
        <row r="306">
          <cell r="A306" t="str">
            <v>Tanque elevado de 1000 lts</v>
          </cell>
        </row>
        <row r="307">
          <cell r="A307" t="str">
            <v xml:space="preserve">tapa caja 2 x 4 </v>
          </cell>
        </row>
        <row r="308">
          <cell r="A308" t="str">
            <v xml:space="preserve">tapa caja octagonal </v>
          </cell>
        </row>
        <row r="309">
          <cell r="A309" t="str">
            <v>Tapa para caja 30x30x0,05</v>
          </cell>
        </row>
        <row r="310">
          <cell r="A310" t="str">
            <v>tapon 3/4</v>
          </cell>
        </row>
        <row r="311">
          <cell r="A311" t="str">
            <v>Tapón macho galvanizado 1/2</v>
          </cell>
        </row>
        <row r="312">
          <cell r="A312" t="str">
            <v>Tapón p.v.c. 3</v>
          </cell>
        </row>
        <row r="313">
          <cell r="A313" t="str">
            <v>Tee 1</v>
          </cell>
        </row>
        <row r="314">
          <cell r="A314" t="str">
            <v>Tee 1 1/4</v>
          </cell>
        </row>
        <row r="315">
          <cell r="A315" t="str">
            <v>Tee 1 1/2</v>
          </cell>
        </row>
        <row r="316">
          <cell r="A316" t="str">
            <v>Tee 1/2</v>
          </cell>
        </row>
        <row r="317">
          <cell r="A317" t="str">
            <v>Tee 10 x 10 x 3 H.F.</v>
          </cell>
        </row>
        <row r="318">
          <cell r="A318" t="str">
            <v>Tee 2 sanitaria</v>
          </cell>
        </row>
        <row r="319">
          <cell r="A319" t="str">
            <v>Tee 3/4</v>
          </cell>
        </row>
        <row r="320">
          <cell r="A320" t="str">
            <v>Tee 4 sanitaria</v>
          </cell>
        </row>
        <row r="321">
          <cell r="A321" t="str">
            <v>Tee en H.F.  3</v>
          </cell>
        </row>
        <row r="322">
          <cell r="A322" t="str">
            <v>Tee p.v.c. 2</v>
          </cell>
        </row>
        <row r="323">
          <cell r="A323" t="str">
            <v>Tee p.v.c. 3</v>
          </cell>
        </row>
        <row r="324">
          <cell r="A324" t="str">
            <v>Tee galvanizada 3/4"</v>
          </cell>
        </row>
        <row r="325">
          <cell r="A325" t="str">
            <v>Tee galvanizada 1"</v>
          </cell>
        </row>
        <row r="326">
          <cell r="A326" t="str">
            <v>Tee galvanizada 1 1/2"</v>
          </cell>
        </row>
        <row r="327">
          <cell r="A327" t="str">
            <v>Tee galvanizada 2"</v>
          </cell>
        </row>
        <row r="328">
          <cell r="A328" t="str">
            <v>Tee galvanizada 3"</v>
          </cell>
        </row>
        <row r="329">
          <cell r="A329" t="str">
            <v>Tee galvanizada 4"</v>
          </cell>
        </row>
        <row r="330">
          <cell r="A330" t="str">
            <v>Teflón</v>
          </cell>
        </row>
        <row r="331">
          <cell r="A331" t="str">
            <v>Teja termoacustica</v>
          </cell>
        </row>
        <row r="332">
          <cell r="A332" t="str">
            <v>Tela sintetica</v>
          </cell>
        </row>
        <row r="333">
          <cell r="A333" t="str">
            <v>Thinner</v>
          </cell>
        </row>
        <row r="334">
          <cell r="A334" t="str">
            <v>Toma doble monofasico con polo a tierra</v>
          </cell>
        </row>
        <row r="335">
          <cell r="A335" t="str">
            <v>Toma de 3 patas 50A- 250v</v>
          </cell>
        </row>
        <row r="336">
          <cell r="A336" t="str">
            <v>Toma de para teléfono</v>
          </cell>
        </row>
        <row r="337">
          <cell r="A337" t="str">
            <v>Toma para tv</v>
          </cell>
        </row>
        <row r="338">
          <cell r="A338" t="str">
            <v>Tornillos fijación cubierta</v>
          </cell>
        </row>
        <row r="339">
          <cell r="A339" t="str">
            <v xml:space="preserve">Tornillos y anclajes </v>
          </cell>
        </row>
        <row r="340">
          <cell r="A340" t="str">
            <v>Tronillos goloso</v>
          </cell>
        </row>
        <row r="341">
          <cell r="A341" t="str">
            <v>Tubería 1" pvc</v>
          </cell>
        </row>
        <row r="342">
          <cell r="A342" t="str">
            <v>Tubería 1/2 pvc</v>
          </cell>
        </row>
        <row r="343">
          <cell r="A343" t="str">
            <v>Tubería 11/2 pvc</v>
          </cell>
        </row>
        <row r="344">
          <cell r="A344" t="str">
            <v>Tubería 3/4 pvc</v>
          </cell>
        </row>
        <row r="345">
          <cell r="A345" t="str">
            <v>Tubería a presión p.v.c.  2</v>
          </cell>
        </row>
        <row r="346">
          <cell r="A346" t="str">
            <v>Tubería a presión p.v.c.  3</v>
          </cell>
        </row>
        <row r="347">
          <cell r="A347" t="str">
            <v>Tubería a presión p.v.c. 1</v>
          </cell>
        </row>
        <row r="348">
          <cell r="A348" t="str">
            <v>Tubería a presión p.v.c. 1 1/4"</v>
          </cell>
        </row>
        <row r="349">
          <cell r="A349" t="str">
            <v>Tubería a presión p.v.c. 1/2</v>
          </cell>
        </row>
        <row r="350">
          <cell r="A350" t="str">
            <v>Tubería a presión p.v.c. 3/4</v>
          </cell>
        </row>
        <row r="351">
          <cell r="A351" t="str">
            <v>Tubería de ventilación PVC 1 1/2"</v>
          </cell>
        </row>
        <row r="352">
          <cell r="A352" t="str">
            <v>Tubería de ventilación PVC 2 1/2"</v>
          </cell>
        </row>
        <row r="353">
          <cell r="A353" t="str">
            <v>Tubería de ventilación PVC 2"</v>
          </cell>
        </row>
        <row r="354">
          <cell r="A354" t="str">
            <v>Tubería de ventilación PVC 3"</v>
          </cell>
        </row>
        <row r="355">
          <cell r="A355" t="str">
            <v>Tuberia galvanizada de 3/4 "</v>
          </cell>
        </row>
        <row r="356">
          <cell r="A356" t="str">
            <v>Tuberia galvanizada de 1 "</v>
          </cell>
        </row>
        <row r="357">
          <cell r="A357" t="str">
            <v>Tuberia galvanizada de 1 1/2"</v>
          </cell>
        </row>
        <row r="358">
          <cell r="A358" t="str">
            <v>Tuberia galvanizada de 2"</v>
          </cell>
        </row>
        <row r="359">
          <cell r="A359" t="str">
            <v>Tuberia galvanizada de 3"</v>
          </cell>
        </row>
        <row r="360">
          <cell r="A360" t="str">
            <v>Tuberia galvanizada de 4"</v>
          </cell>
        </row>
        <row r="361">
          <cell r="A361" t="str">
            <v>Tubería sanitaria 2 pvc</v>
          </cell>
        </row>
        <row r="362">
          <cell r="A362" t="str">
            <v>Tubería sanitaria 3 pvc</v>
          </cell>
        </row>
        <row r="363">
          <cell r="A363" t="str">
            <v>Tubería sanitaria 4 pvc</v>
          </cell>
        </row>
        <row r="364">
          <cell r="A364" t="str">
            <v>Tubería sanitaria 6 pvc</v>
          </cell>
        </row>
        <row r="365">
          <cell r="A365" t="str">
            <v>Tubería sanitaría Durafort 10</v>
          </cell>
        </row>
        <row r="366">
          <cell r="A366" t="str">
            <v>Tubería sanitaría Durafort 8</v>
          </cell>
        </row>
        <row r="367">
          <cell r="A367" t="str">
            <v>Tubería sanitaría Durafort 6</v>
          </cell>
        </row>
        <row r="368">
          <cell r="A368" t="str">
            <v>Tubería sanitaría Durafort 4</v>
          </cell>
        </row>
        <row r="369">
          <cell r="A369" t="str">
            <v>Tubo 3/4" cold rolled cal.18</v>
          </cell>
        </row>
        <row r="370">
          <cell r="A370" t="str">
            <v>Tubo conduit 3"</v>
          </cell>
        </row>
        <row r="371">
          <cell r="A371" t="str">
            <v>Tubo conduit 2"</v>
          </cell>
        </row>
        <row r="372">
          <cell r="A372" t="str">
            <v>Tubo conduit 1 1/2"</v>
          </cell>
        </row>
        <row r="373">
          <cell r="A373" t="str">
            <v>Tubo conduit 1 1/4"</v>
          </cell>
        </row>
        <row r="374">
          <cell r="A374" t="str">
            <v>Tubo conduit 1</v>
          </cell>
        </row>
        <row r="375">
          <cell r="A375" t="str">
            <v>Tubo conduit 3/4</v>
          </cell>
        </row>
        <row r="376">
          <cell r="A376" t="str">
            <v>Tubo conduit 1/2</v>
          </cell>
        </row>
        <row r="377">
          <cell r="A377" t="str">
            <v>Tubo conduit EMT 1</v>
          </cell>
        </row>
        <row r="378">
          <cell r="A378" t="str">
            <v>Unión 1/2</v>
          </cell>
        </row>
        <row r="379">
          <cell r="A379" t="str">
            <v>Unión de 1/2</v>
          </cell>
        </row>
        <row r="380">
          <cell r="A380" t="str">
            <v>Unión EMT 1</v>
          </cell>
        </row>
        <row r="381">
          <cell r="A381" t="str">
            <v>Unión PVC presión 1</v>
          </cell>
        </row>
        <row r="382">
          <cell r="A382" t="str">
            <v>Unión PVC presión 1 1/4</v>
          </cell>
        </row>
        <row r="383">
          <cell r="A383" t="str">
            <v>Unión PVC presión 1 1/2</v>
          </cell>
        </row>
        <row r="384">
          <cell r="A384" t="str">
            <v>Unión PVC presión 1/2</v>
          </cell>
        </row>
        <row r="385">
          <cell r="A385" t="str">
            <v>Unión PVC presión 2</v>
          </cell>
        </row>
        <row r="386">
          <cell r="A386" t="str">
            <v>Unión PVC presión 3/4</v>
          </cell>
        </row>
        <row r="387">
          <cell r="A387" t="str">
            <v>Unión galvanizada 1/2</v>
          </cell>
        </row>
        <row r="388">
          <cell r="A388" t="str">
            <v>Unión galvanizada 3/4</v>
          </cell>
        </row>
        <row r="389">
          <cell r="A389" t="str">
            <v>Unión galvanizada 1"</v>
          </cell>
        </row>
        <row r="390">
          <cell r="A390" t="str">
            <v>Unión galvanizada 1 1/2</v>
          </cell>
        </row>
        <row r="391">
          <cell r="A391" t="str">
            <v>Unión galvanizada 2"</v>
          </cell>
        </row>
        <row r="392">
          <cell r="A392" t="str">
            <v>Unión galvanizada 3"</v>
          </cell>
        </row>
        <row r="393">
          <cell r="A393" t="str">
            <v>Unión galvanizada 4"</v>
          </cell>
        </row>
        <row r="394">
          <cell r="A394" t="str">
            <v xml:space="preserve">Unión sanitaria 2 </v>
          </cell>
        </row>
        <row r="395">
          <cell r="A395" t="str">
            <v>Unión sanitaria 3</v>
          </cell>
        </row>
        <row r="396">
          <cell r="A396" t="str">
            <v>Unión sanitaria 4</v>
          </cell>
        </row>
        <row r="397">
          <cell r="A397" t="str">
            <v>Unión sanitaria 6</v>
          </cell>
        </row>
        <row r="398">
          <cell r="A398" t="str">
            <v>Unión universal 1"</v>
          </cell>
        </row>
        <row r="399">
          <cell r="A399" t="str">
            <v>Unión conduit 1/2"</v>
          </cell>
        </row>
        <row r="400">
          <cell r="A400" t="str">
            <v>Unión conduit 3/4"</v>
          </cell>
        </row>
        <row r="401">
          <cell r="A401" t="str">
            <v>Unión conduit 1"</v>
          </cell>
        </row>
        <row r="402">
          <cell r="A402" t="str">
            <v>Unión conduit 1 1/4"</v>
          </cell>
        </row>
        <row r="403">
          <cell r="A403" t="str">
            <v>Unión conduit 1 1/2"</v>
          </cell>
        </row>
        <row r="404">
          <cell r="A404" t="str">
            <v>Unión conduit 2"</v>
          </cell>
        </row>
        <row r="405">
          <cell r="A405" t="str">
            <v>Valvula de cierre rapido 1/2"</v>
          </cell>
        </row>
        <row r="406">
          <cell r="A406" t="str">
            <v>Valvula de cierre rapido 3/4"</v>
          </cell>
        </row>
        <row r="407">
          <cell r="A407" t="str">
            <v>Valvula de cierre rapido 1"</v>
          </cell>
        </row>
        <row r="408">
          <cell r="A408" t="str">
            <v>Valvula de cierre rapido 1 1/4"</v>
          </cell>
        </row>
        <row r="409">
          <cell r="A409" t="str">
            <v>Valvula de cierre rapido 1 1/2"</v>
          </cell>
        </row>
        <row r="410">
          <cell r="A410" t="str">
            <v>Valvula de cierre rapido 2"</v>
          </cell>
        </row>
        <row r="411">
          <cell r="A411" t="str">
            <v>Valvula de cierre rapido 2 1/2"</v>
          </cell>
        </row>
        <row r="412">
          <cell r="A412" t="str">
            <v>Valvula de cierre rapido 3"</v>
          </cell>
        </row>
        <row r="413">
          <cell r="A413" t="str">
            <v>Valvula de compuerta de 3/4"</v>
          </cell>
        </row>
        <row r="414">
          <cell r="A414" t="str">
            <v>Valvula de compuerta de 1"</v>
          </cell>
        </row>
        <row r="415">
          <cell r="A415" t="str">
            <v>Valvula de compuerta de 1 1/4"</v>
          </cell>
        </row>
        <row r="416">
          <cell r="A416" t="str">
            <v>Valvula de compuerta de 1 1/2"</v>
          </cell>
        </row>
        <row r="417">
          <cell r="A417" t="str">
            <v>Valvula de compuerta de 2"</v>
          </cell>
        </row>
        <row r="418">
          <cell r="A418" t="str">
            <v>Valvula de compuerta de 3"</v>
          </cell>
        </row>
        <row r="419">
          <cell r="A419" t="str">
            <v>Valvula H.F. 3</v>
          </cell>
        </row>
        <row r="420">
          <cell r="A420" t="str">
            <v>Valvula mariposa 1/2</v>
          </cell>
        </row>
        <row r="421">
          <cell r="A421" t="str">
            <v>Varilla 1/2</v>
          </cell>
        </row>
        <row r="422">
          <cell r="A422" t="str">
            <v>Varilla 3/8</v>
          </cell>
        </row>
        <row r="423">
          <cell r="A423" t="str">
            <v>Varilla coper-weld 2.4 mts x 5/8"</v>
          </cell>
        </row>
        <row r="424">
          <cell r="A424" t="str">
            <v>Varilla coper-well</v>
          </cell>
        </row>
        <row r="425">
          <cell r="A425" t="str">
            <v>Ventana metálica</v>
          </cell>
        </row>
        <row r="426">
          <cell r="A426" t="str">
            <v>Ventana 1.0x0.8</v>
          </cell>
        </row>
        <row r="427">
          <cell r="A427" t="str">
            <v>Ventana 1.3x1.0 con rejas protectoras</v>
          </cell>
        </row>
        <row r="428">
          <cell r="A428" t="str">
            <v>Ventilador de techo</v>
          </cell>
        </row>
        <row r="429">
          <cell r="A429" t="str">
            <v>Vibrador concreto</v>
          </cell>
        </row>
        <row r="430">
          <cell r="A430" t="str">
            <v>Vibrocompactador</v>
          </cell>
        </row>
        <row r="431">
          <cell r="A431" t="str">
            <v>Vidrio 4mm</v>
          </cell>
        </row>
        <row r="432">
          <cell r="A432" t="str">
            <v>Vidrio esmerilado 4 mm</v>
          </cell>
        </row>
        <row r="433">
          <cell r="A433" t="str">
            <v>Vinilo Tipo 1</v>
          </cell>
        </row>
        <row r="434">
          <cell r="A434" t="str">
            <v>Vinilo Tipo 3</v>
          </cell>
        </row>
        <row r="435">
          <cell r="A435" t="str">
            <v>Visagras 2"</v>
          </cell>
        </row>
        <row r="436">
          <cell r="A436" t="str">
            <v>Visagras 2 1/2"</v>
          </cell>
        </row>
        <row r="437">
          <cell r="A437" t="str">
            <v>Visagras 3"</v>
          </cell>
        </row>
        <row r="438">
          <cell r="A438" t="str">
            <v>Visagras 3 1/2"</v>
          </cell>
        </row>
        <row r="439">
          <cell r="A439" t="str">
            <v xml:space="preserve">Volqueta 6 m3 </v>
          </cell>
        </row>
        <row r="440">
          <cell r="A440" t="str">
            <v>Vuelta galvanizada 3/4"</v>
          </cell>
        </row>
        <row r="441">
          <cell r="A441" t="str">
            <v>Vuelta galvanizada 1"</v>
          </cell>
        </row>
        <row r="442">
          <cell r="A442" t="str">
            <v>Vuelta galvanizada 1 1/4"</v>
          </cell>
        </row>
        <row r="443">
          <cell r="A443" t="str">
            <v>Vuelta galvanizada 1 1/2"</v>
          </cell>
        </row>
        <row r="444">
          <cell r="A444" t="str">
            <v>Win plastico</v>
          </cell>
        </row>
        <row r="445">
          <cell r="A445" t="str">
            <v>Yee 2 sanitaria</v>
          </cell>
        </row>
        <row r="446">
          <cell r="A446" t="str">
            <v>Yee 4 sanitaria</v>
          </cell>
        </row>
        <row r="447">
          <cell r="A447" t="str">
            <v>Yee sanitaria 2x4" reducida</v>
          </cell>
        </row>
        <row r="448">
          <cell r="A448" t="str">
            <v>Yee sanitaria 3</v>
          </cell>
        </row>
        <row r="449">
          <cell r="A449" t="str">
            <v xml:space="preserve">Zuncho metalico 3/8" </v>
          </cell>
        </row>
      </sheetData>
      <sheetData sheetId="3"/>
      <sheetData sheetId="4"/>
      <sheetData sheetId="5"/>
      <sheetData sheetId="6"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ison"/>
      <sheetName val="MAIN"/>
      <sheetName val="DIV INC"/>
      <sheetName val="LBO Analysis"/>
      <sheetName val="Multiple"/>
      <sheetName val="Perpetuity"/>
      <sheetName val="DCF 3"/>
      <sheetName val="WACC II"/>
      <sheetName val="S&amp;P"/>
      <sheetName val="Developer Notes"/>
      <sheetName val="EQ. IRR"/>
      <sheetName val="COVEN"/>
      <sheetName val="SUMMARY"/>
      <sheetName val="Reconciliations"/>
      <sheetName val="LTM"/>
      <sheetName val="CREDIT STATS"/>
      <sheetName val="Toggles"/>
      <sheetName val="Data"/>
      <sheetName val="dPrint"/>
      <sheetName val="DropZone"/>
      <sheetName val="mProcess"/>
      <sheetName val="mlError"/>
      <sheetName val="mGlobals"/>
      <sheetName val="mMain"/>
      <sheetName val="mToggles"/>
      <sheetName val="mcFunctions"/>
      <sheetName val="mMisc"/>
      <sheetName val="mdPrint"/>
      <sheetName val="CONS"/>
      <sheetName val="EQUI"/>
      <sheetName val="OTROS M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461">
          <cell r="G461">
            <v>0</v>
          </cell>
          <cell r="H461">
            <v>0</v>
          </cell>
          <cell r="I461">
            <v>0</v>
          </cell>
          <cell r="J461">
            <v>0</v>
          </cell>
          <cell r="L461">
            <v>0</v>
          </cell>
          <cell r="M461">
            <v>0</v>
          </cell>
          <cell r="N461">
            <v>0</v>
          </cell>
        </row>
        <row r="463">
          <cell r="G463">
            <v>0</v>
          </cell>
          <cell r="H463">
            <v>0</v>
          </cell>
          <cell r="I463">
            <v>0</v>
          </cell>
          <cell r="J463">
            <v>0</v>
          </cell>
          <cell r="L463">
            <v>0</v>
          </cell>
          <cell r="M463">
            <v>0</v>
          </cell>
          <cell r="N463">
            <v>0</v>
          </cell>
        </row>
        <row r="464">
          <cell r="G464">
            <v>0</v>
          </cell>
          <cell r="H464">
            <v>0</v>
          </cell>
          <cell r="I464">
            <v>0</v>
          </cell>
          <cell r="J464">
            <v>0</v>
          </cell>
          <cell r="L464">
            <v>0</v>
          </cell>
          <cell r="M464">
            <v>0</v>
          </cell>
          <cell r="N464">
            <v>0</v>
          </cell>
        </row>
        <row r="465">
          <cell r="G465" t="str">
            <v>______</v>
          </cell>
          <cell r="H465" t="str">
            <v>______</v>
          </cell>
          <cell r="I465" t="str">
            <v>______</v>
          </cell>
          <cell r="J465" t="str">
            <v>______</v>
          </cell>
          <cell r="L465" t="str">
            <v>______</v>
          </cell>
          <cell r="M465" t="str">
            <v>______</v>
          </cell>
          <cell r="N465" t="str">
            <v>______</v>
          </cell>
        </row>
        <row r="466">
          <cell r="G466">
            <v>0</v>
          </cell>
          <cell r="H466">
            <v>0</v>
          </cell>
          <cell r="I466">
            <v>0</v>
          </cell>
          <cell r="J466">
            <v>0</v>
          </cell>
          <cell r="L466">
            <v>0</v>
          </cell>
          <cell r="M466">
            <v>0</v>
          </cell>
          <cell r="N466">
            <v>0</v>
          </cell>
        </row>
        <row r="468">
          <cell r="G468">
            <v>0</v>
          </cell>
          <cell r="H468">
            <v>0</v>
          </cell>
          <cell r="I468">
            <v>0</v>
          </cell>
          <cell r="J468">
            <v>0</v>
          </cell>
          <cell r="L468">
            <v>0</v>
          </cell>
          <cell r="M468">
            <v>0</v>
          </cell>
          <cell r="N468">
            <v>0</v>
          </cell>
        </row>
        <row r="469">
          <cell r="G469">
            <v>0</v>
          </cell>
          <cell r="H469">
            <v>0</v>
          </cell>
          <cell r="I469">
            <v>0</v>
          </cell>
          <cell r="J469">
            <v>0</v>
          </cell>
          <cell r="L469">
            <v>0</v>
          </cell>
          <cell r="M469">
            <v>0</v>
          </cell>
          <cell r="N469">
            <v>0</v>
          </cell>
        </row>
        <row r="470">
          <cell r="G470" t="str">
            <v>______</v>
          </cell>
          <cell r="H470" t="str">
            <v>______</v>
          </cell>
          <cell r="I470" t="str">
            <v>______</v>
          </cell>
          <cell r="J470" t="str">
            <v>______</v>
          </cell>
          <cell r="L470" t="str">
            <v>______</v>
          </cell>
          <cell r="M470" t="str">
            <v>______</v>
          </cell>
          <cell r="N470" t="str">
            <v>______</v>
          </cell>
        </row>
        <row r="471">
          <cell r="G471">
            <v>0</v>
          </cell>
          <cell r="H471">
            <v>0</v>
          </cell>
          <cell r="I471">
            <v>0</v>
          </cell>
          <cell r="J471">
            <v>0</v>
          </cell>
          <cell r="L471">
            <v>0</v>
          </cell>
          <cell r="M471">
            <v>0</v>
          </cell>
          <cell r="N471">
            <v>0</v>
          </cell>
        </row>
        <row r="473">
          <cell r="G473">
            <v>0</v>
          </cell>
          <cell r="H473">
            <v>0</v>
          </cell>
          <cell r="I473">
            <v>0</v>
          </cell>
          <cell r="J473">
            <v>0</v>
          </cell>
          <cell r="L473">
            <v>0</v>
          </cell>
          <cell r="M473">
            <v>0</v>
          </cell>
          <cell r="N473">
            <v>0</v>
          </cell>
        </row>
        <row r="474">
          <cell r="G474">
            <v>0</v>
          </cell>
          <cell r="H474">
            <v>0</v>
          </cell>
          <cell r="I474">
            <v>0</v>
          </cell>
          <cell r="J474">
            <v>0</v>
          </cell>
          <cell r="L474">
            <v>0</v>
          </cell>
          <cell r="M474">
            <v>0</v>
          </cell>
          <cell r="N474">
            <v>0</v>
          </cell>
        </row>
        <row r="475">
          <cell r="G475">
            <v>0</v>
          </cell>
          <cell r="H475">
            <v>0</v>
          </cell>
          <cell r="I475">
            <v>0</v>
          </cell>
          <cell r="J475">
            <v>0</v>
          </cell>
          <cell r="L475">
            <v>0</v>
          </cell>
          <cell r="M475">
            <v>0</v>
          </cell>
          <cell r="N475">
            <v>0</v>
          </cell>
        </row>
        <row r="477">
          <cell r="G477">
            <v>0</v>
          </cell>
          <cell r="H477">
            <v>0</v>
          </cell>
          <cell r="I477">
            <v>0</v>
          </cell>
          <cell r="J477">
            <v>0</v>
          </cell>
          <cell r="L477">
            <v>0</v>
          </cell>
          <cell r="M477">
            <v>0</v>
          </cell>
          <cell r="N477">
            <v>0</v>
          </cell>
        </row>
        <row r="480">
          <cell r="G480">
            <v>0</v>
          </cell>
          <cell r="H480">
            <v>0</v>
          </cell>
          <cell r="I480">
            <v>0</v>
          </cell>
          <cell r="J480">
            <v>0</v>
          </cell>
          <cell r="L480">
            <v>0</v>
          </cell>
          <cell r="M480">
            <v>0</v>
          </cell>
          <cell r="N480">
            <v>0</v>
          </cell>
        </row>
        <row r="481">
          <cell r="G481" t="str">
            <v>______</v>
          </cell>
          <cell r="H481" t="str">
            <v>______</v>
          </cell>
          <cell r="I481" t="str">
            <v>______</v>
          </cell>
          <cell r="J481" t="str">
            <v>______</v>
          </cell>
          <cell r="L481" t="str">
            <v>______</v>
          </cell>
          <cell r="M481" t="str">
            <v>______</v>
          </cell>
          <cell r="N481" t="str">
            <v>______</v>
          </cell>
        </row>
        <row r="482">
          <cell r="G482">
            <v>0</v>
          </cell>
          <cell r="H482">
            <v>0</v>
          </cell>
          <cell r="I482">
            <v>0</v>
          </cell>
          <cell r="J482">
            <v>0</v>
          </cell>
          <cell r="L482">
            <v>0</v>
          </cell>
          <cell r="M482">
            <v>0</v>
          </cell>
          <cell r="N482">
            <v>0</v>
          </cell>
        </row>
        <row r="484">
          <cell r="G484">
            <v>0</v>
          </cell>
          <cell r="H484">
            <v>0</v>
          </cell>
          <cell r="I484">
            <v>0</v>
          </cell>
          <cell r="J484">
            <v>0</v>
          </cell>
          <cell r="L484">
            <v>0</v>
          </cell>
          <cell r="M484">
            <v>0</v>
          </cell>
          <cell r="N484">
            <v>0</v>
          </cell>
        </row>
        <row r="485">
          <cell r="G485">
            <v>0</v>
          </cell>
          <cell r="H485">
            <v>0</v>
          </cell>
          <cell r="I485">
            <v>0</v>
          </cell>
          <cell r="J485">
            <v>0</v>
          </cell>
          <cell r="L485">
            <v>0</v>
          </cell>
          <cell r="M485">
            <v>0</v>
          </cell>
          <cell r="N485">
            <v>0</v>
          </cell>
        </row>
        <row r="486">
          <cell r="G486" t="str">
            <v>______</v>
          </cell>
          <cell r="H486" t="str">
            <v>______</v>
          </cell>
          <cell r="I486" t="str">
            <v>______</v>
          </cell>
          <cell r="J486" t="str">
            <v>______</v>
          </cell>
          <cell r="L486" t="str">
            <v>______</v>
          </cell>
          <cell r="M486" t="str">
            <v>______</v>
          </cell>
          <cell r="N486" t="str">
            <v>______</v>
          </cell>
        </row>
        <row r="487">
          <cell r="G487">
            <v>0</v>
          </cell>
          <cell r="H487">
            <v>0</v>
          </cell>
          <cell r="I487">
            <v>0</v>
          </cell>
          <cell r="J487">
            <v>0</v>
          </cell>
          <cell r="L487">
            <v>0</v>
          </cell>
          <cell r="M487">
            <v>0</v>
          </cell>
          <cell r="N487">
            <v>0</v>
          </cell>
        </row>
        <row r="490">
          <cell r="G490">
            <v>0</v>
          </cell>
          <cell r="H490">
            <v>0</v>
          </cell>
          <cell r="I490">
            <v>0</v>
          </cell>
          <cell r="J490">
            <v>0</v>
          </cell>
          <cell r="L490">
            <v>0</v>
          </cell>
          <cell r="M490">
            <v>0</v>
          </cell>
          <cell r="N490">
            <v>0</v>
          </cell>
        </row>
        <row r="510">
          <cell r="G510" t="str">
            <v>______</v>
          </cell>
          <cell r="H510" t="str">
            <v>______</v>
          </cell>
          <cell r="I510" t="str">
            <v>______</v>
          </cell>
          <cell r="J510" t="str">
            <v>______</v>
          </cell>
          <cell r="L510" t="str">
            <v>______</v>
          </cell>
          <cell r="M510" t="str">
            <v>______</v>
          </cell>
          <cell r="N510" t="str">
            <v>______</v>
          </cell>
        </row>
        <row r="511">
          <cell r="G511">
            <v>0</v>
          </cell>
          <cell r="H511">
            <v>0</v>
          </cell>
          <cell r="I511">
            <v>0</v>
          </cell>
          <cell r="J511">
            <v>0</v>
          </cell>
          <cell r="L511">
            <v>0</v>
          </cell>
          <cell r="M511">
            <v>0</v>
          </cell>
          <cell r="N511">
            <v>0</v>
          </cell>
        </row>
        <row r="512">
          <cell r="G512">
            <v>0</v>
          </cell>
          <cell r="H512">
            <v>0</v>
          </cell>
          <cell r="I512">
            <v>0</v>
          </cell>
          <cell r="J512">
            <v>0</v>
          </cell>
          <cell r="L512">
            <v>0</v>
          </cell>
          <cell r="M512">
            <v>0</v>
          </cell>
          <cell r="N512">
            <v>0</v>
          </cell>
        </row>
        <row r="514">
          <cell r="G514">
            <v>0</v>
          </cell>
          <cell r="H514">
            <v>0</v>
          </cell>
          <cell r="I514">
            <v>0</v>
          </cell>
          <cell r="J514">
            <v>0</v>
          </cell>
          <cell r="L514">
            <v>0</v>
          </cell>
          <cell r="M514">
            <v>0</v>
          </cell>
          <cell r="N514">
            <v>0</v>
          </cell>
        </row>
        <row r="515">
          <cell r="G515">
            <v>0</v>
          </cell>
          <cell r="H515">
            <v>0</v>
          </cell>
          <cell r="I515">
            <v>0</v>
          </cell>
          <cell r="J515">
            <v>0</v>
          </cell>
          <cell r="L515">
            <v>0</v>
          </cell>
          <cell r="M515">
            <v>0</v>
          </cell>
          <cell r="N515">
            <v>0</v>
          </cell>
        </row>
        <row r="516">
          <cell r="G516">
            <v>0</v>
          </cell>
          <cell r="H516">
            <v>0</v>
          </cell>
          <cell r="I516">
            <v>0</v>
          </cell>
          <cell r="J516">
            <v>0</v>
          </cell>
          <cell r="L516">
            <v>0</v>
          </cell>
          <cell r="M516">
            <v>0</v>
          </cell>
          <cell r="N516">
            <v>0</v>
          </cell>
        </row>
        <row r="517">
          <cell r="G517">
            <v>0</v>
          </cell>
          <cell r="H517">
            <v>0</v>
          </cell>
          <cell r="I517">
            <v>0</v>
          </cell>
          <cell r="J517">
            <v>0</v>
          </cell>
          <cell r="L517">
            <v>0</v>
          </cell>
          <cell r="M517">
            <v>0</v>
          </cell>
          <cell r="N517">
            <v>0</v>
          </cell>
        </row>
        <row r="518">
          <cell r="G518">
            <v>0</v>
          </cell>
          <cell r="H518">
            <v>0</v>
          </cell>
          <cell r="I518">
            <v>0</v>
          </cell>
          <cell r="J518">
            <v>0</v>
          </cell>
          <cell r="L518">
            <v>0</v>
          </cell>
          <cell r="M518">
            <v>0</v>
          </cell>
          <cell r="N518">
            <v>0</v>
          </cell>
        </row>
        <row r="519">
          <cell r="G519" t="str">
            <v>______</v>
          </cell>
          <cell r="H519" t="str">
            <v>______</v>
          </cell>
          <cell r="I519" t="str">
            <v>______</v>
          </cell>
          <cell r="J519" t="str">
            <v>______</v>
          </cell>
          <cell r="L519" t="str">
            <v>______</v>
          </cell>
          <cell r="M519" t="str">
            <v>______</v>
          </cell>
          <cell r="N519" t="str">
            <v>______</v>
          </cell>
        </row>
        <row r="520">
          <cell r="G520">
            <v>0</v>
          </cell>
          <cell r="H520">
            <v>0</v>
          </cell>
          <cell r="I520">
            <v>0</v>
          </cell>
          <cell r="J520">
            <v>0</v>
          </cell>
          <cell r="L520">
            <v>0</v>
          </cell>
          <cell r="M520">
            <v>0</v>
          </cell>
          <cell r="N520">
            <v>0</v>
          </cell>
        </row>
        <row r="522">
          <cell r="G522">
            <v>1998</v>
          </cell>
          <cell r="H522">
            <v>1999</v>
          </cell>
          <cell r="I522">
            <v>2000</v>
          </cell>
          <cell r="J522">
            <v>2001</v>
          </cell>
          <cell r="L522">
            <v>2000</v>
          </cell>
          <cell r="M522">
            <v>2001</v>
          </cell>
          <cell r="N522">
            <v>2002</v>
          </cell>
        </row>
        <row r="525">
          <cell r="G525">
            <v>0</v>
          </cell>
          <cell r="H525">
            <v>0</v>
          </cell>
          <cell r="I525">
            <v>0</v>
          </cell>
          <cell r="J525">
            <v>0</v>
          </cell>
          <cell r="L525">
            <v>0</v>
          </cell>
          <cell r="M525">
            <v>0</v>
          </cell>
          <cell r="N525">
            <v>0</v>
          </cell>
        </row>
        <row r="526">
          <cell r="G526">
            <v>0</v>
          </cell>
          <cell r="H526">
            <v>0</v>
          </cell>
          <cell r="I526">
            <v>0</v>
          </cell>
          <cell r="J526">
            <v>0</v>
          </cell>
          <cell r="L526">
            <v>0</v>
          </cell>
          <cell r="M526">
            <v>0</v>
          </cell>
          <cell r="N526">
            <v>0</v>
          </cell>
        </row>
        <row r="527">
          <cell r="G527" t="str">
            <v>______</v>
          </cell>
          <cell r="H527" t="str">
            <v>______</v>
          </cell>
          <cell r="I527" t="str">
            <v>______</v>
          </cell>
          <cell r="J527" t="str">
            <v>______</v>
          </cell>
          <cell r="L527" t="str">
            <v>______</v>
          </cell>
          <cell r="M527" t="str">
            <v>______</v>
          </cell>
          <cell r="N527" t="str">
            <v>______</v>
          </cell>
        </row>
        <row r="528">
          <cell r="G528">
            <v>0</v>
          </cell>
          <cell r="H528">
            <v>0</v>
          </cell>
          <cell r="I528">
            <v>0</v>
          </cell>
          <cell r="J528">
            <v>0</v>
          </cell>
          <cell r="L528">
            <v>0</v>
          </cell>
          <cell r="M528">
            <v>0</v>
          </cell>
          <cell r="N528">
            <v>0</v>
          </cell>
        </row>
        <row r="529">
          <cell r="G529" t="str">
            <v>______</v>
          </cell>
          <cell r="H529" t="str">
            <v>______</v>
          </cell>
          <cell r="I529" t="str">
            <v>______</v>
          </cell>
          <cell r="J529" t="str">
            <v>______</v>
          </cell>
          <cell r="L529" t="str">
            <v>______</v>
          </cell>
          <cell r="M529" t="str">
            <v>______</v>
          </cell>
          <cell r="N529" t="str">
            <v>______</v>
          </cell>
        </row>
        <row r="530">
          <cell r="G530">
            <v>0</v>
          </cell>
          <cell r="H530">
            <v>0</v>
          </cell>
          <cell r="I530">
            <v>0</v>
          </cell>
          <cell r="J530">
            <v>0</v>
          </cell>
          <cell r="L530">
            <v>0</v>
          </cell>
          <cell r="M530">
            <v>0</v>
          </cell>
          <cell r="N530">
            <v>0</v>
          </cell>
        </row>
        <row r="532">
          <cell r="G532">
            <v>0</v>
          </cell>
          <cell r="H532">
            <v>0</v>
          </cell>
          <cell r="I532">
            <v>0</v>
          </cell>
          <cell r="J532">
            <v>0</v>
          </cell>
          <cell r="L532">
            <v>0</v>
          </cell>
          <cell r="M532">
            <v>0</v>
          </cell>
          <cell r="N532">
            <v>0</v>
          </cell>
        </row>
        <row r="533">
          <cell r="G533">
            <v>0</v>
          </cell>
          <cell r="H533">
            <v>0</v>
          </cell>
          <cell r="I533">
            <v>0</v>
          </cell>
          <cell r="J533">
            <v>0</v>
          </cell>
          <cell r="L533">
            <v>0</v>
          </cell>
          <cell r="M533">
            <v>0</v>
          </cell>
          <cell r="N533">
            <v>0</v>
          </cell>
        </row>
        <row r="534">
          <cell r="G534">
            <v>0</v>
          </cell>
          <cell r="H534">
            <v>0</v>
          </cell>
          <cell r="I534">
            <v>0</v>
          </cell>
          <cell r="J534">
            <v>0</v>
          </cell>
          <cell r="L534">
            <v>0</v>
          </cell>
          <cell r="M534">
            <v>0</v>
          </cell>
          <cell r="N534">
            <v>0</v>
          </cell>
        </row>
        <row r="535">
          <cell r="G535">
            <v>0</v>
          </cell>
          <cell r="H535">
            <v>0</v>
          </cell>
          <cell r="I535">
            <v>0</v>
          </cell>
          <cell r="J535">
            <v>0</v>
          </cell>
          <cell r="L535">
            <v>0</v>
          </cell>
          <cell r="M535">
            <v>0</v>
          </cell>
          <cell r="N535">
            <v>0</v>
          </cell>
        </row>
        <row r="536">
          <cell r="G536">
            <v>0</v>
          </cell>
          <cell r="H536">
            <v>0</v>
          </cell>
          <cell r="I536">
            <v>0</v>
          </cell>
          <cell r="J536">
            <v>0</v>
          </cell>
          <cell r="L536">
            <v>0</v>
          </cell>
          <cell r="M536">
            <v>0</v>
          </cell>
          <cell r="N536">
            <v>0</v>
          </cell>
        </row>
        <row r="537">
          <cell r="G537">
            <v>0</v>
          </cell>
          <cell r="H537">
            <v>0</v>
          </cell>
          <cell r="I537">
            <v>0</v>
          </cell>
          <cell r="J537">
            <v>0</v>
          </cell>
          <cell r="L537">
            <v>0</v>
          </cell>
          <cell r="M537">
            <v>0</v>
          </cell>
          <cell r="N537">
            <v>0</v>
          </cell>
        </row>
        <row r="538">
          <cell r="G538" t="str">
            <v>______</v>
          </cell>
          <cell r="H538" t="str">
            <v>______</v>
          </cell>
          <cell r="I538" t="str">
            <v>______</v>
          </cell>
          <cell r="J538" t="str">
            <v>______</v>
          </cell>
          <cell r="L538" t="str">
            <v>______</v>
          </cell>
          <cell r="M538" t="str">
            <v>______</v>
          </cell>
          <cell r="N538" t="str">
            <v>______</v>
          </cell>
        </row>
        <row r="539">
          <cell r="G539">
            <v>0</v>
          </cell>
          <cell r="H539">
            <v>0</v>
          </cell>
          <cell r="I539">
            <v>0</v>
          </cell>
          <cell r="J539">
            <v>0</v>
          </cell>
          <cell r="L539">
            <v>0</v>
          </cell>
          <cell r="M539">
            <v>0</v>
          </cell>
          <cell r="N539">
            <v>0</v>
          </cell>
        </row>
        <row r="548">
          <cell r="G548">
            <v>0</v>
          </cell>
          <cell r="H548">
            <v>0</v>
          </cell>
          <cell r="I548">
            <v>0</v>
          </cell>
          <cell r="J548">
            <v>0</v>
          </cell>
          <cell r="L548">
            <v>0</v>
          </cell>
          <cell r="M548">
            <v>0</v>
          </cell>
          <cell r="N548">
            <v>0</v>
          </cell>
        </row>
        <row r="550">
          <cell r="G550">
            <v>0</v>
          </cell>
          <cell r="H550">
            <v>0</v>
          </cell>
          <cell r="I550">
            <v>0</v>
          </cell>
          <cell r="J550">
            <v>0</v>
          </cell>
          <cell r="L550">
            <v>0</v>
          </cell>
          <cell r="M550">
            <v>0</v>
          </cell>
          <cell r="N550">
            <v>0</v>
          </cell>
        </row>
        <row r="551">
          <cell r="G551">
            <v>0</v>
          </cell>
          <cell r="H551">
            <v>0</v>
          </cell>
          <cell r="I551">
            <v>0</v>
          </cell>
          <cell r="J551">
            <v>0</v>
          </cell>
          <cell r="L551">
            <v>0</v>
          </cell>
          <cell r="M551">
            <v>0</v>
          </cell>
          <cell r="N551">
            <v>0</v>
          </cell>
        </row>
        <row r="552">
          <cell r="G552">
            <v>0</v>
          </cell>
          <cell r="H552">
            <v>0</v>
          </cell>
          <cell r="I552">
            <v>0</v>
          </cell>
          <cell r="J552">
            <v>0</v>
          </cell>
          <cell r="L552">
            <v>0</v>
          </cell>
          <cell r="M552">
            <v>0</v>
          </cell>
          <cell r="N552">
            <v>0</v>
          </cell>
        </row>
        <row r="553">
          <cell r="G553">
            <v>0</v>
          </cell>
          <cell r="H553">
            <v>0</v>
          </cell>
          <cell r="I553">
            <v>0</v>
          </cell>
          <cell r="J553">
            <v>0</v>
          </cell>
          <cell r="L553">
            <v>0</v>
          </cell>
          <cell r="M553">
            <v>0</v>
          </cell>
          <cell r="N553">
            <v>0</v>
          </cell>
        </row>
        <row r="554">
          <cell r="G554">
            <v>0</v>
          </cell>
          <cell r="H554">
            <v>0</v>
          </cell>
          <cell r="I554">
            <v>0</v>
          </cell>
          <cell r="J554">
            <v>0</v>
          </cell>
          <cell r="L554">
            <v>0</v>
          </cell>
          <cell r="M554">
            <v>0</v>
          </cell>
          <cell r="N554">
            <v>0</v>
          </cell>
        </row>
        <row r="555">
          <cell r="G555">
            <v>0</v>
          </cell>
          <cell r="H555">
            <v>0</v>
          </cell>
          <cell r="I555">
            <v>0</v>
          </cell>
          <cell r="J555">
            <v>0</v>
          </cell>
          <cell r="L555">
            <v>0</v>
          </cell>
          <cell r="M555">
            <v>0</v>
          </cell>
          <cell r="N555">
            <v>0</v>
          </cell>
        </row>
        <row r="556">
          <cell r="G556">
            <v>0</v>
          </cell>
          <cell r="H556">
            <v>0</v>
          </cell>
          <cell r="I556">
            <v>0</v>
          </cell>
          <cell r="J556">
            <v>0</v>
          </cell>
          <cell r="L556">
            <v>0</v>
          </cell>
          <cell r="M556">
            <v>0</v>
          </cell>
          <cell r="N556">
            <v>0</v>
          </cell>
        </row>
        <row r="557">
          <cell r="G557">
            <v>0</v>
          </cell>
          <cell r="H557">
            <v>0</v>
          </cell>
          <cell r="I557">
            <v>0</v>
          </cell>
          <cell r="J557">
            <v>0</v>
          </cell>
          <cell r="L557">
            <v>0</v>
          </cell>
          <cell r="M557">
            <v>0</v>
          </cell>
          <cell r="N557">
            <v>0</v>
          </cell>
        </row>
        <row r="558">
          <cell r="G558">
            <v>0</v>
          </cell>
          <cell r="H558">
            <v>0</v>
          </cell>
          <cell r="I558">
            <v>0</v>
          </cell>
          <cell r="J558">
            <v>0</v>
          </cell>
          <cell r="L558">
            <v>0</v>
          </cell>
          <cell r="M558">
            <v>0</v>
          </cell>
          <cell r="N558">
            <v>0</v>
          </cell>
        </row>
        <row r="559">
          <cell r="G559">
            <v>0</v>
          </cell>
          <cell r="H559">
            <v>0</v>
          </cell>
          <cell r="I559">
            <v>0</v>
          </cell>
          <cell r="J559">
            <v>0</v>
          </cell>
          <cell r="L559">
            <v>0</v>
          </cell>
          <cell r="M559">
            <v>0</v>
          </cell>
          <cell r="N559">
            <v>0</v>
          </cell>
        </row>
        <row r="560">
          <cell r="G560">
            <v>0</v>
          </cell>
          <cell r="H560">
            <v>0</v>
          </cell>
          <cell r="I560">
            <v>0</v>
          </cell>
          <cell r="J560">
            <v>0</v>
          </cell>
          <cell r="L560">
            <v>0</v>
          </cell>
          <cell r="M560">
            <v>0</v>
          </cell>
          <cell r="N560">
            <v>0</v>
          </cell>
        </row>
        <row r="561">
          <cell r="G561" t="str">
            <v>______</v>
          </cell>
          <cell r="H561" t="str">
            <v>______</v>
          </cell>
          <cell r="I561" t="str">
            <v>______</v>
          </cell>
          <cell r="J561" t="str">
            <v>______</v>
          </cell>
          <cell r="L561" t="str">
            <v>______</v>
          </cell>
          <cell r="M561" t="str">
            <v>______</v>
          </cell>
          <cell r="N561" t="str">
            <v>______</v>
          </cell>
        </row>
        <row r="562">
          <cell r="G562">
            <v>0</v>
          </cell>
          <cell r="H562">
            <v>0</v>
          </cell>
          <cell r="I562">
            <v>0</v>
          </cell>
          <cell r="J562">
            <v>0</v>
          </cell>
          <cell r="L562">
            <v>0</v>
          </cell>
          <cell r="M562">
            <v>0</v>
          </cell>
          <cell r="N562">
            <v>0</v>
          </cell>
        </row>
        <row r="565">
          <cell r="H565">
            <v>0</v>
          </cell>
          <cell r="I565">
            <v>0</v>
          </cell>
          <cell r="J565">
            <v>0</v>
          </cell>
          <cell r="M565">
            <v>0</v>
          </cell>
          <cell r="N565">
            <v>0</v>
          </cell>
        </row>
        <row r="566">
          <cell r="H566">
            <v>0</v>
          </cell>
          <cell r="I566">
            <v>0</v>
          </cell>
          <cell r="J566">
            <v>0</v>
          </cell>
          <cell r="M566">
            <v>0</v>
          </cell>
          <cell r="N566">
            <v>0</v>
          </cell>
        </row>
        <row r="567">
          <cell r="H567">
            <v>0</v>
          </cell>
          <cell r="I567">
            <v>0</v>
          </cell>
          <cell r="J567">
            <v>0</v>
          </cell>
          <cell r="M567">
            <v>0</v>
          </cell>
          <cell r="N567">
            <v>0</v>
          </cell>
        </row>
        <row r="568">
          <cell r="H568">
            <v>0</v>
          </cell>
          <cell r="I568">
            <v>0</v>
          </cell>
          <cell r="J568">
            <v>0</v>
          </cell>
          <cell r="M568">
            <v>0</v>
          </cell>
          <cell r="N568">
            <v>0</v>
          </cell>
        </row>
        <row r="569">
          <cell r="H569">
            <v>0</v>
          </cell>
          <cell r="I569">
            <v>0</v>
          </cell>
          <cell r="J569">
            <v>0</v>
          </cell>
          <cell r="M569">
            <v>0</v>
          </cell>
          <cell r="N569">
            <v>0</v>
          </cell>
        </row>
        <row r="570">
          <cell r="H570">
            <v>0</v>
          </cell>
          <cell r="I570">
            <v>0</v>
          </cell>
          <cell r="J570">
            <v>0</v>
          </cell>
          <cell r="M570">
            <v>0</v>
          </cell>
          <cell r="N570">
            <v>0</v>
          </cell>
        </row>
        <row r="571">
          <cell r="H571">
            <v>0</v>
          </cell>
          <cell r="I571">
            <v>0</v>
          </cell>
          <cell r="J571">
            <v>0</v>
          </cell>
          <cell r="M571">
            <v>0</v>
          </cell>
          <cell r="N571">
            <v>0</v>
          </cell>
        </row>
        <row r="572">
          <cell r="H572">
            <v>0</v>
          </cell>
          <cell r="I572">
            <v>0</v>
          </cell>
          <cell r="J572">
            <v>0</v>
          </cell>
          <cell r="M572">
            <v>0</v>
          </cell>
          <cell r="N572">
            <v>0</v>
          </cell>
        </row>
        <row r="573">
          <cell r="H573">
            <v>0</v>
          </cell>
          <cell r="I573">
            <v>0</v>
          </cell>
          <cell r="J573">
            <v>0</v>
          </cell>
          <cell r="M573">
            <v>0</v>
          </cell>
          <cell r="N573">
            <v>0</v>
          </cell>
        </row>
        <row r="574">
          <cell r="H574">
            <v>0</v>
          </cell>
          <cell r="I574">
            <v>0</v>
          </cell>
          <cell r="J574">
            <v>0</v>
          </cell>
          <cell r="M574">
            <v>0</v>
          </cell>
          <cell r="N574">
            <v>0</v>
          </cell>
        </row>
        <row r="575">
          <cell r="H575">
            <v>0</v>
          </cell>
          <cell r="I575">
            <v>0</v>
          </cell>
          <cell r="J575">
            <v>0</v>
          </cell>
          <cell r="M575">
            <v>0</v>
          </cell>
          <cell r="N575">
            <v>0</v>
          </cell>
        </row>
        <row r="576">
          <cell r="H576">
            <v>0</v>
          </cell>
          <cell r="I576">
            <v>0</v>
          </cell>
          <cell r="J576">
            <v>0</v>
          </cell>
          <cell r="M576">
            <v>0</v>
          </cell>
          <cell r="N576">
            <v>0</v>
          </cell>
        </row>
        <row r="577">
          <cell r="H577">
            <v>0</v>
          </cell>
          <cell r="I577">
            <v>0</v>
          </cell>
          <cell r="J577">
            <v>0</v>
          </cell>
          <cell r="M577">
            <v>0</v>
          </cell>
          <cell r="N577">
            <v>0</v>
          </cell>
        </row>
        <row r="578">
          <cell r="H578">
            <v>0</v>
          </cell>
          <cell r="I578">
            <v>0</v>
          </cell>
          <cell r="J578">
            <v>0</v>
          </cell>
          <cell r="M578">
            <v>0</v>
          </cell>
          <cell r="N578">
            <v>0</v>
          </cell>
        </row>
        <row r="579">
          <cell r="H579" t="str">
            <v>______</v>
          </cell>
          <cell r="I579" t="str">
            <v>______</v>
          </cell>
          <cell r="J579" t="str">
            <v>______</v>
          </cell>
          <cell r="M579" t="str">
            <v>______</v>
          </cell>
          <cell r="N579" t="str">
            <v>______</v>
          </cell>
        </row>
        <row r="580">
          <cell r="H580">
            <v>0</v>
          </cell>
          <cell r="I580">
            <v>0</v>
          </cell>
          <cell r="J580">
            <v>0</v>
          </cell>
          <cell r="M580">
            <v>0</v>
          </cell>
          <cell r="N580">
            <v>0</v>
          </cell>
        </row>
        <row r="581">
          <cell r="H581" t="str">
            <v>______</v>
          </cell>
          <cell r="I581" t="str">
            <v>______</v>
          </cell>
          <cell r="J581" t="str">
            <v>______</v>
          </cell>
          <cell r="M581" t="str">
            <v>______</v>
          </cell>
          <cell r="N581" t="str">
            <v>______</v>
          </cell>
        </row>
        <row r="582">
          <cell r="H582">
            <v>0</v>
          </cell>
          <cell r="I582">
            <v>0</v>
          </cell>
          <cell r="J582">
            <v>0</v>
          </cell>
          <cell r="M582">
            <v>0</v>
          </cell>
          <cell r="N582">
            <v>0</v>
          </cell>
        </row>
        <row r="584">
          <cell r="H584">
            <v>0</v>
          </cell>
          <cell r="I584">
            <v>0</v>
          </cell>
          <cell r="J584">
            <v>0</v>
          </cell>
          <cell r="M584">
            <v>0</v>
          </cell>
          <cell r="N584">
            <v>0</v>
          </cell>
        </row>
        <row r="585">
          <cell r="H585">
            <v>0</v>
          </cell>
          <cell r="I585">
            <v>0</v>
          </cell>
          <cell r="J585">
            <v>0</v>
          </cell>
          <cell r="M585">
            <v>0</v>
          </cell>
          <cell r="N585">
            <v>0</v>
          </cell>
        </row>
        <row r="586">
          <cell r="H586" t="str">
            <v>______</v>
          </cell>
          <cell r="I586" t="str">
            <v>______</v>
          </cell>
          <cell r="J586" t="str">
            <v>______</v>
          </cell>
          <cell r="M586" t="str">
            <v>______</v>
          </cell>
          <cell r="N586" t="str">
            <v>______</v>
          </cell>
        </row>
        <row r="587">
          <cell r="H587">
            <v>0</v>
          </cell>
          <cell r="I587">
            <v>0</v>
          </cell>
          <cell r="J587">
            <v>0</v>
          </cell>
          <cell r="M587">
            <v>0</v>
          </cell>
          <cell r="N587">
            <v>0</v>
          </cell>
        </row>
        <row r="590">
          <cell r="H590">
            <v>0</v>
          </cell>
          <cell r="I590">
            <v>0</v>
          </cell>
          <cell r="J590">
            <v>0</v>
          </cell>
          <cell r="M590">
            <v>0</v>
          </cell>
          <cell r="N590">
            <v>0</v>
          </cell>
        </row>
        <row r="591">
          <cell r="H591">
            <v>0</v>
          </cell>
          <cell r="I591">
            <v>0</v>
          </cell>
          <cell r="J591">
            <v>0</v>
          </cell>
          <cell r="M591">
            <v>0</v>
          </cell>
          <cell r="N591">
            <v>0</v>
          </cell>
        </row>
        <row r="593">
          <cell r="H593">
            <v>0</v>
          </cell>
          <cell r="I593">
            <v>0</v>
          </cell>
          <cell r="J593">
            <v>0</v>
          </cell>
          <cell r="M593">
            <v>0</v>
          </cell>
          <cell r="N593">
            <v>0</v>
          </cell>
        </row>
        <row r="594">
          <cell r="H594">
            <v>0</v>
          </cell>
          <cell r="I594">
            <v>0</v>
          </cell>
          <cell r="J594">
            <v>0</v>
          </cell>
          <cell r="M594">
            <v>0</v>
          </cell>
          <cell r="N594">
            <v>0</v>
          </cell>
        </row>
        <row r="595">
          <cell r="H595">
            <v>0</v>
          </cell>
          <cell r="I595">
            <v>0</v>
          </cell>
          <cell r="J595">
            <v>0</v>
          </cell>
          <cell r="M595">
            <v>0</v>
          </cell>
          <cell r="N595">
            <v>0</v>
          </cell>
        </row>
        <row r="596">
          <cell r="H596">
            <v>0</v>
          </cell>
          <cell r="I596">
            <v>0</v>
          </cell>
          <cell r="J596">
            <v>0</v>
          </cell>
          <cell r="M596">
            <v>0</v>
          </cell>
          <cell r="N596">
            <v>0</v>
          </cell>
        </row>
        <row r="597">
          <cell r="H597">
            <v>0</v>
          </cell>
          <cell r="I597">
            <v>0</v>
          </cell>
          <cell r="J597">
            <v>0</v>
          </cell>
          <cell r="M597">
            <v>0</v>
          </cell>
          <cell r="N597">
            <v>0</v>
          </cell>
        </row>
        <row r="598">
          <cell r="H598">
            <v>0</v>
          </cell>
          <cell r="I598">
            <v>0</v>
          </cell>
          <cell r="J598">
            <v>0</v>
          </cell>
          <cell r="M598">
            <v>0</v>
          </cell>
          <cell r="N598">
            <v>0</v>
          </cell>
        </row>
        <row r="599">
          <cell r="H599">
            <v>0</v>
          </cell>
          <cell r="I599">
            <v>0</v>
          </cell>
          <cell r="J599">
            <v>0</v>
          </cell>
          <cell r="M599">
            <v>0</v>
          </cell>
          <cell r="N599">
            <v>0</v>
          </cell>
        </row>
        <row r="600">
          <cell r="H600">
            <v>0</v>
          </cell>
          <cell r="I600">
            <v>0</v>
          </cell>
          <cell r="J600">
            <v>0</v>
          </cell>
          <cell r="M600">
            <v>0</v>
          </cell>
          <cell r="N600">
            <v>0</v>
          </cell>
        </row>
        <row r="601">
          <cell r="H601">
            <v>0</v>
          </cell>
          <cell r="I601">
            <v>0</v>
          </cell>
          <cell r="J601">
            <v>0</v>
          </cell>
          <cell r="M601">
            <v>0</v>
          </cell>
          <cell r="N601">
            <v>0</v>
          </cell>
        </row>
        <row r="602">
          <cell r="H602">
            <v>0</v>
          </cell>
          <cell r="I602">
            <v>0</v>
          </cell>
          <cell r="J602">
            <v>0</v>
          </cell>
          <cell r="M602">
            <v>0</v>
          </cell>
          <cell r="N602">
            <v>0</v>
          </cell>
        </row>
        <row r="603">
          <cell r="H603">
            <v>0</v>
          </cell>
          <cell r="I603">
            <v>0</v>
          </cell>
          <cell r="J603">
            <v>0</v>
          </cell>
          <cell r="M603">
            <v>0</v>
          </cell>
          <cell r="N603">
            <v>0</v>
          </cell>
        </row>
        <row r="604">
          <cell r="H604">
            <v>0</v>
          </cell>
          <cell r="I604">
            <v>0</v>
          </cell>
          <cell r="J604">
            <v>0</v>
          </cell>
          <cell r="M604">
            <v>0</v>
          </cell>
          <cell r="N604">
            <v>0</v>
          </cell>
        </row>
        <row r="605">
          <cell r="H605">
            <v>0</v>
          </cell>
          <cell r="I605">
            <v>0</v>
          </cell>
          <cell r="J605">
            <v>0</v>
          </cell>
          <cell r="M605">
            <v>0</v>
          </cell>
          <cell r="N605">
            <v>0</v>
          </cell>
        </row>
        <row r="606">
          <cell r="H606">
            <v>0</v>
          </cell>
          <cell r="I606">
            <v>0</v>
          </cell>
          <cell r="J606">
            <v>0</v>
          </cell>
          <cell r="M606">
            <v>0</v>
          </cell>
          <cell r="N606">
            <v>0</v>
          </cell>
        </row>
        <row r="608">
          <cell r="H608">
            <v>0</v>
          </cell>
          <cell r="I608">
            <v>0</v>
          </cell>
          <cell r="J608">
            <v>0</v>
          </cell>
          <cell r="M608">
            <v>0</v>
          </cell>
          <cell r="N608">
            <v>0</v>
          </cell>
        </row>
        <row r="614">
          <cell r="H614">
            <v>0</v>
          </cell>
          <cell r="I614">
            <v>0</v>
          </cell>
          <cell r="J614">
            <v>0</v>
          </cell>
          <cell r="M614">
            <v>0</v>
          </cell>
          <cell r="N614">
            <v>0</v>
          </cell>
        </row>
        <row r="632">
          <cell r="H632" t="str">
            <v>______</v>
          </cell>
          <cell r="I632" t="str">
            <v>______</v>
          </cell>
          <cell r="J632" t="str">
            <v>______</v>
          </cell>
          <cell r="M632" t="str">
            <v>______</v>
          </cell>
          <cell r="N632" t="str">
            <v>______</v>
          </cell>
        </row>
        <row r="633">
          <cell r="H633">
            <v>0</v>
          </cell>
          <cell r="I633">
            <v>0</v>
          </cell>
          <cell r="J633">
            <v>0</v>
          </cell>
          <cell r="M633">
            <v>0</v>
          </cell>
          <cell r="N633">
            <v>0</v>
          </cell>
        </row>
        <row r="635">
          <cell r="H635">
            <v>0</v>
          </cell>
          <cell r="I635">
            <v>0</v>
          </cell>
          <cell r="J635">
            <v>0</v>
          </cell>
          <cell r="M635">
            <v>0</v>
          </cell>
          <cell r="N635">
            <v>0</v>
          </cell>
        </row>
        <row r="636">
          <cell r="H636">
            <v>0</v>
          </cell>
          <cell r="I636">
            <v>0</v>
          </cell>
          <cell r="J636">
            <v>0</v>
          </cell>
          <cell r="M636">
            <v>0</v>
          </cell>
          <cell r="N636">
            <v>0</v>
          </cell>
        </row>
        <row r="637">
          <cell r="H637" t="str">
            <v>______</v>
          </cell>
          <cell r="I637" t="str">
            <v>______</v>
          </cell>
          <cell r="J637" t="str">
            <v>______</v>
          </cell>
          <cell r="M637" t="str">
            <v>______</v>
          </cell>
          <cell r="N637" t="str">
            <v>______</v>
          </cell>
        </row>
        <row r="665">
          <cell r="H665">
            <v>0</v>
          </cell>
          <cell r="I665">
            <v>0</v>
          </cell>
          <cell r="J665">
            <v>0</v>
          </cell>
          <cell r="M665">
            <v>0</v>
          </cell>
          <cell r="N665">
            <v>0</v>
          </cell>
        </row>
        <row r="667">
          <cell r="H667">
            <v>0</v>
          </cell>
          <cell r="I667">
            <v>0</v>
          </cell>
          <cell r="J667">
            <v>0</v>
          </cell>
          <cell r="M667">
            <v>0</v>
          </cell>
          <cell r="N667">
            <v>0</v>
          </cell>
        </row>
        <row r="676">
          <cell r="G676">
            <v>0</v>
          </cell>
          <cell r="H676">
            <v>0</v>
          </cell>
          <cell r="I676">
            <v>0</v>
          </cell>
          <cell r="J676">
            <v>0</v>
          </cell>
          <cell r="L676">
            <v>0</v>
          </cell>
          <cell r="M676">
            <v>0</v>
          </cell>
          <cell r="N676">
            <v>0</v>
          </cell>
        </row>
        <row r="677">
          <cell r="G677">
            <v>0</v>
          </cell>
          <cell r="H677">
            <v>0</v>
          </cell>
          <cell r="I677">
            <v>0</v>
          </cell>
          <cell r="J677">
            <v>0</v>
          </cell>
          <cell r="L677">
            <v>0</v>
          </cell>
          <cell r="M677">
            <v>0</v>
          </cell>
          <cell r="N677">
            <v>0</v>
          </cell>
        </row>
        <row r="678">
          <cell r="G678">
            <v>0</v>
          </cell>
          <cell r="H678">
            <v>0</v>
          </cell>
          <cell r="I678">
            <v>0</v>
          </cell>
          <cell r="J678">
            <v>0</v>
          </cell>
          <cell r="L678">
            <v>0</v>
          </cell>
          <cell r="M678">
            <v>0</v>
          </cell>
          <cell r="N678">
            <v>0</v>
          </cell>
        </row>
        <row r="679">
          <cell r="G679">
            <v>0</v>
          </cell>
          <cell r="H679">
            <v>0</v>
          </cell>
          <cell r="I679">
            <v>0</v>
          </cell>
          <cell r="J679">
            <v>0</v>
          </cell>
          <cell r="L679">
            <v>0</v>
          </cell>
          <cell r="M679">
            <v>0</v>
          </cell>
          <cell r="N679">
            <v>0</v>
          </cell>
        </row>
        <row r="680">
          <cell r="G680">
            <v>0</v>
          </cell>
          <cell r="H680">
            <v>0</v>
          </cell>
          <cell r="I680">
            <v>0</v>
          </cell>
          <cell r="J680">
            <v>0</v>
          </cell>
          <cell r="L680">
            <v>0</v>
          </cell>
          <cell r="M680">
            <v>0</v>
          </cell>
          <cell r="N680">
            <v>0</v>
          </cell>
        </row>
        <row r="681">
          <cell r="G681">
            <v>0</v>
          </cell>
          <cell r="H681">
            <v>0</v>
          </cell>
          <cell r="I681">
            <v>0</v>
          </cell>
          <cell r="J681">
            <v>0</v>
          </cell>
          <cell r="L681">
            <v>0</v>
          </cell>
          <cell r="M681">
            <v>0</v>
          </cell>
          <cell r="N681">
            <v>0</v>
          </cell>
        </row>
        <row r="682">
          <cell r="G682">
            <v>0</v>
          </cell>
          <cell r="H682">
            <v>0</v>
          </cell>
          <cell r="I682">
            <v>0</v>
          </cell>
          <cell r="J682">
            <v>0</v>
          </cell>
          <cell r="L682">
            <v>0</v>
          </cell>
          <cell r="M682">
            <v>0</v>
          </cell>
          <cell r="N682">
            <v>0</v>
          </cell>
        </row>
        <row r="683">
          <cell r="G683" t="str">
            <v>______</v>
          </cell>
          <cell r="H683" t="str">
            <v>______</v>
          </cell>
          <cell r="I683" t="str">
            <v>______</v>
          </cell>
          <cell r="J683" t="str">
            <v>______</v>
          </cell>
          <cell r="L683" t="str">
            <v>______</v>
          </cell>
          <cell r="M683" t="str">
            <v>______</v>
          </cell>
          <cell r="N683" t="str">
            <v>______</v>
          </cell>
        </row>
        <row r="684">
          <cell r="G684">
            <v>0</v>
          </cell>
          <cell r="H684">
            <v>0</v>
          </cell>
          <cell r="I684">
            <v>0</v>
          </cell>
          <cell r="J684">
            <v>0</v>
          </cell>
          <cell r="L684">
            <v>0</v>
          </cell>
          <cell r="M684">
            <v>0</v>
          </cell>
          <cell r="N684">
            <v>0</v>
          </cell>
        </row>
        <row r="686">
          <cell r="G686">
            <v>0</v>
          </cell>
          <cell r="H686">
            <v>0</v>
          </cell>
          <cell r="I686">
            <v>0</v>
          </cell>
          <cell r="J686">
            <v>0</v>
          </cell>
          <cell r="L686">
            <v>0</v>
          </cell>
          <cell r="M686">
            <v>0</v>
          </cell>
          <cell r="N686">
            <v>0</v>
          </cell>
        </row>
        <row r="688">
          <cell r="G688">
            <v>0</v>
          </cell>
          <cell r="H688">
            <v>0</v>
          </cell>
          <cell r="I688">
            <v>0</v>
          </cell>
          <cell r="J688">
            <v>0</v>
          </cell>
          <cell r="L688">
            <v>0</v>
          </cell>
          <cell r="M688">
            <v>0</v>
          </cell>
          <cell r="N688">
            <v>0</v>
          </cell>
        </row>
        <row r="689">
          <cell r="G689">
            <v>0</v>
          </cell>
          <cell r="H689">
            <v>0</v>
          </cell>
          <cell r="I689">
            <v>0</v>
          </cell>
          <cell r="J689">
            <v>0</v>
          </cell>
          <cell r="L689">
            <v>0</v>
          </cell>
          <cell r="M689">
            <v>0</v>
          </cell>
          <cell r="N689">
            <v>0</v>
          </cell>
        </row>
        <row r="690">
          <cell r="G690">
            <v>0</v>
          </cell>
          <cell r="H690">
            <v>0</v>
          </cell>
          <cell r="I690">
            <v>0</v>
          </cell>
          <cell r="J690">
            <v>0</v>
          </cell>
          <cell r="L690">
            <v>0</v>
          </cell>
          <cell r="M690">
            <v>0</v>
          </cell>
          <cell r="N690">
            <v>0</v>
          </cell>
        </row>
        <row r="691">
          <cell r="G691">
            <v>0</v>
          </cell>
          <cell r="H691">
            <v>0</v>
          </cell>
          <cell r="I691">
            <v>0</v>
          </cell>
          <cell r="J691">
            <v>0</v>
          </cell>
          <cell r="L691">
            <v>0</v>
          </cell>
          <cell r="M691">
            <v>0</v>
          </cell>
          <cell r="N691">
            <v>0</v>
          </cell>
        </row>
        <row r="692">
          <cell r="G692">
            <v>0</v>
          </cell>
          <cell r="H692">
            <v>0</v>
          </cell>
          <cell r="I692">
            <v>0</v>
          </cell>
          <cell r="J692">
            <v>0</v>
          </cell>
          <cell r="L692">
            <v>0</v>
          </cell>
          <cell r="M692">
            <v>0</v>
          </cell>
          <cell r="N692">
            <v>0</v>
          </cell>
        </row>
        <row r="693">
          <cell r="G693">
            <v>0</v>
          </cell>
          <cell r="H693">
            <v>0</v>
          </cell>
          <cell r="I693">
            <v>0</v>
          </cell>
          <cell r="J693">
            <v>0</v>
          </cell>
          <cell r="L693">
            <v>0</v>
          </cell>
          <cell r="M693">
            <v>0</v>
          </cell>
          <cell r="N693">
            <v>0</v>
          </cell>
        </row>
        <row r="694">
          <cell r="G694">
            <v>0</v>
          </cell>
          <cell r="H694">
            <v>0</v>
          </cell>
          <cell r="I694">
            <v>0</v>
          </cell>
          <cell r="J694">
            <v>0</v>
          </cell>
          <cell r="L694">
            <v>0</v>
          </cell>
          <cell r="M694">
            <v>0</v>
          </cell>
          <cell r="N694">
            <v>0</v>
          </cell>
        </row>
        <row r="696">
          <cell r="G696">
            <v>0</v>
          </cell>
          <cell r="H696">
            <v>0</v>
          </cell>
          <cell r="I696">
            <v>0</v>
          </cell>
          <cell r="J696">
            <v>0</v>
          </cell>
          <cell r="L696">
            <v>0</v>
          </cell>
          <cell r="M696">
            <v>0</v>
          </cell>
          <cell r="N696">
            <v>0</v>
          </cell>
        </row>
        <row r="699">
          <cell r="G699">
            <v>0</v>
          </cell>
          <cell r="H699">
            <v>0</v>
          </cell>
          <cell r="I699">
            <v>0</v>
          </cell>
          <cell r="J699">
            <v>0</v>
          </cell>
          <cell r="L699">
            <v>0</v>
          </cell>
          <cell r="M699">
            <v>0</v>
          </cell>
          <cell r="N699">
            <v>0</v>
          </cell>
        </row>
        <row r="700">
          <cell r="G700">
            <v>0</v>
          </cell>
          <cell r="H700">
            <v>0</v>
          </cell>
          <cell r="I700">
            <v>0</v>
          </cell>
          <cell r="J700">
            <v>0</v>
          </cell>
          <cell r="L700">
            <v>0</v>
          </cell>
          <cell r="M700">
            <v>0</v>
          </cell>
          <cell r="N700">
            <v>0</v>
          </cell>
        </row>
        <row r="701">
          <cell r="G701">
            <v>0</v>
          </cell>
          <cell r="H701">
            <v>0</v>
          </cell>
          <cell r="I701">
            <v>0</v>
          </cell>
          <cell r="J701">
            <v>0</v>
          </cell>
          <cell r="L701">
            <v>0</v>
          </cell>
          <cell r="M701">
            <v>0</v>
          </cell>
          <cell r="N701">
            <v>0</v>
          </cell>
        </row>
        <row r="702">
          <cell r="G702">
            <v>0</v>
          </cell>
          <cell r="H702">
            <v>0</v>
          </cell>
          <cell r="I702">
            <v>0</v>
          </cell>
          <cell r="J702">
            <v>0</v>
          </cell>
          <cell r="L702">
            <v>0</v>
          </cell>
          <cell r="M702">
            <v>0</v>
          </cell>
          <cell r="N702">
            <v>0</v>
          </cell>
        </row>
        <row r="703">
          <cell r="G703">
            <v>0</v>
          </cell>
          <cell r="H703">
            <v>0</v>
          </cell>
          <cell r="I703">
            <v>0</v>
          </cell>
          <cell r="J703">
            <v>0</v>
          </cell>
          <cell r="L703">
            <v>0</v>
          </cell>
          <cell r="M703">
            <v>0</v>
          </cell>
          <cell r="N703">
            <v>0</v>
          </cell>
        </row>
        <row r="704">
          <cell r="G704">
            <v>0</v>
          </cell>
          <cell r="H704">
            <v>0</v>
          </cell>
          <cell r="I704">
            <v>0</v>
          </cell>
          <cell r="J704">
            <v>0</v>
          </cell>
          <cell r="L704">
            <v>0</v>
          </cell>
          <cell r="M704">
            <v>0</v>
          </cell>
          <cell r="N704">
            <v>0</v>
          </cell>
        </row>
        <row r="705">
          <cell r="G705">
            <v>0</v>
          </cell>
          <cell r="H705">
            <v>0</v>
          </cell>
          <cell r="I705">
            <v>0</v>
          </cell>
          <cell r="J705">
            <v>0</v>
          </cell>
          <cell r="L705">
            <v>0</v>
          </cell>
          <cell r="M705">
            <v>0</v>
          </cell>
          <cell r="N705">
            <v>0</v>
          </cell>
        </row>
        <row r="706">
          <cell r="G706">
            <v>0</v>
          </cell>
          <cell r="H706">
            <v>0</v>
          </cell>
          <cell r="I706">
            <v>0</v>
          </cell>
          <cell r="J706">
            <v>0</v>
          </cell>
          <cell r="L706">
            <v>0</v>
          </cell>
          <cell r="M706">
            <v>0</v>
          </cell>
          <cell r="N706">
            <v>0</v>
          </cell>
        </row>
        <row r="707">
          <cell r="G707" t="str">
            <v>______</v>
          </cell>
          <cell r="H707" t="str">
            <v>______</v>
          </cell>
          <cell r="I707" t="str">
            <v>______</v>
          </cell>
          <cell r="J707" t="str">
            <v>______</v>
          </cell>
          <cell r="L707" t="str">
            <v>______</v>
          </cell>
          <cell r="M707" t="str">
            <v>______</v>
          </cell>
          <cell r="N707" t="str">
            <v>______</v>
          </cell>
        </row>
        <row r="708">
          <cell r="G708">
            <v>0</v>
          </cell>
          <cell r="H708">
            <v>0</v>
          </cell>
          <cell r="I708">
            <v>0</v>
          </cell>
          <cell r="J708">
            <v>0</v>
          </cell>
          <cell r="L708">
            <v>0</v>
          </cell>
          <cell r="M708">
            <v>0</v>
          </cell>
          <cell r="N708">
            <v>0</v>
          </cell>
        </row>
        <row r="710">
          <cell r="G710">
            <v>0</v>
          </cell>
          <cell r="H710">
            <v>0</v>
          </cell>
          <cell r="I710">
            <v>0</v>
          </cell>
          <cell r="J710">
            <v>0</v>
          </cell>
          <cell r="L710">
            <v>0</v>
          </cell>
          <cell r="M710">
            <v>0</v>
          </cell>
          <cell r="N710">
            <v>0</v>
          </cell>
        </row>
        <row r="711">
          <cell r="G711">
            <v>0</v>
          </cell>
          <cell r="H711">
            <v>0</v>
          </cell>
          <cell r="I711">
            <v>0</v>
          </cell>
          <cell r="J711">
            <v>0</v>
          </cell>
          <cell r="L711">
            <v>0</v>
          </cell>
          <cell r="M711">
            <v>0</v>
          </cell>
          <cell r="N711">
            <v>0</v>
          </cell>
        </row>
        <row r="712">
          <cell r="G712">
            <v>0</v>
          </cell>
          <cell r="H712">
            <v>0</v>
          </cell>
          <cell r="I712">
            <v>0</v>
          </cell>
          <cell r="J712">
            <v>0</v>
          </cell>
          <cell r="L712">
            <v>0</v>
          </cell>
          <cell r="M712">
            <v>0</v>
          </cell>
          <cell r="N712">
            <v>0</v>
          </cell>
        </row>
        <row r="713">
          <cell r="G713">
            <v>0</v>
          </cell>
          <cell r="H713">
            <v>0</v>
          </cell>
          <cell r="I713">
            <v>0</v>
          </cell>
          <cell r="J713">
            <v>0</v>
          </cell>
          <cell r="L713">
            <v>0</v>
          </cell>
          <cell r="M713">
            <v>0</v>
          </cell>
          <cell r="N713">
            <v>0</v>
          </cell>
        </row>
        <row r="714">
          <cell r="G714">
            <v>0</v>
          </cell>
          <cell r="H714">
            <v>0</v>
          </cell>
          <cell r="I714">
            <v>0</v>
          </cell>
          <cell r="J714">
            <v>0</v>
          </cell>
          <cell r="L714">
            <v>0</v>
          </cell>
          <cell r="M714">
            <v>0</v>
          </cell>
          <cell r="N714">
            <v>0</v>
          </cell>
        </row>
        <row r="717">
          <cell r="G717">
            <v>0</v>
          </cell>
          <cell r="H717">
            <v>0</v>
          </cell>
          <cell r="I717">
            <v>0</v>
          </cell>
          <cell r="J717">
            <v>0</v>
          </cell>
          <cell r="L717">
            <v>0</v>
          </cell>
          <cell r="M717">
            <v>0</v>
          </cell>
          <cell r="N717">
            <v>0</v>
          </cell>
        </row>
        <row r="718">
          <cell r="G718">
            <v>0</v>
          </cell>
          <cell r="H718">
            <v>0</v>
          </cell>
          <cell r="I718">
            <v>0</v>
          </cell>
          <cell r="J718">
            <v>0</v>
          </cell>
          <cell r="L718">
            <v>0</v>
          </cell>
          <cell r="M718">
            <v>0</v>
          </cell>
          <cell r="N718">
            <v>0</v>
          </cell>
        </row>
        <row r="719">
          <cell r="G719">
            <v>0</v>
          </cell>
          <cell r="H719">
            <v>0</v>
          </cell>
          <cell r="I719">
            <v>0</v>
          </cell>
          <cell r="J719">
            <v>0</v>
          </cell>
          <cell r="L719">
            <v>0</v>
          </cell>
          <cell r="M719">
            <v>0</v>
          </cell>
          <cell r="N719">
            <v>0</v>
          </cell>
        </row>
        <row r="720">
          <cell r="G720">
            <v>0</v>
          </cell>
          <cell r="H720">
            <v>0</v>
          </cell>
          <cell r="I720">
            <v>0</v>
          </cell>
          <cell r="J720">
            <v>0</v>
          </cell>
          <cell r="L720">
            <v>0</v>
          </cell>
          <cell r="M720">
            <v>0</v>
          </cell>
          <cell r="N720">
            <v>0</v>
          </cell>
        </row>
        <row r="721">
          <cell r="G721">
            <v>0</v>
          </cell>
          <cell r="H721">
            <v>0</v>
          </cell>
          <cell r="I721">
            <v>0</v>
          </cell>
          <cell r="J721">
            <v>0</v>
          </cell>
          <cell r="L721">
            <v>0</v>
          </cell>
          <cell r="M721">
            <v>0</v>
          </cell>
          <cell r="N721">
            <v>0</v>
          </cell>
        </row>
        <row r="722">
          <cell r="G722">
            <v>0</v>
          </cell>
          <cell r="H722">
            <v>0</v>
          </cell>
          <cell r="I722">
            <v>0</v>
          </cell>
          <cell r="J722">
            <v>0</v>
          </cell>
          <cell r="L722">
            <v>0</v>
          </cell>
          <cell r="M722">
            <v>0</v>
          </cell>
          <cell r="N722">
            <v>0</v>
          </cell>
        </row>
        <row r="723">
          <cell r="G723">
            <v>0</v>
          </cell>
          <cell r="H723">
            <v>0</v>
          </cell>
          <cell r="I723">
            <v>0</v>
          </cell>
          <cell r="J723">
            <v>0</v>
          </cell>
          <cell r="L723">
            <v>0</v>
          </cell>
          <cell r="M723">
            <v>0</v>
          </cell>
          <cell r="N723">
            <v>0</v>
          </cell>
        </row>
        <row r="724">
          <cell r="G724">
            <v>0</v>
          </cell>
          <cell r="H724">
            <v>0</v>
          </cell>
          <cell r="I724">
            <v>0</v>
          </cell>
          <cell r="J724">
            <v>0</v>
          </cell>
          <cell r="L724">
            <v>0</v>
          </cell>
          <cell r="M724">
            <v>0</v>
          </cell>
          <cell r="N724">
            <v>0</v>
          </cell>
        </row>
        <row r="725">
          <cell r="G725">
            <v>0</v>
          </cell>
          <cell r="H725">
            <v>0</v>
          </cell>
          <cell r="I725">
            <v>0</v>
          </cell>
          <cell r="J725">
            <v>0</v>
          </cell>
          <cell r="L725">
            <v>0</v>
          </cell>
          <cell r="M725">
            <v>0</v>
          </cell>
          <cell r="N725">
            <v>0</v>
          </cell>
        </row>
        <row r="726">
          <cell r="G726">
            <v>0</v>
          </cell>
          <cell r="H726">
            <v>0</v>
          </cell>
          <cell r="I726">
            <v>0</v>
          </cell>
          <cell r="J726">
            <v>0</v>
          </cell>
          <cell r="L726">
            <v>0</v>
          </cell>
          <cell r="M726">
            <v>0</v>
          </cell>
          <cell r="N726">
            <v>0</v>
          </cell>
        </row>
        <row r="727">
          <cell r="G727">
            <v>0</v>
          </cell>
          <cell r="H727">
            <v>0</v>
          </cell>
          <cell r="I727">
            <v>0</v>
          </cell>
          <cell r="J727">
            <v>0</v>
          </cell>
          <cell r="L727">
            <v>0</v>
          </cell>
          <cell r="M727">
            <v>0</v>
          </cell>
          <cell r="N727">
            <v>0</v>
          </cell>
        </row>
        <row r="728">
          <cell r="G728">
            <v>0</v>
          </cell>
          <cell r="H728">
            <v>0</v>
          </cell>
          <cell r="I728">
            <v>0</v>
          </cell>
          <cell r="J728">
            <v>0</v>
          </cell>
          <cell r="L728">
            <v>0</v>
          </cell>
          <cell r="M728">
            <v>0</v>
          </cell>
          <cell r="N728">
            <v>0</v>
          </cell>
        </row>
        <row r="729">
          <cell r="G729">
            <v>0</v>
          </cell>
          <cell r="H729">
            <v>0</v>
          </cell>
          <cell r="I729">
            <v>0</v>
          </cell>
          <cell r="J729">
            <v>0</v>
          </cell>
          <cell r="L729">
            <v>0</v>
          </cell>
          <cell r="M729">
            <v>0</v>
          </cell>
          <cell r="N729">
            <v>0</v>
          </cell>
        </row>
        <row r="730">
          <cell r="G730">
            <v>0</v>
          </cell>
          <cell r="H730">
            <v>0</v>
          </cell>
          <cell r="I730">
            <v>0</v>
          </cell>
          <cell r="J730">
            <v>0</v>
          </cell>
          <cell r="L730">
            <v>0</v>
          </cell>
          <cell r="M730">
            <v>0</v>
          </cell>
          <cell r="N730">
            <v>0</v>
          </cell>
        </row>
        <row r="731">
          <cell r="G731">
            <v>0</v>
          </cell>
          <cell r="H731">
            <v>0</v>
          </cell>
          <cell r="I731">
            <v>0</v>
          </cell>
          <cell r="J731">
            <v>0</v>
          </cell>
          <cell r="L731">
            <v>0</v>
          </cell>
          <cell r="M731">
            <v>0</v>
          </cell>
          <cell r="N731">
            <v>0</v>
          </cell>
        </row>
        <row r="732">
          <cell r="G732">
            <v>0</v>
          </cell>
          <cell r="H732">
            <v>0</v>
          </cell>
          <cell r="I732">
            <v>0</v>
          </cell>
          <cell r="J732">
            <v>0</v>
          </cell>
          <cell r="L732">
            <v>0</v>
          </cell>
          <cell r="M732">
            <v>0</v>
          </cell>
          <cell r="N732">
            <v>0</v>
          </cell>
        </row>
        <row r="733">
          <cell r="G733">
            <v>0</v>
          </cell>
          <cell r="H733">
            <v>0</v>
          </cell>
          <cell r="I733">
            <v>0</v>
          </cell>
          <cell r="J733">
            <v>0</v>
          </cell>
          <cell r="L733">
            <v>0</v>
          </cell>
          <cell r="M733">
            <v>0</v>
          </cell>
          <cell r="N733">
            <v>0</v>
          </cell>
        </row>
        <row r="734">
          <cell r="G734">
            <v>0</v>
          </cell>
          <cell r="H734">
            <v>0</v>
          </cell>
          <cell r="I734">
            <v>0</v>
          </cell>
          <cell r="J734">
            <v>0</v>
          </cell>
          <cell r="L734">
            <v>0</v>
          </cell>
          <cell r="M734">
            <v>0</v>
          </cell>
          <cell r="N734">
            <v>0</v>
          </cell>
        </row>
        <row r="735">
          <cell r="G735" t="str">
            <v>______</v>
          </cell>
          <cell r="H735" t="str">
            <v>______</v>
          </cell>
          <cell r="I735" t="str">
            <v>______</v>
          </cell>
          <cell r="J735" t="str">
            <v>______</v>
          </cell>
          <cell r="L735" t="str">
            <v>______</v>
          </cell>
          <cell r="M735" t="str">
            <v>______</v>
          </cell>
          <cell r="N735" t="str">
            <v>______</v>
          </cell>
        </row>
        <row r="736">
          <cell r="G736">
            <v>0</v>
          </cell>
          <cell r="H736">
            <v>0</v>
          </cell>
          <cell r="I736">
            <v>0</v>
          </cell>
          <cell r="J736">
            <v>0</v>
          </cell>
          <cell r="L736">
            <v>0</v>
          </cell>
          <cell r="M736">
            <v>0</v>
          </cell>
          <cell r="N736">
            <v>0</v>
          </cell>
        </row>
        <row r="738">
          <cell r="G738">
            <v>0</v>
          </cell>
          <cell r="H738">
            <v>0</v>
          </cell>
          <cell r="I738">
            <v>0</v>
          </cell>
          <cell r="J738">
            <v>0</v>
          </cell>
          <cell r="L738">
            <v>0</v>
          </cell>
          <cell r="M738">
            <v>0</v>
          </cell>
          <cell r="N738">
            <v>0</v>
          </cell>
        </row>
        <row r="740">
          <cell r="G740">
            <v>0</v>
          </cell>
          <cell r="H740">
            <v>0</v>
          </cell>
          <cell r="I740">
            <v>0</v>
          </cell>
          <cell r="J740">
            <v>0</v>
          </cell>
          <cell r="L740">
            <v>0</v>
          </cell>
          <cell r="M740">
            <v>0</v>
          </cell>
          <cell r="N740">
            <v>0</v>
          </cell>
        </row>
        <row r="742">
          <cell r="G742">
            <v>1998</v>
          </cell>
          <cell r="H742">
            <v>1999</v>
          </cell>
          <cell r="I742">
            <v>2000</v>
          </cell>
          <cell r="J742">
            <v>2001</v>
          </cell>
          <cell r="L742">
            <v>2000</v>
          </cell>
          <cell r="M742">
            <v>2001</v>
          </cell>
          <cell r="N742">
            <v>2002</v>
          </cell>
        </row>
        <row r="745">
          <cell r="G745">
            <v>0</v>
          </cell>
          <cell r="H745">
            <v>0</v>
          </cell>
          <cell r="I745">
            <v>0</v>
          </cell>
          <cell r="J745">
            <v>0</v>
          </cell>
          <cell r="L745">
            <v>0</v>
          </cell>
          <cell r="M745">
            <v>0</v>
          </cell>
          <cell r="N745">
            <v>0</v>
          </cell>
        </row>
        <row r="746">
          <cell r="G746">
            <v>0</v>
          </cell>
          <cell r="H746">
            <v>0</v>
          </cell>
          <cell r="I746">
            <v>0</v>
          </cell>
          <cell r="J746">
            <v>0</v>
          </cell>
          <cell r="L746">
            <v>0</v>
          </cell>
          <cell r="M746">
            <v>0</v>
          </cell>
          <cell r="N746">
            <v>0</v>
          </cell>
        </row>
        <row r="747">
          <cell r="G747">
            <v>0</v>
          </cell>
          <cell r="H747">
            <v>0</v>
          </cell>
          <cell r="I747">
            <v>0</v>
          </cell>
          <cell r="J747">
            <v>0</v>
          </cell>
          <cell r="L747">
            <v>0</v>
          </cell>
          <cell r="M747">
            <v>0</v>
          </cell>
          <cell r="N747">
            <v>0</v>
          </cell>
        </row>
        <row r="748">
          <cell r="G748">
            <v>0</v>
          </cell>
          <cell r="H748">
            <v>0</v>
          </cell>
          <cell r="I748">
            <v>0</v>
          </cell>
          <cell r="J748">
            <v>0</v>
          </cell>
          <cell r="L748">
            <v>0</v>
          </cell>
          <cell r="M748">
            <v>0</v>
          </cell>
          <cell r="N748">
            <v>0</v>
          </cell>
        </row>
        <row r="749">
          <cell r="G749">
            <v>0</v>
          </cell>
          <cell r="H749">
            <v>0</v>
          </cell>
          <cell r="I749">
            <v>0</v>
          </cell>
          <cell r="J749">
            <v>0</v>
          </cell>
          <cell r="L749">
            <v>0</v>
          </cell>
          <cell r="M749">
            <v>0</v>
          </cell>
          <cell r="N749">
            <v>0</v>
          </cell>
        </row>
        <row r="750">
          <cell r="G750">
            <v>0</v>
          </cell>
          <cell r="H750">
            <v>0</v>
          </cell>
          <cell r="I750">
            <v>0</v>
          </cell>
          <cell r="J750">
            <v>0</v>
          </cell>
          <cell r="L750">
            <v>0</v>
          </cell>
          <cell r="M750">
            <v>0</v>
          </cell>
          <cell r="N750">
            <v>0</v>
          </cell>
        </row>
        <row r="751">
          <cell r="G751">
            <v>0</v>
          </cell>
          <cell r="H751">
            <v>0</v>
          </cell>
          <cell r="I751">
            <v>0</v>
          </cell>
          <cell r="J751">
            <v>0</v>
          </cell>
          <cell r="L751">
            <v>0</v>
          </cell>
          <cell r="M751">
            <v>0</v>
          </cell>
          <cell r="N751">
            <v>0</v>
          </cell>
        </row>
        <row r="753">
          <cell r="G753">
            <v>0</v>
          </cell>
          <cell r="H753">
            <v>0</v>
          </cell>
          <cell r="I753">
            <v>0</v>
          </cell>
          <cell r="J753">
            <v>0</v>
          </cell>
          <cell r="L753">
            <v>0</v>
          </cell>
          <cell r="M753">
            <v>0</v>
          </cell>
          <cell r="N753">
            <v>0</v>
          </cell>
        </row>
        <row r="755">
          <cell r="G755">
            <v>0</v>
          </cell>
          <cell r="H755">
            <v>0</v>
          </cell>
          <cell r="I755">
            <v>0</v>
          </cell>
          <cell r="J755">
            <v>0</v>
          </cell>
          <cell r="L755">
            <v>0</v>
          </cell>
          <cell r="M755">
            <v>0</v>
          </cell>
          <cell r="N755">
            <v>0</v>
          </cell>
        </row>
        <row r="757">
          <cell r="G757">
            <v>0</v>
          </cell>
          <cell r="H757">
            <v>0</v>
          </cell>
          <cell r="I757">
            <v>0</v>
          </cell>
          <cell r="J757">
            <v>0</v>
          </cell>
          <cell r="L757">
            <v>0</v>
          </cell>
          <cell r="M757">
            <v>0</v>
          </cell>
          <cell r="N757">
            <v>0</v>
          </cell>
        </row>
        <row r="837">
          <cell r="L837">
            <v>0</v>
          </cell>
          <cell r="M837">
            <v>0</v>
          </cell>
          <cell r="N837">
            <v>0</v>
          </cell>
        </row>
        <row r="838">
          <cell r="L838">
            <v>0</v>
          </cell>
          <cell r="M838">
            <v>0</v>
          </cell>
          <cell r="N838">
            <v>0</v>
          </cell>
        </row>
        <row r="840">
          <cell r="G840">
            <v>0</v>
          </cell>
          <cell r="H840">
            <v>0</v>
          </cell>
          <cell r="I840">
            <v>0</v>
          </cell>
          <cell r="J840">
            <v>0</v>
          </cell>
          <cell r="L840">
            <v>0</v>
          </cell>
          <cell r="M840">
            <v>0</v>
          </cell>
          <cell r="N840">
            <v>0</v>
          </cell>
        </row>
        <row r="1266">
          <cell r="H1266">
            <v>0</v>
          </cell>
          <cell r="I1266">
            <v>0</v>
          </cell>
          <cell r="J1266">
            <v>0</v>
          </cell>
          <cell r="M1266">
            <v>0</v>
          </cell>
          <cell r="N1266">
            <v>0</v>
          </cell>
        </row>
        <row r="1267">
          <cell r="G1267">
            <v>0</v>
          </cell>
          <cell r="H1267">
            <v>0</v>
          </cell>
          <cell r="I1267">
            <v>0</v>
          </cell>
          <cell r="J1267">
            <v>0</v>
          </cell>
        </row>
        <row r="1454">
          <cell r="G1454">
            <v>0</v>
          </cell>
          <cell r="H1454">
            <v>0</v>
          </cell>
          <cell r="I1454">
            <v>0</v>
          </cell>
          <cell r="J1454">
            <v>0</v>
          </cell>
          <cell r="L1454">
            <v>0</v>
          </cell>
          <cell r="M1454">
            <v>0</v>
          </cell>
          <cell r="N1454">
            <v>0</v>
          </cell>
        </row>
        <row r="1455">
          <cell r="G1455">
            <v>0</v>
          </cell>
          <cell r="H1455">
            <v>0</v>
          </cell>
          <cell r="I1455">
            <v>0</v>
          </cell>
          <cell r="J1455">
            <v>0</v>
          </cell>
          <cell r="L1455">
            <v>0</v>
          </cell>
          <cell r="M1455">
            <v>0</v>
          </cell>
          <cell r="N1455">
            <v>0</v>
          </cell>
        </row>
        <row r="1456">
          <cell r="G1456">
            <v>0</v>
          </cell>
          <cell r="H1456">
            <v>0</v>
          </cell>
          <cell r="I1456">
            <v>0</v>
          </cell>
          <cell r="J1456">
            <v>0</v>
          </cell>
          <cell r="L1456">
            <v>0</v>
          </cell>
          <cell r="M1456">
            <v>0</v>
          </cell>
          <cell r="N1456">
            <v>0</v>
          </cell>
        </row>
        <row r="1457">
          <cell r="G1457">
            <v>0</v>
          </cell>
          <cell r="H1457">
            <v>0</v>
          </cell>
          <cell r="I1457">
            <v>0</v>
          </cell>
          <cell r="J1457">
            <v>0</v>
          </cell>
          <cell r="L1457">
            <v>0</v>
          </cell>
          <cell r="M1457">
            <v>0</v>
          </cell>
          <cell r="N1457">
            <v>0</v>
          </cell>
        </row>
        <row r="1458">
          <cell r="G1458">
            <v>0</v>
          </cell>
          <cell r="H1458">
            <v>0</v>
          </cell>
          <cell r="I1458">
            <v>0</v>
          </cell>
          <cell r="J1458">
            <v>0</v>
          </cell>
          <cell r="L1458">
            <v>0</v>
          </cell>
          <cell r="M1458">
            <v>0</v>
          </cell>
          <cell r="N1458">
            <v>0</v>
          </cell>
        </row>
        <row r="1459">
          <cell r="G1459">
            <v>0</v>
          </cell>
          <cell r="H1459">
            <v>0</v>
          </cell>
          <cell r="I1459">
            <v>0</v>
          </cell>
          <cell r="J1459">
            <v>0</v>
          </cell>
        </row>
        <row r="1460">
          <cell r="G1460">
            <v>0</v>
          </cell>
          <cell r="H1460">
            <v>0</v>
          </cell>
          <cell r="I1460">
            <v>0</v>
          </cell>
          <cell r="J1460">
            <v>0</v>
          </cell>
        </row>
        <row r="1461">
          <cell r="G1461">
            <v>0</v>
          </cell>
          <cell r="H1461">
            <v>0</v>
          </cell>
          <cell r="I1461">
            <v>0</v>
          </cell>
          <cell r="J1461">
            <v>0</v>
          </cell>
        </row>
        <row r="1462">
          <cell r="J1462">
            <v>0</v>
          </cell>
        </row>
        <row r="1463">
          <cell r="J1463">
            <v>0</v>
          </cell>
        </row>
        <row r="1464">
          <cell r="J1464">
            <v>0</v>
          </cell>
        </row>
        <row r="1465">
          <cell r="J1465">
            <v>0</v>
          </cell>
        </row>
        <row r="1468">
          <cell r="G1468">
            <v>0</v>
          </cell>
          <cell r="H1468">
            <v>0</v>
          </cell>
          <cell r="I1468">
            <v>0</v>
          </cell>
          <cell r="J1468">
            <v>0</v>
          </cell>
          <cell r="L1468">
            <v>0</v>
          </cell>
          <cell r="M1468">
            <v>0</v>
          </cell>
          <cell r="N1468">
            <v>0</v>
          </cell>
        </row>
        <row r="1469">
          <cell r="G1469">
            <v>0</v>
          </cell>
          <cell r="H1469">
            <v>0</v>
          </cell>
          <cell r="I1469">
            <v>0</v>
          </cell>
          <cell r="J1469">
            <v>0</v>
          </cell>
          <cell r="L1469">
            <v>0</v>
          </cell>
          <cell r="M1469">
            <v>0</v>
          </cell>
          <cell r="N1469">
            <v>0</v>
          </cell>
        </row>
      </sheetData>
      <sheetData sheetId="15" refreshError="1">
        <row r="9">
          <cell r="B9" t="str">
            <v>Senior Debt*/EBITDA</v>
          </cell>
          <cell r="D9">
            <v>0</v>
          </cell>
          <cell r="E9">
            <v>0</v>
          </cell>
          <cell r="F9">
            <v>0</v>
          </cell>
          <cell r="G9">
            <v>0</v>
          </cell>
          <cell r="I9">
            <v>0</v>
          </cell>
          <cell r="J9">
            <v>0</v>
          </cell>
          <cell r="K9">
            <v>0</v>
          </cell>
        </row>
        <row r="10">
          <cell r="B10" t="str">
            <v>Total Debt/EBITDA</v>
          </cell>
          <cell r="D10">
            <v>0</v>
          </cell>
          <cell r="E10">
            <v>0</v>
          </cell>
          <cell r="F10">
            <v>0</v>
          </cell>
          <cell r="G10">
            <v>0</v>
          </cell>
          <cell r="I10">
            <v>0</v>
          </cell>
          <cell r="J10">
            <v>0</v>
          </cell>
          <cell r="K10">
            <v>0</v>
          </cell>
        </row>
        <row r="11">
          <cell r="B11" t="str">
            <v>Total Debt/(EBITDA-CAPEX)</v>
          </cell>
          <cell r="D11">
            <v>0</v>
          </cell>
          <cell r="E11">
            <v>0</v>
          </cell>
          <cell r="F11">
            <v>0</v>
          </cell>
          <cell r="G11">
            <v>0</v>
          </cell>
          <cell r="I11">
            <v>0</v>
          </cell>
          <cell r="J11">
            <v>0</v>
          </cell>
          <cell r="K11">
            <v>0</v>
          </cell>
          <cell r="O11" t="str">
            <v>EBITDA</v>
          </cell>
          <cell r="Q11">
            <v>0</v>
          </cell>
          <cell r="R11">
            <v>0</v>
          </cell>
          <cell r="S11">
            <v>0</v>
          </cell>
          <cell r="T11">
            <v>0</v>
          </cell>
          <cell r="V11">
            <v>0</v>
          </cell>
          <cell r="W11">
            <v>0</v>
          </cell>
          <cell r="X11">
            <v>0</v>
          </cell>
        </row>
        <row r="12">
          <cell r="O12" t="str">
            <v xml:space="preserve">      EBITDA Margin</v>
          </cell>
          <cell r="Q12">
            <v>0</v>
          </cell>
          <cell r="R12">
            <v>0</v>
          </cell>
          <cell r="S12">
            <v>0</v>
          </cell>
          <cell r="T12">
            <v>0</v>
          </cell>
          <cell r="V12">
            <v>0</v>
          </cell>
          <cell r="W12">
            <v>0</v>
          </cell>
          <cell r="X12">
            <v>0</v>
          </cell>
        </row>
        <row r="13">
          <cell r="O13" t="str">
            <v xml:space="preserve">      % Growth</v>
          </cell>
          <cell r="R13">
            <v>0</v>
          </cell>
          <cell r="S13">
            <v>0</v>
          </cell>
          <cell r="T13">
            <v>0</v>
          </cell>
          <cell r="W13">
            <v>0</v>
          </cell>
          <cell r="X13">
            <v>0</v>
          </cell>
        </row>
        <row r="14">
          <cell r="O14" t="str">
            <v>Depreciation &amp; Amortization</v>
          </cell>
          <cell r="Q14">
            <v>0</v>
          </cell>
          <cell r="R14">
            <v>0</v>
          </cell>
          <cell r="S14">
            <v>0</v>
          </cell>
          <cell r="T14">
            <v>0</v>
          </cell>
          <cell r="V14">
            <v>0</v>
          </cell>
          <cell r="W14">
            <v>0</v>
          </cell>
          <cell r="X14">
            <v>0</v>
          </cell>
        </row>
        <row r="25">
          <cell r="B25" t="str">
            <v>EBITDA</v>
          </cell>
          <cell r="D25">
            <v>0</v>
          </cell>
          <cell r="E25">
            <v>0</v>
          </cell>
          <cell r="F25">
            <v>0</v>
          </cell>
          <cell r="G25">
            <v>0</v>
          </cell>
          <cell r="I25">
            <v>0</v>
          </cell>
          <cell r="J25">
            <v>0</v>
          </cell>
          <cell r="K25">
            <v>0</v>
          </cell>
          <cell r="O25" t="str">
            <v>Total Cash &amp; Cash Equivalents</v>
          </cell>
          <cell r="Q25">
            <v>0</v>
          </cell>
          <cell r="R25">
            <v>0</v>
          </cell>
          <cell r="S25">
            <v>0</v>
          </cell>
          <cell r="T25">
            <v>0</v>
          </cell>
          <cell r="V25">
            <v>0</v>
          </cell>
          <cell r="W25">
            <v>0</v>
          </cell>
          <cell r="X25">
            <v>0</v>
          </cell>
        </row>
        <row r="26">
          <cell r="B26" t="str">
            <v xml:space="preserve">      Interest</v>
          </cell>
          <cell r="D26">
            <v>0</v>
          </cell>
          <cell r="E26">
            <v>0</v>
          </cell>
          <cell r="F26">
            <v>0</v>
          </cell>
          <cell r="G26">
            <v>0</v>
          </cell>
          <cell r="I26">
            <v>0</v>
          </cell>
          <cell r="J26">
            <v>0</v>
          </cell>
          <cell r="K26">
            <v>0</v>
          </cell>
          <cell r="O26" t="str">
            <v>Working Capital, Including Cash</v>
          </cell>
          <cell r="Q26">
            <v>0</v>
          </cell>
          <cell r="R26">
            <v>0</v>
          </cell>
          <cell r="S26">
            <v>0</v>
          </cell>
          <cell r="T26">
            <v>0</v>
          </cell>
          <cell r="V26">
            <v>0</v>
          </cell>
          <cell r="W26">
            <v>0</v>
          </cell>
          <cell r="X26">
            <v>0</v>
          </cell>
        </row>
        <row r="27">
          <cell r="B27" t="str">
            <v xml:space="preserve">      CAPEX</v>
          </cell>
          <cell r="D27">
            <v>0</v>
          </cell>
          <cell r="E27">
            <v>0</v>
          </cell>
          <cell r="F27">
            <v>0</v>
          </cell>
          <cell r="G27">
            <v>0</v>
          </cell>
          <cell r="I27">
            <v>0</v>
          </cell>
          <cell r="J27">
            <v>0</v>
          </cell>
          <cell r="K27">
            <v>0</v>
          </cell>
        </row>
        <row r="28">
          <cell r="B28" t="str">
            <v>EBITDA/Total Interest</v>
          </cell>
          <cell r="D28">
            <v>0</v>
          </cell>
          <cell r="E28">
            <v>0</v>
          </cell>
          <cell r="F28">
            <v>0</v>
          </cell>
          <cell r="G28">
            <v>0</v>
          </cell>
          <cell r="I28">
            <v>0</v>
          </cell>
          <cell r="J28">
            <v>0</v>
          </cell>
          <cell r="K28">
            <v>0</v>
          </cell>
        </row>
        <row r="29">
          <cell r="B29" t="str">
            <v>(EBITDA-CAPEX)/Total Interest</v>
          </cell>
          <cell r="D29">
            <v>0</v>
          </cell>
          <cell r="E29">
            <v>0</v>
          </cell>
          <cell r="F29">
            <v>0</v>
          </cell>
          <cell r="G29">
            <v>0</v>
          </cell>
          <cell r="I29">
            <v>0</v>
          </cell>
          <cell r="J29">
            <v>0</v>
          </cell>
          <cell r="K29">
            <v>0</v>
          </cell>
        </row>
        <row r="30">
          <cell r="B30" t="str">
            <v>EBIT/Total Interest</v>
          </cell>
          <cell r="D30">
            <v>0</v>
          </cell>
          <cell r="E30">
            <v>0</v>
          </cell>
          <cell r="F30">
            <v>0</v>
          </cell>
          <cell r="G30">
            <v>0</v>
          </cell>
          <cell r="I30">
            <v>0</v>
          </cell>
          <cell r="J30">
            <v>0</v>
          </cell>
          <cell r="K30">
            <v>0</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ign"/>
    </sheetNames>
    <sheetDataSet>
      <sheetData sheetId="0" refreshError="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T-D7H"/>
    </sheetNames>
    <sheetDataSet>
      <sheetData sheetId="0" refreshError="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s"/>
    </sheetNames>
    <sheetDataSet>
      <sheetData sheetId="0"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URO CONCRETO"/>
      <sheetName val="PAVIMENTO MR 45"/>
      <sheetName val="ESPACIO PUBLICO"/>
      <sheetName val="CARPETA ASFALTICA"/>
      <sheetName val="1.1"/>
      <sheetName val="2.1"/>
      <sheetName val="4.1 "/>
      <sheetName val="4.2"/>
      <sheetName val="4.3"/>
      <sheetName val="4.4"/>
      <sheetName val="4.5"/>
      <sheetName val="5.1"/>
      <sheetName val="5.2"/>
      <sheetName val="5.3"/>
      <sheetName val="5.4"/>
      <sheetName val="5.5"/>
      <sheetName val="6.1"/>
      <sheetName val="6.2"/>
      <sheetName val="6.3"/>
      <sheetName val="6.4"/>
      <sheetName val="6.5"/>
      <sheetName val="6.6"/>
      <sheetName val="6.7"/>
      <sheetName val="6.8"/>
      <sheetName val="6.9"/>
      <sheetName val="6.10"/>
      <sheetName val="6.11"/>
      <sheetName val="7.1"/>
      <sheetName val="7.2"/>
      <sheetName val="insum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row r="8">
          <cell r="A8" t="str">
            <v>Aguja e hilo para geotextil</v>
          </cell>
        </row>
        <row r="9">
          <cell r="A9" t="str">
            <v>Geotextil NT 2000</v>
          </cell>
        </row>
        <row r="10">
          <cell r="A10" t="str">
            <v>Cordren circular 6"</v>
          </cell>
        </row>
        <row r="11">
          <cell r="A11" t="str">
            <v>Grava</v>
          </cell>
        </row>
        <row r="12">
          <cell r="A12" t="str">
            <v>Subbase Granular</v>
          </cell>
        </row>
        <row r="13">
          <cell r="A13" t="str">
            <v>Geotextil TR 4000</v>
          </cell>
        </row>
        <row r="14">
          <cell r="A14" t="str">
            <v>Geotextil planar</v>
          </cell>
        </row>
        <row r="15">
          <cell r="A15" t="str">
            <v>Geodren Circular</v>
          </cell>
        </row>
        <row r="16">
          <cell r="A16" t="str">
            <v>Afirmado</v>
          </cell>
        </row>
        <row r="17">
          <cell r="A17" t="str">
            <v>Cemento estructural</v>
          </cell>
        </row>
        <row r="18">
          <cell r="A18" t="str">
            <v>Material tipo base</v>
          </cell>
        </row>
        <row r="19">
          <cell r="A19" t="str">
            <v>Acero de refuerzo ( parrilla pasadores de carga) 1 1/4"</v>
          </cell>
        </row>
        <row r="20">
          <cell r="A20" t="str">
            <v>Curaseal Rojo</v>
          </cell>
        </row>
        <row r="21">
          <cell r="A21" t="str">
            <v>Concreto MR 45 Kg/cm2</v>
          </cell>
        </row>
        <row r="22">
          <cell r="A22" t="str">
            <v>Sellasil 3/8</v>
          </cell>
        </row>
        <row r="23">
          <cell r="A23" t="str">
            <v>Eucobar</v>
          </cell>
        </row>
        <row r="24">
          <cell r="A24" t="str">
            <v>Vulkem 45 gris</v>
          </cell>
        </row>
        <row r="25">
          <cell r="A25" t="str">
            <v>Acero de Barra de Anclaje 5/8"</v>
          </cell>
        </row>
        <row r="26">
          <cell r="A26" t="str">
            <v>Arena para sopore de losetas (JUAN DE ACOSTA)</v>
          </cell>
        </row>
        <row r="27">
          <cell r="A27" t="str">
            <v>Arena para sello de losetas (STO. TOMAS)</v>
          </cell>
        </row>
        <row r="28">
          <cell r="A28" t="str">
            <v>Loseta de concreto 40X40 color gris claro</v>
          </cell>
        </row>
        <row r="29">
          <cell r="A29" t="str">
            <v>Loseta de concreto 40X40 tactil color amarillo</v>
          </cell>
        </row>
        <row r="30">
          <cell r="A30" t="str">
            <v>Loseta de concreto 40X40 toperol</v>
          </cell>
        </row>
        <row r="31">
          <cell r="A31" t="str">
            <v>Adoquin peatonal color verde</v>
          </cell>
        </row>
        <row r="32">
          <cell r="A32" t="str">
            <v>Adoquin peatonal color rojo</v>
          </cell>
        </row>
        <row r="33">
          <cell r="A33" t="str">
            <v>Concreto 3000 PSI</v>
          </cell>
        </row>
        <row r="34">
          <cell r="A34" t="str">
            <v>Concreto 2000 psi</v>
          </cell>
        </row>
        <row r="35">
          <cell r="A35" t="str">
            <v>Acero Grado 60</v>
          </cell>
        </row>
        <row r="36">
          <cell r="A36" t="str">
            <v>Desmoldante</v>
          </cell>
        </row>
        <row r="37">
          <cell r="A37" t="str">
            <v>Protestor de fraguado</v>
          </cell>
        </row>
        <row r="38">
          <cell r="A38" t="str">
            <v>Tubo Sanitario D=4"</v>
          </cell>
        </row>
        <row r="39">
          <cell r="A39" t="str">
            <v>Emulsion Asfaltica CRL-0 ó CRL-1</v>
          </cell>
        </row>
        <row r="40">
          <cell r="A40" t="str">
            <v>Mezcla Densa en Caliente tipo MDC-2</v>
          </cell>
        </row>
      </sheetData>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Base Datos Insumos"/>
      <sheetName val="Base Datos Sueldo"/>
      <sheetName val="Resumen"/>
      <sheetName val="Resumen (2)"/>
      <sheetName val="MINICAR. 753 (011-01)"/>
      <sheetName val="MINICAR.873 (011-02)"/>
      <sheetName val="MINICAR. 751 (011-03)"/>
      <sheetName val="CARGADOR 966C (011-05)"/>
      <sheetName val="CARGADOR 950B (011-06)"/>
      <sheetName val="CARGADOR 966D (011-08)"/>
      <sheetName val="CARGADOR 966E (011-09)"/>
      <sheetName val="MINICAR. S130 (011-20)"/>
      <sheetName val="MINICAR. S130 (011-21)"/>
      <sheetName val="MINICAR. 175 (011-22)"/>
      <sheetName val="BARREDORAS (012-01)"/>
      <sheetName val="BARREDORAS (012-02)"/>
      <sheetName val="VIBRO SD77DATF (022-01)"/>
      <sheetName val="VIBRO CS533E (022-02)"/>
      <sheetName val="VIBRO SD100 (022-05)"/>
      <sheetName val="VIBRO SD100 (022-06)"/>
      <sheetName val="VIBRO SD100 (022-07)"/>
      <sheetName val="VIBRO SD100 (022-08)"/>
      <sheetName val="VIBRO CS433B (022-09)"/>
      <sheetName val="VIBRO CS433B (022-12)"/>
      <sheetName val="VIBRO CS433B (022-13)"/>
      <sheetName val="VIBRO HYSTER 850A (022-14)"/>
      <sheetName val="VIBRO DYNAPAC CA-15 (022-15)"/>
      <sheetName val="VIBRO TANDEN DD65 (023-02)"/>
      <sheetName val="VIBRO TANDEN CB434C (023-03)"/>
      <sheetName val="VIBRO TANDEM DD-22 (023-12)"/>
      <sheetName val="VIBRO HYSTER C530A (024-03)"/>
      <sheetName val="VIBRO ING.RAND PT125R (024-05)"/>
      <sheetName val="VIBRO HYSTER C530A (024-11)"/>
      <sheetName val="VIBRO HYSTER C530A (024-15)"/>
      <sheetName val="COMPRESOR QUINCY QTH-15 (030-01"/>
      <sheetName val="COMPRESOR KHOLER (030-02)"/>
      <sheetName val="COMPRESOR INGERSOLL (030-07)"/>
      <sheetName val="COMPRESOR KAESER (030-08)"/>
      <sheetName val="COMPRESOR KAESER (030-09)"/>
      <sheetName val="COMPRESOR KAESER (030-10)"/>
      <sheetName val="MARTILLO H. KRUPP (031-01)"/>
      <sheetName val="MARTILLO H. KRUPP (031-04)"/>
      <sheetName val="MARTILLO H. KRUPP (031-05)"/>
      <sheetName val="MARTILLO H. KRUPP (031-06)"/>
      <sheetName val="DERRETIDORA (033-01)"/>
      <sheetName val="DERRETIDORA (033-02)"/>
      <sheetName val="RETRO 428 B (051-02)"/>
      <sheetName val="RETRO 436 B (051-03)"/>
      <sheetName val="RETRO VOLVO BL60 (051-10)"/>
      <sheetName val="RETRO VOLVO BL60 (051-11)"/>
      <sheetName val="RETRO 320R (052-03)"/>
      <sheetName val="RETRO 320R (052-04)"/>
      <sheetName val="RETRO 690ELC (052-05)"/>
      <sheetName val="RETRO 330ME (052-06)"/>
      <sheetName val="RETRO 330ME (052-07)"/>
      <sheetName val="RETRO 200C LC (052-08)"/>
      <sheetName val="RETRO 200C LC (052-09)"/>
      <sheetName val="RETRO 345BL (052-10)"/>
      <sheetName val="RETRO 200C LC (052-11)"/>
      <sheetName val="IRRIGADOR( 060-01)"/>
      <sheetName val="IRRIGADOR 211(060-03)"/>
      <sheetName val="PAVIMENTADORA BG260 (071-01)"/>
      <sheetName val="PAVIMENTADORA SB140 (071-12)"/>
      <sheetName val="PAVIMENTADORA BG245B (072-01)"/>
      <sheetName val="PAVIMENTADORA BG2455C (072-02)"/>
      <sheetName val="MOTO 670CH (090-01)"/>
      <sheetName val="MOTO 12G (090-03)"/>
      <sheetName val="MOTO 12G (090-04)"/>
      <sheetName val="MOTO 12G (090-05)"/>
      <sheetName val="MOTO 120G (090-06)"/>
      <sheetName val="MOTO 12G (090-07)"/>
      <sheetName val="MOTO 670CH (090-09)"/>
      <sheetName val="MOTO 12G (090-16)"/>
      <sheetName val="RECUPERADORA RM350 (100-01)"/>
      <sheetName val="FRESADORA ASFALTO 1000R (100-02"/>
      <sheetName val="FRESADORA PAV. W-1900 (100-03)"/>
      <sheetName val="PERFILADORA PAV. PR-450 (101-01"/>
      <sheetName val="TRACTOR AGRICOLA (111-06)"/>
      <sheetName val="TRACTOR-ORUGAS CAT-D6D (112-01)"/>
      <sheetName val="TRACTOR-ORUGA CAT-D8N (112-02)"/>
      <sheetName val="TRACTOR CAT-D7G (112-06)"/>
      <sheetName val="TRACTOR CAT-D7H (112-07)"/>
      <sheetName val="TRITURADORA MANDIBULA (120-03)"/>
      <sheetName val="VOLQ. CHEVROLET 131-05"/>
      <sheetName val="VOLQ. KENWORTH (132-10)"/>
      <sheetName val="VOLQ. KENWORTH (132-11)"/>
      <sheetName val="VOLQ. KENWORTH (132-12)"/>
      <sheetName val="VOLQ. INTERN.(132-14)"/>
      <sheetName val="VOLQ. INTERN.(132-15)"/>
      <sheetName val="VOLQ. INTERN.(132-16)"/>
      <sheetName val="VOLQ. INTERN.(132-17)"/>
      <sheetName val="VOLQ. INTERN.(132-18)"/>
      <sheetName val="VOLQ. INTERN.(132-19)"/>
      <sheetName val="VOLQ. INTERN.(132-20)"/>
      <sheetName val="VOLQ. INTERN.(132-21)"/>
      <sheetName val="VOLQ. (132-25)"/>
      <sheetName val="VOLQ. (132-26)"/>
      <sheetName val="VOLQ. (132-27)"/>
      <sheetName val="VOLQ. (132-28)"/>
      <sheetName val="VOLQ. (132-31)"/>
      <sheetName val="VOLQ. (132-32)"/>
      <sheetName val="VOLQ. (132-33)"/>
      <sheetName val="VOLQ. (132-34)"/>
      <sheetName val="VOLQ. (132-35)"/>
      <sheetName val="VOLQ. (132-36)"/>
      <sheetName val="VOLQ. (132-37)"/>
      <sheetName val="VOLQ. (132-38)"/>
      <sheetName val="VOLQ. (132-39)"/>
      <sheetName val="VOLQ. (132-41)"/>
      <sheetName val="VOLQ. (132-42)"/>
      <sheetName val="VOLQ. 132-43"/>
      <sheetName val="CARROTANQUE 140-04"/>
      <sheetName val="CARROTANQUE 140-05"/>
      <sheetName val="CARROTANQUE 140-07"/>
      <sheetName val="TRACTOMULA 150-03"/>
      <sheetName val="CAMABAJA 3 EJES 155-10"/>
      <sheetName val="CAMABAJA 2 EJES (155)-11-13"/>
      <sheetName val="CAMIONETA 161-01"/>
      <sheetName val="CAMIONETA 161-02"/>
      <sheetName val="CAMIONETA 161-04"/>
      <sheetName val="CAMIONETA 161-08"/>
      <sheetName val="CAMPERO 161-11"/>
      <sheetName val="CAMION FURGON 162-01"/>
      <sheetName val="CAMION ESTACA 162-05"/>
      <sheetName val="CAMION CABINADO 162-06"/>
      <sheetName val="CAMION FURGO 162-07"/>
      <sheetName val="CAMION FERRETERO 163-02"/>
      <sheetName val="CAMION MTTO. 163-03"/>
      <sheetName val="CAMION MTTO. 163-06"/>
      <sheetName val="MOTOBOMBA THOMPSON (182)-01-03"/>
      <sheetName val="MOTOBOMBA THOMPSON 182-02"/>
      <sheetName val="CORTADORA PAV. GRAFCO 232-04"/>
      <sheetName val="GENERADOR CAT 240-08"/>
      <sheetName val="GENERADOR CUMMINS 240-09"/>
      <sheetName val="GENERADOR WILSON 240-10"/>
      <sheetName val="TORRE ILUMIN ING.RAND 242-01"/>
      <sheetName val="TORRE ILUMIN ING.RAND 242-04"/>
      <sheetName val="TORRE ILUMIN ING.RAND 242-05"/>
      <sheetName val="TORRE SEÑALIZACION (243)-01-02"/>
      <sheetName val="TANQUE REMOLQUE (250)-03-04"/>
      <sheetName val="PLANTA ASFALTO (260-01)"/>
      <sheetName val="TRAILER-DOLLY (270) 01 AL 06"/>
      <sheetName val="Equipo107"/>
      <sheetName val="Equipo108"/>
      <sheetName val="Equipo109"/>
      <sheetName val="Equipo110"/>
      <sheetName val="Equipo111"/>
      <sheetName val="Equipo112"/>
      <sheetName val="Equipo113"/>
      <sheetName val="Equipo114"/>
      <sheetName val="Equipo115"/>
      <sheetName val="Equipo116"/>
      <sheetName val="Equipo117"/>
      <sheetName val="Equipo118"/>
      <sheetName val="Equipo119"/>
      <sheetName val="Equipo120"/>
      <sheetName val="Equipo121"/>
      <sheetName val="Equipo122"/>
      <sheetName val="Equipo123"/>
      <sheetName val="Equipo124"/>
      <sheetName val="Equipo125"/>
      <sheetName val="Equipo126"/>
      <sheetName val="Equipo127"/>
      <sheetName val="Equipo128"/>
      <sheetName val="Equipo129"/>
      <sheetName val="Equipo130"/>
      <sheetName val="Equipo131"/>
      <sheetName val="Equipo132"/>
      <sheetName val="Equipo133"/>
      <sheetName val="Equipo134"/>
      <sheetName val="Equipo135"/>
      <sheetName val="Equipo136"/>
      <sheetName val="Equipo137"/>
      <sheetName val="Equipo138"/>
      <sheetName val="Equipo139"/>
      <sheetName val="Equipo140"/>
      <sheetName val="Equipo141"/>
      <sheetName val="Equipo142"/>
      <sheetName val="Equipo143"/>
      <sheetName val="Equipo144"/>
      <sheetName val="Equipo145"/>
      <sheetName val="Equipo146"/>
      <sheetName val="Equipo147"/>
      <sheetName val="Equipo148"/>
      <sheetName val="Equipo149"/>
      <sheetName val="Equipo150"/>
      <sheetName val="Anexos"/>
      <sheetName val="PRESUPUESTO DE OPERACION"/>
      <sheetName val="C.OPER.CONSTRUPLAN"/>
      <sheetName val="TARIFAS DE EQUIPOS CTC"/>
      <sheetName val="C&amp;T"/>
      <sheetName val="U.T. Y CONSOR."/>
      <sheetName val="CAT-D7H"/>
    </sheetNames>
    <sheetDataSet>
      <sheetData sheetId="0" refreshError="1"/>
      <sheetData sheetId="1">
        <row r="4">
          <cell r="A4" t="str">
            <v>INSUMOS</v>
          </cell>
          <cell r="B4" t="str">
            <v>PRECIOS</v>
          </cell>
        </row>
        <row r="6">
          <cell r="A6" t="str">
            <v>1 Cuchilla 4T5318</v>
          </cell>
          <cell r="B6">
            <v>499826.6</v>
          </cell>
        </row>
        <row r="7">
          <cell r="A7" t="str">
            <v>1 Puntera 4J8844</v>
          </cell>
          <cell r="B7">
            <v>823134.84</v>
          </cell>
        </row>
        <row r="8">
          <cell r="A8" t="str">
            <v>1 Puntera-4j8843</v>
          </cell>
          <cell r="B8">
            <v>823134.84</v>
          </cell>
        </row>
        <row r="9">
          <cell r="A9" t="str">
            <v>2 Cuchillas 7T6936</v>
          </cell>
          <cell r="B9">
            <v>1412787.2</v>
          </cell>
        </row>
        <row r="10">
          <cell r="A10" t="str">
            <v>3 Pernos 8E6359</v>
          </cell>
          <cell r="B10">
            <v>167475</v>
          </cell>
        </row>
        <row r="11">
          <cell r="A11" t="str">
            <v>3 Puntas 6Y0359</v>
          </cell>
          <cell r="B11">
            <v>1378393.2</v>
          </cell>
        </row>
        <row r="12">
          <cell r="A12" t="str">
            <v>3 Retenedores 8E 6358</v>
          </cell>
          <cell r="B12">
            <v>167475</v>
          </cell>
        </row>
        <row r="13">
          <cell r="A13" t="str">
            <v>32 Tornillos 6F0196</v>
          </cell>
          <cell r="B13">
            <v>307984.64000000001</v>
          </cell>
        </row>
        <row r="14">
          <cell r="A14" t="str">
            <v>32 Tuercas 2J 3505</v>
          </cell>
          <cell r="B14">
            <v>170863.35999999999</v>
          </cell>
        </row>
        <row r="15">
          <cell r="A15" t="str">
            <v>Aceite Hidraulico</v>
          </cell>
          <cell r="B15">
            <v>20309</v>
          </cell>
        </row>
        <row r="16">
          <cell r="A16" t="str">
            <v>Aceite Motor</v>
          </cell>
          <cell r="B16">
            <v>20037</v>
          </cell>
        </row>
        <row r="17">
          <cell r="A17" t="str">
            <v>Aceite Motor 232-04</v>
          </cell>
          <cell r="B17">
            <v>55881.84</v>
          </cell>
        </row>
        <row r="18">
          <cell r="A18" t="str">
            <v>Aceite Transmisión</v>
          </cell>
          <cell r="B18">
            <v>21400</v>
          </cell>
        </row>
        <row r="19">
          <cell r="A19" t="str">
            <v>Aceite Transmisión 242-01</v>
          </cell>
          <cell r="B19">
            <v>5500</v>
          </cell>
        </row>
        <row r="20">
          <cell r="A20" t="str">
            <v>ACPM</v>
          </cell>
          <cell r="B20">
            <v>5497.8</v>
          </cell>
        </row>
        <row r="21">
          <cell r="A21" t="str">
            <v>Adapatador ref:8J7525 retrocargador 436B</v>
          </cell>
          <cell r="B21">
            <v>83412.12</v>
          </cell>
        </row>
        <row r="22">
          <cell r="A22" t="str">
            <v>Adaptador ref:8J7525 retrocargador 428B</v>
          </cell>
          <cell r="B22">
            <v>83412.12</v>
          </cell>
        </row>
        <row r="23">
          <cell r="A23" t="str">
            <v>Aire Primario 232-04</v>
          </cell>
          <cell r="B23">
            <v>34635.279999999999</v>
          </cell>
        </row>
        <row r="24">
          <cell r="A24" t="str">
            <v>Aire Primario 242-01</v>
          </cell>
          <cell r="B24">
            <v>176320</v>
          </cell>
        </row>
        <row r="25">
          <cell r="A25" t="str">
            <v>Aire Primario 242-04</v>
          </cell>
          <cell r="B25">
            <v>176320</v>
          </cell>
        </row>
        <row r="26">
          <cell r="A26" t="str">
            <v>Aire Primario 242-05</v>
          </cell>
          <cell r="B26">
            <v>176320</v>
          </cell>
        </row>
        <row r="27">
          <cell r="A27" t="str">
            <v>Aire Secundario 232-04</v>
          </cell>
          <cell r="B27">
            <v>174000</v>
          </cell>
        </row>
        <row r="28">
          <cell r="A28" t="str">
            <v>Aire Secundario 242-01</v>
          </cell>
          <cell r="B28">
            <v>176320</v>
          </cell>
        </row>
        <row r="29">
          <cell r="A29" t="str">
            <v>Aire Secundario 242-04</v>
          </cell>
          <cell r="B29">
            <v>176320</v>
          </cell>
        </row>
        <row r="30">
          <cell r="A30" t="str">
            <v>Aire Secundario 242-05</v>
          </cell>
          <cell r="B30">
            <v>176320</v>
          </cell>
        </row>
        <row r="31">
          <cell r="A31" t="str">
            <v>Arandela ref:5P8250</v>
          </cell>
          <cell r="B31">
            <v>6871.84</v>
          </cell>
        </row>
        <row r="32">
          <cell r="A32" t="str">
            <v>Bases ref:9U9617 perfiladora Pr450</v>
          </cell>
          <cell r="B32">
            <v>37472.639999999999</v>
          </cell>
        </row>
        <row r="33">
          <cell r="A33" t="str">
            <v>Bases ref:9U9617 perfiladora procut 1000R</v>
          </cell>
          <cell r="B33">
            <v>37472.639999999999</v>
          </cell>
        </row>
        <row r="34">
          <cell r="A34" t="str">
            <v>Combustible Final 242-01</v>
          </cell>
          <cell r="B34">
            <v>71813.45</v>
          </cell>
        </row>
        <row r="35">
          <cell r="A35" t="str">
            <v>Combustible Final 242-04</v>
          </cell>
          <cell r="B35">
            <v>71813.45</v>
          </cell>
        </row>
        <row r="36">
          <cell r="A36" t="str">
            <v>Combustible Final 242-05</v>
          </cell>
          <cell r="B36">
            <v>71813.45</v>
          </cell>
        </row>
        <row r="37">
          <cell r="A37" t="str">
            <v>Combustible Primario 242-01</v>
          </cell>
          <cell r="B37">
            <v>71813.45</v>
          </cell>
        </row>
        <row r="38">
          <cell r="A38" t="str">
            <v>Combustible Primario 242-04</v>
          </cell>
          <cell r="B38">
            <v>71813.45</v>
          </cell>
        </row>
        <row r="39">
          <cell r="A39" t="str">
            <v>Combustible Primario 242-05</v>
          </cell>
          <cell r="B39">
            <v>71813.45</v>
          </cell>
        </row>
        <row r="40">
          <cell r="A40" t="str">
            <v>Cuchilla ref.7T6936 CAT-D7H</v>
          </cell>
          <cell r="B40">
            <v>759924.12</v>
          </cell>
        </row>
        <row r="41">
          <cell r="A41" t="str">
            <v>Cuchilla ref: 6Y5540</v>
          </cell>
          <cell r="B41">
            <v>890194.44</v>
          </cell>
        </row>
        <row r="42">
          <cell r="A42" t="str">
            <v>Cuchilla ref:1U0593 cargador 966D</v>
          </cell>
          <cell r="B42">
            <v>1497457.9</v>
          </cell>
        </row>
        <row r="43">
          <cell r="A43" t="str">
            <v>Cuchilla ref:1U0593 cargador 966E</v>
          </cell>
          <cell r="B43">
            <v>1497457.9</v>
          </cell>
        </row>
        <row r="44">
          <cell r="A44" t="str">
            <v>Cuchilla ref:1U0601 cargador 950B</v>
          </cell>
          <cell r="B44">
            <v>1376570.8</v>
          </cell>
        </row>
        <row r="45">
          <cell r="A45" t="str">
            <v>Cuchilla ref:1U2406 cargador 966C</v>
          </cell>
          <cell r="B45">
            <v>1399102.7</v>
          </cell>
        </row>
        <row r="46">
          <cell r="A46" t="str">
            <v>Cuchilla ref:4T2921 CAT-D7G</v>
          </cell>
          <cell r="B46">
            <v>626144.80000000005</v>
          </cell>
        </row>
        <row r="47">
          <cell r="A47" t="str">
            <v>Cuchilla ref:4T2922 CAT-D7G</v>
          </cell>
          <cell r="B47">
            <v>466085.68</v>
          </cell>
        </row>
        <row r="48">
          <cell r="A48" t="str">
            <v>Cuchilla ref:4T5318 CAT-D6D</v>
          </cell>
          <cell r="B48">
            <v>537672.76</v>
          </cell>
        </row>
        <row r="49">
          <cell r="A49" t="str">
            <v>Cuchilla ref:4T5318 CAT-D7H</v>
          </cell>
          <cell r="B49">
            <v>537672.76</v>
          </cell>
        </row>
        <row r="50">
          <cell r="A50" t="str">
            <v>Cuchilla ref:4T6381</v>
          </cell>
          <cell r="B50">
            <v>1453136.6</v>
          </cell>
        </row>
        <row r="51">
          <cell r="A51" t="str">
            <v>Cuchilla ref:5D9553</v>
          </cell>
          <cell r="B51">
            <v>397650.32</v>
          </cell>
        </row>
        <row r="52">
          <cell r="A52" t="str">
            <v>Cuchilla ref:5D9553 motoniveladora 120G</v>
          </cell>
          <cell r="B52">
            <v>397650.32</v>
          </cell>
        </row>
        <row r="53">
          <cell r="A53" t="str">
            <v>Cuchilla ref:7t6936 CAT-D6D</v>
          </cell>
          <cell r="B53">
            <v>759924.12</v>
          </cell>
        </row>
        <row r="54">
          <cell r="A54" t="str">
            <v>Cuchilla ref:9R7621 retrocargador 428B</v>
          </cell>
          <cell r="B54">
            <v>108311.38</v>
          </cell>
        </row>
        <row r="55">
          <cell r="A55" t="str">
            <v>Cuchilla ref:9R7621 retrocargador 436B</v>
          </cell>
          <cell r="B55">
            <v>98996.72</v>
          </cell>
        </row>
        <row r="56">
          <cell r="A56" t="str">
            <v>Cuchilla ref:9R7622 retrocargador 428B</v>
          </cell>
          <cell r="B56">
            <v>98996.72</v>
          </cell>
        </row>
        <row r="57">
          <cell r="A57" t="str">
            <v>Cuchilla ref:9R7622 retrocargador 436B</v>
          </cell>
          <cell r="B57">
            <v>885434.96</v>
          </cell>
        </row>
        <row r="58">
          <cell r="A58" t="str">
            <v>Elementos de desgaste (CEPILLO)</v>
          </cell>
          <cell r="B58">
            <v>1572000</v>
          </cell>
        </row>
        <row r="59">
          <cell r="A59" t="str">
            <v>Elementos de desgaste (punta) (031)05-06</v>
          </cell>
          <cell r="B59">
            <v>1160000</v>
          </cell>
        </row>
        <row r="60">
          <cell r="A60" t="str">
            <v>Elementos de desgaste (punta) 031-01</v>
          </cell>
          <cell r="B60">
            <v>3479999.9999999995</v>
          </cell>
        </row>
        <row r="61">
          <cell r="A61" t="str">
            <v>Elementos de desgaste (punta) 031-04</v>
          </cell>
          <cell r="B61">
            <v>5336000</v>
          </cell>
        </row>
        <row r="62">
          <cell r="A62" t="str">
            <v>Escalificadores ref:1957218 motoniveladora 120G</v>
          </cell>
          <cell r="B62">
            <v>400147.8</v>
          </cell>
        </row>
        <row r="63">
          <cell r="A63" t="str">
            <v>Escarificador ref:1957219</v>
          </cell>
          <cell r="B63">
            <v>306323.52</v>
          </cell>
        </row>
        <row r="64">
          <cell r="A64" t="str">
            <v>Filtro  combustible final CAT-D7H ref:1R0750</v>
          </cell>
          <cell r="B64">
            <v>46154.080000000002</v>
          </cell>
        </row>
        <row r="65">
          <cell r="A65" t="str">
            <v>Filtro agua compac PT125R ref:59674044</v>
          </cell>
          <cell r="B65">
            <v>34289.599999999999</v>
          </cell>
        </row>
        <row r="66">
          <cell r="A66" t="str">
            <v>Filtro agua irrigador de asfalto ref:W-475</v>
          </cell>
          <cell r="B66">
            <v>4347.68</v>
          </cell>
        </row>
        <row r="67">
          <cell r="A67" t="str">
            <v>Filtro agua volqueta ref:W-475</v>
          </cell>
          <cell r="B67">
            <v>15999.88</v>
          </cell>
        </row>
        <row r="68">
          <cell r="A68" t="str">
            <v>Filtro aire compac Pt125R ref:36876423</v>
          </cell>
          <cell r="B68">
            <v>94127.039999999994</v>
          </cell>
        </row>
        <row r="69">
          <cell r="A69" t="str">
            <v>Filtro aire prim Bobcat 751 ref:6598492</v>
          </cell>
          <cell r="B69">
            <v>82448.160000000003</v>
          </cell>
        </row>
        <row r="70">
          <cell r="A70" t="str">
            <v>Filtro aire prim com.vib.SD77 ref:59825562</v>
          </cell>
          <cell r="B70">
            <v>131834</v>
          </cell>
        </row>
        <row r="71">
          <cell r="A71" t="str">
            <v>Filtro aire prim compac.vib.auto CS433B ref0773968</v>
          </cell>
          <cell r="B71">
            <v>86439.72</v>
          </cell>
        </row>
        <row r="72">
          <cell r="A72" t="str">
            <v>Filtro aire prim irrigador de asfalto ref:A2-595</v>
          </cell>
          <cell r="B72">
            <v>104999.72</v>
          </cell>
        </row>
        <row r="73">
          <cell r="A73" t="str">
            <v>Filtro aire prim motoniveladora 120G ref.7W5389</v>
          </cell>
          <cell r="B73">
            <v>165774.44</v>
          </cell>
        </row>
        <row r="74">
          <cell r="A74" t="str">
            <v>Filtro aire prim perfiladora Pr450 8T ref:P182049</v>
          </cell>
          <cell r="B74">
            <v>355798.68</v>
          </cell>
        </row>
        <row r="75">
          <cell r="A75" t="str">
            <v>Filtro aire prim retroexcavadora 330 ref:7Y1322</v>
          </cell>
          <cell r="B75">
            <v>230858.56</v>
          </cell>
        </row>
        <row r="76">
          <cell r="A76" t="str">
            <v>Filtro Aire Primario (030)-08-09-10</v>
          </cell>
          <cell r="B76">
            <v>176320</v>
          </cell>
        </row>
        <row r="77">
          <cell r="A77" t="str">
            <v>Filtro Aire Primario (030-07)</v>
          </cell>
          <cell r="B77">
            <v>176320</v>
          </cell>
        </row>
        <row r="78">
          <cell r="A78" t="str">
            <v>Filtro Aire Primario 033-01</v>
          </cell>
          <cell r="B78">
            <v>176320</v>
          </cell>
        </row>
        <row r="79">
          <cell r="A79" t="str">
            <v>Filtro Aire Primario 033-02</v>
          </cell>
          <cell r="B79">
            <v>176320</v>
          </cell>
        </row>
        <row r="80">
          <cell r="A80" t="str">
            <v>Filtro Aire Primario 120-03</v>
          </cell>
          <cell r="B80">
            <v>190454.6</v>
          </cell>
        </row>
        <row r="81">
          <cell r="A81" t="str">
            <v>Filtro aire primario 12G ref:7W5389</v>
          </cell>
          <cell r="B81">
            <v>165774.44</v>
          </cell>
        </row>
        <row r="82">
          <cell r="A82" t="str">
            <v>Filtro aire primario cargador 950B ref:7W5317</v>
          </cell>
          <cell r="B82">
            <v>175172.76</v>
          </cell>
        </row>
        <row r="83">
          <cell r="A83" t="str">
            <v>Filtro aire primario cargador 966C ref:7W5317</v>
          </cell>
          <cell r="B83">
            <v>175172.76</v>
          </cell>
        </row>
        <row r="84">
          <cell r="A84" t="str">
            <v>Filtro aire primario cargador 966D ref:7W5317</v>
          </cell>
          <cell r="B84">
            <v>175172.76</v>
          </cell>
        </row>
        <row r="85">
          <cell r="A85" t="str">
            <v>Filtro aire primario cargador 966E ref:7W5317</v>
          </cell>
          <cell r="B85">
            <v>175172.76</v>
          </cell>
        </row>
        <row r="86">
          <cell r="A86" t="str">
            <v>Filtro aire primario carro manten NPR ref:PA2712</v>
          </cell>
          <cell r="B86">
            <v>28000.080000000002</v>
          </cell>
        </row>
        <row r="87">
          <cell r="A87" t="str">
            <v>Filtro aire primario CAT-D6D ref.7W5495</v>
          </cell>
          <cell r="B87">
            <v>228441.17</v>
          </cell>
        </row>
        <row r="88">
          <cell r="A88" t="str">
            <v>Filtro aire primario CAT-D7G ref:7W5317</v>
          </cell>
          <cell r="B88">
            <v>175172.76</v>
          </cell>
        </row>
        <row r="89">
          <cell r="A89" t="str">
            <v>Filtro aire primario CAT-D7H ref:;7W5317</v>
          </cell>
          <cell r="B89">
            <v>175172.76</v>
          </cell>
        </row>
        <row r="90">
          <cell r="A90" t="str">
            <v>Filtro aire primario com.vib.SD-1000D ref:35318252</v>
          </cell>
          <cell r="B90">
            <v>131316.64000000001</v>
          </cell>
        </row>
        <row r="91">
          <cell r="A91" t="str">
            <v>Filtro aire primario compac. DD65 ref:59144170</v>
          </cell>
          <cell r="B91">
            <v>90455.64</v>
          </cell>
        </row>
        <row r="92">
          <cell r="A92" t="str">
            <v>Filtro aire primario D8N ref:1P7360</v>
          </cell>
          <cell r="B92">
            <v>151940.28</v>
          </cell>
        </row>
        <row r="93">
          <cell r="A93" t="str">
            <v>Filtro aire primario Finisher ref:254K</v>
          </cell>
          <cell r="B93">
            <v>42000.12</v>
          </cell>
        </row>
        <row r="94">
          <cell r="A94" t="str">
            <v>Filtro aire primario perfiladora procut 1000R</v>
          </cell>
          <cell r="B94">
            <v>457434.03</v>
          </cell>
        </row>
        <row r="95">
          <cell r="A95" t="str">
            <v>Filtro aire primario recuperadora RM350 ref:6I2505</v>
          </cell>
          <cell r="B95">
            <v>312986.56</v>
          </cell>
        </row>
        <row r="96">
          <cell r="A96" t="str">
            <v>Filtro aire primario retrocargador 428B ref:8N5504</v>
          </cell>
          <cell r="B96">
            <v>157427.07999999999</v>
          </cell>
        </row>
        <row r="97">
          <cell r="A97" t="str">
            <v>Filtro aire primario retrocargador 436B ref:8N5504</v>
          </cell>
          <cell r="B97">
            <v>157427.07999999999</v>
          </cell>
        </row>
        <row r="98">
          <cell r="A98" t="str">
            <v>Filtro aire primario retroexcavadora 320 ref7Y0404</v>
          </cell>
          <cell r="B98">
            <v>285085.08</v>
          </cell>
        </row>
        <row r="99">
          <cell r="A99" t="str">
            <v>Filtro aire primario retroexcavadora 345BL ref7Y0404</v>
          </cell>
          <cell r="B99">
            <v>285085.08</v>
          </cell>
        </row>
        <row r="100">
          <cell r="A100" t="str">
            <v>Filtro aire primario tanden DD-22 ref:59341560</v>
          </cell>
          <cell r="B100">
            <v>162168</v>
          </cell>
        </row>
        <row r="101">
          <cell r="A101" t="str">
            <v>Filtro aire primario tractor agricola ref:AR796</v>
          </cell>
          <cell r="B101">
            <v>127042.04</v>
          </cell>
        </row>
        <row r="102">
          <cell r="A102" t="str">
            <v>Filtro aire primario Volqueta ref:A2 595</v>
          </cell>
          <cell r="B102">
            <v>104999.72</v>
          </cell>
        </row>
        <row r="103">
          <cell r="A103" t="str">
            <v>Filtro aire primbobcat 873 ref:6666375</v>
          </cell>
          <cell r="B103">
            <v>106286.16</v>
          </cell>
        </row>
        <row r="104">
          <cell r="A104" t="str">
            <v>Filtro aire sec Bobcat 751 ref:6598462</v>
          </cell>
          <cell r="B104">
            <v>80795.16</v>
          </cell>
        </row>
        <row r="105">
          <cell r="A105" t="str">
            <v>Filtro aire sec bobcat 873 ref:6666376</v>
          </cell>
          <cell r="B105">
            <v>84417.84</v>
          </cell>
        </row>
        <row r="106">
          <cell r="A106" t="str">
            <v>Filtro aire sec com.vib. SD77 ref:59825554</v>
          </cell>
          <cell r="B106">
            <v>94743</v>
          </cell>
        </row>
        <row r="107">
          <cell r="A107" t="str">
            <v>Filtro aire sec com.vib.SD-1000D ref:35328442</v>
          </cell>
          <cell r="B107">
            <v>118184.28</v>
          </cell>
        </row>
        <row r="108">
          <cell r="A108" t="str">
            <v>Filtro aire sec irrigador de asfalto ref:A2-595</v>
          </cell>
          <cell r="B108">
            <v>104999.72</v>
          </cell>
        </row>
        <row r="109">
          <cell r="A109" t="str">
            <v>Filtro aire sec motoniveladora 120G ref:2S1285</v>
          </cell>
          <cell r="B109">
            <v>164490.32</v>
          </cell>
        </row>
        <row r="110">
          <cell r="A110" t="str">
            <v>Filtro aire sec perfiladora PR450 ref:P182049</v>
          </cell>
          <cell r="B110">
            <v>355798.68</v>
          </cell>
        </row>
        <row r="111">
          <cell r="A111" t="str">
            <v>Filtro aire sec recuperadora RM350 ref:6I2506</v>
          </cell>
          <cell r="B111">
            <v>286253.2</v>
          </cell>
        </row>
        <row r="112">
          <cell r="A112" t="str">
            <v>Filtro aire sec retrocargador 428B ref:4W6691</v>
          </cell>
          <cell r="B112">
            <v>142776.28</v>
          </cell>
        </row>
        <row r="113">
          <cell r="A113" t="str">
            <v>Filtro aire sec retrocargador 436B ref:4W6691</v>
          </cell>
          <cell r="B113">
            <v>142776.28</v>
          </cell>
        </row>
        <row r="114">
          <cell r="A114" t="str">
            <v>Filtro aire sec retroexcavadora 320 ref:5I5208</v>
          </cell>
          <cell r="B114">
            <v>142425.96</v>
          </cell>
        </row>
        <row r="115">
          <cell r="A115" t="str">
            <v>Filtro aire sec retroexcavadora 330 ref:7Y1323</v>
          </cell>
          <cell r="B115">
            <v>379063.64</v>
          </cell>
        </row>
        <row r="116">
          <cell r="A116" t="str">
            <v>Filtro aire sec retroexcavadora 345BL ref:5I5208</v>
          </cell>
          <cell r="B116">
            <v>142425.96</v>
          </cell>
        </row>
        <row r="117">
          <cell r="A117" t="str">
            <v>Filtro Aire Secundario (030)-08-09-10</v>
          </cell>
          <cell r="B117">
            <v>176320</v>
          </cell>
        </row>
        <row r="118">
          <cell r="A118" t="str">
            <v>Filtro Aire Secundario (030-07)</v>
          </cell>
          <cell r="B118">
            <v>176320</v>
          </cell>
        </row>
        <row r="119">
          <cell r="A119" t="str">
            <v>Filtro Aire Secundario 033-01</v>
          </cell>
          <cell r="B119">
            <v>176320</v>
          </cell>
        </row>
        <row r="120">
          <cell r="A120" t="str">
            <v>Filtro Aire Secundario 033-02</v>
          </cell>
          <cell r="B120">
            <v>176320</v>
          </cell>
        </row>
        <row r="121">
          <cell r="A121" t="str">
            <v>Filtro Aire Secundario 120-03</v>
          </cell>
          <cell r="B121">
            <v>195390.4</v>
          </cell>
        </row>
        <row r="122">
          <cell r="A122" t="str">
            <v>Filtro aire secundario 12G ref:2S1285</v>
          </cell>
          <cell r="B122">
            <v>164490.32</v>
          </cell>
        </row>
        <row r="123">
          <cell r="A123" t="str">
            <v>Filtro aire secundario caompac. DD65 ref:59144188</v>
          </cell>
          <cell r="B123">
            <v>67856.52</v>
          </cell>
        </row>
        <row r="124">
          <cell r="A124" t="str">
            <v>Filtro aire secundario cargador 950B ref:9S9972</v>
          </cell>
          <cell r="B124">
            <v>178149.32</v>
          </cell>
        </row>
        <row r="125">
          <cell r="A125" t="str">
            <v>Filtro aire secundario cargador 966C ref:2S1286</v>
          </cell>
          <cell r="B125">
            <v>184978.24</v>
          </cell>
        </row>
        <row r="126">
          <cell r="A126" t="str">
            <v>Filtro aire secundario cargador 966D ref:9S9972</v>
          </cell>
          <cell r="B126">
            <v>178149.32</v>
          </cell>
        </row>
        <row r="127">
          <cell r="A127" t="str">
            <v>Filtro aire secundario cargador 966E ref:9S9972</v>
          </cell>
          <cell r="B127">
            <v>178149.32</v>
          </cell>
        </row>
        <row r="128">
          <cell r="A128" t="str">
            <v>Filtro aire secundario CAT-D6D ref:1P7360</v>
          </cell>
          <cell r="B128">
            <v>228441.17</v>
          </cell>
        </row>
        <row r="129">
          <cell r="A129" t="str">
            <v>Filtro aire secundario CAT-D7G ref.9S9972</v>
          </cell>
          <cell r="B129">
            <v>178149.32</v>
          </cell>
        </row>
        <row r="130">
          <cell r="A130" t="str">
            <v>Filtro aire secundario CAT-D7H ref:9S9972</v>
          </cell>
          <cell r="B130">
            <v>178149.32</v>
          </cell>
        </row>
        <row r="131">
          <cell r="A131" t="str">
            <v>Filtro aire secundario compac. Cs 433B ref:0773968</v>
          </cell>
          <cell r="B131">
            <v>86439.72</v>
          </cell>
        </row>
        <row r="132">
          <cell r="A132" t="str">
            <v>Filtro aire secundario D8N ref:7W5495</v>
          </cell>
          <cell r="B132">
            <v>196827.64</v>
          </cell>
        </row>
        <row r="133">
          <cell r="A133" t="str">
            <v>Filtro aire secundario Finisher ref.254K</v>
          </cell>
          <cell r="B133">
            <v>42000.12</v>
          </cell>
        </row>
        <row r="134">
          <cell r="A134" t="str">
            <v>Filtro aire secundario perfiladora procut 1000R</v>
          </cell>
          <cell r="B134">
            <v>243552.25</v>
          </cell>
        </row>
        <row r="135">
          <cell r="A135" t="str">
            <v>Filtro aire secundario tractor agricola ref:AL671</v>
          </cell>
          <cell r="B135">
            <v>82959.72</v>
          </cell>
        </row>
        <row r="136">
          <cell r="A136" t="str">
            <v>Filtro aire secundario Volqueta ref:A2 595</v>
          </cell>
          <cell r="B136">
            <v>104999.72</v>
          </cell>
        </row>
        <row r="137">
          <cell r="A137" t="str">
            <v>Filtro comb compac PT125R ref:35308048</v>
          </cell>
          <cell r="B137">
            <v>72556.84</v>
          </cell>
        </row>
        <row r="138">
          <cell r="A138" t="str">
            <v>Filtro comble com.vib.SD77  ref35374677</v>
          </cell>
          <cell r="B138">
            <v>48071.56</v>
          </cell>
        </row>
        <row r="139">
          <cell r="A139" t="str">
            <v>Filtro comble final com.vib.SD-1000D ref:59728196</v>
          </cell>
          <cell r="B139">
            <v>47774.6</v>
          </cell>
        </row>
        <row r="140">
          <cell r="A140" t="str">
            <v>Filtro comble final irrigador de asfalto ref:BF877</v>
          </cell>
          <cell r="B140">
            <v>14999.96</v>
          </cell>
        </row>
        <row r="141">
          <cell r="A141" t="str">
            <v>Filtro comble final perfiladora PR-450 ref:1R0749</v>
          </cell>
          <cell r="B141">
            <v>67331.039999999994</v>
          </cell>
        </row>
        <row r="142">
          <cell r="A142" t="str">
            <v>Filtro comble final recuperadora RM350 ref:1R0749</v>
          </cell>
          <cell r="B142">
            <v>67331.039999999994</v>
          </cell>
        </row>
        <row r="143">
          <cell r="A143" t="str">
            <v>Filtro comble final retrocargador 428B ref:159610</v>
          </cell>
          <cell r="B143">
            <v>94021.48</v>
          </cell>
        </row>
        <row r="144">
          <cell r="A144" t="str">
            <v>Filtro comble final retroexcavador 330 ref:1R0750</v>
          </cell>
          <cell r="B144">
            <v>46154.080000000002</v>
          </cell>
        </row>
        <row r="145">
          <cell r="A145" t="str">
            <v>Filtro comble prim irrigador de asfalto ref:BF 876</v>
          </cell>
          <cell r="B145">
            <v>14999.96</v>
          </cell>
        </row>
        <row r="146">
          <cell r="A146" t="str">
            <v>Filtro comble prim tractor agricola ref:AL679</v>
          </cell>
          <cell r="B146">
            <v>15000</v>
          </cell>
        </row>
        <row r="147">
          <cell r="A147" t="str">
            <v>Filtro comble primario compac DD65 ref:54477153</v>
          </cell>
          <cell r="B147">
            <v>36205.919999999998</v>
          </cell>
        </row>
        <row r="148">
          <cell r="A148" t="str">
            <v>Filtro comble primario Hyster C-530A ref:PM228</v>
          </cell>
          <cell r="B148">
            <v>4999.6000000000004</v>
          </cell>
        </row>
        <row r="149">
          <cell r="A149" t="str">
            <v>Filtro comble sec compac.  DD65 ref:36855493</v>
          </cell>
          <cell r="B149">
            <v>41412</v>
          </cell>
        </row>
        <row r="150">
          <cell r="A150" t="str">
            <v>Filtro comble separadores agua Finisher ref:8N9803</v>
          </cell>
          <cell r="B150">
            <v>79552.800000000003</v>
          </cell>
        </row>
        <row r="151">
          <cell r="A151" t="str">
            <v>Filtro combustible Final (030)-08-09-10</v>
          </cell>
          <cell r="B151">
            <v>71813.45</v>
          </cell>
        </row>
        <row r="152">
          <cell r="A152" t="str">
            <v>Filtro combustible Final (030-07)</v>
          </cell>
          <cell r="B152">
            <v>71813.45</v>
          </cell>
        </row>
        <row r="153">
          <cell r="A153" t="str">
            <v>Filtro combustible Final 033-01</v>
          </cell>
          <cell r="B153">
            <v>71813.45</v>
          </cell>
        </row>
        <row r="154">
          <cell r="A154" t="str">
            <v>Filtro combustible Final 033-02</v>
          </cell>
          <cell r="B154">
            <v>71813.45</v>
          </cell>
        </row>
        <row r="155">
          <cell r="A155" t="str">
            <v>Filtro Combustible Final 120-03</v>
          </cell>
          <cell r="B155">
            <v>48751.32</v>
          </cell>
        </row>
        <row r="156">
          <cell r="A156" t="str">
            <v>Filtro combustible final 12G ref:1R0750</v>
          </cell>
          <cell r="B156">
            <v>46154.080000000002</v>
          </cell>
        </row>
        <row r="157">
          <cell r="A157" t="str">
            <v>Filtro Combustible Final 232-04</v>
          </cell>
          <cell r="B157">
            <v>36748.800000000003</v>
          </cell>
        </row>
        <row r="158">
          <cell r="A158" t="str">
            <v>Filtro combustible final cargador 950B ref:1R0750</v>
          </cell>
          <cell r="B158">
            <v>46154.080000000002</v>
          </cell>
        </row>
        <row r="159">
          <cell r="A159" t="str">
            <v>Filtro combustible final cargador 966C ref:1R0750</v>
          </cell>
          <cell r="B159">
            <v>46154.080000000002</v>
          </cell>
        </row>
        <row r="160">
          <cell r="A160" t="str">
            <v>Filtro combustible final cargador 966D ref:1R0750</v>
          </cell>
          <cell r="B160">
            <v>46154.080000000002</v>
          </cell>
        </row>
        <row r="161">
          <cell r="A161" t="str">
            <v>Filtro combustible final cargador 966E ref:1R0750</v>
          </cell>
          <cell r="B161">
            <v>46154.080000000002</v>
          </cell>
        </row>
        <row r="162">
          <cell r="A162" t="str">
            <v>Filtro combustible final carro mto C-70 ref:PM228</v>
          </cell>
          <cell r="B162">
            <v>4999.6000000000004</v>
          </cell>
        </row>
        <row r="163">
          <cell r="A163" t="str">
            <v>Filtro combustible final carro mto NPR ref:A-4052</v>
          </cell>
          <cell r="B163">
            <v>12760</v>
          </cell>
        </row>
        <row r="164">
          <cell r="A164" t="str">
            <v>Filtro combustible final CAT-D6D ref:1R0750</v>
          </cell>
          <cell r="B164">
            <v>53538.73</v>
          </cell>
        </row>
        <row r="165">
          <cell r="A165" t="str">
            <v>Filtro combustible final CAT-D7G ref.1R0750</v>
          </cell>
          <cell r="B165">
            <v>46154.080000000002</v>
          </cell>
        </row>
        <row r="166">
          <cell r="A166" t="str">
            <v>Filtro combustible final com CS433B ref:0676987</v>
          </cell>
          <cell r="B166">
            <v>23435.48</v>
          </cell>
        </row>
        <row r="167">
          <cell r="A167" t="str">
            <v>Filtro combustible final D8N ref:1R0749</v>
          </cell>
          <cell r="B167">
            <v>67331.039999999994</v>
          </cell>
        </row>
        <row r="168">
          <cell r="A168" t="str">
            <v>Filtro combustible final Hyster C-530A ref:PM228</v>
          </cell>
          <cell r="B168">
            <v>4999.6000000000004</v>
          </cell>
        </row>
        <row r="169">
          <cell r="A169" t="str">
            <v>Filtro combustible final moto 120G ref:1R0750</v>
          </cell>
          <cell r="B169">
            <v>46154.080000000002</v>
          </cell>
        </row>
        <row r="170">
          <cell r="A170" t="str">
            <v>Filtro combustible final perfiladora procut 1000R</v>
          </cell>
          <cell r="B170">
            <v>62772.24</v>
          </cell>
        </row>
        <row r="171">
          <cell r="A171" t="str">
            <v>Filtro combustible final retro 320 ref:5I7951</v>
          </cell>
          <cell r="B171">
            <v>45634.400000000001</v>
          </cell>
        </row>
        <row r="172">
          <cell r="A172" t="str">
            <v>Filtro combustible final retro 345BL ref:5I7951</v>
          </cell>
          <cell r="B172">
            <v>45634.400000000001</v>
          </cell>
        </row>
        <row r="173">
          <cell r="A173" t="str">
            <v>Filtro combustible final retro 436B ref:1596102</v>
          </cell>
          <cell r="B173">
            <v>94021.48</v>
          </cell>
        </row>
        <row r="174">
          <cell r="A174" t="str">
            <v>Filtro combustible final tanden DD-22 ref:59765511</v>
          </cell>
          <cell r="B174">
            <v>39208</v>
          </cell>
        </row>
        <row r="175">
          <cell r="A175" t="str">
            <v>Filtro combustible final Volqueta  ref:BF 877</v>
          </cell>
          <cell r="B175">
            <v>14999.96</v>
          </cell>
        </row>
        <row r="176">
          <cell r="A176" t="str">
            <v>Filtro combustible prim Bobcat 751 ref:6667352</v>
          </cell>
          <cell r="B176">
            <v>60517.2</v>
          </cell>
        </row>
        <row r="177">
          <cell r="A177" t="str">
            <v>Filtro combustible prim bobcat 873 ref:6667352</v>
          </cell>
          <cell r="B177">
            <v>60517.2</v>
          </cell>
        </row>
        <row r="178">
          <cell r="A178" t="str">
            <v>Filtro combustible prim carro mto NPR ref:A-4051</v>
          </cell>
          <cell r="B178">
            <v>11600</v>
          </cell>
        </row>
        <row r="179">
          <cell r="A179" t="str">
            <v>Filtro combustible prim carro mtoC-70 ref:PM228</v>
          </cell>
          <cell r="B179">
            <v>4999.6000000000004</v>
          </cell>
        </row>
        <row r="180">
          <cell r="A180" t="str">
            <v>Filtro combustible Primario (030)-08-09-10</v>
          </cell>
          <cell r="B180">
            <v>71813.45</v>
          </cell>
        </row>
        <row r="181">
          <cell r="A181" t="str">
            <v>Filtro combustible Primario (030-07)</v>
          </cell>
          <cell r="B181">
            <v>71813.45</v>
          </cell>
        </row>
        <row r="182">
          <cell r="A182" t="str">
            <v>Filtro combustible Primario 033-01</v>
          </cell>
          <cell r="B182">
            <v>71813.45</v>
          </cell>
        </row>
        <row r="183">
          <cell r="A183" t="str">
            <v>Filtro combustible Primario 033-02</v>
          </cell>
          <cell r="B183">
            <v>71813.45</v>
          </cell>
        </row>
        <row r="184">
          <cell r="A184" t="str">
            <v>Filtro Combustible Primario 120-03</v>
          </cell>
          <cell r="B184">
            <v>48751.32</v>
          </cell>
        </row>
        <row r="185">
          <cell r="A185" t="str">
            <v>Filtro combustible primario 12G ref:1R0750</v>
          </cell>
          <cell r="B185">
            <v>46154.080000000002</v>
          </cell>
        </row>
        <row r="186">
          <cell r="A186" t="str">
            <v>Filtro Combustible Primario 232-04</v>
          </cell>
          <cell r="B186">
            <v>25457.360000000001</v>
          </cell>
        </row>
        <row r="187">
          <cell r="A187" t="str">
            <v>Filtro combustible primario DD-22 ref:59765511</v>
          </cell>
          <cell r="B187">
            <v>39208</v>
          </cell>
        </row>
        <row r="188">
          <cell r="A188" t="str">
            <v>Filtro combustible primario Finisher ref:BF909</v>
          </cell>
          <cell r="B188">
            <v>43999.96</v>
          </cell>
        </row>
        <row r="189">
          <cell r="A189" t="str">
            <v>Filtro combustible primario recupRM350 ref:1R0749</v>
          </cell>
          <cell r="B189">
            <v>67331.039999999994</v>
          </cell>
        </row>
        <row r="190">
          <cell r="A190" t="str">
            <v>Filtro combustible primario retro 320 ref:5I7951</v>
          </cell>
          <cell r="B190">
            <v>45634.400000000001</v>
          </cell>
        </row>
        <row r="191">
          <cell r="A191" t="str">
            <v>Filtro combustible primario retro 345BL ref:5I7951</v>
          </cell>
          <cell r="B191">
            <v>45634.400000000001</v>
          </cell>
        </row>
        <row r="192">
          <cell r="A192" t="str">
            <v>Filtro combustible primario Volqueta ref:BF 876</v>
          </cell>
          <cell r="B192">
            <v>14999.96</v>
          </cell>
        </row>
        <row r="193">
          <cell r="A193" t="str">
            <v>Filtro combustible secundario Finisher ref: BF909</v>
          </cell>
          <cell r="B193">
            <v>43999.96</v>
          </cell>
        </row>
        <row r="194">
          <cell r="A194" t="str">
            <v>Filtro de motor irrigador de asfalto ref:FC-67</v>
          </cell>
          <cell r="B194">
            <v>17999.72</v>
          </cell>
        </row>
        <row r="195">
          <cell r="A195" t="str">
            <v>Filtro desechable gas Hyster C-530A ref:GF61</v>
          </cell>
          <cell r="B195">
            <v>5800</v>
          </cell>
        </row>
        <row r="196">
          <cell r="A196" t="str">
            <v>Filtro hdco compac PT125R ref:59490664</v>
          </cell>
          <cell r="B196">
            <v>117714.48</v>
          </cell>
        </row>
        <row r="197">
          <cell r="A197" t="str">
            <v>Filtro hdco compactador PT125R ref:59303123</v>
          </cell>
          <cell r="B197">
            <v>125072.36</v>
          </cell>
        </row>
        <row r="198">
          <cell r="A198" t="str">
            <v>Filtro Hidraulico 120-03</v>
          </cell>
          <cell r="B198">
            <v>112032.8</v>
          </cell>
        </row>
        <row r="199">
          <cell r="A199" t="str">
            <v>Filtro hidráulico 12G ref:1R0719</v>
          </cell>
          <cell r="B199">
            <v>41321.519999999997</v>
          </cell>
        </row>
        <row r="200">
          <cell r="A200" t="str">
            <v>Filtro Hidraulico 232-04</v>
          </cell>
          <cell r="B200">
            <v>20309.099999999999</v>
          </cell>
        </row>
        <row r="201">
          <cell r="A201" t="str">
            <v>Filtro hidraulico Bobcat 751 ref:6630977</v>
          </cell>
          <cell r="B201">
            <v>149575.04000000001</v>
          </cell>
        </row>
        <row r="202">
          <cell r="A202" t="str">
            <v>Filtro hidraulico Bobcat 873 ref:6630977</v>
          </cell>
          <cell r="B202">
            <v>149575.04000000001</v>
          </cell>
        </row>
        <row r="203">
          <cell r="A203" t="str">
            <v>Filtro hidraulico cam.vib.auto SD-100D ref58887936</v>
          </cell>
          <cell r="B203">
            <v>192709.64</v>
          </cell>
        </row>
        <row r="204">
          <cell r="A204" t="str">
            <v>Filtro hidraulico cargador  966C ref:1R0719</v>
          </cell>
          <cell r="B204">
            <v>41321.519999999997</v>
          </cell>
        </row>
        <row r="205">
          <cell r="A205" t="str">
            <v>Filtro hidraulico cargador 950B ref:1R0719</v>
          </cell>
          <cell r="B205">
            <v>41321.519999999997</v>
          </cell>
        </row>
        <row r="206">
          <cell r="A206" t="str">
            <v>Filtro hidraulico cargador 966D ref:1R0719</v>
          </cell>
          <cell r="B206">
            <v>41321.519999999997</v>
          </cell>
        </row>
        <row r="207">
          <cell r="A207" t="str">
            <v>Filtro hidraulico cargador 966E ref:1R0719</v>
          </cell>
          <cell r="B207">
            <v>41321.519999999997</v>
          </cell>
        </row>
        <row r="208">
          <cell r="A208" t="str">
            <v>Filtro hidraulico CAT-D6D ref:1R0741</v>
          </cell>
          <cell r="B208">
            <v>53538.73</v>
          </cell>
        </row>
        <row r="209">
          <cell r="A209" t="str">
            <v>Filtro hidraulico CAT-D7G ref:1R0735</v>
          </cell>
          <cell r="B209">
            <v>103168.08</v>
          </cell>
        </row>
        <row r="210">
          <cell r="A210" t="str">
            <v>Filtro hidraulico CAT-D7H ref:1R0735</v>
          </cell>
          <cell r="B210">
            <v>103168.08</v>
          </cell>
        </row>
        <row r="211">
          <cell r="A211" t="str">
            <v>Filtro hidraulico com.vib SD77 ref:58887936</v>
          </cell>
          <cell r="B211">
            <v>173686.8</v>
          </cell>
        </row>
        <row r="212">
          <cell r="A212" t="str">
            <v>Filtro hidraulico compactador DD65 ref:59026500</v>
          </cell>
          <cell r="B212">
            <v>58805.04</v>
          </cell>
        </row>
        <row r="213">
          <cell r="A213" t="str">
            <v>Filtro hidraulico D8N ref:1R0741</v>
          </cell>
          <cell r="B213">
            <v>46154.080000000002</v>
          </cell>
        </row>
        <row r="214">
          <cell r="A214" t="str">
            <v>Filtro hidraulico Finisher ref:BT287</v>
          </cell>
          <cell r="B214">
            <v>42000.12</v>
          </cell>
        </row>
        <row r="215">
          <cell r="A215" t="str">
            <v>Filtro hidraulico motoniveladora 120G ref:1R0719</v>
          </cell>
          <cell r="B215">
            <v>41321.519999999997</v>
          </cell>
        </row>
        <row r="216">
          <cell r="A216" t="str">
            <v>Filtro hidraulico perfiladora PR-450 ref:0541719</v>
          </cell>
          <cell r="B216">
            <v>41755.360000000001</v>
          </cell>
        </row>
        <row r="217">
          <cell r="A217" t="str">
            <v>Filtro hidraulico perfiladora procut 1000R</v>
          </cell>
          <cell r="B217">
            <v>305117.49</v>
          </cell>
        </row>
        <row r="218">
          <cell r="A218" t="str">
            <v>Filtro hidraulico retrocargador 428B ref:1194740</v>
          </cell>
          <cell r="B218">
            <v>50063.28</v>
          </cell>
        </row>
        <row r="219">
          <cell r="A219" t="str">
            <v>Filtro hidraulico retrocargador 436B ref:9T0973</v>
          </cell>
          <cell r="B219">
            <v>247439.6</v>
          </cell>
        </row>
        <row r="220">
          <cell r="A220" t="str">
            <v>Filtro hidraulico retroex330 ref:0944412</v>
          </cell>
          <cell r="B220">
            <v>38226.639999999999</v>
          </cell>
        </row>
        <row r="221">
          <cell r="A221" t="str">
            <v>Filtro hidraulico retroexcavadora 320 ref.4I3948</v>
          </cell>
          <cell r="B221">
            <v>170226.52</v>
          </cell>
        </row>
        <row r="222">
          <cell r="A222" t="str">
            <v>Filtro hidraulico retroexcavadora 345BL ref.4I3948</v>
          </cell>
          <cell r="B222">
            <v>170226.52</v>
          </cell>
        </row>
        <row r="223">
          <cell r="A223" t="str">
            <v>Filtro hidraulico tanden DD-22 ref:59480673</v>
          </cell>
          <cell r="B223">
            <v>41296</v>
          </cell>
        </row>
        <row r="224">
          <cell r="A224" t="str">
            <v>Filtro hidraulico tractor agricola ref:AR756</v>
          </cell>
          <cell r="B224">
            <v>19128.400000000001</v>
          </cell>
        </row>
        <row r="225">
          <cell r="A225" t="str">
            <v>Filtro hidrco compac.vib.auto CS433B ref:1446691</v>
          </cell>
          <cell r="B225">
            <v>157521.04</v>
          </cell>
        </row>
        <row r="226">
          <cell r="A226" t="str">
            <v>Filtro linea tandem DD-22 ref:36845493</v>
          </cell>
          <cell r="B226">
            <v>562600</v>
          </cell>
        </row>
        <row r="227">
          <cell r="A227" t="str">
            <v>Filtro Motor</v>
          </cell>
          <cell r="B227">
            <v>38537</v>
          </cell>
        </row>
        <row r="228">
          <cell r="A228" t="str">
            <v>Filtro Motor (030-07)</v>
          </cell>
          <cell r="B228">
            <v>38537</v>
          </cell>
        </row>
        <row r="229">
          <cell r="A229" t="str">
            <v>Filtro Motor 033-01</v>
          </cell>
          <cell r="B229">
            <v>38537</v>
          </cell>
        </row>
        <row r="230">
          <cell r="A230" t="str">
            <v>Filtro Motor 033-02</v>
          </cell>
          <cell r="B230">
            <v>38537</v>
          </cell>
        </row>
        <row r="231">
          <cell r="A231" t="str">
            <v>Filtro Motor 120-03</v>
          </cell>
          <cell r="B231">
            <v>42796.77</v>
          </cell>
        </row>
        <row r="232">
          <cell r="A232" t="str">
            <v>Filtro motor 12G ref:1R0739</v>
          </cell>
          <cell r="B232">
            <v>38226.639999999999</v>
          </cell>
        </row>
        <row r="233">
          <cell r="A233" t="str">
            <v>Filtro Motor 232-04</v>
          </cell>
          <cell r="B233">
            <v>20037</v>
          </cell>
        </row>
        <row r="234">
          <cell r="A234" t="str">
            <v xml:space="preserve">Filtro Motor 242-01 </v>
          </cell>
          <cell r="B234">
            <v>38537</v>
          </cell>
        </row>
        <row r="235">
          <cell r="A235" t="str">
            <v>Filtro Motor 242-05</v>
          </cell>
          <cell r="B235">
            <v>38537</v>
          </cell>
        </row>
        <row r="236">
          <cell r="A236" t="str">
            <v>Filtro motor cargador 950B ref:1R0739</v>
          </cell>
          <cell r="B236">
            <v>38226.639999999999</v>
          </cell>
        </row>
        <row r="237">
          <cell r="A237" t="str">
            <v>Filtro motor cargador 966C ref:1R0739</v>
          </cell>
          <cell r="B237">
            <v>38226.639999999999</v>
          </cell>
        </row>
        <row r="238">
          <cell r="A238" t="str">
            <v>Filtro motor cargador 966D ref:1R0739</v>
          </cell>
          <cell r="B238">
            <v>38226.639999999999</v>
          </cell>
        </row>
        <row r="239">
          <cell r="A239" t="str">
            <v>Filtro motor cargador 966E ref:1R0739</v>
          </cell>
          <cell r="B239">
            <v>38226.639999999999</v>
          </cell>
        </row>
        <row r="240">
          <cell r="A240" t="str">
            <v>Filtro motor carro manten C-70 ref: FC48</v>
          </cell>
          <cell r="B240">
            <v>10000.36</v>
          </cell>
        </row>
        <row r="241">
          <cell r="A241" t="str">
            <v>Filtro motor carro mto NPR ref: A4051</v>
          </cell>
          <cell r="B241">
            <v>9500.4</v>
          </cell>
        </row>
        <row r="242">
          <cell r="A242" t="str">
            <v>Filtro motor CAT-D6D ref:1R0739</v>
          </cell>
          <cell r="B242">
            <v>44342.9</v>
          </cell>
        </row>
        <row r="243">
          <cell r="A243" t="str">
            <v>Filtro motor CAT-D7G ref.1R0739</v>
          </cell>
          <cell r="B243">
            <v>38226.639999999999</v>
          </cell>
        </row>
        <row r="244">
          <cell r="A244" t="str">
            <v>Filtro motor CAT-D7H ref:1R0739</v>
          </cell>
          <cell r="B244">
            <v>38226.639999999999</v>
          </cell>
        </row>
        <row r="245">
          <cell r="A245" t="str">
            <v>Filtro motor com.vib SD77ref:59728170</v>
          </cell>
          <cell r="B245">
            <v>29975.56</v>
          </cell>
        </row>
        <row r="246">
          <cell r="A246" t="str">
            <v>Filtro motor compac PT125R ref:35308048</v>
          </cell>
          <cell r="B246">
            <v>61799</v>
          </cell>
        </row>
        <row r="247">
          <cell r="A247" t="str">
            <v>Filtro motor compac.vib.auto CS433B ref:7W2326</v>
          </cell>
          <cell r="B247">
            <v>33832.559999999998</v>
          </cell>
        </row>
        <row r="248">
          <cell r="A248" t="str">
            <v>Filtro motor compac.vibr.auto SD-100D ref:59728170</v>
          </cell>
          <cell r="B248">
            <v>33454.400000000001</v>
          </cell>
        </row>
        <row r="249">
          <cell r="A249" t="str">
            <v>Filtro motor compactador DD65 ref:97127328</v>
          </cell>
          <cell r="B249">
            <v>56971.08</v>
          </cell>
        </row>
        <row r="250">
          <cell r="A250" t="str">
            <v>Filtro motor D8N ref: 2P4005</v>
          </cell>
          <cell r="B250">
            <v>73466.28</v>
          </cell>
        </row>
        <row r="251">
          <cell r="A251" t="str">
            <v>Filtro motor finisher ref: A26</v>
          </cell>
          <cell r="B251">
            <v>12000.2</v>
          </cell>
        </row>
        <row r="252">
          <cell r="A252" t="str">
            <v>Filtro motor Hyster C-530A ref: PER49</v>
          </cell>
          <cell r="B252">
            <v>11600</v>
          </cell>
        </row>
        <row r="253">
          <cell r="A253" t="str">
            <v>Filtro motor minicargador Bobcat 751 ref:6665603</v>
          </cell>
          <cell r="B253">
            <v>32865.120000000003</v>
          </cell>
        </row>
        <row r="254">
          <cell r="A254" t="str">
            <v>Filtro motor minicargador Bobcat 873 ref:6665603</v>
          </cell>
          <cell r="B254">
            <v>32865.120000000003</v>
          </cell>
        </row>
        <row r="255">
          <cell r="A255" t="str">
            <v>Filtro motor motoniveladora 120G ref:1R0739</v>
          </cell>
          <cell r="B255">
            <v>38226.639999999999</v>
          </cell>
        </row>
        <row r="256">
          <cell r="A256" t="str">
            <v>Filtro motor perfiladora Pr-450 ref:1R0716</v>
          </cell>
          <cell r="B256">
            <v>76289.72</v>
          </cell>
        </row>
        <row r="257">
          <cell r="A257" t="str">
            <v>Filtro motor perfiladora procut 1000R</v>
          </cell>
          <cell r="B257">
            <v>103251.92</v>
          </cell>
        </row>
        <row r="258">
          <cell r="A258" t="str">
            <v>Filtro motor recuperadora RM350 ref:1R0716</v>
          </cell>
          <cell r="B258">
            <v>76289.72</v>
          </cell>
        </row>
        <row r="259">
          <cell r="A259" t="str">
            <v>Filtro motor retrocargador 428B 1R0739 ref:7W2326</v>
          </cell>
          <cell r="B259">
            <v>33832.559999999998</v>
          </cell>
        </row>
        <row r="260">
          <cell r="A260" t="str">
            <v>Filtro motor retrocargador 436B ref:7W2326</v>
          </cell>
          <cell r="B260">
            <v>33832.559999999998</v>
          </cell>
        </row>
        <row r="261">
          <cell r="A261" t="str">
            <v>Filtro motor retroexcavadora 320 ref:1R0739</v>
          </cell>
          <cell r="B261">
            <v>38226.639999999999</v>
          </cell>
        </row>
        <row r="262">
          <cell r="A262" t="str">
            <v>Filtro motor retroexcavadora 330 ref:1R0739</v>
          </cell>
          <cell r="B262">
            <v>32954</v>
          </cell>
        </row>
        <row r="263">
          <cell r="A263" t="str">
            <v>Filtro motor retroexcavadora 345BL ref:1R0739</v>
          </cell>
          <cell r="B263">
            <v>38226.639999999999</v>
          </cell>
        </row>
        <row r="264">
          <cell r="A264" t="str">
            <v>Filtro motor tandemDD-22 ref:59489583</v>
          </cell>
          <cell r="B264">
            <v>39904</v>
          </cell>
        </row>
        <row r="265">
          <cell r="A265" t="str">
            <v>Filtro motor tractor agricola ref: T19044</v>
          </cell>
          <cell r="B265">
            <v>15447.72</v>
          </cell>
        </row>
        <row r="266">
          <cell r="A266" t="str">
            <v>Filtro motor Volqueta  ref:FC-67</v>
          </cell>
          <cell r="B266">
            <v>17999.72</v>
          </cell>
        </row>
        <row r="267">
          <cell r="A267" t="str">
            <v>Filtro succion hco compac PT125R ref:59581595</v>
          </cell>
          <cell r="B267">
            <v>102811.96</v>
          </cell>
        </row>
        <row r="268">
          <cell r="A268" t="str">
            <v>Filtro Transmisión 120-03</v>
          </cell>
          <cell r="B268">
            <v>43964</v>
          </cell>
        </row>
        <row r="269">
          <cell r="A269" t="str">
            <v>Filtro transmisión 12G ref:1R0719</v>
          </cell>
          <cell r="B269">
            <v>41321.519999999997</v>
          </cell>
        </row>
        <row r="270">
          <cell r="A270" t="str">
            <v>Filtro transmision perfiladora procut 1000R</v>
          </cell>
          <cell r="B270">
            <v>305117.49</v>
          </cell>
        </row>
        <row r="271">
          <cell r="A271" t="str">
            <v>Filtro transmision recuperadora RM350 ref:1107464</v>
          </cell>
          <cell r="B271">
            <v>282130</v>
          </cell>
        </row>
        <row r="272">
          <cell r="A272" t="str">
            <v>Filtro transmision retrocargador 436B 1ref.194749</v>
          </cell>
          <cell r="B272">
            <v>50063.28</v>
          </cell>
        </row>
        <row r="273">
          <cell r="A273" t="str">
            <v>Filtro Transmisión232-04</v>
          </cell>
          <cell r="B273">
            <v>21400</v>
          </cell>
        </row>
        <row r="274">
          <cell r="A274" t="str">
            <v>Filtros hidraulicos recuperadora RM350 ref:0541719</v>
          </cell>
          <cell r="B274">
            <v>41755.360000000001</v>
          </cell>
        </row>
        <row r="275">
          <cell r="A275" t="str">
            <v>Frenos</v>
          </cell>
          <cell r="B275">
            <v>3000000</v>
          </cell>
        </row>
        <row r="276">
          <cell r="A276" t="str">
            <v>Frenos  (250)-03-04</v>
          </cell>
          <cell r="B276">
            <v>3000000</v>
          </cell>
        </row>
        <row r="277">
          <cell r="A277" t="str">
            <v>Frenos (270)01-02-03-04-05-06</v>
          </cell>
          <cell r="B277">
            <v>3000000</v>
          </cell>
        </row>
        <row r="278">
          <cell r="A278" t="str">
            <v>Frenos de irrigador de asfalto</v>
          </cell>
          <cell r="B278">
            <v>75</v>
          </cell>
        </row>
        <row r="279">
          <cell r="A279" t="str">
            <v>Frenos Volqueta</v>
          </cell>
          <cell r="B279">
            <v>75</v>
          </cell>
        </row>
        <row r="280">
          <cell r="A280" t="str">
            <v>Gasolina</v>
          </cell>
          <cell r="B280">
            <v>6200</v>
          </cell>
        </row>
        <row r="281">
          <cell r="A281" t="str">
            <v>Grasa</v>
          </cell>
          <cell r="B281">
            <v>5500</v>
          </cell>
        </row>
        <row r="282">
          <cell r="A282" t="str">
            <v>Grasa 232-04</v>
          </cell>
          <cell r="B282">
            <v>23200</v>
          </cell>
        </row>
        <row r="283">
          <cell r="A283" t="str">
            <v>Hidraulico 232-04</v>
          </cell>
          <cell r="B283">
            <v>57638.080000000002</v>
          </cell>
        </row>
        <row r="284">
          <cell r="A284" t="str">
            <v>Impacto, abrasión, factor Z - D8N</v>
          </cell>
          <cell r="B284">
            <v>25500</v>
          </cell>
        </row>
        <row r="285">
          <cell r="A285" t="str">
            <v>Impacto,abrasio,factor z perfiladora PR-450</v>
          </cell>
          <cell r="B285">
            <v>13200</v>
          </cell>
        </row>
        <row r="286">
          <cell r="A286" t="str">
            <v>Impacto,abrasion,factor z CAT-D6D</v>
          </cell>
          <cell r="B286">
            <v>15000</v>
          </cell>
        </row>
        <row r="287">
          <cell r="A287" t="str">
            <v>Impacto,abrasion,factor z CAT-D7G</v>
          </cell>
          <cell r="B287">
            <v>18000</v>
          </cell>
        </row>
        <row r="288">
          <cell r="A288" t="str">
            <v>Impacto,abrasion,factor z CAT-D7H</v>
          </cell>
          <cell r="B288">
            <v>18000</v>
          </cell>
        </row>
        <row r="289">
          <cell r="A289" t="str">
            <v>Impacto,abrasion,factor z finisher</v>
          </cell>
          <cell r="B289">
            <v>13200</v>
          </cell>
        </row>
        <row r="290">
          <cell r="A290" t="str">
            <v>Impacto,abrasion,factor z retroexcavadora 320</v>
          </cell>
          <cell r="B290">
            <v>10200</v>
          </cell>
        </row>
        <row r="291">
          <cell r="A291" t="str">
            <v>Impacto,abrasion,factor z retroexcavadora 345BL</v>
          </cell>
          <cell r="B291">
            <v>10200</v>
          </cell>
        </row>
        <row r="292">
          <cell r="A292" t="str">
            <v>Llantas</v>
          </cell>
          <cell r="B292">
            <v>400000</v>
          </cell>
        </row>
        <row r="293">
          <cell r="A293" t="str">
            <v>Llantas (030-07)</v>
          </cell>
          <cell r="B293">
            <v>400000</v>
          </cell>
        </row>
        <row r="294">
          <cell r="A294" t="str">
            <v>Llantas (250)-03-04</v>
          </cell>
          <cell r="B294">
            <v>7739993.2799999993</v>
          </cell>
        </row>
        <row r="295">
          <cell r="A295" t="str">
            <v>Llantas (270)01-02-03-04-05-06</v>
          </cell>
          <cell r="B295">
            <v>7739993.2799999993</v>
          </cell>
        </row>
        <row r="296">
          <cell r="A296" t="str">
            <v>Llantas 1100*20</v>
          </cell>
          <cell r="B296">
            <v>7739993.2799999993</v>
          </cell>
        </row>
        <row r="297">
          <cell r="A297" t="str">
            <v>Llantas 242-01</v>
          </cell>
          <cell r="B297">
            <v>400000</v>
          </cell>
        </row>
        <row r="298">
          <cell r="A298" t="str">
            <v>Llantas 242-05</v>
          </cell>
          <cell r="B298">
            <v>400000</v>
          </cell>
        </row>
        <row r="299">
          <cell r="A299" t="str">
            <v>Llantas cargador 950B ref:23.5*25</v>
          </cell>
          <cell r="B299">
            <v>5525776</v>
          </cell>
        </row>
        <row r="300">
          <cell r="A300" t="str">
            <v>Llantas cargador 966C ref:23.5*25</v>
          </cell>
          <cell r="B300">
            <v>5525776</v>
          </cell>
        </row>
        <row r="301">
          <cell r="A301" t="str">
            <v>Llantas cargador 966D ref:26.5*25</v>
          </cell>
          <cell r="B301">
            <v>9409920</v>
          </cell>
        </row>
        <row r="302">
          <cell r="A302" t="str">
            <v>LLantas cargador 966Eref:26.5*25</v>
          </cell>
          <cell r="B302">
            <v>9409920</v>
          </cell>
        </row>
        <row r="303">
          <cell r="A303" t="str">
            <v>Llantas carro mantenim C-70 750*16</v>
          </cell>
          <cell r="B303">
            <v>580000</v>
          </cell>
        </row>
        <row r="304">
          <cell r="A304" t="str">
            <v>LLantas com.vib.Dinapac CA15 ref:1400*24</v>
          </cell>
          <cell r="B304">
            <v>1781644</v>
          </cell>
        </row>
        <row r="305">
          <cell r="A305" t="str">
            <v>LLantas com.vibr-auto ingersoll rand ref:750*16</v>
          </cell>
          <cell r="B305">
            <v>4293160</v>
          </cell>
        </row>
        <row r="306">
          <cell r="A306" t="str">
            <v>Llantas compactador Hyster C-530A ref:750*16</v>
          </cell>
          <cell r="B306">
            <v>754000</v>
          </cell>
        </row>
        <row r="307">
          <cell r="A307" t="str">
            <v>Llantas copac.vib.auto Cs433B ref:14.9*24</v>
          </cell>
          <cell r="B307">
            <v>2441800</v>
          </cell>
        </row>
        <row r="308">
          <cell r="A308" t="str">
            <v>Llantas finisher 1800*25</v>
          </cell>
          <cell r="B308">
            <v>8352000</v>
          </cell>
        </row>
        <row r="309">
          <cell r="A309" t="str">
            <v>Llantas minicargador Bobcat 751 ref:10*16.5</v>
          </cell>
          <cell r="B309">
            <v>677400</v>
          </cell>
        </row>
        <row r="310">
          <cell r="A310" t="str">
            <v>LLantas minicargador Bobcat 873 ref:12*16.5</v>
          </cell>
          <cell r="B310">
            <v>871160</v>
          </cell>
        </row>
        <row r="311">
          <cell r="A311" t="str">
            <v>LLantas motoniveladora 120G ref:1300*24</v>
          </cell>
          <cell r="B311">
            <v>2709760</v>
          </cell>
        </row>
        <row r="312">
          <cell r="A312" t="str">
            <v>Llantas motoniveladora 12G ref:1400*24</v>
          </cell>
          <cell r="B312">
            <v>1781644</v>
          </cell>
        </row>
        <row r="313">
          <cell r="A313" t="str">
            <v>Llantas perfiladora procut 1000R ref:90513862</v>
          </cell>
          <cell r="B313">
            <v>2558728</v>
          </cell>
        </row>
        <row r="314">
          <cell r="A314" t="str">
            <v>Llantas recuperadora Rm350 15.5*25</v>
          </cell>
          <cell r="B314">
            <v>1977800</v>
          </cell>
        </row>
        <row r="315">
          <cell r="A315" t="str">
            <v>Llantas recuperadora RM350 23.5*25</v>
          </cell>
          <cell r="B315">
            <v>5525776</v>
          </cell>
        </row>
        <row r="316">
          <cell r="A316" t="str">
            <v>LLantas ref:1100*20 irrigador de asfalto</v>
          </cell>
          <cell r="B316">
            <v>800000</v>
          </cell>
        </row>
        <row r="317">
          <cell r="A317" t="str">
            <v>Llantas retrocargador 428B ref:12.5*18</v>
          </cell>
          <cell r="B317">
            <v>1318920</v>
          </cell>
        </row>
        <row r="318">
          <cell r="A318" t="str">
            <v>Llantas retrocargador 428B ref:19.5*24</v>
          </cell>
          <cell r="B318">
            <v>2460360</v>
          </cell>
        </row>
        <row r="319">
          <cell r="A319" t="str">
            <v>LLantas retrocargador 436B ref:1100*16</v>
          </cell>
          <cell r="B319">
            <v>600880</v>
          </cell>
        </row>
        <row r="320">
          <cell r="A320" t="str">
            <v>Llantas retrocargador 436B ref:19.5*24</v>
          </cell>
          <cell r="B320">
            <v>2460360</v>
          </cell>
        </row>
        <row r="321">
          <cell r="A321" t="str">
            <v>Llantas solidas de pavim finisher</v>
          </cell>
          <cell r="B321">
            <v>2588728</v>
          </cell>
        </row>
        <row r="322">
          <cell r="A322" t="str">
            <v>Llantas tractor agricola 13.6*38</v>
          </cell>
          <cell r="B322">
            <v>1405600</v>
          </cell>
        </row>
        <row r="323">
          <cell r="A323" t="str">
            <v>LLantas tractor agricola ref:1100*16</v>
          </cell>
          <cell r="B323">
            <v>601000</v>
          </cell>
        </row>
        <row r="324">
          <cell r="A324" t="str">
            <v>LLantas Volqueta ref:1100*20</v>
          </cell>
          <cell r="B324">
            <v>800000</v>
          </cell>
        </row>
        <row r="325">
          <cell r="A325" t="str">
            <v>Mando Final</v>
          </cell>
          <cell r="B325">
            <v>20037</v>
          </cell>
        </row>
        <row r="326">
          <cell r="A326" t="str">
            <v>Mano de obra</v>
          </cell>
          <cell r="B326">
            <v>5000000</v>
          </cell>
        </row>
        <row r="327">
          <cell r="A327" t="str">
            <v>Mano de obra  (250)-03-04</v>
          </cell>
          <cell r="B327">
            <v>5000000</v>
          </cell>
        </row>
        <row r="328">
          <cell r="A328" t="str">
            <v>Mano de obra (270)01-02-03-04-05-06</v>
          </cell>
          <cell r="B328">
            <v>5000000</v>
          </cell>
        </row>
        <row r="329">
          <cell r="A329" t="str">
            <v>Mano de obra 232-04</v>
          </cell>
          <cell r="B329">
            <v>2000000</v>
          </cell>
        </row>
        <row r="330">
          <cell r="A330" t="str">
            <v>Motor (030)-08-09</v>
          </cell>
          <cell r="B330">
            <v>38537</v>
          </cell>
        </row>
        <row r="331">
          <cell r="A331" t="str">
            <v>Motor 242-04</v>
          </cell>
          <cell r="B331">
            <v>38537</v>
          </cell>
        </row>
        <row r="332">
          <cell r="A332" t="str">
            <v>Multiproposito</v>
          </cell>
          <cell r="B332">
            <v>6380</v>
          </cell>
        </row>
        <row r="333">
          <cell r="A333" t="str">
            <v>Otro flitro</v>
          </cell>
          <cell r="B333">
            <v>25000</v>
          </cell>
        </row>
        <row r="334">
          <cell r="A334" t="str">
            <v>Pasador ref.8E6208 retrocargador 436B</v>
          </cell>
          <cell r="B334">
            <v>6600.4</v>
          </cell>
        </row>
        <row r="335">
          <cell r="A335" t="str">
            <v>Pasador ref: 1140468 retroexcavadora 330</v>
          </cell>
          <cell r="B335">
            <v>34260.6</v>
          </cell>
        </row>
        <row r="336">
          <cell r="A336" t="str">
            <v>Pasador ref: 1140468 retroexcavadora 345BL</v>
          </cell>
          <cell r="B336">
            <v>34260.6</v>
          </cell>
        </row>
        <row r="337">
          <cell r="A337" t="str">
            <v>Pasador ref:1140358 CAT-D7G</v>
          </cell>
          <cell r="B337">
            <v>19319.8</v>
          </cell>
        </row>
        <row r="338">
          <cell r="A338" t="str">
            <v>Pasador ref:1140358 retroexcavadora 320</v>
          </cell>
          <cell r="B338">
            <v>19319.8</v>
          </cell>
        </row>
        <row r="339">
          <cell r="A339" t="str">
            <v>Pasador ref:8E6208 retrocargador 428B</v>
          </cell>
          <cell r="B339">
            <v>6600.4</v>
          </cell>
        </row>
        <row r="340">
          <cell r="A340" t="str">
            <v>Perno ref.1140358 CAT D7H</v>
          </cell>
          <cell r="B340">
            <v>19319.8</v>
          </cell>
        </row>
        <row r="341">
          <cell r="A341" t="str">
            <v>Perno ref:4T2479</v>
          </cell>
          <cell r="B341">
            <v>85860.88</v>
          </cell>
        </row>
        <row r="342">
          <cell r="A342" t="str">
            <v>Perno ref:8E6359 CAT-D6D</v>
          </cell>
          <cell r="B342">
            <v>28147.4</v>
          </cell>
        </row>
        <row r="343">
          <cell r="A343" t="str">
            <v>Planchas Finisher ref:YB-876-2818</v>
          </cell>
          <cell r="B343">
            <v>1034035.6</v>
          </cell>
        </row>
        <row r="344">
          <cell r="A344" t="str">
            <v>Punta ref.1U3202 retrocargador 436B</v>
          </cell>
          <cell r="B344">
            <v>60268.959999999999</v>
          </cell>
        </row>
        <row r="345">
          <cell r="A345" t="str">
            <v>Punta ref.6Y0359 CAT-D6D</v>
          </cell>
          <cell r="B345">
            <v>436260.92</v>
          </cell>
        </row>
        <row r="346">
          <cell r="A346" t="str">
            <v>Punta ref.6Y0359 CAT-D7H</v>
          </cell>
          <cell r="B346">
            <v>436260.92</v>
          </cell>
        </row>
        <row r="347">
          <cell r="A347" t="str">
            <v>Punta ref: 6Y5230</v>
          </cell>
          <cell r="B347">
            <v>78354.52</v>
          </cell>
        </row>
        <row r="348">
          <cell r="A348" t="str">
            <v>Punta ref: 9W2452</v>
          </cell>
          <cell r="B348">
            <v>498945</v>
          </cell>
        </row>
        <row r="349">
          <cell r="A349" t="str">
            <v>Punta ref: 9W8452 retroexcavadora 330</v>
          </cell>
          <cell r="B349">
            <v>316841.24</v>
          </cell>
        </row>
        <row r="350">
          <cell r="A350" t="str">
            <v>Punta ref: 9W8452 retroexcavadora 345BL</v>
          </cell>
          <cell r="B350">
            <v>316841.24</v>
          </cell>
        </row>
        <row r="351">
          <cell r="A351" t="str">
            <v>Punta ref:1U3202 retrocargador 428B</v>
          </cell>
          <cell r="B351">
            <v>60268.959999999999</v>
          </cell>
        </row>
        <row r="352">
          <cell r="A352" t="str">
            <v>Punta ref:1U3352 retroexcavadora 320</v>
          </cell>
          <cell r="B352">
            <v>197834.52</v>
          </cell>
        </row>
        <row r="353">
          <cell r="A353" t="str">
            <v>Punta ref:6Y0359 CAT-D7G</v>
          </cell>
          <cell r="B353">
            <v>436260.92</v>
          </cell>
        </row>
        <row r="354">
          <cell r="A354" t="str">
            <v>Punta ref:6Y5230 motoniveladora 120G</v>
          </cell>
          <cell r="B354">
            <v>78354.52</v>
          </cell>
        </row>
        <row r="355">
          <cell r="A355" t="str">
            <v>Puntera ref.7Y0358 retroexcavadora 320</v>
          </cell>
          <cell r="B355">
            <v>1377507</v>
          </cell>
        </row>
        <row r="356">
          <cell r="A356" t="str">
            <v>Puntera ref.8E4194 CAT-D6D</v>
          </cell>
          <cell r="B356">
            <v>1137045.8999999999</v>
          </cell>
        </row>
        <row r="357">
          <cell r="A357" t="str">
            <v>Puntera ref: 3G6395 cargador 966C</v>
          </cell>
          <cell r="B357">
            <v>634612.80000000005</v>
          </cell>
        </row>
        <row r="358">
          <cell r="A358" t="str">
            <v>Puntera ref: 4T8101/3G9512 cargador 950B</v>
          </cell>
          <cell r="B358">
            <v>468430.04</v>
          </cell>
        </row>
        <row r="359">
          <cell r="A359" t="str">
            <v>Puntera ref: 8J9825 retroexcavadora 330</v>
          </cell>
          <cell r="B359">
            <v>2170369.2999999998</v>
          </cell>
        </row>
        <row r="360">
          <cell r="A360" t="str">
            <v>Puntera ref: 8J9825 retroexcavadora 345BL</v>
          </cell>
          <cell r="B360">
            <v>2170369.2999999998</v>
          </cell>
        </row>
        <row r="361">
          <cell r="A361" t="str">
            <v>Puntera ref:3G6395 cargador 966D</v>
          </cell>
          <cell r="B361">
            <v>634612.80000000005</v>
          </cell>
        </row>
        <row r="362">
          <cell r="A362" t="str">
            <v>Puntera ref:3G6395 cargador 966E</v>
          </cell>
          <cell r="B362">
            <v>634612.80000000005</v>
          </cell>
        </row>
        <row r="363">
          <cell r="A363" t="str">
            <v>Puntera ref:4j8843 CAT-D6D</v>
          </cell>
          <cell r="B363">
            <v>885540.52</v>
          </cell>
        </row>
        <row r="364">
          <cell r="A364" t="str">
            <v>Puntera ref:4j8843 CAT-D7G</v>
          </cell>
          <cell r="B364">
            <v>885540.52</v>
          </cell>
        </row>
        <row r="365">
          <cell r="A365" t="str">
            <v>Puntera ref:4j8843 CAT-D7H</v>
          </cell>
          <cell r="B365">
            <v>885540.52</v>
          </cell>
        </row>
        <row r="366">
          <cell r="A366" t="str">
            <v>Puntera ref:4J8844 CAT-D6D</v>
          </cell>
          <cell r="B366">
            <v>885540.52</v>
          </cell>
        </row>
        <row r="367">
          <cell r="A367" t="str">
            <v>Puntera ref:4J8844 CAT-D7G</v>
          </cell>
          <cell r="B367">
            <v>885540.52</v>
          </cell>
        </row>
        <row r="368">
          <cell r="A368" t="str">
            <v>Puntera ref:4J8844 CAT-D7H</v>
          </cell>
          <cell r="B368">
            <v>885540.52</v>
          </cell>
        </row>
        <row r="369">
          <cell r="A369" t="str">
            <v>Puntera ref:7Y0357 retroexcavadora 320</v>
          </cell>
          <cell r="B369">
            <v>1377507</v>
          </cell>
        </row>
        <row r="370">
          <cell r="A370" t="str">
            <v>Puntera ref:8E4193</v>
          </cell>
          <cell r="B370">
            <v>1137045.8999999999</v>
          </cell>
        </row>
        <row r="371">
          <cell r="A371" t="str">
            <v>Puntera ref:8E4194</v>
          </cell>
          <cell r="B371">
            <v>1137045.8999999999</v>
          </cell>
        </row>
        <row r="372">
          <cell r="A372" t="str">
            <v>Puntera ref:8J9826 retroexcavadora 330</v>
          </cell>
          <cell r="B372">
            <v>2170369.2999999998</v>
          </cell>
        </row>
        <row r="373">
          <cell r="A373" t="str">
            <v>Puntera ref:8J9826 retroexcavadora 345BL</v>
          </cell>
          <cell r="B373">
            <v>2170369.2999999998</v>
          </cell>
        </row>
        <row r="374">
          <cell r="A374" t="str">
            <v>Punteras ref: 2227570 perfiladora PR450</v>
          </cell>
          <cell r="B374">
            <v>18908</v>
          </cell>
        </row>
        <row r="375">
          <cell r="A375" t="str">
            <v>Punteras ref:2227570 perfiladora procut 1000R</v>
          </cell>
          <cell r="B375">
            <v>18908</v>
          </cell>
        </row>
        <row r="376">
          <cell r="A376" t="str">
            <v>ref:2227570recuperadora RM350</v>
          </cell>
          <cell r="B376">
            <v>18908</v>
          </cell>
        </row>
        <row r="377">
          <cell r="A377" t="str">
            <v>ref:5P8249 recuperadora RM350</v>
          </cell>
          <cell r="B377">
            <v>4049.56</v>
          </cell>
        </row>
        <row r="378">
          <cell r="A378" t="str">
            <v>ref:6K0545 recuperadora RM350</v>
          </cell>
          <cell r="B378">
            <v>11169.64</v>
          </cell>
        </row>
        <row r="379">
          <cell r="A379" t="str">
            <v>ref:6R3926 recuperadora RM350</v>
          </cell>
          <cell r="B379">
            <v>227669.72</v>
          </cell>
        </row>
        <row r="380">
          <cell r="A380" t="str">
            <v>ref:6R3927 recuperadora RM350</v>
          </cell>
          <cell r="B380">
            <v>113864.44</v>
          </cell>
        </row>
        <row r="381">
          <cell r="A381" t="str">
            <v>ref:7X0381 recuperadora RM350</v>
          </cell>
          <cell r="B381">
            <v>9608.2800000000007</v>
          </cell>
        </row>
        <row r="382">
          <cell r="A382" t="str">
            <v>ref:9U9617 recuperadora RM350</v>
          </cell>
          <cell r="B382">
            <v>37472.639999999999</v>
          </cell>
        </row>
        <row r="383">
          <cell r="A383" t="str">
            <v>Repuestos</v>
          </cell>
          <cell r="B383">
            <v>32000000</v>
          </cell>
        </row>
        <row r="384">
          <cell r="A384" t="str">
            <v>Repuestos (250)-03-04</v>
          </cell>
          <cell r="B384">
            <v>32000000</v>
          </cell>
        </row>
        <row r="385">
          <cell r="A385" t="str">
            <v>Repuestos (270)01-02-03-04-05-06</v>
          </cell>
          <cell r="B385">
            <v>32000000</v>
          </cell>
        </row>
        <row r="386">
          <cell r="A386" t="str">
            <v>Repuestos 232-04</v>
          </cell>
          <cell r="B386">
            <v>16000000</v>
          </cell>
        </row>
        <row r="387">
          <cell r="A387" t="str">
            <v>Reserva de mano de obra cargador 950B</v>
          </cell>
          <cell r="B387">
            <v>7000</v>
          </cell>
        </row>
        <row r="388">
          <cell r="A388" t="str">
            <v>Reserva de mano de obra cargador 966C</v>
          </cell>
          <cell r="B388">
            <v>7500</v>
          </cell>
        </row>
        <row r="389">
          <cell r="A389" t="str">
            <v>Reserva de mano de obra cargador 966D</v>
          </cell>
          <cell r="B389">
            <v>7500</v>
          </cell>
        </row>
        <row r="390">
          <cell r="A390" t="str">
            <v>Reserva de mano de obra cargador 966E</v>
          </cell>
          <cell r="B390">
            <v>7500</v>
          </cell>
        </row>
        <row r="391">
          <cell r="A391" t="str">
            <v>Reserva de mano de obra CAT-D7G</v>
          </cell>
          <cell r="B391">
            <v>7500</v>
          </cell>
        </row>
        <row r="392">
          <cell r="A392" t="str">
            <v>Reserva de mano de obra CAT-D7H</v>
          </cell>
          <cell r="B392">
            <v>7500</v>
          </cell>
        </row>
        <row r="393">
          <cell r="A393" t="str">
            <v>Reserva de mano de obra irrigador de asfalto</v>
          </cell>
          <cell r="B393">
            <v>25</v>
          </cell>
        </row>
        <row r="394">
          <cell r="A394" t="str">
            <v>Reserva de mano de obra minicargador Bobcat 75</v>
          </cell>
          <cell r="B394">
            <v>6250</v>
          </cell>
        </row>
        <row r="395">
          <cell r="A395" t="str">
            <v>Reserva de mano de obra minicargador Bobcat 873</v>
          </cell>
          <cell r="B395">
            <v>6250</v>
          </cell>
        </row>
        <row r="396">
          <cell r="A396" t="str">
            <v>Reserva de mano de obra motoniveladora 120G</v>
          </cell>
          <cell r="B396">
            <v>6250</v>
          </cell>
        </row>
        <row r="397">
          <cell r="A397" t="str">
            <v>Reserva de mano de obra perfiladora PR-450</v>
          </cell>
          <cell r="B397">
            <v>6250</v>
          </cell>
        </row>
        <row r="398">
          <cell r="A398" t="str">
            <v>Reserva de mano de obra retrocargador 436B</v>
          </cell>
          <cell r="B398">
            <v>9000</v>
          </cell>
        </row>
        <row r="399">
          <cell r="A399" t="str">
            <v>Reserva de mano de obra retroexcavadora 320</v>
          </cell>
          <cell r="B399">
            <v>6250</v>
          </cell>
        </row>
        <row r="400">
          <cell r="A400" t="str">
            <v>Reserva de mano de obra retroexcavadora 330</v>
          </cell>
          <cell r="B400">
            <v>7500</v>
          </cell>
        </row>
        <row r="401">
          <cell r="A401" t="str">
            <v>Reserva de mano de obra retroexcavadora 345BL</v>
          </cell>
          <cell r="B401">
            <v>6250</v>
          </cell>
        </row>
        <row r="402">
          <cell r="A402" t="str">
            <v>Reserva de mano de obra Volqueta</v>
          </cell>
          <cell r="B402">
            <v>11000</v>
          </cell>
        </row>
        <row r="403">
          <cell r="A403" t="str">
            <v>Reserva de mano de obra Volqueta</v>
          </cell>
          <cell r="B403">
            <v>25</v>
          </cell>
        </row>
        <row r="404">
          <cell r="A404" t="str">
            <v>Reserva de mano deobra compac.vib.SD77</v>
          </cell>
          <cell r="B404">
            <v>25</v>
          </cell>
        </row>
        <row r="405">
          <cell r="A405" t="str">
            <v>Reserva de reparaciones</v>
          </cell>
          <cell r="B405">
            <v>23368.2</v>
          </cell>
        </row>
        <row r="406">
          <cell r="A406" t="str">
            <v>Reserva de reparaciones cargador 950B</v>
          </cell>
          <cell r="B406">
            <v>23368.2</v>
          </cell>
        </row>
        <row r="407">
          <cell r="A407" t="str">
            <v>Reserva de reparaciones cargador 966C</v>
          </cell>
          <cell r="B407">
            <v>23368.2</v>
          </cell>
        </row>
        <row r="408">
          <cell r="A408" t="str">
            <v>Reserva de reparaciones cargador 966D</v>
          </cell>
          <cell r="B408">
            <v>10000</v>
          </cell>
        </row>
        <row r="409">
          <cell r="A409" t="str">
            <v>Reserva de reparaciones cargador 966E</v>
          </cell>
          <cell r="B409">
            <v>11250</v>
          </cell>
        </row>
        <row r="410">
          <cell r="A410" t="str">
            <v>Reserva de reparaciones CAT-D7H</v>
          </cell>
          <cell r="B410">
            <v>11250</v>
          </cell>
        </row>
        <row r="411">
          <cell r="A411" t="str">
            <v>Reserva de reparaciones comp.vib.auto. ingersoll</v>
          </cell>
          <cell r="B411">
            <v>11250</v>
          </cell>
        </row>
        <row r="412">
          <cell r="A412" t="str">
            <v>Reserva de reparaciones compac.vib.auto. CS433B</v>
          </cell>
          <cell r="B412">
            <v>6250</v>
          </cell>
        </row>
        <row r="413">
          <cell r="A413" t="str">
            <v>Reserva de reparaciones compac.vib.SD77</v>
          </cell>
          <cell r="B413">
            <v>6250</v>
          </cell>
        </row>
        <row r="414">
          <cell r="A414" t="str">
            <v>Reserva de reparaciones compactador tandem DD-22</v>
          </cell>
          <cell r="B414">
            <v>6250</v>
          </cell>
        </row>
        <row r="415">
          <cell r="A415" t="str">
            <v>Reserva de reparaciones minicargador Bobcat 75</v>
          </cell>
          <cell r="B415">
            <v>6250</v>
          </cell>
        </row>
        <row r="416">
          <cell r="A416" t="str">
            <v>Reserva de reparaciones minicargador Bobcat 873</v>
          </cell>
          <cell r="B416">
            <v>6250</v>
          </cell>
        </row>
        <row r="417">
          <cell r="A417" t="str">
            <v>Reserva de reparaciones motoniveladora 120G</v>
          </cell>
          <cell r="B417">
            <v>6250</v>
          </cell>
        </row>
        <row r="418">
          <cell r="A418" t="str">
            <v>Reserva de reparaciones perfiladora PR-450</v>
          </cell>
          <cell r="B418">
            <v>6250</v>
          </cell>
        </row>
        <row r="419">
          <cell r="A419" t="str">
            <v>Reserva de reparaciones- repuestos CAT-D6D</v>
          </cell>
          <cell r="B419">
            <v>21000</v>
          </cell>
        </row>
        <row r="420">
          <cell r="A420" t="str">
            <v>Reserva de reparaciones retrocargador 428B</v>
          </cell>
          <cell r="B420">
            <v>21000</v>
          </cell>
        </row>
        <row r="421">
          <cell r="A421" t="str">
            <v>Reserva de reparaciones retrocargador 436B</v>
          </cell>
          <cell r="B421">
            <v>9000</v>
          </cell>
        </row>
        <row r="422">
          <cell r="A422" t="str">
            <v>Reserva de reparaciones retroexcavadora 320</v>
          </cell>
          <cell r="B422">
            <v>7500</v>
          </cell>
        </row>
        <row r="423">
          <cell r="A423" t="str">
            <v>Reserva de reparaciones retroexcavadora 330</v>
          </cell>
          <cell r="B423">
            <v>7500</v>
          </cell>
        </row>
        <row r="424">
          <cell r="A424" t="str">
            <v>Reserva de reparaciones retroexcavadora 345BL</v>
          </cell>
          <cell r="B424">
            <v>6250</v>
          </cell>
        </row>
        <row r="425">
          <cell r="A425" t="str">
            <v>Reserva de repararaciones compactador DD65</v>
          </cell>
          <cell r="B425">
            <v>11000</v>
          </cell>
        </row>
        <row r="426">
          <cell r="A426" t="str">
            <v>Reserva de repuestos  irrigador de asfalto</v>
          </cell>
          <cell r="B426">
            <v>6250</v>
          </cell>
        </row>
        <row r="427">
          <cell r="A427" t="str">
            <v>Reserva de repuestos carro mantenim.NPR</v>
          </cell>
          <cell r="B427">
            <v>500</v>
          </cell>
        </row>
        <row r="428">
          <cell r="A428" t="str">
            <v>Reserva de repuestos CAT-D7G</v>
          </cell>
          <cell r="B428">
            <v>500</v>
          </cell>
        </row>
        <row r="429">
          <cell r="A429" t="str">
            <v>Reserva de repuestos de reparaciones C-70</v>
          </cell>
          <cell r="B429">
            <v>500</v>
          </cell>
        </row>
        <row r="430">
          <cell r="A430" t="str">
            <v>Reserva de repuestos de reparaciones Volqueta</v>
          </cell>
          <cell r="B430">
            <v>500</v>
          </cell>
        </row>
        <row r="431">
          <cell r="A431" t="str">
            <v>Reserva de repuestos Finisher</v>
          </cell>
          <cell r="B431">
            <v>11216.74</v>
          </cell>
        </row>
        <row r="432">
          <cell r="A432" t="str">
            <v>Reserva de repuestos Hyster C-530A</v>
          </cell>
          <cell r="B432">
            <v>11216.74</v>
          </cell>
        </row>
        <row r="433">
          <cell r="A433" t="str">
            <v>Reserva de repuestos perfiladora procut 1000R</v>
          </cell>
          <cell r="B433">
            <v>6250</v>
          </cell>
        </row>
        <row r="434">
          <cell r="A434" t="str">
            <v>Reserva de repuestos Recuperadora RM350</v>
          </cell>
          <cell r="B434">
            <v>6250</v>
          </cell>
        </row>
        <row r="435">
          <cell r="A435" t="str">
            <v>Reserva de repuestos tractor agricola</v>
          </cell>
          <cell r="B435">
            <v>6250</v>
          </cell>
        </row>
        <row r="436">
          <cell r="A436" t="str">
            <v>Reserva mano de obra carro mantenim. C-70</v>
          </cell>
          <cell r="B436">
            <v>6250</v>
          </cell>
        </row>
        <row r="437">
          <cell r="A437" t="str">
            <v>Reserva mano de obra carro mantenim.NPR</v>
          </cell>
          <cell r="B437">
            <v>25</v>
          </cell>
        </row>
        <row r="438">
          <cell r="A438" t="str">
            <v>Reserva mano de obra CAT-D6D</v>
          </cell>
          <cell r="B438">
            <v>25</v>
          </cell>
        </row>
        <row r="439">
          <cell r="A439" t="str">
            <v>Reserva mano de obra com.vib.auto.ingersoll rand</v>
          </cell>
          <cell r="B439">
            <v>6000</v>
          </cell>
        </row>
        <row r="440">
          <cell r="A440" t="str">
            <v>Reserva mano de obra compac PT125R</v>
          </cell>
          <cell r="B440">
            <v>6250</v>
          </cell>
        </row>
        <row r="441">
          <cell r="A441" t="str">
            <v>Reserva mano de obra compac.vib.auto.Cs433b</v>
          </cell>
          <cell r="B441">
            <v>6250</v>
          </cell>
        </row>
        <row r="442">
          <cell r="A442" t="str">
            <v>Reserva mano de obra compactador tandem DD-22</v>
          </cell>
          <cell r="B442">
            <v>6250</v>
          </cell>
        </row>
        <row r="443">
          <cell r="A443" t="str">
            <v>Reserva mano de obra Finisher</v>
          </cell>
          <cell r="B443">
            <v>8412.5499999999993</v>
          </cell>
        </row>
        <row r="444">
          <cell r="A444" t="str">
            <v>Reserva mano de obra Hyster C-530A</v>
          </cell>
          <cell r="B444">
            <v>8412.5499999999993</v>
          </cell>
        </row>
        <row r="445">
          <cell r="A445" t="str">
            <v>Reserva mano de obra perfiladora procut 1000R</v>
          </cell>
          <cell r="B445">
            <v>6250</v>
          </cell>
        </row>
        <row r="446">
          <cell r="A446" t="str">
            <v>Reserva mano de obra Recuperadora RM350</v>
          </cell>
          <cell r="B446">
            <v>6250</v>
          </cell>
        </row>
        <row r="447">
          <cell r="A447" t="str">
            <v>Reserva mano de obra retrocargador 428B</v>
          </cell>
          <cell r="B447">
            <v>6250</v>
          </cell>
        </row>
        <row r="448">
          <cell r="A448" t="str">
            <v>Reserva mano de obra tractor agricola</v>
          </cell>
          <cell r="B448">
            <v>6250</v>
          </cell>
        </row>
        <row r="449">
          <cell r="A449" t="str">
            <v>Reserva manode obra compactador DD65</v>
          </cell>
          <cell r="B449">
            <v>6250</v>
          </cell>
        </row>
        <row r="450">
          <cell r="A450" t="str">
            <v>Reserva repara ciones compac PT125R</v>
          </cell>
          <cell r="B450">
            <v>6250</v>
          </cell>
        </row>
        <row r="451">
          <cell r="A451" t="str">
            <v>Retenedor ref:1140358 CAT-D6D</v>
          </cell>
          <cell r="B451">
            <v>6250</v>
          </cell>
        </row>
        <row r="452">
          <cell r="A452" t="str">
            <v>Retenedor ref:1140358 CAT-D7H</v>
          </cell>
          <cell r="B452">
            <v>6250</v>
          </cell>
        </row>
        <row r="453">
          <cell r="A453" t="str">
            <v>Retenedor ref:8E6209 retrocargador 428B</v>
          </cell>
          <cell r="B453">
            <v>19319.8</v>
          </cell>
        </row>
        <row r="454">
          <cell r="A454" t="str">
            <v>Retenedor ref:8E6209 retrocargador 436B</v>
          </cell>
          <cell r="B454">
            <v>19319.8</v>
          </cell>
        </row>
        <row r="455">
          <cell r="A455" t="str">
            <v>Retenedor ref:8E6359 CAT-D7G</v>
          </cell>
          <cell r="B455">
            <v>14404.88</v>
          </cell>
        </row>
        <row r="456">
          <cell r="A456" t="str">
            <v>Retenedor ref:8E6359-3G9549 retroexcavadora 320</v>
          </cell>
          <cell r="B456">
            <v>14404.88</v>
          </cell>
        </row>
        <row r="457">
          <cell r="A457" t="str">
            <v>Retenedor ref:8E6359-3G9549 retroexcavadora 345BL</v>
          </cell>
          <cell r="B457">
            <v>28147.4</v>
          </cell>
        </row>
        <row r="458">
          <cell r="A458" t="str">
            <v>Retenedor ref:8E8469 retroexcavadora 330</v>
          </cell>
          <cell r="B458">
            <v>28147.4</v>
          </cell>
        </row>
        <row r="459">
          <cell r="A459" t="str">
            <v>SAE 10W</v>
          </cell>
          <cell r="B459">
            <v>32486.959999999999</v>
          </cell>
        </row>
        <row r="460">
          <cell r="A460" t="str">
            <v>SAE 40</v>
          </cell>
          <cell r="B460">
            <v>32486.959999999999</v>
          </cell>
        </row>
        <row r="461">
          <cell r="A461" t="str">
            <v>SAE 50</v>
          </cell>
          <cell r="B461">
            <v>23558.44</v>
          </cell>
        </row>
        <row r="462">
          <cell r="A462" t="str">
            <v>Tormillo ref:4J9058</v>
          </cell>
          <cell r="B462">
            <v>24824</v>
          </cell>
        </row>
        <row r="463">
          <cell r="A463" t="str">
            <v>Tornillo ref.5J4772 CAT-D7G</v>
          </cell>
          <cell r="B463">
            <v>23242.92</v>
          </cell>
        </row>
        <row r="464">
          <cell r="A464" t="str">
            <v>Tornillo ref.6F0196 CAT-D7H</v>
          </cell>
          <cell r="B464">
            <v>13853.88</v>
          </cell>
        </row>
        <row r="465">
          <cell r="A465" t="str">
            <v>Tornillo ref:3F5108</v>
          </cell>
          <cell r="B465">
            <v>9096.7199999999993</v>
          </cell>
        </row>
        <row r="466">
          <cell r="A466" t="str">
            <v>Tornillo ref:3F5108  motoniveladora 120G</v>
          </cell>
          <cell r="B466">
            <v>3804.8</v>
          </cell>
        </row>
        <row r="467">
          <cell r="A467" t="str">
            <v>Tornillo ref:4F4042 cargador 950B</v>
          </cell>
          <cell r="B467">
            <v>3804.8</v>
          </cell>
        </row>
        <row r="468">
          <cell r="A468" t="str">
            <v>Tornillo ref:5P8823 cargador 966D</v>
          </cell>
          <cell r="B468">
            <v>3804.8</v>
          </cell>
        </row>
        <row r="469">
          <cell r="A469" t="str">
            <v>Tornillo ref:6F0196 CAT-D6D</v>
          </cell>
          <cell r="B469">
            <v>12842.36</v>
          </cell>
        </row>
        <row r="470">
          <cell r="A470" t="str">
            <v>Tornillo ref:6F0196 CAT-D7G</v>
          </cell>
          <cell r="B470">
            <v>38469.08</v>
          </cell>
        </row>
        <row r="471">
          <cell r="A471" t="str">
            <v>Tornillo ref:6i6371 retroexcavadora 320</v>
          </cell>
          <cell r="B471">
            <v>9096.7199999999993</v>
          </cell>
        </row>
        <row r="472">
          <cell r="A472" t="str">
            <v>Tornillo ref:6i6371 retroexcavadora 320</v>
          </cell>
          <cell r="B472">
            <v>14103</v>
          </cell>
        </row>
        <row r="473">
          <cell r="A473" t="str">
            <v>Tornillo ref:6i6371 retroexcavadora 345BL</v>
          </cell>
          <cell r="B473">
            <v>14103</v>
          </cell>
        </row>
        <row r="474">
          <cell r="A474" t="str">
            <v>Tornillo ref:6V6535 cargador 966C</v>
          </cell>
          <cell r="B474">
            <v>14103</v>
          </cell>
        </row>
        <row r="475">
          <cell r="A475" t="str">
            <v>Tornillo ref:7Y2146 retroexcavadora 330</v>
          </cell>
          <cell r="B475">
            <v>34782.6</v>
          </cell>
        </row>
        <row r="476">
          <cell r="A476" t="str">
            <v>Tornillos ref:5P8823 cargador 966E</v>
          </cell>
          <cell r="B476">
            <v>18122.68</v>
          </cell>
        </row>
        <row r="477">
          <cell r="A477" t="str">
            <v>Transmisión 232-04</v>
          </cell>
          <cell r="B477">
            <v>18122.68</v>
          </cell>
        </row>
        <row r="478">
          <cell r="A478" t="str">
            <v>Transmisión 242-04</v>
          </cell>
          <cell r="B478">
            <v>38469.08</v>
          </cell>
        </row>
        <row r="479">
          <cell r="A479" t="str">
            <v>Transmisión 242-05</v>
          </cell>
          <cell r="B479">
            <v>92800</v>
          </cell>
        </row>
        <row r="480">
          <cell r="A480" t="str">
            <v>Tuerca ref.2J3505 CAT-D6D</v>
          </cell>
          <cell r="B480">
            <v>5500</v>
          </cell>
        </row>
        <row r="481">
          <cell r="A481" t="str">
            <v>Tuerca ref.2J3505 CAT-D7G</v>
          </cell>
          <cell r="B481">
            <v>5500</v>
          </cell>
        </row>
        <row r="482">
          <cell r="A482" t="str">
            <v>Tuerca ref.4K0367 motoniveladora 120G</v>
          </cell>
          <cell r="B482">
            <v>4897.5200000000004</v>
          </cell>
        </row>
        <row r="483">
          <cell r="A483" t="str">
            <v>Tuerca ref:2J 3505 CAT-D7H</v>
          </cell>
          <cell r="B483">
            <v>4897.5200000000004</v>
          </cell>
        </row>
      </sheetData>
      <sheetData sheetId="2">
        <row r="7">
          <cell r="B7" t="str">
            <v xml:space="preserve"> SUELDOS</v>
          </cell>
        </row>
        <row r="8">
          <cell r="B8" t="str">
            <v>COND. CAMION</v>
          </cell>
          <cell r="C8">
            <v>433700</v>
          </cell>
        </row>
        <row r="9">
          <cell r="B9" t="str">
            <v>COND. CAMIONETA</v>
          </cell>
          <cell r="C9">
            <v>433700</v>
          </cell>
        </row>
        <row r="10">
          <cell r="B10" t="str">
            <v>COND. CARROTANQUE</v>
          </cell>
          <cell r="C10">
            <v>433700</v>
          </cell>
        </row>
        <row r="11">
          <cell r="B11" t="str">
            <v>COND. TANQUE</v>
          </cell>
          <cell r="C11">
            <v>433700</v>
          </cell>
        </row>
        <row r="12">
          <cell r="B12" t="str">
            <v>COND. TRAILER-DOLLY</v>
          </cell>
          <cell r="C12">
            <v>433700</v>
          </cell>
        </row>
        <row r="13">
          <cell r="B13" t="str">
            <v>COND. VEHICULO DE APOYO</v>
          </cell>
          <cell r="C13">
            <v>433700</v>
          </cell>
        </row>
        <row r="14">
          <cell r="B14" t="str">
            <v>COND. VOLQUETAS</v>
          </cell>
          <cell r="C14">
            <v>433700</v>
          </cell>
        </row>
        <row r="15">
          <cell r="B15" t="str">
            <v>OP. BULLDOZER</v>
          </cell>
          <cell r="C15">
            <v>620796</v>
          </cell>
        </row>
        <row r="16">
          <cell r="B16" t="str">
            <v>OP. CARGADORES</v>
          </cell>
          <cell r="C16">
            <v>644222</v>
          </cell>
        </row>
        <row r="17">
          <cell r="B17" t="str">
            <v>OP. COMPACTADORES</v>
          </cell>
          <cell r="C17">
            <v>500000</v>
          </cell>
        </row>
        <row r="18">
          <cell r="B18" t="str">
            <v>OP. COMPRENSOR</v>
          </cell>
          <cell r="C18">
            <v>500000</v>
          </cell>
        </row>
        <row r="19">
          <cell r="B19" t="str">
            <v>OP. CORTADORA PAV</v>
          </cell>
          <cell r="C19">
            <v>583000</v>
          </cell>
        </row>
        <row r="20">
          <cell r="B20" t="str">
            <v>OP. DERRETIDORA</v>
          </cell>
          <cell r="C20">
            <v>583000</v>
          </cell>
        </row>
        <row r="21">
          <cell r="B21" t="str">
            <v>OP. FRESADORA ASFALTO</v>
          </cell>
          <cell r="C21">
            <v>616000</v>
          </cell>
        </row>
        <row r="22">
          <cell r="B22" t="str">
            <v>OP. IRRIGADOR</v>
          </cell>
          <cell r="C22">
            <v>495000</v>
          </cell>
        </row>
        <row r="23">
          <cell r="B23" t="str">
            <v>OP. MINICARGADOR</v>
          </cell>
          <cell r="C23">
            <v>550000</v>
          </cell>
        </row>
        <row r="24">
          <cell r="B24" t="str">
            <v>OP. MOTONIVELADORA</v>
          </cell>
          <cell r="C24">
            <v>967474</v>
          </cell>
        </row>
        <row r="25">
          <cell r="B25" t="str">
            <v>OP. PAVIMENTADORA</v>
          </cell>
          <cell r="C25">
            <v>671000</v>
          </cell>
        </row>
        <row r="26">
          <cell r="B26" t="str">
            <v>OP. PAVIMENTADORA W1900 (100-03)</v>
          </cell>
          <cell r="C26">
            <v>1100000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sheetData sheetId="192" refreshError="1"/>
      <sheetData sheetId="193"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Itemes Renovación"/>
      <sheetName val="FECHAS DE CORTE"/>
      <sheetName val="Informacion General"/>
      <sheetName val="PR_1"/>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 val="TAR.E"/>
      <sheetName val="MAT"/>
      <sheetName val="FPS"/>
      <sheetName val="CUAD."/>
      <sheetName val="C Y M"/>
      <sheetName val="Ppta"/>
      <sheetName val="PROG"/>
      <sheetName val="AIU"/>
      <sheetName val="JORN"/>
      <sheetName val="RESUM"/>
      <sheetName val="CON.EJEC"/>
      <sheetName val="CU15A"/>
      <sheetName val="Cap. Residual"/>
      <sheetName val="OPAVACAL"/>
    </sheetNames>
    <sheetDataSet>
      <sheetData sheetId="0" refreshError="1">
        <row r="106">
          <cell r="F106">
            <v>2090</v>
          </cell>
        </row>
        <row r="137">
          <cell r="F137">
            <v>3001</v>
          </cell>
        </row>
        <row r="197">
          <cell r="F197">
            <v>48454</v>
          </cell>
        </row>
        <row r="226">
          <cell r="F226">
            <v>71950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udales"/>
      <sheetName val="Diametros"/>
      <sheetName val="Perfiles"/>
      <sheetName val="Punto de operaciónº"/>
      <sheetName val="Curva-sistemaº"/>
      <sheetName val="Curva.bombaº"/>
      <sheetName val="Datos-Gráfica"/>
      <sheetName val="Gráf.-"/>
      <sheetName val="Hoja1"/>
      <sheetName val="Laminas"/>
      <sheetName val="Perfiles (2)"/>
      <sheetName val="APU"/>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udales"/>
      <sheetName val="Lagunas"/>
      <sheetName val="Planta"/>
      <sheetName val="Perfil"/>
      <sheetName val="T. Grasa"/>
      <sheetName val="Rejilla"/>
      <sheetName val="Ref."/>
      <sheetName val="Jqm"/>
      <sheetName val="Eras de Secado CRITES"/>
      <sheetName val="Materiales"/>
      <sheetName val="Impresion"/>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E"/>
      <sheetName val="ESTADO RED"/>
      <sheetName val="CARRETERAS"/>
      <sheetName val="GENERALIDADES "/>
      <sheetName val="PR 1"/>
    </sheetNames>
    <sheetDataSet>
      <sheetData sheetId="0"/>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refreshError="1"/>
      <sheetData sheetId="201" refreshError="1"/>
      <sheetData sheetId="202" refreshError="1"/>
      <sheetData sheetId="203" refreshError="1"/>
      <sheetData sheetId="204" refreshError="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PUs"/>
      <sheetName val="MUROS"/>
      <sheetName val="PPTO DEFINITIVO"/>
      <sheetName val="ACTA N°1"/>
    </sheetNames>
    <sheetDataSet>
      <sheetData sheetId="0" refreshError="1"/>
      <sheetData sheetId="1" refreshError="1">
        <row r="31">
          <cell r="G31">
            <v>1500</v>
          </cell>
        </row>
        <row r="63">
          <cell r="G63">
            <v>1300</v>
          </cell>
        </row>
        <row r="93">
          <cell r="G93">
            <v>3500</v>
          </cell>
        </row>
        <row r="123">
          <cell r="G123">
            <v>19000</v>
          </cell>
        </row>
        <row r="183">
          <cell r="G183">
            <v>41000</v>
          </cell>
        </row>
        <row r="213">
          <cell r="G213">
            <v>342000</v>
          </cell>
        </row>
        <row r="243">
          <cell r="G243">
            <v>47000</v>
          </cell>
        </row>
        <row r="273">
          <cell r="G273">
            <v>27500</v>
          </cell>
        </row>
        <row r="303">
          <cell r="G303">
            <v>25000</v>
          </cell>
        </row>
        <row r="363">
          <cell r="G363">
            <v>28000</v>
          </cell>
        </row>
        <row r="393">
          <cell r="G393">
            <v>24000</v>
          </cell>
        </row>
        <row r="423">
          <cell r="G423">
            <v>24000</v>
          </cell>
        </row>
        <row r="483">
          <cell r="G483">
            <v>80000</v>
          </cell>
        </row>
        <row r="513">
          <cell r="G513">
            <v>25000</v>
          </cell>
        </row>
        <row r="543">
          <cell r="G543">
            <v>1600</v>
          </cell>
        </row>
        <row r="573">
          <cell r="G573">
            <v>26000</v>
          </cell>
        </row>
        <row r="633">
          <cell r="G633">
            <v>24000</v>
          </cell>
        </row>
        <row r="663">
          <cell r="G663">
            <v>35000</v>
          </cell>
        </row>
        <row r="693">
          <cell r="G693">
            <v>56000</v>
          </cell>
        </row>
        <row r="723">
          <cell r="G723">
            <v>43000</v>
          </cell>
        </row>
        <row r="753">
          <cell r="G753">
            <v>17000</v>
          </cell>
        </row>
        <row r="783">
          <cell r="G783">
            <v>55000</v>
          </cell>
        </row>
        <row r="813">
          <cell r="G813">
            <v>70000</v>
          </cell>
        </row>
        <row r="843">
          <cell r="G843">
            <v>17000</v>
          </cell>
        </row>
        <row r="873">
          <cell r="G873">
            <v>11000</v>
          </cell>
        </row>
        <row r="903">
          <cell r="G903">
            <v>39000</v>
          </cell>
        </row>
        <row r="933">
          <cell r="G933">
            <v>30000</v>
          </cell>
        </row>
        <row r="963">
          <cell r="G963">
            <v>175000</v>
          </cell>
        </row>
        <row r="993">
          <cell r="G993">
            <v>26000</v>
          </cell>
        </row>
        <row r="1023">
          <cell r="G1023">
            <v>35000</v>
          </cell>
        </row>
        <row r="1053">
          <cell r="G1053">
            <v>8000</v>
          </cell>
        </row>
        <row r="1083">
          <cell r="G1083">
            <v>12000</v>
          </cell>
        </row>
        <row r="1113">
          <cell r="G1113">
            <v>6500</v>
          </cell>
        </row>
        <row r="1143">
          <cell r="G1143">
            <v>360000</v>
          </cell>
        </row>
        <row r="1173">
          <cell r="G1173">
            <v>6500</v>
          </cell>
        </row>
        <row r="1203">
          <cell r="G1203">
            <v>5000</v>
          </cell>
        </row>
        <row r="1233">
          <cell r="G1233">
            <v>360000</v>
          </cell>
        </row>
        <row r="1263">
          <cell r="G1263">
            <v>46000</v>
          </cell>
        </row>
      </sheetData>
      <sheetData sheetId="2" refreshError="1"/>
      <sheetData sheetId="3" refreshError="1"/>
      <sheetData sheetId="4" refreshError="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TIPACOQUE"/>
      <sheetName val="Presupuesto PASO ELEVADO"/>
      <sheetName val="Lista Base"/>
      <sheetName val="Niples"/>
      <sheetName val="Ins_MO"/>
      <sheetName val="Ins_Mat"/>
      <sheetName val="Ins_TR"/>
      <sheetName val="Ins_EH"/>
      <sheetName val="Print"/>
      <sheetName val="3.1.13A"/>
      <sheetName val="2.1.17"/>
      <sheetName val="3.3.1"/>
      <sheetName val="1.1.86"/>
      <sheetName val="1.2.4"/>
      <sheetName val="2.1.21"/>
      <sheetName val="2.1.1"/>
      <sheetName val="2.7.4"/>
      <sheetName val="1.2.25"/>
      <sheetName val="2.5.44"/>
      <sheetName val="2.5.44A"/>
      <sheetName val="6.4.2.196"/>
      <sheetName val="6.4.2.196A"/>
      <sheetName val="2.5.6"/>
      <sheetName val="2.5.6A"/>
      <sheetName val="6.4.2.197"/>
      <sheetName val="6.4.2.197A"/>
      <sheetName val="6.4.2.198"/>
      <sheetName val="6.4.2.198A"/>
      <sheetName val="2.6.45"/>
      <sheetName val="2.6.46"/>
      <sheetName val="2.6.47"/>
      <sheetName val="2.6.48"/>
      <sheetName val="3.17.10A"/>
      <sheetName val="3.17.10B"/>
      <sheetName val="3.17.3"/>
      <sheetName val="6.4.2.199"/>
      <sheetName val="2.7.1"/>
      <sheetName val="2.6.11"/>
      <sheetName val="PASO ELEVADO"/>
      <sheetName val="1.1.7"/>
      <sheetName val="3.11.2"/>
      <sheetName val="3.5.1"/>
      <sheetName val="1.2.10"/>
      <sheetName val="3.3.13"/>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SISTEMA RAMMING"/>
      <sheetName val="6.4.2.221"/>
      <sheetName val="3.3.4"/>
      <sheetName val="COSTOS AMBIENTALES"/>
      <sheetName val="6.4.2.306"/>
      <sheetName val="1.1.62"/>
      <sheetName val="6.4.2.307"/>
      <sheetName val="6.4.2.308"/>
      <sheetName val="6.4.2.309"/>
      <sheetName val="6.4.2.310"/>
      <sheetName val="6.4.2.311"/>
    </sheetNames>
    <sheetDataSet>
      <sheetData sheetId="0" refreshError="1"/>
      <sheetData sheetId="1" refreshError="1"/>
      <sheetData sheetId="2">
        <row r="4">
          <cell r="A4" t="str">
            <v>1.1.7</v>
          </cell>
          <cell r="B4" t="str">
            <v>LOCALIZACION Y REPLANTEO OBRA ARQUITECTONICA (ESTRUCTURAS)</v>
          </cell>
          <cell r="C4" t="str">
            <v>M²</v>
          </cell>
        </row>
        <row r="5">
          <cell r="A5" t="str">
            <v>1.1.27</v>
          </cell>
          <cell r="B5" t="str">
            <v>Desmonte de Adoquin prefabricado</v>
          </cell>
          <cell r="C5" t="str">
            <v>M²</v>
          </cell>
        </row>
        <row r="6">
          <cell r="A6" t="str">
            <v>1.1.86</v>
          </cell>
          <cell r="B6" t="str">
            <v>RETIRO MATERIAL SOBRANTE INCLUYE CARGUE</v>
          </cell>
          <cell r="C6" t="str">
            <v>M³</v>
          </cell>
        </row>
        <row r="7">
          <cell r="A7" t="str">
            <v>2.1.33</v>
          </cell>
          <cell r="B7" t="str">
            <v>Suministro e instalacion de tuberia PVC  RDE 21   1.1/2"</v>
          </cell>
          <cell r="C7" t="str">
            <v>ML</v>
          </cell>
        </row>
        <row r="8">
          <cell r="A8" t="str">
            <v>2.1.35</v>
          </cell>
          <cell r="B8" t="str">
            <v>Suministro e instalación de Tuberia PVC D=2" RDE 21 E.L.</v>
          </cell>
          <cell r="C8" t="str">
            <v>ML</v>
          </cell>
        </row>
        <row r="9">
          <cell r="A9" t="str">
            <v>2.1.38</v>
          </cell>
          <cell r="B9" t="str">
            <v>Suministro e instalación Tubería PVC. D = 4"  RDE 21 Union Mecanica</v>
          </cell>
          <cell r="C9" t="str">
            <v>ML</v>
          </cell>
        </row>
        <row r="10">
          <cell r="A10" t="str">
            <v>2.1.40</v>
          </cell>
          <cell r="B10" t="str">
            <v>Suministro e instalación de Tuberia Union Mecánica  PVC 8" RDE 21</v>
          </cell>
          <cell r="C10" t="str">
            <v>ML</v>
          </cell>
        </row>
        <row r="11">
          <cell r="A11" t="str">
            <v>2.4.49</v>
          </cell>
          <cell r="B11" t="str">
            <v xml:space="preserve">Suministro e instalación de Codo 90º  Radio Corto Union Platino  PVC D=4" </v>
          </cell>
          <cell r="C11" t="str">
            <v>ML</v>
          </cell>
        </row>
        <row r="12">
          <cell r="A12" t="str">
            <v>2.4.16</v>
          </cell>
          <cell r="B12" t="str">
            <v>Suministro e instalación de Codo 90° PVC 8" RDE 21</v>
          </cell>
          <cell r="C12" t="str">
            <v>UN</v>
          </cell>
        </row>
        <row r="13">
          <cell r="A13" t="str">
            <v>2.4.56</v>
          </cell>
          <cell r="B13" t="str">
            <v>SUMINISTRO E INSTALACIÓN DE CODO 45° RADIO CORTO PVC 6"</v>
          </cell>
          <cell r="C13" t="str">
            <v>UN</v>
          </cell>
        </row>
        <row r="14">
          <cell r="A14" t="str">
            <v>2.4.85</v>
          </cell>
          <cell r="B14" t="str">
            <v xml:space="preserve">Suministro e instalacion Union presion Soldar PVC  1 1/2 </v>
          </cell>
          <cell r="C14" t="str">
            <v>UN</v>
          </cell>
        </row>
        <row r="15">
          <cell r="A15" t="str">
            <v>2.4.86</v>
          </cell>
          <cell r="B15" t="str">
            <v>Suministro e instalacion de union Mecanica PVC 2"</v>
          </cell>
          <cell r="C15" t="str">
            <v>UN</v>
          </cell>
        </row>
        <row r="16">
          <cell r="A16" t="str">
            <v>2.4.118</v>
          </cell>
          <cell r="B16" t="str">
            <v>BUJE PVC  SOLDADO D = 3/4" * 1/2"</v>
          </cell>
          <cell r="C16" t="str">
            <v>UN</v>
          </cell>
        </row>
        <row r="17">
          <cell r="A17" t="str">
            <v>2.4.119</v>
          </cell>
          <cell r="B17" t="str">
            <v>BUJE PVC  SOLDADO D = 1" * 1/2"</v>
          </cell>
          <cell r="C17" t="str">
            <v>UN</v>
          </cell>
        </row>
        <row r="18">
          <cell r="A18" t="str">
            <v>2.4.120</v>
          </cell>
          <cell r="B18" t="str">
            <v xml:space="preserve"> BUJE PVC  SOLDADO D = 1" * 3/4"</v>
          </cell>
          <cell r="C18" t="str">
            <v>UN</v>
          </cell>
        </row>
        <row r="19">
          <cell r="A19" t="str">
            <v>2.4.121</v>
          </cell>
          <cell r="B19" t="str">
            <v>BUJE PVC  SOLDADO D = 1 1/2" * 1"</v>
          </cell>
          <cell r="C19" t="str">
            <v>UN</v>
          </cell>
        </row>
        <row r="20">
          <cell r="A20" t="str">
            <v>2.4.122</v>
          </cell>
          <cell r="B20" t="str">
            <v>BUJE PVC  SOLDADO D = 1 1/2" * 1 1/4"</v>
          </cell>
          <cell r="C20" t="str">
            <v>UN</v>
          </cell>
        </row>
        <row r="21">
          <cell r="A21" t="str">
            <v>2.4.123</v>
          </cell>
          <cell r="B21" t="str">
            <v>BUJE PVC  SOLDADO D = 2" * 1/2"</v>
          </cell>
          <cell r="C21" t="str">
            <v>UN</v>
          </cell>
        </row>
        <row r="22">
          <cell r="A22" t="str">
            <v>2.4.124</v>
          </cell>
          <cell r="B22" t="str">
            <v>BUJE PVC  SOLDADO D = 2" * 3/4"</v>
          </cell>
          <cell r="C22" t="str">
            <v>UN</v>
          </cell>
        </row>
        <row r="23">
          <cell r="A23" t="str">
            <v>2.4.125</v>
          </cell>
          <cell r="B23" t="str">
            <v>BUJE PVC  SOLDADO D = 2" * 1"</v>
          </cell>
          <cell r="C23" t="str">
            <v>UN</v>
          </cell>
        </row>
        <row r="24">
          <cell r="A24" t="str">
            <v>2.4.126</v>
          </cell>
          <cell r="B24" t="str">
            <v>BUJE PVC  SOLDADO D = 2" * 1 1/4"</v>
          </cell>
          <cell r="C24" t="str">
            <v>UN</v>
          </cell>
        </row>
        <row r="25">
          <cell r="A25" t="str">
            <v>2.4.127</v>
          </cell>
          <cell r="B25" t="str">
            <v>BUJE PVC  SOLDADO D = 2" * 1 1/2"</v>
          </cell>
          <cell r="C25" t="str">
            <v>UN</v>
          </cell>
        </row>
        <row r="26">
          <cell r="A26" t="str">
            <v>2.4.128</v>
          </cell>
          <cell r="B26" t="str">
            <v>BUJE PVC  SOLDADO D = 2 1/2" * 1 1/2"</v>
          </cell>
          <cell r="C26" t="str">
            <v>UN</v>
          </cell>
        </row>
        <row r="27">
          <cell r="A27" t="str">
            <v>2.4.129</v>
          </cell>
          <cell r="B27" t="str">
            <v>BUJE PVC  SOLDADO D = 2 1/2" * 2"</v>
          </cell>
          <cell r="C27" t="str">
            <v>UN</v>
          </cell>
        </row>
        <row r="28">
          <cell r="A28" t="str">
            <v>2.4.130</v>
          </cell>
          <cell r="B28" t="str">
            <v>BUJE PVC  SOLDADO D = 3" * 2"</v>
          </cell>
          <cell r="C28" t="str">
            <v>UN</v>
          </cell>
        </row>
        <row r="29">
          <cell r="A29" t="str">
            <v>2.4.131</v>
          </cell>
          <cell r="B29" t="str">
            <v>BUJE PVC  SOLDADO D = 3" * 2 1/2"</v>
          </cell>
          <cell r="C29" t="str">
            <v>UN</v>
          </cell>
        </row>
        <row r="30">
          <cell r="A30" t="str">
            <v>2.4.132</v>
          </cell>
          <cell r="B30" t="str">
            <v>BUJE PVC  SOLDADO D = 4" * 2"</v>
          </cell>
          <cell r="C30" t="str">
            <v>UN</v>
          </cell>
        </row>
        <row r="31">
          <cell r="A31" t="str">
            <v>2.4.133</v>
          </cell>
          <cell r="B31" t="str">
            <v>BUJE PVC  SOLDADO D = 4" * 2 1/2"</v>
          </cell>
          <cell r="C31" t="str">
            <v>UN</v>
          </cell>
        </row>
        <row r="32">
          <cell r="A32" t="str">
            <v>2.4.134</v>
          </cell>
          <cell r="B32" t="str">
            <v>BUJE PVC  SOLDADO D = 4" * 3"</v>
          </cell>
          <cell r="C32" t="str">
            <v>UN</v>
          </cell>
        </row>
        <row r="33">
          <cell r="A33" t="str">
            <v>2.4.135</v>
          </cell>
          <cell r="B33" t="str">
            <v>BUJE PVC  ROSCADO    D = 1/2" * 3/8"</v>
          </cell>
          <cell r="C33" t="str">
            <v>UN</v>
          </cell>
        </row>
        <row r="34">
          <cell r="A34" t="str">
            <v>2.4.136</v>
          </cell>
          <cell r="B34" t="str">
            <v>BUJE PVC  ROSCADO    D = 3/4" * 1/2"</v>
          </cell>
          <cell r="C34" t="str">
            <v>UN</v>
          </cell>
        </row>
        <row r="35">
          <cell r="A35" t="str">
            <v>2.4.137</v>
          </cell>
          <cell r="B35" t="str">
            <v>BUJE PVC  ROSCADO    D = 1" * 1/2"</v>
          </cell>
          <cell r="C35" t="str">
            <v>UN</v>
          </cell>
        </row>
        <row r="36">
          <cell r="A36" t="str">
            <v>2.4.138</v>
          </cell>
          <cell r="B36" t="str">
            <v>BUJE PVC  ROSCADO    D = 1" * 3/4"</v>
          </cell>
          <cell r="C36" t="str">
            <v>UN</v>
          </cell>
        </row>
        <row r="37">
          <cell r="A37" t="str">
            <v>2.4.139</v>
          </cell>
          <cell r="B37" t="str">
            <v>BUJE PVC  ROSCADO    D = 1 1/4" * 1/2"</v>
          </cell>
          <cell r="C37" t="str">
            <v>UN</v>
          </cell>
        </row>
        <row r="38">
          <cell r="A38" t="str">
            <v>2.4.140</v>
          </cell>
          <cell r="B38" t="str">
            <v>BUJE PVC  ROSCADO    D = 1 1/4" * 3/4"</v>
          </cell>
          <cell r="C38" t="str">
            <v>UN</v>
          </cell>
        </row>
        <row r="39">
          <cell r="A39" t="str">
            <v>2.4.141</v>
          </cell>
          <cell r="B39" t="str">
            <v>BUJE PVC  ROSCADO    D = 1 1/4" * 1"</v>
          </cell>
          <cell r="C39" t="str">
            <v>UN</v>
          </cell>
        </row>
        <row r="40">
          <cell r="A40" t="str">
            <v>2.4.142</v>
          </cell>
          <cell r="B40" t="str">
            <v>BUJE PVC  ROSCADO    D = 1 1/2" * 1/2"</v>
          </cell>
          <cell r="C40" t="str">
            <v>UN</v>
          </cell>
        </row>
        <row r="41">
          <cell r="A41" t="str">
            <v>2.4.143</v>
          </cell>
          <cell r="B41" t="str">
            <v>BUJE PVC  ROSCADO    D = 1 1/2" * 3/4"</v>
          </cell>
          <cell r="C41" t="str">
            <v>UN</v>
          </cell>
        </row>
        <row r="42">
          <cell r="A42" t="str">
            <v>2.4.144</v>
          </cell>
          <cell r="B42" t="str">
            <v>BUJE PVC  ROSCADO    D = 1 1/2" * 1"</v>
          </cell>
          <cell r="C42" t="str">
            <v>UN</v>
          </cell>
        </row>
        <row r="43">
          <cell r="A43" t="str">
            <v>2.4.145</v>
          </cell>
          <cell r="B43" t="str">
            <v>BUJE PVC  ROSCADO    D = 1 1/2" * 1 1/4"</v>
          </cell>
          <cell r="C43" t="str">
            <v>UN</v>
          </cell>
        </row>
        <row r="44">
          <cell r="A44" t="str">
            <v>2.4.146</v>
          </cell>
          <cell r="B44" t="str">
            <v>BUJE PVC  ROSCADO    D = 2" * 1/2"</v>
          </cell>
          <cell r="C44" t="str">
            <v>UN</v>
          </cell>
        </row>
        <row r="45">
          <cell r="A45" t="str">
            <v>2.4.147</v>
          </cell>
          <cell r="B45" t="str">
            <v>BUJE PVC  ROSCADO    D = 2" * 3/4"</v>
          </cell>
          <cell r="C45" t="str">
            <v>UN</v>
          </cell>
        </row>
        <row r="46">
          <cell r="A46" t="str">
            <v>2.4.148</v>
          </cell>
          <cell r="B46" t="str">
            <v>BUJE PVC  ROSCADO    D = 2" * 1"</v>
          </cell>
          <cell r="C46" t="str">
            <v>UN</v>
          </cell>
        </row>
        <row r="47">
          <cell r="A47" t="str">
            <v>2.4.149</v>
          </cell>
          <cell r="B47" t="str">
            <v>BUJE PVC  ROSCADO    D = 2" * 1 1/4"</v>
          </cell>
          <cell r="C47" t="str">
            <v>UN</v>
          </cell>
        </row>
        <row r="48">
          <cell r="A48" t="str">
            <v>2.4.150</v>
          </cell>
          <cell r="B48" t="str">
            <v>BUJE PVC  ROSCADO    D = 2" * 1 1/2"</v>
          </cell>
          <cell r="C48" t="str">
            <v>UN</v>
          </cell>
        </row>
        <row r="49">
          <cell r="A49" t="str">
            <v>2.4.151</v>
          </cell>
          <cell r="B49" t="str">
            <v>BUJE PVC  ROSCADO    D = 3" * 2"</v>
          </cell>
          <cell r="C49" t="str">
            <v>UN</v>
          </cell>
        </row>
        <row r="50">
          <cell r="A50" t="str">
            <v>2.4.152</v>
          </cell>
          <cell r="B50" t="str">
            <v xml:space="preserve">SUMINISTRO E INSTALACIÓN VÁLVULA CHEQUE H.F   D = 2" EXTREMO LISO  </v>
          </cell>
          <cell r="C50" t="str">
            <v>UN</v>
          </cell>
        </row>
        <row r="51">
          <cell r="A51" t="str">
            <v>2.4.153</v>
          </cell>
          <cell r="B51" t="str">
            <v xml:space="preserve">SUMINISTRO E INSTALACIÓN VÁLVULA CHEQUE H.F   D = 3" EXTREMO LISO </v>
          </cell>
          <cell r="C51" t="str">
            <v>UN</v>
          </cell>
        </row>
        <row r="52">
          <cell r="A52" t="str">
            <v>2.4.154</v>
          </cell>
          <cell r="B52" t="str">
            <v>SUMINISTRO E INSTALACIÓN VÁLVULA CHEQUE H.F   D = 4" EXTREMO LISO</v>
          </cell>
          <cell r="C52" t="str">
            <v>UN</v>
          </cell>
        </row>
        <row r="53">
          <cell r="A53" t="str">
            <v>2.4.155</v>
          </cell>
          <cell r="B53" t="str">
            <v xml:space="preserve">SUMINISTRO E INSTALACIÓN VÁLVULA CHEQUE H.F   D = 6" EXTREMO LISO  </v>
          </cell>
          <cell r="C53" t="str">
            <v>UN</v>
          </cell>
        </row>
        <row r="54">
          <cell r="A54" t="str">
            <v>2.4.156</v>
          </cell>
          <cell r="B54" t="str">
            <v xml:space="preserve">SUMINISTRO E INSTALCIÓN VENTOSA DE DOBLE ACCIÓN  D =  1"  </v>
          </cell>
          <cell r="C54" t="str">
            <v>UN</v>
          </cell>
        </row>
        <row r="55">
          <cell r="A55" t="str">
            <v>2.4.157</v>
          </cell>
          <cell r="B55" t="str">
            <v xml:space="preserve">SUMINISTRO E INSTALCIÓN VÁLVULA DE PURGA D=1/2"  </v>
          </cell>
          <cell r="C55" t="str">
            <v>UN</v>
          </cell>
        </row>
        <row r="56">
          <cell r="A56" t="str">
            <v>2.4.158</v>
          </cell>
          <cell r="B56" t="str">
            <v xml:space="preserve">SUMINISTRO E INSTALCIÓN VÁLVULA DE PURGA D=1"  </v>
          </cell>
          <cell r="C56" t="str">
            <v>UN</v>
          </cell>
        </row>
        <row r="57">
          <cell r="A57" t="str">
            <v>2.4.159</v>
          </cell>
          <cell r="B57" t="str">
            <v xml:space="preserve">SUMINISTRO E INSTALCIÓN VÁLVULA DE PURGA D=2"  </v>
          </cell>
          <cell r="C57" t="str">
            <v>UN</v>
          </cell>
        </row>
        <row r="58">
          <cell r="A58" t="str">
            <v>2.4.160</v>
          </cell>
          <cell r="B58" t="str">
            <v xml:space="preserve">SUMINISTRO E INSTALACIÓN VALVULA DE PIE, D= 4" CANASTILLA DE BRONCE HBVP, CUERPO Y CANASTILLA EN HF, ROSCA NPT SELLO DE CAUCHO, TUERCA Y RESORTE EN AI, PRESION DE W 150 PSI  </v>
          </cell>
          <cell r="C58" t="str">
            <v>UN</v>
          </cell>
        </row>
        <row r="59">
          <cell r="A59" t="str">
            <v>2.4.161</v>
          </cell>
          <cell r="B59" t="str">
            <v>SUMINISTRO E INSTALACIÓN VÁLVULA DE CONTROL PARA AGUA (PRESIÓN Y CAUDAL) D=2"</v>
          </cell>
          <cell r="C59" t="str">
            <v>UN</v>
          </cell>
        </row>
        <row r="60">
          <cell r="A60" t="str">
            <v>2.4.162</v>
          </cell>
          <cell r="B60" t="str">
            <v>SUMINISTRO E INSTALACIÓN VÁLVULA DE CONTROL PARA AGUA (PRESIÓN Y CAUDAL) D=3"</v>
          </cell>
          <cell r="C60" t="str">
            <v>UN</v>
          </cell>
        </row>
        <row r="61">
          <cell r="A61" t="str">
            <v>2.4.163</v>
          </cell>
          <cell r="B61" t="str">
            <v>SUMINISTRO E INSTALACIÓN VÁLVULA DE CONTROL PARA AGUA (PRESIÓN Y CAUDAL) D=4"</v>
          </cell>
          <cell r="C61" t="str">
            <v>UN</v>
          </cell>
        </row>
        <row r="62">
          <cell r="A62" t="str">
            <v>2.4.164</v>
          </cell>
          <cell r="B62" t="str">
            <v>SUMINISTRO E INSTALACIÓN VÁLVULA DE CONTROL PARA AGUA (PRESIÓN Y CAUDAL) D=6"</v>
          </cell>
          <cell r="C62" t="str">
            <v>UN</v>
          </cell>
        </row>
        <row r="63">
          <cell r="A63" t="str">
            <v>2.4.165</v>
          </cell>
          <cell r="B63" t="str">
            <v>SUMINISTRO E INSTALACIÓN VÁLVULA MARIPOSA  D=21/2""</v>
          </cell>
          <cell r="C63" t="str">
            <v>UN</v>
          </cell>
        </row>
        <row r="64">
          <cell r="A64" t="str">
            <v>2.4.166</v>
          </cell>
          <cell r="B64" t="str">
            <v xml:space="preserve"> SUMINISTRO E INSTALACIÓN VÁLVULA MARIPOSA  D=3""</v>
          </cell>
          <cell r="C64" t="str">
            <v>UN</v>
          </cell>
        </row>
        <row r="65">
          <cell r="A65" t="str">
            <v>2.4.167</v>
          </cell>
          <cell r="B65" t="str">
            <v>SUMINISTRO E INSTALACIÓN VÁLVULA MARIPOSA  D=4""</v>
          </cell>
          <cell r="C65" t="str">
            <v>UN</v>
          </cell>
        </row>
        <row r="66">
          <cell r="A66" t="str">
            <v>2.4.168</v>
          </cell>
          <cell r="B66" t="str">
            <v>SUMINISTRO E INSTALACIÓN VÁLVULA MARIPOSA  D=6""</v>
          </cell>
          <cell r="C66" t="str">
            <v>UN</v>
          </cell>
        </row>
        <row r="67">
          <cell r="A67" t="str">
            <v>2.4.169</v>
          </cell>
          <cell r="B67" t="str">
            <v>GRAVAS PARA LECHO FILTRANTE (1.3 - 4.5 MM) DE CANTO RODADO</v>
          </cell>
          <cell r="C67" t="str">
            <v>M3</v>
          </cell>
        </row>
        <row r="68">
          <cell r="A68" t="str">
            <v>2.4.170</v>
          </cell>
          <cell r="B68" t="str">
            <v>GRAVAS PARA LECHO FILTRANTE (6 - 15 MM) DE CANTO RODADO</v>
          </cell>
          <cell r="C68" t="str">
            <v>M3</v>
          </cell>
        </row>
        <row r="69">
          <cell r="A69" t="str">
            <v>2.4.171</v>
          </cell>
          <cell r="B69" t="str">
            <v>GRAVAS PARA LECHO FILTRANTE (16 - 25 MM) DE CANTO RODADO</v>
          </cell>
          <cell r="C69" t="str">
            <v>M3</v>
          </cell>
        </row>
        <row r="70">
          <cell r="A70" t="str">
            <v>2.4.172</v>
          </cell>
          <cell r="B70" t="str">
            <v>ANTRACITA PARA LECHO FILTRANTE 1.09 mm</v>
          </cell>
          <cell r="C70" t="str">
            <v>M3</v>
          </cell>
        </row>
        <row r="71">
          <cell r="A71" t="str">
            <v>2.4.173</v>
          </cell>
          <cell r="B71" t="str">
            <v>SUMINISTRO E INSTALACION TEE PRESION PVC  D=1/2"</v>
          </cell>
          <cell r="C71" t="str">
            <v>UN</v>
          </cell>
        </row>
        <row r="72">
          <cell r="A72" t="str">
            <v>2.4.174</v>
          </cell>
          <cell r="B72" t="str">
            <v>SUMINISTRO E INSTALACION TEE PRESION PVC  D=3/4"</v>
          </cell>
          <cell r="C72" t="str">
            <v>UN</v>
          </cell>
        </row>
        <row r="73">
          <cell r="A73" t="str">
            <v>2.4.175</v>
          </cell>
          <cell r="B73" t="str">
            <v>SUMINISTRO E INSTALACION TEE PRESION PVC  D=1"</v>
          </cell>
          <cell r="C73" t="str">
            <v>UN</v>
          </cell>
        </row>
        <row r="74">
          <cell r="A74" t="str">
            <v>2.4.86</v>
          </cell>
          <cell r="B74" t="str">
            <v>Suministro e instalacion de union Mecanica PVC 2"</v>
          </cell>
          <cell r="C74" t="str">
            <v>UN</v>
          </cell>
        </row>
        <row r="75">
          <cell r="A75" t="str">
            <v>2.4.178</v>
          </cell>
          <cell r="B75" t="str">
            <v>SUMINISTRO E INSTALACION TEE PRESION PVC  D=2"</v>
          </cell>
          <cell r="C75" t="str">
            <v>UN</v>
          </cell>
        </row>
        <row r="76">
          <cell r="A76" t="str">
            <v>2.4.86</v>
          </cell>
          <cell r="B76" t="str">
            <v>Suministro e instalacion de union Mecanica PVC 2"</v>
          </cell>
          <cell r="C76" t="str">
            <v>UN</v>
          </cell>
        </row>
        <row r="77">
          <cell r="A77" t="str">
            <v>2.4.182</v>
          </cell>
          <cell r="B77" t="str">
            <v>SUMINISTRO E INSTALACION TEE PRESION PVC REDUCCION  D=1" x 1/2"</v>
          </cell>
          <cell r="C77" t="str">
            <v>UN</v>
          </cell>
        </row>
        <row r="78">
          <cell r="A78" t="str">
            <v>2.4.183</v>
          </cell>
          <cell r="B78" t="str">
            <v>SUMINISTRO E INSTALACION TEE PRESION PVC REDUCCION  D=1" x 3/4"</v>
          </cell>
          <cell r="C78" t="str">
            <v>UN</v>
          </cell>
        </row>
        <row r="79">
          <cell r="A79" t="str">
            <v>2.4.184</v>
          </cell>
          <cell r="B79" t="str">
            <v>SUMINISTRO E INSTALACION TEE PVC UM D=2 x2 x2"</v>
          </cell>
          <cell r="C79" t="str">
            <v>UN</v>
          </cell>
        </row>
        <row r="80">
          <cell r="A80" t="str">
            <v>2.4.185</v>
          </cell>
          <cell r="B80" t="str">
            <v>SUMINISTRO E INSTALACION TEE PVC UM D=2 1/2x2 x2"</v>
          </cell>
          <cell r="C80" t="str">
            <v>UN</v>
          </cell>
        </row>
        <row r="81">
          <cell r="A81" t="str">
            <v>2.4.186</v>
          </cell>
          <cell r="B81" t="str">
            <v>SUMINISTRO E INSTALACION TEE PVC UM D=2 1/2x2 x2 1/2"</v>
          </cell>
          <cell r="C81" t="str">
            <v>UN</v>
          </cell>
        </row>
        <row r="82">
          <cell r="A82" t="str">
            <v>2.4.86</v>
          </cell>
          <cell r="B82" t="str">
            <v>Suministro e instalacion de union Mecanica PVC 2"</v>
          </cell>
          <cell r="C82" t="str">
            <v>UN</v>
          </cell>
        </row>
        <row r="83">
          <cell r="A83" t="str">
            <v>2.4.188</v>
          </cell>
          <cell r="B83" t="str">
            <v>SUMINISTRO E INSTALACION TEE PVC UM D=2 1/2 x 2 1/2" x 2 1/2"</v>
          </cell>
          <cell r="C83" t="str">
            <v>UN</v>
          </cell>
        </row>
        <row r="84">
          <cell r="A84" t="str">
            <v>2.4.176</v>
          </cell>
          <cell r="B84" t="str">
            <v xml:space="preserve">Suministro e instalación Tee Unión Presión Platino PVC D=1 1/2" </v>
          </cell>
          <cell r="C84" t="str">
            <v>UN</v>
          </cell>
        </row>
        <row r="85">
          <cell r="A85" t="str">
            <v>2.4.179</v>
          </cell>
          <cell r="B85" t="str">
            <v>Suministro e instalacion Tee  Presion PVC  3"</v>
          </cell>
          <cell r="C85" t="str">
            <v>UN</v>
          </cell>
        </row>
        <row r="86">
          <cell r="A86" t="str">
            <v>2.4.180</v>
          </cell>
          <cell r="B86" t="str">
            <v>Suministro e instalación tee presion PVC  D=4"</v>
          </cell>
          <cell r="C86" t="str">
            <v>UN</v>
          </cell>
        </row>
        <row r="87">
          <cell r="A87" t="str">
            <v>2.4.189</v>
          </cell>
          <cell r="B87" t="str">
            <v>SUMINISTRO E INSTALACION TEE PVC UM D=3" x 2" x 2"</v>
          </cell>
          <cell r="C87" t="str">
            <v>UN</v>
          </cell>
        </row>
        <row r="88">
          <cell r="A88" t="str">
            <v>2.4.190</v>
          </cell>
          <cell r="B88" t="str">
            <v>SUMINISTRO E INSTALACION TEE PVC UM D=3" x 2" x 2 1/2"</v>
          </cell>
          <cell r="C88" t="str">
            <v>UN</v>
          </cell>
        </row>
        <row r="89">
          <cell r="A89" t="str">
            <v>2.4.191</v>
          </cell>
          <cell r="B89" t="str">
            <v>SUMINISTRO E INSTALACION TEE PVC UM D=3" x 2" x 3"</v>
          </cell>
          <cell r="C89" t="str">
            <v>UN</v>
          </cell>
        </row>
        <row r="90">
          <cell r="A90" t="str">
            <v>2.4.192</v>
          </cell>
          <cell r="B90" t="str">
            <v>SUMINISTRO E INSTALACION TEE PVC UM D=3" x 2 1/2" x 2 1/2"</v>
          </cell>
          <cell r="C90" t="str">
            <v>UN</v>
          </cell>
        </row>
        <row r="91">
          <cell r="A91" t="str">
            <v>2.4.193</v>
          </cell>
          <cell r="B91" t="str">
            <v xml:space="preserve"> SUMINISTRO E INSTALACION TEE PVC UM D=3" x 2 1/2" x 3"</v>
          </cell>
          <cell r="C91" t="str">
            <v>UN</v>
          </cell>
        </row>
        <row r="92">
          <cell r="A92" t="str">
            <v>2.4.194</v>
          </cell>
          <cell r="B92" t="str">
            <v>SUMINISTRO E INSTALACION TEE PVC UM D=3" x 3" x 2"</v>
          </cell>
          <cell r="C92" t="str">
            <v>UN</v>
          </cell>
        </row>
        <row r="93">
          <cell r="A93" t="str">
            <v>2.4.195</v>
          </cell>
          <cell r="B93" t="str">
            <v>SUMINISTRO E INSTALACION TEE PVC UM D=3" x 3" x 2 1/2"</v>
          </cell>
          <cell r="C93" t="str">
            <v>UN</v>
          </cell>
        </row>
        <row r="94">
          <cell r="A94" t="str">
            <v>2.4.196</v>
          </cell>
          <cell r="B94" t="str">
            <v>SUMINISTRO E INSTALACION TEE PVC UM D=4" x 2" x 3"</v>
          </cell>
          <cell r="C94" t="str">
            <v>UN</v>
          </cell>
        </row>
        <row r="95">
          <cell r="A95" t="str">
            <v>2.4.197</v>
          </cell>
          <cell r="B95" t="str">
            <v>SUMINISTRO E INSTALACION TEE PVC UM D=4" x 2" x 4"</v>
          </cell>
          <cell r="C95" t="str">
            <v>UN</v>
          </cell>
        </row>
        <row r="96">
          <cell r="A96" t="str">
            <v>2.4.198</v>
          </cell>
          <cell r="B96" t="str">
            <v>SUMINISTRO E INSTALACION TEE PVC UM D=4" x 2 1/2" x 4"</v>
          </cell>
          <cell r="C96" t="str">
            <v>UN</v>
          </cell>
        </row>
        <row r="97">
          <cell r="A97" t="str">
            <v>2.4.199</v>
          </cell>
          <cell r="B97" t="str">
            <v>SUMINISTRO E INSTALACION TEE PVC UM D=4" x 3" x 2"</v>
          </cell>
          <cell r="C97" t="str">
            <v>UN</v>
          </cell>
        </row>
        <row r="98">
          <cell r="A98" t="str">
            <v>2.4.200</v>
          </cell>
          <cell r="B98" t="str">
            <v>UMINISTRO E INSTALACION TEE PVC UM D=4" x 3" x 2 1/2"</v>
          </cell>
          <cell r="C98" t="str">
            <v>UN</v>
          </cell>
        </row>
        <row r="99">
          <cell r="A99" t="str">
            <v>2.4.201</v>
          </cell>
          <cell r="B99" t="str">
            <v>SUMINISTRO E INSTALACION TEE PVC UM D=4" x 3" x 3"</v>
          </cell>
          <cell r="C99" t="str">
            <v>UN</v>
          </cell>
        </row>
        <row r="100">
          <cell r="A100" t="str">
            <v>2.4.202</v>
          </cell>
          <cell r="B100" t="str">
            <v>SUMINISTRO E INSTALACION TEE PVC UM D=4" x 3" x 4"</v>
          </cell>
          <cell r="C100" t="str">
            <v>UN</v>
          </cell>
        </row>
        <row r="101">
          <cell r="A101" t="str">
            <v>2.4.203</v>
          </cell>
          <cell r="B101" t="str">
            <v>SUMINISTRO E INSTALACION TEE PVC UM D=4" x 4" x 2"</v>
          </cell>
          <cell r="C101" t="str">
            <v>UN</v>
          </cell>
        </row>
        <row r="102">
          <cell r="A102" t="str">
            <v>2.4.204</v>
          </cell>
          <cell r="B102" t="str">
            <v>SUMINISTRO E INSTALACION TEE PVC UM D=4" x 4" x 2 1/2"</v>
          </cell>
          <cell r="C102" t="str">
            <v>UN</v>
          </cell>
        </row>
        <row r="103">
          <cell r="A103" t="str">
            <v>2.4.205</v>
          </cell>
          <cell r="B103" t="str">
            <v>SUMINISTRO E INSTALACION TEE PVC UM D=4" x 4" x 3"</v>
          </cell>
          <cell r="C103" t="str">
            <v>UN</v>
          </cell>
        </row>
        <row r="104">
          <cell r="A104" t="str">
            <v>2.4.206</v>
          </cell>
          <cell r="B104" t="str">
            <v>SUMINISTRO E INSTALACION TEE PVC UM D=4" x 4" x 4"</v>
          </cell>
          <cell r="C104" t="str">
            <v>UN</v>
          </cell>
        </row>
        <row r="105">
          <cell r="A105" t="str">
            <v>2.4.207</v>
          </cell>
          <cell r="B105" t="str">
            <v>CODO PVC RADIO CORTO 90°   D =   3"</v>
          </cell>
          <cell r="C105" t="str">
            <v>UN</v>
          </cell>
        </row>
        <row r="106">
          <cell r="A106" t="str">
            <v>2.4.208</v>
          </cell>
          <cell r="B106" t="str">
            <v>SUMINISTRO E INSTALACION CODO GRAN RADIO PVC BIAXIAL 90°  D=4"</v>
          </cell>
          <cell r="C106" t="str">
            <v>UN</v>
          </cell>
        </row>
        <row r="107">
          <cell r="A107" t="str">
            <v>2.4.209</v>
          </cell>
          <cell r="B107" t="str">
            <v>SUMINISTRO E INSTALACION CODO GRAN RADIO PVC BIAXIAL 90°  D=6"</v>
          </cell>
          <cell r="C107" t="str">
            <v>UN</v>
          </cell>
        </row>
        <row r="108">
          <cell r="A108" t="str">
            <v>2.4.210</v>
          </cell>
          <cell r="B108" t="str">
            <v>SUMINISTRO E INSTALACION CODO GRAN RADIO PVC BIAXIAL 45°  D=3"</v>
          </cell>
          <cell r="C108" t="str">
            <v>UN</v>
          </cell>
        </row>
        <row r="109">
          <cell r="A109" t="str">
            <v>2.4.211</v>
          </cell>
          <cell r="B109" t="str">
            <v>SUMINISTRO E INSTALACION CODO GRAN RADIO PVC BIAXIAL 45°  D=4"</v>
          </cell>
          <cell r="C109" t="str">
            <v>UN</v>
          </cell>
        </row>
        <row r="110">
          <cell r="A110" t="str">
            <v>2.4.212</v>
          </cell>
          <cell r="B110" t="str">
            <v>SUMINISTRO E INSTALACION CODO GRAN RADIO PVC BIAXIAL 45°  D=6"</v>
          </cell>
          <cell r="C110" t="str">
            <v>UN</v>
          </cell>
        </row>
        <row r="111">
          <cell r="A111" t="str">
            <v>2.4.213</v>
          </cell>
          <cell r="B111" t="str">
            <v>SUMINISTRO E INSTALACION CODO GRAN RADIO PVC BIAXIAL 90°  D=3"</v>
          </cell>
          <cell r="C111" t="str">
            <v>UN</v>
          </cell>
        </row>
        <row r="112">
          <cell r="A112" t="str">
            <v>2.4.214</v>
          </cell>
          <cell r="B112" t="str">
            <v>SUMINISTRO E INSTALACION CODO GRAN RADIO PVC BIAXIAL 22.5°  D=3"</v>
          </cell>
          <cell r="C112" t="str">
            <v>UN</v>
          </cell>
        </row>
        <row r="113">
          <cell r="A113" t="str">
            <v>2.4.215</v>
          </cell>
          <cell r="B113" t="str">
            <v>SUMINISTRO E INSTALACION CODO GRAN RADIO PVC BIAXIAL 22.5°  D=4"</v>
          </cell>
          <cell r="C113" t="str">
            <v>UN</v>
          </cell>
        </row>
        <row r="114">
          <cell r="A114" t="str">
            <v>2.4.216</v>
          </cell>
          <cell r="B114" t="str">
            <v>SUMINISTRO E INSTALACION CODO GRAN RADIO PVC BIAXIAL 22.5°  D=6"</v>
          </cell>
          <cell r="C114" t="str">
            <v>UN</v>
          </cell>
        </row>
        <row r="115">
          <cell r="A115" t="str">
            <v>2.4.217</v>
          </cell>
          <cell r="B115" t="str">
            <v>SUMINISTRO E INSTALACION CODO GRAN RADIO PVC BIAXIAL 11 1/4°  D=3"</v>
          </cell>
          <cell r="C115" t="str">
            <v>UN</v>
          </cell>
        </row>
        <row r="116">
          <cell r="A116" t="str">
            <v>2.4.218</v>
          </cell>
          <cell r="B116" t="str">
            <v>SUMINISTRO E INSTALACION CODO GRAN RADIO PVC BIAXIAL 11 1/4°  D=4"</v>
          </cell>
          <cell r="C116" t="str">
            <v>UN</v>
          </cell>
        </row>
        <row r="117">
          <cell r="A117" t="str">
            <v>2.4.219</v>
          </cell>
          <cell r="B117" t="str">
            <v>SUMINISTRO E INSTALACION CODO GRAN RADIO PVC BIAXIAL 11 1/4°  D=6"</v>
          </cell>
          <cell r="C117" t="str">
            <v>UN</v>
          </cell>
        </row>
        <row r="118">
          <cell r="A118" t="str">
            <v>2.4.220</v>
          </cell>
          <cell r="B118" t="str">
            <v>SUMINISTRO E INSTALACION CODO PVC SANITARIO D=12"</v>
          </cell>
          <cell r="C118" t="str">
            <v>UN</v>
          </cell>
        </row>
        <row r="119">
          <cell r="A119" t="str">
            <v>2.4.221</v>
          </cell>
          <cell r="B119" t="str">
            <v>SUMINISTRO E INSTALACIÓN DE MEDIDOR 1/2" CHORRO ÚNICO CLASE B INCLUYE ACCESORIOS COMPLEMENTARIOS PARA SU CONEXIÓN</v>
          </cell>
          <cell r="C119" t="str">
            <v>UN</v>
          </cell>
        </row>
        <row r="120">
          <cell r="A120" t="str">
            <v>2.4.222</v>
          </cell>
          <cell r="B120" t="str">
            <v>SUMINISTRO E INSTALACIÓN DE CAJA PARA MEDIDOR DE 1/2" CON TAPA HD</v>
          </cell>
          <cell r="C120" t="str">
            <v>UN</v>
          </cell>
        </row>
        <row r="121">
          <cell r="A121" t="str">
            <v>2.4.223</v>
          </cell>
          <cell r="B121" t="str">
            <v xml:space="preserve">SUMINISTRO E INSTALACIÓN DE VARILLA PARA ANCLAJE GALVANIZADA D=1/2"" INCLUYE TUERCA Y ARANDELA CUADRADA DE 0.1*0.1M*1/8"  </v>
          </cell>
          <cell r="C121" t="str">
            <v>UN</v>
          </cell>
        </row>
        <row r="122">
          <cell r="A122" t="str">
            <v>2.4.224</v>
          </cell>
          <cell r="B122" t="str">
            <v xml:space="preserve">SUMINISTRO E INSTALACIÓN DE VALVULA COMPUERTA H.F. D = 2" Extremo Brida Sello Elástico, 250 PSI.  </v>
          </cell>
          <cell r="C122" t="str">
            <v>UN</v>
          </cell>
        </row>
        <row r="123">
          <cell r="A123" t="str">
            <v>2.4.225</v>
          </cell>
          <cell r="B123" t="str">
            <v>SUMINISTRO E INSTALACIÓN VÁLVULA COMPUERTA  H.F. D = 3" EXTREMO BRIDA SELLO ELASTICO, 250 PSI</v>
          </cell>
          <cell r="C123" t="str">
            <v>UN</v>
          </cell>
        </row>
        <row r="124">
          <cell r="A124" t="str">
            <v>2.4.226</v>
          </cell>
          <cell r="B124" t="str">
            <v>Suministro e Instalación de Valvula Compuerta H.F. D=4" Extremo Brida Sello Elástico, 250 PSI</v>
          </cell>
          <cell r="C124" t="str">
            <v>UN</v>
          </cell>
        </row>
        <row r="125">
          <cell r="A125" t="str">
            <v>2.4.227</v>
          </cell>
          <cell r="B125" t="str">
            <v>Suministro e Instalación de Valvula Compuerta  (Extremo Bridada) 6"</v>
          </cell>
          <cell r="C125" t="str">
            <v>UN</v>
          </cell>
        </row>
        <row r="126">
          <cell r="A126" t="str">
            <v>2.4.228</v>
          </cell>
          <cell r="B126" t="str">
            <v xml:space="preserve">SUMINISTRO E INSTALACIÓN VÁLVULA COMPUERTA H.F. D = 8" EXTREMO BRIDA SELLO ELASTICO, 250 PSI  </v>
          </cell>
          <cell r="C126" t="str">
            <v>UN</v>
          </cell>
        </row>
        <row r="127">
          <cell r="A127" t="str">
            <v>2.4.229</v>
          </cell>
          <cell r="B127" t="str">
            <v xml:space="preserve">SUMINISTRO E INSTALACIÓN VÁLVULA COMPUERTA H.F.  D = 2" EXTREMO LISO, SELLO ELASTICO 250 PSI  </v>
          </cell>
          <cell r="C127" t="str">
            <v>UN</v>
          </cell>
        </row>
        <row r="128">
          <cell r="A128" t="str">
            <v>2.4.230</v>
          </cell>
          <cell r="B128" t="str">
            <v>SUMINISTRO E INSTALACIÓN VÁLVULA COMPUERTA H.F. D = 3" EXTREMO LISO, SELLO ELASTICO, 250 PSI</v>
          </cell>
          <cell r="C128" t="str">
            <v>UN</v>
          </cell>
        </row>
        <row r="129">
          <cell r="A129" t="str">
            <v>2.4.231</v>
          </cell>
          <cell r="B129" t="str">
            <v xml:space="preserve">SUMINISTRO E INSTALACIÓN VÁLVULA COMPUERTA H.F. D = 4" EXTREMO LISO, SELLO ELASTICO, 250 PSI  </v>
          </cell>
          <cell r="C129" t="str">
            <v>UN</v>
          </cell>
        </row>
        <row r="130">
          <cell r="A130" t="str">
            <v>2.4.232</v>
          </cell>
          <cell r="B130" t="str">
            <v xml:space="preserve">SUMINISTRO E INSTALACIÓN VÁLVULA COMPUERTA  H.F. D = 6" EXTREMO LISO, SELLO ELASTICO, 250 PSI  </v>
          </cell>
          <cell r="C130" t="str">
            <v>UN</v>
          </cell>
        </row>
        <row r="131">
          <cell r="A131" t="str">
            <v>2.4.233</v>
          </cell>
          <cell r="B131" t="str">
            <v xml:space="preserve">SUMINISTRO E INSTALACIÓN VÁLVULA COMPUERTA H.F. D = 8" EXTREMO LISO, SELLO ELASTICO, 250 PSI </v>
          </cell>
          <cell r="C131" t="str">
            <v>UN</v>
          </cell>
        </row>
        <row r="132">
          <cell r="A132" t="str">
            <v>2.4.234</v>
          </cell>
          <cell r="B132" t="str">
            <v>SUMINISTRO E INSTALACIÓN HIDRANTE TIPO MILLAN  D = 3" BRIDA</v>
          </cell>
          <cell r="C132" t="str">
            <v>UN</v>
          </cell>
        </row>
        <row r="133">
          <cell r="A133" t="str">
            <v>2.4.235</v>
          </cell>
          <cell r="B133" t="str">
            <v>SUMINISTRO E INSTALACIÓN HIDRANTE TIPO MILLAN  D = 4" BRIDA</v>
          </cell>
          <cell r="C133" t="str">
            <v>UN</v>
          </cell>
        </row>
        <row r="134">
          <cell r="A134" t="str">
            <v>2.4.236</v>
          </cell>
          <cell r="B134" t="str">
            <v>SUMINISTRO E INSTALACIÓN HIDRANTE TIPO MILLAN  D = 6" BRIDA</v>
          </cell>
          <cell r="C134" t="str">
            <v>UN</v>
          </cell>
        </row>
        <row r="135">
          <cell r="A135" t="str">
            <v>2.4.237</v>
          </cell>
          <cell r="B135" t="str">
            <v>SUMINISTRO E INSTALACIÓN HIDRANTE TIPO MILLAN  D = 3" E.L.</v>
          </cell>
          <cell r="C135" t="str">
            <v>UN</v>
          </cell>
        </row>
        <row r="136">
          <cell r="A136" t="str">
            <v>2.4.238</v>
          </cell>
          <cell r="B136" t="str">
            <v>SUMINISTRO E INSTALACIÓN HIDRANTE TIPO MILLAN  D = 4" E.L.</v>
          </cell>
          <cell r="C136" t="str">
            <v>UN</v>
          </cell>
        </row>
        <row r="137">
          <cell r="A137" t="str">
            <v>2.4.239</v>
          </cell>
          <cell r="B137" t="str">
            <v>SUMINISTRO E INSTALACIÓN HIDRANTE TIPO MILLAN  D = 6" E.L.</v>
          </cell>
          <cell r="C137" t="str">
            <v>UN</v>
          </cell>
        </row>
        <row r="138">
          <cell r="A138" t="str">
            <v>2.4.240</v>
          </cell>
          <cell r="B138" t="str">
            <v>SUMINISTRO E INSTALACIÓN VÁLVULA DE CHEQUE H.F.   D = 2" E. BRIDA</v>
          </cell>
          <cell r="C138" t="str">
            <v>UN</v>
          </cell>
        </row>
        <row r="139">
          <cell r="A139" t="str">
            <v>2.4.241</v>
          </cell>
          <cell r="B139" t="str">
            <v>SUMINISTRO E INSTALACIÓN VÁLVULA DE CHEQUE H.F.   D = 3" E. BRIDA</v>
          </cell>
          <cell r="C139" t="str">
            <v>UN</v>
          </cell>
        </row>
        <row r="140">
          <cell r="A140" t="str">
            <v>2.4.242</v>
          </cell>
          <cell r="B140" t="str">
            <v>SUMINISTRO E INSTALACIÓN VÁLVULA DE CHEQUE H.F.   D = 4" E. BRIDA</v>
          </cell>
          <cell r="C140" t="str">
            <v>UN</v>
          </cell>
        </row>
        <row r="141">
          <cell r="A141" t="str">
            <v>2.4.243</v>
          </cell>
          <cell r="B141" t="str">
            <v>SUMINISTRO E INSTALACIÓN VÁLULA DE CHEQUE H.F.    D =  6" E. BRIDA</v>
          </cell>
          <cell r="C141" t="str">
            <v>UN</v>
          </cell>
        </row>
        <row r="142">
          <cell r="A142" t="str">
            <v>2.4.244</v>
          </cell>
          <cell r="B142" t="str">
            <v>SUMINISTRO E INSTALACIÓN VÁLVULA DE CHEQUE H.F.  D = 8" E. BRIDA</v>
          </cell>
          <cell r="C142" t="str">
            <v>UN</v>
          </cell>
        </row>
        <row r="143">
          <cell r="A143" t="str">
            <v>2.4.245</v>
          </cell>
          <cell r="B143" t="str">
            <v>SUMINISTRO E INSTALACIÓN REGISTRO DE BOLA  D = 2" TIPO PESADO</v>
          </cell>
          <cell r="C143" t="str">
            <v>UN</v>
          </cell>
        </row>
        <row r="144">
          <cell r="A144" t="str">
            <v>2.4.246</v>
          </cell>
          <cell r="B144" t="str">
            <v>SUMINISTRO E INSTALACIÓN REGISTRO DE BOLA  D = 2½" TIPO PESAD</v>
          </cell>
          <cell r="C144" t="str">
            <v>UN</v>
          </cell>
        </row>
        <row r="145">
          <cell r="A145" t="str">
            <v>2.4.247</v>
          </cell>
          <cell r="B145" t="str">
            <v>SUMINISTRO E INSTALACIÓN REGISTRO DE BOLA  D = 3" TIPO PESADO</v>
          </cell>
          <cell r="C145" t="str">
            <v>UN</v>
          </cell>
        </row>
        <row r="146">
          <cell r="A146" t="str">
            <v>2.4.248</v>
          </cell>
          <cell r="B146" t="str">
            <v>SUMINISTRO E INSTALACIÓN REGISTRO DE BOLA  D = 4" TIPO PESADO</v>
          </cell>
          <cell r="C146" t="str">
            <v>UN</v>
          </cell>
        </row>
        <row r="147">
          <cell r="A147" t="str">
            <v>2.4.249</v>
          </cell>
          <cell r="B147" t="str">
            <v>SUMINISTRO E INSTALACIÓN REGISTRO DE BOLA  D = ½" TIPO LIVIANO</v>
          </cell>
          <cell r="C147" t="str">
            <v>UN</v>
          </cell>
        </row>
        <row r="148">
          <cell r="A148" t="str">
            <v>2.4.250</v>
          </cell>
          <cell r="B148" t="str">
            <v>SUMINISTRO E INSTALACIÓN REGISTRO DE BOLA  D = 3/4"  TIPO LIVIANO</v>
          </cell>
          <cell r="C148" t="str">
            <v>UN</v>
          </cell>
        </row>
        <row r="149">
          <cell r="A149" t="str">
            <v>2.4.251</v>
          </cell>
          <cell r="B149" t="str">
            <v>SUMINISTRO E INSTALACIÓN REGISTRO DE BOLA  D = 1"  TIPO LIVIANO</v>
          </cell>
          <cell r="C149" t="str">
            <v>UN</v>
          </cell>
        </row>
        <row r="150">
          <cell r="A150" t="str">
            <v>2.4.252</v>
          </cell>
          <cell r="B150" t="str">
            <v>SUMINISTRO E INSTALACIÓN REGISTRO DE BOLA  D = 1½" TIPO LIVIANO</v>
          </cell>
          <cell r="C150" t="str">
            <v>UN</v>
          </cell>
        </row>
        <row r="151">
          <cell r="A151" t="str">
            <v>2.4.253</v>
          </cell>
          <cell r="B151" t="str">
            <v>SUMINISTRO E INSTALACIÓN REGISTRO DE BOLA  D = 2" TIPO LIVIANO</v>
          </cell>
          <cell r="C151" t="str">
            <v>UN</v>
          </cell>
        </row>
        <row r="152">
          <cell r="A152" t="str">
            <v>2.4.254</v>
          </cell>
          <cell r="B152" t="str">
            <v>CONEXIONES DOMICILIARIAS PVC 1/2", INCLUYE CAJA Y MEDIDOR</v>
          </cell>
          <cell r="C152" t="str">
            <v>UN</v>
          </cell>
        </row>
        <row r="153">
          <cell r="A153" t="str">
            <v>2.4.255</v>
          </cell>
          <cell r="B153" t="str">
            <v xml:space="preserve">SUMINISTRO E INSTALACIÓN CAJAS PARA VÁLVULAS TIPO CHOROTE EN H.F.  </v>
          </cell>
          <cell r="C153" t="str">
            <v>UN</v>
          </cell>
        </row>
        <row r="154">
          <cell r="A154" t="str">
            <v>2.4.256</v>
          </cell>
          <cell r="B154" t="str">
            <v>SUMINISTRO E INSTALACIÓN VENTOSA DE DOBLE ACCIÓN  D = ½"  EN HIERRO DÚCTIL</v>
          </cell>
          <cell r="C154" t="str">
            <v>UN</v>
          </cell>
        </row>
        <row r="155">
          <cell r="A155" t="str">
            <v>2.4.257</v>
          </cell>
          <cell r="B155" t="str">
            <v>SUMINISTRO E INSTALACIÓN VENTOSA  DE DOBLE ACCIÓN PVC  D = 2"  250 PSI</v>
          </cell>
          <cell r="C155" t="str">
            <v>UN</v>
          </cell>
        </row>
        <row r="156">
          <cell r="A156" t="str">
            <v>2.4.258</v>
          </cell>
          <cell r="B156" t="str">
            <v xml:space="preserve">ARENA PARA LECHO FILTRANTE (CANTO RODADO, % SILICE &gt;99, CE = (0.7 - 0.9), % SOLUBILIDAD HCI &lt; 4%, COEFICIENTE UNIF. = (2 - 3.5)).  </v>
          </cell>
          <cell r="C156" t="str">
            <v>M3</v>
          </cell>
        </row>
        <row r="157">
          <cell r="A157" t="str">
            <v>2.4.259</v>
          </cell>
          <cell r="B157" t="str">
            <v>GRAVAS PARA LECHO FILTRANTE (3 - 5 MM) DE CANTO RODADO</v>
          </cell>
          <cell r="C157" t="str">
            <v>M3</v>
          </cell>
        </row>
        <row r="158">
          <cell r="A158" t="str">
            <v xml:space="preserve">2.4.260 </v>
          </cell>
          <cell r="B158" t="str">
            <v>Suministro e instalación Cinta PVC D = 0.10 m</v>
          </cell>
          <cell r="C158" t="str">
            <v>ML</v>
          </cell>
        </row>
        <row r="159">
          <cell r="A159" t="str">
            <v>2.4.261</v>
          </cell>
          <cell r="B159" t="str">
            <v xml:space="preserve">CINTA SIKA  PVC. V=0.15  </v>
          </cell>
          <cell r="C159" t="str">
            <v>ML</v>
          </cell>
        </row>
        <row r="160">
          <cell r="A160" t="str">
            <v>2.4.262</v>
          </cell>
          <cell r="B160" t="str">
            <v>Suministro e instalación Cinta PVC D = 0.22 m</v>
          </cell>
          <cell r="C160" t="str">
            <v>ML</v>
          </cell>
        </row>
        <row r="161">
          <cell r="A161" t="str">
            <v>2.5.1</v>
          </cell>
          <cell r="B161" t="str">
            <v>UNIÓN PVC SANITARIA D=2"</v>
          </cell>
          <cell r="C161" t="str">
            <v>UN</v>
          </cell>
        </row>
        <row r="162">
          <cell r="A162" t="str">
            <v>2.5.2</v>
          </cell>
          <cell r="B162" t="str">
            <v>UNIÓN PVC SANITARIA D=3"</v>
          </cell>
          <cell r="C162" t="str">
            <v>UN</v>
          </cell>
        </row>
        <row r="163">
          <cell r="A163" t="str">
            <v>2.5.3</v>
          </cell>
          <cell r="B163" t="str">
            <v>UNIÓN PVC SANITARIA D=4"</v>
          </cell>
          <cell r="C163" t="str">
            <v>UN</v>
          </cell>
        </row>
        <row r="164">
          <cell r="A164" t="str">
            <v>2.5.4</v>
          </cell>
          <cell r="B164" t="str">
            <v>UNIÓN PVC SANITARIA D=6"</v>
          </cell>
          <cell r="C164" t="str">
            <v>UN</v>
          </cell>
        </row>
        <row r="165">
          <cell r="A165" t="str">
            <v>2.5.5</v>
          </cell>
          <cell r="B165" t="str">
            <v>UNIÓN PVC SANITARIA D=8"</v>
          </cell>
          <cell r="C165" t="str">
            <v>UN</v>
          </cell>
        </row>
        <row r="166">
          <cell r="A166" t="str">
            <v>2.5.6</v>
          </cell>
          <cell r="B166" t="str">
            <v>SUMINISTRO TUBERÍA DE ALCANTARILLADO PVC  D= 24"</v>
          </cell>
          <cell r="C166" t="str">
            <v>ML</v>
          </cell>
        </row>
        <row r="167">
          <cell r="A167" t="str">
            <v>2.5.6A</v>
          </cell>
          <cell r="B167" t="str">
            <v>INSTALACIÓN TUBERÍA DE ALCANTARILLADO PVC  D= 24"</v>
          </cell>
          <cell r="C167" t="str">
            <v>ML</v>
          </cell>
        </row>
        <row r="168">
          <cell r="A168" t="str">
            <v>2.5.7</v>
          </cell>
          <cell r="B168" t="str">
            <v>SUMINISTRO E INSTALACIÓN TUBERÍA DE ALCANTARILLADO PVC  D= 36"</v>
          </cell>
          <cell r="C168" t="str">
            <v>ML</v>
          </cell>
        </row>
        <row r="169">
          <cell r="A169" t="str">
            <v>2.5.8</v>
          </cell>
          <cell r="B169" t="str">
            <v xml:space="preserve">SUMINISTRO E INSTALACIÓN TUBERÍA DE ALCANTARILLADO PVC  D= 42"  </v>
          </cell>
          <cell r="C169" t="str">
            <v>ML</v>
          </cell>
        </row>
        <row r="170">
          <cell r="A170" t="str">
            <v>2.5.9</v>
          </cell>
          <cell r="B170" t="str">
            <v xml:space="preserve">SUMINISTRO E INSTALACION CODO PVC SANITARIO D=4"  </v>
          </cell>
          <cell r="C170" t="str">
            <v>UN</v>
          </cell>
        </row>
        <row r="171">
          <cell r="A171" t="str">
            <v>2.5.10</v>
          </cell>
          <cell r="B171" t="str">
            <v xml:space="preserve">SUMINISTRO E INSTALACION CODO PVC SANITARIO D=6"  </v>
          </cell>
          <cell r="C171" t="str">
            <v>UN</v>
          </cell>
        </row>
        <row r="172">
          <cell r="A172" t="str">
            <v>2.5.11</v>
          </cell>
          <cell r="B172" t="str">
            <v>SUMINISTRO E INSTALACION CODO PVC SANITARIO D=8"</v>
          </cell>
          <cell r="C172" t="str">
            <v>UN</v>
          </cell>
        </row>
        <row r="173">
          <cell r="A173" t="str">
            <v>2.5.12</v>
          </cell>
          <cell r="B173" t="str">
            <v>SUMINISTRO E INSTALACION CODO PVC SANITARIO D=2"</v>
          </cell>
          <cell r="C173" t="str">
            <v>UN</v>
          </cell>
        </row>
        <row r="174">
          <cell r="A174" t="str">
            <v>2.5.13</v>
          </cell>
          <cell r="B174" t="str">
            <v>SUMINISTRO E INSTALACION CODO PVC SANITARIO D=3"</v>
          </cell>
          <cell r="C174" t="str">
            <v>UN</v>
          </cell>
        </row>
        <row r="175">
          <cell r="A175" t="str">
            <v>2.5.14</v>
          </cell>
          <cell r="B175" t="str">
            <v>SUMINISTRO E INSTALACION CODO PVC SANITARIO D=10"</v>
          </cell>
          <cell r="C175" t="str">
            <v>UN</v>
          </cell>
        </row>
        <row r="176">
          <cell r="A176" t="str">
            <v>2.5.15</v>
          </cell>
          <cell r="B176" t="str">
            <v>SUMINISTRO E INSTALACION ADAPTADOR DE LIMPIEZA PVC SANITARIA D=2"</v>
          </cell>
          <cell r="C176" t="str">
            <v>UN</v>
          </cell>
        </row>
        <row r="177">
          <cell r="A177" t="str">
            <v>2.5.16</v>
          </cell>
          <cell r="B177" t="str">
            <v>SUMINISTRO E INSTALACION ADAPTADOR DE LIMPIEZA PVC SANITARIA D=3"</v>
          </cell>
          <cell r="C177" t="str">
            <v>UN</v>
          </cell>
        </row>
        <row r="178">
          <cell r="A178" t="str">
            <v>2.5.17</v>
          </cell>
          <cell r="B178" t="str">
            <v>SUMINISTRO E INSTALACION ADAPTADOR DE LIMPIEZA PVC SANITARIA D=4"</v>
          </cell>
          <cell r="C178" t="str">
            <v>UN</v>
          </cell>
        </row>
        <row r="179">
          <cell r="A179" t="str">
            <v>2.5.18</v>
          </cell>
          <cell r="B179" t="str">
            <v>SUMINISTRO E INSTALACION ADAPTADOR DE LIMPIEZA PVC SANITARIA D=6"</v>
          </cell>
          <cell r="C179" t="str">
            <v>UN</v>
          </cell>
        </row>
        <row r="180">
          <cell r="A180" t="str">
            <v>2.5.19</v>
          </cell>
          <cell r="B180" t="str">
            <v>SUMINISTRO E INSTALACION YEE PVC SANITARIA D=2"</v>
          </cell>
          <cell r="C180" t="str">
            <v>UN</v>
          </cell>
        </row>
        <row r="181">
          <cell r="A181" t="str">
            <v>2.5.20</v>
          </cell>
          <cell r="B181" t="str">
            <v>SUMINISTRO E INSTALACION YEE PVC SANITARIA D=3"</v>
          </cell>
          <cell r="C181" t="str">
            <v>UN</v>
          </cell>
        </row>
        <row r="182">
          <cell r="A182" t="str">
            <v>2.5.21</v>
          </cell>
          <cell r="B182" t="str">
            <v>SUMINISTRO E INSTALACION YEE PVC SANITARIA D=4"</v>
          </cell>
          <cell r="C182" t="str">
            <v>UN</v>
          </cell>
        </row>
        <row r="183">
          <cell r="A183" t="str">
            <v>2.5.22</v>
          </cell>
          <cell r="B183" t="str">
            <v>SUMINISTRO E INSTALACION YEE PVC SANITARIA D=6"</v>
          </cell>
          <cell r="C183" t="str">
            <v>UN</v>
          </cell>
        </row>
        <row r="184">
          <cell r="A184" t="str">
            <v>2.5.23</v>
          </cell>
          <cell r="B184" t="str">
            <v>SUMINISTRO E INSTALACIÓN TUBERIA DE ALCANTARILLADO GRP  D= 300mm, PN=1 Bar, SN=2500 (N/m2), incluye acople cada 6.0m</v>
          </cell>
          <cell r="C184" t="str">
            <v>ML</v>
          </cell>
        </row>
        <row r="185">
          <cell r="A185" t="str">
            <v>2.5.24</v>
          </cell>
          <cell r="B185" t="str">
            <v>SUMINISTRO E INSTALACIÓN TUBERIA DE ALCANTARILLADO GRP  D= 350mm, PN=1 Bar, SN=2500 (N/m2), incluye acople cada 6.0m</v>
          </cell>
          <cell r="C185" t="str">
            <v>ML</v>
          </cell>
        </row>
        <row r="186">
          <cell r="A186" t="str">
            <v>2.5.25</v>
          </cell>
          <cell r="B186" t="str">
            <v>SUMINISTRO E INSTALACIÓN TUBERIA DE ALCANTARILLADO GRP  D= 400mm, PN=1 Bar, SN=2500 (N/m2), incluye acople cada 6.0m</v>
          </cell>
          <cell r="C186" t="str">
            <v>ML</v>
          </cell>
        </row>
        <row r="187">
          <cell r="A187" t="str">
            <v>2.5.26</v>
          </cell>
          <cell r="B187" t="str">
            <v>SUMINISTRO E INSTALACIÓN TUBERIA DE ALCANTARILLADO GRP  D= 450mm, PN=1 Bar, SN=2500 (N/m2), incluye acople cada 6.0m</v>
          </cell>
          <cell r="C187" t="str">
            <v>ML</v>
          </cell>
        </row>
        <row r="188">
          <cell r="A188" t="str">
            <v>2.5.27</v>
          </cell>
          <cell r="B188" t="str">
            <v>SUMINISTRO E INSTALACIÓN TUBERIA DE ALCANTARILLADO GRP  D= 500mm, PN=1 Bar, SN=2500 (N/m2), incluye acople cada 6.0m</v>
          </cell>
          <cell r="C188" t="str">
            <v>ML</v>
          </cell>
        </row>
        <row r="189">
          <cell r="A189" t="str">
            <v>2.5.28</v>
          </cell>
          <cell r="B189" t="str">
            <v>SUMINISTRO E INSTALACIÓN TUBERIA DE ALCANTARILLADO GRP  D= 600mm, PN=1 Bar, SN=2500 (N/m2), incluye acople cada 6.0m</v>
          </cell>
          <cell r="C189" t="str">
            <v>ML</v>
          </cell>
        </row>
        <row r="190">
          <cell r="A190" t="str">
            <v>2.5.29</v>
          </cell>
          <cell r="B190" t="str">
            <v>SUMINISTRO E INSTALACIÓN TUBERIA DE ALCANTARILLADO GRP  D= 700mm, PN=1 Bar, SN=2500 (N/m2), incluye acople cada 6.0m</v>
          </cell>
          <cell r="C190" t="str">
            <v>ML</v>
          </cell>
        </row>
        <row r="191">
          <cell r="A191" t="str">
            <v>2.5.30</v>
          </cell>
          <cell r="B191" t="str">
            <v>SUMINISTRO E INSTALACIÓN TUBERIA DE ALCANTARILLADO GRP  D= 800mm, PN=1 Bar, SN=2500 (N/m2), incluye acople cada 6.0m</v>
          </cell>
          <cell r="C191" t="str">
            <v>ML</v>
          </cell>
        </row>
        <row r="192">
          <cell r="A192" t="str">
            <v>2.5.31</v>
          </cell>
          <cell r="B192" t="str">
            <v>SUMINISTRO E INSTALACIÓN TUBERIA DE ALCANTARILLADO GRP  D= 900mm, PN=1 Bar, SN=2500 (N/m2), incluye acople cada 6.0m</v>
          </cell>
          <cell r="C192" t="str">
            <v>ML</v>
          </cell>
        </row>
        <row r="193">
          <cell r="A193" t="str">
            <v>2.5.32</v>
          </cell>
          <cell r="B193" t="str">
            <v>SUMINISTRO E INSTALACIÓN TUBERIA DE ALCANTARILLADO GRP  D= 1000mm, PN=1 Bar, SN=2500 (N/m2), incluye acople cada 6.0m</v>
          </cell>
          <cell r="C193" t="str">
            <v>ML</v>
          </cell>
        </row>
        <row r="194">
          <cell r="A194" t="str">
            <v>2.5.33</v>
          </cell>
          <cell r="B194" t="str">
            <v>SUMINISTRO E INSTALACIÓN TUBERIA DE ALCANTARILLADO GRP  D= 1100mm, PN=1 Bar, SN=2500 (N/m2), incluye acople cada 6.0m</v>
          </cell>
          <cell r="C194" t="str">
            <v>ML</v>
          </cell>
        </row>
        <row r="195">
          <cell r="A195" t="str">
            <v>2.5.34</v>
          </cell>
          <cell r="B195" t="str">
            <v>SUMINISTRO E INSTALACIÓN TUBERIA DE ALCANTARILLADO GRP  D= 1200mm, PN=1 Bar, SN=2500 (N/m2), incluye acople cada 6.0m</v>
          </cell>
          <cell r="C195" t="str">
            <v>ML</v>
          </cell>
        </row>
        <row r="196">
          <cell r="A196" t="str">
            <v>2.5.35</v>
          </cell>
          <cell r="B196" t="str">
            <v>SUMINISTRO E INSTALACIÓN TUBERIA DE ALCANTARILLADO GRP  D= 1400mm, PN=1 Bar, SN=2500 (N/m2), incluye acople cada 6.0m</v>
          </cell>
          <cell r="C196" t="str">
            <v>ML</v>
          </cell>
        </row>
        <row r="197">
          <cell r="A197" t="str">
            <v>2.5.36</v>
          </cell>
          <cell r="B197" t="str">
            <v>SUMINISTRO E INSTALACIÓN TUBERIA DE ALCANTARILLADO GRP  D= 1600mm, PN=1 Bar, SN=2500 (N/m2), incluye acople cada 6.0m</v>
          </cell>
          <cell r="C197" t="str">
            <v>ML</v>
          </cell>
        </row>
        <row r="198">
          <cell r="A198" t="str">
            <v>2.5.37</v>
          </cell>
          <cell r="B198" t="str">
            <v>EXCAVACIÓN A MANO MATERIAL COMUN DE 0 m  a 1.5 m</v>
          </cell>
          <cell r="C198" t="str">
            <v>M3</v>
          </cell>
        </row>
        <row r="199">
          <cell r="A199" t="str">
            <v>2.5.38</v>
          </cell>
          <cell r="B199" t="str">
            <v>EXCAVACIÓN A MANO MATERIAL COMUN DE 1.5 m  a  3 m</v>
          </cell>
          <cell r="C199" t="str">
            <v>M3</v>
          </cell>
        </row>
        <row r="200">
          <cell r="A200" t="str">
            <v>2.5.39</v>
          </cell>
          <cell r="B200" t="str">
            <v>EXCAVACIÓN A MANO MATERIAL COMUN  &gt; A 3</v>
          </cell>
          <cell r="C200" t="str">
            <v>M3</v>
          </cell>
        </row>
        <row r="201">
          <cell r="A201" t="str">
            <v>2.5.40</v>
          </cell>
          <cell r="B201" t="str">
            <v xml:space="preserve">SUMINISTRO E INSTALACIÓN TUBERÍA DE ALCANTARILLADO PVC D=4" </v>
          </cell>
          <cell r="C201" t="str">
            <v>ML</v>
          </cell>
        </row>
        <row r="202">
          <cell r="A202" t="str">
            <v>2.5.41</v>
          </cell>
          <cell r="B202" t="str">
            <v xml:space="preserve">SUMINISTRO E INSTALACIÓN TUBERÍA DE ALCANTARILLADO PVC  D= 6"   </v>
          </cell>
          <cell r="C202" t="str">
            <v>ML</v>
          </cell>
        </row>
        <row r="203">
          <cell r="A203" t="str">
            <v>2.5.42</v>
          </cell>
          <cell r="B203" t="str">
            <v xml:space="preserve">SUMINISTRO E INSTALACIÓN TUBERÍA DE ALCANTARILLADO PVC D=8"   </v>
          </cell>
          <cell r="C203" t="str">
            <v>ML</v>
          </cell>
        </row>
        <row r="204">
          <cell r="A204" t="str">
            <v>2.5.43</v>
          </cell>
          <cell r="B204" t="str">
            <v xml:space="preserve">SUMINISTRO E INSTALACIÓN TUBERÍA DE ALCANTARILLADO PVC  D=10"   </v>
          </cell>
          <cell r="C204" t="str">
            <v>ML</v>
          </cell>
        </row>
        <row r="205">
          <cell r="A205" t="str">
            <v>2.5.44</v>
          </cell>
          <cell r="B205" t="str">
            <v>SUMINISTRO TUBERÍA DE ALCANTARILLADO PVC  D=12"</v>
          </cell>
          <cell r="C205" t="str">
            <v>ML</v>
          </cell>
        </row>
        <row r="206">
          <cell r="A206" t="str">
            <v>2.5.44A</v>
          </cell>
          <cell r="B206" t="str">
            <v>INSTALACIÓN TUBERÍA DE ALCANTARILLADO PVC  D=12"</v>
          </cell>
          <cell r="C206" t="str">
            <v>ML</v>
          </cell>
        </row>
        <row r="207">
          <cell r="A207" t="str">
            <v>2.5.45</v>
          </cell>
          <cell r="B207" t="str">
            <v>SUMINISTRO E INSTALACIÓN TUBERÍA DE ALCANTARILLADO PVC  D=16"</v>
          </cell>
          <cell r="C207" t="str">
            <v>ML</v>
          </cell>
        </row>
        <row r="208">
          <cell r="A208" t="str">
            <v>2.5.46</v>
          </cell>
          <cell r="B208" t="str">
            <v xml:space="preserve">SUMINISTRO TUBERÍA DE ALCANTARILLADO PVC W - RETEN   4" </v>
          </cell>
          <cell r="C208" t="str">
            <v>ML</v>
          </cell>
        </row>
        <row r="209">
          <cell r="A209" t="str">
            <v>2.5.46A</v>
          </cell>
          <cell r="B209" t="str">
            <v xml:space="preserve"> INSTALACIÓN TUBERÍA DE ALCANTARILLADO PVC W - RETEN   4" </v>
          </cell>
        </row>
        <row r="210">
          <cell r="A210" t="str">
            <v>2.5.47</v>
          </cell>
          <cell r="B210" t="str">
            <v xml:space="preserve">SUMINISTRO E INSTALACIÓN TUBERÍA DE ALCANTARILLADO PVC W - RETEN   6"   </v>
          </cell>
          <cell r="C210" t="str">
            <v>ML</v>
          </cell>
        </row>
        <row r="211">
          <cell r="A211" t="str">
            <v>2.5.48</v>
          </cell>
          <cell r="B211" t="str">
            <v>SUMINISTRO E INSTALACIÓN TUBERÍA DE ALCANTARILLADO PVC W - RETEN   8"</v>
          </cell>
          <cell r="C211" t="str">
            <v>ML</v>
          </cell>
        </row>
        <row r="212">
          <cell r="A212" t="str">
            <v>2.6.1</v>
          </cell>
          <cell r="B212" t="str">
            <v>PASOS UÑA DE GATO D=5/8"</v>
          </cell>
          <cell r="C212" t="str">
            <v>UN</v>
          </cell>
        </row>
        <row r="213">
          <cell r="A213" t="str">
            <v>2.6.2</v>
          </cell>
          <cell r="B213" t="str">
            <v>RETIRO DE TUBERÍA EXISTENTE EN GRESS 6"</v>
          </cell>
          <cell r="C213" t="str">
            <v>ML</v>
          </cell>
        </row>
        <row r="214">
          <cell r="A214" t="str">
            <v>2.6.3</v>
          </cell>
          <cell r="B214" t="str">
            <v>RETIRO DE TUBERÍA EXISTENTE EN GRESS 8"</v>
          </cell>
          <cell r="C214" t="str">
            <v>ML</v>
          </cell>
        </row>
        <row r="215">
          <cell r="A215" t="str">
            <v>2.6.4</v>
          </cell>
          <cell r="B215" t="str">
            <v>RETIRO DE TUBERÍA EXISTENTE EN GRESS 10"</v>
          </cell>
          <cell r="C215" t="str">
            <v>ML</v>
          </cell>
        </row>
        <row r="216">
          <cell r="A216" t="str">
            <v>2.6.5</v>
          </cell>
          <cell r="B216" t="str">
            <v>RETIRO DE TUBERÍA EXISTENTE EN CONCRETO 8"</v>
          </cell>
          <cell r="C216" t="str">
            <v>ML</v>
          </cell>
        </row>
        <row r="217">
          <cell r="A217" t="str">
            <v>2.6.6</v>
          </cell>
          <cell r="B217" t="str">
            <v>RETIRO DE TUBERÍA EXISTENTE EN CONCRETO 10"</v>
          </cell>
          <cell r="C217" t="str">
            <v>ML</v>
          </cell>
        </row>
        <row r="218">
          <cell r="A218" t="str">
            <v>2.6.7</v>
          </cell>
          <cell r="B218" t="str">
            <v>RETIRO DE TUBERÍA EXISTENTE EN CONCRETO 12"</v>
          </cell>
          <cell r="C218" t="str">
            <v>ML</v>
          </cell>
        </row>
        <row r="219">
          <cell r="A219" t="str">
            <v>2.6.8</v>
          </cell>
          <cell r="B219" t="str">
            <v>RETIRO DE TUBERÍA EXISTENTE EN CONCRETO 16"</v>
          </cell>
          <cell r="C219" t="str">
            <v>ML</v>
          </cell>
        </row>
        <row r="220">
          <cell r="A220" t="str">
            <v>2.6.9</v>
          </cell>
          <cell r="B220" t="str">
            <v>DEMOLICION POZOS DE INSPECCION</v>
          </cell>
          <cell r="C220" t="str">
            <v>UN</v>
          </cell>
        </row>
        <row r="221">
          <cell r="A221" t="str">
            <v>2.6.10</v>
          </cell>
          <cell r="B221" t="str">
            <v>DEMOLICION CAMARAS 2.5&lt;h&lt;3.0m</v>
          </cell>
          <cell r="C221" t="str">
            <v>UN</v>
          </cell>
        </row>
        <row r="222">
          <cell r="A222" t="str">
            <v>2.6.11</v>
          </cell>
          <cell r="B222" t="str">
            <v xml:space="preserve"> ARO - TAPA EN  HF - TIPO LIVIANO</v>
          </cell>
          <cell r="C222" t="str">
            <v>UN</v>
          </cell>
        </row>
        <row r="223">
          <cell r="A223" t="str">
            <v>2.6.12</v>
          </cell>
          <cell r="B223" t="str">
            <v>BASE Y CAÑUELA, CONCRETO 17.5 MPa - (2500 PSI)</v>
          </cell>
          <cell r="C223" t="str">
            <v>M3</v>
          </cell>
        </row>
        <row r="224">
          <cell r="A224" t="str">
            <v>2.6.13</v>
          </cell>
          <cell r="B224" t="str">
            <v>SUMINISTRO E INSTALACIÓN CAMARA DE INSPECCIÓN 1000mm BASE RECTA POLIETILENO DN=200mm</v>
          </cell>
          <cell r="C224" t="str">
            <v>UN</v>
          </cell>
        </row>
        <row r="225">
          <cell r="A225" t="str">
            <v>2.6.14</v>
          </cell>
          <cell r="B225" t="str">
            <v>SUMINISTRO E INSTALACIÓN CAMARA DE INSPECCIÓN 1000mm BASE RECTA POLIETILENO DN=250mm</v>
          </cell>
          <cell r="C225" t="str">
            <v>UN</v>
          </cell>
        </row>
        <row r="226">
          <cell r="A226" t="str">
            <v>2.6.15</v>
          </cell>
          <cell r="B226" t="str">
            <v>SUMINISTRO E INSTALACIÓN CAMARA DE INSPECCIÓN 1000mm BASE RECTA POLIETILENO DN=315mm</v>
          </cell>
          <cell r="C226" t="str">
            <v>UN</v>
          </cell>
        </row>
        <row r="227">
          <cell r="A227" t="str">
            <v>2.6.16</v>
          </cell>
          <cell r="B227" t="str">
            <v>SUMINISTRO E INSTALACIÓN CAMARA DE INSPECCIÓN 1000mm INICIAL POLIETILENO DN=200mm</v>
          </cell>
          <cell r="C227" t="str">
            <v>UN</v>
          </cell>
        </row>
        <row r="228">
          <cell r="A228" t="str">
            <v>2.6.17</v>
          </cell>
          <cell r="B228" t="str">
            <v>SUMINISTRO E INSTALACIÓN CAMARA DE INSPECCIÓN 1000mm INICIAL POLIETILENO DN=250mm</v>
          </cell>
          <cell r="C228" t="str">
            <v>UN</v>
          </cell>
        </row>
        <row r="229">
          <cell r="A229" t="str">
            <v>2.6.18</v>
          </cell>
          <cell r="B229" t="str">
            <v>SUMINISTRO E INSTALACIÓN CAMARA DE INSPECCIÓN 1000mm BASE RECTA POLIETILENO DN=200mm</v>
          </cell>
          <cell r="C229" t="str">
            <v>UN</v>
          </cell>
        </row>
        <row r="230">
          <cell r="A230" t="str">
            <v>2.6.19</v>
          </cell>
          <cell r="B230" t="str">
            <v>SUMINISTRO E INSTALACIÓN CAMARA DE INSPECCIÓN 1000mm 90° POLIETILENO DN=200mm</v>
          </cell>
          <cell r="C230" t="str">
            <v>UN</v>
          </cell>
        </row>
        <row r="231">
          <cell r="A231" t="str">
            <v>2.6.20</v>
          </cell>
          <cell r="B231" t="str">
            <v>SUMINISTRO E INSTALACIÓN CAMARA DE INSPECCIÓN 1000mm 90° POLIETILENO DN=250mm</v>
          </cell>
          <cell r="C231" t="str">
            <v>UN</v>
          </cell>
        </row>
        <row r="232">
          <cell r="A232" t="str">
            <v>2.6.21</v>
          </cell>
          <cell r="B232" t="str">
            <v>SUMINISTRO E INSTALACIÓN CAMARA DE INSPECCIÓN 1000mm 90° POLIETILENO DN=315mm</v>
          </cell>
          <cell r="C232" t="str">
            <v>UN</v>
          </cell>
        </row>
        <row r="233">
          <cell r="A233" t="str">
            <v>2.6.22</v>
          </cell>
          <cell r="B233" t="str">
            <v>SUMINISTRO E INSTALACIÓN CAMARA DE INSPECCIÓN 1000mm TEE POLIETILENO DN=200mm</v>
          </cell>
          <cell r="C233" t="str">
            <v>UN</v>
          </cell>
        </row>
        <row r="234">
          <cell r="A234" t="str">
            <v>2.6.23</v>
          </cell>
          <cell r="B234" t="str">
            <v>SUMINISTRO E INSTALACIÓN CAMARA DE INSPECCIÓN 1000mm TEE POLIETILENO DN=250mm</v>
          </cell>
          <cell r="C234" t="str">
            <v>UN</v>
          </cell>
        </row>
        <row r="235">
          <cell r="A235" t="str">
            <v>2.6.24</v>
          </cell>
          <cell r="B235" t="str">
            <v>SUMINISTRO E INSTALACIÓN CAMARA DE INSPECCIÓN 1000mm TEE POLIETILENO DN=250mm</v>
          </cell>
          <cell r="C235" t="str">
            <v>UN</v>
          </cell>
        </row>
        <row r="236">
          <cell r="A236" t="str">
            <v>2.6.25</v>
          </cell>
          <cell r="B236" t="str">
            <v>SUMINISTRO E INSTALACIÓN CAMARA DE INSPECCIÓN 1000mm DOBLE TEE POLIETILENO DN=200mm</v>
          </cell>
          <cell r="C236" t="str">
            <v>UN</v>
          </cell>
        </row>
        <row r="237">
          <cell r="A237" t="str">
            <v>2.6.26</v>
          </cell>
          <cell r="B237" t="str">
            <v>SUMINISTRO E INSTALACIÓN CAMARA DE INSPECCIÓN 1000mm DOBLE TEE POLIETILENO DN=250mm</v>
          </cell>
          <cell r="C237" t="str">
            <v>UN</v>
          </cell>
        </row>
        <row r="238">
          <cell r="A238" t="str">
            <v>2.6.27</v>
          </cell>
          <cell r="B238" t="str">
            <v>SUMINISTRO E INSTALACIÓN CAMARA DE INSPECCIÓN 1000mm DOBLE TEE POLIETILENO DN=315mm</v>
          </cell>
          <cell r="C238" t="str">
            <v>UN</v>
          </cell>
        </row>
        <row r="239">
          <cell r="A239" t="str">
            <v>2.6.28</v>
          </cell>
          <cell r="B239" t="str">
            <v>SUMINISTRO E INSTALACIÓN ELEVADOR CÁMARA 1000mm X 400 mm</v>
          </cell>
          <cell r="C239" t="str">
            <v>UN</v>
          </cell>
        </row>
        <row r="240">
          <cell r="A240" t="str">
            <v>2.6.29</v>
          </cell>
          <cell r="B240" t="str">
            <v>SSUMINISTRO E INSTALACIÓN ELEVADOR CÁMARA 1000mm X 750 mm</v>
          </cell>
          <cell r="C240" t="str">
            <v>UN</v>
          </cell>
        </row>
        <row r="241">
          <cell r="A241" t="str">
            <v>2.6.30</v>
          </cell>
          <cell r="B241" t="str">
            <v>SUMINISTRO E INSTALACIÓN ELEVADOR CÁMARA 1000mm X 1000 mm</v>
          </cell>
          <cell r="C241" t="str">
            <v>UN</v>
          </cell>
        </row>
        <row r="242">
          <cell r="A242" t="str">
            <v>2.6.31</v>
          </cell>
          <cell r="B242" t="str">
            <v>SUMINISTRO E INSTALACIÓN ELEVADOR CÁMARA 1000mm X 400 mm</v>
          </cell>
          <cell r="C242" t="str">
            <v>UN</v>
          </cell>
        </row>
        <row r="243">
          <cell r="A243" t="str">
            <v>2.6.32</v>
          </cell>
          <cell r="B243" t="str">
            <v>SUMINISTRO E INSTALACIÓN ELEVADOR CÁMARA 1000mm X 1500 mm</v>
          </cell>
          <cell r="C243" t="str">
            <v>UN</v>
          </cell>
        </row>
        <row r="244">
          <cell r="A244" t="str">
            <v>2.6.33</v>
          </cell>
          <cell r="B244" t="str">
            <v>SUMINISTRO E INSTALACIÓN ELEVADOR CÁMARA 1000mm X 1750 mm</v>
          </cell>
          <cell r="C244" t="str">
            <v>UN</v>
          </cell>
        </row>
        <row r="245">
          <cell r="A245" t="str">
            <v>2.6.34</v>
          </cell>
          <cell r="B245" t="str">
            <v>SUMINISTRO E INSTALACIÓN ELEVADOR CÁMARA 1000mm X 2000 mm</v>
          </cell>
          <cell r="C245" t="str">
            <v>UN</v>
          </cell>
        </row>
        <row r="246">
          <cell r="A246" t="str">
            <v>2.6.35</v>
          </cell>
          <cell r="B246" t="str">
            <v>SUMINISTRO E INSTALACIÓN ELEVADOR CÁMARA 1000mm X 2500 mm</v>
          </cell>
          <cell r="C246" t="str">
            <v>UN</v>
          </cell>
        </row>
        <row r="247">
          <cell r="A247" t="str">
            <v>2.6.36</v>
          </cell>
          <cell r="B247" t="str">
            <v>SUMINISTRO E INSTALACIÓN ELEVADOR CÁMARA 1000mm X 3000 mm</v>
          </cell>
          <cell r="C247" t="str">
            <v>UN</v>
          </cell>
        </row>
        <row r="248">
          <cell r="A248" t="str">
            <v>2.6.37</v>
          </cell>
          <cell r="B248" t="str">
            <v xml:space="preserve"> SUMINISTRO E INSTALACIÓN ELEVADOR CÁMARA 1000mm X 3250 mm</v>
          </cell>
          <cell r="C248" t="str">
            <v>UN</v>
          </cell>
        </row>
        <row r="249">
          <cell r="A249" t="str">
            <v>2.6.38</v>
          </cell>
          <cell r="B249" t="str">
            <v>SUMINISTRO E INSTALACIÓN ELEVADOR CÁMARA 1000mm X 3500 mm</v>
          </cell>
          <cell r="C249" t="str">
            <v>UN</v>
          </cell>
        </row>
        <row r="250">
          <cell r="A250" t="str">
            <v>2.6.39</v>
          </cell>
          <cell r="B250" t="str">
            <v>SUMINISTRO E INSTALACIÓN ELEVADOR CÁMARA 1000mm X 3750 mm</v>
          </cell>
          <cell r="C250" t="str">
            <v>UN</v>
          </cell>
        </row>
        <row r="251">
          <cell r="A251" t="str">
            <v>2.6.40</v>
          </cell>
          <cell r="B251" t="str">
            <v>SUMINISTRO E INSTALACIÓN CONO CAMARA 1000mm CONCENTRICO</v>
          </cell>
          <cell r="C251" t="str">
            <v>UN</v>
          </cell>
        </row>
        <row r="252">
          <cell r="A252" t="str">
            <v>2.6.41</v>
          </cell>
          <cell r="B252" t="str">
            <v>SUMINISTRO E INSTALACIÓN CONO CAMARA 1000mm EXCENTRICO</v>
          </cell>
          <cell r="C252" t="str">
            <v>UN</v>
          </cell>
        </row>
        <row r="253">
          <cell r="A253" t="str">
            <v>2.6.42</v>
          </cell>
          <cell r="B253" t="str">
            <v>SUMINISTRO E INSTALACIÓN TRAMO ESCALERA CAMARA 1000mm X 500mm</v>
          </cell>
          <cell r="C253" t="str">
            <v>UN</v>
          </cell>
        </row>
        <row r="254">
          <cell r="A254" t="str">
            <v>2.6.43</v>
          </cell>
          <cell r="B254" t="str">
            <v>SUMINISTRO E INSTALACIÓN TORNILLO INOX 5/16" X 2" (8 UN)</v>
          </cell>
          <cell r="C254" t="str">
            <v>UN</v>
          </cell>
        </row>
        <row r="255">
          <cell r="A255" t="str">
            <v>2.6.44</v>
          </cell>
          <cell r="B255" t="str">
            <v xml:space="preserve">POZO DE INSPECCIÓN LADRILLO, DIÁMETRO INTERIOR 1.0 M  H  &lt; 1.0 M  </v>
          </cell>
          <cell r="C255" t="str">
            <v>UN</v>
          </cell>
        </row>
        <row r="256">
          <cell r="A256" t="str">
            <v>2.6.45</v>
          </cell>
          <cell r="B256" t="str">
            <v xml:space="preserve">POZO DE INSPECCIÓN LADRILLO, DIÁMETRO INTERIOR 1.2 M , 1.0 &lt;  H &lt; 1.5  </v>
          </cell>
          <cell r="C256" t="str">
            <v>UN</v>
          </cell>
        </row>
        <row r="257">
          <cell r="A257" t="str">
            <v>2.6.46</v>
          </cell>
          <cell r="B257" t="str">
            <v xml:space="preserve">POZO DE INSPECCIÓN, DIÁMETRO INTERIOR 1.2 M, 1.50  &lt;  H &lt; 2.00  </v>
          </cell>
          <cell r="C257" t="str">
            <v>UN</v>
          </cell>
        </row>
        <row r="258">
          <cell r="A258" t="str">
            <v>2.6.47</v>
          </cell>
          <cell r="B258" t="str">
            <v xml:space="preserve">POZO DE INSPECCIÓN, DIÁMETRO INTERIOR 1.2 M , 2.0  &lt;  H &lt; 2.5   </v>
          </cell>
          <cell r="C258" t="str">
            <v>UN</v>
          </cell>
        </row>
        <row r="259">
          <cell r="A259" t="str">
            <v>2.6.48</v>
          </cell>
          <cell r="B259" t="str">
            <v>POZO DE INSPECCIÓN, DIÁMETRO INTERIOR 1.5 M, 2.5  &lt; H &lt; 3.5</v>
          </cell>
          <cell r="C259" t="str">
            <v>UN</v>
          </cell>
        </row>
        <row r="260">
          <cell r="A260" t="str">
            <v>2.6.49</v>
          </cell>
          <cell r="B260" t="str">
            <v>CAMARA DE CAIDA  8" X  6"</v>
          </cell>
          <cell r="C260" t="str">
            <v>UN</v>
          </cell>
        </row>
        <row r="261">
          <cell r="A261" t="str">
            <v>2.6.50</v>
          </cell>
          <cell r="B261" t="str">
            <v>CAMARA DE CAIDA  10" X  8"</v>
          </cell>
          <cell r="C261" t="str">
            <v>UN</v>
          </cell>
        </row>
        <row r="262">
          <cell r="A262" t="str">
            <v>2.6.51</v>
          </cell>
          <cell r="B262" t="str">
            <v>CAMARA DE CAIDA  12" X  10"</v>
          </cell>
          <cell r="C262" t="str">
            <v>UN</v>
          </cell>
        </row>
        <row r="263">
          <cell r="A263" t="str">
            <v>2.6.52</v>
          </cell>
          <cell r="B263" t="str">
            <v>CONEXIÓN DOMICILIARIA ALCANTARILLADO. INC. TUBERIA Y ACCESORIOS DE CONEXION TUBERIA</v>
          </cell>
          <cell r="C263" t="str">
            <v>UN</v>
          </cell>
        </row>
        <row r="264">
          <cell r="A264" t="str">
            <v>2.6.53</v>
          </cell>
          <cell r="B264" t="str">
            <v>SUMINISTRO E INSTALACIÓN DE POZO SEPTICO PLASTICO ANAEROBICO DE 1000LTS</v>
          </cell>
          <cell r="C264" t="str">
            <v>UN</v>
          </cell>
        </row>
        <row r="265">
          <cell r="A265" t="str">
            <v>2.6.54</v>
          </cell>
          <cell r="B265" t="str">
            <v xml:space="preserve">CAMPO DE INFILTRACION POZO SEPTICO PLASTICO ANAEROBICO DE 1000LTS TUBERIA DRENAJE D=4"  </v>
          </cell>
          <cell r="C265" t="str">
            <v>ML</v>
          </cell>
        </row>
        <row r="266">
          <cell r="A266" t="str">
            <v>2.7.1</v>
          </cell>
          <cell r="B266" t="str">
            <v>CONCRETO SIMPLE DE 28 Mpa - (4000 PSI) Impermeabilizado para muros</v>
          </cell>
          <cell r="C266" t="str">
            <v>M3</v>
          </cell>
        </row>
        <row r="267">
          <cell r="A267" t="str">
            <v>2.7.2</v>
          </cell>
          <cell r="B267" t="str">
            <v>Concreto simple de 28 Mpa - (4000 PSI) Impermeabilizado para Tapas</v>
          </cell>
          <cell r="C267" t="str">
            <v>M3</v>
          </cell>
        </row>
        <row r="268">
          <cell r="A268" t="str">
            <v>2.7.3</v>
          </cell>
          <cell r="B268" t="str">
            <v>Concreto Simple de 28 Mpa - 4000 PSI Impermeabilizado para placas pisos</v>
          </cell>
          <cell r="C268" t="str">
            <v>M3</v>
          </cell>
        </row>
        <row r="269">
          <cell r="A269" t="str">
            <v>2.7.4</v>
          </cell>
          <cell r="B269" t="str">
            <v>CONCRETO DE 21 MPa - (3000 PSI)  IMPERMEABILIZADO PARA MUROS</v>
          </cell>
          <cell r="C269" t="str">
            <v>M3</v>
          </cell>
        </row>
        <row r="270">
          <cell r="A270" t="str">
            <v>2.7.5</v>
          </cell>
          <cell r="B270" t="str">
            <v>CONCRETO DE 21 MPa - (3000 PSI)  IMPERMEABILIZADO PARA PLACA DE PISO</v>
          </cell>
          <cell r="C270" t="str">
            <v>M3</v>
          </cell>
        </row>
        <row r="271">
          <cell r="A271" t="str">
            <v>2.7.6</v>
          </cell>
          <cell r="B271" t="str">
            <v>CONCRETO CICLÓPEO DE 17.5 Mpa - (2500 PSI), 40%  RAJÓN.   INCLUYE FORMALETA</v>
          </cell>
          <cell r="C271" t="str">
            <v>M3</v>
          </cell>
        </row>
        <row r="272">
          <cell r="A272" t="str">
            <v>2.7.7</v>
          </cell>
          <cell r="B272" t="str">
            <v>CONCRETO SIMPLE DE 21MPa - (3000 PSI)   IMPERMEABILIZADO PARA TAPAS</v>
          </cell>
          <cell r="C272" t="str">
            <v>M3</v>
          </cell>
        </row>
        <row r="273">
          <cell r="A273" t="str">
            <v>2.7.8</v>
          </cell>
          <cell r="B273" t="str">
            <v xml:space="preserve">ROTURA DE PAVIMENTO RÍGIDO PARA ZANJAS DE ACUEDUCTO Y ALCANTARILLADO  </v>
          </cell>
          <cell r="C273" t="str">
            <v>M3</v>
          </cell>
        </row>
        <row r="274">
          <cell r="A274" t="str">
            <v>2.7.9</v>
          </cell>
          <cell r="B274" t="str">
            <v xml:space="preserve">RECONSTRUCCIÓN DE PAVIMENTO RÍGIDO  CONCRETO 21MPa - 3000 PSI  </v>
          </cell>
          <cell r="C274" t="str">
            <v>M3</v>
          </cell>
        </row>
        <row r="275">
          <cell r="A275" t="str">
            <v>2.7.10</v>
          </cell>
          <cell r="B275" t="str">
            <v xml:space="preserve">Rotura de pavimento flexible para zanjas de Acueducto y Alcantarillado </v>
          </cell>
          <cell r="C275" t="str">
            <v>M3</v>
          </cell>
        </row>
        <row r="276">
          <cell r="A276" t="str">
            <v>2.7.11</v>
          </cell>
          <cell r="B276" t="str">
            <v>TRANSPORTE A LOMO DE MULA HASTA 4 KM</v>
          </cell>
          <cell r="C276" t="str">
            <v>CARGA</v>
          </cell>
        </row>
        <row r="277">
          <cell r="A277" t="str">
            <v>2.8.1</v>
          </cell>
          <cell r="B277" t="str">
            <v>CONSTRUCCION DE TRINCHOS EN GUADUA</v>
          </cell>
          <cell r="C277" t="str">
            <v>ML</v>
          </cell>
        </row>
        <row r="278">
          <cell r="A278" t="str">
            <v>2.8.2</v>
          </cell>
          <cell r="B278" t="str">
            <v>SIEMBRA DE PASTO</v>
          </cell>
          <cell r="C278" t="str">
            <v>M2</v>
          </cell>
        </row>
        <row r="279">
          <cell r="A279" t="str">
            <v>2.8.3</v>
          </cell>
          <cell r="B279" t="str">
            <v>SIEMBRA DE VICIA</v>
          </cell>
          <cell r="C279" t="str">
            <v>M2</v>
          </cell>
        </row>
        <row r="280">
          <cell r="A280" t="str">
            <v>2.9.1</v>
          </cell>
          <cell r="B280" t="str">
            <v>ELIMINACION DE ESPECIES PIROGENICAS</v>
          </cell>
          <cell r="C280" t="str">
            <v>M2</v>
          </cell>
        </row>
        <row r="281">
          <cell r="A281" t="str">
            <v>2.9.2</v>
          </cell>
          <cell r="B281" t="str">
            <v>REPOBLAMIENTO VEGETAL</v>
          </cell>
          <cell r="C281" t="str">
            <v>HA</v>
          </cell>
        </row>
        <row r="282">
          <cell r="A282" t="str">
            <v>2.9.3</v>
          </cell>
          <cell r="B282" t="str">
            <v>RECUPERACION DE SUELO</v>
          </cell>
          <cell r="C282" t="str">
            <v>M2</v>
          </cell>
        </row>
        <row r="283">
          <cell r="A283" t="str">
            <v>2.10.1</v>
          </cell>
          <cell r="B283" t="str">
            <v>REFORESTACION PROTECTORA CON ESPECIES NATIVAS</v>
          </cell>
          <cell r="C283" t="str">
            <v>HA</v>
          </cell>
        </row>
        <row r="284">
          <cell r="A284" t="str">
            <v>2.10.2</v>
          </cell>
          <cell r="B284" t="str">
            <v>MANTENIEMIENTO DE PLANTACIONES</v>
          </cell>
          <cell r="C284" t="str">
            <v>HA</v>
          </cell>
        </row>
        <row r="285">
          <cell r="A285" t="str">
            <v>2.10.3</v>
          </cell>
          <cell r="B285" t="str">
            <v>MANTENIEMIENTO DE PLANTACIONES (SEGUNDO AÑO)</v>
          </cell>
          <cell r="C285" t="str">
            <v>HA</v>
          </cell>
        </row>
        <row r="286">
          <cell r="A286" t="str">
            <v>2.10.4</v>
          </cell>
          <cell r="B286" t="str">
            <v>AISLAMIENTO DE PLANTACIONES Y/O PREDIOS ADQUIRIDOS</v>
          </cell>
          <cell r="C286" t="str">
            <v>ML</v>
          </cell>
        </row>
        <row r="287">
          <cell r="A287" t="str">
            <v>2.11.1</v>
          </cell>
          <cell r="B287" t="str">
            <v>CONSTRUCCION DE JARDINES</v>
          </cell>
          <cell r="C287" t="str">
            <v>M2</v>
          </cell>
        </row>
        <row r="288">
          <cell r="A288" t="str">
            <v>2.11.2</v>
          </cell>
          <cell r="B288" t="str">
            <v>ESTABLECIMIENTO DE SETOS</v>
          </cell>
          <cell r="C288" t="str">
            <v>ML</v>
          </cell>
        </row>
        <row r="289">
          <cell r="A289" t="str">
            <v>2.11.3</v>
          </cell>
          <cell r="B289" t="str">
            <v>MANTENIMIENTO DE PRADOS</v>
          </cell>
          <cell r="C289" t="str">
            <v>M2</v>
          </cell>
        </row>
        <row r="290">
          <cell r="A290" t="str">
            <v>2.11.4</v>
          </cell>
          <cell r="B290" t="str">
            <v>MANTENIEMIENTO DE SETOS</v>
          </cell>
          <cell r="C290" t="str">
            <v>ML</v>
          </cell>
        </row>
        <row r="291">
          <cell r="A291" t="str">
            <v>2.12.1</v>
          </cell>
          <cell r="B291" t="str">
            <v>TALLERES</v>
          </cell>
          <cell r="C291" t="str">
            <v>DD</v>
          </cell>
        </row>
        <row r="292">
          <cell r="A292" t="str">
            <v>3.1.8</v>
          </cell>
          <cell r="B292" t="str">
            <v>Desmonte y Limpieza en rastrojo incluye acarreo libre hasta 5KM</v>
          </cell>
          <cell r="C292" t="str">
            <v>M²</v>
          </cell>
        </row>
        <row r="293">
          <cell r="A293" t="str">
            <v>3.1.13</v>
          </cell>
          <cell r="B293" t="str">
            <v>LOCALIZACION Y REPLANTEO TOPOGRAFICO</v>
          </cell>
          <cell r="C293" t="str">
            <v>km</v>
          </cell>
        </row>
        <row r="294">
          <cell r="A294" t="str">
            <v>3.1.13A</v>
          </cell>
          <cell r="B294" t="str">
            <v xml:space="preserve">LOCALIZACION Y REPLANTEO TOPOGRAFICO </v>
          </cell>
          <cell r="C294" t="str">
            <v>ML</v>
          </cell>
        </row>
        <row r="295">
          <cell r="A295" t="str">
            <v>3.3.1</v>
          </cell>
          <cell r="B295" t="str">
            <v>EXCAVACION MANUAL EN MATERIAL COMUN</v>
          </cell>
          <cell r="C295" t="str">
            <v>M³</v>
          </cell>
        </row>
        <row r="296">
          <cell r="A296" t="str">
            <v>3.3.7</v>
          </cell>
          <cell r="B296" t="str">
            <v>Suministro e Instalación Concreto Simple de 24.5 MPa - (3500 P.S.I).</v>
          </cell>
          <cell r="C296" t="str">
            <v>M³</v>
          </cell>
        </row>
        <row r="297">
          <cell r="A297" t="str">
            <v>3.3.25</v>
          </cell>
          <cell r="B297" t="str">
            <v xml:space="preserve">Relleno con material seleccionado proveniente de excavación compactado con Plancha Vibradora </v>
          </cell>
          <cell r="C297" t="str">
            <v>M3</v>
          </cell>
        </row>
        <row r="298">
          <cell r="A298" t="str">
            <v>3.15.43</v>
          </cell>
          <cell r="B298" t="str">
            <v>Relleno para redes en Arena de peña (Suministro, extendido, umedecimiento y compactación)</v>
          </cell>
          <cell r="C298" t="str">
            <v>M3</v>
          </cell>
        </row>
        <row r="299">
          <cell r="A299" t="str">
            <v>6.3.2</v>
          </cell>
          <cell r="B299" t="str">
            <v>Suministro Figurada y amarre de acero 60000 PSI  420 Mpa</v>
          </cell>
          <cell r="C299" t="str">
            <v>Kg</v>
          </cell>
        </row>
        <row r="300">
          <cell r="A300" t="str">
            <v>6.2.1</v>
          </cell>
          <cell r="B300" t="str">
            <v>Concreto Fluido - 21 Mpa - (3000 PSI)</v>
          </cell>
          <cell r="C300" t="str">
            <v>M³</v>
          </cell>
        </row>
        <row r="301">
          <cell r="A301" t="str">
            <v>1.2.32</v>
          </cell>
          <cell r="B301" t="str">
            <v>SUMINISTRO TUBERIA PVC SANITARIA 8"</v>
          </cell>
          <cell r="C301" t="str">
            <v>ml</v>
          </cell>
        </row>
        <row r="302">
          <cell r="A302" t="str">
            <v>1.2.32A</v>
          </cell>
          <cell r="B302" t="str">
            <v>INSTALACION TUBERIA PVC SANITARIA 8"</v>
          </cell>
          <cell r="C302" t="str">
            <v>ml</v>
          </cell>
        </row>
        <row r="303">
          <cell r="A303" t="str">
            <v>1.2.33</v>
          </cell>
          <cell r="B303" t="str">
            <v>SUMINISTRO TUBERIA PVC SANITARIA 10"</v>
          </cell>
          <cell r="C303" t="str">
            <v>ml</v>
          </cell>
        </row>
        <row r="304">
          <cell r="A304" t="str">
            <v>1.2.33A</v>
          </cell>
          <cell r="B304" t="str">
            <v>INSTALACION TUBERIA PVC SANITARIA 10"</v>
          </cell>
          <cell r="C304" t="str">
            <v>ml</v>
          </cell>
        </row>
        <row r="305">
          <cell r="A305" t="str">
            <v>1.2.34</v>
          </cell>
          <cell r="B305" t="str">
            <v>SUMINISTRO TUBERIA PVC SANITARIA 12"</v>
          </cell>
          <cell r="C305" t="str">
            <v>ml</v>
          </cell>
        </row>
        <row r="306">
          <cell r="A306" t="str">
            <v>1.2.34A</v>
          </cell>
          <cell r="B306" t="str">
            <v>INSTALACION TUBERIA PVC SANITARIA 12"</v>
          </cell>
          <cell r="C306" t="str">
            <v>ml</v>
          </cell>
        </row>
        <row r="307">
          <cell r="A307" t="str">
            <v>1.2.34B</v>
          </cell>
          <cell r="B307" t="str">
            <v>SUMINISTRO TUBERIA PVC SANITARIA 14"</v>
          </cell>
          <cell r="C307" t="str">
            <v>ml</v>
          </cell>
        </row>
        <row r="308">
          <cell r="A308" t="str">
            <v>1.2.34C</v>
          </cell>
          <cell r="B308" t="str">
            <v>INSTALACION TUBERIA PVC SANITARIA 14"</v>
          </cell>
          <cell r="C308" t="str">
            <v>ml</v>
          </cell>
        </row>
        <row r="309">
          <cell r="A309" t="str">
            <v>1.2.35</v>
          </cell>
          <cell r="B309" t="str">
            <v>SUMINISTRO TUBERIA PVC SANITARIA 16"</v>
          </cell>
          <cell r="C309" t="str">
            <v>ml</v>
          </cell>
        </row>
        <row r="310">
          <cell r="A310" t="str">
            <v>1.2.35A</v>
          </cell>
          <cell r="B310" t="str">
            <v>INSTALACION TUBERIA PVC SANITARIA 16"</v>
          </cell>
          <cell r="C310" t="str">
            <v>ml</v>
          </cell>
        </row>
        <row r="311">
          <cell r="A311" t="str">
            <v>1.2.36</v>
          </cell>
          <cell r="B311" t="str">
            <v>SUMINISTRO TUBERIA PVC SANITARIA 18"</v>
          </cell>
          <cell r="C311" t="str">
            <v>ml</v>
          </cell>
        </row>
        <row r="312">
          <cell r="A312" t="str">
            <v>1.2.36A</v>
          </cell>
          <cell r="B312" t="str">
            <v>INSTALACION TUBERIA PVC SANITARIA 18"</v>
          </cell>
          <cell r="C312" t="str">
            <v>ml</v>
          </cell>
        </row>
        <row r="313">
          <cell r="A313" t="str">
            <v>1.2.36B</v>
          </cell>
          <cell r="B313" t="str">
            <v>SUMINISTRO TUBERIA PVC SANITARIA 20"</v>
          </cell>
          <cell r="C313" t="str">
            <v>ml</v>
          </cell>
        </row>
        <row r="314">
          <cell r="A314" t="str">
            <v>1.2.36C</v>
          </cell>
          <cell r="B314" t="str">
            <v>INSTALACION TUBERIA PVC SANITARIA 20"</v>
          </cell>
          <cell r="C314" t="str">
            <v>ml</v>
          </cell>
        </row>
        <row r="315">
          <cell r="A315" t="str">
            <v>2.6.45</v>
          </cell>
          <cell r="B315" t="str">
            <v xml:space="preserve">POZO DE INSPECCIÓN LADRILLO, DIÁMETRO INTERIOR 1.2 M , 1.0 &lt;  H &lt; 1.5  </v>
          </cell>
          <cell r="C315" t="str">
            <v>un</v>
          </cell>
        </row>
        <row r="316">
          <cell r="A316" t="str">
            <v>2.6.46</v>
          </cell>
          <cell r="B316" t="str">
            <v xml:space="preserve">POZO DE INSPECCIÓN, DIÁMETRO INTERIOR 1.2 M, 1.50  &lt;  H &lt; 2.00  </v>
          </cell>
          <cell r="C316" t="str">
            <v>un</v>
          </cell>
        </row>
        <row r="317">
          <cell r="A317" t="str">
            <v>2.6.47</v>
          </cell>
          <cell r="B317" t="str">
            <v xml:space="preserve">POZO DE INSPECCIÓN, DIÁMETRO INTERIOR 1.2 M , 2.0  &lt;  H &lt; 2.5   </v>
          </cell>
          <cell r="C317" t="str">
            <v>un</v>
          </cell>
        </row>
        <row r="318">
          <cell r="A318" t="str">
            <v>2.6.48</v>
          </cell>
          <cell r="B318" t="str">
            <v xml:space="preserve">POZO DE INSPECCIÓN, DIÁMETRO INTERIOR 1.5 M, 2.5  &lt; H &lt; 3.5   </v>
          </cell>
          <cell r="C318" t="str">
            <v>un</v>
          </cell>
        </row>
        <row r="319">
          <cell r="A319" t="str">
            <v>3.17.10A</v>
          </cell>
          <cell r="B319" t="str">
            <v xml:space="preserve">POZO DE INSPECCIÓN D=1.50 M, H  3.50  &lt; H &lt; 4,5 </v>
          </cell>
          <cell r="C319" t="str">
            <v>UN</v>
          </cell>
        </row>
        <row r="320">
          <cell r="A320" t="str">
            <v>1.11.10</v>
          </cell>
          <cell r="B320" t="str">
            <v>CAÑUELA CONCRETO  0,2x0,12</v>
          </cell>
          <cell r="C320" t="str">
            <v>ml</v>
          </cell>
        </row>
        <row r="321">
          <cell r="A321" t="str">
            <v>2.5.6</v>
          </cell>
          <cell r="B321" t="str">
            <v>SUMINISTRO E INSTALACIÓN TUBERÍA DE ALCANTARILLADO PVC  D= 24"</v>
          </cell>
          <cell r="C321" t="str">
            <v>ml</v>
          </cell>
        </row>
        <row r="322">
          <cell r="A322" t="str">
            <v>3.15.45</v>
          </cell>
          <cell r="B322" t="str">
            <v>CORTE DE PAVIMENTO ASFÁLTICO</v>
          </cell>
          <cell r="C322" t="str">
            <v>ml</v>
          </cell>
        </row>
        <row r="323">
          <cell r="A323" t="str">
            <v>3.15.46</v>
          </cell>
          <cell r="B323" t="str">
            <v>CORTE Y AMPLIACION DE JUNTA EN PAVIMENTO DE CONCRETO HIDRAULICO</v>
          </cell>
          <cell r="C323" t="str">
            <v>ml</v>
          </cell>
        </row>
        <row r="324">
          <cell r="A324" t="str">
            <v>1.1.76</v>
          </cell>
          <cell r="B324" t="str">
            <v>CAMPAMENTO 36 M2</v>
          </cell>
          <cell r="C324" t="str">
            <v>un</v>
          </cell>
        </row>
        <row r="325">
          <cell r="A325" t="str">
            <v>3.15.42</v>
          </cell>
          <cell r="B325" t="str">
            <v>DEMOLICION PAVIMENTO ASFALTICO (INCLUYE CARGUE Y TRANSPORTE HASTA 5 KM) &lt;=10 CMS</v>
          </cell>
          <cell r="C325" t="str">
            <v>M2</v>
          </cell>
        </row>
        <row r="326">
          <cell r="A326" t="str">
            <v>1.1.42</v>
          </cell>
          <cell r="B326" t="str">
            <v xml:space="preserve">DEMOLICION PLACAS MACIZAS CONCRETO E &lt;=0.20 m. </v>
          </cell>
          <cell r="C326" t="str">
            <v>M2</v>
          </cell>
        </row>
        <row r="327">
          <cell r="A327" t="str">
            <v>1.2.2</v>
          </cell>
          <cell r="B327" t="str">
            <v xml:space="preserve"> EXCAVACIÓN MECÁNICA EN CONGLOMERADO INCL. RETIRO</v>
          </cell>
          <cell r="C327" t="str">
            <v>M3</v>
          </cell>
        </row>
        <row r="328">
          <cell r="A328" t="str">
            <v>1.2.47</v>
          </cell>
          <cell r="B328" t="str">
            <v xml:space="preserve"> EXCAVACION MANUAL Y RETIRO MATERIAL COMUN</v>
          </cell>
          <cell r="C328" t="str">
            <v>M3</v>
          </cell>
        </row>
        <row r="329">
          <cell r="A329" t="str">
            <v>2.5.6A</v>
          </cell>
          <cell r="B329" t="str">
            <v>SUMINISTRO TUBERÍA DE ALCANTARILLADO PVC  D= 24"</v>
          </cell>
          <cell r="C329" t="str">
            <v>ML</v>
          </cell>
        </row>
        <row r="330">
          <cell r="A330" t="str">
            <v>2.5.6B</v>
          </cell>
          <cell r="B330" t="str">
            <v>INSTALACION TUBERÍA DE ALCANTARILLADO PVC  D= 24"</v>
          </cell>
          <cell r="C330" t="str">
            <v>ML</v>
          </cell>
        </row>
        <row r="331">
          <cell r="A331" t="str">
            <v>3.3.26</v>
          </cell>
          <cell r="B331" t="str">
            <v>RELLENO CON MATERIAL DE AFIRMADO COMPACTADO PLANCHA VIBRADORA INCLUYE ACARREO LIBRE DE 5 KM</v>
          </cell>
          <cell r="C331" t="str">
            <v>M3</v>
          </cell>
        </row>
        <row r="332">
          <cell r="A332" t="str">
            <v>2.1.19</v>
          </cell>
          <cell r="B332" t="str">
            <v>RELLENO BASE GRANULAR  COMPACTADO CON PLANCHA VIBRADORA</v>
          </cell>
          <cell r="C332" t="str">
            <v>M3</v>
          </cell>
        </row>
        <row r="333">
          <cell r="A333" t="str">
            <v>2.1.18</v>
          </cell>
          <cell r="B333" t="str">
            <v>RELLENO SUBBASE GRANULAR  COMPACTADO CON PLANCHA VIBRADORA</v>
          </cell>
          <cell r="C333" t="str">
            <v>M3</v>
          </cell>
        </row>
        <row r="334">
          <cell r="A334" t="str">
            <v>13.1.1</v>
          </cell>
          <cell r="B334" t="str">
            <v>ENTIBADO METÁLICO TIPO 3</v>
          </cell>
          <cell r="C334" t="str">
            <v>M2</v>
          </cell>
        </row>
        <row r="335">
          <cell r="A335" t="str">
            <v>3.3.18</v>
          </cell>
          <cell r="B335" t="str">
            <v xml:space="preserve"> SUMINISTRO FIGURADO Y ARMADO DE ACERO DE REFUERZO 60000 PSI  420 Mpa</v>
          </cell>
          <cell r="C335" t="str">
            <v>KG</v>
          </cell>
        </row>
        <row r="336">
          <cell r="A336" t="str">
            <v>3.15.87</v>
          </cell>
          <cell r="B336" t="str">
            <v>DEMOLICION  OBRAS EN CONCRETO REFORZADO, INCLUYE RETIRO DE SOBRANTES</v>
          </cell>
          <cell r="C336" t="str">
            <v>M3</v>
          </cell>
        </row>
        <row r="337">
          <cell r="A337" t="str">
            <v xml:space="preserve">1.1.9 </v>
          </cell>
          <cell r="B337" t="str">
            <v xml:space="preserve">DESMONTE DE CUBIERTA ZINC </v>
          </cell>
          <cell r="C337" t="str">
            <v>M2</v>
          </cell>
        </row>
        <row r="338">
          <cell r="A338" t="str">
            <v xml:space="preserve">1.1.24   </v>
          </cell>
          <cell r="B338" t="str">
            <v>DESMONTE ESTRUCTURA METALICA PERFILES-VIGAS</v>
          </cell>
          <cell r="C338" t="str">
            <v>KG</v>
          </cell>
        </row>
        <row r="339">
          <cell r="A339" t="str">
            <v>3.3.2</v>
          </cell>
          <cell r="B339" t="str">
            <v>EXCAVACION MANUAL EN CONGLOMERADO</v>
          </cell>
          <cell r="C339" t="str">
            <v>M3</v>
          </cell>
        </row>
        <row r="340">
          <cell r="A340" t="str">
            <v>1.3.15</v>
          </cell>
          <cell r="B340" t="str">
            <v xml:space="preserve"> COLUMNAS EN CONCRETO 21 MPa (3000 PSI), ALTURA MAYOR A 3 mts</v>
          </cell>
          <cell r="C340" t="str">
            <v>M3</v>
          </cell>
        </row>
        <row r="341">
          <cell r="A341" t="str">
            <v>1.15.1</v>
          </cell>
          <cell r="B341" t="str">
            <v>SUMINISTRO E INSTALACION PUERTA Y MARCO CAL. 18  1 X 2  INCLUYE  ANTICORROSIVO</v>
          </cell>
          <cell r="C341" t="str">
            <v>UN</v>
          </cell>
        </row>
        <row r="342">
          <cell r="A342" t="str">
            <v xml:space="preserve">1.15.2  </v>
          </cell>
          <cell r="B342" t="str">
            <v>SUMINSITRO E INSTALACIÓN VENTANA LAMINA CAL. 18 CON VIDRIO INC. ANTICORR.</v>
          </cell>
          <cell r="C342" t="str">
            <v>M2</v>
          </cell>
        </row>
        <row r="343">
          <cell r="A343" t="str">
            <v>1.15.3</v>
          </cell>
          <cell r="B343" t="str">
            <v>SUMINISTRO E INSTALACIÓN PUERTA EN LAMINA CAL 18  INC. ANTICORROSIVO</v>
          </cell>
          <cell r="C343" t="str">
            <v>M2</v>
          </cell>
        </row>
        <row r="344">
          <cell r="A344" t="str">
            <v xml:space="preserve">2.4.47   </v>
          </cell>
          <cell r="B344" t="str">
            <v>CODO PVC RADIO CORTO 90°   D =   2"</v>
          </cell>
          <cell r="C344" t="str">
            <v>UN</v>
          </cell>
        </row>
        <row r="345">
          <cell r="A345" t="str">
            <v xml:space="preserve">2.4.207   </v>
          </cell>
          <cell r="B345" t="str">
            <v>CODO PVC RADIO CORTO 90°   D =   3"</v>
          </cell>
          <cell r="C345" t="str">
            <v>UN</v>
          </cell>
        </row>
        <row r="346">
          <cell r="A346" t="str">
            <v>2.4.54</v>
          </cell>
          <cell r="B346" t="str">
            <v>CODO PVC RADIO CORTO 45°   D =   3"</v>
          </cell>
          <cell r="C346" t="str">
            <v>UN</v>
          </cell>
        </row>
        <row r="347">
          <cell r="A347" t="str">
            <v>1.2.50</v>
          </cell>
          <cell r="B347" t="str">
            <v>BASE EN CONCRETO POBRE E=0.05 mts. 14 MPa - (2000 PSI)</v>
          </cell>
          <cell r="C347" t="str">
            <v>M2</v>
          </cell>
        </row>
        <row r="348">
          <cell r="A348" t="str">
            <v>1.3.20</v>
          </cell>
          <cell r="B348" t="str">
            <v>PLACA MACIZA 21 MPa - (3000 PSI)  E=0.10 mts.</v>
          </cell>
          <cell r="C348" t="str">
            <v>M3</v>
          </cell>
        </row>
        <row r="349">
          <cell r="A349" t="str">
            <v>1.2.11</v>
          </cell>
          <cell r="B349" t="str">
            <v>CONCRETO VIGA DE AMARRE 21,1 MPa</v>
          </cell>
          <cell r="C349" t="str">
            <v>M3</v>
          </cell>
        </row>
        <row r="350">
          <cell r="A350" t="str">
            <v xml:space="preserve">1.15.2  </v>
          </cell>
          <cell r="B350" t="str">
            <v>SUMINSITRO E INSTALACIÓN VENTANA LAMINA CAL. 18 CON VIDRIO INC. ANTICORR.</v>
          </cell>
          <cell r="C350" t="str">
            <v>M2</v>
          </cell>
        </row>
        <row r="351">
          <cell r="A351" t="str">
            <v>1.15.3</v>
          </cell>
          <cell r="B351" t="str">
            <v>SUMINISTRO E INSTALACIÓN PUERTA EN LAMINA CAL 18  INC. ANTICORROSIVO</v>
          </cell>
          <cell r="C351" t="str">
            <v>M2</v>
          </cell>
        </row>
        <row r="352">
          <cell r="A352" t="str">
            <v>1.3.14</v>
          </cell>
          <cell r="B352" t="str">
            <v>COLUMNAS EN CONCRETO 21 MPa - (3000 PSI), ALTURA MENOR A TRES METROS</v>
          </cell>
          <cell r="C352" t="str">
            <v>M3</v>
          </cell>
        </row>
        <row r="353">
          <cell r="A353" t="str">
            <v>1.4.22</v>
          </cell>
          <cell r="B353" t="str">
            <v>MURO TOLETE COMUN E=0.12 mts.</v>
          </cell>
          <cell r="C353" t="str">
            <v>M2</v>
          </cell>
        </row>
        <row r="354">
          <cell r="A354" t="str">
            <v>1.5.9</v>
          </cell>
          <cell r="B354" t="str">
            <v>PAÑETE LISO MUROS  1:4</v>
          </cell>
          <cell r="C354" t="str">
            <v>M2</v>
          </cell>
        </row>
        <row r="355">
          <cell r="A355" t="str">
            <v>1.9.3</v>
          </cell>
          <cell r="B355" t="str">
            <v>ESTUCO Y VINILO TRES MANOS EN MUROS</v>
          </cell>
          <cell r="C355" t="str">
            <v>M2</v>
          </cell>
        </row>
        <row r="356">
          <cell r="A356" t="str">
            <v xml:space="preserve">1.15.2  </v>
          </cell>
          <cell r="B356" t="str">
            <v>SUMINSITRO E INSTALACIÓN VENTANA LAMINA CAL. 18 CON VIDRIO INC. ANTICORR.</v>
          </cell>
          <cell r="C356" t="str">
            <v>M2</v>
          </cell>
        </row>
        <row r="357">
          <cell r="A357" t="str">
            <v>1.12.3</v>
          </cell>
          <cell r="B357" t="str">
            <v>SUMINISTRO E INSTALACIÓN CUBIERTA EN TEJA FIBROCEMENTO NUMERO 4</v>
          </cell>
          <cell r="C357" t="str">
            <v>M2</v>
          </cell>
        </row>
        <row r="358">
          <cell r="A358" t="str">
            <v>1.12.54</v>
          </cell>
          <cell r="B358" t="str">
            <v>SUMINISTRO E INSTALACIÓN CABALLETE ONDULADO ASBESTO CEMENTO</v>
          </cell>
          <cell r="C358" t="str">
            <v>ML</v>
          </cell>
        </row>
        <row r="359">
          <cell r="A359" t="str">
            <v>6.4.2.114</v>
          </cell>
          <cell r="B359" t="str">
            <v>CORREA METALICA EN TUBO RECTANGULAR 3" X 1 1/2"</v>
          </cell>
          <cell r="C359" t="str">
            <v>ML</v>
          </cell>
        </row>
        <row r="360">
          <cell r="A360" t="str">
            <v>6.4.2.115</v>
          </cell>
          <cell r="B360" t="str">
            <v xml:space="preserve">CANALETA GALVANIZADA </v>
          </cell>
          <cell r="C360" t="str">
            <v>ML</v>
          </cell>
        </row>
        <row r="361">
          <cell r="A361" t="str">
            <v>1.11.27</v>
          </cell>
          <cell r="B361" t="str">
            <v>TABLON DE GRES 33*33</v>
          </cell>
          <cell r="C361" t="str">
            <v>M2</v>
          </cell>
        </row>
        <row r="362">
          <cell r="A362" t="str">
            <v>6.4.2.116</v>
          </cell>
          <cell r="B362" t="str">
            <v>TABLON DE GRES 48*48</v>
          </cell>
          <cell r="C362" t="str">
            <v>M2</v>
          </cell>
        </row>
        <row r="363">
          <cell r="A363" t="str">
            <v>1.4.36</v>
          </cell>
          <cell r="B363" t="str">
            <v xml:space="preserve"> MESONES EN CONCRETO A=0.60 mts. 17.5 MPa - (3500PSI) INC. REFUERZO Y MURO TOLETE COMUN</v>
          </cell>
          <cell r="C363" t="str">
            <v xml:space="preserve"> ML</v>
          </cell>
        </row>
        <row r="364">
          <cell r="A364" t="str">
            <v>6.4.2.117</v>
          </cell>
          <cell r="B364" t="str">
            <v>GUARDAESCOBA EN CERAMICA PORCELANATO PEGADO</v>
          </cell>
          <cell r="C364" t="str">
            <v>ML</v>
          </cell>
        </row>
        <row r="365">
          <cell r="A365" t="str">
            <v>6.4.2.118</v>
          </cell>
          <cell r="B365" t="str">
            <v>GUARDAESCOBA TABLON GRESS DE O,10X0,2M E=0,25 M</v>
          </cell>
          <cell r="C365" t="str">
            <v>ML</v>
          </cell>
        </row>
        <row r="366">
          <cell r="A366" t="str">
            <v>6.4.2.119</v>
          </cell>
          <cell r="B366" t="str">
            <v>PERFIL ESTRUCTURAL 80MM X 40 MM CAL. 14, ANCLADO A MURO MEDIANTE PLATINA DE 8MM X 150MMX200MM, INCL. TORNILLOS ROSCADOS DE 1/2" Y PRISIONEROS 3/8" X 2" PARA CADA TABIQUE, SEGÚN DISEÑO</v>
          </cell>
          <cell r="C366" t="str">
            <v xml:space="preserve">UN </v>
          </cell>
        </row>
        <row r="367">
          <cell r="A367" t="str">
            <v>6.4.2.120</v>
          </cell>
          <cell r="B367" t="str">
            <v>TAPA DE ALFAJOR 0,85 X 0,75 M E= 1/4" CAL. 12 CURRUGADA, BISAGRA EN HIERRO FUNDIDO, MARCO EN PERFIL DE 1 1/4" X 3/16"</v>
          </cell>
          <cell r="C367" t="str">
            <v xml:space="preserve">UN </v>
          </cell>
        </row>
        <row r="368">
          <cell r="A368" t="str">
            <v>6.4.2.121</v>
          </cell>
          <cell r="B368" t="str">
            <v>TAPA DE ALFAJOR 0,70 X 0,65 M E= 1/4" CAL. 12 CURRUGADA, BISAGRA EN HIERRO FUNDIDO, MARCO EN PERFIL DE 1 1/4" X 3/16"</v>
          </cell>
          <cell r="C368" t="str">
            <v xml:space="preserve">UN </v>
          </cell>
        </row>
        <row r="369">
          <cell r="A369" t="str">
            <v>6.4.2.122</v>
          </cell>
          <cell r="B369" t="str">
            <v>TAPA DE ALFAJOR 1,35 X 1,30 M E= 1/4" CAL. 12 CURRUGADA, BISAGRA EN HIERRO FUNDIDO, MARCO EN PERFIL DE 1 1/4" X 3/16"</v>
          </cell>
          <cell r="C369" t="str">
            <v xml:space="preserve">UN </v>
          </cell>
        </row>
        <row r="370">
          <cell r="A370" t="str">
            <v>6.4.2.123</v>
          </cell>
          <cell r="B370" t="str">
            <v>TAPA DE ALFAJOR 1,80 X 1,00 M E= 1/4" CAL. 12 CURRUGADA, BISAGRA EN HIERRO FUNDIDO, MARCO EN PERFIL DE 1 1/4" X 3/16"</v>
          </cell>
          <cell r="C370" t="str">
            <v xml:space="preserve">UN </v>
          </cell>
        </row>
        <row r="371">
          <cell r="A371" t="str">
            <v>6.4.2.124</v>
          </cell>
          <cell r="B371" t="str">
            <v>TAPA DE ALFAJOR 1,25 X 1,20 M E= 1/4" CAL. 12 CURRUGADA, BISAGRA EN HIERRO FUNDIDO, MARCO EN PERFIL DE 1 1/4" X 3/16"</v>
          </cell>
          <cell r="C371" t="str">
            <v xml:space="preserve">UN </v>
          </cell>
        </row>
        <row r="372">
          <cell r="A372" t="str">
            <v>6.4.2.125</v>
          </cell>
          <cell r="B372" t="str">
            <v>SUMINISTRO E INSTALACION DE TEE SANITARIA REDUCIDAS 6X4"</v>
          </cell>
          <cell r="C372" t="str">
            <v xml:space="preserve">UN </v>
          </cell>
        </row>
        <row r="373">
          <cell r="A373" t="str">
            <v>6.4.2.126</v>
          </cell>
          <cell r="B373" t="str">
            <v>SUMINISTRO E INSTALACION DE TEE SANITARIA 6"</v>
          </cell>
          <cell r="C373" t="str">
            <v xml:space="preserve">UN </v>
          </cell>
        </row>
        <row r="374">
          <cell r="A374" t="str">
            <v>6.4.2.127</v>
          </cell>
          <cell r="B374" t="str">
            <v>Codo 90° PVC UM Ø:6".</v>
          </cell>
          <cell r="C374" t="str">
            <v xml:space="preserve">UN </v>
          </cell>
        </row>
        <row r="375">
          <cell r="A375" t="str">
            <v>1.2.8</v>
          </cell>
          <cell r="B375" t="str">
            <v>CONCRETO CICLOPEO 21MPa (3000 PSI) RELACIÓN 60C/40P</v>
          </cell>
          <cell r="C375" t="str">
            <v>M3</v>
          </cell>
        </row>
        <row r="376">
          <cell r="A376" t="str">
            <v>6.4.2.128</v>
          </cell>
          <cell r="B376" t="str">
            <v>TEE PVC UM D=6"X6"</v>
          </cell>
          <cell r="C376" t="str">
            <v xml:space="preserve">UN </v>
          </cell>
        </row>
        <row r="377">
          <cell r="A377" t="str">
            <v>1.5.1</v>
          </cell>
          <cell r="B377" t="str">
            <v>PAÑETE IMPERMEABIZADO 1:3</v>
          </cell>
          <cell r="C377" t="str">
            <v>M2</v>
          </cell>
        </row>
        <row r="378">
          <cell r="A378" t="str">
            <v>6.4.2.129</v>
          </cell>
          <cell r="B378" t="str">
            <v>PINTURA EPOXICA PARA MUROS A DOS MANOS</v>
          </cell>
          <cell r="C378" t="str">
            <v>M2</v>
          </cell>
        </row>
        <row r="379">
          <cell r="A379" t="str">
            <v>6.4.2.130</v>
          </cell>
          <cell r="B379" t="str">
            <v>SUMINISTRO E INSTALACION VALVULA COMPUERTA 6" VASTAGO ASCENDENTE</v>
          </cell>
          <cell r="C379" t="str">
            <v>UN</v>
          </cell>
        </row>
        <row r="380">
          <cell r="A380" t="str">
            <v>6.4.2.131</v>
          </cell>
          <cell r="B380" t="str">
            <v>PASAMURO HD SOLDADO EL x EL L:0,20m D=2"</v>
          </cell>
          <cell r="C380" t="str">
            <v>UN</v>
          </cell>
        </row>
        <row r="381">
          <cell r="A381" t="str">
            <v>6.4.2.132</v>
          </cell>
          <cell r="B381" t="str">
            <v>PASAMURO HD SOLDADO EL x EL L:0,20m D=3"</v>
          </cell>
          <cell r="C381" t="str">
            <v>UN</v>
          </cell>
        </row>
        <row r="382">
          <cell r="A382" t="str">
            <v>6.4.2.133</v>
          </cell>
          <cell r="B382" t="str">
            <v>PASAMURO HD SOLDADO EL x EL L:0,35m D=6"</v>
          </cell>
          <cell r="C382" t="str">
            <v>UN</v>
          </cell>
        </row>
        <row r="383">
          <cell r="A383" t="str">
            <v>6.4.2.134</v>
          </cell>
          <cell r="B383" t="str">
            <v>PASAMURO HD SOLDADO EL x EL L:0,35m D=3"</v>
          </cell>
          <cell r="C383" t="str">
            <v>UN</v>
          </cell>
        </row>
        <row r="384">
          <cell r="A384" t="str">
            <v>6.4.2.135</v>
          </cell>
          <cell r="B384" t="str">
            <v>PASAMURO HD SOLDADO EL x EL L:0,25m D=6"</v>
          </cell>
          <cell r="C384" t="str">
            <v>UN</v>
          </cell>
        </row>
        <row r="385">
          <cell r="A385" t="str">
            <v>6.4.2.136</v>
          </cell>
          <cell r="B385" t="str">
            <v>SUMINISTRO E INSTALACION DE MACROMEDIDOR Ø:2".</v>
          </cell>
          <cell r="C385" t="str">
            <v>UN</v>
          </cell>
        </row>
        <row r="386">
          <cell r="A386" t="str">
            <v>6.4.2.137</v>
          </cell>
          <cell r="B386" t="str">
            <v>LAMINA EN FIBRA DE VIDRIO PARA SEDIMENTADOR 0,90m x 1,50m.</v>
          </cell>
          <cell r="C386" t="str">
            <v>UN</v>
          </cell>
        </row>
        <row r="387">
          <cell r="A387" t="str">
            <v>6.4.2.138</v>
          </cell>
          <cell r="B387" t="str">
            <v>POCETA EN ACERO INOXIDABLE DE SOBREPONER INCLUYE SALPICADOR Y GRIFERIA</v>
          </cell>
          <cell r="C387" t="str">
            <v>UN</v>
          </cell>
        </row>
        <row r="388">
          <cell r="A388" t="str">
            <v>3.15.15A</v>
          </cell>
          <cell r="B388" t="str">
            <v>MONTAJE DE ESTRUCTURA METALICA</v>
          </cell>
          <cell r="C388" t="str">
            <v>KG</v>
          </cell>
        </row>
        <row r="389">
          <cell r="A389" t="str">
            <v>6.4.2.139</v>
          </cell>
          <cell r="B389" t="str">
            <v>SUMINISTRO E INSTALACION TABIQUE EN PRFV e:10 mm. (2,95m x 0,30m). Según diseño.</v>
          </cell>
          <cell r="C389" t="str">
            <v>UN</v>
          </cell>
        </row>
        <row r="390">
          <cell r="A390" t="str">
            <v>1.11.4</v>
          </cell>
          <cell r="B390" t="str">
            <v>BALDOSIN DE GRANITO No. 5  30*30*1.7</v>
          </cell>
          <cell r="C390" t="str">
            <v>M2</v>
          </cell>
        </row>
        <row r="391">
          <cell r="A391" t="str">
            <v>2.1.11</v>
          </cell>
          <cell r="B391" t="str">
            <v>SUMINISTRO E INSTALACIÓN TUBERÍA  PVC D= 6"  RDE 13.5 UNIÓN MECÁNICA</v>
          </cell>
          <cell r="C391" t="str">
            <v>ML</v>
          </cell>
        </row>
        <row r="392">
          <cell r="A392" t="str">
            <v>6.4.2.140</v>
          </cell>
          <cell r="B392" t="str">
            <v>SUMINISTRO E INSTALACION DE TEE 6X3" PVC</v>
          </cell>
          <cell r="C392" t="str">
            <v>UN</v>
          </cell>
        </row>
        <row r="393">
          <cell r="A393" t="str">
            <v>6.2.4</v>
          </cell>
          <cell r="B393" t="str">
            <v>CONCRETO CLASE D 21 MPa -(3000 PSI)</v>
          </cell>
          <cell r="C393" t="str">
            <v>M3</v>
          </cell>
        </row>
        <row r="394">
          <cell r="A394" t="str">
            <v>6.2.2</v>
          </cell>
          <cell r="B394" t="str">
            <v>CONCRETO FLUIDO - 28.0MPa - (4000 PSI)</v>
          </cell>
          <cell r="C394" t="str">
            <v>M3</v>
          </cell>
        </row>
        <row r="395">
          <cell r="A395" t="str">
            <v>1.2.17</v>
          </cell>
          <cell r="B395" t="str">
            <v>LOSA MACIZA CIMIENTO CONCRETO 21 MPa - 3000 PSI H=10 CM</v>
          </cell>
          <cell r="C395" t="str">
            <v>M2</v>
          </cell>
        </row>
        <row r="396">
          <cell r="A396" t="str">
            <v>6.4.2.141</v>
          </cell>
          <cell r="B396" t="str">
            <v>TAPA EN CONCRETO e= 0,10m L=1,20m A=0,60m (incluye dos manijas metálicas)</v>
          </cell>
          <cell r="C396" t="str">
            <v>UN</v>
          </cell>
        </row>
        <row r="397">
          <cell r="A397" t="str">
            <v>1.1.12A</v>
          </cell>
          <cell r="B397" t="str">
            <v>DEMOLICIÓN MURO CONCRETO E=25 cm</v>
          </cell>
          <cell r="C397" t="str">
            <v>M2</v>
          </cell>
        </row>
        <row r="398">
          <cell r="A398" t="str">
            <v>6.4.2.142</v>
          </cell>
          <cell r="B398" t="str">
            <v>SUMINISTRO E INSTALACION DE TEE 6X4" PVC</v>
          </cell>
          <cell r="C398" t="str">
            <v>UN</v>
          </cell>
        </row>
        <row r="399">
          <cell r="A399" t="str">
            <v>6.4.2.143</v>
          </cell>
          <cell r="B399" t="str">
            <v>SUMINISTRO E INSTALACION DE TEE 6" PVC</v>
          </cell>
          <cell r="C399" t="str">
            <v>UN</v>
          </cell>
        </row>
        <row r="400">
          <cell r="A400" t="str">
            <v>1.1.83A</v>
          </cell>
          <cell r="B400" t="str">
            <v xml:space="preserve">  DEMOLICION PLACA DE PISO E=0,20 Mts.</v>
          </cell>
          <cell r="C400" t="str">
            <v>M2</v>
          </cell>
        </row>
        <row r="401">
          <cell r="A401" t="str">
            <v>6.4.2.144</v>
          </cell>
          <cell r="B401" t="str">
            <v>VARILLA PARA REFUERZO LOGITUDINAL PARA COLUMNETA N 4, L=0,5 m, 0,996 kg</v>
          </cell>
          <cell r="C401" t="str">
            <v>UN</v>
          </cell>
        </row>
        <row r="402">
          <cell r="A402" t="str">
            <v>6.4.2.145</v>
          </cell>
          <cell r="B402" t="str">
            <v>VARILLA PARA REFUERZO TRANSVERSAL PARA COLUMNETAS N 3, L=0,7 m, 0,557 kg</v>
          </cell>
          <cell r="C402" t="str">
            <v>UN</v>
          </cell>
        </row>
        <row r="403">
          <cell r="A403" t="str">
            <v>6.4.2.146</v>
          </cell>
          <cell r="B403" t="str">
            <v>VARILLA PARA REFUERZO LOGITUDINAL PARA VIGUETAS N 2 , L=3,65 m, 0,251 kg</v>
          </cell>
          <cell r="C403" t="str">
            <v>UN</v>
          </cell>
        </row>
        <row r="404">
          <cell r="A404" t="str">
            <v>6.4.2.147</v>
          </cell>
          <cell r="B404" t="str">
            <v>VARILLA PARA REFUERZO TRANSVERSAL PARA VIGUETAS N 2 , L=0,25 m, 0,251 kg</v>
          </cell>
          <cell r="C404" t="str">
            <v>UN</v>
          </cell>
        </row>
        <row r="405">
          <cell r="A405" t="str">
            <v>1.1.62</v>
          </cell>
          <cell r="B405" t="str">
            <v>DESCAPOTE MANUAL Y RETIRO (DISTANCIA DE 1 KM A 5 KM)</v>
          </cell>
          <cell r="C405" t="str">
            <v>M2</v>
          </cell>
        </row>
        <row r="406">
          <cell r="A406" t="str">
            <v>1.1.62A</v>
          </cell>
          <cell r="B406" t="str">
            <v>DESCAPOTE MANUAL Y RETIRO DE LA CAPA VEGETAL</v>
          </cell>
          <cell r="C406" t="str">
            <v>M3</v>
          </cell>
        </row>
        <row r="407">
          <cell r="A407" t="str">
            <v>6.4.2.148</v>
          </cell>
          <cell r="B407" t="str">
            <v>PASO DE ESCALERA EN ACERO EN VARILLA N°6 incluye anticorrosivo L= 1.40 m</v>
          </cell>
          <cell r="C407" t="str">
            <v>UN</v>
          </cell>
        </row>
        <row r="408">
          <cell r="A408" t="str">
            <v>2.1.1</v>
          </cell>
          <cell r="B408" t="str">
            <v>RELLENO CON MATERIAL SELECCIONADO PROVENIENTE DE EXCAVACION COMPACTADO CON PLANCHA VIBRADORA</v>
          </cell>
          <cell r="C408" t="str">
            <v>M3</v>
          </cell>
        </row>
        <row r="409">
          <cell r="A409" t="str">
            <v>6.4.2.151</v>
          </cell>
          <cell r="B409" t="str">
            <v>TAPA DE ALFAJOR 1.0 X 1.0 M E= 1/4" CAL. 12 CURRUGADA, BISAGRA EN HIERRO FUNDIDO, MARCO EN PERFIL DE 1 1/4" X 3/16" Y MANIJA DE AGARRE EN VARILLA DE 1/2"</v>
          </cell>
          <cell r="C409" t="str">
            <v>UN</v>
          </cell>
        </row>
        <row r="410">
          <cell r="A410" t="str">
            <v>6.4.2.172</v>
          </cell>
          <cell r="B410" t="str">
            <v>SUMINISTRO E INSTALACION CODO  90°  Ø3" PVC.</v>
          </cell>
          <cell r="C410" t="str">
            <v>UN</v>
          </cell>
        </row>
        <row r="411">
          <cell r="A411" t="str">
            <v>6.4.2.160</v>
          </cell>
          <cell r="B411" t="str">
            <v>SUMINISTRO E INSTALACIÓN PASAMURO HD ELxEL L=0,20 M  D=3"</v>
          </cell>
          <cell r="C411" t="str">
            <v>UN</v>
          </cell>
        </row>
        <row r="412">
          <cell r="A412" t="str">
            <v>6.4.2.173</v>
          </cell>
          <cell r="B412" t="str">
            <v>SUMINISTRO E INSTALACIÓN MACROMEDIDOR DE 3"</v>
          </cell>
          <cell r="C412" t="str">
            <v>UN</v>
          </cell>
        </row>
        <row r="413">
          <cell r="A413" t="str">
            <v>6.4.2.150</v>
          </cell>
          <cell r="B413" t="str">
            <v>TAPA DE ALFAJOR 0,80 X 0,90 M E= 1/4" CAL. 12 CURRUGADA, BISAGRA EN HIERRO FUNDIDO, MARCO EN PERFIL DE 1 1/4" X 3/16" Y MANIJA DE AGARRE EN VARILLA DE 1/2"</v>
          </cell>
          <cell r="C413" t="str">
            <v xml:space="preserve">UN </v>
          </cell>
        </row>
        <row r="414">
          <cell r="A414" t="str">
            <v>6.4.2.174</v>
          </cell>
          <cell r="B414" t="str">
            <v>SUMINISTRO E INSTALACIÓN PASAMURO HG ELxEL L=0,15 M  D=2,5"</v>
          </cell>
          <cell r="C414" t="str">
            <v>UN</v>
          </cell>
        </row>
        <row r="415">
          <cell r="A415" t="str">
            <v>6.4.2.175</v>
          </cell>
          <cell r="B415" t="str">
            <v>SUMINISTRO E INSTALACIÓN PASAMURO HG ELxEL L=0,25 M  D=4"</v>
          </cell>
          <cell r="C415" t="str">
            <v>UN</v>
          </cell>
        </row>
        <row r="416">
          <cell r="A416" t="str">
            <v>6.4.2.176</v>
          </cell>
          <cell r="B416" t="str">
            <v>SUMINISTRO E INSTALACIÓN PASAMURO HG ELxEL L=0,20 M  D=4"</v>
          </cell>
          <cell r="C416" t="str">
            <v>UN</v>
          </cell>
        </row>
        <row r="417">
          <cell r="A417" t="str">
            <v>6.4.2.177</v>
          </cell>
          <cell r="B417" t="str">
            <v>SUMINISTRO E INSTALACIÓN PASAMURO HG ELxEB L=0,20 M  D=3"</v>
          </cell>
          <cell r="C417" t="str">
            <v>UN</v>
          </cell>
        </row>
        <row r="418">
          <cell r="A418" t="str">
            <v>6.4.2.178</v>
          </cell>
          <cell r="B418" t="str">
            <v>SUMINISTRO E INSTALACIÓN PASAMURO HG ELxEL L=0,20 M  D=3"</v>
          </cell>
          <cell r="C418" t="str">
            <v>UN</v>
          </cell>
        </row>
        <row r="419">
          <cell r="A419" t="str">
            <v>6.4.2.179</v>
          </cell>
          <cell r="B419" t="str">
            <v>SUMINISTRO E INSTALACIÓN TUBERÍA PRESION PVC D= 3" (Caja de Inspeccion)</v>
          </cell>
          <cell r="C419" t="str">
            <v>ML</v>
          </cell>
        </row>
        <row r="420">
          <cell r="A420" t="str">
            <v>6.4.2.180</v>
          </cell>
          <cell r="B420" t="str">
            <v>SUMINISTRO E INSTALACIÓN TUBERÍA PRESION PVC D= 3" (Filtro y edim a C. I)</v>
          </cell>
          <cell r="C420" t="str">
            <v>ML</v>
          </cell>
        </row>
        <row r="421">
          <cell r="A421" t="str">
            <v>6.4.2.181</v>
          </cell>
          <cell r="B421" t="str">
            <v xml:space="preserve">SUMINISTRO E INSTALACION LAMINA  EN PRFV esp=12mm, ancho=0,25m, H=0,26m, ANCLADO AL MURO EN ANGULO DE 1 1/2". </v>
          </cell>
          <cell r="C421" t="str">
            <v>M2</v>
          </cell>
        </row>
        <row r="422">
          <cell r="A422" t="str">
            <v>6.4.2.182</v>
          </cell>
          <cell r="B422" t="str">
            <v>SUMINISTRO E INSTALACION NIPLE PVC Ø1" L=0,40 m. (tubo conector para medida nivel)</v>
          </cell>
          <cell r="C422" t="str">
            <v>UN</v>
          </cell>
        </row>
        <row r="423">
          <cell r="A423" t="str">
            <v>6.4.2.183</v>
          </cell>
          <cell r="B423" t="str">
            <v>SUMINISTRO E INSTALACION NIPLE PVC Ø2" L=0,35 m. (tubo para medida nivel)</v>
          </cell>
          <cell r="C423" t="str">
            <v>UN</v>
          </cell>
        </row>
        <row r="424">
          <cell r="A424" t="str">
            <v>6.4.2.184</v>
          </cell>
          <cell r="B424" t="str">
            <v>CANAL PARSHALL PREFRABRICADO EN PRFV esp=8 mm anclado a muro, según diseño.</v>
          </cell>
          <cell r="C424" t="str">
            <v>UN</v>
          </cell>
        </row>
        <row r="425">
          <cell r="A425" t="str">
            <v>6.4.2.185</v>
          </cell>
          <cell r="B425" t="str">
            <v xml:space="preserve">MARCO EN DOCLE ANGULO 1 1/4" x 3/16". PARA SOPORTE BAFLE EN  PRFV, L= 4,6 m. según diseño.
</v>
          </cell>
          <cell r="C425" t="str">
            <v>UN</v>
          </cell>
        </row>
        <row r="426">
          <cell r="A426" t="str">
            <v>6.4.2.186</v>
          </cell>
          <cell r="B426" t="str">
            <v>BAFLE PRFV B=0,6m H=2,00m Esp= 2cm. Incluye orificio superior, inferior y rendija según diseño. (SECCION A)</v>
          </cell>
          <cell r="C426" t="str">
            <v>UN</v>
          </cell>
        </row>
        <row r="427">
          <cell r="A427" t="str">
            <v>6.4.2.187</v>
          </cell>
          <cell r="B427" t="str">
            <v>BAFLE PRFV B=0,6m H=2,00m Esp= 2cm. Incluye orificio superior, inferior y rendija según diseño. (SECCION B)</v>
          </cell>
          <cell r="C427" t="str">
            <v>UN</v>
          </cell>
        </row>
        <row r="428">
          <cell r="A428" t="str">
            <v>6.4.2.188</v>
          </cell>
          <cell r="B428" t="str">
            <v>BAFLE PRFV B=0,6m H=2,00m Esp= 2cm. Incluye orificio superior, inferior y rendija según diseño. (SECCION C)</v>
          </cell>
          <cell r="C428" t="str">
            <v>UN</v>
          </cell>
        </row>
        <row r="429">
          <cell r="A429" t="str">
            <v>6.4.2.189</v>
          </cell>
          <cell r="B429" t="str">
            <v>CANALETA DE LAVADO EN PRFV ancho efectivo= 0,20m altura efectiva= 0,13m y esp= 0,02m. L=1,7m.</v>
          </cell>
          <cell r="C429" t="str">
            <v>UN</v>
          </cell>
        </row>
        <row r="430">
          <cell r="A430" t="str">
            <v>2.4.169A</v>
          </cell>
          <cell r="B430" t="str">
            <v>GRAVA PARA LECHO FILTRANTE TAMAÑO 38,1 mm</v>
          </cell>
          <cell r="C430" t="str">
            <v>M3</v>
          </cell>
        </row>
        <row r="431">
          <cell r="A431" t="str">
            <v>2.4.172A</v>
          </cell>
          <cell r="B431" t="str">
            <v>ANTRACITA PARA FILTRO TE = 0,8 mm</v>
          </cell>
          <cell r="C431" t="str">
            <v>M3</v>
          </cell>
        </row>
        <row r="432">
          <cell r="A432" t="str">
            <v>2.4.258A</v>
          </cell>
          <cell r="B432" t="str">
            <v>ARENAPARA FILTRO TE= 0,55 mm</v>
          </cell>
          <cell r="C432" t="str">
            <v>M3</v>
          </cell>
        </row>
        <row r="433">
          <cell r="A433" t="str">
            <v>6.4.2.190</v>
          </cell>
          <cell r="B433" t="str">
            <v>VIGA TRIANGULAR BASE= 0,30 m, ALTURA= 0,25 m, e= 0,10 m. INCLUYE NIPLE EN PVC UBICADO HORIZONTALMENTE D= 1/2", CADA 0,075 m. L= 1,34 SEGÚN DISEÑO</v>
          </cell>
          <cell r="C433" t="str">
            <v>UN</v>
          </cell>
        </row>
        <row r="434">
          <cell r="A434" t="str">
            <v>6.4.2.191</v>
          </cell>
          <cell r="B434" t="str">
            <v>MULTIPLES DE ALIMENTACION PVC D= 3" L= 0,25 m</v>
          </cell>
          <cell r="C434" t="str">
            <v>UN</v>
          </cell>
        </row>
        <row r="435">
          <cell r="A435" t="str">
            <v>6.4.2.192</v>
          </cell>
          <cell r="B435" t="str">
            <v>MULTIPLES SUCCIONADORES PVC 2" C/ 0,4 m L= 0,50 m</v>
          </cell>
          <cell r="C435" t="str">
            <v>UN</v>
          </cell>
        </row>
        <row r="436">
          <cell r="A436" t="str">
            <v>6.4.2.193</v>
          </cell>
          <cell r="B436" t="str">
            <v xml:space="preserve">PLACAS EN FIBROCEMENTO H= 0,05 M, ANCHO=0,10 M, L= 1,2 M SOPORTADAS POR DOS SECCIONES DE ANGULO DE 2 1/2" X 3/16". L= 1,1 M, ANCLADAS CON PERNOS EXPANSIVOS A LOS MUROS Y LAS PLACAS.
</v>
          </cell>
          <cell r="C436" t="str">
            <v>UN</v>
          </cell>
        </row>
        <row r="437">
          <cell r="A437" t="str">
            <v>6.4.2.194</v>
          </cell>
          <cell r="B437" t="str">
            <v>MÚLTIPLE DE RECOLECCIÓN Ø 2,5" C/0,506 m, CON 7 ORIFICIOS DE Ø1/2" C/0,15 m. L=1,20M. (EN UN EXTREMO CON ADAPTADOR MACHO Y CON TAPON POR EL OPUESTO)</v>
          </cell>
          <cell r="C437" t="str">
            <v>UN</v>
          </cell>
        </row>
        <row r="438">
          <cell r="A438" t="str">
            <v>6.4.2.195</v>
          </cell>
          <cell r="B438" t="str">
            <v>MODULO HEXAGONAL INCLINACIÓN = 60° en PAD cal. 60, e=6mm.</v>
          </cell>
          <cell r="C438" t="str">
            <v>UN</v>
          </cell>
        </row>
        <row r="439">
          <cell r="A439" t="str">
            <v>6.4.2.196</v>
          </cell>
          <cell r="B439" t="str">
            <v>SUMINISTRO TUBERÍA DE ALCANTARILALDO Ø=18"</v>
          </cell>
          <cell r="C439" t="str">
            <v>ML</v>
          </cell>
        </row>
        <row r="440">
          <cell r="A440" t="str">
            <v>6.4.2.196A</v>
          </cell>
          <cell r="B440" t="str">
            <v>INSTALACION TUBERÍA DE ALCANTARILALDO Ø=18"</v>
          </cell>
          <cell r="C440" t="str">
            <v>ML</v>
          </cell>
        </row>
        <row r="441">
          <cell r="A441" t="str">
            <v>6.4.2.197</v>
          </cell>
          <cell r="B441" t="str">
            <v>SUMINISTRO TUBERÍA DE ALCANTARILALDO Ø=27"</v>
          </cell>
          <cell r="C441" t="str">
            <v>ML</v>
          </cell>
        </row>
        <row r="442">
          <cell r="A442" t="str">
            <v>6.4.2.197A</v>
          </cell>
          <cell r="B442" t="str">
            <v xml:space="preserve"> INSTALACION TUBERÍA DE ALCANTARILALDO Ø=27"</v>
          </cell>
          <cell r="C442" t="str">
            <v>ML</v>
          </cell>
        </row>
        <row r="443">
          <cell r="A443" t="str">
            <v>6.4.2.198</v>
          </cell>
          <cell r="B443" t="str">
            <v>SUMINISTRO TUBERÍA DE ALCANTARILALDO Ø=30"</v>
          </cell>
          <cell r="C443" t="str">
            <v>ML</v>
          </cell>
        </row>
        <row r="444">
          <cell r="A444" t="str">
            <v>6.4.2.198A</v>
          </cell>
          <cell r="B444" t="str">
            <v>INSTALACION TUBERÍA DE ALCANTARILALDO Ø=30"</v>
          </cell>
          <cell r="C444" t="str">
            <v>ML</v>
          </cell>
        </row>
        <row r="445">
          <cell r="A445" t="str">
            <v>3.17.3</v>
          </cell>
          <cell r="B445" t="str">
            <v>PLACA DE FONDO O BASE DE POZO DE INSPECCION DIAMETRO = 1,95 m</v>
          </cell>
          <cell r="C445" t="str">
            <v>UN</v>
          </cell>
        </row>
        <row r="446">
          <cell r="A446" t="str">
            <v>6.4.2.199</v>
          </cell>
          <cell r="B446" t="str">
            <v>CAÑUELA POZO DE INSPECCION PARA TUBERIA ENTRE 24" Y 34" (Concreto fc´= 28 Mpa elab. En obra)</v>
          </cell>
          <cell r="C446" t="str">
            <v>ML</v>
          </cell>
        </row>
        <row r="447">
          <cell r="A447" t="str">
            <v>3.11.2</v>
          </cell>
          <cell r="B447" t="str">
            <v>CARGUE Y TRANSPORTE DE MATERIALES SUELTOS,  PRODUCTO DE SOBRANTES Y/O DERRUMBES (INCLUYE ACARREO LIBRE 5 KM.)</v>
          </cell>
          <cell r="C447" t="str">
            <v>M3</v>
          </cell>
        </row>
        <row r="448">
          <cell r="A448" t="str">
            <v>3.5.1</v>
          </cell>
          <cell r="B448" t="str">
            <v>SUMINISTRO, EXTENDIDA MATERIAL GRANULAR (RECEBO) PARA AFIRMADO, SIN COMPACTAR HASTA UN DIÁMETRO DE 5" Y UN ÍNDICE PLÁSTICO MENOR O IGUAL 9%  (**)</v>
          </cell>
          <cell r="C448" t="str">
            <v>M3</v>
          </cell>
        </row>
        <row r="449">
          <cell r="A449" t="str">
            <v>3.3.13</v>
          </cell>
          <cell r="B449" t="str">
            <v xml:space="preserve"> SUMINISTRO E INSTALACIÓN CONCRETO CICLOPEO  DE 17.5 MPa - (2500 P.S.I).,  40% RAJON PARA BASES</v>
          </cell>
          <cell r="C449" t="str">
            <v>M3</v>
          </cell>
        </row>
        <row r="450">
          <cell r="A450" t="str">
            <v>0.1.1</v>
          </cell>
          <cell r="B450" t="str">
            <v>PASO ELEVADO LONGITUD 35 M - Ver presupuesto adjunto</v>
          </cell>
          <cell r="C450" t="str">
            <v>UN</v>
          </cell>
        </row>
        <row r="451">
          <cell r="A451" t="str">
            <v>6.4.2.206</v>
          </cell>
          <cell r="B451" t="str">
            <v>PLATINA CABLE SUPERIOR EN ACERO 250MM X 250MM, ESP: 1".</v>
          </cell>
          <cell r="C451" t="str">
            <v>UN</v>
          </cell>
        </row>
        <row r="452">
          <cell r="A452" t="str">
            <v>6.4.2.207</v>
          </cell>
          <cell r="B452" t="str">
            <v>PLATINA CABLE INFERIOR EN ACERO 250MM X 250MM, ESP: 1".</v>
          </cell>
          <cell r="C452" t="str">
            <v>UN</v>
          </cell>
        </row>
        <row r="453">
          <cell r="A453" t="str">
            <v>6.4.2.208</v>
          </cell>
          <cell r="B453" t="str">
            <v>VARILLA DE ANCLAJE A CABLE SUPERIOR, 1 1/4".L=2,70 M.</v>
          </cell>
          <cell r="C453" t="str">
            <v>UN</v>
          </cell>
        </row>
        <row r="454">
          <cell r="A454" t="str">
            <v>6.4.2.209</v>
          </cell>
          <cell r="B454" t="str">
            <v>VARILLA DE ANCLAJE A CABLE INFERIOR 1". L=1,70 M.</v>
          </cell>
          <cell r="C454" t="str">
            <v>UN</v>
          </cell>
        </row>
        <row r="455">
          <cell r="A455" t="str">
            <v>6.4.2.210</v>
          </cell>
          <cell r="B455" t="str">
            <v xml:space="preserve">CABLE SUPERIOR PRINCIPAL EN ACERO FU: 1770 MPA. (REF. 6 X 37, 6 TORONES X 37 ALAMBRES C/U) 32MM. </v>
          </cell>
          <cell r="C455" t="str">
            <v>ML.</v>
          </cell>
        </row>
        <row r="456">
          <cell r="A456" t="str">
            <v>6.4.2.211</v>
          </cell>
          <cell r="B456" t="str">
            <v xml:space="preserve">CABLE INFERIOR SECUNDARIO EN ACERO FU: 1770 MPA. |(REF. 6 X 19, 6 TORONES X 19 ALAMBRES C/U) 24MM. </v>
          </cell>
          <cell r="C456" t="str">
            <v>ML.</v>
          </cell>
        </row>
        <row r="457">
          <cell r="A457" t="str">
            <v>6.4.2.212</v>
          </cell>
          <cell r="B457" t="str">
            <v>CABLE EN ACERO 10 MM FU: 1770 MPA. PARA PENDOLONES SUPERIORES.</v>
          </cell>
          <cell r="C457" t="str">
            <v>ML.</v>
          </cell>
        </row>
        <row r="458">
          <cell r="A458" t="str">
            <v>6.4.2.213</v>
          </cell>
          <cell r="B458" t="str">
            <v>CABLE EN ACERO 6 MM FU: 1770 MPA. PARA PENDOLONES INFERIORES.</v>
          </cell>
          <cell r="C458" t="str">
            <v>ML.</v>
          </cell>
        </row>
        <row r="459">
          <cell r="A459" t="str">
            <v>6.4.2.214</v>
          </cell>
          <cell r="B459" t="str">
            <v>ABRAZADERA PLATINA 1/2" INCLUYE 2 ARMELLAS SOLDADAS A PLATINA DE 5/8" Y PERNO DE 5/8".</v>
          </cell>
          <cell r="C459" t="str">
            <v>UN</v>
          </cell>
        </row>
        <row r="460">
          <cell r="A460" t="str">
            <v>6.4.2.215</v>
          </cell>
          <cell r="B460" t="str">
            <v>SUJETACABLES EN ACERO DE 1 1/4".</v>
          </cell>
          <cell r="C460" t="str">
            <v>UN</v>
          </cell>
        </row>
        <row r="461">
          <cell r="A461" t="str">
            <v>6.4.2.216</v>
          </cell>
          <cell r="B461" t="str">
            <v>SUJETACABLES EN ACERO DE 1".</v>
          </cell>
          <cell r="C461" t="str">
            <v>UN</v>
          </cell>
        </row>
        <row r="462">
          <cell r="A462" t="str">
            <v>6.4.2.217</v>
          </cell>
          <cell r="B462" t="str">
            <v>SUJETACABLES EN ACERO DE 10MM.</v>
          </cell>
          <cell r="C462" t="str">
            <v>UN</v>
          </cell>
        </row>
        <row r="463">
          <cell r="A463" t="str">
            <v>6.4.2.218</v>
          </cell>
          <cell r="B463" t="str">
            <v>SUJETACABLES EN ACERO DE 8MM.</v>
          </cell>
          <cell r="C463" t="str">
            <v>UN</v>
          </cell>
        </row>
        <row r="464">
          <cell r="A464" t="str">
            <v>6.4.2.219</v>
          </cell>
          <cell r="B464" t="str">
            <v>COLUMNA EN PERFIL CIRCULAR Ø 6", 4MM. SEGÚN DISEÑO.</v>
          </cell>
          <cell r="C464" t="str">
            <v>KG</v>
          </cell>
        </row>
        <row r="465">
          <cell r="A465" t="str">
            <v>6.4.2.220</v>
          </cell>
          <cell r="B465" t="str">
            <v>PLATINA PLACA BASE DE TORRE EN ACERO 350MM X 350MM, ESP: 5/16", 4 ATIESADORES PL 3/8", 4 PERNOS DE ANCLAJE L= 40CM. Ø 3/4" Y BASE ARMADA ENBEBIDA EN EL CONCRETO 4L 1,5X1,5X1/4". SEGÚN DISEÑO.</v>
          </cell>
          <cell r="C465" t="str">
            <v>UN</v>
          </cell>
        </row>
        <row r="466">
          <cell r="A466" t="str">
            <v>6.4.2.221</v>
          </cell>
          <cell r="B466" t="str">
            <v xml:space="preserve">
SUMINISTRO E INSTALACIÓN DE TUBERÍA DE ACERO 16”*3/8 , QUE SERVIRÁ COMO CAMISA PARA INSTALACIÓN TUBERÍA DE 12" EN PVC.
</v>
          </cell>
          <cell r="C466" t="str">
            <v>ML</v>
          </cell>
        </row>
        <row r="467">
          <cell r="A467" t="str">
            <v>3.3.4</v>
          </cell>
          <cell r="B467" t="str">
            <v xml:space="preserve"> SUMINISTRO E INSTALACIÓN CONCRETO DE 14 Mpa - (2000 P.S.I).  POBRE</v>
          </cell>
          <cell r="C467" t="str">
            <v>M3</v>
          </cell>
        </row>
        <row r="468">
          <cell r="A468" t="str">
            <v>6.4.2.306</v>
          </cell>
          <cell r="B468" t="str">
            <v>PROFESIONAL DEL ÁREA AMBIENTAL TIEMPO COMPLETO</v>
          </cell>
          <cell r="C468" t="str">
            <v>MES</v>
          </cell>
        </row>
        <row r="469">
          <cell r="A469" t="str">
            <v>6.4.2.307</v>
          </cell>
          <cell r="B469" t="str">
            <v xml:space="preserve">INSTALACION DE LA CAPA VEGETAL </v>
          </cell>
          <cell r="C469" t="str">
            <v>M2</v>
          </cell>
        </row>
        <row r="470">
          <cell r="A470" t="str">
            <v>6.4.2.308</v>
          </cell>
          <cell r="B470" t="str">
            <v>EXTENDIDO Y COMPACTACION DE MATERIAL PROVENIENTE DE EXCAVACION Y ESCOMBROS EN LOS SITIOS DE DISPOSICION FINAL</v>
          </cell>
          <cell r="C470" t="str">
            <v>M3</v>
          </cell>
        </row>
        <row r="471">
          <cell r="A471" t="str">
            <v>6.4.2.309</v>
          </cell>
          <cell r="B471" t="str">
            <v>SUMINISTRO LONAS PARA ALMACENAMIENTO DE RESIDUOS Y ESCOMBROS</v>
          </cell>
          <cell r="C471" t="str">
            <v>UN</v>
          </cell>
        </row>
        <row r="472">
          <cell r="A472" t="str">
            <v>6.4.2.310</v>
          </cell>
          <cell r="B472" t="str">
            <v>ANALISIS FISICO QUIMICO Y BACTERIOLOGO</v>
          </cell>
          <cell r="C472" t="str">
            <v>UN</v>
          </cell>
        </row>
        <row r="473">
          <cell r="A473" t="str">
            <v>6.4.2.311</v>
          </cell>
          <cell r="B473" t="str">
            <v>SUMINISTRO Y COLOCACIÓN BOLSAS DE POLIPROPILENO LLENA CON ARCILLA PARA DESVIAR Y CONTROLAR  LA QUEBRADA TIPACOQUE ANTES DE LA LÍNEA DE PASO SUBFLUVIAL  DEL INTERCEPTOR</v>
          </cell>
          <cell r="C473" t="str">
            <v>UN</v>
          </cell>
        </row>
        <row r="474">
          <cell r="A474" t="str">
            <v/>
          </cell>
          <cell r="B474" t="str">
            <v/>
          </cell>
          <cell r="C474" t="str">
            <v/>
          </cell>
        </row>
        <row r="475">
          <cell r="A475" t="str">
            <v/>
          </cell>
          <cell r="B475" t="str">
            <v/>
          </cell>
          <cell r="C475" t="str">
            <v/>
          </cell>
        </row>
        <row r="476">
          <cell r="A476" t="str">
            <v/>
          </cell>
          <cell r="B476" t="str">
            <v/>
          </cell>
          <cell r="C476" t="str">
            <v/>
          </cell>
        </row>
        <row r="477">
          <cell r="A477" t="str">
            <v/>
          </cell>
          <cell r="B477" t="str">
            <v/>
          </cell>
          <cell r="C477" t="str">
            <v/>
          </cell>
        </row>
        <row r="478">
          <cell r="A478" t="str">
            <v/>
          </cell>
          <cell r="B478" t="str">
            <v/>
          </cell>
          <cell r="C478" t="str">
            <v/>
          </cell>
        </row>
        <row r="479">
          <cell r="A479" t="str">
            <v/>
          </cell>
          <cell r="B479" t="str">
            <v/>
          </cell>
          <cell r="C479" t="str">
            <v/>
          </cell>
        </row>
        <row r="480">
          <cell r="A480" t="str">
            <v/>
          </cell>
          <cell r="B480" t="str">
            <v/>
          </cell>
          <cell r="C480" t="str">
            <v/>
          </cell>
        </row>
        <row r="481">
          <cell r="A481" t="str">
            <v/>
          </cell>
          <cell r="B481" t="str">
            <v/>
          </cell>
          <cell r="C481" t="str">
            <v/>
          </cell>
        </row>
        <row r="482">
          <cell r="A482" t="str">
            <v/>
          </cell>
          <cell r="B482" t="str">
            <v/>
          </cell>
          <cell r="C482" t="str">
            <v/>
          </cell>
        </row>
        <row r="483">
          <cell r="A483" t="str">
            <v/>
          </cell>
          <cell r="B483" t="str">
            <v/>
          </cell>
          <cell r="C483" t="str">
            <v/>
          </cell>
        </row>
        <row r="484">
          <cell r="A484" t="str">
            <v/>
          </cell>
          <cell r="B484" t="str">
            <v/>
          </cell>
          <cell r="C484" t="str">
            <v/>
          </cell>
        </row>
        <row r="485">
          <cell r="A485" t="str">
            <v/>
          </cell>
          <cell r="B485" t="str">
            <v/>
          </cell>
          <cell r="C485" t="str">
            <v/>
          </cell>
        </row>
        <row r="486">
          <cell r="A486" t="str">
            <v/>
          </cell>
          <cell r="B486" t="str">
            <v/>
          </cell>
          <cell r="C486" t="str">
            <v/>
          </cell>
        </row>
        <row r="487">
          <cell r="A487" t="str">
            <v/>
          </cell>
          <cell r="B487" t="str">
            <v/>
          </cell>
          <cell r="C487" t="str">
            <v/>
          </cell>
        </row>
        <row r="488">
          <cell r="A488" t="str">
            <v/>
          </cell>
          <cell r="B488" t="str">
            <v/>
          </cell>
          <cell r="C488" t="str">
            <v/>
          </cell>
        </row>
        <row r="489">
          <cell r="A489" t="str">
            <v/>
          </cell>
          <cell r="B489" t="str">
            <v/>
          </cell>
          <cell r="C489" t="str">
            <v/>
          </cell>
        </row>
        <row r="490">
          <cell r="A490" t="str">
            <v/>
          </cell>
          <cell r="B490" t="str">
            <v/>
          </cell>
          <cell r="C490" t="str">
            <v/>
          </cell>
        </row>
        <row r="491">
          <cell r="A491" t="str">
            <v/>
          </cell>
          <cell r="B491" t="str">
            <v/>
          </cell>
          <cell r="C491" t="str">
            <v/>
          </cell>
        </row>
        <row r="492">
          <cell r="A492" t="str">
            <v/>
          </cell>
          <cell r="B492" t="str">
            <v/>
          </cell>
          <cell r="C492" t="str">
            <v/>
          </cell>
        </row>
        <row r="493">
          <cell r="A493" t="str">
            <v/>
          </cell>
          <cell r="B493" t="str">
            <v/>
          </cell>
          <cell r="C493" t="str">
            <v/>
          </cell>
        </row>
        <row r="494">
          <cell r="A494" t="str">
            <v/>
          </cell>
          <cell r="B494" t="str">
            <v/>
          </cell>
          <cell r="C494" t="str">
            <v/>
          </cell>
        </row>
        <row r="495">
          <cell r="A495" t="str">
            <v/>
          </cell>
          <cell r="B495" t="str">
            <v/>
          </cell>
          <cell r="C495" t="str">
            <v/>
          </cell>
        </row>
        <row r="496">
          <cell r="A496" t="str">
            <v/>
          </cell>
          <cell r="B496" t="str">
            <v/>
          </cell>
          <cell r="C496" t="str">
            <v/>
          </cell>
        </row>
        <row r="497">
          <cell r="A497" t="str">
            <v/>
          </cell>
          <cell r="B497" t="str">
            <v/>
          </cell>
          <cell r="C497" t="str">
            <v/>
          </cell>
        </row>
        <row r="498">
          <cell r="A498" t="str">
            <v/>
          </cell>
          <cell r="B498" t="str">
            <v/>
          </cell>
          <cell r="C498" t="str">
            <v/>
          </cell>
        </row>
        <row r="499">
          <cell r="A499" t="str">
            <v/>
          </cell>
          <cell r="B499" t="str">
            <v/>
          </cell>
          <cell r="C499" t="str">
            <v/>
          </cell>
        </row>
        <row r="500">
          <cell r="A500" t="str">
            <v/>
          </cell>
          <cell r="B500" t="str">
            <v/>
          </cell>
          <cell r="C500" t="str">
            <v/>
          </cell>
        </row>
        <row r="501">
          <cell r="A501" t="str">
            <v/>
          </cell>
          <cell r="B501" t="str">
            <v/>
          </cell>
          <cell r="C501" t="str">
            <v/>
          </cell>
        </row>
        <row r="502">
          <cell r="A502" t="str">
            <v/>
          </cell>
          <cell r="B502" t="str">
            <v/>
          </cell>
          <cell r="C502" t="str">
            <v/>
          </cell>
        </row>
        <row r="503">
          <cell r="A503" t="str">
            <v/>
          </cell>
          <cell r="B503" t="str">
            <v/>
          </cell>
          <cell r="C503" t="str">
            <v/>
          </cell>
        </row>
        <row r="504">
          <cell r="A504" t="str">
            <v/>
          </cell>
          <cell r="B504" t="str">
            <v/>
          </cell>
          <cell r="C504" t="str">
            <v/>
          </cell>
        </row>
        <row r="505">
          <cell r="A505" t="str">
            <v/>
          </cell>
          <cell r="B505" t="str">
            <v/>
          </cell>
          <cell r="C505" t="str">
            <v/>
          </cell>
        </row>
        <row r="506">
          <cell r="A506" t="str">
            <v/>
          </cell>
          <cell r="B506" t="str">
            <v/>
          </cell>
          <cell r="C506" t="str">
            <v/>
          </cell>
        </row>
        <row r="507">
          <cell r="A507" t="str">
            <v/>
          </cell>
          <cell r="B507" t="str">
            <v/>
          </cell>
          <cell r="C507" t="str">
            <v/>
          </cell>
        </row>
        <row r="508">
          <cell r="A508" t="str">
            <v/>
          </cell>
          <cell r="B508" t="str">
            <v/>
          </cell>
          <cell r="C508" t="str">
            <v/>
          </cell>
        </row>
        <row r="509">
          <cell r="A509" t="str">
            <v/>
          </cell>
          <cell r="B509" t="str">
            <v/>
          </cell>
          <cell r="C509" t="str">
            <v/>
          </cell>
        </row>
        <row r="510">
          <cell r="A510" t="str">
            <v/>
          </cell>
          <cell r="B510" t="str">
            <v/>
          </cell>
          <cell r="C510" t="str">
            <v/>
          </cell>
        </row>
        <row r="511">
          <cell r="A511" t="str">
            <v/>
          </cell>
          <cell r="B511" t="str">
            <v/>
          </cell>
          <cell r="C511" t="str">
            <v/>
          </cell>
        </row>
        <row r="512">
          <cell r="A512" t="str">
            <v/>
          </cell>
          <cell r="B512" t="str">
            <v/>
          </cell>
          <cell r="C512" t="str">
            <v/>
          </cell>
        </row>
        <row r="513">
          <cell r="A513" t="str">
            <v/>
          </cell>
          <cell r="B513" t="str">
            <v/>
          </cell>
          <cell r="C513" t="str">
            <v/>
          </cell>
        </row>
        <row r="514">
          <cell r="A514" t="str">
            <v/>
          </cell>
          <cell r="B514" t="str">
            <v/>
          </cell>
          <cell r="C514" t="str">
            <v/>
          </cell>
        </row>
        <row r="515">
          <cell r="A515" t="str">
            <v/>
          </cell>
          <cell r="B515" t="str">
            <v/>
          </cell>
          <cell r="C515" t="str">
            <v/>
          </cell>
        </row>
        <row r="516">
          <cell r="A516" t="str">
            <v/>
          </cell>
          <cell r="B516" t="str">
            <v/>
          </cell>
          <cell r="C516" t="str">
            <v/>
          </cell>
        </row>
        <row r="517">
          <cell r="A517" t="str">
            <v/>
          </cell>
          <cell r="B517" t="str">
            <v/>
          </cell>
          <cell r="C517" t="str">
            <v/>
          </cell>
        </row>
        <row r="518">
          <cell r="A518" t="str">
            <v/>
          </cell>
          <cell r="B518" t="str">
            <v/>
          </cell>
          <cell r="C518" t="str">
            <v/>
          </cell>
        </row>
        <row r="519">
          <cell r="A519" t="str">
            <v/>
          </cell>
          <cell r="B519" t="str">
            <v/>
          </cell>
          <cell r="C519" t="str">
            <v/>
          </cell>
        </row>
        <row r="520">
          <cell r="A520" t="str">
            <v/>
          </cell>
          <cell r="B520" t="str">
            <v/>
          </cell>
          <cell r="C520" t="str">
            <v/>
          </cell>
        </row>
        <row r="521">
          <cell r="A521" t="str">
            <v/>
          </cell>
          <cell r="B521" t="str">
            <v/>
          </cell>
          <cell r="C521" t="str">
            <v/>
          </cell>
        </row>
        <row r="522">
          <cell r="A522" t="str">
            <v/>
          </cell>
          <cell r="B522" t="str">
            <v/>
          </cell>
          <cell r="C522" t="str">
            <v/>
          </cell>
        </row>
        <row r="523">
          <cell r="A523" t="str">
            <v/>
          </cell>
          <cell r="B523" t="str">
            <v/>
          </cell>
          <cell r="C523" t="str">
            <v/>
          </cell>
        </row>
        <row r="524">
          <cell r="A524" t="str">
            <v/>
          </cell>
          <cell r="B524" t="str">
            <v/>
          </cell>
          <cell r="C524" t="str">
            <v/>
          </cell>
        </row>
        <row r="525">
          <cell r="A525" t="str">
            <v/>
          </cell>
          <cell r="B525" t="str">
            <v/>
          </cell>
          <cell r="C525" t="str">
            <v/>
          </cell>
        </row>
        <row r="526">
          <cell r="A526" t="str">
            <v/>
          </cell>
          <cell r="B526" t="str">
            <v/>
          </cell>
          <cell r="C526" t="str">
            <v/>
          </cell>
        </row>
        <row r="527">
          <cell r="A527" t="str">
            <v/>
          </cell>
          <cell r="B527" t="str">
            <v/>
          </cell>
          <cell r="C527" t="str">
            <v/>
          </cell>
        </row>
        <row r="528">
          <cell r="A528" t="str">
            <v/>
          </cell>
          <cell r="B528" t="str">
            <v/>
          </cell>
          <cell r="C528" t="str">
            <v/>
          </cell>
        </row>
        <row r="529">
          <cell r="A529" t="str">
            <v/>
          </cell>
          <cell r="B529" t="str">
            <v/>
          </cell>
          <cell r="C529" t="str">
            <v/>
          </cell>
        </row>
        <row r="530">
          <cell r="A530" t="str">
            <v/>
          </cell>
          <cell r="B530" t="str">
            <v/>
          </cell>
          <cell r="C530" t="str">
            <v/>
          </cell>
        </row>
        <row r="531">
          <cell r="A531" t="str">
            <v/>
          </cell>
          <cell r="B531" t="str">
            <v/>
          </cell>
          <cell r="C531" t="str">
            <v/>
          </cell>
        </row>
        <row r="532">
          <cell r="A532" t="str">
            <v/>
          </cell>
          <cell r="B532" t="str">
            <v/>
          </cell>
          <cell r="C532" t="str">
            <v/>
          </cell>
        </row>
        <row r="533">
          <cell r="A533" t="str">
            <v/>
          </cell>
          <cell r="B533" t="str">
            <v/>
          </cell>
          <cell r="C533" t="str">
            <v/>
          </cell>
        </row>
        <row r="534">
          <cell r="A534" t="str">
            <v/>
          </cell>
          <cell r="B534" t="str">
            <v/>
          </cell>
          <cell r="C534" t="str">
            <v/>
          </cell>
        </row>
        <row r="535">
          <cell r="A535" t="str">
            <v/>
          </cell>
          <cell r="B535" t="str">
            <v/>
          </cell>
          <cell r="C535" t="str">
            <v/>
          </cell>
        </row>
        <row r="536">
          <cell r="A536" t="str">
            <v/>
          </cell>
          <cell r="B536" t="str">
            <v/>
          </cell>
          <cell r="C536" t="str">
            <v/>
          </cell>
        </row>
        <row r="537">
          <cell r="A537" t="str">
            <v/>
          </cell>
          <cell r="B537" t="str">
            <v/>
          </cell>
          <cell r="C537" t="str">
            <v/>
          </cell>
        </row>
        <row r="538">
          <cell r="A538" t="str">
            <v/>
          </cell>
          <cell r="B538" t="str">
            <v/>
          </cell>
          <cell r="C538" t="str">
            <v/>
          </cell>
        </row>
        <row r="539">
          <cell r="A539" t="str">
            <v/>
          </cell>
          <cell r="B539" t="str">
            <v/>
          </cell>
          <cell r="C539" t="str">
            <v/>
          </cell>
        </row>
        <row r="540">
          <cell r="A540" t="str">
            <v/>
          </cell>
          <cell r="B540" t="str">
            <v/>
          </cell>
          <cell r="C540" t="str">
            <v/>
          </cell>
        </row>
        <row r="541">
          <cell r="A541" t="str">
            <v/>
          </cell>
          <cell r="B541" t="str">
            <v/>
          </cell>
          <cell r="C541" t="str">
            <v/>
          </cell>
        </row>
        <row r="542">
          <cell r="A542" t="str">
            <v/>
          </cell>
          <cell r="B542" t="str">
            <v/>
          </cell>
          <cell r="C542" t="str">
            <v/>
          </cell>
        </row>
        <row r="543">
          <cell r="A543" t="str">
            <v/>
          </cell>
          <cell r="B543" t="str">
            <v/>
          </cell>
          <cell r="C543" t="str">
            <v/>
          </cell>
        </row>
        <row r="544">
          <cell r="A544" t="str">
            <v/>
          </cell>
          <cell r="B544" t="str">
            <v/>
          </cell>
          <cell r="C544" t="str">
            <v/>
          </cell>
        </row>
        <row r="545">
          <cell r="A545" t="str">
            <v/>
          </cell>
          <cell r="B545" t="str">
            <v/>
          </cell>
          <cell r="C545" t="str">
            <v/>
          </cell>
        </row>
        <row r="546">
          <cell r="A546" t="str">
            <v/>
          </cell>
          <cell r="B546" t="str">
            <v/>
          </cell>
          <cell r="C546" t="str">
            <v/>
          </cell>
        </row>
        <row r="547">
          <cell r="A547" t="str">
            <v/>
          </cell>
          <cell r="B547" t="str">
            <v/>
          </cell>
          <cell r="C547" t="str">
            <v/>
          </cell>
        </row>
        <row r="548">
          <cell r="A548" t="str">
            <v/>
          </cell>
          <cell r="B548" t="str">
            <v/>
          </cell>
          <cell r="C548" t="str">
            <v/>
          </cell>
        </row>
        <row r="549">
          <cell r="A549" t="str">
            <v/>
          </cell>
          <cell r="B549" t="str">
            <v/>
          </cell>
          <cell r="C549" t="str">
            <v/>
          </cell>
        </row>
        <row r="550">
          <cell r="A550" t="str">
            <v/>
          </cell>
          <cell r="B550" t="str">
            <v/>
          </cell>
          <cell r="C550" t="str">
            <v/>
          </cell>
        </row>
        <row r="551">
          <cell r="A551" t="str">
            <v/>
          </cell>
          <cell r="B551" t="str">
            <v/>
          </cell>
          <cell r="C551" t="str">
            <v/>
          </cell>
        </row>
        <row r="552">
          <cell r="A552" t="str">
            <v/>
          </cell>
          <cell r="B552" t="str">
            <v/>
          </cell>
          <cell r="C552" t="str">
            <v/>
          </cell>
        </row>
        <row r="553">
          <cell r="A553" t="str">
            <v/>
          </cell>
          <cell r="B553" t="str">
            <v/>
          </cell>
          <cell r="C553" t="str">
            <v/>
          </cell>
        </row>
        <row r="554">
          <cell r="A554" t="str">
            <v/>
          </cell>
          <cell r="B554" t="str">
            <v/>
          </cell>
          <cell r="C554" t="str">
            <v/>
          </cell>
        </row>
        <row r="555">
          <cell r="A555" t="str">
            <v/>
          </cell>
          <cell r="B555" t="str">
            <v/>
          </cell>
          <cell r="C555" t="str">
            <v/>
          </cell>
        </row>
        <row r="556">
          <cell r="A556" t="str">
            <v/>
          </cell>
          <cell r="B556" t="str">
            <v/>
          </cell>
          <cell r="C556" t="str">
            <v/>
          </cell>
        </row>
        <row r="557">
          <cell r="A557" t="str">
            <v/>
          </cell>
          <cell r="B557" t="str">
            <v/>
          </cell>
          <cell r="C557" t="str">
            <v/>
          </cell>
        </row>
        <row r="558">
          <cell r="A558" t="str">
            <v/>
          </cell>
          <cell r="B558" t="str">
            <v/>
          </cell>
          <cell r="C558" t="str">
            <v/>
          </cell>
        </row>
        <row r="559">
          <cell r="A559" t="str">
            <v/>
          </cell>
          <cell r="B559" t="str">
            <v/>
          </cell>
          <cell r="C559" t="str">
            <v/>
          </cell>
        </row>
        <row r="560">
          <cell r="A560" t="str">
            <v/>
          </cell>
          <cell r="B560" t="str">
            <v/>
          </cell>
          <cell r="C560" t="str">
            <v/>
          </cell>
        </row>
        <row r="561">
          <cell r="A561" t="str">
            <v/>
          </cell>
          <cell r="B561" t="str">
            <v/>
          </cell>
          <cell r="C561" t="str">
            <v/>
          </cell>
        </row>
        <row r="562">
          <cell r="A562" t="str">
            <v/>
          </cell>
          <cell r="B562" t="str">
            <v/>
          </cell>
          <cell r="C562" t="str">
            <v/>
          </cell>
        </row>
        <row r="563">
          <cell r="A563" t="str">
            <v/>
          </cell>
          <cell r="B563" t="str">
            <v/>
          </cell>
          <cell r="C563" t="str">
            <v/>
          </cell>
        </row>
        <row r="564">
          <cell r="A564" t="str">
            <v/>
          </cell>
          <cell r="B564" t="str">
            <v/>
          </cell>
          <cell r="C564" t="str">
            <v/>
          </cell>
        </row>
        <row r="565">
          <cell r="A565" t="str">
            <v/>
          </cell>
          <cell r="B565" t="str">
            <v/>
          </cell>
          <cell r="C565" t="str">
            <v/>
          </cell>
        </row>
        <row r="566">
          <cell r="A566" t="str">
            <v/>
          </cell>
          <cell r="B566" t="str">
            <v/>
          </cell>
          <cell r="C566" t="str">
            <v/>
          </cell>
        </row>
        <row r="567">
          <cell r="A567" t="str">
            <v/>
          </cell>
          <cell r="B567" t="str">
            <v/>
          </cell>
          <cell r="C567" t="str">
            <v/>
          </cell>
        </row>
        <row r="568">
          <cell r="A568" t="str">
            <v/>
          </cell>
          <cell r="B568" t="str">
            <v/>
          </cell>
          <cell r="C568" t="str">
            <v/>
          </cell>
        </row>
        <row r="569">
          <cell r="A569" t="str">
            <v/>
          </cell>
          <cell r="B569" t="str">
            <v/>
          </cell>
          <cell r="C569" t="str">
            <v/>
          </cell>
        </row>
        <row r="570">
          <cell r="A570" t="str">
            <v/>
          </cell>
          <cell r="B570" t="str">
            <v/>
          </cell>
          <cell r="C570" t="str">
            <v/>
          </cell>
        </row>
        <row r="571">
          <cell r="A571" t="str">
            <v/>
          </cell>
          <cell r="B571" t="str">
            <v/>
          </cell>
          <cell r="C571" t="str">
            <v/>
          </cell>
        </row>
        <row r="572">
          <cell r="A572" t="str">
            <v/>
          </cell>
          <cell r="B572" t="str">
            <v/>
          </cell>
          <cell r="C572" t="str">
            <v/>
          </cell>
        </row>
        <row r="573">
          <cell r="A573" t="str">
            <v/>
          </cell>
          <cell r="B573" t="str">
            <v/>
          </cell>
          <cell r="C573" t="str">
            <v/>
          </cell>
        </row>
        <row r="574">
          <cell r="A574" t="str">
            <v/>
          </cell>
          <cell r="B574" t="str">
            <v/>
          </cell>
          <cell r="C574" t="str">
            <v/>
          </cell>
        </row>
        <row r="575">
          <cell r="A575" t="str">
            <v/>
          </cell>
          <cell r="B575" t="str">
            <v/>
          </cell>
          <cell r="C575" t="str">
            <v/>
          </cell>
        </row>
        <row r="576">
          <cell r="A576" t="str">
            <v/>
          </cell>
          <cell r="B576" t="str">
            <v/>
          </cell>
          <cell r="C576" t="str">
            <v/>
          </cell>
        </row>
        <row r="577">
          <cell r="A577" t="str">
            <v/>
          </cell>
          <cell r="B577" t="str">
            <v/>
          </cell>
          <cell r="C577" t="str">
            <v/>
          </cell>
        </row>
        <row r="578">
          <cell r="A578" t="str">
            <v/>
          </cell>
          <cell r="B578" t="str">
            <v/>
          </cell>
          <cell r="C578" t="str">
            <v/>
          </cell>
        </row>
        <row r="579">
          <cell r="A579" t="str">
            <v/>
          </cell>
          <cell r="B579" t="str">
            <v/>
          </cell>
          <cell r="C579" t="str">
            <v/>
          </cell>
        </row>
        <row r="580">
          <cell r="A580" t="str">
            <v/>
          </cell>
          <cell r="B580" t="str">
            <v/>
          </cell>
          <cell r="C580" t="str">
            <v/>
          </cell>
        </row>
        <row r="581">
          <cell r="A581" t="str">
            <v/>
          </cell>
          <cell r="B581" t="str">
            <v/>
          </cell>
          <cell r="C581" t="str">
            <v/>
          </cell>
        </row>
        <row r="582">
          <cell r="A582" t="str">
            <v/>
          </cell>
          <cell r="B582" t="str">
            <v/>
          </cell>
          <cell r="C582" t="str">
            <v/>
          </cell>
        </row>
        <row r="583">
          <cell r="A583" t="str">
            <v/>
          </cell>
          <cell r="B583" t="str">
            <v/>
          </cell>
          <cell r="C583" t="str">
            <v/>
          </cell>
        </row>
        <row r="584">
          <cell r="A584" t="str">
            <v/>
          </cell>
          <cell r="B584" t="str">
            <v/>
          </cell>
          <cell r="C584" t="str">
            <v/>
          </cell>
        </row>
        <row r="585">
          <cell r="A585" t="str">
            <v/>
          </cell>
          <cell r="B585" t="str">
            <v/>
          </cell>
          <cell r="C585" t="str">
            <v/>
          </cell>
        </row>
        <row r="586">
          <cell r="A586" t="str">
            <v/>
          </cell>
          <cell r="B586" t="str">
            <v/>
          </cell>
          <cell r="C586" t="str">
            <v/>
          </cell>
        </row>
        <row r="587">
          <cell r="A587" t="str">
            <v/>
          </cell>
          <cell r="B587" t="str">
            <v/>
          </cell>
          <cell r="C587" t="str">
            <v/>
          </cell>
        </row>
        <row r="588">
          <cell r="A588" t="str">
            <v/>
          </cell>
          <cell r="B588" t="str">
            <v/>
          </cell>
          <cell r="C588" t="str">
            <v/>
          </cell>
        </row>
        <row r="589">
          <cell r="A589" t="str">
            <v/>
          </cell>
          <cell r="B589" t="str">
            <v/>
          </cell>
          <cell r="C589" t="str">
            <v/>
          </cell>
        </row>
        <row r="590">
          <cell r="A590" t="str">
            <v/>
          </cell>
          <cell r="B590" t="str">
            <v/>
          </cell>
          <cell r="C590" t="str">
            <v/>
          </cell>
        </row>
        <row r="591">
          <cell r="A591" t="str">
            <v/>
          </cell>
          <cell r="B591" t="str">
            <v/>
          </cell>
          <cell r="C591" t="str">
            <v/>
          </cell>
        </row>
        <row r="592">
          <cell r="A592" t="str">
            <v/>
          </cell>
          <cell r="B592" t="str">
            <v/>
          </cell>
          <cell r="C592" t="str">
            <v/>
          </cell>
        </row>
        <row r="593">
          <cell r="A593" t="str">
            <v/>
          </cell>
          <cell r="B593" t="str">
            <v/>
          </cell>
          <cell r="C593" t="str">
            <v/>
          </cell>
        </row>
        <row r="594">
          <cell r="A594" t="str">
            <v/>
          </cell>
          <cell r="B594" t="str">
            <v/>
          </cell>
          <cell r="C594" t="str">
            <v/>
          </cell>
        </row>
        <row r="595">
          <cell r="A595" t="str">
            <v/>
          </cell>
          <cell r="B595" t="str">
            <v/>
          </cell>
          <cell r="C595" t="str">
            <v/>
          </cell>
        </row>
        <row r="596">
          <cell r="A596" t="str">
            <v/>
          </cell>
          <cell r="B596" t="str">
            <v/>
          </cell>
          <cell r="C596" t="str">
            <v/>
          </cell>
        </row>
        <row r="597">
          <cell r="A597" t="str">
            <v/>
          </cell>
          <cell r="B597" t="str">
            <v/>
          </cell>
          <cell r="C597" t="str">
            <v/>
          </cell>
        </row>
        <row r="598">
          <cell r="A598" t="str">
            <v/>
          </cell>
          <cell r="B598" t="str">
            <v/>
          </cell>
          <cell r="C598" t="str">
            <v/>
          </cell>
        </row>
        <row r="599">
          <cell r="A599" t="str">
            <v/>
          </cell>
          <cell r="B599" t="str">
            <v/>
          </cell>
          <cell r="C599" t="str">
            <v/>
          </cell>
        </row>
        <row r="600">
          <cell r="A600" t="str">
            <v/>
          </cell>
          <cell r="B600" t="str">
            <v/>
          </cell>
          <cell r="C600" t="str">
            <v/>
          </cell>
        </row>
        <row r="601">
          <cell r="A601" t="str">
            <v/>
          </cell>
          <cell r="B601" t="str">
            <v/>
          </cell>
          <cell r="C601" t="str">
            <v/>
          </cell>
        </row>
        <row r="602">
          <cell r="A602" t="str">
            <v/>
          </cell>
          <cell r="B602" t="str">
            <v/>
          </cell>
          <cell r="C602" t="str">
            <v/>
          </cell>
        </row>
        <row r="603">
          <cell r="A603" t="str">
            <v/>
          </cell>
          <cell r="B603" t="str">
            <v/>
          </cell>
          <cell r="C603" t="str">
            <v/>
          </cell>
        </row>
        <row r="604">
          <cell r="A604" t="str">
            <v/>
          </cell>
          <cell r="B604" t="str">
            <v/>
          </cell>
          <cell r="C604" t="str">
            <v/>
          </cell>
        </row>
        <row r="605">
          <cell r="A605" t="str">
            <v/>
          </cell>
          <cell r="B605" t="str">
            <v/>
          </cell>
          <cell r="C605" t="str">
            <v/>
          </cell>
        </row>
        <row r="606">
          <cell r="A606" t="str">
            <v/>
          </cell>
          <cell r="B606" t="str">
            <v/>
          </cell>
          <cell r="C606" t="str">
            <v/>
          </cell>
        </row>
        <row r="607">
          <cell r="A607" t="str">
            <v/>
          </cell>
          <cell r="B607" t="str">
            <v/>
          </cell>
          <cell r="C607" t="str">
            <v/>
          </cell>
        </row>
        <row r="608">
          <cell r="A608" t="str">
            <v/>
          </cell>
          <cell r="B608" t="str">
            <v/>
          </cell>
          <cell r="C608" t="str">
            <v/>
          </cell>
        </row>
        <row r="609">
          <cell r="A609" t="str">
            <v/>
          </cell>
          <cell r="B609" t="str">
            <v/>
          </cell>
          <cell r="C609" t="str">
            <v/>
          </cell>
        </row>
        <row r="610">
          <cell r="A610" t="str">
            <v/>
          </cell>
          <cell r="B610" t="str">
            <v/>
          </cell>
          <cell r="C610" t="str">
            <v/>
          </cell>
        </row>
        <row r="611">
          <cell r="A611" t="str">
            <v/>
          </cell>
          <cell r="B611" t="str">
            <v/>
          </cell>
          <cell r="C611" t="str">
            <v/>
          </cell>
        </row>
        <row r="612">
          <cell r="A612" t="str">
            <v/>
          </cell>
          <cell r="B612" t="str">
            <v/>
          </cell>
          <cell r="C612" t="str">
            <v/>
          </cell>
        </row>
        <row r="613">
          <cell r="A613" t="str">
            <v/>
          </cell>
          <cell r="B613" t="str">
            <v/>
          </cell>
          <cell r="C613" t="str">
            <v/>
          </cell>
        </row>
        <row r="614">
          <cell r="A614" t="str">
            <v/>
          </cell>
          <cell r="B614" t="str">
            <v/>
          </cell>
          <cell r="C614" t="str">
            <v/>
          </cell>
        </row>
        <row r="615">
          <cell r="A615" t="str">
            <v/>
          </cell>
          <cell r="B615" t="str">
            <v/>
          </cell>
          <cell r="C615" t="str">
            <v/>
          </cell>
        </row>
        <row r="616">
          <cell r="A616" t="str">
            <v/>
          </cell>
          <cell r="B616" t="str">
            <v/>
          </cell>
          <cell r="C616" t="str">
            <v/>
          </cell>
        </row>
        <row r="617">
          <cell r="A617" t="str">
            <v/>
          </cell>
          <cell r="B617" t="str">
            <v/>
          </cell>
          <cell r="C617" t="str">
            <v/>
          </cell>
        </row>
        <row r="618">
          <cell r="A618" t="str">
            <v/>
          </cell>
          <cell r="B618" t="str">
            <v/>
          </cell>
          <cell r="C618" t="str">
            <v/>
          </cell>
        </row>
        <row r="619">
          <cell r="A619" t="str">
            <v/>
          </cell>
          <cell r="B619" t="str">
            <v/>
          </cell>
          <cell r="C619" t="str">
            <v/>
          </cell>
        </row>
        <row r="620">
          <cell r="A620" t="str">
            <v/>
          </cell>
          <cell r="B620" t="str">
            <v/>
          </cell>
          <cell r="C620" t="str">
            <v/>
          </cell>
        </row>
        <row r="621">
          <cell r="A621" t="str">
            <v/>
          </cell>
          <cell r="B621" t="str">
            <v/>
          </cell>
          <cell r="C621" t="str">
            <v/>
          </cell>
        </row>
        <row r="622">
          <cell r="A622" t="str">
            <v/>
          </cell>
          <cell r="B622" t="str">
            <v/>
          </cell>
          <cell r="C622" t="str">
            <v/>
          </cell>
        </row>
        <row r="623">
          <cell r="A623" t="str">
            <v/>
          </cell>
          <cell r="B623" t="str">
            <v/>
          </cell>
          <cell r="C623" t="str">
            <v/>
          </cell>
        </row>
        <row r="624">
          <cell r="A624" t="str">
            <v/>
          </cell>
          <cell r="B624" t="str">
            <v/>
          </cell>
          <cell r="C624" t="str">
            <v/>
          </cell>
        </row>
        <row r="625">
          <cell r="A625" t="str">
            <v/>
          </cell>
          <cell r="B625" t="str">
            <v/>
          </cell>
          <cell r="C625" t="str">
            <v/>
          </cell>
        </row>
        <row r="626">
          <cell r="A626" t="str">
            <v/>
          </cell>
          <cell r="B626" t="str">
            <v/>
          </cell>
          <cell r="C626" t="str">
            <v/>
          </cell>
        </row>
        <row r="627">
          <cell r="A627" t="str">
            <v/>
          </cell>
          <cell r="B627" t="str">
            <v/>
          </cell>
          <cell r="C627" t="str">
            <v/>
          </cell>
        </row>
        <row r="628">
          <cell r="A628" t="str">
            <v/>
          </cell>
          <cell r="B628" t="str">
            <v/>
          </cell>
          <cell r="C628" t="str">
            <v/>
          </cell>
        </row>
        <row r="629">
          <cell r="A629" t="str">
            <v/>
          </cell>
          <cell r="B629" t="str">
            <v/>
          </cell>
          <cell r="C629" t="str">
            <v/>
          </cell>
        </row>
        <row r="630">
          <cell r="A630" t="str">
            <v/>
          </cell>
          <cell r="B630" t="str">
            <v/>
          </cell>
          <cell r="C630" t="str">
            <v/>
          </cell>
        </row>
        <row r="631">
          <cell r="A631" t="str">
            <v/>
          </cell>
          <cell r="B631" t="str">
            <v/>
          </cell>
          <cell r="C631" t="str">
            <v/>
          </cell>
        </row>
        <row r="632">
          <cell r="A632" t="str">
            <v/>
          </cell>
          <cell r="B632" t="str">
            <v/>
          </cell>
          <cell r="C632" t="str">
            <v/>
          </cell>
        </row>
        <row r="633">
          <cell r="A633" t="str">
            <v/>
          </cell>
          <cell r="B633" t="str">
            <v/>
          </cell>
          <cell r="C633" t="str">
            <v/>
          </cell>
        </row>
        <row r="634">
          <cell r="A634" t="str">
            <v/>
          </cell>
          <cell r="B634" t="str">
            <v/>
          </cell>
          <cell r="C634" t="str">
            <v/>
          </cell>
        </row>
        <row r="635">
          <cell r="A635" t="str">
            <v/>
          </cell>
          <cell r="B635" t="str">
            <v/>
          </cell>
          <cell r="C635" t="str">
            <v/>
          </cell>
        </row>
        <row r="636">
          <cell r="A636" t="str">
            <v/>
          </cell>
          <cell r="B636" t="str">
            <v/>
          </cell>
          <cell r="C636" t="str">
            <v/>
          </cell>
        </row>
        <row r="637">
          <cell r="A637" t="str">
            <v/>
          </cell>
          <cell r="B637" t="str">
            <v/>
          </cell>
          <cell r="C637" t="str">
            <v/>
          </cell>
        </row>
        <row r="638">
          <cell r="A638" t="str">
            <v/>
          </cell>
          <cell r="B638" t="str">
            <v/>
          </cell>
          <cell r="C638" t="str">
            <v/>
          </cell>
        </row>
        <row r="639">
          <cell r="A639" t="str">
            <v/>
          </cell>
          <cell r="B639" t="str">
            <v/>
          </cell>
          <cell r="C639" t="str">
            <v/>
          </cell>
        </row>
        <row r="640">
          <cell r="A640" t="str">
            <v/>
          </cell>
          <cell r="B640" t="str">
            <v/>
          </cell>
          <cell r="C640" t="str">
            <v/>
          </cell>
        </row>
        <row r="641">
          <cell r="A641" t="str">
            <v/>
          </cell>
          <cell r="B641" t="str">
            <v/>
          </cell>
          <cell r="C641" t="str">
            <v/>
          </cell>
        </row>
        <row r="642">
          <cell r="A642" t="str">
            <v/>
          </cell>
          <cell r="B642" t="str">
            <v/>
          </cell>
          <cell r="C642" t="str">
            <v/>
          </cell>
        </row>
        <row r="643">
          <cell r="A643" t="str">
            <v/>
          </cell>
          <cell r="B643" t="str">
            <v/>
          </cell>
          <cell r="C643" t="str">
            <v/>
          </cell>
        </row>
        <row r="644">
          <cell r="A644" t="str">
            <v/>
          </cell>
          <cell r="B644" t="str">
            <v/>
          </cell>
          <cell r="C644" t="str">
            <v/>
          </cell>
        </row>
        <row r="645">
          <cell r="A645" t="str">
            <v/>
          </cell>
          <cell r="B645" t="str">
            <v/>
          </cell>
          <cell r="C645" t="str">
            <v/>
          </cell>
        </row>
        <row r="646">
          <cell r="A646" t="str">
            <v/>
          </cell>
          <cell r="B646" t="str">
            <v/>
          </cell>
          <cell r="C646" t="str">
            <v/>
          </cell>
        </row>
        <row r="647">
          <cell r="A647" t="str">
            <v/>
          </cell>
          <cell r="B647" t="str">
            <v/>
          </cell>
          <cell r="C647" t="str">
            <v/>
          </cell>
        </row>
        <row r="648">
          <cell r="A648" t="str">
            <v/>
          </cell>
          <cell r="B648" t="str">
            <v/>
          </cell>
          <cell r="C648" t="str">
            <v/>
          </cell>
        </row>
        <row r="649">
          <cell r="A649" t="str">
            <v/>
          </cell>
          <cell r="B649" t="str">
            <v/>
          </cell>
          <cell r="C649" t="str">
            <v/>
          </cell>
        </row>
        <row r="650">
          <cell r="A650" t="str">
            <v/>
          </cell>
          <cell r="B650" t="str">
            <v/>
          </cell>
          <cell r="C650" t="str">
            <v/>
          </cell>
        </row>
        <row r="651">
          <cell r="A651" t="str">
            <v/>
          </cell>
          <cell r="B651" t="str">
            <v/>
          </cell>
          <cell r="C651" t="str">
            <v/>
          </cell>
        </row>
        <row r="652">
          <cell r="A652" t="str">
            <v/>
          </cell>
          <cell r="B652" t="str">
            <v/>
          </cell>
          <cell r="C652" t="str">
            <v/>
          </cell>
        </row>
        <row r="653">
          <cell r="A653" t="str">
            <v/>
          </cell>
          <cell r="B653" t="str">
            <v/>
          </cell>
          <cell r="C653" t="str">
            <v/>
          </cell>
        </row>
        <row r="654">
          <cell r="A654" t="str">
            <v/>
          </cell>
          <cell r="B654" t="str">
            <v/>
          </cell>
          <cell r="C654" t="str">
            <v/>
          </cell>
        </row>
        <row r="655">
          <cell r="A655" t="str">
            <v/>
          </cell>
          <cell r="B655" t="str">
            <v/>
          </cell>
          <cell r="C655" t="str">
            <v/>
          </cell>
        </row>
        <row r="656">
          <cell r="A656" t="str">
            <v/>
          </cell>
          <cell r="B656" t="str">
            <v/>
          </cell>
          <cell r="C656" t="str">
            <v/>
          </cell>
        </row>
        <row r="657">
          <cell r="A657" t="str">
            <v/>
          </cell>
          <cell r="B657" t="str">
            <v/>
          </cell>
          <cell r="C657" t="str">
            <v/>
          </cell>
        </row>
        <row r="658">
          <cell r="A658" t="str">
            <v/>
          </cell>
          <cell r="B658" t="str">
            <v/>
          </cell>
          <cell r="C658" t="str">
            <v/>
          </cell>
        </row>
        <row r="659">
          <cell r="A659" t="str">
            <v/>
          </cell>
          <cell r="B659" t="str">
            <v/>
          </cell>
          <cell r="C659" t="str">
            <v/>
          </cell>
        </row>
        <row r="660">
          <cell r="A660" t="str">
            <v/>
          </cell>
          <cell r="B660" t="str">
            <v/>
          </cell>
          <cell r="C660" t="str">
            <v/>
          </cell>
        </row>
        <row r="661">
          <cell r="A661" t="str">
            <v/>
          </cell>
          <cell r="B661" t="str">
            <v/>
          </cell>
          <cell r="C661" t="str">
            <v/>
          </cell>
        </row>
        <row r="662">
          <cell r="A662" t="str">
            <v/>
          </cell>
          <cell r="B662" t="str">
            <v/>
          </cell>
          <cell r="C662" t="str">
            <v/>
          </cell>
        </row>
        <row r="663">
          <cell r="A663" t="str">
            <v/>
          </cell>
          <cell r="B663" t="str">
            <v/>
          </cell>
          <cell r="C663" t="str">
            <v/>
          </cell>
        </row>
        <row r="664">
          <cell r="A664" t="str">
            <v/>
          </cell>
          <cell r="B664" t="str">
            <v/>
          </cell>
          <cell r="C664" t="str">
            <v/>
          </cell>
        </row>
        <row r="665">
          <cell r="A665" t="str">
            <v/>
          </cell>
          <cell r="B665" t="str">
            <v/>
          </cell>
          <cell r="C665" t="str">
            <v/>
          </cell>
        </row>
        <row r="666">
          <cell r="A666" t="str">
            <v/>
          </cell>
          <cell r="B666" t="str">
            <v/>
          </cell>
          <cell r="C666" t="str">
            <v/>
          </cell>
        </row>
        <row r="667">
          <cell r="A667" t="str">
            <v/>
          </cell>
          <cell r="B667" t="str">
            <v/>
          </cell>
          <cell r="C667" t="str">
            <v/>
          </cell>
        </row>
        <row r="668">
          <cell r="A668" t="str">
            <v/>
          </cell>
          <cell r="B668" t="str">
            <v/>
          </cell>
          <cell r="C668" t="str">
            <v/>
          </cell>
        </row>
        <row r="669">
          <cell r="A669" t="str">
            <v/>
          </cell>
          <cell r="B669" t="str">
            <v/>
          </cell>
          <cell r="C669" t="str">
            <v/>
          </cell>
        </row>
        <row r="670">
          <cell r="A670" t="str">
            <v/>
          </cell>
          <cell r="B670" t="str">
            <v/>
          </cell>
          <cell r="C670" t="str">
            <v/>
          </cell>
        </row>
        <row r="671">
          <cell r="A671" t="str">
            <v/>
          </cell>
          <cell r="B671" t="str">
            <v/>
          </cell>
          <cell r="C671" t="str">
            <v/>
          </cell>
        </row>
        <row r="672">
          <cell r="A672" t="str">
            <v/>
          </cell>
          <cell r="B672" t="str">
            <v/>
          </cell>
          <cell r="C672" t="str">
            <v/>
          </cell>
        </row>
        <row r="673">
          <cell r="A673" t="str">
            <v/>
          </cell>
          <cell r="B673" t="str">
            <v/>
          </cell>
          <cell r="C673" t="str">
            <v/>
          </cell>
        </row>
        <row r="674">
          <cell r="A674" t="str">
            <v/>
          </cell>
          <cell r="B674" t="str">
            <v/>
          </cell>
          <cell r="C674" t="str">
            <v/>
          </cell>
        </row>
        <row r="675">
          <cell r="A675" t="str">
            <v/>
          </cell>
          <cell r="B675" t="str">
            <v/>
          </cell>
          <cell r="C675" t="str">
            <v/>
          </cell>
        </row>
        <row r="676">
          <cell r="A676" t="str">
            <v/>
          </cell>
          <cell r="B676" t="str">
            <v/>
          </cell>
          <cell r="C676" t="str">
            <v/>
          </cell>
        </row>
        <row r="677">
          <cell r="A677" t="str">
            <v/>
          </cell>
          <cell r="B677" t="str">
            <v/>
          </cell>
          <cell r="C677" t="str">
            <v/>
          </cell>
        </row>
        <row r="678">
          <cell r="A678" t="str">
            <v/>
          </cell>
          <cell r="B678" t="str">
            <v/>
          </cell>
          <cell r="C678" t="str">
            <v/>
          </cell>
        </row>
        <row r="679">
          <cell r="A679" t="str">
            <v/>
          </cell>
          <cell r="B679" t="str">
            <v/>
          </cell>
          <cell r="C679" t="str">
            <v/>
          </cell>
        </row>
        <row r="680">
          <cell r="A680" t="str">
            <v/>
          </cell>
          <cell r="B680" t="str">
            <v/>
          </cell>
          <cell r="C680" t="str">
            <v/>
          </cell>
        </row>
        <row r="681">
          <cell r="A681" t="str">
            <v/>
          </cell>
          <cell r="B681" t="str">
            <v/>
          </cell>
          <cell r="C681" t="str">
            <v/>
          </cell>
        </row>
        <row r="682">
          <cell r="A682" t="str">
            <v/>
          </cell>
          <cell r="B682" t="str">
            <v/>
          </cell>
          <cell r="C682" t="str">
            <v/>
          </cell>
        </row>
        <row r="683">
          <cell r="A683" t="str">
            <v/>
          </cell>
          <cell r="B683" t="str">
            <v/>
          </cell>
          <cell r="C683" t="str">
            <v/>
          </cell>
        </row>
        <row r="684">
          <cell r="A684" t="str">
            <v/>
          </cell>
          <cell r="B684" t="str">
            <v/>
          </cell>
          <cell r="C684" t="str">
            <v/>
          </cell>
        </row>
        <row r="685">
          <cell r="A685" t="str">
            <v/>
          </cell>
          <cell r="B685" t="str">
            <v/>
          </cell>
          <cell r="C685" t="str">
            <v/>
          </cell>
        </row>
        <row r="686">
          <cell r="A686" t="str">
            <v/>
          </cell>
          <cell r="B686" t="str">
            <v/>
          </cell>
          <cell r="C686" t="str">
            <v/>
          </cell>
        </row>
        <row r="687">
          <cell r="A687" t="str">
            <v/>
          </cell>
          <cell r="B687" t="str">
            <v/>
          </cell>
          <cell r="C687" t="str">
            <v/>
          </cell>
        </row>
        <row r="688">
          <cell r="A688" t="str">
            <v/>
          </cell>
          <cell r="B688" t="str">
            <v/>
          </cell>
          <cell r="C688" t="str">
            <v/>
          </cell>
        </row>
        <row r="689">
          <cell r="A689" t="str">
            <v/>
          </cell>
          <cell r="B689" t="str">
            <v/>
          </cell>
          <cell r="C689" t="str">
            <v/>
          </cell>
        </row>
        <row r="690">
          <cell r="A690" t="str">
            <v/>
          </cell>
          <cell r="B690" t="str">
            <v/>
          </cell>
          <cell r="C690" t="str">
            <v/>
          </cell>
        </row>
        <row r="691">
          <cell r="A691" t="str">
            <v/>
          </cell>
          <cell r="B691" t="str">
            <v/>
          </cell>
          <cell r="C691" t="str">
            <v/>
          </cell>
        </row>
        <row r="692">
          <cell r="A692" t="str">
            <v/>
          </cell>
          <cell r="B692" t="str">
            <v/>
          </cell>
          <cell r="C692" t="str">
            <v/>
          </cell>
        </row>
        <row r="693">
          <cell r="A693" t="str">
            <v/>
          </cell>
          <cell r="B693" t="str">
            <v/>
          </cell>
          <cell r="C693" t="str">
            <v/>
          </cell>
        </row>
        <row r="694">
          <cell r="A694" t="str">
            <v/>
          </cell>
          <cell r="B694" t="str">
            <v/>
          </cell>
          <cell r="C694" t="str">
            <v/>
          </cell>
        </row>
        <row r="695">
          <cell r="A695" t="str">
            <v/>
          </cell>
          <cell r="B695" t="str">
            <v/>
          </cell>
          <cell r="C695" t="str">
            <v/>
          </cell>
        </row>
        <row r="696">
          <cell r="A696" t="str">
            <v/>
          </cell>
          <cell r="B696" t="str">
            <v/>
          </cell>
          <cell r="C696" t="str">
            <v/>
          </cell>
        </row>
        <row r="697">
          <cell r="A697" t="str">
            <v/>
          </cell>
          <cell r="B697" t="str">
            <v/>
          </cell>
          <cell r="C697" t="str">
            <v/>
          </cell>
        </row>
        <row r="698">
          <cell r="A698" t="str">
            <v/>
          </cell>
          <cell r="B698" t="str">
            <v/>
          </cell>
          <cell r="C698" t="str">
            <v/>
          </cell>
        </row>
        <row r="699">
          <cell r="A699" t="str">
            <v/>
          </cell>
          <cell r="B699" t="str">
            <v/>
          </cell>
          <cell r="C699" t="str">
            <v/>
          </cell>
        </row>
        <row r="700">
          <cell r="A700" t="str">
            <v/>
          </cell>
          <cell r="B700" t="str">
            <v/>
          </cell>
          <cell r="C700" t="str">
            <v/>
          </cell>
        </row>
        <row r="701">
          <cell r="A701" t="str">
            <v/>
          </cell>
          <cell r="B701" t="str">
            <v/>
          </cell>
          <cell r="C701" t="str">
            <v/>
          </cell>
        </row>
        <row r="702">
          <cell r="A702" t="str">
            <v/>
          </cell>
          <cell r="B702" t="str">
            <v/>
          </cell>
          <cell r="C702" t="str">
            <v/>
          </cell>
        </row>
        <row r="703">
          <cell r="A703" t="str">
            <v/>
          </cell>
          <cell r="B703" t="str">
            <v/>
          </cell>
          <cell r="C703" t="str">
            <v/>
          </cell>
        </row>
        <row r="704">
          <cell r="A704" t="str">
            <v/>
          </cell>
          <cell r="B704" t="str">
            <v/>
          </cell>
          <cell r="C704" t="str">
            <v/>
          </cell>
        </row>
        <row r="705">
          <cell r="A705" t="str">
            <v/>
          </cell>
          <cell r="B705" t="str">
            <v/>
          </cell>
          <cell r="C705" t="str">
            <v/>
          </cell>
        </row>
        <row r="706">
          <cell r="A706" t="str">
            <v/>
          </cell>
          <cell r="B706" t="str">
            <v/>
          </cell>
          <cell r="C706" t="str">
            <v/>
          </cell>
        </row>
        <row r="707">
          <cell r="A707" t="str">
            <v/>
          </cell>
          <cell r="B707" t="str">
            <v/>
          </cell>
          <cell r="C707" t="str">
            <v/>
          </cell>
        </row>
        <row r="708">
          <cell r="A708" t="str">
            <v/>
          </cell>
          <cell r="B708" t="str">
            <v/>
          </cell>
          <cell r="C708" t="str">
            <v/>
          </cell>
        </row>
        <row r="709">
          <cell r="A709" t="str">
            <v/>
          </cell>
          <cell r="B709" t="str">
            <v/>
          </cell>
          <cell r="C709" t="str">
            <v/>
          </cell>
        </row>
        <row r="710">
          <cell r="A710" t="str">
            <v/>
          </cell>
          <cell r="B710" t="str">
            <v/>
          </cell>
          <cell r="C710" t="str">
            <v/>
          </cell>
        </row>
        <row r="711">
          <cell r="A711" t="str">
            <v/>
          </cell>
          <cell r="B711" t="str">
            <v/>
          </cell>
          <cell r="C711" t="str">
            <v/>
          </cell>
        </row>
        <row r="712">
          <cell r="A712" t="str">
            <v/>
          </cell>
          <cell r="B712" t="str">
            <v/>
          </cell>
          <cell r="C712" t="str">
            <v/>
          </cell>
        </row>
        <row r="713">
          <cell r="A713" t="str">
            <v/>
          </cell>
          <cell r="B713" t="str">
            <v/>
          </cell>
          <cell r="C713" t="str">
            <v/>
          </cell>
        </row>
        <row r="714">
          <cell r="A714" t="str">
            <v/>
          </cell>
          <cell r="B714" t="str">
            <v/>
          </cell>
          <cell r="C714" t="str">
            <v/>
          </cell>
        </row>
        <row r="715">
          <cell r="A715" t="str">
            <v/>
          </cell>
          <cell r="B715" t="str">
            <v/>
          </cell>
          <cell r="C715" t="str">
            <v/>
          </cell>
        </row>
        <row r="716">
          <cell r="A716" t="str">
            <v/>
          </cell>
          <cell r="B716" t="str">
            <v/>
          </cell>
          <cell r="C716" t="str">
            <v/>
          </cell>
        </row>
        <row r="717">
          <cell r="A717" t="str">
            <v/>
          </cell>
          <cell r="B717" t="str">
            <v/>
          </cell>
          <cell r="C717" t="str">
            <v/>
          </cell>
        </row>
        <row r="718">
          <cell r="A718" t="str">
            <v/>
          </cell>
          <cell r="B718" t="str">
            <v/>
          </cell>
          <cell r="C718" t="str">
            <v/>
          </cell>
        </row>
        <row r="719">
          <cell r="A719" t="str">
            <v/>
          </cell>
          <cell r="B719" t="str">
            <v/>
          </cell>
          <cell r="C719" t="str">
            <v/>
          </cell>
        </row>
        <row r="720">
          <cell r="A720" t="str">
            <v/>
          </cell>
          <cell r="B720" t="str">
            <v/>
          </cell>
          <cell r="C720" t="str">
            <v/>
          </cell>
        </row>
        <row r="721">
          <cell r="A721" t="str">
            <v/>
          </cell>
          <cell r="B721" t="str">
            <v/>
          </cell>
          <cell r="C721" t="str">
            <v/>
          </cell>
        </row>
        <row r="722">
          <cell r="A722" t="str">
            <v/>
          </cell>
          <cell r="B722" t="str">
            <v/>
          </cell>
          <cell r="C722" t="str">
            <v/>
          </cell>
        </row>
        <row r="723">
          <cell r="A723" t="str">
            <v/>
          </cell>
          <cell r="B723" t="str">
            <v/>
          </cell>
          <cell r="C723" t="str">
            <v/>
          </cell>
        </row>
        <row r="724">
          <cell r="A724" t="str">
            <v/>
          </cell>
          <cell r="B724" t="str">
            <v/>
          </cell>
          <cell r="C724" t="str">
            <v/>
          </cell>
        </row>
        <row r="725">
          <cell r="A725" t="str">
            <v/>
          </cell>
          <cell r="B725" t="str">
            <v/>
          </cell>
          <cell r="C725" t="str">
            <v/>
          </cell>
        </row>
        <row r="726">
          <cell r="A726" t="str">
            <v/>
          </cell>
          <cell r="B726" t="str">
            <v/>
          </cell>
          <cell r="C726" t="str">
            <v/>
          </cell>
        </row>
        <row r="727">
          <cell r="A727" t="str">
            <v/>
          </cell>
          <cell r="B727" t="str">
            <v/>
          </cell>
          <cell r="C727" t="str">
            <v/>
          </cell>
        </row>
        <row r="728">
          <cell r="A728" t="str">
            <v/>
          </cell>
          <cell r="B728" t="str">
            <v/>
          </cell>
          <cell r="C728" t="str">
            <v/>
          </cell>
        </row>
        <row r="729">
          <cell r="A729" t="str">
            <v/>
          </cell>
          <cell r="B729" t="str">
            <v/>
          </cell>
          <cell r="C729" t="str">
            <v/>
          </cell>
        </row>
        <row r="730">
          <cell r="A730" t="str">
            <v/>
          </cell>
          <cell r="B730" t="str">
            <v/>
          </cell>
          <cell r="C730" t="str">
            <v/>
          </cell>
        </row>
        <row r="731">
          <cell r="A731" t="str">
            <v/>
          </cell>
          <cell r="B731" t="str">
            <v/>
          </cell>
          <cell r="C731" t="str">
            <v/>
          </cell>
        </row>
        <row r="732">
          <cell r="A732" t="str">
            <v/>
          </cell>
          <cell r="B732" t="str">
            <v/>
          </cell>
          <cell r="C732" t="str">
            <v/>
          </cell>
        </row>
        <row r="733">
          <cell r="A733" t="str">
            <v/>
          </cell>
          <cell r="B733" t="str">
            <v/>
          </cell>
          <cell r="C733" t="str">
            <v/>
          </cell>
        </row>
        <row r="734">
          <cell r="A734" t="str">
            <v/>
          </cell>
          <cell r="B734" t="str">
            <v/>
          </cell>
          <cell r="C734" t="str">
            <v/>
          </cell>
        </row>
        <row r="735">
          <cell r="A735" t="str">
            <v/>
          </cell>
          <cell r="B735" t="str">
            <v/>
          </cell>
          <cell r="C735" t="str">
            <v/>
          </cell>
        </row>
        <row r="736">
          <cell r="A736" t="str">
            <v/>
          </cell>
          <cell r="B736" t="str">
            <v/>
          </cell>
          <cell r="C736" t="str">
            <v/>
          </cell>
        </row>
        <row r="737">
          <cell r="A737" t="str">
            <v/>
          </cell>
          <cell r="B737" t="str">
            <v/>
          </cell>
          <cell r="C737" t="str">
            <v/>
          </cell>
        </row>
        <row r="738">
          <cell r="A738" t="str">
            <v/>
          </cell>
          <cell r="B738" t="str">
            <v/>
          </cell>
          <cell r="C738" t="str">
            <v/>
          </cell>
        </row>
        <row r="739">
          <cell r="A739" t="str">
            <v/>
          </cell>
          <cell r="B739" t="str">
            <v/>
          </cell>
          <cell r="C739" t="str">
            <v/>
          </cell>
        </row>
        <row r="740">
          <cell r="A740" t="str">
            <v/>
          </cell>
          <cell r="B740" t="str">
            <v/>
          </cell>
          <cell r="C740" t="str">
            <v/>
          </cell>
        </row>
        <row r="741">
          <cell r="A741" t="str">
            <v/>
          </cell>
          <cell r="B741" t="str">
            <v/>
          </cell>
          <cell r="C741" t="str">
            <v/>
          </cell>
        </row>
        <row r="742">
          <cell r="A742" t="str">
            <v/>
          </cell>
          <cell r="B742" t="str">
            <v/>
          </cell>
          <cell r="C742" t="str">
            <v/>
          </cell>
        </row>
        <row r="743">
          <cell r="A743" t="str">
            <v/>
          </cell>
          <cell r="B743" t="str">
            <v/>
          </cell>
          <cell r="C743" t="str">
            <v/>
          </cell>
        </row>
        <row r="744">
          <cell r="A744" t="str">
            <v/>
          </cell>
          <cell r="B744" t="str">
            <v/>
          </cell>
          <cell r="C744" t="str">
            <v/>
          </cell>
        </row>
        <row r="745">
          <cell r="A745" t="str">
            <v/>
          </cell>
          <cell r="B745" t="str">
            <v/>
          </cell>
          <cell r="C745" t="str">
            <v/>
          </cell>
        </row>
        <row r="746">
          <cell r="A746" t="str">
            <v/>
          </cell>
          <cell r="B746" t="str">
            <v/>
          </cell>
          <cell r="C746" t="str">
            <v/>
          </cell>
        </row>
        <row r="747">
          <cell r="A747" t="str">
            <v/>
          </cell>
          <cell r="B747" t="str">
            <v/>
          </cell>
          <cell r="C747" t="str">
            <v/>
          </cell>
        </row>
        <row r="748">
          <cell r="A748" t="str">
            <v/>
          </cell>
          <cell r="B748" t="str">
            <v/>
          </cell>
          <cell r="C748" t="str">
            <v/>
          </cell>
        </row>
        <row r="749">
          <cell r="A749" t="str">
            <v/>
          </cell>
          <cell r="B749" t="str">
            <v/>
          </cell>
          <cell r="C749" t="str">
            <v/>
          </cell>
        </row>
        <row r="750">
          <cell r="A750" t="str">
            <v/>
          </cell>
          <cell r="B750" t="str">
            <v/>
          </cell>
          <cell r="C750" t="str">
            <v/>
          </cell>
        </row>
        <row r="751">
          <cell r="A751" t="str">
            <v/>
          </cell>
          <cell r="B751" t="str">
            <v/>
          </cell>
          <cell r="C751" t="str">
            <v/>
          </cell>
        </row>
        <row r="752">
          <cell r="A752" t="str">
            <v/>
          </cell>
          <cell r="B752" t="str">
            <v/>
          </cell>
          <cell r="C752" t="str">
            <v/>
          </cell>
        </row>
        <row r="753">
          <cell r="A753" t="str">
            <v/>
          </cell>
          <cell r="B753" t="str">
            <v/>
          </cell>
          <cell r="C753" t="str">
            <v/>
          </cell>
        </row>
        <row r="754">
          <cell r="A754" t="str">
            <v/>
          </cell>
          <cell r="B754" t="str">
            <v/>
          </cell>
          <cell r="C754" t="str">
            <v/>
          </cell>
        </row>
        <row r="755">
          <cell r="A755" t="str">
            <v/>
          </cell>
          <cell r="B755" t="str">
            <v/>
          </cell>
          <cell r="C755" t="str">
            <v/>
          </cell>
        </row>
        <row r="756">
          <cell r="A756" t="str">
            <v/>
          </cell>
          <cell r="B756" t="str">
            <v/>
          </cell>
          <cell r="C756" t="str">
            <v/>
          </cell>
        </row>
        <row r="757">
          <cell r="A757" t="str">
            <v/>
          </cell>
          <cell r="B757" t="str">
            <v/>
          </cell>
          <cell r="C757" t="str">
            <v/>
          </cell>
        </row>
        <row r="758">
          <cell r="A758" t="str">
            <v/>
          </cell>
          <cell r="B758" t="str">
            <v/>
          </cell>
          <cell r="C758" t="str">
            <v/>
          </cell>
        </row>
        <row r="759">
          <cell r="A759" t="str">
            <v/>
          </cell>
          <cell r="B759" t="str">
            <v/>
          </cell>
          <cell r="C759" t="str">
            <v/>
          </cell>
        </row>
        <row r="760">
          <cell r="A760" t="str">
            <v/>
          </cell>
          <cell r="B760" t="str">
            <v/>
          </cell>
          <cell r="C760" t="str">
            <v/>
          </cell>
        </row>
        <row r="761">
          <cell r="A761" t="str">
            <v/>
          </cell>
          <cell r="B761" t="str">
            <v/>
          </cell>
          <cell r="C761" t="str">
            <v/>
          </cell>
        </row>
        <row r="762">
          <cell r="A762" t="str">
            <v/>
          </cell>
          <cell r="B762" t="str">
            <v/>
          </cell>
          <cell r="C762" t="str">
            <v/>
          </cell>
        </row>
        <row r="763">
          <cell r="A763" t="str">
            <v/>
          </cell>
          <cell r="B763" t="str">
            <v/>
          </cell>
          <cell r="C763" t="str">
            <v/>
          </cell>
        </row>
        <row r="764">
          <cell r="A764" t="str">
            <v/>
          </cell>
          <cell r="B764" t="str">
            <v/>
          </cell>
          <cell r="C764" t="str">
            <v/>
          </cell>
        </row>
        <row r="765">
          <cell r="A765" t="str">
            <v/>
          </cell>
          <cell r="B765" t="str">
            <v/>
          </cell>
          <cell r="C765" t="str">
            <v/>
          </cell>
        </row>
        <row r="766">
          <cell r="A766" t="str">
            <v/>
          </cell>
          <cell r="B766" t="str">
            <v/>
          </cell>
          <cell r="C766" t="str">
            <v/>
          </cell>
        </row>
        <row r="767">
          <cell r="A767" t="str">
            <v/>
          </cell>
          <cell r="B767" t="str">
            <v/>
          </cell>
          <cell r="C767" t="str">
            <v/>
          </cell>
        </row>
        <row r="768">
          <cell r="A768" t="str">
            <v/>
          </cell>
          <cell r="B768" t="str">
            <v/>
          </cell>
          <cell r="C768" t="str">
            <v/>
          </cell>
        </row>
        <row r="769">
          <cell r="A769" t="str">
            <v/>
          </cell>
          <cell r="B769" t="str">
            <v/>
          </cell>
          <cell r="C769" t="str">
            <v/>
          </cell>
        </row>
        <row r="770">
          <cell r="A770" t="str">
            <v/>
          </cell>
          <cell r="B770" t="str">
            <v/>
          </cell>
          <cell r="C770" t="str">
            <v/>
          </cell>
        </row>
        <row r="771">
          <cell r="A771" t="str">
            <v/>
          </cell>
          <cell r="B771" t="str">
            <v/>
          </cell>
          <cell r="C771" t="str">
            <v/>
          </cell>
        </row>
        <row r="772">
          <cell r="A772" t="str">
            <v/>
          </cell>
          <cell r="B772" t="str">
            <v/>
          </cell>
          <cell r="C772" t="str">
            <v/>
          </cell>
        </row>
        <row r="773">
          <cell r="A773" t="str">
            <v/>
          </cell>
          <cell r="B773" t="str">
            <v/>
          </cell>
          <cell r="C773" t="str">
            <v/>
          </cell>
        </row>
        <row r="774">
          <cell r="A774" t="str">
            <v/>
          </cell>
          <cell r="B774" t="str">
            <v/>
          </cell>
          <cell r="C774" t="str">
            <v/>
          </cell>
        </row>
        <row r="775">
          <cell r="A775" t="str">
            <v/>
          </cell>
          <cell r="B775" t="str">
            <v/>
          </cell>
          <cell r="C775" t="str">
            <v/>
          </cell>
        </row>
        <row r="776">
          <cell r="A776" t="str">
            <v/>
          </cell>
          <cell r="B776" t="str">
            <v/>
          </cell>
          <cell r="C776" t="str">
            <v/>
          </cell>
        </row>
        <row r="777">
          <cell r="A777" t="str">
            <v/>
          </cell>
          <cell r="B777" t="str">
            <v/>
          </cell>
          <cell r="C777" t="str">
            <v/>
          </cell>
        </row>
        <row r="778">
          <cell r="A778" t="str">
            <v/>
          </cell>
          <cell r="B778" t="str">
            <v/>
          </cell>
          <cell r="C778" t="str">
            <v/>
          </cell>
        </row>
        <row r="779">
          <cell r="A779" t="str">
            <v/>
          </cell>
          <cell r="B779" t="str">
            <v/>
          </cell>
          <cell r="C779" t="str">
            <v/>
          </cell>
        </row>
        <row r="780">
          <cell r="A780" t="str">
            <v/>
          </cell>
          <cell r="B780" t="str">
            <v/>
          </cell>
          <cell r="C780" t="str">
            <v/>
          </cell>
        </row>
        <row r="781">
          <cell r="A781" t="str">
            <v/>
          </cell>
          <cell r="B781" t="str">
            <v/>
          </cell>
          <cell r="C781" t="str">
            <v/>
          </cell>
        </row>
        <row r="782">
          <cell r="A782" t="str">
            <v/>
          </cell>
          <cell r="B782" t="str">
            <v/>
          </cell>
          <cell r="C782" t="str">
            <v/>
          </cell>
        </row>
        <row r="783">
          <cell r="A783" t="str">
            <v/>
          </cell>
          <cell r="B783" t="str">
            <v/>
          </cell>
          <cell r="C783" t="str">
            <v/>
          </cell>
        </row>
        <row r="784">
          <cell r="A784" t="str">
            <v/>
          </cell>
          <cell r="B784" t="str">
            <v/>
          </cell>
          <cell r="C784" t="str">
            <v/>
          </cell>
        </row>
        <row r="785">
          <cell r="A785" t="str">
            <v/>
          </cell>
          <cell r="B785" t="str">
            <v/>
          </cell>
          <cell r="C785" t="str">
            <v/>
          </cell>
        </row>
        <row r="786">
          <cell r="A786" t="str">
            <v/>
          </cell>
          <cell r="B786" t="str">
            <v/>
          </cell>
          <cell r="C786" t="str">
            <v/>
          </cell>
        </row>
        <row r="787">
          <cell r="A787" t="str">
            <v/>
          </cell>
          <cell r="B787" t="str">
            <v/>
          </cell>
          <cell r="C787" t="str">
            <v/>
          </cell>
        </row>
        <row r="788">
          <cell r="A788" t="str">
            <v/>
          </cell>
          <cell r="B788" t="str">
            <v/>
          </cell>
          <cell r="C788" t="str">
            <v/>
          </cell>
        </row>
        <row r="789">
          <cell r="A789" t="str">
            <v/>
          </cell>
          <cell r="B789" t="str">
            <v/>
          </cell>
          <cell r="C789" t="str">
            <v/>
          </cell>
        </row>
        <row r="790">
          <cell r="A790" t="str">
            <v/>
          </cell>
          <cell r="B790" t="str">
            <v/>
          </cell>
          <cell r="C790" t="str">
            <v/>
          </cell>
        </row>
        <row r="791">
          <cell r="A791" t="str">
            <v/>
          </cell>
          <cell r="B791" t="str">
            <v/>
          </cell>
          <cell r="C791" t="str">
            <v/>
          </cell>
        </row>
        <row r="792">
          <cell r="A792" t="str">
            <v/>
          </cell>
          <cell r="B792" t="str">
            <v/>
          </cell>
          <cell r="C792" t="str">
            <v/>
          </cell>
        </row>
        <row r="793">
          <cell r="A793" t="str">
            <v/>
          </cell>
          <cell r="B793" t="str">
            <v/>
          </cell>
          <cell r="C793" t="str">
            <v/>
          </cell>
        </row>
        <row r="794">
          <cell r="A794" t="str">
            <v/>
          </cell>
          <cell r="B794" t="str">
            <v/>
          </cell>
          <cell r="C794" t="str">
            <v/>
          </cell>
        </row>
        <row r="795">
          <cell r="A795" t="str">
            <v/>
          </cell>
          <cell r="B795" t="str">
            <v/>
          </cell>
          <cell r="C795" t="str">
            <v/>
          </cell>
        </row>
        <row r="796">
          <cell r="A796" t="str">
            <v/>
          </cell>
          <cell r="B796" t="str">
            <v/>
          </cell>
          <cell r="C796" t="str">
            <v/>
          </cell>
        </row>
        <row r="797">
          <cell r="A797" t="str">
            <v/>
          </cell>
          <cell r="B797" t="str">
            <v/>
          </cell>
          <cell r="C797" t="str">
            <v/>
          </cell>
        </row>
        <row r="798">
          <cell r="A798" t="str">
            <v/>
          </cell>
          <cell r="B798" t="str">
            <v/>
          </cell>
          <cell r="C798" t="str">
            <v/>
          </cell>
        </row>
        <row r="799">
          <cell r="A799" t="str">
            <v/>
          </cell>
          <cell r="B799" t="str">
            <v/>
          </cell>
          <cell r="C799" t="str">
            <v/>
          </cell>
        </row>
        <row r="800">
          <cell r="A800" t="str">
            <v/>
          </cell>
          <cell r="B800" t="str">
            <v/>
          </cell>
          <cell r="C800" t="str">
            <v/>
          </cell>
        </row>
        <row r="801">
          <cell r="A801" t="str">
            <v/>
          </cell>
          <cell r="B801" t="str">
            <v/>
          </cell>
          <cell r="C801" t="str">
            <v/>
          </cell>
        </row>
        <row r="802">
          <cell r="A802" t="str">
            <v/>
          </cell>
          <cell r="B802" t="str">
            <v/>
          </cell>
          <cell r="C802" t="str">
            <v/>
          </cell>
        </row>
        <row r="803">
          <cell r="A803" t="str">
            <v/>
          </cell>
          <cell r="B803" t="str">
            <v/>
          </cell>
          <cell r="C803" t="str">
            <v/>
          </cell>
        </row>
        <row r="804">
          <cell r="A804" t="str">
            <v/>
          </cell>
          <cell r="B804" t="str">
            <v/>
          </cell>
          <cell r="C804" t="str">
            <v/>
          </cell>
        </row>
        <row r="805">
          <cell r="A805" t="str">
            <v/>
          </cell>
          <cell r="B805" t="str">
            <v/>
          </cell>
          <cell r="C805" t="str">
            <v/>
          </cell>
        </row>
        <row r="806">
          <cell r="A806" t="str">
            <v/>
          </cell>
          <cell r="B806" t="str">
            <v/>
          </cell>
          <cell r="C806" t="str">
            <v/>
          </cell>
        </row>
        <row r="807">
          <cell r="A807" t="str">
            <v/>
          </cell>
          <cell r="B807" t="str">
            <v/>
          </cell>
          <cell r="C807" t="str">
            <v/>
          </cell>
        </row>
        <row r="808">
          <cell r="A808" t="str">
            <v/>
          </cell>
          <cell r="B808" t="str">
            <v/>
          </cell>
          <cell r="C808" t="str">
            <v/>
          </cell>
        </row>
        <row r="809">
          <cell r="A809" t="str">
            <v/>
          </cell>
          <cell r="B809" t="str">
            <v/>
          </cell>
          <cell r="C809" t="str">
            <v/>
          </cell>
        </row>
        <row r="810">
          <cell r="A810" t="str">
            <v/>
          </cell>
          <cell r="B810" t="str">
            <v/>
          </cell>
          <cell r="C810" t="str">
            <v/>
          </cell>
        </row>
        <row r="811">
          <cell r="A811" t="str">
            <v/>
          </cell>
          <cell r="B811" t="str">
            <v/>
          </cell>
          <cell r="C811" t="str">
            <v/>
          </cell>
        </row>
        <row r="812">
          <cell r="A812" t="str">
            <v/>
          </cell>
          <cell r="B812" t="str">
            <v/>
          </cell>
          <cell r="C812" t="str">
            <v/>
          </cell>
        </row>
        <row r="813">
          <cell r="A813" t="str">
            <v/>
          </cell>
          <cell r="B813" t="str">
            <v/>
          </cell>
          <cell r="C813" t="str">
            <v/>
          </cell>
        </row>
        <row r="814">
          <cell r="A814" t="str">
            <v/>
          </cell>
          <cell r="B814" t="str">
            <v/>
          </cell>
          <cell r="C814" t="str">
            <v/>
          </cell>
        </row>
        <row r="815">
          <cell r="A815" t="str">
            <v/>
          </cell>
          <cell r="B815" t="str">
            <v/>
          </cell>
          <cell r="C815" t="str">
            <v/>
          </cell>
        </row>
        <row r="816">
          <cell r="A816" t="str">
            <v/>
          </cell>
          <cell r="B816" t="str">
            <v/>
          </cell>
          <cell r="C816" t="str">
            <v/>
          </cell>
        </row>
        <row r="817">
          <cell r="A817" t="str">
            <v/>
          </cell>
          <cell r="B817" t="str">
            <v/>
          </cell>
          <cell r="C817" t="str">
            <v/>
          </cell>
        </row>
        <row r="818">
          <cell r="A818" t="str">
            <v/>
          </cell>
          <cell r="B818" t="str">
            <v/>
          </cell>
          <cell r="C818" t="str">
            <v/>
          </cell>
        </row>
        <row r="819">
          <cell r="A819" t="str">
            <v/>
          </cell>
          <cell r="B819" t="str">
            <v/>
          </cell>
          <cell r="C819" t="str">
            <v/>
          </cell>
        </row>
        <row r="820">
          <cell r="A820" t="str">
            <v/>
          </cell>
          <cell r="B820" t="str">
            <v/>
          </cell>
          <cell r="C820" t="str">
            <v/>
          </cell>
        </row>
        <row r="821">
          <cell r="A821" t="str">
            <v/>
          </cell>
          <cell r="B821" t="str">
            <v/>
          </cell>
          <cell r="C821" t="str">
            <v/>
          </cell>
        </row>
        <row r="822">
          <cell r="A822" t="str">
            <v/>
          </cell>
          <cell r="B822" t="str">
            <v/>
          </cell>
          <cell r="C822" t="str">
            <v/>
          </cell>
        </row>
        <row r="823">
          <cell r="A823" t="str">
            <v/>
          </cell>
          <cell r="B823" t="str">
            <v/>
          </cell>
          <cell r="C823" t="str">
            <v/>
          </cell>
        </row>
        <row r="824">
          <cell r="A824" t="str">
            <v/>
          </cell>
          <cell r="B824" t="str">
            <v/>
          </cell>
          <cell r="C824" t="str">
            <v/>
          </cell>
        </row>
        <row r="825">
          <cell r="A825" t="str">
            <v/>
          </cell>
          <cell r="B825" t="str">
            <v/>
          </cell>
          <cell r="C825" t="str">
            <v/>
          </cell>
        </row>
        <row r="826">
          <cell r="A826" t="str">
            <v/>
          </cell>
          <cell r="B826" t="str">
            <v/>
          </cell>
          <cell r="C826" t="str">
            <v/>
          </cell>
        </row>
        <row r="827">
          <cell r="A827" t="str">
            <v/>
          </cell>
          <cell r="B827" t="str">
            <v/>
          </cell>
          <cell r="C827" t="str">
            <v/>
          </cell>
        </row>
        <row r="828">
          <cell r="A828" t="str">
            <v/>
          </cell>
          <cell r="B828" t="str">
            <v/>
          </cell>
          <cell r="C828" t="str">
            <v/>
          </cell>
        </row>
        <row r="829">
          <cell r="A829" t="str">
            <v/>
          </cell>
          <cell r="B829" t="str">
            <v/>
          </cell>
          <cell r="C829" t="str">
            <v/>
          </cell>
        </row>
        <row r="830">
          <cell r="A830" t="str">
            <v/>
          </cell>
          <cell r="B830" t="str">
            <v/>
          </cell>
          <cell r="C830" t="str">
            <v/>
          </cell>
        </row>
        <row r="831">
          <cell r="A831" t="str">
            <v/>
          </cell>
          <cell r="B831" t="str">
            <v/>
          </cell>
          <cell r="C831" t="str">
            <v/>
          </cell>
        </row>
        <row r="832">
          <cell r="A832" t="str">
            <v/>
          </cell>
          <cell r="B832" t="str">
            <v/>
          </cell>
          <cell r="C832" t="str">
            <v/>
          </cell>
        </row>
        <row r="833">
          <cell r="A833" t="str">
            <v/>
          </cell>
          <cell r="B833" t="str">
            <v/>
          </cell>
          <cell r="C833" t="str">
            <v/>
          </cell>
        </row>
        <row r="834">
          <cell r="A834" t="str">
            <v/>
          </cell>
          <cell r="B834" t="str">
            <v/>
          </cell>
          <cell r="C834" t="str">
            <v/>
          </cell>
        </row>
        <row r="835">
          <cell r="A835" t="str">
            <v/>
          </cell>
          <cell r="B835" t="str">
            <v/>
          </cell>
          <cell r="C835" t="str">
            <v/>
          </cell>
        </row>
        <row r="836">
          <cell r="A836" t="str">
            <v/>
          </cell>
          <cell r="B836" t="str">
            <v/>
          </cell>
          <cell r="C836" t="str">
            <v/>
          </cell>
        </row>
        <row r="837">
          <cell r="A837" t="str">
            <v/>
          </cell>
          <cell r="B837" t="str">
            <v/>
          </cell>
          <cell r="C837" t="str">
            <v/>
          </cell>
        </row>
        <row r="838">
          <cell r="A838" t="str">
            <v/>
          </cell>
          <cell r="B838" t="str">
            <v/>
          </cell>
          <cell r="C838" t="str">
            <v/>
          </cell>
        </row>
        <row r="839">
          <cell r="A839" t="str">
            <v/>
          </cell>
          <cell r="B839" t="str">
            <v/>
          </cell>
          <cell r="C839" t="str">
            <v/>
          </cell>
        </row>
        <row r="840">
          <cell r="A840" t="str">
            <v/>
          </cell>
          <cell r="B840" t="str">
            <v/>
          </cell>
          <cell r="C840" t="str">
            <v/>
          </cell>
        </row>
        <row r="841">
          <cell r="A841" t="str">
            <v/>
          </cell>
          <cell r="B841" t="str">
            <v/>
          </cell>
          <cell r="C841" t="str">
            <v/>
          </cell>
        </row>
        <row r="842">
          <cell r="A842" t="str">
            <v/>
          </cell>
          <cell r="B842" t="str">
            <v/>
          </cell>
          <cell r="C842" t="str">
            <v/>
          </cell>
        </row>
        <row r="843">
          <cell r="A843" t="str">
            <v/>
          </cell>
          <cell r="B843" t="str">
            <v/>
          </cell>
          <cell r="C843" t="str">
            <v/>
          </cell>
        </row>
        <row r="844">
          <cell r="A844" t="str">
            <v/>
          </cell>
          <cell r="B844" t="str">
            <v/>
          </cell>
          <cell r="C844" t="str">
            <v/>
          </cell>
        </row>
        <row r="845">
          <cell r="A845" t="str">
            <v/>
          </cell>
          <cell r="B845" t="str">
            <v/>
          </cell>
          <cell r="C845" t="str">
            <v/>
          </cell>
        </row>
        <row r="846">
          <cell r="A846" t="str">
            <v/>
          </cell>
          <cell r="B846" t="str">
            <v/>
          </cell>
          <cell r="C846" t="str">
            <v/>
          </cell>
        </row>
        <row r="847">
          <cell r="A847" t="str">
            <v/>
          </cell>
          <cell r="B847" t="str">
            <v/>
          </cell>
          <cell r="C847" t="str">
            <v/>
          </cell>
        </row>
        <row r="848">
          <cell r="A848" t="str">
            <v/>
          </cell>
          <cell r="B848" t="str">
            <v/>
          </cell>
          <cell r="C848" t="str">
            <v/>
          </cell>
        </row>
        <row r="849">
          <cell r="A849" t="str">
            <v/>
          </cell>
          <cell r="B849" t="str">
            <v/>
          </cell>
          <cell r="C849" t="str">
            <v/>
          </cell>
        </row>
        <row r="850">
          <cell r="A850" t="str">
            <v/>
          </cell>
          <cell r="B850" t="str">
            <v/>
          </cell>
          <cell r="C850" t="str">
            <v/>
          </cell>
        </row>
        <row r="851">
          <cell r="A851" t="str">
            <v/>
          </cell>
          <cell r="B851" t="str">
            <v/>
          </cell>
          <cell r="C851" t="str">
            <v/>
          </cell>
        </row>
        <row r="852">
          <cell r="A852" t="str">
            <v/>
          </cell>
          <cell r="B852" t="str">
            <v/>
          </cell>
          <cell r="C852" t="str">
            <v/>
          </cell>
        </row>
        <row r="853">
          <cell r="A853" t="str">
            <v/>
          </cell>
          <cell r="B853" t="str">
            <v/>
          </cell>
          <cell r="C853" t="str">
            <v/>
          </cell>
        </row>
        <row r="854">
          <cell r="A854" t="str">
            <v/>
          </cell>
          <cell r="B854" t="str">
            <v/>
          </cell>
          <cell r="C854" t="str">
            <v/>
          </cell>
        </row>
        <row r="855">
          <cell r="A855" t="str">
            <v/>
          </cell>
          <cell r="B855" t="str">
            <v/>
          </cell>
          <cell r="C855" t="str">
            <v/>
          </cell>
        </row>
        <row r="856">
          <cell r="A856" t="str">
            <v/>
          </cell>
          <cell r="B856" t="str">
            <v/>
          </cell>
          <cell r="C856" t="str">
            <v/>
          </cell>
        </row>
        <row r="857">
          <cell r="A857" t="str">
            <v/>
          </cell>
          <cell r="B857" t="str">
            <v/>
          </cell>
          <cell r="C857" t="str">
            <v/>
          </cell>
        </row>
        <row r="858">
          <cell r="A858" t="str">
            <v/>
          </cell>
          <cell r="B858" t="str">
            <v/>
          </cell>
          <cell r="C858" t="str">
            <v/>
          </cell>
        </row>
        <row r="859">
          <cell r="A859" t="str">
            <v/>
          </cell>
          <cell r="B859" t="str">
            <v/>
          </cell>
          <cell r="C859" t="str">
            <v/>
          </cell>
        </row>
        <row r="860">
          <cell r="A860" t="str">
            <v/>
          </cell>
          <cell r="B860" t="str">
            <v/>
          </cell>
          <cell r="C860" t="str">
            <v/>
          </cell>
        </row>
        <row r="861">
          <cell r="A861" t="str">
            <v/>
          </cell>
          <cell r="B861" t="str">
            <v/>
          </cell>
          <cell r="C861" t="str">
            <v/>
          </cell>
        </row>
        <row r="862">
          <cell r="A862" t="str">
            <v/>
          </cell>
          <cell r="B862" t="str">
            <v/>
          </cell>
          <cell r="C862" t="str">
            <v/>
          </cell>
        </row>
        <row r="863">
          <cell r="A863" t="str">
            <v/>
          </cell>
          <cell r="B863" t="str">
            <v/>
          </cell>
          <cell r="C863" t="str">
            <v/>
          </cell>
        </row>
        <row r="864">
          <cell r="A864" t="str">
            <v/>
          </cell>
          <cell r="B864" t="str">
            <v/>
          </cell>
          <cell r="C864" t="str">
            <v/>
          </cell>
        </row>
        <row r="865">
          <cell r="A865" t="str">
            <v/>
          </cell>
          <cell r="B865" t="str">
            <v/>
          </cell>
          <cell r="C865" t="str">
            <v/>
          </cell>
        </row>
        <row r="866">
          <cell r="A866" t="str">
            <v/>
          </cell>
          <cell r="B866" t="str">
            <v/>
          </cell>
          <cell r="C866" t="str">
            <v/>
          </cell>
        </row>
        <row r="867">
          <cell r="A867" t="str">
            <v/>
          </cell>
          <cell r="B867" t="str">
            <v/>
          </cell>
          <cell r="C867" t="str">
            <v/>
          </cell>
        </row>
        <row r="868">
          <cell r="A868" t="str">
            <v/>
          </cell>
          <cell r="B868" t="str">
            <v/>
          </cell>
          <cell r="C868" t="str">
            <v/>
          </cell>
        </row>
        <row r="869">
          <cell r="A869" t="str">
            <v/>
          </cell>
          <cell r="B869" t="str">
            <v/>
          </cell>
          <cell r="C869" t="str">
            <v/>
          </cell>
        </row>
        <row r="870">
          <cell r="A870" t="str">
            <v/>
          </cell>
          <cell r="B870" t="str">
            <v/>
          </cell>
          <cell r="C870" t="str">
            <v/>
          </cell>
        </row>
        <row r="871">
          <cell r="A871" t="str">
            <v/>
          </cell>
          <cell r="B871" t="str">
            <v/>
          </cell>
          <cell r="C871" t="str">
            <v/>
          </cell>
        </row>
        <row r="872">
          <cell r="A872" t="str">
            <v/>
          </cell>
          <cell r="B872" t="str">
            <v/>
          </cell>
          <cell r="C872" t="str">
            <v/>
          </cell>
        </row>
        <row r="873">
          <cell r="A873" t="str">
            <v/>
          </cell>
          <cell r="B873" t="str">
            <v/>
          </cell>
          <cell r="C873" t="str">
            <v/>
          </cell>
        </row>
        <row r="874">
          <cell r="A874" t="str">
            <v/>
          </cell>
          <cell r="B874" t="str">
            <v/>
          </cell>
          <cell r="C874" t="str">
            <v/>
          </cell>
        </row>
        <row r="875">
          <cell r="A875" t="str">
            <v/>
          </cell>
          <cell r="B875" t="str">
            <v/>
          </cell>
          <cell r="C875" t="str">
            <v/>
          </cell>
        </row>
        <row r="876">
          <cell r="A876" t="str">
            <v/>
          </cell>
          <cell r="B876" t="str">
            <v/>
          </cell>
          <cell r="C876" t="str">
            <v/>
          </cell>
        </row>
        <row r="877">
          <cell r="A877" t="str">
            <v/>
          </cell>
          <cell r="B877" t="str">
            <v/>
          </cell>
          <cell r="C877" t="str">
            <v/>
          </cell>
        </row>
        <row r="878">
          <cell r="A878" t="str">
            <v/>
          </cell>
          <cell r="B878" t="str">
            <v/>
          </cell>
          <cell r="C878" t="str">
            <v/>
          </cell>
        </row>
        <row r="879">
          <cell r="A879" t="str">
            <v/>
          </cell>
          <cell r="B879" t="str">
            <v/>
          </cell>
          <cell r="C879" t="str">
            <v/>
          </cell>
        </row>
        <row r="880">
          <cell r="A880" t="str">
            <v/>
          </cell>
          <cell r="B880" t="str">
            <v/>
          </cell>
          <cell r="C880" t="str">
            <v/>
          </cell>
        </row>
        <row r="881">
          <cell r="A881" t="str">
            <v/>
          </cell>
          <cell r="B881" t="str">
            <v/>
          </cell>
          <cell r="C881" t="str">
            <v/>
          </cell>
        </row>
        <row r="882">
          <cell r="A882" t="str">
            <v/>
          </cell>
          <cell r="B882" t="str">
            <v/>
          </cell>
          <cell r="C882" t="str">
            <v/>
          </cell>
        </row>
        <row r="883">
          <cell r="A883" t="str">
            <v/>
          </cell>
          <cell r="B883" t="str">
            <v/>
          </cell>
          <cell r="C883" t="str">
            <v/>
          </cell>
        </row>
        <row r="884">
          <cell r="A884" t="str">
            <v/>
          </cell>
          <cell r="B884" t="str">
            <v/>
          </cell>
          <cell r="C884" t="str">
            <v/>
          </cell>
        </row>
        <row r="885">
          <cell r="A885" t="str">
            <v/>
          </cell>
          <cell r="B885" t="str">
            <v/>
          </cell>
          <cell r="C885" t="str">
            <v/>
          </cell>
        </row>
        <row r="886">
          <cell r="A886" t="str">
            <v/>
          </cell>
          <cell r="B886" t="str">
            <v/>
          </cell>
          <cell r="C886" t="str">
            <v/>
          </cell>
        </row>
        <row r="887">
          <cell r="A887" t="str">
            <v/>
          </cell>
          <cell r="B887" t="str">
            <v/>
          </cell>
          <cell r="C887" t="str">
            <v/>
          </cell>
        </row>
        <row r="888">
          <cell r="A888" t="str">
            <v/>
          </cell>
          <cell r="B888" t="str">
            <v/>
          </cell>
          <cell r="C888" t="str">
            <v/>
          </cell>
        </row>
        <row r="889">
          <cell r="A889" t="str">
            <v/>
          </cell>
          <cell r="B889" t="str">
            <v/>
          </cell>
          <cell r="C889" t="str">
            <v/>
          </cell>
        </row>
        <row r="890">
          <cell r="A890" t="str">
            <v/>
          </cell>
          <cell r="B890" t="str">
            <v/>
          </cell>
          <cell r="C890" t="str">
            <v/>
          </cell>
        </row>
        <row r="891">
          <cell r="A891" t="str">
            <v/>
          </cell>
          <cell r="B891" t="str">
            <v/>
          </cell>
          <cell r="C891" t="str">
            <v/>
          </cell>
        </row>
        <row r="892">
          <cell r="A892" t="str">
            <v/>
          </cell>
          <cell r="B892" t="str">
            <v/>
          </cell>
          <cell r="C892" t="str">
            <v/>
          </cell>
        </row>
        <row r="893">
          <cell r="A893" t="str">
            <v/>
          </cell>
          <cell r="B893" t="str">
            <v/>
          </cell>
          <cell r="C893" t="str">
            <v/>
          </cell>
        </row>
        <row r="894">
          <cell r="A894" t="str">
            <v/>
          </cell>
          <cell r="B894" t="str">
            <v/>
          </cell>
          <cell r="C894" t="str">
            <v/>
          </cell>
        </row>
        <row r="895">
          <cell r="A895" t="str">
            <v/>
          </cell>
          <cell r="B895" t="str">
            <v/>
          </cell>
          <cell r="C895" t="str">
            <v/>
          </cell>
        </row>
        <row r="896">
          <cell r="A896" t="str">
            <v/>
          </cell>
          <cell r="B896" t="str">
            <v/>
          </cell>
          <cell r="C896" t="str">
            <v/>
          </cell>
        </row>
        <row r="897">
          <cell r="A897" t="str">
            <v/>
          </cell>
          <cell r="B897" t="str">
            <v/>
          </cell>
          <cell r="C897" t="str">
            <v/>
          </cell>
        </row>
        <row r="898">
          <cell r="A898" t="str">
            <v/>
          </cell>
          <cell r="B898" t="str">
            <v/>
          </cell>
          <cell r="C898" t="str">
            <v/>
          </cell>
        </row>
        <row r="899">
          <cell r="A899" t="str">
            <v/>
          </cell>
          <cell r="B899" t="str">
            <v/>
          </cell>
          <cell r="C899" t="str">
            <v/>
          </cell>
        </row>
        <row r="900">
          <cell r="A900" t="str">
            <v/>
          </cell>
          <cell r="B900" t="str">
            <v/>
          </cell>
          <cell r="C900" t="str">
            <v/>
          </cell>
        </row>
        <row r="901">
          <cell r="A901" t="str">
            <v/>
          </cell>
          <cell r="B901" t="str">
            <v/>
          </cell>
          <cell r="C901" t="str">
            <v/>
          </cell>
        </row>
        <row r="902">
          <cell r="A902" t="str">
            <v/>
          </cell>
          <cell r="B902" t="str">
            <v/>
          </cell>
          <cell r="C902" t="str">
            <v/>
          </cell>
        </row>
        <row r="903">
          <cell r="A903" t="str">
            <v/>
          </cell>
          <cell r="B903" t="str">
            <v/>
          </cell>
          <cell r="C903" t="str">
            <v/>
          </cell>
        </row>
        <row r="904">
          <cell r="A904" t="str">
            <v/>
          </cell>
          <cell r="B904" t="str">
            <v/>
          </cell>
          <cell r="C904" t="str">
            <v/>
          </cell>
        </row>
        <row r="905">
          <cell r="A905" t="str">
            <v/>
          </cell>
          <cell r="B905" t="str">
            <v/>
          </cell>
          <cell r="C905" t="str">
            <v/>
          </cell>
        </row>
        <row r="906">
          <cell r="A906" t="str">
            <v/>
          </cell>
          <cell r="B906" t="str">
            <v/>
          </cell>
          <cell r="C906" t="str">
            <v/>
          </cell>
        </row>
        <row r="907">
          <cell r="A907" t="str">
            <v/>
          </cell>
          <cell r="B907" t="str">
            <v/>
          </cell>
          <cell r="C907" t="str">
            <v/>
          </cell>
        </row>
        <row r="908">
          <cell r="A908" t="str">
            <v/>
          </cell>
          <cell r="B908" t="str">
            <v/>
          </cell>
          <cell r="C908" t="str">
            <v/>
          </cell>
        </row>
        <row r="909">
          <cell r="A909" t="str">
            <v/>
          </cell>
          <cell r="B909" t="str">
            <v/>
          </cell>
          <cell r="C909" t="str">
            <v/>
          </cell>
        </row>
        <row r="910">
          <cell r="A910" t="str">
            <v/>
          </cell>
          <cell r="B910" t="str">
            <v/>
          </cell>
          <cell r="C910" t="str">
            <v/>
          </cell>
        </row>
        <row r="911">
          <cell r="A911" t="str">
            <v/>
          </cell>
          <cell r="B911" t="str">
            <v/>
          </cell>
          <cell r="C911" t="str">
            <v/>
          </cell>
        </row>
        <row r="912">
          <cell r="A912" t="str">
            <v/>
          </cell>
          <cell r="B912" t="str">
            <v/>
          </cell>
          <cell r="C912" t="str">
            <v/>
          </cell>
        </row>
        <row r="913">
          <cell r="A913" t="str">
            <v/>
          </cell>
          <cell r="B913" t="str">
            <v/>
          </cell>
          <cell r="C913" t="str">
            <v/>
          </cell>
        </row>
        <row r="914">
          <cell r="A914" t="str">
            <v/>
          </cell>
          <cell r="B914" t="str">
            <v/>
          </cell>
          <cell r="C914" t="str">
            <v/>
          </cell>
        </row>
        <row r="915">
          <cell r="A915" t="str">
            <v/>
          </cell>
          <cell r="B915" t="str">
            <v/>
          </cell>
          <cell r="C915" t="str">
            <v/>
          </cell>
        </row>
        <row r="916">
          <cell r="A916" t="str">
            <v/>
          </cell>
          <cell r="B916" t="str">
            <v/>
          </cell>
          <cell r="C916" t="str">
            <v/>
          </cell>
        </row>
        <row r="917">
          <cell r="A917" t="str">
            <v/>
          </cell>
          <cell r="B917" t="str">
            <v/>
          </cell>
          <cell r="C917" t="str">
            <v/>
          </cell>
        </row>
        <row r="918">
          <cell r="A918" t="str">
            <v/>
          </cell>
          <cell r="B918" t="str">
            <v/>
          </cell>
          <cell r="C918" t="str">
            <v/>
          </cell>
        </row>
        <row r="919">
          <cell r="A919" t="str">
            <v/>
          </cell>
          <cell r="B919" t="str">
            <v/>
          </cell>
          <cell r="C919" t="str">
            <v/>
          </cell>
        </row>
        <row r="920">
          <cell r="A920" t="str">
            <v/>
          </cell>
          <cell r="B920" t="str">
            <v/>
          </cell>
          <cell r="C920" t="str">
            <v/>
          </cell>
        </row>
        <row r="921">
          <cell r="A921" t="str">
            <v/>
          </cell>
          <cell r="B921" t="str">
            <v/>
          </cell>
          <cell r="C921" t="str">
            <v/>
          </cell>
        </row>
        <row r="922">
          <cell r="A922" t="str">
            <v/>
          </cell>
          <cell r="B922" t="str">
            <v/>
          </cell>
          <cell r="C922" t="str">
            <v/>
          </cell>
        </row>
        <row r="923">
          <cell r="A923" t="str">
            <v/>
          </cell>
          <cell r="B923" t="str">
            <v/>
          </cell>
          <cell r="C923" t="str">
            <v/>
          </cell>
        </row>
        <row r="924">
          <cell r="A924" t="str">
            <v/>
          </cell>
          <cell r="B924" t="str">
            <v/>
          </cell>
          <cell r="C924" t="str">
            <v/>
          </cell>
        </row>
        <row r="925">
          <cell r="A925" t="str">
            <v/>
          </cell>
          <cell r="B925" t="str">
            <v/>
          </cell>
          <cell r="C925" t="str">
            <v/>
          </cell>
        </row>
        <row r="926">
          <cell r="A926" t="str">
            <v/>
          </cell>
          <cell r="B926" t="str">
            <v/>
          </cell>
          <cell r="C926" t="str">
            <v/>
          </cell>
        </row>
        <row r="927">
          <cell r="A927" t="str">
            <v/>
          </cell>
          <cell r="B927" t="str">
            <v/>
          </cell>
          <cell r="C927" t="str">
            <v/>
          </cell>
        </row>
        <row r="928">
          <cell r="A928" t="str">
            <v/>
          </cell>
          <cell r="B928" t="str">
            <v/>
          </cell>
          <cell r="C928" t="str">
            <v/>
          </cell>
        </row>
        <row r="929">
          <cell r="A929" t="str">
            <v/>
          </cell>
          <cell r="B929" t="str">
            <v/>
          </cell>
          <cell r="C929" t="str">
            <v/>
          </cell>
        </row>
        <row r="930">
          <cell r="A930" t="str">
            <v/>
          </cell>
          <cell r="B930" t="str">
            <v/>
          </cell>
          <cell r="C930" t="str">
            <v/>
          </cell>
        </row>
        <row r="931">
          <cell r="A931" t="str">
            <v/>
          </cell>
          <cell r="B931" t="str">
            <v/>
          </cell>
          <cell r="C931" t="str">
            <v/>
          </cell>
        </row>
        <row r="932">
          <cell r="A932" t="str">
            <v/>
          </cell>
          <cell r="B932" t="str">
            <v/>
          </cell>
          <cell r="C932" t="str">
            <v/>
          </cell>
        </row>
        <row r="933">
          <cell r="A933" t="str">
            <v/>
          </cell>
          <cell r="B933" t="str">
            <v/>
          </cell>
          <cell r="C933" t="str">
            <v/>
          </cell>
        </row>
        <row r="934">
          <cell r="A934" t="str">
            <v/>
          </cell>
          <cell r="B934" t="str">
            <v/>
          </cell>
          <cell r="C934" t="str">
            <v/>
          </cell>
        </row>
        <row r="935">
          <cell r="A935" t="str">
            <v/>
          </cell>
          <cell r="B935" t="str">
            <v/>
          </cell>
          <cell r="C935" t="str">
            <v/>
          </cell>
        </row>
        <row r="936">
          <cell r="A936" t="str">
            <v/>
          </cell>
          <cell r="B936" t="str">
            <v/>
          </cell>
          <cell r="C936" t="str">
            <v/>
          </cell>
        </row>
        <row r="937">
          <cell r="A937" t="str">
            <v/>
          </cell>
          <cell r="B937" t="str">
            <v/>
          </cell>
          <cell r="C937" t="str">
            <v/>
          </cell>
        </row>
        <row r="938">
          <cell r="A938" t="str">
            <v/>
          </cell>
          <cell r="B938" t="str">
            <v/>
          </cell>
          <cell r="C938" t="str">
            <v/>
          </cell>
        </row>
        <row r="939">
          <cell r="A939" t="str">
            <v/>
          </cell>
          <cell r="B939" t="str">
            <v/>
          </cell>
          <cell r="C939" t="str">
            <v/>
          </cell>
        </row>
        <row r="940">
          <cell r="A940" t="str">
            <v/>
          </cell>
          <cell r="B940" t="str">
            <v/>
          </cell>
          <cell r="C940" t="str">
            <v/>
          </cell>
        </row>
        <row r="941">
          <cell r="A941" t="str">
            <v/>
          </cell>
          <cell r="B941" t="str">
            <v/>
          </cell>
          <cell r="C941" t="str">
            <v/>
          </cell>
        </row>
        <row r="942">
          <cell r="A942" t="str">
            <v/>
          </cell>
          <cell r="B942" t="str">
            <v/>
          </cell>
          <cell r="C942" t="str">
            <v/>
          </cell>
        </row>
        <row r="943">
          <cell r="A943" t="str">
            <v/>
          </cell>
          <cell r="B943" t="str">
            <v/>
          </cell>
          <cell r="C943" t="str">
            <v/>
          </cell>
        </row>
        <row r="944">
          <cell r="A944" t="str">
            <v/>
          </cell>
          <cell r="B944" t="str">
            <v/>
          </cell>
          <cell r="C944" t="str">
            <v/>
          </cell>
        </row>
        <row r="945">
          <cell r="A945" t="str">
            <v/>
          </cell>
          <cell r="B945" t="str">
            <v/>
          </cell>
          <cell r="C945" t="str">
            <v/>
          </cell>
        </row>
        <row r="946">
          <cell r="A946" t="str">
            <v/>
          </cell>
          <cell r="B946" t="str">
            <v/>
          </cell>
          <cell r="C946" t="str">
            <v/>
          </cell>
        </row>
        <row r="947">
          <cell r="A947" t="str">
            <v/>
          </cell>
          <cell r="B947" t="str">
            <v/>
          </cell>
          <cell r="C947" t="str">
            <v/>
          </cell>
        </row>
        <row r="948">
          <cell r="A948" t="str">
            <v/>
          </cell>
          <cell r="B948" t="str">
            <v/>
          </cell>
          <cell r="C948" t="str">
            <v/>
          </cell>
        </row>
        <row r="949">
          <cell r="A949" t="str">
            <v/>
          </cell>
          <cell r="B949" t="str">
            <v/>
          </cell>
          <cell r="C949" t="str">
            <v/>
          </cell>
        </row>
        <row r="950">
          <cell r="A950" t="str">
            <v/>
          </cell>
          <cell r="B950" t="str">
            <v/>
          </cell>
          <cell r="C950" t="str">
            <v/>
          </cell>
        </row>
        <row r="951">
          <cell r="A951" t="str">
            <v/>
          </cell>
          <cell r="B951" t="str">
            <v/>
          </cell>
          <cell r="C951" t="str">
            <v/>
          </cell>
        </row>
        <row r="952">
          <cell r="A952" t="str">
            <v/>
          </cell>
          <cell r="B952" t="str">
            <v/>
          </cell>
          <cell r="C952" t="str">
            <v/>
          </cell>
        </row>
        <row r="953">
          <cell r="A953" t="str">
            <v/>
          </cell>
          <cell r="B953" t="str">
            <v/>
          </cell>
          <cell r="C953" t="str">
            <v/>
          </cell>
        </row>
        <row r="954">
          <cell r="A954" t="str">
            <v/>
          </cell>
          <cell r="B954" t="str">
            <v/>
          </cell>
          <cell r="C954" t="str">
            <v/>
          </cell>
        </row>
        <row r="955">
          <cell r="A955" t="str">
            <v/>
          </cell>
          <cell r="B955" t="str">
            <v/>
          </cell>
          <cell r="C955" t="str">
            <v/>
          </cell>
        </row>
        <row r="956">
          <cell r="A956" t="str">
            <v/>
          </cell>
          <cell r="B956" t="str">
            <v/>
          </cell>
          <cell r="C956" t="str">
            <v/>
          </cell>
        </row>
        <row r="957">
          <cell r="A957" t="str">
            <v/>
          </cell>
          <cell r="B957" t="str">
            <v/>
          </cell>
          <cell r="C957" t="str">
            <v/>
          </cell>
        </row>
        <row r="958">
          <cell r="A958" t="str">
            <v/>
          </cell>
          <cell r="B958" t="str">
            <v/>
          </cell>
          <cell r="C958" t="str">
            <v/>
          </cell>
        </row>
        <row r="959">
          <cell r="A959" t="str">
            <v/>
          </cell>
          <cell r="B959" t="str">
            <v/>
          </cell>
          <cell r="C959" t="str">
            <v/>
          </cell>
        </row>
        <row r="960">
          <cell r="A960" t="str">
            <v/>
          </cell>
          <cell r="B960" t="str">
            <v/>
          </cell>
          <cell r="C960" t="str">
            <v/>
          </cell>
        </row>
        <row r="961">
          <cell r="A961" t="str">
            <v/>
          </cell>
          <cell r="B961" t="str">
            <v/>
          </cell>
          <cell r="C961" t="str">
            <v/>
          </cell>
        </row>
        <row r="962">
          <cell r="A962" t="str">
            <v/>
          </cell>
          <cell r="B962" t="str">
            <v/>
          </cell>
          <cell r="C962" t="str">
            <v/>
          </cell>
        </row>
        <row r="963">
          <cell r="A963" t="str">
            <v/>
          </cell>
          <cell r="B963" t="str">
            <v/>
          </cell>
          <cell r="C963" t="str">
            <v/>
          </cell>
        </row>
        <row r="964">
          <cell r="A964" t="str">
            <v/>
          </cell>
          <cell r="B964" t="str">
            <v/>
          </cell>
          <cell r="C964" t="str">
            <v/>
          </cell>
        </row>
        <row r="965">
          <cell r="A965" t="str">
            <v/>
          </cell>
          <cell r="B965" t="str">
            <v/>
          </cell>
          <cell r="C965" t="str">
            <v/>
          </cell>
        </row>
        <row r="966">
          <cell r="A966" t="str">
            <v/>
          </cell>
          <cell r="B966" t="str">
            <v/>
          </cell>
          <cell r="C966" t="str">
            <v/>
          </cell>
        </row>
        <row r="967">
          <cell r="A967" t="str">
            <v/>
          </cell>
          <cell r="B967" t="str">
            <v/>
          </cell>
          <cell r="C967" t="str">
            <v/>
          </cell>
        </row>
        <row r="968">
          <cell r="A968" t="str">
            <v/>
          </cell>
          <cell r="B968" t="str">
            <v/>
          </cell>
          <cell r="C968" t="str">
            <v/>
          </cell>
        </row>
        <row r="969">
          <cell r="A969" t="str">
            <v/>
          </cell>
          <cell r="B969" t="str">
            <v/>
          </cell>
          <cell r="C969" t="str">
            <v/>
          </cell>
        </row>
        <row r="970">
          <cell r="A970" t="str">
            <v/>
          </cell>
          <cell r="B970" t="str">
            <v/>
          </cell>
          <cell r="C970" t="str">
            <v/>
          </cell>
        </row>
        <row r="971">
          <cell r="A971" t="str">
            <v/>
          </cell>
          <cell r="B971" t="str">
            <v/>
          </cell>
          <cell r="C971" t="str">
            <v/>
          </cell>
        </row>
        <row r="972">
          <cell r="A972" t="str">
            <v/>
          </cell>
          <cell r="B972" t="str">
            <v/>
          </cell>
          <cell r="C972" t="str">
            <v/>
          </cell>
        </row>
        <row r="973">
          <cell r="A973" t="str">
            <v/>
          </cell>
          <cell r="B973" t="str">
            <v/>
          </cell>
          <cell r="C973" t="str">
            <v/>
          </cell>
        </row>
        <row r="974">
          <cell r="A974" t="str">
            <v/>
          </cell>
          <cell r="B974" t="str">
            <v/>
          </cell>
          <cell r="C974" t="str">
            <v/>
          </cell>
        </row>
        <row r="975">
          <cell r="A975" t="str">
            <v/>
          </cell>
          <cell r="B975" t="str">
            <v/>
          </cell>
          <cell r="C975" t="str">
            <v/>
          </cell>
        </row>
        <row r="976">
          <cell r="A976" t="str">
            <v/>
          </cell>
          <cell r="B976" t="str">
            <v/>
          </cell>
          <cell r="C976" t="str">
            <v/>
          </cell>
        </row>
        <row r="977">
          <cell r="A977" t="str">
            <v/>
          </cell>
          <cell r="B977" t="str">
            <v/>
          </cell>
          <cell r="C977" t="str">
            <v/>
          </cell>
        </row>
        <row r="978">
          <cell r="A978" t="str">
            <v/>
          </cell>
          <cell r="B978" t="str">
            <v/>
          </cell>
          <cell r="C978" t="str">
            <v/>
          </cell>
        </row>
        <row r="979">
          <cell r="A979" t="str">
            <v/>
          </cell>
          <cell r="B979" t="str">
            <v/>
          </cell>
          <cell r="C979" t="str">
            <v/>
          </cell>
        </row>
        <row r="980">
          <cell r="A980" t="str">
            <v/>
          </cell>
          <cell r="B980" t="str">
            <v/>
          </cell>
          <cell r="C980" t="str">
            <v/>
          </cell>
        </row>
        <row r="981">
          <cell r="A981" t="str">
            <v/>
          </cell>
          <cell r="B981" t="str">
            <v/>
          </cell>
          <cell r="C981" t="str">
            <v/>
          </cell>
        </row>
        <row r="982">
          <cell r="A982" t="str">
            <v/>
          </cell>
          <cell r="B982" t="str">
            <v/>
          </cell>
          <cell r="C982" t="str">
            <v/>
          </cell>
        </row>
        <row r="983">
          <cell r="A983" t="str">
            <v/>
          </cell>
          <cell r="B983" t="str">
            <v/>
          </cell>
          <cell r="C983" t="str">
            <v/>
          </cell>
        </row>
        <row r="984">
          <cell r="A984" t="str">
            <v/>
          </cell>
          <cell r="B984" t="str">
            <v/>
          </cell>
          <cell r="C984" t="str">
            <v/>
          </cell>
        </row>
        <row r="985">
          <cell r="A985" t="str">
            <v/>
          </cell>
          <cell r="B985" t="str">
            <v/>
          </cell>
          <cell r="C985" t="str">
            <v/>
          </cell>
        </row>
        <row r="986">
          <cell r="A986" t="str">
            <v/>
          </cell>
          <cell r="B986" t="str">
            <v/>
          </cell>
          <cell r="C986" t="str">
            <v/>
          </cell>
        </row>
        <row r="987">
          <cell r="A987" t="str">
            <v/>
          </cell>
          <cell r="B987" t="str">
            <v/>
          </cell>
          <cell r="C987" t="str">
            <v/>
          </cell>
        </row>
        <row r="988">
          <cell r="A988" t="str">
            <v/>
          </cell>
          <cell r="B988" t="str">
            <v/>
          </cell>
          <cell r="C988" t="str">
            <v/>
          </cell>
        </row>
        <row r="989">
          <cell r="A989" t="str">
            <v/>
          </cell>
          <cell r="B989" t="str">
            <v/>
          </cell>
          <cell r="C989" t="str">
            <v/>
          </cell>
        </row>
        <row r="990">
          <cell r="A990" t="str">
            <v/>
          </cell>
          <cell r="B990" t="str">
            <v/>
          </cell>
          <cell r="C990" t="str">
            <v/>
          </cell>
        </row>
        <row r="991">
          <cell r="A991" t="str">
            <v/>
          </cell>
          <cell r="B991" t="str">
            <v/>
          </cell>
          <cell r="C991" t="str">
            <v/>
          </cell>
        </row>
        <row r="992">
          <cell r="A992" t="str">
            <v/>
          </cell>
          <cell r="B992" t="str">
            <v/>
          </cell>
          <cell r="C992" t="str">
            <v/>
          </cell>
        </row>
        <row r="993">
          <cell r="A993" t="str">
            <v/>
          </cell>
          <cell r="B993" t="str">
            <v/>
          </cell>
          <cell r="C993" t="str">
            <v/>
          </cell>
        </row>
        <row r="994">
          <cell r="A994" t="str">
            <v/>
          </cell>
          <cell r="B994" t="str">
            <v/>
          </cell>
          <cell r="C994" t="str">
            <v/>
          </cell>
        </row>
        <row r="995">
          <cell r="A995" t="str">
            <v/>
          </cell>
          <cell r="B995" t="str">
            <v/>
          </cell>
          <cell r="C995" t="str">
            <v/>
          </cell>
        </row>
        <row r="996">
          <cell r="A996" t="str">
            <v/>
          </cell>
          <cell r="B996" t="str">
            <v/>
          </cell>
          <cell r="C996" t="str">
            <v/>
          </cell>
        </row>
        <row r="997">
          <cell r="A997" t="str">
            <v/>
          </cell>
          <cell r="B997" t="str">
            <v/>
          </cell>
          <cell r="C997" t="str">
            <v/>
          </cell>
        </row>
        <row r="998">
          <cell r="A998" t="str">
            <v/>
          </cell>
          <cell r="B998" t="str">
            <v/>
          </cell>
          <cell r="C998" t="str">
            <v/>
          </cell>
        </row>
        <row r="999">
          <cell r="A999" t="str">
            <v/>
          </cell>
          <cell r="B999" t="str">
            <v/>
          </cell>
          <cell r="C999" t="str">
            <v/>
          </cell>
        </row>
        <row r="1000">
          <cell r="A1000" t="str">
            <v/>
          </cell>
          <cell r="B1000" t="str">
            <v/>
          </cell>
          <cell r="C1000" t="str">
            <v/>
          </cell>
        </row>
        <row r="1001">
          <cell r="A1001" t="str">
            <v/>
          </cell>
          <cell r="B1001" t="str">
            <v/>
          </cell>
          <cell r="C1001" t="str">
            <v/>
          </cell>
        </row>
        <row r="1002">
          <cell r="A1002" t="str">
            <v/>
          </cell>
          <cell r="B1002" t="str">
            <v/>
          </cell>
          <cell r="C1002" t="str">
            <v/>
          </cell>
        </row>
        <row r="1003">
          <cell r="A1003" t="str">
            <v/>
          </cell>
          <cell r="B1003" t="str">
            <v/>
          </cell>
          <cell r="C1003" t="str">
            <v/>
          </cell>
        </row>
        <row r="1004">
          <cell r="A1004" t="str">
            <v/>
          </cell>
          <cell r="B1004" t="str">
            <v/>
          </cell>
          <cell r="C1004" t="str">
            <v/>
          </cell>
        </row>
        <row r="1005">
          <cell r="A1005" t="str">
            <v/>
          </cell>
          <cell r="B1005" t="str">
            <v/>
          </cell>
          <cell r="C1005" t="str">
            <v/>
          </cell>
        </row>
        <row r="1006">
          <cell r="A1006" t="str">
            <v/>
          </cell>
          <cell r="B1006" t="str">
            <v/>
          </cell>
          <cell r="C1006" t="str">
            <v/>
          </cell>
        </row>
        <row r="1007">
          <cell r="A1007" t="str">
            <v/>
          </cell>
          <cell r="B1007" t="str">
            <v/>
          </cell>
          <cell r="C1007" t="str">
            <v/>
          </cell>
        </row>
        <row r="1008">
          <cell r="A1008" t="str">
            <v/>
          </cell>
          <cell r="B1008" t="str">
            <v/>
          </cell>
          <cell r="C1008" t="str">
            <v/>
          </cell>
        </row>
        <row r="1009">
          <cell r="A1009" t="str">
            <v/>
          </cell>
          <cell r="B1009" t="str">
            <v/>
          </cell>
          <cell r="C1009" t="str">
            <v/>
          </cell>
        </row>
        <row r="1010">
          <cell r="A1010" t="str">
            <v/>
          </cell>
          <cell r="B1010" t="str">
            <v/>
          </cell>
          <cell r="C1010" t="str">
            <v/>
          </cell>
        </row>
        <row r="1011">
          <cell r="A1011" t="str">
            <v/>
          </cell>
          <cell r="B1011" t="str">
            <v/>
          </cell>
          <cell r="C1011" t="str">
            <v/>
          </cell>
        </row>
        <row r="1012">
          <cell r="A1012" t="str">
            <v/>
          </cell>
          <cell r="B1012" t="str">
            <v/>
          </cell>
          <cell r="C1012" t="str">
            <v/>
          </cell>
        </row>
        <row r="1013">
          <cell r="A1013" t="str">
            <v/>
          </cell>
          <cell r="B1013" t="str">
            <v/>
          </cell>
          <cell r="C1013" t="str">
            <v/>
          </cell>
        </row>
        <row r="1014">
          <cell r="A1014" t="str">
            <v/>
          </cell>
          <cell r="B1014" t="str">
            <v/>
          </cell>
          <cell r="C1014" t="str">
            <v/>
          </cell>
        </row>
        <row r="1015">
          <cell r="A1015" t="str">
            <v/>
          </cell>
          <cell r="B1015" t="str">
            <v/>
          </cell>
          <cell r="C1015" t="str">
            <v/>
          </cell>
        </row>
        <row r="1016">
          <cell r="A1016" t="str">
            <v/>
          </cell>
          <cell r="B1016" t="str">
            <v/>
          </cell>
          <cell r="C1016" t="str">
            <v/>
          </cell>
        </row>
        <row r="1017">
          <cell r="A1017" t="str">
            <v/>
          </cell>
          <cell r="B1017" t="str">
            <v/>
          </cell>
          <cell r="C1017" t="str">
            <v/>
          </cell>
        </row>
        <row r="1018">
          <cell r="A1018" t="str">
            <v/>
          </cell>
          <cell r="B1018" t="str">
            <v/>
          </cell>
          <cell r="C1018" t="str">
            <v/>
          </cell>
        </row>
        <row r="1019">
          <cell r="A1019" t="str">
            <v/>
          </cell>
          <cell r="B1019" t="str">
            <v/>
          </cell>
          <cell r="C1019" t="str">
            <v/>
          </cell>
        </row>
        <row r="1020">
          <cell r="A1020" t="str">
            <v/>
          </cell>
          <cell r="B1020" t="str">
            <v/>
          </cell>
          <cell r="C1020" t="str">
            <v/>
          </cell>
        </row>
        <row r="1021">
          <cell r="A1021" t="str">
            <v/>
          </cell>
          <cell r="B1021" t="str">
            <v/>
          </cell>
          <cell r="C1021" t="str">
            <v/>
          </cell>
        </row>
        <row r="1022">
          <cell r="A1022" t="str">
            <v/>
          </cell>
          <cell r="B1022" t="str">
            <v/>
          </cell>
          <cell r="C1022" t="str">
            <v/>
          </cell>
        </row>
        <row r="1023">
          <cell r="A1023" t="str">
            <v/>
          </cell>
          <cell r="B1023" t="str">
            <v/>
          </cell>
          <cell r="C1023" t="str">
            <v/>
          </cell>
        </row>
        <row r="1024">
          <cell r="A1024" t="str">
            <v/>
          </cell>
          <cell r="B1024" t="str">
            <v/>
          </cell>
          <cell r="C1024" t="str">
            <v/>
          </cell>
        </row>
        <row r="1025">
          <cell r="A1025" t="str">
            <v/>
          </cell>
          <cell r="B1025" t="str">
            <v/>
          </cell>
          <cell r="C1025" t="str">
            <v/>
          </cell>
        </row>
        <row r="1026">
          <cell r="A1026" t="str">
            <v/>
          </cell>
          <cell r="B1026" t="str">
            <v/>
          </cell>
          <cell r="C1026" t="str">
            <v/>
          </cell>
        </row>
        <row r="1027">
          <cell r="A1027" t="str">
            <v/>
          </cell>
          <cell r="B1027" t="str">
            <v/>
          </cell>
          <cell r="C1027" t="str">
            <v/>
          </cell>
        </row>
        <row r="1028">
          <cell r="A1028" t="str">
            <v/>
          </cell>
          <cell r="B1028" t="str">
            <v/>
          </cell>
          <cell r="C1028" t="str">
            <v/>
          </cell>
        </row>
        <row r="1029">
          <cell r="A1029" t="str">
            <v/>
          </cell>
          <cell r="B1029" t="str">
            <v/>
          </cell>
          <cell r="C1029" t="str">
            <v/>
          </cell>
        </row>
        <row r="1030">
          <cell r="A1030" t="str">
            <v/>
          </cell>
          <cell r="B1030" t="str">
            <v/>
          </cell>
          <cell r="C1030" t="str">
            <v/>
          </cell>
        </row>
        <row r="1031">
          <cell r="A1031" t="str">
            <v/>
          </cell>
          <cell r="B1031" t="str">
            <v/>
          </cell>
          <cell r="C1031" t="str">
            <v/>
          </cell>
        </row>
        <row r="1032">
          <cell r="A1032" t="str">
            <v/>
          </cell>
          <cell r="B1032" t="str">
            <v/>
          </cell>
          <cell r="C1032" t="str">
            <v/>
          </cell>
        </row>
        <row r="1033">
          <cell r="A1033" t="str">
            <v/>
          </cell>
          <cell r="B1033" t="str">
            <v/>
          </cell>
          <cell r="C1033" t="str">
            <v/>
          </cell>
        </row>
        <row r="1034">
          <cell r="A1034" t="str">
            <v/>
          </cell>
          <cell r="B1034" t="str">
            <v/>
          </cell>
          <cell r="C1034" t="str">
            <v/>
          </cell>
        </row>
        <row r="1035">
          <cell r="A1035" t="str">
            <v/>
          </cell>
          <cell r="B1035" t="str">
            <v/>
          </cell>
          <cell r="C1035" t="str">
            <v/>
          </cell>
        </row>
        <row r="1036">
          <cell r="A1036" t="str">
            <v/>
          </cell>
          <cell r="B1036" t="str">
            <v/>
          </cell>
          <cell r="C1036" t="str">
            <v/>
          </cell>
        </row>
        <row r="1037">
          <cell r="A1037" t="str">
            <v/>
          </cell>
          <cell r="B1037" t="str">
            <v/>
          </cell>
          <cell r="C1037" t="str">
            <v/>
          </cell>
        </row>
        <row r="1038">
          <cell r="A1038" t="str">
            <v/>
          </cell>
          <cell r="B1038" t="str">
            <v/>
          </cell>
          <cell r="C1038" t="str">
            <v/>
          </cell>
        </row>
        <row r="1039">
          <cell r="A1039" t="str">
            <v/>
          </cell>
          <cell r="B1039" t="str">
            <v/>
          </cell>
          <cell r="C1039" t="str">
            <v/>
          </cell>
        </row>
        <row r="1040">
          <cell r="A1040" t="str">
            <v/>
          </cell>
          <cell r="B1040" t="str">
            <v/>
          </cell>
          <cell r="C1040" t="str">
            <v/>
          </cell>
        </row>
        <row r="1041">
          <cell r="A1041" t="str">
            <v/>
          </cell>
          <cell r="B1041" t="str">
            <v/>
          </cell>
          <cell r="C1041" t="str">
            <v/>
          </cell>
        </row>
        <row r="1042">
          <cell r="A1042" t="str">
            <v/>
          </cell>
          <cell r="B1042" t="str">
            <v/>
          </cell>
          <cell r="C1042" t="str">
            <v/>
          </cell>
        </row>
        <row r="1043">
          <cell r="A1043" t="str">
            <v/>
          </cell>
          <cell r="B1043" t="str">
            <v/>
          </cell>
          <cell r="C1043" t="str">
            <v/>
          </cell>
        </row>
        <row r="1044">
          <cell r="A1044" t="str">
            <v/>
          </cell>
          <cell r="B1044" t="str">
            <v/>
          </cell>
          <cell r="C1044" t="str">
            <v/>
          </cell>
        </row>
        <row r="1045">
          <cell r="A1045" t="str">
            <v/>
          </cell>
          <cell r="B1045" t="str">
            <v/>
          </cell>
          <cell r="C1045" t="str">
            <v/>
          </cell>
        </row>
        <row r="1046">
          <cell r="A1046" t="str">
            <v/>
          </cell>
          <cell r="B1046" t="str">
            <v/>
          </cell>
          <cell r="C1046" t="str">
            <v/>
          </cell>
        </row>
        <row r="1047">
          <cell r="A1047" t="str">
            <v/>
          </cell>
          <cell r="B1047" t="str">
            <v/>
          </cell>
          <cell r="C1047" t="str">
            <v/>
          </cell>
        </row>
        <row r="1048">
          <cell r="A1048" t="str">
            <v/>
          </cell>
          <cell r="B1048" t="str">
            <v/>
          </cell>
          <cell r="C1048" t="str">
            <v/>
          </cell>
        </row>
        <row r="1049">
          <cell r="A1049" t="str">
            <v/>
          </cell>
          <cell r="B1049" t="str">
            <v/>
          </cell>
          <cell r="C1049" t="str">
            <v/>
          </cell>
        </row>
        <row r="1050">
          <cell r="A1050" t="str">
            <v/>
          </cell>
          <cell r="B1050" t="str">
            <v/>
          </cell>
          <cell r="C1050" t="str">
            <v/>
          </cell>
        </row>
        <row r="1051">
          <cell r="A1051" t="str">
            <v/>
          </cell>
          <cell r="B1051" t="str">
            <v/>
          </cell>
          <cell r="C1051" t="str">
            <v/>
          </cell>
        </row>
        <row r="1052">
          <cell r="A1052" t="str">
            <v/>
          </cell>
          <cell r="B1052" t="str">
            <v/>
          </cell>
          <cell r="C1052" t="str">
            <v/>
          </cell>
        </row>
        <row r="1053">
          <cell r="A1053" t="str">
            <v/>
          </cell>
          <cell r="B1053" t="str">
            <v/>
          </cell>
          <cell r="C1053" t="str">
            <v/>
          </cell>
        </row>
        <row r="1054">
          <cell r="A1054" t="str">
            <v/>
          </cell>
          <cell r="B1054" t="str">
            <v/>
          </cell>
          <cell r="C1054" t="str">
            <v/>
          </cell>
        </row>
        <row r="1055">
          <cell r="A1055" t="str">
            <v/>
          </cell>
          <cell r="B1055" t="str">
            <v/>
          </cell>
          <cell r="C1055" t="str">
            <v/>
          </cell>
        </row>
        <row r="1056">
          <cell r="A1056" t="str">
            <v/>
          </cell>
          <cell r="B1056" t="str">
            <v/>
          </cell>
          <cell r="C1056" t="str">
            <v/>
          </cell>
        </row>
        <row r="1057">
          <cell r="A1057" t="str">
            <v/>
          </cell>
          <cell r="B1057" t="str">
            <v/>
          </cell>
          <cell r="C1057" t="str">
            <v/>
          </cell>
        </row>
        <row r="1058">
          <cell r="A1058" t="str">
            <v/>
          </cell>
          <cell r="B1058" t="str">
            <v/>
          </cell>
          <cell r="C1058" t="str">
            <v/>
          </cell>
        </row>
        <row r="1059">
          <cell r="A1059" t="str">
            <v/>
          </cell>
          <cell r="B1059" t="str">
            <v/>
          </cell>
          <cell r="C1059" t="str">
            <v/>
          </cell>
        </row>
        <row r="1060">
          <cell r="A1060" t="str">
            <v/>
          </cell>
          <cell r="B1060" t="str">
            <v/>
          </cell>
          <cell r="C1060" t="str">
            <v/>
          </cell>
        </row>
        <row r="1061">
          <cell r="A1061" t="str">
            <v/>
          </cell>
          <cell r="B1061" t="str">
            <v/>
          </cell>
          <cell r="C1061" t="str">
            <v/>
          </cell>
        </row>
        <row r="1062">
          <cell r="A1062" t="str">
            <v/>
          </cell>
          <cell r="B1062" t="str">
            <v/>
          </cell>
          <cell r="C1062" t="str">
            <v/>
          </cell>
        </row>
        <row r="1063">
          <cell r="A1063" t="str">
            <v/>
          </cell>
          <cell r="B1063" t="str">
            <v/>
          </cell>
          <cell r="C1063" t="str">
            <v/>
          </cell>
        </row>
        <row r="1064">
          <cell r="A1064" t="str">
            <v/>
          </cell>
          <cell r="B1064" t="str">
            <v/>
          </cell>
          <cell r="C1064" t="str">
            <v/>
          </cell>
        </row>
        <row r="1065">
          <cell r="A1065" t="str">
            <v/>
          </cell>
          <cell r="B1065" t="str">
            <v/>
          </cell>
          <cell r="C1065" t="str">
            <v/>
          </cell>
        </row>
        <row r="1066">
          <cell r="A1066" t="str">
            <v/>
          </cell>
          <cell r="B1066" t="str">
            <v/>
          </cell>
          <cell r="C1066" t="str">
            <v/>
          </cell>
        </row>
        <row r="1067">
          <cell r="A1067" t="str">
            <v/>
          </cell>
          <cell r="B1067" t="str">
            <v/>
          </cell>
          <cell r="C1067" t="str">
            <v/>
          </cell>
        </row>
        <row r="1068">
          <cell r="A1068" t="str">
            <v/>
          </cell>
          <cell r="B1068" t="str">
            <v/>
          </cell>
          <cell r="C1068" t="str">
            <v/>
          </cell>
        </row>
        <row r="1069">
          <cell r="A1069" t="str">
            <v/>
          </cell>
          <cell r="B1069" t="str">
            <v/>
          </cell>
          <cell r="C1069" t="str">
            <v/>
          </cell>
        </row>
        <row r="1070">
          <cell r="A1070" t="str">
            <v/>
          </cell>
          <cell r="B1070" t="str">
            <v/>
          </cell>
          <cell r="C1070" t="str">
            <v/>
          </cell>
        </row>
        <row r="1071">
          <cell r="A1071" t="str">
            <v/>
          </cell>
          <cell r="B1071" t="str">
            <v/>
          </cell>
          <cell r="C1071" t="str">
            <v/>
          </cell>
        </row>
        <row r="1072">
          <cell r="A1072" t="str">
            <v/>
          </cell>
          <cell r="B1072" t="str">
            <v/>
          </cell>
          <cell r="C1072" t="str">
            <v/>
          </cell>
        </row>
        <row r="1073">
          <cell r="A1073" t="str">
            <v/>
          </cell>
          <cell r="B1073" t="str">
            <v/>
          </cell>
          <cell r="C1073" t="str">
            <v/>
          </cell>
        </row>
        <row r="1074">
          <cell r="A1074" t="str">
            <v/>
          </cell>
          <cell r="B1074" t="str">
            <v/>
          </cell>
          <cell r="C1074" t="str">
            <v/>
          </cell>
        </row>
        <row r="1075">
          <cell r="A1075" t="str">
            <v/>
          </cell>
          <cell r="B1075" t="str">
            <v/>
          </cell>
          <cell r="C1075" t="str">
            <v/>
          </cell>
        </row>
        <row r="1076">
          <cell r="A1076" t="str">
            <v/>
          </cell>
          <cell r="B1076" t="str">
            <v/>
          </cell>
          <cell r="C1076" t="str">
            <v/>
          </cell>
        </row>
        <row r="1077">
          <cell r="A1077" t="str">
            <v/>
          </cell>
          <cell r="B1077" t="str">
            <v/>
          </cell>
          <cell r="C1077" t="str">
            <v/>
          </cell>
        </row>
        <row r="1078">
          <cell r="A1078" t="str">
            <v/>
          </cell>
          <cell r="B1078" t="str">
            <v/>
          </cell>
          <cell r="C1078" t="str">
            <v/>
          </cell>
        </row>
        <row r="1079">
          <cell r="A1079" t="str">
            <v/>
          </cell>
          <cell r="B1079" t="str">
            <v/>
          </cell>
          <cell r="C1079" t="str">
            <v/>
          </cell>
        </row>
        <row r="1080">
          <cell r="A1080" t="str">
            <v/>
          </cell>
          <cell r="B1080" t="str">
            <v/>
          </cell>
          <cell r="C1080" t="str">
            <v/>
          </cell>
        </row>
        <row r="1081">
          <cell r="A1081" t="str">
            <v/>
          </cell>
          <cell r="B1081" t="str">
            <v/>
          </cell>
          <cell r="C1081" t="str">
            <v/>
          </cell>
        </row>
        <row r="1082">
          <cell r="A1082" t="str">
            <v/>
          </cell>
          <cell r="B1082" t="str">
            <v/>
          </cell>
          <cell r="C1082" t="str">
            <v/>
          </cell>
        </row>
        <row r="1083">
          <cell r="A1083" t="str">
            <v/>
          </cell>
          <cell r="B1083" t="str">
            <v/>
          </cell>
          <cell r="C1083" t="str">
            <v/>
          </cell>
        </row>
        <row r="1084">
          <cell r="A1084" t="str">
            <v/>
          </cell>
          <cell r="B1084" t="str">
            <v/>
          </cell>
          <cell r="C1084" t="str">
            <v/>
          </cell>
        </row>
        <row r="1085">
          <cell r="A1085" t="str">
            <v/>
          </cell>
          <cell r="B1085" t="str">
            <v/>
          </cell>
          <cell r="C1085" t="str">
            <v/>
          </cell>
        </row>
        <row r="1086">
          <cell r="A1086" t="str">
            <v/>
          </cell>
          <cell r="B1086" t="str">
            <v/>
          </cell>
          <cell r="C1086" t="str">
            <v/>
          </cell>
        </row>
        <row r="1087">
          <cell r="A1087" t="str">
            <v/>
          </cell>
          <cell r="B1087" t="str">
            <v/>
          </cell>
          <cell r="C1087" t="str">
            <v/>
          </cell>
        </row>
        <row r="1088">
          <cell r="A1088" t="str">
            <v/>
          </cell>
          <cell r="B1088" t="str">
            <v/>
          </cell>
          <cell r="C1088" t="str">
            <v/>
          </cell>
        </row>
        <row r="1089">
          <cell r="A1089" t="str">
            <v/>
          </cell>
          <cell r="B1089" t="str">
            <v/>
          </cell>
          <cell r="C1089" t="str">
            <v/>
          </cell>
        </row>
        <row r="1090">
          <cell r="A1090" t="str">
            <v/>
          </cell>
          <cell r="B1090" t="str">
            <v/>
          </cell>
          <cell r="C1090" t="str">
            <v/>
          </cell>
        </row>
        <row r="1091">
          <cell r="A1091" t="str">
            <v/>
          </cell>
          <cell r="B1091" t="str">
            <v/>
          </cell>
          <cell r="C1091" t="str">
            <v/>
          </cell>
        </row>
        <row r="1092">
          <cell r="A1092" t="str">
            <v/>
          </cell>
          <cell r="B1092" t="str">
            <v/>
          </cell>
          <cell r="C1092" t="str">
            <v/>
          </cell>
        </row>
        <row r="1093">
          <cell r="A1093" t="str">
            <v/>
          </cell>
          <cell r="B1093" t="str">
            <v/>
          </cell>
          <cell r="C1093" t="str">
            <v/>
          </cell>
        </row>
        <row r="1094">
          <cell r="A1094" t="str">
            <v/>
          </cell>
          <cell r="B1094" t="str">
            <v/>
          </cell>
          <cell r="C1094" t="str">
            <v/>
          </cell>
        </row>
        <row r="1095">
          <cell r="A1095" t="str">
            <v/>
          </cell>
          <cell r="B1095" t="str">
            <v/>
          </cell>
          <cell r="C1095" t="str">
            <v/>
          </cell>
        </row>
        <row r="1096">
          <cell r="A1096" t="str">
            <v/>
          </cell>
          <cell r="B1096" t="str">
            <v/>
          </cell>
          <cell r="C1096" t="str">
            <v/>
          </cell>
        </row>
        <row r="1097">
          <cell r="A1097" t="str">
            <v/>
          </cell>
          <cell r="B1097" t="str">
            <v/>
          </cell>
          <cell r="C1097" t="str">
            <v/>
          </cell>
        </row>
        <row r="1098">
          <cell r="A1098" t="str">
            <v/>
          </cell>
          <cell r="B1098" t="str">
            <v/>
          </cell>
          <cell r="C1098" t="str">
            <v/>
          </cell>
        </row>
        <row r="1099">
          <cell r="A1099" t="str">
            <v/>
          </cell>
          <cell r="B1099" t="str">
            <v/>
          </cell>
          <cell r="C1099" t="str">
            <v/>
          </cell>
        </row>
        <row r="1100">
          <cell r="A1100" t="str">
            <v/>
          </cell>
          <cell r="B1100" t="str">
            <v/>
          </cell>
          <cell r="C1100" t="str">
            <v/>
          </cell>
        </row>
        <row r="1101">
          <cell r="A1101" t="str">
            <v/>
          </cell>
          <cell r="B1101" t="str">
            <v/>
          </cell>
          <cell r="C1101" t="str">
            <v/>
          </cell>
        </row>
        <row r="1102">
          <cell r="A1102" t="str">
            <v/>
          </cell>
          <cell r="B1102" t="str">
            <v/>
          </cell>
          <cell r="C1102" t="str">
            <v/>
          </cell>
        </row>
        <row r="1103">
          <cell r="A1103" t="str">
            <v/>
          </cell>
          <cell r="B1103" t="str">
            <v/>
          </cell>
          <cell r="C1103" t="str">
            <v/>
          </cell>
        </row>
        <row r="1104">
          <cell r="A1104" t="str">
            <v/>
          </cell>
          <cell r="B1104" t="str">
            <v/>
          </cell>
          <cell r="C1104" t="str">
            <v/>
          </cell>
        </row>
        <row r="1105">
          <cell r="A1105" t="str">
            <v/>
          </cell>
          <cell r="B1105" t="str">
            <v/>
          </cell>
          <cell r="C1105" t="str">
            <v/>
          </cell>
        </row>
        <row r="1106">
          <cell r="A1106" t="str">
            <v/>
          </cell>
          <cell r="B1106" t="str">
            <v/>
          </cell>
          <cell r="C1106" t="str">
            <v/>
          </cell>
        </row>
        <row r="1107">
          <cell r="A1107" t="str">
            <v/>
          </cell>
          <cell r="B1107" t="str">
            <v/>
          </cell>
          <cell r="C1107" t="str">
            <v/>
          </cell>
        </row>
        <row r="1108">
          <cell r="A1108" t="str">
            <v/>
          </cell>
          <cell r="B1108" t="str">
            <v/>
          </cell>
          <cell r="C1108" t="str">
            <v/>
          </cell>
        </row>
        <row r="1109">
          <cell r="A1109" t="str">
            <v/>
          </cell>
          <cell r="B1109" t="str">
            <v/>
          </cell>
          <cell r="C1109" t="str">
            <v/>
          </cell>
        </row>
        <row r="1110">
          <cell r="A1110" t="str">
            <v/>
          </cell>
          <cell r="B1110" t="str">
            <v/>
          </cell>
          <cell r="C1110" t="str">
            <v/>
          </cell>
        </row>
        <row r="1111">
          <cell r="A1111" t="str">
            <v/>
          </cell>
          <cell r="B1111" t="str">
            <v/>
          </cell>
          <cell r="C1111" t="str">
            <v/>
          </cell>
        </row>
        <row r="1112">
          <cell r="A1112" t="str">
            <v/>
          </cell>
          <cell r="B1112" t="str">
            <v/>
          </cell>
          <cell r="C1112" t="str">
            <v/>
          </cell>
        </row>
        <row r="1113">
          <cell r="A1113" t="str">
            <v/>
          </cell>
          <cell r="B1113" t="str">
            <v/>
          </cell>
          <cell r="C1113" t="str">
            <v/>
          </cell>
        </row>
        <row r="1114">
          <cell r="A1114" t="str">
            <v/>
          </cell>
          <cell r="B1114" t="str">
            <v/>
          </cell>
          <cell r="C1114" t="str">
            <v/>
          </cell>
        </row>
        <row r="1115">
          <cell r="A1115" t="str">
            <v/>
          </cell>
          <cell r="B1115" t="str">
            <v/>
          </cell>
          <cell r="C1115" t="str">
            <v/>
          </cell>
        </row>
        <row r="1116">
          <cell r="A1116" t="str">
            <v/>
          </cell>
          <cell r="B1116" t="str">
            <v/>
          </cell>
          <cell r="C1116" t="str">
            <v/>
          </cell>
        </row>
        <row r="1117">
          <cell r="A1117" t="str">
            <v/>
          </cell>
          <cell r="B1117" t="str">
            <v/>
          </cell>
          <cell r="C1117" t="str">
            <v/>
          </cell>
        </row>
        <row r="1118">
          <cell r="A1118" t="str">
            <v/>
          </cell>
          <cell r="B1118" t="str">
            <v/>
          </cell>
          <cell r="C1118" t="str">
            <v/>
          </cell>
        </row>
        <row r="1119">
          <cell r="A1119" t="str">
            <v/>
          </cell>
          <cell r="B1119" t="str">
            <v/>
          </cell>
          <cell r="C1119" t="str">
            <v/>
          </cell>
        </row>
        <row r="1120">
          <cell r="A1120" t="str">
            <v/>
          </cell>
          <cell r="B1120" t="str">
            <v/>
          </cell>
          <cell r="C1120" t="str">
            <v/>
          </cell>
        </row>
        <row r="1121">
          <cell r="A1121" t="str">
            <v/>
          </cell>
          <cell r="B1121" t="str">
            <v/>
          </cell>
          <cell r="C1121" t="str">
            <v/>
          </cell>
        </row>
        <row r="1122">
          <cell r="A1122" t="str">
            <v/>
          </cell>
          <cell r="B1122" t="str">
            <v/>
          </cell>
          <cell r="C1122" t="str">
            <v/>
          </cell>
        </row>
        <row r="1123">
          <cell r="A1123" t="str">
            <v/>
          </cell>
          <cell r="B1123" t="str">
            <v/>
          </cell>
          <cell r="C1123" t="str">
            <v/>
          </cell>
        </row>
        <row r="1124">
          <cell r="A1124" t="str">
            <v/>
          </cell>
          <cell r="B1124" t="str">
            <v/>
          </cell>
          <cell r="C1124" t="str">
            <v/>
          </cell>
        </row>
        <row r="1125">
          <cell r="A1125" t="str">
            <v/>
          </cell>
          <cell r="B1125" t="str">
            <v/>
          </cell>
          <cell r="C1125" t="str">
            <v/>
          </cell>
        </row>
        <row r="1126">
          <cell r="A1126" t="str">
            <v/>
          </cell>
          <cell r="B1126" t="str">
            <v/>
          </cell>
          <cell r="C1126" t="str">
            <v/>
          </cell>
        </row>
        <row r="1127">
          <cell r="A1127" t="str">
            <v/>
          </cell>
          <cell r="B1127" t="str">
            <v/>
          </cell>
          <cell r="C1127" t="str">
            <v/>
          </cell>
        </row>
        <row r="1128">
          <cell r="A1128" t="str">
            <v/>
          </cell>
          <cell r="B1128" t="str">
            <v/>
          </cell>
          <cell r="C1128" t="str">
            <v/>
          </cell>
        </row>
        <row r="1129">
          <cell r="A1129" t="str">
            <v/>
          </cell>
          <cell r="B1129" t="str">
            <v/>
          </cell>
          <cell r="C1129" t="str">
            <v/>
          </cell>
        </row>
        <row r="1130">
          <cell r="A1130" t="str">
            <v/>
          </cell>
          <cell r="B1130" t="str">
            <v/>
          </cell>
          <cell r="C1130" t="str">
            <v/>
          </cell>
        </row>
        <row r="1131">
          <cell r="A1131" t="str">
            <v/>
          </cell>
          <cell r="B1131" t="str">
            <v/>
          </cell>
          <cell r="C1131" t="str">
            <v/>
          </cell>
        </row>
        <row r="1132">
          <cell r="A1132" t="str">
            <v/>
          </cell>
          <cell r="B1132" t="str">
            <v/>
          </cell>
          <cell r="C1132" t="str">
            <v/>
          </cell>
        </row>
        <row r="1133">
          <cell r="A1133" t="str">
            <v/>
          </cell>
          <cell r="B1133" t="str">
            <v/>
          </cell>
          <cell r="C1133" t="str">
            <v/>
          </cell>
        </row>
        <row r="1134">
          <cell r="A1134" t="str">
            <v/>
          </cell>
          <cell r="B1134" t="str">
            <v/>
          </cell>
          <cell r="C1134" t="str">
            <v/>
          </cell>
        </row>
        <row r="1135">
          <cell r="A1135" t="str">
            <v/>
          </cell>
          <cell r="B1135" t="str">
            <v/>
          </cell>
          <cell r="C1135" t="str">
            <v/>
          </cell>
        </row>
        <row r="1136">
          <cell r="A1136" t="str">
            <v/>
          </cell>
          <cell r="B1136" t="str">
            <v/>
          </cell>
          <cell r="C1136" t="str">
            <v/>
          </cell>
        </row>
        <row r="1137">
          <cell r="A1137" t="str">
            <v/>
          </cell>
          <cell r="B1137" t="str">
            <v/>
          </cell>
          <cell r="C1137" t="str">
            <v/>
          </cell>
        </row>
        <row r="1138">
          <cell r="A1138" t="str">
            <v/>
          </cell>
          <cell r="B1138" t="str">
            <v/>
          </cell>
          <cell r="C1138" t="str">
            <v/>
          </cell>
        </row>
        <row r="1139">
          <cell r="A1139" t="str">
            <v/>
          </cell>
          <cell r="B1139" t="str">
            <v/>
          </cell>
          <cell r="C1139" t="str">
            <v/>
          </cell>
        </row>
        <row r="1140">
          <cell r="A1140" t="str">
            <v/>
          </cell>
          <cell r="B1140" t="str">
            <v/>
          </cell>
          <cell r="C1140" t="str">
            <v/>
          </cell>
        </row>
        <row r="1141">
          <cell r="A1141" t="str">
            <v/>
          </cell>
          <cell r="B1141" t="str">
            <v/>
          </cell>
          <cell r="C1141" t="str">
            <v/>
          </cell>
        </row>
        <row r="1142">
          <cell r="A1142" t="str">
            <v/>
          </cell>
          <cell r="B1142" t="str">
            <v/>
          </cell>
          <cell r="C1142" t="str">
            <v/>
          </cell>
        </row>
        <row r="1143">
          <cell r="A1143" t="str">
            <v/>
          </cell>
          <cell r="B1143" t="str">
            <v/>
          </cell>
          <cell r="C1143" t="str">
            <v/>
          </cell>
        </row>
        <row r="1144">
          <cell r="A1144" t="str">
            <v/>
          </cell>
          <cell r="B1144" t="str">
            <v/>
          </cell>
          <cell r="C1144" t="str">
            <v/>
          </cell>
        </row>
        <row r="1145">
          <cell r="A1145" t="str">
            <v/>
          </cell>
          <cell r="B1145" t="str">
            <v/>
          </cell>
          <cell r="C1145" t="str">
            <v/>
          </cell>
        </row>
        <row r="1146">
          <cell r="A1146" t="str">
            <v/>
          </cell>
          <cell r="B1146" t="str">
            <v/>
          </cell>
          <cell r="C1146" t="str">
            <v/>
          </cell>
        </row>
        <row r="1147">
          <cell r="A1147" t="str">
            <v/>
          </cell>
          <cell r="B1147" t="str">
            <v/>
          </cell>
          <cell r="C1147" t="str">
            <v/>
          </cell>
        </row>
        <row r="1148">
          <cell r="A1148" t="str">
            <v/>
          </cell>
          <cell r="B1148" t="str">
            <v/>
          </cell>
          <cell r="C1148" t="str">
            <v/>
          </cell>
        </row>
        <row r="1149">
          <cell r="A1149" t="str">
            <v/>
          </cell>
          <cell r="B1149" t="str">
            <v/>
          </cell>
          <cell r="C1149" t="str">
            <v/>
          </cell>
        </row>
        <row r="1150">
          <cell r="A1150" t="str">
            <v/>
          </cell>
          <cell r="B1150" t="str">
            <v/>
          </cell>
          <cell r="C1150" t="str">
            <v/>
          </cell>
        </row>
        <row r="1151">
          <cell r="A1151" t="str">
            <v/>
          </cell>
          <cell r="B1151" t="str">
            <v/>
          </cell>
          <cell r="C1151" t="str">
            <v/>
          </cell>
        </row>
        <row r="1152">
          <cell r="A1152" t="str">
            <v/>
          </cell>
          <cell r="B1152" t="str">
            <v/>
          </cell>
          <cell r="C1152" t="str">
            <v/>
          </cell>
        </row>
        <row r="1153">
          <cell r="A1153" t="str">
            <v/>
          </cell>
          <cell r="B1153" t="str">
            <v/>
          </cell>
          <cell r="C1153" t="str">
            <v/>
          </cell>
        </row>
        <row r="1154">
          <cell r="A1154" t="str">
            <v/>
          </cell>
          <cell r="B1154" t="str">
            <v/>
          </cell>
          <cell r="C1154" t="str">
            <v/>
          </cell>
        </row>
        <row r="1155">
          <cell r="A1155" t="str">
            <v/>
          </cell>
          <cell r="B1155" t="str">
            <v/>
          </cell>
          <cell r="C1155" t="str">
            <v/>
          </cell>
        </row>
        <row r="1156">
          <cell r="A1156" t="str">
            <v/>
          </cell>
          <cell r="B1156" t="str">
            <v/>
          </cell>
          <cell r="C1156" t="str">
            <v/>
          </cell>
        </row>
        <row r="1157">
          <cell r="A1157" t="str">
            <v/>
          </cell>
          <cell r="B1157" t="str">
            <v/>
          </cell>
          <cell r="C1157" t="str">
            <v/>
          </cell>
        </row>
        <row r="1158">
          <cell r="A1158" t="str">
            <v/>
          </cell>
          <cell r="B1158" t="str">
            <v/>
          </cell>
          <cell r="C1158" t="str">
            <v/>
          </cell>
        </row>
        <row r="1159">
          <cell r="A1159" t="str">
            <v/>
          </cell>
          <cell r="B1159" t="str">
            <v/>
          </cell>
          <cell r="C1159" t="str">
            <v/>
          </cell>
        </row>
        <row r="1160">
          <cell r="A1160" t="str">
            <v/>
          </cell>
          <cell r="B1160" t="str">
            <v/>
          </cell>
          <cell r="C1160" t="str">
            <v/>
          </cell>
        </row>
        <row r="1161">
          <cell r="A1161" t="str">
            <v/>
          </cell>
          <cell r="B1161" t="str">
            <v/>
          </cell>
          <cell r="C1161" t="str">
            <v/>
          </cell>
        </row>
        <row r="1162">
          <cell r="A1162" t="str">
            <v/>
          </cell>
          <cell r="B1162" t="str">
            <v/>
          </cell>
          <cell r="C1162" t="str">
            <v/>
          </cell>
        </row>
        <row r="1163">
          <cell r="A1163" t="str">
            <v/>
          </cell>
          <cell r="B1163" t="str">
            <v/>
          </cell>
          <cell r="C1163" t="str">
            <v/>
          </cell>
        </row>
        <row r="1164">
          <cell r="A1164" t="str">
            <v/>
          </cell>
          <cell r="B1164" t="str">
            <v/>
          </cell>
          <cell r="C1164" t="str">
            <v/>
          </cell>
        </row>
        <row r="1165">
          <cell r="A1165" t="str">
            <v/>
          </cell>
          <cell r="B1165" t="str">
            <v/>
          </cell>
          <cell r="C1165" t="str">
            <v/>
          </cell>
        </row>
        <row r="1166">
          <cell r="A1166" t="str">
            <v/>
          </cell>
          <cell r="B1166" t="str">
            <v/>
          </cell>
          <cell r="C1166" t="str">
            <v/>
          </cell>
        </row>
        <row r="1167">
          <cell r="A1167" t="str">
            <v/>
          </cell>
          <cell r="B1167" t="str">
            <v/>
          </cell>
          <cell r="C1167" t="str">
            <v/>
          </cell>
        </row>
        <row r="1168">
          <cell r="A1168" t="str">
            <v/>
          </cell>
          <cell r="B1168" t="str">
            <v/>
          </cell>
          <cell r="C1168" t="str">
            <v/>
          </cell>
        </row>
        <row r="1169">
          <cell r="A1169" t="str">
            <v/>
          </cell>
          <cell r="B1169" t="str">
            <v/>
          </cell>
          <cell r="C1169" t="str">
            <v/>
          </cell>
        </row>
        <row r="1170">
          <cell r="A1170" t="str">
            <v/>
          </cell>
          <cell r="B1170" t="str">
            <v/>
          </cell>
          <cell r="C1170" t="str">
            <v/>
          </cell>
        </row>
        <row r="1171">
          <cell r="A1171" t="str">
            <v/>
          </cell>
          <cell r="B1171" t="str">
            <v/>
          </cell>
          <cell r="C1171" t="str">
            <v/>
          </cell>
        </row>
        <row r="1172">
          <cell r="A1172" t="str">
            <v/>
          </cell>
          <cell r="B1172" t="str">
            <v/>
          </cell>
          <cell r="C1172" t="str">
            <v/>
          </cell>
        </row>
        <row r="1173">
          <cell r="A1173" t="str">
            <v/>
          </cell>
          <cell r="B1173" t="str">
            <v/>
          </cell>
          <cell r="C1173" t="str">
            <v/>
          </cell>
        </row>
        <row r="1174">
          <cell r="A1174" t="str">
            <v/>
          </cell>
          <cell r="B1174" t="str">
            <v/>
          </cell>
          <cell r="C1174" t="str">
            <v/>
          </cell>
        </row>
        <row r="1175">
          <cell r="A1175" t="str">
            <v/>
          </cell>
          <cell r="B1175" t="str">
            <v/>
          </cell>
          <cell r="C1175" t="str">
            <v/>
          </cell>
        </row>
        <row r="1176">
          <cell r="A1176" t="str">
            <v/>
          </cell>
          <cell r="B1176" t="str">
            <v/>
          </cell>
          <cell r="C1176" t="str">
            <v/>
          </cell>
        </row>
        <row r="1177">
          <cell r="A1177" t="str">
            <v/>
          </cell>
          <cell r="B1177" t="str">
            <v/>
          </cell>
          <cell r="C1177" t="str">
            <v/>
          </cell>
        </row>
        <row r="1178">
          <cell r="A1178" t="str">
            <v/>
          </cell>
          <cell r="B1178" t="str">
            <v/>
          </cell>
          <cell r="C1178" t="str">
            <v/>
          </cell>
        </row>
        <row r="1179">
          <cell r="A1179" t="str">
            <v/>
          </cell>
          <cell r="B1179" t="str">
            <v/>
          </cell>
          <cell r="C1179" t="str">
            <v/>
          </cell>
        </row>
        <row r="1180">
          <cell r="A1180" t="str">
            <v/>
          </cell>
          <cell r="B1180" t="str">
            <v/>
          </cell>
          <cell r="C1180" t="str">
            <v/>
          </cell>
        </row>
        <row r="1181">
          <cell r="A1181" t="str">
            <v/>
          </cell>
          <cell r="B1181" t="str">
            <v/>
          </cell>
          <cell r="C1181" t="str">
            <v/>
          </cell>
        </row>
        <row r="1182">
          <cell r="A1182" t="str">
            <v/>
          </cell>
          <cell r="B1182" t="str">
            <v/>
          </cell>
          <cell r="C1182" t="str">
            <v/>
          </cell>
        </row>
        <row r="1183">
          <cell r="A1183" t="str">
            <v/>
          </cell>
          <cell r="B1183" t="str">
            <v/>
          </cell>
          <cell r="C1183" t="str">
            <v/>
          </cell>
        </row>
        <row r="1184">
          <cell r="A1184" t="str">
            <v/>
          </cell>
          <cell r="B1184" t="str">
            <v/>
          </cell>
          <cell r="C1184" t="str">
            <v/>
          </cell>
        </row>
        <row r="1185">
          <cell r="A1185" t="str">
            <v/>
          </cell>
          <cell r="B1185" t="str">
            <v/>
          </cell>
          <cell r="C1185" t="str">
            <v/>
          </cell>
        </row>
        <row r="1186">
          <cell r="A1186" t="str">
            <v/>
          </cell>
          <cell r="B1186" t="str">
            <v/>
          </cell>
          <cell r="C1186" t="str">
            <v/>
          </cell>
        </row>
        <row r="1187">
          <cell r="A1187" t="str">
            <v/>
          </cell>
          <cell r="B1187" t="str">
            <v/>
          </cell>
          <cell r="C1187" t="str">
            <v/>
          </cell>
        </row>
        <row r="1188">
          <cell r="A1188" t="str">
            <v/>
          </cell>
          <cell r="B1188" t="str">
            <v/>
          </cell>
          <cell r="C1188" t="str">
            <v/>
          </cell>
        </row>
        <row r="1189">
          <cell r="A1189" t="str">
            <v/>
          </cell>
          <cell r="B1189" t="str">
            <v/>
          </cell>
          <cell r="C1189" t="str">
            <v/>
          </cell>
        </row>
        <row r="1190">
          <cell r="A1190" t="str">
            <v/>
          </cell>
          <cell r="B1190" t="str">
            <v/>
          </cell>
          <cell r="C1190" t="str">
            <v/>
          </cell>
        </row>
        <row r="1191">
          <cell r="A1191" t="str">
            <v/>
          </cell>
          <cell r="B1191" t="str">
            <v/>
          </cell>
          <cell r="C1191" t="str">
            <v/>
          </cell>
        </row>
        <row r="1192">
          <cell r="A1192" t="str">
            <v/>
          </cell>
          <cell r="B1192" t="str">
            <v/>
          </cell>
          <cell r="C1192" t="str">
            <v/>
          </cell>
        </row>
        <row r="1193">
          <cell r="A1193" t="str">
            <v/>
          </cell>
          <cell r="B1193" t="str">
            <v/>
          </cell>
          <cell r="C1193" t="str">
            <v/>
          </cell>
        </row>
        <row r="1194">
          <cell r="A1194" t="str">
            <v/>
          </cell>
          <cell r="B1194" t="str">
            <v/>
          </cell>
          <cell r="C1194" t="str">
            <v/>
          </cell>
        </row>
        <row r="1195">
          <cell r="A1195" t="str">
            <v/>
          </cell>
          <cell r="B1195" t="str">
            <v/>
          </cell>
          <cell r="C1195" t="str">
            <v/>
          </cell>
        </row>
        <row r="1196">
          <cell r="A1196" t="str">
            <v/>
          </cell>
          <cell r="B1196" t="str">
            <v/>
          </cell>
          <cell r="C1196" t="str">
            <v/>
          </cell>
        </row>
        <row r="1197">
          <cell r="A1197" t="str">
            <v/>
          </cell>
          <cell r="B1197" t="str">
            <v/>
          </cell>
          <cell r="C1197" t="str">
            <v/>
          </cell>
        </row>
        <row r="1198">
          <cell r="A1198" t="str">
            <v/>
          </cell>
          <cell r="B1198" t="str">
            <v/>
          </cell>
          <cell r="C1198" t="str">
            <v/>
          </cell>
        </row>
        <row r="1199">
          <cell r="A1199" t="str">
            <v/>
          </cell>
          <cell r="B1199" t="str">
            <v/>
          </cell>
          <cell r="C1199" t="str">
            <v/>
          </cell>
        </row>
        <row r="1200">
          <cell r="A1200" t="str">
            <v/>
          </cell>
          <cell r="B1200" t="str">
            <v/>
          </cell>
          <cell r="C1200" t="str">
            <v/>
          </cell>
        </row>
        <row r="1201">
          <cell r="A1201" t="str">
            <v/>
          </cell>
          <cell r="B1201" t="str">
            <v/>
          </cell>
          <cell r="C1201" t="str">
            <v/>
          </cell>
        </row>
        <row r="1202">
          <cell r="A1202" t="str">
            <v/>
          </cell>
          <cell r="B1202" t="str">
            <v/>
          </cell>
          <cell r="C1202" t="str">
            <v/>
          </cell>
        </row>
        <row r="1203">
          <cell r="A1203" t="str">
            <v/>
          </cell>
          <cell r="B1203" t="str">
            <v/>
          </cell>
          <cell r="C1203" t="str">
            <v/>
          </cell>
        </row>
        <row r="1204">
          <cell r="A1204" t="str">
            <v/>
          </cell>
          <cell r="B1204" t="str">
            <v/>
          </cell>
          <cell r="C1204" t="str">
            <v/>
          </cell>
        </row>
        <row r="1205">
          <cell r="A1205" t="str">
            <v/>
          </cell>
          <cell r="B1205" t="str">
            <v/>
          </cell>
          <cell r="C1205" t="str">
            <v/>
          </cell>
        </row>
        <row r="1206">
          <cell r="A1206" t="str">
            <v/>
          </cell>
          <cell r="B1206" t="str">
            <v/>
          </cell>
          <cell r="C1206" t="str">
            <v/>
          </cell>
        </row>
        <row r="1207">
          <cell r="A1207" t="str">
            <v/>
          </cell>
          <cell r="B1207" t="str">
            <v/>
          </cell>
          <cell r="C1207" t="str">
            <v/>
          </cell>
        </row>
        <row r="1208">
          <cell r="A1208" t="str">
            <v/>
          </cell>
          <cell r="B1208" t="str">
            <v/>
          </cell>
          <cell r="C1208" t="str">
            <v/>
          </cell>
        </row>
        <row r="1209">
          <cell r="A1209" t="str">
            <v/>
          </cell>
          <cell r="B1209" t="str">
            <v/>
          </cell>
          <cell r="C1209" t="str">
            <v/>
          </cell>
        </row>
        <row r="1210">
          <cell r="A1210" t="str">
            <v/>
          </cell>
          <cell r="B1210" t="str">
            <v/>
          </cell>
          <cell r="C1210" t="str">
            <v/>
          </cell>
        </row>
        <row r="1211">
          <cell r="A1211" t="str">
            <v/>
          </cell>
          <cell r="B1211" t="str">
            <v/>
          </cell>
          <cell r="C1211" t="str">
            <v/>
          </cell>
        </row>
        <row r="1212">
          <cell r="A1212" t="str">
            <v/>
          </cell>
          <cell r="B1212" t="str">
            <v/>
          </cell>
          <cell r="C1212" t="str">
            <v/>
          </cell>
        </row>
        <row r="1213">
          <cell r="A1213" t="str">
            <v/>
          </cell>
          <cell r="B1213" t="str">
            <v/>
          </cell>
          <cell r="C1213" t="str">
            <v/>
          </cell>
        </row>
        <row r="1214">
          <cell r="A1214" t="str">
            <v/>
          </cell>
          <cell r="B1214" t="str">
            <v/>
          </cell>
          <cell r="C1214" t="str">
            <v/>
          </cell>
        </row>
        <row r="1215">
          <cell r="A1215" t="str">
            <v/>
          </cell>
          <cell r="B1215" t="str">
            <v/>
          </cell>
          <cell r="C1215" t="str">
            <v/>
          </cell>
        </row>
        <row r="1216">
          <cell r="A1216" t="str">
            <v/>
          </cell>
          <cell r="B1216" t="str">
            <v/>
          </cell>
          <cell r="C1216" t="str">
            <v/>
          </cell>
        </row>
        <row r="1217">
          <cell r="A1217" t="str">
            <v/>
          </cell>
          <cell r="B1217" t="str">
            <v/>
          </cell>
          <cell r="C1217" t="str">
            <v/>
          </cell>
        </row>
        <row r="1218">
          <cell r="A1218" t="str">
            <v/>
          </cell>
          <cell r="B1218" t="str">
            <v/>
          </cell>
          <cell r="C1218" t="str">
            <v/>
          </cell>
        </row>
        <row r="1219">
          <cell r="A1219" t="str">
            <v/>
          </cell>
          <cell r="B1219" t="str">
            <v/>
          </cell>
          <cell r="C1219" t="str">
            <v/>
          </cell>
        </row>
        <row r="1220">
          <cell r="A1220" t="str">
            <v/>
          </cell>
          <cell r="B1220" t="str">
            <v/>
          </cell>
          <cell r="C1220" t="str">
            <v/>
          </cell>
        </row>
        <row r="1221">
          <cell r="A1221" t="str">
            <v/>
          </cell>
          <cell r="B1221" t="str">
            <v/>
          </cell>
          <cell r="C1221" t="str">
            <v/>
          </cell>
        </row>
        <row r="1222">
          <cell r="A1222" t="str">
            <v/>
          </cell>
          <cell r="B1222" t="str">
            <v/>
          </cell>
          <cell r="C1222" t="str">
            <v/>
          </cell>
        </row>
        <row r="1223">
          <cell r="A1223" t="str">
            <v/>
          </cell>
          <cell r="B1223" t="str">
            <v/>
          </cell>
          <cell r="C1223" t="str">
            <v/>
          </cell>
        </row>
        <row r="1224">
          <cell r="A1224" t="str">
            <v/>
          </cell>
          <cell r="B1224" t="str">
            <v/>
          </cell>
          <cell r="C1224" t="str">
            <v/>
          </cell>
        </row>
        <row r="1225">
          <cell r="A1225" t="str">
            <v/>
          </cell>
          <cell r="B1225" t="str">
            <v/>
          </cell>
          <cell r="C1225" t="str">
            <v/>
          </cell>
        </row>
        <row r="1226">
          <cell r="A1226" t="str">
            <v/>
          </cell>
          <cell r="B1226" t="str">
            <v/>
          </cell>
          <cell r="C1226" t="str">
            <v/>
          </cell>
        </row>
        <row r="1227">
          <cell r="A1227" t="str">
            <v/>
          </cell>
          <cell r="B1227" t="str">
            <v/>
          </cell>
          <cell r="C1227" t="str">
            <v/>
          </cell>
        </row>
        <row r="1228">
          <cell r="A1228" t="str">
            <v/>
          </cell>
          <cell r="B1228" t="str">
            <v/>
          </cell>
          <cell r="C1228" t="str">
            <v/>
          </cell>
        </row>
        <row r="1229">
          <cell r="A1229" t="str">
            <v/>
          </cell>
          <cell r="B1229" t="str">
            <v/>
          </cell>
          <cell r="C1229" t="str">
            <v/>
          </cell>
        </row>
        <row r="1230">
          <cell r="A1230" t="str">
            <v/>
          </cell>
          <cell r="B1230" t="str">
            <v/>
          </cell>
          <cell r="C1230" t="str">
            <v/>
          </cell>
        </row>
        <row r="1231">
          <cell r="A1231" t="str">
            <v/>
          </cell>
          <cell r="B1231" t="str">
            <v/>
          </cell>
          <cell r="C1231" t="str">
            <v/>
          </cell>
        </row>
        <row r="1232">
          <cell r="A1232" t="str">
            <v/>
          </cell>
          <cell r="B1232" t="str">
            <v/>
          </cell>
          <cell r="C1232" t="str">
            <v/>
          </cell>
        </row>
        <row r="1233">
          <cell r="A1233" t="str">
            <v/>
          </cell>
          <cell r="B1233" t="str">
            <v/>
          </cell>
          <cell r="C1233" t="str">
            <v/>
          </cell>
        </row>
        <row r="1234">
          <cell r="A1234" t="str">
            <v/>
          </cell>
          <cell r="B1234" t="str">
            <v/>
          </cell>
          <cell r="C1234" t="str">
            <v/>
          </cell>
        </row>
        <row r="1235">
          <cell r="A1235" t="str">
            <v/>
          </cell>
          <cell r="B1235" t="str">
            <v/>
          </cell>
          <cell r="C1235" t="str">
            <v/>
          </cell>
        </row>
        <row r="1236">
          <cell r="A1236" t="str">
            <v/>
          </cell>
          <cell r="B1236" t="str">
            <v/>
          </cell>
          <cell r="C1236" t="str">
            <v/>
          </cell>
        </row>
        <row r="1237">
          <cell r="A1237" t="str">
            <v/>
          </cell>
          <cell r="B1237" t="str">
            <v/>
          </cell>
          <cell r="C1237" t="str">
            <v/>
          </cell>
        </row>
        <row r="1238">
          <cell r="A1238" t="str">
            <v/>
          </cell>
          <cell r="B1238" t="str">
            <v/>
          </cell>
          <cell r="C1238" t="str">
            <v/>
          </cell>
        </row>
        <row r="1239">
          <cell r="A1239" t="str">
            <v/>
          </cell>
          <cell r="B1239" t="str">
            <v/>
          </cell>
          <cell r="C1239" t="str">
            <v/>
          </cell>
        </row>
        <row r="1240">
          <cell r="A1240" t="str">
            <v/>
          </cell>
          <cell r="B1240" t="str">
            <v/>
          </cell>
          <cell r="C1240" t="str">
            <v/>
          </cell>
        </row>
        <row r="1241">
          <cell r="A1241" t="str">
            <v/>
          </cell>
          <cell r="B1241" t="str">
            <v/>
          </cell>
          <cell r="C1241" t="str">
            <v/>
          </cell>
        </row>
        <row r="1242">
          <cell r="A1242" t="str">
            <v/>
          </cell>
          <cell r="B1242" t="str">
            <v/>
          </cell>
          <cell r="C1242" t="str">
            <v/>
          </cell>
        </row>
        <row r="1243">
          <cell r="A1243" t="str">
            <v/>
          </cell>
          <cell r="B1243" t="str">
            <v/>
          </cell>
          <cell r="C1243" t="str">
            <v/>
          </cell>
        </row>
        <row r="1244">
          <cell r="A1244" t="str">
            <v/>
          </cell>
          <cell r="B1244" t="str">
            <v/>
          </cell>
          <cell r="C1244" t="str">
            <v/>
          </cell>
        </row>
        <row r="1245">
          <cell r="A1245" t="str">
            <v/>
          </cell>
          <cell r="B1245" t="str">
            <v/>
          </cell>
          <cell r="C1245" t="str">
            <v/>
          </cell>
        </row>
        <row r="1246">
          <cell r="A1246" t="str">
            <v/>
          </cell>
          <cell r="B1246" t="str">
            <v/>
          </cell>
          <cell r="C1246" t="str">
            <v/>
          </cell>
        </row>
        <row r="1247">
          <cell r="A1247" t="str">
            <v/>
          </cell>
          <cell r="B1247" t="str">
            <v/>
          </cell>
          <cell r="C1247" t="str">
            <v/>
          </cell>
        </row>
        <row r="1248">
          <cell r="A1248" t="str">
            <v/>
          </cell>
          <cell r="B1248" t="str">
            <v/>
          </cell>
          <cell r="C1248" t="str">
            <v/>
          </cell>
        </row>
        <row r="1249">
          <cell r="A1249" t="str">
            <v/>
          </cell>
          <cell r="B1249" t="str">
            <v/>
          </cell>
          <cell r="C1249" t="str">
            <v/>
          </cell>
        </row>
        <row r="1250">
          <cell r="A1250" t="str">
            <v/>
          </cell>
          <cell r="B1250" t="str">
            <v/>
          </cell>
          <cell r="C1250" t="str">
            <v/>
          </cell>
        </row>
        <row r="1251">
          <cell r="A1251" t="str">
            <v/>
          </cell>
          <cell r="B1251" t="str">
            <v/>
          </cell>
          <cell r="C1251" t="str">
            <v/>
          </cell>
        </row>
        <row r="1252">
          <cell r="A1252" t="str">
            <v/>
          </cell>
          <cell r="B1252" t="str">
            <v/>
          </cell>
          <cell r="C1252" t="str">
            <v/>
          </cell>
        </row>
        <row r="1253">
          <cell r="A1253" t="str">
            <v/>
          </cell>
          <cell r="B1253" t="str">
            <v/>
          </cell>
          <cell r="C1253" t="str">
            <v/>
          </cell>
        </row>
        <row r="1254">
          <cell r="A1254" t="str">
            <v/>
          </cell>
          <cell r="B1254" t="str">
            <v/>
          </cell>
          <cell r="C1254" t="str">
            <v/>
          </cell>
        </row>
        <row r="1255">
          <cell r="A1255" t="str">
            <v/>
          </cell>
          <cell r="B1255" t="str">
            <v/>
          </cell>
          <cell r="C1255" t="str">
            <v/>
          </cell>
        </row>
        <row r="1256">
          <cell r="A1256" t="str">
            <v/>
          </cell>
          <cell r="B1256" t="str">
            <v/>
          </cell>
          <cell r="C1256" t="str">
            <v/>
          </cell>
        </row>
        <row r="1257">
          <cell r="A1257" t="str">
            <v/>
          </cell>
          <cell r="B1257" t="str">
            <v/>
          </cell>
          <cell r="C1257" t="str">
            <v/>
          </cell>
        </row>
        <row r="1258">
          <cell r="A1258" t="str">
            <v/>
          </cell>
          <cell r="B1258" t="str">
            <v/>
          </cell>
          <cell r="C1258" t="str">
            <v/>
          </cell>
        </row>
        <row r="1259">
          <cell r="A1259" t="str">
            <v/>
          </cell>
          <cell r="B1259" t="str">
            <v/>
          </cell>
          <cell r="C1259" t="str">
            <v/>
          </cell>
        </row>
        <row r="1260">
          <cell r="A1260" t="str">
            <v/>
          </cell>
          <cell r="B1260" t="str">
            <v/>
          </cell>
          <cell r="C1260" t="str">
            <v/>
          </cell>
        </row>
        <row r="1261">
          <cell r="A1261" t="str">
            <v/>
          </cell>
          <cell r="B1261" t="str">
            <v/>
          </cell>
          <cell r="C1261" t="str">
            <v/>
          </cell>
        </row>
        <row r="1262">
          <cell r="A1262" t="str">
            <v/>
          </cell>
          <cell r="B1262" t="str">
            <v/>
          </cell>
          <cell r="C1262" t="str">
            <v/>
          </cell>
        </row>
        <row r="1263">
          <cell r="A1263" t="str">
            <v/>
          </cell>
          <cell r="B1263" t="str">
            <v/>
          </cell>
          <cell r="C1263" t="str">
            <v/>
          </cell>
        </row>
        <row r="1264">
          <cell r="A1264" t="str">
            <v/>
          </cell>
          <cell r="B1264" t="str">
            <v/>
          </cell>
          <cell r="C1264" t="str">
            <v/>
          </cell>
        </row>
        <row r="1265">
          <cell r="A1265" t="str">
            <v/>
          </cell>
          <cell r="B1265" t="str">
            <v/>
          </cell>
          <cell r="C1265" t="str">
            <v/>
          </cell>
        </row>
        <row r="1266">
          <cell r="A1266" t="str">
            <v/>
          </cell>
          <cell r="B1266" t="str">
            <v/>
          </cell>
          <cell r="C1266" t="str">
            <v/>
          </cell>
        </row>
        <row r="1267">
          <cell r="A1267" t="str">
            <v/>
          </cell>
          <cell r="B1267" t="str">
            <v/>
          </cell>
          <cell r="C1267" t="str">
            <v/>
          </cell>
        </row>
        <row r="1268">
          <cell r="A1268" t="str">
            <v/>
          </cell>
          <cell r="B1268" t="str">
            <v/>
          </cell>
          <cell r="C1268" t="str">
            <v/>
          </cell>
        </row>
        <row r="1269">
          <cell r="A1269" t="str">
            <v/>
          </cell>
          <cell r="B1269" t="str">
            <v/>
          </cell>
          <cell r="C1269" t="str">
            <v/>
          </cell>
        </row>
        <row r="1270">
          <cell r="A1270" t="str">
            <v/>
          </cell>
          <cell r="B1270" t="str">
            <v/>
          </cell>
          <cell r="C1270" t="str">
            <v/>
          </cell>
        </row>
        <row r="1271">
          <cell r="A1271" t="str">
            <v/>
          </cell>
          <cell r="B1271" t="str">
            <v/>
          </cell>
          <cell r="C1271" t="str">
            <v/>
          </cell>
        </row>
        <row r="1272">
          <cell r="A1272" t="str">
            <v/>
          </cell>
          <cell r="B1272" t="str">
            <v/>
          </cell>
          <cell r="C1272" t="str">
            <v/>
          </cell>
        </row>
        <row r="1273">
          <cell r="A1273" t="str">
            <v/>
          </cell>
          <cell r="B1273" t="str">
            <v/>
          </cell>
          <cell r="C1273" t="str">
            <v/>
          </cell>
        </row>
        <row r="1274">
          <cell r="A1274" t="str">
            <v/>
          </cell>
          <cell r="B1274" t="str">
            <v/>
          </cell>
          <cell r="C1274" t="str">
            <v/>
          </cell>
        </row>
        <row r="1275">
          <cell r="A1275" t="str">
            <v/>
          </cell>
          <cell r="B1275" t="str">
            <v/>
          </cell>
          <cell r="C1275" t="str">
            <v/>
          </cell>
        </row>
        <row r="1276">
          <cell r="A1276" t="str">
            <v/>
          </cell>
          <cell r="B1276" t="str">
            <v/>
          </cell>
          <cell r="C1276" t="str">
            <v/>
          </cell>
        </row>
        <row r="1277">
          <cell r="A1277" t="str">
            <v/>
          </cell>
          <cell r="B1277" t="str">
            <v/>
          </cell>
          <cell r="C1277" t="str">
            <v/>
          </cell>
        </row>
        <row r="1278">
          <cell r="A1278" t="str">
            <v/>
          </cell>
          <cell r="B1278" t="str">
            <v/>
          </cell>
          <cell r="C1278" t="str">
            <v/>
          </cell>
        </row>
        <row r="1279">
          <cell r="A1279" t="str">
            <v/>
          </cell>
          <cell r="B1279" t="str">
            <v/>
          </cell>
          <cell r="C1279" t="str">
            <v/>
          </cell>
        </row>
        <row r="1280">
          <cell r="A1280" t="str">
            <v/>
          </cell>
          <cell r="B1280" t="str">
            <v/>
          </cell>
          <cell r="C1280" t="str">
            <v/>
          </cell>
        </row>
        <row r="1281">
          <cell r="A1281" t="str">
            <v/>
          </cell>
          <cell r="B1281" t="str">
            <v/>
          </cell>
          <cell r="C1281" t="str">
            <v/>
          </cell>
        </row>
        <row r="1282">
          <cell r="A1282" t="str">
            <v/>
          </cell>
          <cell r="B1282" t="str">
            <v/>
          </cell>
          <cell r="C1282" t="str">
            <v/>
          </cell>
        </row>
        <row r="1283">
          <cell r="A1283" t="str">
            <v/>
          </cell>
          <cell r="B1283" t="str">
            <v/>
          </cell>
          <cell r="C1283" t="str">
            <v/>
          </cell>
        </row>
        <row r="1284">
          <cell r="A1284" t="str">
            <v/>
          </cell>
          <cell r="B1284" t="str">
            <v/>
          </cell>
          <cell r="C1284" t="str">
            <v/>
          </cell>
        </row>
        <row r="1285">
          <cell r="A1285" t="str">
            <v/>
          </cell>
          <cell r="B1285" t="str">
            <v/>
          </cell>
          <cell r="C1285" t="str">
            <v/>
          </cell>
        </row>
        <row r="1286">
          <cell r="A1286" t="str">
            <v/>
          </cell>
          <cell r="B1286" t="str">
            <v/>
          </cell>
          <cell r="C1286" t="str">
            <v/>
          </cell>
        </row>
        <row r="1287">
          <cell r="A1287" t="str">
            <v/>
          </cell>
          <cell r="B1287" t="str">
            <v/>
          </cell>
          <cell r="C1287" t="str">
            <v/>
          </cell>
        </row>
        <row r="1288">
          <cell r="A1288" t="str">
            <v/>
          </cell>
          <cell r="B1288" t="str">
            <v/>
          </cell>
          <cell r="C1288" t="str">
            <v/>
          </cell>
        </row>
        <row r="1289">
          <cell r="A1289" t="str">
            <v/>
          </cell>
          <cell r="B1289" t="str">
            <v/>
          </cell>
          <cell r="C1289" t="str">
            <v/>
          </cell>
        </row>
        <row r="1290">
          <cell r="A1290" t="str">
            <v/>
          </cell>
          <cell r="B1290" t="str">
            <v/>
          </cell>
          <cell r="C1290" t="str">
            <v/>
          </cell>
        </row>
        <row r="1291">
          <cell r="A1291" t="str">
            <v/>
          </cell>
          <cell r="B1291" t="str">
            <v/>
          </cell>
          <cell r="C1291" t="str">
            <v/>
          </cell>
        </row>
        <row r="1292">
          <cell r="A1292" t="str">
            <v/>
          </cell>
          <cell r="B1292" t="str">
            <v/>
          </cell>
          <cell r="C1292" t="str">
            <v/>
          </cell>
        </row>
        <row r="1293">
          <cell r="A1293" t="str">
            <v/>
          </cell>
          <cell r="B1293" t="str">
            <v/>
          </cell>
          <cell r="C1293" t="str">
            <v/>
          </cell>
        </row>
        <row r="1294">
          <cell r="A1294" t="str">
            <v/>
          </cell>
          <cell r="B1294" t="str">
            <v/>
          </cell>
          <cell r="C1294" t="str">
            <v/>
          </cell>
        </row>
        <row r="1295">
          <cell r="A1295" t="str">
            <v/>
          </cell>
          <cell r="B1295" t="str">
            <v/>
          </cell>
          <cell r="C1295" t="str">
            <v/>
          </cell>
        </row>
        <row r="1296">
          <cell r="A1296" t="str">
            <v/>
          </cell>
          <cell r="B1296" t="str">
            <v/>
          </cell>
          <cell r="C1296" t="str">
            <v/>
          </cell>
        </row>
        <row r="1297">
          <cell r="A1297" t="str">
            <v/>
          </cell>
          <cell r="B1297" t="str">
            <v/>
          </cell>
          <cell r="C1297" t="str">
            <v/>
          </cell>
        </row>
        <row r="1298">
          <cell r="A1298" t="str">
            <v/>
          </cell>
          <cell r="B1298" t="str">
            <v/>
          </cell>
          <cell r="C1298" t="str">
            <v/>
          </cell>
        </row>
        <row r="1299">
          <cell r="A1299" t="str">
            <v/>
          </cell>
          <cell r="B1299" t="str">
            <v/>
          </cell>
          <cell r="C1299" t="str">
            <v/>
          </cell>
        </row>
        <row r="1300">
          <cell r="A1300" t="str">
            <v/>
          </cell>
          <cell r="B1300" t="str">
            <v/>
          </cell>
          <cell r="C1300" t="str">
            <v/>
          </cell>
        </row>
        <row r="1301">
          <cell r="A1301" t="str">
            <v/>
          </cell>
          <cell r="B1301" t="str">
            <v/>
          </cell>
          <cell r="C1301" t="str">
            <v/>
          </cell>
        </row>
        <row r="1302">
          <cell r="A1302" t="str">
            <v/>
          </cell>
          <cell r="B1302" t="str">
            <v/>
          </cell>
          <cell r="C1302" t="str">
            <v/>
          </cell>
        </row>
        <row r="1303">
          <cell r="A1303" t="str">
            <v/>
          </cell>
          <cell r="B1303" t="str">
            <v/>
          </cell>
          <cell r="C1303" t="str">
            <v/>
          </cell>
        </row>
        <row r="1304">
          <cell r="A1304" t="str">
            <v/>
          </cell>
          <cell r="B1304" t="str">
            <v/>
          </cell>
          <cell r="C1304" t="str">
            <v/>
          </cell>
        </row>
        <row r="1305">
          <cell r="A1305" t="str">
            <v/>
          </cell>
          <cell r="B1305" t="str">
            <v/>
          </cell>
          <cell r="C1305" t="str">
            <v/>
          </cell>
        </row>
        <row r="1306">
          <cell r="A1306" t="str">
            <v/>
          </cell>
          <cell r="B1306" t="str">
            <v/>
          </cell>
          <cell r="C1306" t="str">
            <v/>
          </cell>
        </row>
        <row r="1307">
          <cell r="A1307" t="str">
            <v/>
          </cell>
          <cell r="B1307" t="str">
            <v/>
          </cell>
          <cell r="C1307" t="str">
            <v/>
          </cell>
        </row>
        <row r="1308">
          <cell r="A1308" t="str">
            <v/>
          </cell>
          <cell r="B1308" t="str">
            <v/>
          </cell>
          <cell r="C1308" t="str">
            <v/>
          </cell>
        </row>
        <row r="1309">
          <cell r="A1309" t="str">
            <v/>
          </cell>
          <cell r="B1309" t="str">
            <v/>
          </cell>
          <cell r="C1309" t="str">
            <v/>
          </cell>
        </row>
        <row r="1310">
          <cell r="A1310" t="str">
            <v/>
          </cell>
          <cell r="B1310" t="str">
            <v/>
          </cell>
          <cell r="C1310" t="str">
            <v/>
          </cell>
        </row>
        <row r="1311">
          <cell r="A1311" t="str">
            <v/>
          </cell>
          <cell r="B1311" t="str">
            <v/>
          </cell>
          <cell r="C1311" t="str">
            <v/>
          </cell>
        </row>
        <row r="1312">
          <cell r="A1312" t="str">
            <v/>
          </cell>
          <cell r="B1312" t="str">
            <v/>
          </cell>
          <cell r="C1312" t="str">
            <v/>
          </cell>
        </row>
        <row r="1313">
          <cell r="A1313" t="str">
            <v/>
          </cell>
          <cell r="B1313" t="str">
            <v/>
          </cell>
          <cell r="C1313" t="str">
            <v/>
          </cell>
        </row>
        <row r="1314">
          <cell r="A1314" t="str">
            <v/>
          </cell>
          <cell r="B1314" t="str">
            <v/>
          </cell>
          <cell r="C1314" t="str">
            <v/>
          </cell>
        </row>
        <row r="1315">
          <cell r="A1315" t="str">
            <v/>
          </cell>
          <cell r="B1315" t="str">
            <v/>
          </cell>
          <cell r="C1315" t="str">
            <v/>
          </cell>
        </row>
        <row r="1316">
          <cell r="A1316" t="str">
            <v/>
          </cell>
          <cell r="B1316" t="str">
            <v/>
          </cell>
          <cell r="C1316" t="str">
            <v/>
          </cell>
        </row>
        <row r="1317">
          <cell r="A1317" t="str">
            <v/>
          </cell>
          <cell r="B1317" t="str">
            <v/>
          </cell>
          <cell r="C1317" t="str">
            <v/>
          </cell>
        </row>
        <row r="1318">
          <cell r="A1318" t="str">
            <v/>
          </cell>
          <cell r="B1318" t="str">
            <v/>
          </cell>
          <cell r="C1318" t="str">
            <v/>
          </cell>
        </row>
        <row r="1319">
          <cell r="A1319" t="str">
            <v/>
          </cell>
          <cell r="B1319" t="str">
            <v/>
          </cell>
          <cell r="C1319" t="str">
            <v/>
          </cell>
        </row>
        <row r="1320">
          <cell r="A1320" t="str">
            <v/>
          </cell>
          <cell r="B1320" t="str">
            <v/>
          </cell>
          <cell r="C1320" t="str">
            <v/>
          </cell>
        </row>
        <row r="1321">
          <cell r="A1321" t="str">
            <v/>
          </cell>
          <cell r="B1321" t="str">
            <v/>
          </cell>
          <cell r="C1321" t="str">
            <v/>
          </cell>
        </row>
        <row r="1322">
          <cell r="A1322" t="str">
            <v/>
          </cell>
          <cell r="B1322" t="str">
            <v/>
          </cell>
          <cell r="C1322" t="str">
            <v/>
          </cell>
        </row>
        <row r="1323">
          <cell r="A1323" t="str">
            <v/>
          </cell>
          <cell r="B1323" t="str">
            <v/>
          </cell>
          <cell r="C1323" t="str">
            <v/>
          </cell>
        </row>
        <row r="1324">
          <cell r="A1324" t="str">
            <v/>
          </cell>
          <cell r="B1324" t="str">
            <v/>
          </cell>
          <cell r="C1324" t="str">
            <v/>
          </cell>
        </row>
        <row r="1325">
          <cell r="A1325" t="str">
            <v/>
          </cell>
          <cell r="B1325" t="str">
            <v/>
          </cell>
          <cell r="C1325" t="str">
            <v/>
          </cell>
        </row>
        <row r="1326">
          <cell r="A1326" t="str">
            <v/>
          </cell>
          <cell r="B1326" t="str">
            <v/>
          </cell>
          <cell r="C1326" t="str">
            <v/>
          </cell>
        </row>
        <row r="1327">
          <cell r="A1327" t="str">
            <v/>
          </cell>
          <cell r="B1327" t="str">
            <v/>
          </cell>
          <cell r="C1327" t="str">
            <v/>
          </cell>
        </row>
        <row r="1328">
          <cell r="A1328" t="str">
            <v/>
          </cell>
          <cell r="B1328" t="str">
            <v/>
          </cell>
          <cell r="C1328" t="str">
            <v/>
          </cell>
        </row>
        <row r="1329">
          <cell r="A1329" t="str">
            <v/>
          </cell>
          <cell r="B1329" t="str">
            <v/>
          </cell>
          <cell r="C1329" t="str">
            <v/>
          </cell>
        </row>
        <row r="1330">
          <cell r="A1330" t="str">
            <v/>
          </cell>
          <cell r="B1330" t="str">
            <v/>
          </cell>
          <cell r="C1330" t="str">
            <v/>
          </cell>
        </row>
        <row r="1331">
          <cell r="A1331" t="str">
            <v/>
          </cell>
          <cell r="B1331" t="str">
            <v/>
          </cell>
          <cell r="C1331" t="str">
            <v/>
          </cell>
        </row>
        <row r="1332">
          <cell r="A1332" t="str">
            <v/>
          </cell>
          <cell r="B1332" t="str">
            <v/>
          </cell>
          <cell r="C1332" t="str">
            <v/>
          </cell>
        </row>
        <row r="1333">
          <cell r="A1333" t="str">
            <v/>
          </cell>
          <cell r="B1333" t="str">
            <v/>
          </cell>
          <cell r="C1333" t="str">
            <v/>
          </cell>
        </row>
        <row r="1334">
          <cell r="A1334" t="str">
            <v/>
          </cell>
          <cell r="B1334" t="str">
            <v/>
          </cell>
          <cell r="C1334" t="str">
            <v/>
          </cell>
        </row>
        <row r="1335">
          <cell r="A1335" t="str">
            <v/>
          </cell>
          <cell r="B1335" t="str">
            <v/>
          </cell>
          <cell r="C1335" t="str">
            <v/>
          </cell>
        </row>
        <row r="1336">
          <cell r="A1336" t="str">
            <v/>
          </cell>
          <cell r="B1336" t="str">
            <v/>
          </cell>
          <cell r="C1336" t="str">
            <v/>
          </cell>
        </row>
        <row r="1337">
          <cell r="A1337" t="str">
            <v/>
          </cell>
          <cell r="B1337" t="str">
            <v/>
          </cell>
          <cell r="C1337" t="str">
            <v/>
          </cell>
        </row>
        <row r="1338">
          <cell r="A1338" t="str">
            <v/>
          </cell>
          <cell r="B1338" t="str">
            <v/>
          </cell>
          <cell r="C1338" t="str">
            <v/>
          </cell>
        </row>
        <row r="1339">
          <cell r="A1339" t="str">
            <v/>
          </cell>
          <cell r="B1339" t="str">
            <v/>
          </cell>
          <cell r="C1339" t="str">
            <v/>
          </cell>
        </row>
        <row r="1340">
          <cell r="A1340" t="str">
            <v/>
          </cell>
          <cell r="B1340" t="str">
            <v/>
          </cell>
          <cell r="C1340" t="str">
            <v/>
          </cell>
        </row>
        <row r="1341">
          <cell r="A1341" t="str">
            <v/>
          </cell>
          <cell r="B1341" t="str">
            <v/>
          </cell>
          <cell r="C1341" t="str">
            <v/>
          </cell>
        </row>
        <row r="1342">
          <cell r="A1342" t="str">
            <v/>
          </cell>
          <cell r="B1342" t="str">
            <v/>
          </cell>
          <cell r="C1342" t="str">
            <v/>
          </cell>
        </row>
        <row r="1343">
          <cell r="A1343" t="str">
            <v/>
          </cell>
          <cell r="B1343" t="str">
            <v/>
          </cell>
          <cell r="C1343" t="str">
            <v/>
          </cell>
        </row>
        <row r="1344">
          <cell r="A1344" t="str">
            <v/>
          </cell>
          <cell r="B1344" t="str">
            <v/>
          </cell>
          <cell r="C1344" t="str">
            <v/>
          </cell>
        </row>
        <row r="1345">
          <cell r="A1345" t="str">
            <v/>
          </cell>
          <cell r="B1345" t="str">
            <v/>
          </cell>
          <cell r="C1345" t="str">
            <v/>
          </cell>
        </row>
        <row r="1346">
          <cell r="A1346" t="str">
            <v/>
          </cell>
          <cell r="B1346" t="str">
            <v/>
          </cell>
          <cell r="C1346" t="str">
            <v/>
          </cell>
        </row>
        <row r="1347">
          <cell r="A1347" t="str">
            <v/>
          </cell>
          <cell r="B1347" t="str">
            <v/>
          </cell>
          <cell r="C1347" t="str">
            <v/>
          </cell>
        </row>
        <row r="1348">
          <cell r="A1348" t="str">
            <v/>
          </cell>
          <cell r="B1348" t="str">
            <v/>
          </cell>
          <cell r="C1348" t="str">
            <v/>
          </cell>
        </row>
        <row r="1349">
          <cell r="A1349" t="str">
            <v/>
          </cell>
          <cell r="B1349" t="str">
            <v/>
          </cell>
          <cell r="C1349" t="str">
            <v/>
          </cell>
        </row>
        <row r="1350">
          <cell r="A1350" t="str">
            <v/>
          </cell>
          <cell r="B1350" t="str">
            <v/>
          </cell>
          <cell r="C1350" t="str">
            <v/>
          </cell>
        </row>
        <row r="1351">
          <cell r="A1351" t="str">
            <v/>
          </cell>
          <cell r="B1351" t="str">
            <v/>
          </cell>
          <cell r="C1351" t="str">
            <v/>
          </cell>
        </row>
        <row r="1352">
          <cell r="A1352" t="str">
            <v/>
          </cell>
          <cell r="B1352" t="str">
            <v/>
          </cell>
          <cell r="C1352" t="str">
            <v/>
          </cell>
        </row>
        <row r="1353">
          <cell r="A1353" t="str">
            <v/>
          </cell>
          <cell r="B1353" t="str">
            <v/>
          </cell>
          <cell r="C1353" t="str">
            <v/>
          </cell>
        </row>
        <row r="1354">
          <cell r="A1354" t="str">
            <v/>
          </cell>
          <cell r="B1354" t="str">
            <v/>
          </cell>
          <cell r="C1354" t="str">
            <v/>
          </cell>
        </row>
        <row r="1355">
          <cell r="A1355" t="str">
            <v/>
          </cell>
          <cell r="B1355" t="str">
            <v/>
          </cell>
          <cell r="C1355" t="str">
            <v/>
          </cell>
        </row>
        <row r="1356">
          <cell r="A1356" t="str">
            <v/>
          </cell>
          <cell r="B1356" t="str">
            <v/>
          </cell>
          <cell r="C1356" t="str">
            <v/>
          </cell>
        </row>
        <row r="1357">
          <cell r="A1357" t="str">
            <v/>
          </cell>
          <cell r="B1357" t="str">
            <v/>
          </cell>
          <cell r="C1357" t="str">
            <v/>
          </cell>
        </row>
        <row r="1358">
          <cell r="A1358" t="str">
            <v/>
          </cell>
          <cell r="B1358" t="str">
            <v/>
          </cell>
          <cell r="C1358" t="str">
            <v/>
          </cell>
        </row>
        <row r="1359">
          <cell r="A1359" t="str">
            <v/>
          </cell>
          <cell r="B1359" t="str">
            <v/>
          </cell>
          <cell r="C1359" t="str">
            <v/>
          </cell>
        </row>
        <row r="1360">
          <cell r="A1360" t="str">
            <v/>
          </cell>
          <cell r="B1360" t="str">
            <v/>
          </cell>
          <cell r="C1360" t="str">
            <v/>
          </cell>
        </row>
        <row r="1361">
          <cell r="A1361" t="str">
            <v/>
          </cell>
          <cell r="B1361" t="str">
            <v/>
          </cell>
          <cell r="C1361" t="str">
            <v/>
          </cell>
        </row>
        <row r="1362">
          <cell r="A1362" t="str">
            <v/>
          </cell>
          <cell r="B1362" t="str">
            <v/>
          </cell>
          <cell r="C1362" t="str">
            <v/>
          </cell>
        </row>
        <row r="1363">
          <cell r="A1363" t="str">
            <v/>
          </cell>
          <cell r="B1363" t="str">
            <v/>
          </cell>
          <cell r="C1363" t="str">
            <v/>
          </cell>
        </row>
        <row r="1364">
          <cell r="A1364" t="str">
            <v/>
          </cell>
          <cell r="B1364" t="str">
            <v/>
          </cell>
          <cell r="C1364" t="str">
            <v/>
          </cell>
        </row>
        <row r="1365">
          <cell r="A1365" t="str">
            <v/>
          </cell>
          <cell r="B1365" t="str">
            <v/>
          </cell>
          <cell r="C1365" t="str">
            <v/>
          </cell>
        </row>
        <row r="1366">
          <cell r="A1366" t="str">
            <v/>
          </cell>
          <cell r="B1366" t="str">
            <v/>
          </cell>
          <cell r="C1366" t="str">
            <v/>
          </cell>
        </row>
        <row r="1367">
          <cell r="A1367" t="str">
            <v/>
          </cell>
          <cell r="B1367" t="str">
            <v/>
          </cell>
          <cell r="C1367" t="str">
            <v/>
          </cell>
        </row>
        <row r="1368">
          <cell r="A1368" t="str">
            <v/>
          </cell>
          <cell r="B1368" t="str">
            <v/>
          </cell>
          <cell r="C1368" t="str">
            <v/>
          </cell>
        </row>
        <row r="1369">
          <cell r="A1369" t="str">
            <v/>
          </cell>
          <cell r="B1369" t="str">
            <v/>
          </cell>
          <cell r="C1369" t="str">
            <v/>
          </cell>
        </row>
        <row r="1370">
          <cell r="A1370" t="str">
            <v/>
          </cell>
          <cell r="B1370" t="str">
            <v/>
          </cell>
          <cell r="C1370" t="str">
            <v/>
          </cell>
        </row>
        <row r="1371">
          <cell r="A1371" t="str">
            <v/>
          </cell>
          <cell r="B1371" t="str">
            <v/>
          </cell>
          <cell r="C1371" t="str">
            <v/>
          </cell>
        </row>
        <row r="1372">
          <cell r="A1372" t="str">
            <v/>
          </cell>
          <cell r="B1372" t="str">
            <v/>
          </cell>
          <cell r="C1372" t="str">
            <v/>
          </cell>
        </row>
        <row r="1373">
          <cell r="A1373" t="str">
            <v/>
          </cell>
          <cell r="B1373" t="str">
            <v/>
          </cell>
          <cell r="C1373" t="str">
            <v/>
          </cell>
        </row>
        <row r="1374">
          <cell r="A1374" t="str">
            <v/>
          </cell>
          <cell r="B1374" t="str">
            <v/>
          </cell>
          <cell r="C1374" t="str">
            <v/>
          </cell>
        </row>
        <row r="1375">
          <cell r="A1375" t="str">
            <v/>
          </cell>
          <cell r="B1375" t="str">
            <v/>
          </cell>
          <cell r="C1375" t="str">
            <v/>
          </cell>
        </row>
        <row r="1376">
          <cell r="A1376" t="str">
            <v/>
          </cell>
          <cell r="B1376" t="str">
            <v/>
          </cell>
          <cell r="C1376" t="str">
            <v/>
          </cell>
        </row>
        <row r="1377">
          <cell r="A1377" t="str">
            <v/>
          </cell>
          <cell r="B1377" t="str">
            <v/>
          </cell>
          <cell r="C1377" t="str">
            <v/>
          </cell>
        </row>
        <row r="1378">
          <cell r="A1378" t="str">
            <v/>
          </cell>
          <cell r="B1378" t="str">
            <v/>
          </cell>
          <cell r="C1378" t="str">
            <v/>
          </cell>
        </row>
        <row r="1379">
          <cell r="A1379" t="str">
            <v/>
          </cell>
          <cell r="B1379" t="str">
            <v/>
          </cell>
          <cell r="C1379" t="str">
            <v/>
          </cell>
        </row>
        <row r="1380">
          <cell r="A1380" t="str">
            <v/>
          </cell>
          <cell r="B1380" t="str">
            <v/>
          </cell>
          <cell r="C1380" t="str">
            <v/>
          </cell>
        </row>
        <row r="1381">
          <cell r="A1381" t="str">
            <v/>
          </cell>
          <cell r="B1381" t="str">
            <v/>
          </cell>
          <cell r="C1381" t="str">
            <v/>
          </cell>
        </row>
        <row r="1382">
          <cell r="A1382" t="str">
            <v/>
          </cell>
          <cell r="B1382" t="str">
            <v/>
          </cell>
          <cell r="C1382" t="str">
            <v/>
          </cell>
        </row>
        <row r="1383">
          <cell r="A1383" t="str">
            <v/>
          </cell>
          <cell r="B1383" t="str">
            <v/>
          </cell>
          <cell r="C1383" t="str">
            <v/>
          </cell>
        </row>
        <row r="1384">
          <cell r="A1384" t="str">
            <v/>
          </cell>
          <cell r="B1384" t="str">
            <v/>
          </cell>
          <cell r="C1384" t="str">
            <v/>
          </cell>
        </row>
        <row r="1385">
          <cell r="A1385" t="str">
            <v/>
          </cell>
          <cell r="B1385" t="str">
            <v/>
          </cell>
          <cell r="C1385" t="str">
            <v/>
          </cell>
        </row>
        <row r="1386">
          <cell r="A1386" t="str">
            <v/>
          </cell>
          <cell r="B1386" t="str">
            <v/>
          </cell>
          <cell r="C1386" t="str">
            <v/>
          </cell>
        </row>
        <row r="1387">
          <cell r="A1387" t="str">
            <v/>
          </cell>
          <cell r="B1387" t="str">
            <v/>
          </cell>
          <cell r="C1387" t="str">
            <v/>
          </cell>
        </row>
        <row r="1388">
          <cell r="A1388" t="str">
            <v/>
          </cell>
          <cell r="B1388" t="str">
            <v/>
          </cell>
          <cell r="C1388" t="str">
            <v/>
          </cell>
        </row>
        <row r="1389">
          <cell r="A1389" t="str">
            <v/>
          </cell>
          <cell r="B1389" t="str">
            <v/>
          </cell>
          <cell r="C1389" t="str">
            <v/>
          </cell>
        </row>
        <row r="1390">
          <cell r="A1390" t="str">
            <v/>
          </cell>
          <cell r="B1390" t="str">
            <v/>
          </cell>
          <cell r="C1390" t="str">
            <v/>
          </cell>
        </row>
        <row r="1391">
          <cell r="A1391" t="str">
            <v/>
          </cell>
          <cell r="B1391" t="str">
            <v/>
          </cell>
          <cell r="C1391" t="str">
            <v/>
          </cell>
        </row>
        <row r="1392">
          <cell r="A1392" t="str">
            <v/>
          </cell>
          <cell r="B1392" t="str">
            <v/>
          </cell>
          <cell r="C1392" t="str">
            <v/>
          </cell>
        </row>
        <row r="1393">
          <cell r="A1393" t="str">
            <v/>
          </cell>
          <cell r="B1393" t="str">
            <v/>
          </cell>
          <cell r="C1393" t="str">
            <v/>
          </cell>
        </row>
        <row r="1394">
          <cell r="A1394" t="str">
            <v/>
          </cell>
          <cell r="B1394" t="str">
            <v/>
          </cell>
          <cell r="C1394" t="str">
            <v/>
          </cell>
        </row>
        <row r="1395">
          <cell r="A1395" t="str">
            <v/>
          </cell>
          <cell r="B1395" t="str">
            <v/>
          </cell>
          <cell r="C1395" t="str">
            <v/>
          </cell>
        </row>
        <row r="1396">
          <cell r="A1396" t="str">
            <v/>
          </cell>
          <cell r="B1396" t="str">
            <v/>
          </cell>
          <cell r="C1396" t="str">
            <v/>
          </cell>
        </row>
        <row r="1397">
          <cell r="A1397" t="str">
            <v/>
          </cell>
          <cell r="B1397" t="str">
            <v/>
          </cell>
          <cell r="C1397" t="str">
            <v/>
          </cell>
        </row>
        <row r="1398">
          <cell r="A1398" t="str">
            <v/>
          </cell>
          <cell r="B1398" t="str">
            <v/>
          </cell>
          <cell r="C1398" t="str">
            <v/>
          </cell>
        </row>
        <row r="1399">
          <cell r="A1399" t="str">
            <v/>
          </cell>
          <cell r="B1399" t="str">
            <v/>
          </cell>
          <cell r="C1399" t="str">
            <v/>
          </cell>
        </row>
        <row r="1400">
          <cell r="A1400" t="str">
            <v/>
          </cell>
          <cell r="B1400" t="str">
            <v/>
          </cell>
          <cell r="C1400" t="str">
            <v/>
          </cell>
        </row>
        <row r="1401">
          <cell r="A1401" t="str">
            <v/>
          </cell>
          <cell r="B1401" t="str">
            <v/>
          </cell>
          <cell r="C1401" t="str">
            <v/>
          </cell>
        </row>
        <row r="1402">
          <cell r="A1402" t="str">
            <v/>
          </cell>
          <cell r="B1402" t="str">
            <v/>
          </cell>
          <cell r="C1402" t="str">
            <v/>
          </cell>
        </row>
        <row r="1403">
          <cell r="A1403" t="str">
            <v/>
          </cell>
          <cell r="B1403" t="str">
            <v/>
          </cell>
          <cell r="C1403" t="str">
            <v/>
          </cell>
        </row>
        <row r="1404">
          <cell r="A1404" t="str">
            <v/>
          </cell>
          <cell r="B1404" t="str">
            <v/>
          </cell>
          <cell r="C1404" t="str">
            <v/>
          </cell>
        </row>
        <row r="1405">
          <cell r="A1405" t="str">
            <v/>
          </cell>
          <cell r="B1405" t="str">
            <v/>
          </cell>
          <cell r="C1405" t="str">
            <v/>
          </cell>
        </row>
        <row r="1406">
          <cell r="A1406" t="str">
            <v/>
          </cell>
          <cell r="B1406" t="str">
            <v/>
          </cell>
          <cell r="C1406" t="str">
            <v/>
          </cell>
        </row>
        <row r="1407">
          <cell r="A1407" t="str">
            <v/>
          </cell>
          <cell r="B1407" t="str">
            <v/>
          </cell>
          <cell r="C1407" t="str">
            <v/>
          </cell>
        </row>
        <row r="1408">
          <cell r="A1408" t="str">
            <v/>
          </cell>
          <cell r="B1408" t="str">
            <v/>
          </cell>
          <cell r="C1408" t="str">
            <v/>
          </cell>
        </row>
        <row r="1409">
          <cell r="A1409" t="str">
            <v/>
          </cell>
          <cell r="B1409" t="str">
            <v/>
          </cell>
          <cell r="C1409" t="str">
            <v/>
          </cell>
        </row>
        <row r="1410">
          <cell r="A1410" t="str">
            <v/>
          </cell>
          <cell r="B1410" t="str">
            <v/>
          </cell>
          <cell r="C1410" t="str">
            <v/>
          </cell>
        </row>
        <row r="1411">
          <cell r="A1411" t="str">
            <v/>
          </cell>
          <cell r="B1411" t="str">
            <v/>
          </cell>
          <cell r="C1411" t="str">
            <v/>
          </cell>
        </row>
        <row r="1412">
          <cell r="A1412" t="str">
            <v/>
          </cell>
          <cell r="B1412" t="str">
            <v/>
          </cell>
          <cell r="C1412" t="str">
            <v/>
          </cell>
        </row>
        <row r="1413">
          <cell r="A1413" t="str">
            <v/>
          </cell>
          <cell r="B1413" t="str">
            <v/>
          </cell>
          <cell r="C1413" t="str">
            <v/>
          </cell>
        </row>
        <row r="1414">
          <cell r="A1414" t="str">
            <v/>
          </cell>
          <cell r="B1414" t="str">
            <v/>
          </cell>
          <cell r="C1414" t="str">
            <v/>
          </cell>
        </row>
        <row r="1415">
          <cell r="A1415" t="str">
            <v/>
          </cell>
          <cell r="B1415" t="str">
            <v/>
          </cell>
          <cell r="C1415" t="str">
            <v/>
          </cell>
        </row>
        <row r="1416">
          <cell r="A1416" t="str">
            <v/>
          </cell>
          <cell r="B1416" t="str">
            <v/>
          </cell>
          <cell r="C1416" t="str">
            <v/>
          </cell>
        </row>
        <row r="1417">
          <cell r="A1417" t="str">
            <v/>
          </cell>
          <cell r="B1417" t="str">
            <v/>
          </cell>
          <cell r="C1417" t="str">
            <v/>
          </cell>
        </row>
        <row r="1418">
          <cell r="A1418" t="str">
            <v/>
          </cell>
          <cell r="B1418" t="str">
            <v/>
          </cell>
          <cell r="C1418" t="str">
            <v/>
          </cell>
        </row>
        <row r="1419">
          <cell r="A1419" t="str">
            <v/>
          </cell>
          <cell r="B1419" t="str">
            <v/>
          </cell>
          <cell r="C1419" t="str">
            <v/>
          </cell>
        </row>
        <row r="1420">
          <cell r="A1420" t="str">
            <v/>
          </cell>
          <cell r="B1420" t="str">
            <v/>
          </cell>
          <cell r="C1420" t="str">
            <v/>
          </cell>
        </row>
        <row r="1421">
          <cell r="A1421" t="str">
            <v/>
          </cell>
          <cell r="B1421" t="str">
            <v/>
          </cell>
          <cell r="C1421" t="str">
            <v/>
          </cell>
        </row>
        <row r="1422">
          <cell r="A1422" t="str">
            <v/>
          </cell>
          <cell r="B1422" t="str">
            <v/>
          </cell>
          <cell r="C1422" t="str">
            <v/>
          </cell>
        </row>
        <row r="1423">
          <cell r="A1423" t="str">
            <v/>
          </cell>
          <cell r="B1423" t="str">
            <v/>
          </cell>
          <cell r="C1423" t="str">
            <v/>
          </cell>
        </row>
        <row r="1424">
          <cell r="A1424" t="str">
            <v/>
          </cell>
          <cell r="B1424" t="str">
            <v/>
          </cell>
          <cell r="C1424" t="str">
            <v/>
          </cell>
        </row>
        <row r="1425">
          <cell r="A1425" t="str">
            <v/>
          </cell>
          <cell r="B1425" t="str">
            <v/>
          </cell>
          <cell r="C1425" t="str">
            <v/>
          </cell>
        </row>
        <row r="1426">
          <cell r="A1426" t="str">
            <v/>
          </cell>
          <cell r="B1426" t="str">
            <v/>
          </cell>
          <cell r="C1426" t="str">
            <v/>
          </cell>
        </row>
        <row r="1427">
          <cell r="A1427" t="str">
            <v/>
          </cell>
          <cell r="B1427" t="str">
            <v/>
          </cell>
          <cell r="C1427" t="str">
            <v/>
          </cell>
        </row>
        <row r="1428">
          <cell r="A1428" t="str">
            <v/>
          </cell>
          <cell r="B1428" t="str">
            <v/>
          </cell>
          <cell r="C1428" t="str">
            <v/>
          </cell>
        </row>
        <row r="1429">
          <cell r="A1429" t="str">
            <v/>
          </cell>
          <cell r="B1429" t="str">
            <v/>
          </cell>
          <cell r="C1429" t="str">
            <v/>
          </cell>
        </row>
        <row r="1430">
          <cell r="A1430" t="str">
            <v/>
          </cell>
          <cell r="B1430" t="str">
            <v/>
          </cell>
          <cell r="C1430" t="str">
            <v/>
          </cell>
        </row>
        <row r="1431">
          <cell r="A1431" t="str">
            <v/>
          </cell>
          <cell r="B1431" t="str">
            <v/>
          </cell>
          <cell r="C1431" t="str">
            <v/>
          </cell>
        </row>
        <row r="1432">
          <cell r="A1432" t="str">
            <v/>
          </cell>
          <cell r="B1432" t="str">
            <v/>
          </cell>
          <cell r="C1432" t="str">
            <v/>
          </cell>
        </row>
        <row r="1433">
          <cell r="A1433" t="str">
            <v/>
          </cell>
          <cell r="B1433" t="str">
            <v/>
          </cell>
          <cell r="C1433" t="str">
            <v/>
          </cell>
        </row>
        <row r="1434">
          <cell r="A1434" t="str">
            <v/>
          </cell>
          <cell r="B1434" t="str">
            <v/>
          </cell>
          <cell r="C1434" t="str">
            <v/>
          </cell>
        </row>
        <row r="1435">
          <cell r="A1435" t="str">
            <v/>
          </cell>
          <cell r="B1435" t="str">
            <v/>
          </cell>
          <cell r="C1435" t="str">
            <v/>
          </cell>
        </row>
        <row r="1436">
          <cell r="A1436" t="str">
            <v/>
          </cell>
          <cell r="B1436" t="str">
            <v/>
          </cell>
          <cell r="C1436" t="str">
            <v/>
          </cell>
        </row>
        <row r="1437">
          <cell r="A1437" t="str">
            <v/>
          </cell>
          <cell r="B1437" t="str">
            <v/>
          </cell>
          <cell r="C1437" t="str">
            <v/>
          </cell>
        </row>
        <row r="1438">
          <cell r="A1438" t="str">
            <v/>
          </cell>
          <cell r="B1438" t="str">
            <v/>
          </cell>
          <cell r="C1438" t="str">
            <v/>
          </cell>
        </row>
        <row r="1439">
          <cell r="A1439" t="str">
            <v/>
          </cell>
          <cell r="B1439" t="str">
            <v/>
          </cell>
          <cell r="C1439" t="str">
            <v/>
          </cell>
        </row>
        <row r="1440">
          <cell r="A1440" t="str">
            <v/>
          </cell>
          <cell r="B1440" t="str">
            <v/>
          </cell>
          <cell r="C1440" t="str">
            <v/>
          </cell>
        </row>
        <row r="1441">
          <cell r="A1441" t="str">
            <v/>
          </cell>
          <cell r="B1441" t="str">
            <v/>
          </cell>
          <cell r="C1441" t="str">
            <v/>
          </cell>
        </row>
        <row r="1442">
          <cell r="A1442" t="str">
            <v/>
          </cell>
          <cell r="B1442" t="str">
            <v/>
          </cell>
          <cell r="C1442" t="str">
            <v/>
          </cell>
        </row>
        <row r="1443">
          <cell r="A1443" t="str">
            <v/>
          </cell>
          <cell r="B1443" t="str">
            <v/>
          </cell>
          <cell r="C1443" t="str">
            <v/>
          </cell>
        </row>
        <row r="1444">
          <cell r="A1444" t="str">
            <v/>
          </cell>
          <cell r="B1444" t="str">
            <v/>
          </cell>
          <cell r="C1444" t="str">
            <v/>
          </cell>
        </row>
        <row r="1445">
          <cell r="A1445" t="str">
            <v/>
          </cell>
          <cell r="B1445" t="str">
            <v/>
          </cell>
          <cell r="C1445" t="str">
            <v/>
          </cell>
        </row>
        <row r="1446">
          <cell r="A1446" t="str">
            <v/>
          </cell>
          <cell r="B1446" t="str">
            <v/>
          </cell>
          <cell r="C1446" t="str">
            <v/>
          </cell>
        </row>
        <row r="1447">
          <cell r="A1447" t="str">
            <v/>
          </cell>
          <cell r="B1447" t="str">
            <v/>
          </cell>
          <cell r="C1447" t="str">
            <v/>
          </cell>
        </row>
        <row r="1448">
          <cell r="A1448" t="str">
            <v/>
          </cell>
          <cell r="B1448" t="str">
            <v/>
          </cell>
          <cell r="C1448" t="str">
            <v/>
          </cell>
        </row>
        <row r="1449">
          <cell r="A1449" t="str">
            <v/>
          </cell>
          <cell r="B1449" t="str">
            <v/>
          </cell>
          <cell r="C1449" t="str">
            <v/>
          </cell>
        </row>
        <row r="1450">
          <cell r="A1450" t="str">
            <v/>
          </cell>
          <cell r="B1450" t="str">
            <v/>
          </cell>
          <cell r="C1450" t="str">
            <v/>
          </cell>
        </row>
        <row r="1451">
          <cell r="A1451" t="str">
            <v/>
          </cell>
          <cell r="B1451" t="str">
            <v/>
          </cell>
          <cell r="C1451" t="str">
            <v/>
          </cell>
        </row>
        <row r="1452">
          <cell r="A1452" t="str">
            <v/>
          </cell>
          <cell r="B1452" t="str">
            <v/>
          </cell>
          <cell r="C1452" t="str">
            <v/>
          </cell>
        </row>
        <row r="1453">
          <cell r="A1453" t="str">
            <v/>
          </cell>
          <cell r="B1453" t="str">
            <v/>
          </cell>
          <cell r="C1453" t="str">
            <v/>
          </cell>
        </row>
        <row r="1454">
          <cell r="A1454" t="str">
            <v/>
          </cell>
          <cell r="B1454" t="str">
            <v/>
          </cell>
          <cell r="C1454" t="str">
            <v/>
          </cell>
        </row>
        <row r="1455">
          <cell r="A1455" t="str">
            <v/>
          </cell>
          <cell r="B1455" t="str">
            <v/>
          </cell>
          <cell r="C1455" t="str">
            <v/>
          </cell>
        </row>
        <row r="1456">
          <cell r="A1456" t="str">
            <v/>
          </cell>
          <cell r="B1456" t="str">
            <v/>
          </cell>
          <cell r="C1456" t="str">
            <v/>
          </cell>
        </row>
        <row r="1457">
          <cell r="A1457" t="str">
            <v/>
          </cell>
          <cell r="B1457" t="str">
            <v/>
          </cell>
          <cell r="C1457" t="str">
            <v/>
          </cell>
        </row>
        <row r="1458">
          <cell r="A1458" t="str">
            <v/>
          </cell>
          <cell r="B1458" t="str">
            <v/>
          </cell>
          <cell r="C1458" t="str">
            <v/>
          </cell>
        </row>
        <row r="1459">
          <cell r="A1459" t="str">
            <v/>
          </cell>
          <cell r="B1459" t="str">
            <v/>
          </cell>
          <cell r="C1459" t="str">
            <v/>
          </cell>
        </row>
        <row r="1460">
          <cell r="A1460" t="str">
            <v/>
          </cell>
          <cell r="B1460" t="str">
            <v/>
          </cell>
          <cell r="C1460" t="str">
            <v/>
          </cell>
        </row>
        <row r="1461">
          <cell r="A1461" t="str">
            <v/>
          </cell>
          <cell r="B1461" t="str">
            <v/>
          </cell>
          <cell r="C1461" t="str">
            <v/>
          </cell>
        </row>
        <row r="1462">
          <cell r="A1462" t="str">
            <v/>
          </cell>
          <cell r="B1462" t="str">
            <v/>
          </cell>
          <cell r="C1462" t="str">
            <v/>
          </cell>
        </row>
        <row r="1463">
          <cell r="A1463" t="str">
            <v/>
          </cell>
          <cell r="B1463" t="str">
            <v/>
          </cell>
          <cell r="C1463" t="str">
            <v/>
          </cell>
        </row>
        <row r="1464">
          <cell r="A1464" t="str">
            <v/>
          </cell>
          <cell r="B1464" t="str">
            <v/>
          </cell>
          <cell r="C1464" t="str">
            <v/>
          </cell>
        </row>
        <row r="1465">
          <cell r="A1465" t="str">
            <v/>
          </cell>
          <cell r="B1465" t="str">
            <v/>
          </cell>
          <cell r="C1465" t="str">
            <v/>
          </cell>
        </row>
        <row r="1466">
          <cell r="A1466" t="str">
            <v/>
          </cell>
          <cell r="B1466" t="str">
            <v/>
          </cell>
          <cell r="C1466" t="str">
            <v/>
          </cell>
        </row>
        <row r="1467">
          <cell r="A1467" t="str">
            <v/>
          </cell>
          <cell r="B1467" t="str">
            <v/>
          </cell>
          <cell r="C1467" t="str">
            <v/>
          </cell>
        </row>
        <row r="1468">
          <cell r="A1468" t="str">
            <v/>
          </cell>
          <cell r="B1468" t="str">
            <v/>
          </cell>
          <cell r="C1468" t="str">
            <v/>
          </cell>
        </row>
        <row r="1469">
          <cell r="A1469" t="str">
            <v/>
          </cell>
          <cell r="B1469" t="str">
            <v/>
          </cell>
          <cell r="C1469" t="str">
            <v/>
          </cell>
        </row>
        <row r="1470">
          <cell r="A1470" t="str">
            <v/>
          </cell>
          <cell r="B1470" t="str">
            <v/>
          </cell>
          <cell r="C1470" t="str">
            <v/>
          </cell>
        </row>
        <row r="1471">
          <cell r="A1471" t="str">
            <v/>
          </cell>
          <cell r="B1471" t="str">
            <v/>
          </cell>
          <cell r="C1471" t="str">
            <v/>
          </cell>
        </row>
        <row r="1472">
          <cell r="A1472" t="str">
            <v/>
          </cell>
          <cell r="B1472" t="str">
            <v/>
          </cell>
          <cell r="C1472" t="str">
            <v/>
          </cell>
        </row>
        <row r="1473">
          <cell r="A1473" t="str">
            <v/>
          </cell>
          <cell r="B1473" t="str">
            <v/>
          </cell>
          <cell r="C1473" t="str">
            <v/>
          </cell>
        </row>
        <row r="1474">
          <cell r="A1474" t="str">
            <v/>
          </cell>
          <cell r="B1474" t="str">
            <v/>
          </cell>
          <cell r="C1474" t="str">
            <v/>
          </cell>
        </row>
        <row r="1475">
          <cell r="A1475" t="str">
            <v/>
          </cell>
          <cell r="B1475" t="str">
            <v/>
          </cell>
          <cell r="C1475" t="str">
            <v/>
          </cell>
        </row>
        <row r="1476">
          <cell r="A1476" t="str">
            <v/>
          </cell>
          <cell r="B1476" t="str">
            <v/>
          </cell>
          <cell r="C1476" t="str">
            <v/>
          </cell>
        </row>
        <row r="1477">
          <cell r="A1477" t="str">
            <v/>
          </cell>
          <cell r="B1477" t="str">
            <v/>
          </cell>
          <cell r="C1477" t="str">
            <v/>
          </cell>
        </row>
        <row r="1478">
          <cell r="A1478" t="str">
            <v/>
          </cell>
          <cell r="B1478" t="str">
            <v/>
          </cell>
          <cell r="C1478" t="str">
            <v/>
          </cell>
        </row>
        <row r="1479">
          <cell r="A1479" t="str">
            <v/>
          </cell>
          <cell r="B1479" t="str">
            <v/>
          </cell>
          <cell r="C1479" t="str">
            <v/>
          </cell>
        </row>
        <row r="1480">
          <cell r="A1480" t="str">
            <v/>
          </cell>
          <cell r="B1480" t="str">
            <v/>
          </cell>
          <cell r="C1480" t="str">
            <v/>
          </cell>
        </row>
        <row r="1481">
          <cell r="A1481" t="str">
            <v/>
          </cell>
          <cell r="B1481" t="str">
            <v/>
          </cell>
          <cell r="C1481" t="str">
            <v/>
          </cell>
        </row>
        <row r="1482">
          <cell r="A1482" t="str">
            <v/>
          </cell>
          <cell r="B1482" t="str">
            <v/>
          </cell>
          <cell r="C1482" t="str">
            <v/>
          </cell>
        </row>
        <row r="1483">
          <cell r="A1483" t="str">
            <v/>
          </cell>
          <cell r="B1483" t="str">
            <v/>
          </cell>
          <cell r="C1483" t="str">
            <v/>
          </cell>
        </row>
        <row r="1484">
          <cell r="A1484" t="str">
            <v/>
          </cell>
          <cell r="B1484" t="str">
            <v/>
          </cell>
          <cell r="C1484" t="str">
            <v/>
          </cell>
        </row>
        <row r="1485">
          <cell r="A1485" t="str">
            <v/>
          </cell>
          <cell r="B1485" t="str">
            <v/>
          </cell>
          <cell r="C1485" t="str">
            <v/>
          </cell>
        </row>
        <row r="1486">
          <cell r="A1486" t="str">
            <v/>
          </cell>
          <cell r="B1486" t="str">
            <v/>
          </cell>
          <cell r="C1486" t="str">
            <v/>
          </cell>
        </row>
        <row r="1487">
          <cell r="A1487" t="str">
            <v/>
          </cell>
          <cell r="B1487" t="str">
            <v/>
          </cell>
          <cell r="C1487" t="str">
            <v/>
          </cell>
        </row>
        <row r="1488">
          <cell r="A1488" t="str">
            <v/>
          </cell>
          <cell r="B1488" t="str">
            <v/>
          </cell>
          <cell r="C1488" t="str">
            <v/>
          </cell>
        </row>
        <row r="1489">
          <cell r="A1489" t="str">
            <v/>
          </cell>
          <cell r="B1489" t="str">
            <v/>
          </cell>
          <cell r="C1489" t="str">
            <v/>
          </cell>
        </row>
        <row r="1490">
          <cell r="A1490" t="str">
            <v/>
          </cell>
          <cell r="B1490" t="str">
            <v/>
          </cell>
          <cell r="C1490" t="str">
            <v/>
          </cell>
        </row>
        <row r="1491">
          <cell r="A1491" t="str">
            <v/>
          </cell>
          <cell r="B1491" t="str">
            <v/>
          </cell>
          <cell r="C1491" t="str">
            <v/>
          </cell>
        </row>
        <row r="1492">
          <cell r="A1492" t="str">
            <v/>
          </cell>
          <cell r="B1492" t="str">
            <v/>
          </cell>
          <cell r="C1492" t="str">
            <v/>
          </cell>
        </row>
        <row r="1493">
          <cell r="A1493" t="str">
            <v/>
          </cell>
          <cell r="B1493" t="str">
            <v/>
          </cell>
          <cell r="C1493" t="str">
            <v/>
          </cell>
        </row>
        <row r="1494">
          <cell r="A1494" t="str">
            <v/>
          </cell>
          <cell r="B1494" t="str">
            <v/>
          </cell>
          <cell r="C1494" t="str">
            <v/>
          </cell>
        </row>
        <row r="1495">
          <cell r="A1495" t="str">
            <v/>
          </cell>
          <cell r="B1495" t="str">
            <v/>
          </cell>
          <cell r="C1495" t="str">
            <v/>
          </cell>
        </row>
        <row r="1496">
          <cell r="A1496" t="str">
            <v/>
          </cell>
          <cell r="B1496" t="str">
            <v/>
          </cell>
          <cell r="C1496" t="str">
            <v/>
          </cell>
        </row>
        <row r="1497">
          <cell r="A1497" t="str">
            <v/>
          </cell>
          <cell r="B1497" t="str">
            <v/>
          </cell>
          <cell r="C1497" t="str">
            <v/>
          </cell>
        </row>
        <row r="1498">
          <cell r="A1498" t="str">
            <v/>
          </cell>
          <cell r="B1498" t="str">
            <v/>
          </cell>
          <cell r="C1498" t="str">
            <v/>
          </cell>
        </row>
        <row r="1499">
          <cell r="A1499" t="str">
            <v/>
          </cell>
          <cell r="B1499" t="str">
            <v/>
          </cell>
          <cell r="C1499" t="str">
            <v/>
          </cell>
        </row>
        <row r="1500">
          <cell r="A1500" t="str">
            <v/>
          </cell>
          <cell r="B1500" t="str">
            <v/>
          </cell>
          <cell r="C1500" t="str">
            <v/>
          </cell>
        </row>
        <row r="1501">
          <cell r="A1501" t="str">
            <v/>
          </cell>
          <cell r="B1501" t="str">
            <v/>
          </cell>
          <cell r="C1501" t="str">
            <v/>
          </cell>
        </row>
        <row r="1502">
          <cell r="A1502" t="str">
            <v/>
          </cell>
          <cell r="B1502" t="str">
            <v/>
          </cell>
          <cell r="C1502" t="str">
            <v/>
          </cell>
        </row>
        <row r="1503">
          <cell r="A1503" t="str">
            <v/>
          </cell>
          <cell r="B1503" t="str">
            <v/>
          </cell>
          <cell r="C1503" t="str">
            <v/>
          </cell>
        </row>
        <row r="1504">
          <cell r="A1504" t="str">
            <v/>
          </cell>
          <cell r="B1504" t="str">
            <v/>
          </cell>
          <cell r="C1504" t="str">
            <v/>
          </cell>
        </row>
        <row r="1505">
          <cell r="A1505" t="str">
            <v/>
          </cell>
          <cell r="B1505" t="str">
            <v/>
          </cell>
          <cell r="C1505" t="str">
            <v/>
          </cell>
        </row>
        <row r="1506">
          <cell r="A1506" t="str">
            <v/>
          </cell>
          <cell r="B1506" t="str">
            <v/>
          </cell>
          <cell r="C1506" t="str">
            <v/>
          </cell>
        </row>
        <row r="1507">
          <cell r="A1507" t="str">
            <v/>
          </cell>
          <cell r="B1507" t="str">
            <v/>
          </cell>
          <cell r="C1507" t="str">
            <v/>
          </cell>
        </row>
        <row r="1508">
          <cell r="A1508" t="str">
            <v/>
          </cell>
          <cell r="B1508" t="str">
            <v/>
          </cell>
          <cell r="C1508" t="str">
            <v/>
          </cell>
        </row>
        <row r="1509">
          <cell r="A1509" t="str">
            <v/>
          </cell>
          <cell r="B1509" t="str">
            <v/>
          </cell>
          <cell r="C1509" t="str">
            <v/>
          </cell>
        </row>
        <row r="1510">
          <cell r="A1510" t="str">
            <v/>
          </cell>
          <cell r="B1510" t="str">
            <v/>
          </cell>
          <cell r="C1510" t="str">
            <v/>
          </cell>
        </row>
        <row r="1511">
          <cell r="A1511" t="str">
            <v/>
          </cell>
          <cell r="B1511" t="str">
            <v/>
          </cell>
          <cell r="C1511" t="str">
            <v/>
          </cell>
        </row>
        <row r="1512">
          <cell r="A1512" t="str">
            <v/>
          </cell>
          <cell r="B1512" t="str">
            <v/>
          </cell>
          <cell r="C1512" t="str">
            <v/>
          </cell>
        </row>
        <row r="1513">
          <cell r="A1513" t="str">
            <v/>
          </cell>
          <cell r="B1513" t="str">
            <v/>
          </cell>
          <cell r="C1513" t="str">
            <v/>
          </cell>
        </row>
        <row r="1514">
          <cell r="A1514" t="str">
            <v/>
          </cell>
          <cell r="B1514" t="str">
            <v/>
          </cell>
          <cell r="C1514" t="str">
            <v/>
          </cell>
        </row>
        <row r="1515">
          <cell r="A1515" t="str">
            <v/>
          </cell>
          <cell r="B1515" t="str">
            <v/>
          </cell>
          <cell r="C1515" t="str">
            <v/>
          </cell>
        </row>
        <row r="1516">
          <cell r="A1516" t="str">
            <v/>
          </cell>
          <cell r="B1516" t="str">
            <v/>
          </cell>
          <cell r="C1516" t="str">
            <v/>
          </cell>
        </row>
        <row r="1517">
          <cell r="A1517" t="str">
            <v/>
          </cell>
          <cell r="B1517" t="str">
            <v/>
          </cell>
          <cell r="C1517" t="str">
            <v/>
          </cell>
        </row>
        <row r="1518">
          <cell r="A1518" t="str">
            <v/>
          </cell>
          <cell r="B1518" t="str">
            <v/>
          </cell>
          <cell r="C1518" t="str">
            <v/>
          </cell>
        </row>
        <row r="1519">
          <cell r="A1519" t="str">
            <v/>
          </cell>
          <cell r="B1519" t="str">
            <v/>
          </cell>
          <cell r="C1519" t="str">
            <v/>
          </cell>
        </row>
        <row r="1520">
          <cell r="A1520" t="str">
            <v/>
          </cell>
          <cell r="B1520" t="str">
            <v/>
          </cell>
          <cell r="C1520" t="str">
            <v/>
          </cell>
        </row>
        <row r="1521">
          <cell r="A1521" t="str">
            <v/>
          </cell>
          <cell r="B1521" t="str">
            <v/>
          </cell>
          <cell r="C1521" t="str">
            <v/>
          </cell>
        </row>
        <row r="1522">
          <cell r="A1522" t="str">
            <v/>
          </cell>
          <cell r="B1522" t="str">
            <v/>
          </cell>
          <cell r="C1522" t="str">
            <v/>
          </cell>
        </row>
        <row r="1523">
          <cell r="A1523" t="str">
            <v/>
          </cell>
          <cell r="B1523" t="str">
            <v/>
          </cell>
          <cell r="C1523" t="str">
            <v/>
          </cell>
        </row>
        <row r="1524">
          <cell r="A1524" t="str">
            <v/>
          </cell>
          <cell r="B1524" t="str">
            <v/>
          </cell>
          <cell r="C1524" t="str">
            <v/>
          </cell>
        </row>
        <row r="1525">
          <cell r="A1525" t="str">
            <v/>
          </cell>
          <cell r="B1525" t="str">
            <v/>
          </cell>
          <cell r="C1525" t="str">
            <v/>
          </cell>
        </row>
        <row r="1526">
          <cell r="A1526" t="str">
            <v/>
          </cell>
          <cell r="B1526" t="str">
            <v/>
          </cell>
          <cell r="C1526" t="str">
            <v/>
          </cell>
        </row>
        <row r="1527">
          <cell r="A1527" t="str">
            <v/>
          </cell>
          <cell r="B1527" t="str">
            <v/>
          </cell>
          <cell r="C1527" t="str">
            <v/>
          </cell>
        </row>
        <row r="1528">
          <cell r="A1528" t="str">
            <v/>
          </cell>
          <cell r="B1528" t="str">
            <v/>
          </cell>
          <cell r="C1528" t="str">
            <v/>
          </cell>
        </row>
        <row r="1529">
          <cell r="A1529" t="str">
            <v/>
          </cell>
          <cell r="B1529" t="str">
            <v/>
          </cell>
          <cell r="C1529" t="str">
            <v/>
          </cell>
        </row>
        <row r="1530">
          <cell r="A1530" t="str">
            <v/>
          </cell>
          <cell r="B1530" t="str">
            <v/>
          </cell>
          <cell r="C1530" t="str">
            <v/>
          </cell>
        </row>
        <row r="1531">
          <cell r="A1531" t="str">
            <v/>
          </cell>
          <cell r="B1531" t="str">
            <v/>
          </cell>
          <cell r="C1531" t="str">
            <v/>
          </cell>
        </row>
        <row r="1532">
          <cell r="A1532" t="str">
            <v/>
          </cell>
          <cell r="B1532" t="str">
            <v/>
          </cell>
          <cell r="C1532" t="str">
            <v/>
          </cell>
        </row>
        <row r="1533">
          <cell r="A1533" t="str">
            <v/>
          </cell>
          <cell r="B1533" t="str">
            <v/>
          </cell>
          <cell r="C1533" t="str">
            <v/>
          </cell>
        </row>
        <row r="1534">
          <cell r="A1534" t="str">
            <v/>
          </cell>
          <cell r="B1534" t="str">
            <v/>
          </cell>
          <cell r="C1534" t="str">
            <v/>
          </cell>
        </row>
        <row r="1535">
          <cell r="A1535" t="str">
            <v/>
          </cell>
          <cell r="B1535" t="str">
            <v/>
          </cell>
          <cell r="C1535" t="str">
            <v/>
          </cell>
        </row>
        <row r="1536">
          <cell r="A1536" t="str">
            <v/>
          </cell>
          <cell r="B1536" t="str">
            <v/>
          </cell>
          <cell r="C1536" t="str">
            <v/>
          </cell>
        </row>
        <row r="1537">
          <cell r="A1537" t="str">
            <v/>
          </cell>
          <cell r="B1537" t="str">
            <v/>
          </cell>
          <cell r="C1537" t="str">
            <v/>
          </cell>
        </row>
        <row r="1538">
          <cell r="A1538" t="str">
            <v/>
          </cell>
          <cell r="B1538" t="str">
            <v/>
          </cell>
          <cell r="C1538" t="str">
            <v/>
          </cell>
        </row>
        <row r="1539">
          <cell r="A1539" t="str">
            <v/>
          </cell>
          <cell r="B1539" t="str">
            <v/>
          </cell>
          <cell r="C1539" t="str">
            <v/>
          </cell>
        </row>
        <row r="1540">
          <cell r="A1540" t="str">
            <v/>
          </cell>
          <cell r="B1540" t="str">
            <v/>
          </cell>
          <cell r="C1540" t="str">
            <v/>
          </cell>
        </row>
        <row r="1541">
          <cell r="A1541" t="str">
            <v/>
          </cell>
          <cell r="B1541" t="str">
            <v/>
          </cell>
          <cell r="C1541" t="str">
            <v/>
          </cell>
        </row>
        <row r="1542">
          <cell r="A1542" t="str">
            <v/>
          </cell>
          <cell r="B1542" t="str">
            <v/>
          </cell>
          <cell r="C1542" t="str">
            <v/>
          </cell>
        </row>
        <row r="1543">
          <cell r="A1543" t="str">
            <v/>
          </cell>
          <cell r="B1543" t="str">
            <v/>
          </cell>
          <cell r="C1543" t="str">
            <v/>
          </cell>
        </row>
        <row r="1544">
          <cell r="A1544" t="str">
            <v/>
          </cell>
          <cell r="B1544" t="str">
            <v/>
          </cell>
          <cell r="C1544" t="str">
            <v/>
          </cell>
        </row>
        <row r="1545">
          <cell r="A1545" t="str">
            <v/>
          </cell>
          <cell r="B1545" t="str">
            <v/>
          </cell>
          <cell r="C1545" t="str">
            <v/>
          </cell>
        </row>
        <row r="1546">
          <cell r="A1546" t="str">
            <v/>
          </cell>
          <cell r="B1546" t="str">
            <v/>
          </cell>
          <cell r="C1546" t="str">
            <v/>
          </cell>
        </row>
        <row r="1547">
          <cell r="A1547" t="str">
            <v/>
          </cell>
          <cell r="B1547" t="str">
            <v/>
          </cell>
          <cell r="C1547" t="str">
            <v/>
          </cell>
        </row>
        <row r="1548">
          <cell r="A1548" t="str">
            <v/>
          </cell>
          <cell r="B1548" t="str">
            <v/>
          </cell>
          <cell r="C1548" t="str">
            <v/>
          </cell>
        </row>
        <row r="1549">
          <cell r="A1549" t="str">
            <v/>
          </cell>
          <cell r="B1549" t="str">
            <v/>
          </cell>
          <cell r="C1549" t="str">
            <v/>
          </cell>
        </row>
        <row r="1550">
          <cell r="A1550" t="str">
            <v/>
          </cell>
          <cell r="B1550" t="str">
            <v/>
          </cell>
          <cell r="C1550" t="str">
            <v/>
          </cell>
        </row>
        <row r="1551">
          <cell r="A1551" t="str">
            <v/>
          </cell>
          <cell r="B1551" t="str">
            <v/>
          </cell>
          <cell r="C1551" t="str">
            <v/>
          </cell>
        </row>
        <row r="1552">
          <cell r="A1552" t="str">
            <v/>
          </cell>
          <cell r="B1552" t="str">
            <v/>
          </cell>
          <cell r="C1552" t="str">
            <v/>
          </cell>
        </row>
        <row r="1553">
          <cell r="A1553" t="str">
            <v/>
          </cell>
          <cell r="B1553" t="str">
            <v/>
          </cell>
          <cell r="C1553" t="str">
            <v/>
          </cell>
        </row>
        <row r="1554">
          <cell r="A1554" t="str">
            <v/>
          </cell>
          <cell r="B1554" t="str">
            <v/>
          </cell>
          <cell r="C1554" t="str">
            <v/>
          </cell>
        </row>
        <row r="1555">
          <cell r="A1555" t="str">
            <v/>
          </cell>
          <cell r="B1555" t="str">
            <v/>
          </cell>
          <cell r="C1555" t="str">
            <v/>
          </cell>
        </row>
        <row r="1556">
          <cell r="A1556" t="str">
            <v/>
          </cell>
          <cell r="B1556" t="str">
            <v/>
          </cell>
          <cell r="C1556" t="str">
            <v/>
          </cell>
        </row>
        <row r="1557">
          <cell r="A1557" t="str">
            <v/>
          </cell>
          <cell r="B1557" t="str">
            <v/>
          </cell>
          <cell r="C1557" t="str">
            <v/>
          </cell>
        </row>
        <row r="1558">
          <cell r="A1558" t="str">
            <v/>
          </cell>
          <cell r="B1558" t="str">
            <v/>
          </cell>
          <cell r="C1558" t="str">
            <v/>
          </cell>
        </row>
        <row r="1559">
          <cell r="A1559" t="str">
            <v/>
          </cell>
          <cell r="B1559" t="str">
            <v/>
          </cell>
          <cell r="C1559" t="str">
            <v/>
          </cell>
        </row>
        <row r="1560">
          <cell r="A1560" t="str">
            <v/>
          </cell>
          <cell r="B1560" t="str">
            <v/>
          </cell>
          <cell r="C1560" t="str">
            <v/>
          </cell>
        </row>
        <row r="1561">
          <cell r="A1561" t="str">
            <v/>
          </cell>
          <cell r="B1561" t="str">
            <v/>
          </cell>
          <cell r="C1561" t="str">
            <v/>
          </cell>
        </row>
        <row r="1562">
          <cell r="A1562" t="str">
            <v/>
          </cell>
          <cell r="B1562" t="str">
            <v/>
          </cell>
          <cell r="C1562" t="str">
            <v/>
          </cell>
        </row>
        <row r="1563">
          <cell r="A1563" t="str">
            <v/>
          </cell>
          <cell r="B1563" t="str">
            <v/>
          </cell>
          <cell r="C1563" t="str">
            <v/>
          </cell>
        </row>
        <row r="1564">
          <cell r="A1564" t="str">
            <v/>
          </cell>
          <cell r="B1564" t="str">
            <v/>
          </cell>
          <cell r="C1564" t="str">
            <v/>
          </cell>
        </row>
        <row r="1565">
          <cell r="A1565" t="str">
            <v/>
          </cell>
          <cell r="B1565" t="str">
            <v/>
          </cell>
          <cell r="C1565" t="str">
            <v/>
          </cell>
        </row>
        <row r="1566">
          <cell r="A1566" t="str">
            <v/>
          </cell>
          <cell r="B1566" t="str">
            <v/>
          </cell>
          <cell r="C1566" t="str">
            <v/>
          </cell>
        </row>
        <row r="1567">
          <cell r="A1567" t="str">
            <v/>
          </cell>
          <cell r="B1567" t="str">
            <v/>
          </cell>
          <cell r="C1567" t="str">
            <v/>
          </cell>
        </row>
        <row r="1568">
          <cell r="A1568" t="str">
            <v/>
          </cell>
          <cell r="B1568" t="str">
            <v/>
          </cell>
          <cell r="C1568" t="str">
            <v/>
          </cell>
        </row>
        <row r="1569">
          <cell r="A1569" t="str">
            <v/>
          </cell>
          <cell r="B1569" t="str">
            <v/>
          </cell>
          <cell r="C1569" t="str">
            <v/>
          </cell>
        </row>
        <row r="1570">
          <cell r="A1570" t="str">
            <v/>
          </cell>
          <cell r="B1570" t="str">
            <v/>
          </cell>
          <cell r="C1570" t="str">
            <v/>
          </cell>
        </row>
        <row r="1571">
          <cell r="A1571" t="str">
            <v/>
          </cell>
          <cell r="B1571" t="str">
            <v/>
          </cell>
          <cell r="C1571" t="str">
            <v/>
          </cell>
        </row>
        <row r="1572">
          <cell r="A1572" t="str">
            <v/>
          </cell>
          <cell r="B1572" t="str">
            <v/>
          </cell>
          <cell r="C1572" t="str">
            <v/>
          </cell>
        </row>
        <row r="1573">
          <cell r="A1573" t="str">
            <v/>
          </cell>
          <cell r="B1573" t="str">
            <v/>
          </cell>
          <cell r="C1573" t="str">
            <v/>
          </cell>
        </row>
        <row r="1574">
          <cell r="A1574" t="str">
            <v/>
          </cell>
          <cell r="B1574" t="str">
            <v/>
          </cell>
          <cell r="C1574" t="str">
            <v/>
          </cell>
        </row>
        <row r="1575">
          <cell r="A1575" t="str">
            <v/>
          </cell>
          <cell r="B1575" t="str">
            <v/>
          </cell>
          <cell r="C1575" t="str">
            <v/>
          </cell>
        </row>
        <row r="1576">
          <cell r="A1576" t="str">
            <v/>
          </cell>
          <cell r="B1576" t="str">
            <v/>
          </cell>
          <cell r="C1576" t="str">
            <v/>
          </cell>
        </row>
        <row r="1577">
          <cell r="A1577" t="str">
            <v/>
          </cell>
          <cell r="B1577" t="str">
            <v/>
          </cell>
          <cell r="C1577" t="str">
            <v/>
          </cell>
        </row>
        <row r="1578">
          <cell r="A1578" t="str">
            <v/>
          </cell>
          <cell r="B1578" t="str">
            <v/>
          </cell>
          <cell r="C1578" t="str">
            <v/>
          </cell>
        </row>
        <row r="1579">
          <cell r="A1579" t="str">
            <v/>
          </cell>
          <cell r="B1579" t="str">
            <v/>
          </cell>
          <cell r="C1579" t="str">
            <v/>
          </cell>
        </row>
        <row r="1580">
          <cell r="A1580" t="str">
            <v/>
          </cell>
          <cell r="B1580" t="str">
            <v/>
          </cell>
          <cell r="C1580" t="str">
            <v/>
          </cell>
        </row>
        <row r="1581">
          <cell r="A1581" t="str">
            <v/>
          </cell>
          <cell r="B1581" t="str">
            <v/>
          </cell>
          <cell r="C1581" t="str">
            <v/>
          </cell>
        </row>
        <row r="1582">
          <cell r="A1582" t="str">
            <v/>
          </cell>
          <cell r="B1582" t="str">
            <v/>
          </cell>
          <cell r="C1582" t="str">
            <v/>
          </cell>
        </row>
        <row r="1583">
          <cell r="A1583" t="str">
            <v/>
          </cell>
          <cell r="B1583" t="str">
            <v/>
          </cell>
          <cell r="C1583" t="str">
            <v/>
          </cell>
        </row>
        <row r="1584">
          <cell r="A1584" t="str">
            <v/>
          </cell>
          <cell r="B1584" t="str">
            <v/>
          </cell>
          <cell r="C1584" t="str">
            <v/>
          </cell>
        </row>
        <row r="1585">
          <cell r="A1585" t="str">
            <v/>
          </cell>
          <cell r="B1585" t="str">
            <v/>
          </cell>
          <cell r="C1585" t="str">
            <v/>
          </cell>
        </row>
        <row r="1586">
          <cell r="A1586" t="str">
            <v/>
          </cell>
          <cell r="B1586" t="str">
            <v/>
          </cell>
          <cell r="C1586" t="str">
            <v/>
          </cell>
        </row>
        <row r="1587">
          <cell r="A1587" t="str">
            <v/>
          </cell>
          <cell r="B1587" t="str">
            <v/>
          </cell>
          <cell r="C1587" t="str">
            <v/>
          </cell>
        </row>
        <row r="1588">
          <cell r="A1588" t="str">
            <v/>
          </cell>
          <cell r="B1588" t="str">
            <v/>
          </cell>
          <cell r="C1588" t="str">
            <v/>
          </cell>
        </row>
        <row r="1589">
          <cell r="A1589" t="str">
            <v/>
          </cell>
          <cell r="B1589" t="str">
            <v/>
          </cell>
          <cell r="C1589" t="str">
            <v/>
          </cell>
        </row>
        <row r="1590">
          <cell r="A1590" t="str">
            <v/>
          </cell>
          <cell r="B1590" t="str">
            <v/>
          </cell>
          <cell r="C1590" t="str">
            <v/>
          </cell>
        </row>
        <row r="1591">
          <cell r="A1591" t="str">
            <v/>
          </cell>
          <cell r="B1591" t="str">
            <v/>
          </cell>
          <cell r="C1591" t="str">
            <v/>
          </cell>
        </row>
        <row r="1592">
          <cell r="A1592" t="str">
            <v/>
          </cell>
          <cell r="B1592" t="str">
            <v/>
          </cell>
          <cell r="C1592" t="str">
            <v/>
          </cell>
        </row>
        <row r="1593">
          <cell r="A1593" t="str">
            <v/>
          </cell>
          <cell r="B1593" t="str">
            <v/>
          </cell>
          <cell r="C1593" t="str">
            <v/>
          </cell>
        </row>
        <row r="1594">
          <cell r="A1594" t="str">
            <v/>
          </cell>
          <cell r="B1594" t="str">
            <v/>
          </cell>
          <cell r="C1594" t="str">
            <v/>
          </cell>
        </row>
        <row r="1595">
          <cell r="A1595" t="str">
            <v/>
          </cell>
          <cell r="B1595" t="str">
            <v/>
          </cell>
          <cell r="C1595" t="str">
            <v/>
          </cell>
        </row>
        <row r="1596">
          <cell r="A1596" t="str">
            <v/>
          </cell>
          <cell r="B1596" t="str">
            <v/>
          </cell>
          <cell r="C1596" t="str">
            <v/>
          </cell>
        </row>
        <row r="1597">
          <cell r="A1597" t="str">
            <v/>
          </cell>
          <cell r="B1597" t="str">
            <v/>
          </cell>
          <cell r="C1597" t="str">
            <v/>
          </cell>
        </row>
        <row r="1598">
          <cell r="A1598" t="str">
            <v/>
          </cell>
          <cell r="B1598" t="str">
            <v/>
          </cell>
          <cell r="C1598" t="str">
            <v/>
          </cell>
        </row>
        <row r="1599">
          <cell r="A1599" t="str">
            <v/>
          </cell>
          <cell r="B1599" t="str">
            <v/>
          </cell>
          <cell r="C1599" t="str">
            <v/>
          </cell>
        </row>
        <row r="1600">
          <cell r="A1600" t="str">
            <v/>
          </cell>
          <cell r="B1600" t="str">
            <v/>
          </cell>
          <cell r="C1600" t="str">
            <v/>
          </cell>
        </row>
        <row r="1601">
          <cell r="A1601" t="str">
            <v/>
          </cell>
          <cell r="B1601" t="str">
            <v/>
          </cell>
          <cell r="C1601" t="str">
            <v/>
          </cell>
        </row>
        <row r="1602">
          <cell r="A1602" t="str">
            <v/>
          </cell>
          <cell r="B1602" t="str">
            <v/>
          </cell>
          <cell r="C1602" t="str">
            <v/>
          </cell>
        </row>
        <row r="1603">
          <cell r="A1603" t="str">
            <v/>
          </cell>
          <cell r="B1603" t="str">
            <v/>
          </cell>
          <cell r="C1603" t="str">
            <v/>
          </cell>
        </row>
        <row r="1604">
          <cell r="A1604" t="str">
            <v/>
          </cell>
          <cell r="B1604" t="str">
            <v/>
          </cell>
          <cell r="C1604" t="str">
            <v/>
          </cell>
        </row>
        <row r="1605">
          <cell r="A1605" t="str">
            <v/>
          </cell>
          <cell r="B1605" t="str">
            <v/>
          </cell>
          <cell r="C1605" t="str">
            <v/>
          </cell>
        </row>
        <row r="1606">
          <cell r="A1606" t="str">
            <v/>
          </cell>
          <cell r="B1606" t="str">
            <v/>
          </cell>
          <cell r="C1606" t="str">
            <v/>
          </cell>
        </row>
        <row r="1607">
          <cell r="A1607" t="str">
            <v/>
          </cell>
          <cell r="B1607" t="str">
            <v/>
          </cell>
          <cell r="C1607" t="str">
            <v/>
          </cell>
        </row>
        <row r="1608">
          <cell r="A1608" t="str">
            <v/>
          </cell>
          <cell r="B1608" t="str">
            <v/>
          </cell>
          <cell r="C1608" t="str">
            <v/>
          </cell>
        </row>
        <row r="1609">
          <cell r="A1609" t="str">
            <v/>
          </cell>
          <cell r="B1609" t="str">
            <v/>
          </cell>
          <cell r="C1609" t="str">
            <v/>
          </cell>
        </row>
        <row r="1610">
          <cell r="A1610" t="str">
            <v/>
          </cell>
          <cell r="B1610" t="str">
            <v/>
          </cell>
          <cell r="C1610" t="str">
            <v/>
          </cell>
        </row>
        <row r="1611">
          <cell r="A1611" t="str">
            <v/>
          </cell>
          <cell r="B1611" t="str">
            <v/>
          </cell>
          <cell r="C1611" t="str">
            <v/>
          </cell>
        </row>
        <row r="1612">
          <cell r="A1612" t="str">
            <v/>
          </cell>
          <cell r="B1612" t="str">
            <v/>
          </cell>
          <cell r="C1612" t="str">
            <v/>
          </cell>
        </row>
        <row r="1613">
          <cell r="A1613" t="str">
            <v/>
          </cell>
          <cell r="B1613" t="str">
            <v/>
          </cell>
          <cell r="C1613" t="str">
            <v/>
          </cell>
        </row>
        <row r="1614">
          <cell r="A1614" t="str">
            <v/>
          </cell>
          <cell r="B1614" t="str">
            <v/>
          </cell>
          <cell r="C1614" t="str">
            <v/>
          </cell>
        </row>
        <row r="1615">
          <cell r="A1615" t="str">
            <v/>
          </cell>
          <cell r="B1615" t="str">
            <v/>
          </cell>
          <cell r="C1615" t="str">
            <v/>
          </cell>
        </row>
        <row r="1616">
          <cell r="A1616" t="str">
            <v/>
          </cell>
          <cell r="B1616" t="str">
            <v/>
          </cell>
          <cell r="C1616" t="str">
            <v/>
          </cell>
        </row>
        <row r="1617">
          <cell r="A1617" t="str">
            <v/>
          </cell>
          <cell r="B1617" t="str">
            <v/>
          </cell>
          <cell r="C1617" t="str">
            <v/>
          </cell>
        </row>
        <row r="1618">
          <cell r="A1618" t="str">
            <v/>
          </cell>
          <cell r="B1618" t="str">
            <v/>
          </cell>
          <cell r="C1618" t="str">
            <v/>
          </cell>
        </row>
        <row r="1619">
          <cell r="A1619" t="str">
            <v/>
          </cell>
          <cell r="B1619" t="str">
            <v/>
          </cell>
          <cell r="C1619" t="str">
            <v/>
          </cell>
        </row>
        <row r="1620">
          <cell r="A1620" t="str">
            <v/>
          </cell>
          <cell r="B1620" t="str">
            <v/>
          </cell>
          <cell r="C1620" t="str">
            <v/>
          </cell>
        </row>
        <row r="1621">
          <cell r="A1621" t="str">
            <v/>
          </cell>
          <cell r="B1621" t="str">
            <v/>
          </cell>
          <cell r="C1621" t="str">
            <v/>
          </cell>
        </row>
        <row r="1622">
          <cell r="A1622" t="str">
            <v/>
          </cell>
          <cell r="B1622" t="str">
            <v/>
          </cell>
          <cell r="C1622" t="str">
            <v/>
          </cell>
        </row>
        <row r="1623">
          <cell r="A1623" t="str">
            <v/>
          </cell>
          <cell r="B1623" t="str">
            <v/>
          </cell>
          <cell r="C1623" t="str">
            <v/>
          </cell>
        </row>
        <row r="1624">
          <cell r="A1624" t="str">
            <v/>
          </cell>
          <cell r="B1624" t="str">
            <v/>
          </cell>
          <cell r="C1624" t="str">
            <v/>
          </cell>
        </row>
        <row r="1625">
          <cell r="A1625" t="str">
            <v/>
          </cell>
          <cell r="B1625" t="str">
            <v/>
          </cell>
          <cell r="C1625" t="str">
            <v/>
          </cell>
        </row>
        <row r="1626">
          <cell r="A1626" t="str">
            <v/>
          </cell>
          <cell r="B1626" t="str">
            <v/>
          </cell>
          <cell r="C1626" t="str">
            <v/>
          </cell>
        </row>
        <row r="1627">
          <cell r="A1627" t="str">
            <v/>
          </cell>
          <cell r="B1627" t="str">
            <v/>
          </cell>
          <cell r="C1627" t="str">
            <v/>
          </cell>
        </row>
        <row r="1628">
          <cell r="A1628" t="str">
            <v/>
          </cell>
          <cell r="B1628" t="str">
            <v/>
          </cell>
          <cell r="C1628" t="str">
            <v/>
          </cell>
        </row>
        <row r="1629">
          <cell r="A1629" t="str">
            <v/>
          </cell>
          <cell r="B1629" t="str">
            <v/>
          </cell>
          <cell r="C1629" t="str">
            <v/>
          </cell>
        </row>
        <row r="1630">
          <cell r="A1630" t="str">
            <v/>
          </cell>
          <cell r="B1630" t="str">
            <v/>
          </cell>
          <cell r="C1630" t="str">
            <v/>
          </cell>
        </row>
        <row r="1631">
          <cell r="A1631" t="str">
            <v/>
          </cell>
          <cell r="B1631" t="str">
            <v/>
          </cell>
          <cell r="C1631" t="str">
            <v/>
          </cell>
        </row>
        <row r="1632">
          <cell r="A1632" t="str">
            <v/>
          </cell>
          <cell r="B1632" t="str">
            <v/>
          </cell>
          <cell r="C1632" t="str">
            <v/>
          </cell>
        </row>
        <row r="1633">
          <cell r="A1633" t="str">
            <v/>
          </cell>
          <cell r="B1633" t="str">
            <v/>
          </cell>
          <cell r="C1633" t="str">
            <v/>
          </cell>
        </row>
        <row r="1634">
          <cell r="A1634" t="str">
            <v/>
          </cell>
          <cell r="B1634" t="str">
            <v/>
          </cell>
          <cell r="C1634" t="str">
            <v/>
          </cell>
        </row>
        <row r="1635">
          <cell r="A1635" t="str">
            <v/>
          </cell>
          <cell r="B1635" t="str">
            <v/>
          </cell>
          <cell r="C1635" t="str">
            <v/>
          </cell>
        </row>
        <row r="1636">
          <cell r="A1636" t="str">
            <v/>
          </cell>
          <cell r="B1636" t="str">
            <v/>
          </cell>
          <cell r="C1636" t="str">
            <v/>
          </cell>
        </row>
        <row r="1637">
          <cell r="A1637" t="str">
            <v/>
          </cell>
          <cell r="B1637" t="str">
            <v/>
          </cell>
          <cell r="C1637" t="str">
            <v/>
          </cell>
        </row>
        <row r="1638">
          <cell r="A1638" t="str">
            <v/>
          </cell>
          <cell r="B1638" t="str">
            <v/>
          </cell>
          <cell r="C1638" t="str">
            <v/>
          </cell>
        </row>
        <row r="1639">
          <cell r="A1639" t="str">
            <v/>
          </cell>
          <cell r="B1639" t="str">
            <v/>
          </cell>
          <cell r="C1639" t="str">
            <v/>
          </cell>
        </row>
        <row r="1640">
          <cell r="A1640" t="str">
            <v/>
          </cell>
          <cell r="B1640" t="str">
            <v/>
          </cell>
          <cell r="C1640" t="str">
            <v/>
          </cell>
        </row>
        <row r="1641">
          <cell r="A1641" t="str">
            <v/>
          </cell>
          <cell r="B1641" t="str">
            <v/>
          </cell>
          <cell r="C1641" t="str">
            <v/>
          </cell>
        </row>
        <row r="1642">
          <cell r="A1642" t="str">
            <v/>
          </cell>
          <cell r="B1642" t="str">
            <v/>
          </cell>
          <cell r="C1642" t="str">
            <v/>
          </cell>
        </row>
        <row r="1643">
          <cell r="A1643" t="str">
            <v/>
          </cell>
          <cell r="B1643" t="str">
            <v/>
          </cell>
          <cell r="C1643" t="str">
            <v/>
          </cell>
        </row>
        <row r="1644">
          <cell r="A1644" t="str">
            <v/>
          </cell>
          <cell r="B1644" t="str">
            <v/>
          </cell>
          <cell r="C1644" t="str">
            <v/>
          </cell>
        </row>
        <row r="1645">
          <cell r="A1645" t="str">
            <v/>
          </cell>
          <cell r="B1645" t="str">
            <v/>
          </cell>
          <cell r="C1645" t="str">
            <v/>
          </cell>
        </row>
        <row r="1646">
          <cell r="A1646" t="str">
            <v/>
          </cell>
          <cell r="B1646" t="str">
            <v/>
          </cell>
          <cell r="C1646" t="str">
            <v/>
          </cell>
        </row>
        <row r="1647">
          <cell r="A1647" t="str">
            <v/>
          </cell>
          <cell r="B1647" t="str">
            <v/>
          </cell>
          <cell r="C1647" t="str">
            <v/>
          </cell>
        </row>
        <row r="1648">
          <cell r="A1648" t="str">
            <v/>
          </cell>
          <cell r="B1648" t="str">
            <v/>
          </cell>
          <cell r="C1648" t="str">
            <v/>
          </cell>
        </row>
        <row r="1649">
          <cell r="A1649" t="str">
            <v/>
          </cell>
          <cell r="B1649" t="str">
            <v/>
          </cell>
          <cell r="C1649" t="str">
            <v/>
          </cell>
        </row>
        <row r="1650">
          <cell r="A1650" t="str">
            <v/>
          </cell>
          <cell r="B1650" t="str">
            <v/>
          </cell>
          <cell r="C1650" t="str">
            <v/>
          </cell>
        </row>
        <row r="1651">
          <cell r="A1651" t="str">
            <v/>
          </cell>
          <cell r="B1651" t="str">
            <v/>
          </cell>
          <cell r="C1651" t="str">
            <v/>
          </cell>
        </row>
        <row r="1652">
          <cell r="A1652" t="str">
            <v/>
          </cell>
          <cell r="B1652" t="str">
            <v/>
          </cell>
          <cell r="C1652" t="str">
            <v/>
          </cell>
        </row>
        <row r="1653">
          <cell r="A1653" t="str">
            <v/>
          </cell>
          <cell r="B1653" t="str">
            <v/>
          </cell>
          <cell r="C1653" t="str">
            <v/>
          </cell>
        </row>
        <row r="1654">
          <cell r="A1654" t="str">
            <v/>
          </cell>
          <cell r="B1654" t="str">
            <v/>
          </cell>
          <cell r="C1654" t="str">
            <v/>
          </cell>
        </row>
        <row r="1655">
          <cell r="A1655" t="str">
            <v/>
          </cell>
          <cell r="B1655" t="str">
            <v/>
          </cell>
          <cell r="C1655" t="str">
            <v/>
          </cell>
        </row>
        <row r="1656">
          <cell r="A1656" t="str">
            <v/>
          </cell>
          <cell r="B1656" t="str">
            <v/>
          </cell>
          <cell r="C1656" t="str">
            <v/>
          </cell>
        </row>
        <row r="1657">
          <cell r="A1657" t="str">
            <v/>
          </cell>
          <cell r="B1657" t="str">
            <v/>
          </cell>
          <cell r="C1657" t="str">
            <v/>
          </cell>
        </row>
        <row r="1658">
          <cell r="A1658" t="str">
            <v/>
          </cell>
          <cell r="B1658" t="str">
            <v/>
          </cell>
          <cell r="C1658" t="str">
            <v/>
          </cell>
        </row>
        <row r="1659">
          <cell r="A1659" t="str">
            <v/>
          </cell>
          <cell r="B1659" t="str">
            <v/>
          </cell>
          <cell r="C1659" t="str">
            <v/>
          </cell>
        </row>
        <row r="1660">
          <cell r="A1660" t="str">
            <v/>
          </cell>
          <cell r="B1660" t="str">
            <v/>
          </cell>
          <cell r="C1660" t="str">
            <v/>
          </cell>
        </row>
        <row r="1661">
          <cell r="A1661" t="str">
            <v/>
          </cell>
          <cell r="B1661" t="str">
            <v/>
          </cell>
          <cell r="C1661" t="str">
            <v/>
          </cell>
        </row>
        <row r="1662">
          <cell r="A1662" t="str">
            <v/>
          </cell>
          <cell r="B1662" t="str">
            <v/>
          </cell>
          <cell r="C1662" t="str">
            <v/>
          </cell>
        </row>
        <row r="1663">
          <cell r="A1663" t="str">
            <v/>
          </cell>
          <cell r="B1663" t="str">
            <v/>
          </cell>
          <cell r="C1663" t="str">
            <v/>
          </cell>
        </row>
        <row r="1664">
          <cell r="A1664" t="str">
            <v/>
          </cell>
          <cell r="B1664" t="str">
            <v/>
          </cell>
          <cell r="C1664" t="str">
            <v/>
          </cell>
        </row>
        <row r="1665">
          <cell r="A1665" t="str">
            <v/>
          </cell>
          <cell r="B1665" t="str">
            <v/>
          </cell>
          <cell r="C1665" t="str">
            <v/>
          </cell>
        </row>
        <row r="1666">
          <cell r="A1666" t="str">
            <v/>
          </cell>
          <cell r="B1666" t="str">
            <v/>
          </cell>
          <cell r="C1666" t="str">
            <v/>
          </cell>
        </row>
        <row r="1667">
          <cell r="A1667" t="str">
            <v/>
          </cell>
          <cell r="B1667" t="str">
            <v/>
          </cell>
          <cell r="C1667" t="str">
            <v/>
          </cell>
        </row>
        <row r="1668">
          <cell r="A1668" t="str">
            <v/>
          </cell>
          <cell r="B1668" t="str">
            <v/>
          </cell>
          <cell r="C1668" t="str">
            <v/>
          </cell>
        </row>
        <row r="1669">
          <cell r="A1669" t="str">
            <v/>
          </cell>
          <cell r="B1669" t="str">
            <v/>
          </cell>
          <cell r="C1669" t="str">
            <v/>
          </cell>
        </row>
        <row r="1670">
          <cell r="A1670" t="str">
            <v/>
          </cell>
          <cell r="B1670" t="str">
            <v/>
          </cell>
          <cell r="C1670" t="str">
            <v/>
          </cell>
        </row>
        <row r="1671">
          <cell r="A1671" t="str">
            <v/>
          </cell>
          <cell r="B1671" t="str">
            <v/>
          </cell>
          <cell r="C1671" t="str">
            <v/>
          </cell>
        </row>
        <row r="1672">
          <cell r="A1672" t="str">
            <v/>
          </cell>
          <cell r="B1672" t="str">
            <v/>
          </cell>
          <cell r="C1672" t="str">
            <v/>
          </cell>
        </row>
        <row r="1673">
          <cell r="A1673" t="str">
            <v/>
          </cell>
          <cell r="B1673" t="str">
            <v/>
          </cell>
          <cell r="C1673" t="str">
            <v/>
          </cell>
        </row>
        <row r="1674">
          <cell r="A1674" t="str">
            <v/>
          </cell>
          <cell r="B1674" t="str">
            <v/>
          </cell>
          <cell r="C1674" t="str">
            <v/>
          </cell>
        </row>
        <row r="1675">
          <cell r="A1675" t="str">
            <v/>
          </cell>
          <cell r="B1675" t="str">
            <v/>
          </cell>
          <cell r="C1675" t="str">
            <v/>
          </cell>
        </row>
        <row r="1676">
          <cell r="A1676" t="str">
            <v/>
          </cell>
          <cell r="B1676" t="str">
            <v/>
          </cell>
          <cell r="C1676" t="str">
            <v/>
          </cell>
        </row>
        <row r="1677">
          <cell r="A1677" t="str">
            <v/>
          </cell>
          <cell r="B1677" t="str">
            <v/>
          </cell>
          <cell r="C1677" t="str">
            <v/>
          </cell>
        </row>
        <row r="1678">
          <cell r="A1678" t="str">
            <v/>
          </cell>
          <cell r="B1678" t="str">
            <v/>
          </cell>
          <cell r="C1678" t="str">
            <v/>
          </cell>
        </row>
        <row r="1679">
          <cell r="A1679" t="str">
            <v/>
          </cell>
          <cell r="B1679" t="str">
            <v/>
          </cell>
          <cell r="C1679" t="str">
            <v/>
          </cell>
        </row>
        <row r="1680">
          <cell r="A1680" t="str">
            <v/>
          </cell>
          <cell r="B1680" t="str">
            <v/>
          </cell>
          <cell r="C1680" t="str">
            <v/>
          </cell>
        </row>
        <row r="1681">
          <cell r="A1681" t="str">
            <v/>
          </cell>
          <cell r="B1681" t="str">
            <v/>
          </cell>
          <cell r="C1681" t="str">
            <v/>
          </cell>
        </row>
        <row r="1682">
          <cell r="A1682" t="str">
            <v/>
          </cell>
          <cell r="B1682" t="str">
            <v/>
          </cell>
          <cell r="C1682" t="str">
            <v/>
          </cell>
        </row>
        <row r="1683">
          <cell r="A1683" t="str">
            <v/>
          </cell>
          <cell r="B1683" t="str">
            <v/>
          </cell>
          <cell r="C1683" t="str">
            <v/>
          </cell>
        </row>
        <row r="1684">
          <cell r="A1684" t="str">
            <v/>
          </cell>
          <cell r="B1684" t="str">
            <v/>
          </cell>
          <cell r="C1684" t="str">
            <v/>
          </cell>
        </row>
        <row r="1685">
          <cell r="A1685" t="str">
            <v/>
          </cell>
          <cell r="B1685" t="str">
            <v/>
          </cell>
          <cell r="C1685" t="str">
            <v/>
          </cell>
        </row>
        <row r="1686">
          <cell r="A1686" t="str">
            <v/>
          </cell>
          <cell r="B1686" t="str">
            <v/>
          </cell>
          <cell r="C1686" t="str">
            <v/>
          </cell>
        </row>
        <row r="1687">
          <cell r="A1687" t="str">
            <v/>
          </cell>
          <cell r="B1687" t="str">
            <v/>
          </cell>
          <cell r="C1687" t="str">
            <v/>
          </cell>
        </row>
        <row r="1688">
          <cell r="A1688" t="str">
            <v/>
          </cell>
          <cell r="B1688" t="str">
            <v/>
          </cell>
          <cell r="C1688" t="str">
            <v/>
          </cell>
        </row>
        <row r="1689">
          <cell r="A1689" t="str">
            <v/>
          </cell>
          <cell r="B1689" t="str">
            <v/>
          </cell>
          <cell r="C1689" t="str">
            <v/>
          </cell>
        </row>
        <row r="1690">
          <cell r="A1690" t="str">
            <v/>
          </cell>
          <cell r="B1690" t="str">
            <v/>
          </cell>
          <cell r="C1690" t="str">
            <v/>
          </cell>
        </row>
        <row r="1691">
          <cell r="A1691" t="str">
            <v/>
          </cell>
          <cell r="B1691" t="str">
            <v/>
          </cell>
          <cell r="C1691" t="str">
            <v/>
          </cell>
        </row>
        <row r="1692">
          <cell r="A1692" t="str">
            <v/>
          </cell>
          <cell r="B1692" t="str">
            <v/>
          </cell>
          <cell r="C1692" t="str">
            <v/>
          </cell>
        </row>
        <row r="1693">
          <cell r="A1693" t="str">
            <v/>
          </cell>
          <cell r="B1693" t="str">
            <v/>
          </cell>
          <cell r="C1693" t="str">
            <v/>
          </cell>
        </row>
        <row r="1694">
          <cell r="A1694" t="str">
            <v/>
          </cell>
          <cell r="B1694" t="str">
            <v/>
          </cell>
          <cell r="C1694" t="str">
            <v/>
          </cell>
        </row>
        <row r="1695">
          <cell r="A1695" t="str">
            <v/>
          </cell>
          <cell r="B1695" t="str">
            <v/>
          </cell>
          <cell r="C1695" t="str">
            <v/>
          </cell>
        </row>
        <row r="1696">
          <cell r="A1696" t="str">
            <v/>
          </cell>
          <cell r="B1696" t="str">
            <v/>
          </cell>
          <cell r="C1696" t="str">
            <v/>
          </cell>
        </row>
        <row r="1697">
          <cell r="A1697" t="str">
            <v/>
          </cell>
          <cell r="B1697" t="str">
            <v/>
          </cell>
          <cell r="C1697" t="str">
            <v/>
          </cell>
        </row>
        <row r="1698">
          <cell r="A1698" t="str">
            <v/>
          </cell>
          <cell r="B1698" t="str">
            <v/>
          </cell>
          <cell r="C1698" t="str">
            <v/>
          </cell>
        </row>
        <row r="1699">
          <cell r="A1699" t="str">
            <v/>
          </cell>
          <cell r="B1699" t="str">
            <v/>
          </cell>
          <cell r="C1699" t="str">
            <v/>
          </cell>
        </row>
        <row r="1700">
          <cell r="A1700" t="str">
            <v/>
          </cell>
          <cell r="B1700" t="str">
            <v/>
          </cell>
          <cell r="C1700" t="str">
            <v/>
          </cell>
        </row>
        <row r="1701">
          <cell r="A1701" t="str">
            <v/>
          </cell>
          <cell r="B1701" t="str">
            <v/>
          </cell>
          <cell r="C1701" t="str">
            <v/>
          </cell>
        </row>
        <row r="1702">
          <cell r="A1702" t="str">
            <v/>
          </cell>
          <cell r="B1702" t="str">
            <v/>
          </cell>
          <cell r="C1702" t="str">
            <v/>
          </cell>
        </row>
        <row r="1703">
          <cell r="A1703" t="str">
            <v/>
          </cell>
          <cell r="B1703" t="str">
            <v/>
          </cell>
          <cell r="C1703" t="str">
            <v/>
          </cell>
        </row>
        <row r="1704">
          <cell r="A1704" t="str">
            <v/>
          </cell>
          <cell r="B1704" t="str">
            <v/>
          </cell>
          <cell r="C1704" t="str">
            <v/>
          </cell>
        </row>
        <row r="1705">
          <cell r="A1705" t="str">
            <v/>
          </cell>
          <cell r="B1705" t="str">
            <v/>
          </cell>
          <cell r="C1705" t="str">
            <v/>
          </cell>
        </row>
        <row r="1706">
          <cell r="A1706" t="str">
            <v/>
          </cell>
          <cell r="B1706" t="str">
            <v/>
          </cell>
          <cell r="C1706" t="str">
            <v/>
          </cell>
        </row>
        <row r="1707">
          <cell r="A1707" t="str">
            <v/>
          </cell>
          <cell r="B1707" t="str">
            <v/>
          </cell>
          <cell r="C1707" t="str">
            <v/>
          </cell>
        </row>
        <row r="1708">
          <cell r="A1708" t="str">
            <v/>
          </cell>
          <cell r="B1708" t="str">
            <v/>
          </cell>
          <cell r="C1708" t="str">
            <v/>
          </cell>
        </row>
        <row r="1709">
          <cell r="A1709" t="str">
            <v/>
          </cell>
          <cell r="B1709" t="str">
            <v/>
          </cell>
          <cell r="C1709" t="str">
            <v/>
          </cell>
        </row>
        <row r="1710">
          <cell r="A1710" t="str">
            <v/>
          </cell>
          <cell r="B1710" t="str">
            <v/>
          </cell>
          <cell r="C1710" t="str">
            <v/>
          </cell>
        </row>
        <row r="1711">
          <cell r="A1711" t="str">
            <v/>
          </cell>
          <cell r="B1711" t="str">
            <v/>
          </cell>
          <cell r="C1711" t="str">
            <v/>
          </cell>
        </row>
        <row r="1712">
          <cell r="A1712" t="str">
            <v/>
          </cell>
          <cell r="B1712" t="str">
            <v/>
          </cell>
          <cell r="C1712" t="str">
            <v/>
          </cell>
        </row>
        <row r="1713">
          <cell r="A1713" t="str">
            <v/>
          </cell>
          <cell r="B1713" t="str">
            <v/>
          </cell>
          <cell r="C1713" t="str">
            <v/>
          </cell>
        </row>
        <row r="1714">
          <cell r="A1714" t="str">
            <v/>
          </cell>
          <cell r="B1714" t="str">
            <v/>
          </cell>
          <cell r="C1714" t="str">
            <v/>
          </cell>
        </row>
        <row r="1715">
          <cell r="A1715" t="str">
            <v/>
          </cell>
          <cell r="B1715" t="str">
            <v/>
          </cell>
          <cell r="C1715" t="str">
            <v/>
          </cell>
        </row>
        <row r="1716">
          <cell r="A1716" t="str">
            <v/>
          </cell>
          <cell r="B1716" t="str">
            <v/>
          </cell>
          <cell r="C1716" t="str">
            <v/>
          </cell>
        </row>
        <row r="1717">
          <cell r="A1717" t="str">
            <v/>
          </cell>
          <cell r="B1717" t="str">
            <v/>
          </cell>
          <cell r="C1717" t="str">
            <v/>
          </cell>
        </row>
        <row r="1718">
          <cell r="A1718" t="str">
            <v/>
          </cell>
          <cell r="B1718" t="str">
            <v/>
          </cell>
          <cell r="C1718" t="str">
            <v/>
          </cell>
        </row>
        <row r="1719">
          <cell r="A1719" t="str">
            <v/>
          </cell>
          <cell r="B1719" t="str">
            <v/>
          </cell>
          <cell r="C1719" t="str">
            <v/>
          </cell>
        </row>
        <row r="1720">
          <cell r="A1720" t="str">
            <v/>
          </cell>
          <cell r="B1720" t="str">
            <v/>
          </cell>
          <cell r="C1720" t="str">
            <v/>
          </cell>
        </row>
        <row r="1721">
          <cell r="A1721" t="str">
            <v/>
          </cell>
          <cell r="B1721" t="str">
            <v/>
          </cell>
          <cell r="C1721" t="str">
            <v/>
          </cell>
        </row>
        <row r="1722">
          <cell r="A1722" t="str">
            <v/>
          </cell>
          <cell r="B1722" t="str">
            <v/>
          </cell>
          <cell r="C1722" t="str">
            <v/>
          </cell>
        </row>
        <row r="1723">
          <cell r="A1723" t="str">
            <v/>
          </cell>
          <cell r="B1723" t="str">
            <v/>
          </cell>
          <cell r="C1723" t="str">
            <v/>
          </cell>
        </row>
        <row r="1724">
          <cell r="A1724" t="str">
            <v/>
          </cell>
          <cell r="B1724" t="str">
            <v/>
          </cell>
          <cell r="C1724" t="str">
            <v/>
          </cell>
        </row>
        <row r="1725">
          <cell r="A1725" t="str">
            <v/>
          </cell>
          <cell r="B1725" t="str">
            <v/>
          </cell>
          <cell r="C1725" t="str">
            <v/>
          </cell>
        </row>
        <row r="1726">
          <cell r="A1726" t="str">
            <v/>
          </cell>
          <cell r="B1726" t="str">
            <v/>
          </cell>
          <cell r="C1726" t="str">
            <v/>
          </cell>
        </row>
        <row r="1727">
          <cell r="A1727" t="str">
            <v/>
          </cell>
          <cell r="B1727" t="str">
            <v/>
          </cell>
          <cell r="C1727" t="str">
            <v/>
          </cell>
        </row>
        <row r="1728">
          <cell r="A1728" t="str">
            <v/>
          </cell>
          <cell r="B1728" t="str">
            <v/>
          </cell>
          <cell r="C1728" t="str">
            <v/>
          </cell>
        </row>
        <row r="1729">
          <cell r="A1729" t="str">
            <v/>
          </cell>
          <cell r="B1729" t="str">
            <v/>
          </cell>
          <cell r="C1729" t="str">
            <v/>
          </cell>
        </row>
        <row r="1730">
          <cell r="A1730" t="str">
            <v/>
          </cell>
          <cell r="B1730" t="str">
            <v/>
          </cell>
          <cell r="C1730" t="str">
            <v/>
          </cell>
        </row>
        <row r="1731">
          <cell r="A1731" t="str">
            <v/>
          </cell>
          <cell r="B1731" t="str">
            <v/>
          </cell>
          <cell r="C1731" t="str">
            <v/>
          </cell>
        </row>
        <row r="1732">
          <cell r="A1732" t="str">
            <v/>
          </cell>
          <cell r="B1732" t="str">
            <v/>
          </cell>
          <cell r="C1732" t="str">
            <v/>
          </cell>
        </row>
        <row r="1733">
          <cell r="A1733" t="str">
            <v/>
          </cell>
          <cell r="B1733" t="str">
            <v/>
          </cell>
          <cell r="C1733" t="str">
            <v/>
          </cell>
        </row>
        <row r="1734">
          <cell r="A1734" t="str">
            <v/>
          </cell>
          <cell r="B1734" t="str">
            <v/>
          </cell>
          <cell r="C1734" t="str">
            <v/>
          </cell>
        </row>
        <row r="1735">
          <cell r="A1735" t="str">
            <v/>
          </cell>
          <cell r="B1735" t="str">
            <v/>
          </cell>
          <cell r="C1735" t="str">
            <v/>
          </cell>
        </row>
        <row r="1736">
          <cell r="A1736" t="str">
            <v/>
          </cell>
          <cell r="B1736" t="str">
            <v/>
          </cell>
          <cell r="C1736" t="str">
            <v/>
          </cell>
        </row>
        <row r="1737">
          <cell r="A1737" t="str">
            <v/>
          </cell>
          <cell r="B1737" t="str">
            <v/>
          </cell>
          <cell r="C1737" t="str">
            <v/>
          </cell>
        </row>
        <row r="1738">
          <cell r="A1738" t="str">
            <v/>
          </cell>
          <cell r="B1738" t="str">
            <v/>
          </cell>
          <cell r="C1738" t="str">
            <v/>
          </cell>
        </row>
        <row r="1739">
          <cell r="A1739" t="str">
            <v/>
          </cell>
          <cell r="B1739" t="str">
            <v/>
          </cell>
          <cell r="C1739" t="str">
            <v/>
          </cell>
        </row>
        <row r="1740">
          <cell r="A1740" t="str">
            <v/>
          </cell>
          <cell r="B1740" t="str">
            <v/>
          </cell>
          <cell r="C1740" t="str">
            <v/>
          </cell>
        </row>
        <row r="1741">
          <cell r="A1741" t="str">
            <v/>
          </cell>
          <cell r="B1741" t="str">
            <v/>
          </cell>
          <cell r="C1741" t="str">
            <v/>
          </cell>
        </row>
        <row r="1742">
          <cell r="A1742" t="str">
            <v/>
          </cell>
          <cell r="B1742" t="str">
            <v/>
          </cell>
          <cell r="C1742" t="str">
            <v/>
          </cell>
        </row>
        <row r="1743">
          <cell r="A1743" t="str">
            <v/>
          </cell>
          <cell r="B1743" t="str">
            <v/>
          </cell>
          <cell r="C1743" t="str">
            <v/>
          </cell>
        </row>
        <row r="1744">
          <cell r="A1744" t="str">
            <v/>
          </cell>
          <cell r="B1744" t="str">
            <v/>
          </cell>
          <cell r="C1744" t="str">
            <v/>
          </cell>
        </row>
        <row r="1745">
          <cell r="A1745" t="str">
            <v/>
          </cell>
          <cell r="B1745" t="str">
            <v/>
          </cell>
          <cell r="C1745" t="str">
            <v/>
          </cell>
        </row>
        <row r="1746">
          <cell r="A1746" t="str">
            <v/>
          </cell>
          <cell r="B1746" t="str">
            <v/>
          </cell>
          <cell r="C1746" t="str">
            <v/>
          </cell>
        </row>
        <row r="1747">
          <cell r="A1747" t="str">
            <v/>
          </cell>
          <cell r="B1747" t="str">
            <v/>
          </cell>
          <cell r="C1747" t="str">
            <v/>
          </cell>
        </row>
        <row r="1748">
          <cell r="A1748" t="str">
            <v/>
          </cell>
          <cell r="B1748" t="str">
            <v/>
          </cell>
          <cell r="C1748" t="str">
            <v/>
          </cell>
        </row>
        <row r="1749">
          <cell r="A1749" t="str">
            <v/>
          </cell>
          <cell r="B1749" t="str">
            <v/>
          </cell>
          <cell r="C1749" t="str">
            <v/>
          </cell>
        </row>
        <row r="1750">
          <cell r="A1750" t="str">
            <v/>
          </cell>
          <cell r="B1750" t="str">
            <v/>
          </cell>
          <cell r="C1750" t="str">
            <v/>
          </cell>
        </row>
        <row r="1751">
          <cell r="A1751" t="str">
            <v/>
          </cell>
          <cell r="B1751" t="str">
            <v/>
          </cell>
          <cell r="C1751" t="str">
            <v/>
          </cell>
        </row>
        <row r="1752">
          <cell r="A1752" t="str">
            <v/>
          </cell>
          <cell r="B1752" t="str">
            <v/>
          </cell>
          <cell r="C1752" t="str">
            <v/>
          </cell>
        </row>
        <row r="1753">
          <cell r="A1753" t="str">
            <v/>
          </cell>
          <cell r="B1753" t="str">
            <v/>
          </cell>
          <cell r="C1753" t="str">
            <v/>
          </cell>
        </row>
        <row r="1754">
          <cell r="A1754" t="str">
            <v/>
          </cell>
          <cell r="B1754" t="str">
            <v/>
          </cell>
          <cell r="C1754" t="str">
            <v/>
          </cell>
        </row>
        <row r="1755">
          <cell r="A1755" t="str">
            <v/>
          </cell>
          <cell r="B1755" t="str">
            <v/>
          </cell>
          <cell r="C1755" t="str">
            <v/>
          </cell>
        </row>
        <row r="1756">
          <cell r="A1756" t="str">
            <v/>
          </cell>
          <cell r="B1756" t="str">
            <v/>
          </cell>
          <cell r="C1756" t="str">
            <v/>
          </cell>
        </row>
        <row r="1757">
          <cell r="A1757" t="str">
            <v/>
          </cell>
          <cell r="B1757" t="str">
            <v/>
          </cell>
          <cell r="C1757" t="str">
            <v/>
          </cell>
        </row>
        <row r="1758">
          <cell r="A1758" t="str">
            <v/>
          </cell>
          <cell r="B1758" t="str">
            <v/>
          </cell>
          <cell r="C1758" t="str">
            <v/>
          </cell>
        </row>
        <row r="1759">
          <cell r="A1759" t="str">
            <v/>
          </cell>
          <cell r="B1759" t="str">
            <v/>
          </cell>
          <cell r="C1759" t="str">
            <v/>
          </cell>
        </row>
        <row r="1760">
          <cell r="A1760" t="str">
            <v/>
          </cell>
          <cell r="B1760" t="str">
            <v/>
          </cell>
          <cell r="C1760" t="str">
            <v/>
          </cell>
        </row>
        <row r="1761">
          <cell r="A1761" t="str">
            <v/>
          </cell>
          <cell r="B1761" t="str">
            <v/>
          </cell>
          <cell r="C1761" t="str">
            <v/>
          </cell>
        </row>
        <row r="1762">
          <cell r="A1762" t="str">
            <v/>
          </cell>
          <cell r="B1762" t="str">
            <v/>
          </cell>
          <cell r="C1762" t="str">
            <v/>
          </cell>
        </row>
        <row r="1763">
          <cell r="A1763" t="str">
            <v/>
          </cell>
          <cell r="B1763" t="str">
            <v/>
          </cell>
          <cell r="C1763" t="str">
            <v/>
          </cell>
        </row>
        <row r="1764">
          <cell r="A1764" t="str">
            <v/>
          </cell>
          <cell r="B1764" t="str">
            <v/>
          </cell>
          <cell r="C1764" t="str">
            <v/>
          </cell>
        </row>
        <row r="1765">
          <cell r="A1765" t="str">
            <v/>
          </cell>
          <cell r="B1765" t="str">
            <v/>
          </cell>
          <cell r="C1765" t="str">
            <v/>
          </cell>
        </row>
        <row r="1766">
          <cell r="A1766" t="str">
            <v/>
          </cell>
          <cell r="B1766" t="str">
            <v/>
          </cell>
          <cell r="C1766" t="str">
            <v/>
          </cell>
        </row>
        <row r="1767">
          <cell r="A1767" t="str">
            <v/>
          </cell>
          <cell r="B1767" t="str">
            <v/>
          </cell>
          <cell r="C1767" t="str">
            <v/>
          </cell>
        </row>
        <row r="1768">
          <cell r="A1768" t="str">
            <v/>
          </cell>
          <cell r="B1768" t="str">
            <v/>
          </cell>
          <cell r="C1768" t="str">
            <v/>
          </cell>
        </row>
        <row r="1769">
          <cell r="A1769" t="str">
            <v/>
          </cell>
          <cell r="B1769" t="str">
            <v/>
          </cell>
          <cell r="C1769" t="str">
            <v/>
          </cell>
        </row>
        <row r="1770">
          <cell r="A1770" t="str">
            <v/>
          </cell>
          <cell r="B1770" t="str">
            <v/>
          </cell>
          <cell r="C1770" t="str">
            <v/>
          </cell>
        </row>
        <row r="1771">
          <cell r="A1771" t="str">
            <v/>
          </cell>
          <cell r="B1771" t="str">
            <v/>
          </cell>
          <cell r="C1771" t="str">
            <v/>
          </cell>
        </row>
        <row r="1772">
          <cell r="A1772" t="str">
            <v/>
          </cell>
          <cell r="B1772" t="str">
            <v/>
          </cell>
          <cell r="C1772" t="str">
            <v/>
          </cell>
        </row>
        <row r="1773">
          <cell r="A1773" t="str">
            <v/>
          </cell>
          <cell r="B1773" t="str">
            <v/>
          </cell>
          <cell r="C1773" t="str">
            <v/>
          </cell>
        </row>
        <row r="1774">
          <cell r="A1774" t="str">
            <v/>
          </cell>
          <cell r="B1774" t="str">
            <v/>
          </cell>
          <cell r="C1774" t="str">
            <v/>
          </cell>
        </row>
        <row r="1775">
          <cell r="A1775" t="str">
            <v/>
          </cell>
          <cell r="B1775" t="str">
            <v/>
          </cell>
          <cell r="C1775" t="str">
            <v/>
          </cell>
        </row>
        <row r="1776">
          <cell r="A1776" t="str">
            <v/>
          </cell>
          <cell r="B1776" t="str">
            <v/>
          </cell>
          <cell r="C1776" t="str">
            <v/>
          </cell>
        </row>
        <row r="1777">
          <cell r="A1777" t="str">
            <v/>
          </cell>
          <cell r="B1777" t="str">
            <v/>
          </cell>
          <cell r="C1777" t="str">
            <v/>
          </cell>
        </row>
        <row r="1778">
          <cell r="A1778" t="str">
            <v/>
          </cell>
          <cell r="B1778" t="str">
            <v/>
          </cell>
          <cell r="C1778" t="str">
            <v/>
          </cell>
        </row>
        <row r="1779">
          <cell r="A1779" t="str">
            <v/>
          </cell>
          <cell r="B1779" t="str">
            <v/>
          </cell>
          <cell r="C1779" t="str">
            <v/>
          </cell>
        </row>
        <row r="1780">
          <cell r="A1780" t="str">
            <v/>
          </cell>
          <cell r="B1780" t="str">
            <v/>
          </cell>
          <cell r="C1780" t="str">
            <v/>
          </cell>
        </row>
        <row r="1781">
          <cell r="A1781" t="str">
            <v/>
          </cell>
          <cell r="B1781" t="str">
            <v/>
          </cell>
          <cell r="C1781" t="str">
            <v/>
          </cell>
        </row>
        <row r="1782">
          <cell r="A1782" t="str">
            <v/>
          </cell>
          <cell r="B1782" t="str">
            <v/>
          </cell>
          <cell r="C1782" t="str">
            <v/>
          </cell>
        </row>
        <row r="1783">
          <cell r="A1783" t="str">
            <v/>
          </cell>
          <cell r="B1783" t="str">
            <v/>
          </cell>
          <cell r="C1783" t="str">
            <v/>
          </cell>
        </row>
        <row r="1784">
          <cell r="A1784" t="str">
            <v/>
          </cell>
          <cell r="B1784" t="str">
            <v/>
          </cell>
          <cell r="C1784" t="str">
            <v/>
          </cell>
        </row>
        <row r="1785">
          <cell r="A1785" t="str">
            <v/>
          </cell>
          <cell r="B1785" t="str">
            <v/>
          </cell>
          <cell r="C1785" t="str">
            <v/>
          </cell>
        </row>
        <row r="1786">
          <cell r="A1786" t="str">
            <v/>
          </cell>
          <cell r="B1786" t="str">
            <v/>
          </cell>
          <cell r="C1786" t="str">
            <v/>
          </cell>
        </row>
        <row r="1787">
          <cell r="A1787" t="str">
            <v/>
          </cell>
          <cell r="B1787" t="str">
            <v/>
          </cell>
          <cell r="C1787" t="str">
            <v/>
          </cell>
        </row>
        <row r="1788">
          <cell r="A1788" t="str">
            <v/>
          </cell>
          <cell r="B1788" t="str">
            <v/>
          </cell>
          <cell r="C1788" t="str">
            <v/>
          </cell>
        </row>
        <row r="1789">
          <cell r="A1789" t="str">
            <v/>
          </cell>
          <cell r="B1789" t="str">
            <v/>
          </cell>
          <cell r="C1789" t="str">
            <v/>
          </cell>
        </row>
        <row r="1790">
          <cell r="A1790" t="str">
            <v/>
          </cell>
          <cell r="B1790" t="str">
            <v/>
          </cell>
          <cell r="C1790" t="str">
            <v/>
          </cell>
        </row>
        <row r="1791">
          <cell r="A1791" t="str">
            <v/>
          </cell>
          <cell r="B1791" t="str">
            <v/>
          </cell>
          <cell r="C1791" t="str">
            <v/>
          </cell>
        </row>
        <row r="1792">
          <cell r="A1792" t="str">
            <v/>
          </cell>
          <cell r="B1792" t="str">
            <v/>
          </cell>
          <cell r="C1792" t="str">
            <v/>
          </cell>
        </row>
        <row r="1793">
          <cell r="A1793" t="str">
            <v/>
          </cell>
          <cell r="B1793" t="str">
            <v/>
          </cell>
          <cell r="C1793" t="str">
            <v/>
          </cell>
        </row>
        <row r="1794">
          <cell r="A1794" t="str">
            <v/>
          </cell>
          <cell r="B1794" t="str">
            <v/>
          </cell>
          <cell r="C1794" t="str">
            <v/>
          </cell>
        </row>
        <row r="1795">
          <cell r="A1795" t="str">
            <v/>
          </cell>
          <cell r="B1795" t="str">
            <v/>
          </cell>
          <cell r="C1795" t="str">
            <v/>
          </cell>
        </row>
        <row r="1796">
          <cell r="A1796" t="str">
            <v/>
          </cell>
          <cell r="B1796" t="str">
            <v/>
          </cell>
          <cell r="C1796" t="str">
            <v/>
          </cell>
        </row>
        <row r="1797">
          <cell r="A1797" t="str">
            <v/>
          </cell>
          <cell r="B1797" t="str">
            <v/>
          </cell>
          <cell r="C1797" t="str">
            <v/>
          </cell>
        </row>
        <row r="1798">
          <cell r="A1798" t="str">
            <v/>
          </cell>
          <cell r="B1798" t="str">
            <v/>
          </cell>
          <cell r="C1798" t="str">
            <v/>
          </cell>
        </row>
        <row r="1799">
          <cell r="A1799" t="str">
            <v/>
          </cell>
          <cell r="B1799" t="str">
            <v/>
          </cell>
          <cell r="C1799" t="str">
            <v/>
          </cell>
        </row>
        <row r="1800">
          <cell r="A1800" t="str">
            <v/>
          </cell>
          <cell r="B1800" t="str">
            <v/>
          </cell>
          <cell r="C1800" t="str">
            <v/>
          </cell>
        </row>
        <row r="1801">
          <cell r="A1801" t="str">
            <v/>
          </cell>
          <cell r="B1801" t="str">
            <v/>
          </cell>
          <cell r="C1801" t="str">
            <v/>
          </cell>
        </row>
        <row r="1802">
          <cell r="A1802" t="str">
            <v/>
          </cell>
          <cell r="B1802" t="str">
            <v/>
          </cell>
          <cell r="C1802" t="str">
            <v/>
          </cell>
        </row>
        <row r="1803">
          <cell r="A1803" t="str">
            <v/>
          </cell>
          <cell r="B1803" t="str">
            <v/>
          </cell>
          <cell r="C1803" t="str">
            <v/>
          </cell>
        </row>
        <row r="1804">
          <cell r="A1804" t="str">
            <v/>
          </cell>
          <cell r="B1804" t="str">
            <v/>
          </cell>
          <cell r="C1804" t="str">
            <v/>
          </cell>
        </row>
        <row r="1805">
          <cell r="A1805" t="str">
            <v/>
          </cell>
          <cell r="B1805" t="str">
            <v/>
          </cell>
          <cell r="C1805" t="str">
            <v/>
          </cell>
        </row>
        <row r="1806">
          <cell r="A1806" t="str">
            <v/>
          </cell>
          <cell r="B1806" t="str">
            <v/>
          </cell>
          <cell r="C1806" t="str">
            <v/>
          </cell>
        </row>
        <row r="1807">
          <cell r="A1807" t="str">
            <v/>
          </cell>
          <cell r="B1807" t="str">
            <v/>
          </cell>
          <cell r="C1807" t="str">
            <v/>
          </cell>
        </row>
        <row r="1808">
          <cell r="A1808" t="str">
            <v/>
          </cell>
          <cell r="B1808" t="str">
            <v/>
          </cell>
          <cell r="C1808" t="str">
            <v/>
          </cell>
        </row>
        <row r="1809">
          <cell r="A1809" t="str">
            <v/>
          </cell>
          <cell r="B1809" t="str">
            <v/>
          </cell>
          <cell r="C1809" t="str">
            <v/>
          </cell>
        </row>
        <row r="1810">
          <cell r="A1810" t="str">
            <v/>
          </cell>
          <cell r="B1810" t="str">
            <v/>
          </cell>
          <cell r="C1810" t="str">
            <v/>
          </cell>
        </row>
        <row r="1811">
          <cell r="A1811" t="str">
            <v/>
          </cell>
          <cell r="B1811" t="str">
            <v/>
          </cell>
          <cell r="C1811" t="str">
            <v/>
          </cell>
        </row>
        <row r="1812">
          <cell r="A1812" t="str">
            <v/>
          </cell>
          <cell r="B1812" t="str">
            <v/>
          </cell>
          <cell r="C1812" t="str">
            <v/>
          </cell>
        </row>
        <row r="1813">
          <cell r="A1813" t="str">
            <v/>
          </cell>
          <cell r="B1813" t="str">
            <v/>
          </cell>
          <cell r="C1813" t="str">
            <v/>
          </cell>
        </row>
        <row r="1814">
          <cell r="A1814" t="str">
            <v/>
          </cell>
          <cell r="B1814" t="str">
            <v/>
          </cell>
          <cell r="C1814" t="str">
            <v/>
          </cell>
        </row>
        <row r="1815">
          <cell r="A1815" t="str">
            <v/>
          </cell>
          <cell r="B1815" t="str">
            <v/>
          </cell>
          <cell r="C1815" t="str">
            <v/>
          </cell>
        </row>
        <row r="1816">
          <cell r="A1816" t="str">
            <v/>
          </cell>
          <cell r="B1816" t="str">
            <v/>
          </cell>
          <cell r="C1816" t="str">
            <v/>
          </cell>
        </row>
        <row r="1817">
          <cell r="A1817" t="str">
            <v/>
          </cell>
          <cell r="B1817" t="str">
            <v/>
          </cell>
          <cell r="C1817" t="str">
            <v/>
          </cell>
        </row>
        <row r="1818">
          <cell r="A1818" t="str">
            <v/>
          </cell>
          <cell r="B1818" t="str">
            <v/>
          </cell>
          <cell r="C1818" t="str">
            <v/>
          </cell>
        </row>
        <row r="1819">
          <cell r="A1819" t="str">
            <v/>
          </cell>
          <cell r="B1819" t="str">
            <v/>
          </cell>
          <cell r="C1819" t="str">
            <v/>
          </cell>
        </row>
        <row r="1820">
          <cell r="A1820" t="str">
            <v/>
          </cell>
          <cell r="B1820" t="str">
            <v/>
          </cell>
          <cell r="C1820" t="str">
            <v/>
          </cell>
        </row>
        <row r="1821">
          <cell r="A1821" t="str">
            <v/>
          </cell>
          <cell r="B1821" t="str">
            <v/>
          </cell>
          <cell r="C1821" t="str">
            <v/>
          </cell>
        </row>
        <row r="1822">
          <cell r="A1822" t="str">
            <v/>
          </cell>
          <cell r="B1822" t="str">
            <v/>
          </cell>
          <cell r="C1822" t="str">
            <v/>
          </cell>
        </row>
        <row r="1823">
          <cell r="A1823" t="str">
            <v/>
          </cell>
          <cell r="B1823" t="str">
            <v/>
          </cell>
          <cell r="C1823" t="str">
            <v/>
          </cell>
        </row>
        <row r="1824">
          <cell r="A1824" t="str">
            <v/>
          </cell>
          <cell r="B1824" t="str">
            <v/>
          </cell>
          <cell r="C1824" t="str">
            <v/>
          </cell>
        </row>
        <row r="1825">
          <cell r="A1825" t="str">
            <v/>
          </cell>
          <cell r="B1825" t="str">
            <v/>
          </cell>
          <cell r="C1825" t="str">
            <v/>
          </cell>
        </row>
        <row r="1826">
          <cell r="A1826" t="str">
            <v/>
          </cell>
          <cell r="B1826" t="str">
            <v/>
          </cell>
          <cell r="C1826" t="str">
            <v/>
          </cell>
        </row>
        <row r="1827">
          <cell r="A1827" t="str">
            <v/>
          </cell>
          <cell r="B1827" t="str">
            <v/>
          </cell>
          <cell r="C1827" t="str">
            <v/>
          </cell>
        </row>
        <row r="1828">
          <cell r="A1828" t="str">
            <v/>
          </cell>
          <cell r="B1828" t="str">
            <v/>
          </cell>
          <cell r="C1828" t="str">
            <v/>
          </cell>
        </row>
        <row r="1829">
          <cell r="A1829" t="str">
            <v/>
          </cell>
          <cell r="B1829" t="str">
            <v/>
          </cell>
          <cell r="C1829" t="str">
            <v/>
          </cell>
        </row>
        <row r="1830">
          <cell r="A1830" t="str">
            <v/>
          </cell>
          <cell r="B1830" t="str">
            <v/>
          </cell>
          <cell r="C1830" t="str">
            <v/>
          </cell>
        </row>
        <row r="1831">
          <cell r="A1831" t="str">
            <v/>
          </cell>
          <cell r="B1831" t="str">
            <v/>
          </cell>
          <cell r="C1831" t="str">
            <v/>
          </cell>
        </row>
        <row r="1832">
          <cell r="A1832" t="str">
            <v/>
          </cell>
          <cell r="B1832" t="str">
            <v/>
          </cell>
          <cell r="C1832" t="str">
            <v/>
          </cell>
        </row>
        <row r="1833">
          <cell r="A1833" t="str">
            <v/>
          </cell>
          <cell r="B1833" t="str">
            <v/>
          </cell>
          <cell r="C1833" t="str">
            <v/>
          </cell>
        </row>
        <row r="1834">
          <cell r="A1834" t="str">
            <v/>
          </cell>
          <cell r="B1834" t="str">
            <v/>
          </cell>
          <cell r="C1834" t="str">
            <v/>
          </cell>
        </row>
        <row r="1835">
          <cell r="A1835" t="str">
            <v/>
          </cell>
          <cell r="B1835" t="str">
            <v/>
          </cell>
          <cell r="C1835" t="str">
            <v/>
          </cell>
        </row>
        <row r="1836">
          <cell r="A1836" t="str">
            <v/>
          </cell>
          <cell r="B1836" t="str">
            <v/>
          </cell>
          <cell r="C1836" t="str">
            <v/>
          </cell>
        </row>
        <row r="1837">
          <cell r="A1837" t="str">
            <v/>
          </cell>
          <cell r="B1837" t="str">
            <v/>
          </cell>
          <cell r="C1837" t="str">
            <v/>
          </cell>
        </row>
        <row r="1838">
          <cell r="A1838" t="str">
            <v/>
          </cell>
          <cell r="B1838" t="str">
            <v/>
          </cell>
          <cell r="C1838" t="str">
            <v/>
          </cell>
        </row>
        <row r="1839">
          <cell r="A1839" t="str">
            <v/>
          </cell>
          <cell r="B1839" t="str">
            <v/>
          </cell>
          <cell r="C1839" t="str">
            <v/>
          </cell>
        </row>
        <row r="1840">
          <cell r="A1840" t="str">
            <v/>
          </cell>
          <cell r="B1840" t="str">
            <v/>
          </cell>
          <cell r="C1840" t="str">
            <v/>
          </cell>
        </row>
        <row r="1841">
          <cell r="A1841" t="str">
            <v/>
          </cell>
          <cell r="B1841" t="str">
            <v/>
          </cell>
          <cell r="C1841" t="str">
            <v/>
          </cell>
        </row>
        <row r="1842">
          <cell r="A1842" t="str">
            <v/>
          </cell>
          <cell r="B1842" t="str">
            <v/>
          </cell>
          <cell r="C1842" t="str">
            <v/>
          </cell>
        </row>
        <row r="1843">
          <cell r="A1843" t="str">
            <v/>
          </cell>
          <cell r="B1843" t="str">
            <v/>
          </cell>
          <cell r="C1843" t="str">
            <v/>
          </cell>
        </row>
        <row r="1844">
          <cell r="A1844" t="str">
            <v/>
          </cell>
          <cell r="B1844" t="str">
            <v/>
          </cell>
          <cell r="C1844" t="str">
            <v/>
          </cell>
        </row>
        <row r="1845">
          <cell r="A1845" t="str">
            <v/>
          </cell>
          <cell r="B1845" t="str">
            <v/>
          </cell>
          <cell r="C1845" t="str">
            <v/>
          </cell>
        </row>
        <row r="1846">
          <cell r="A1846" t="str">
            <v/>
          </cell>
          <cell r="B1846" t="str">
            <v/>
          </cell>
          <cell r="C1846" t="str">
            <v/>
          </cell>
        </row>
        <row r="1847">
          <cell r="A1847" t="str">
            <v/>
          </cell>
          <cell r="B1847" t="str">
            <v/>
          </cell>
          <cell r="C1847" t="str">
            <v/>
          </cell>
        </row>
        <row r="1848">
          <cell r="A1848" t="str">
            <v/>
          </cell>
          <cell r="B1848" t="str">
            <v/>
          </cell>
          <cell r="C1848" t="str">
            <v/>
          </cell>
        </row>
        <row r="1849">
          <cell r="A1849" t="str">
            <v/>
          </cell>
          <cell r="B1849" t="str">
            <v/>
          </cell>
          <cell r="C1849" t="str">
            <v/>
          </cell>
        </row>
        <row r="1850">
          <cell r="A1850" t="str">
            <v/>
          </cell>
          <cell r="B1850" t="str">
            <v/>
          </cell>
          <cell r="C1850" t="str">
            <v/>
          </cell>
        </row>
        <row r="1851">
          <cell r="A1851" t="str">
            <v/>
          </cell>
          <cell r="B1851" t="str">
            <v/>
          </cell>
          <cell r="C1851" t="str">
            <v/>
          </cell>
        </row>
        <row r="1852">
          <cell r="A1852" t="str">
            <v/>
          </cell>
          <cell r="B1852" t="str">
            <v/>
          </cell>
          <cell r="C1852" t="str">
            <v/>
          </cell>
        </row>
        <row r="1853">
          <cell r="A1853" t="str">
            <v/>
          </cell>
          <cell r="B1853" t="str">
            <v/>
          </cell>
          <cell r="C1853" t="str">
            <v/>
          </cell>
        </row>
        <row r="1854">
          <cell r="A1854" t="str">
            <v/>
          </cell>
          <cell r="B1854" t="str">
            <v/>
          </cell>
          <cell r="C1854" t="str">
            <v/>
          </cell>
        </row>
        <row r="1855">
          <cell r="A1855" t="str">
            <v/>
          </cell>
          <cell r="B1855" t="str">
            <v/>
          </cell>
          <cell r="C1855" t="str">
            <v/>
          </cell>
        </row>
        <row r="1856">
          <cell r="A1856" t="str">
            <v/>
          </cell>
          <cell r="B1856" t="str">
            <v/>
          </cell>
          <cell r="C1856" t="str">
            <v/>
          </cell>
        </row>
        <row r="1857">
          <cell r="A1857" t="str">
            <v/>
          </cell>
          <cell r="B1857" t="str">
            <v/>
          </cell>
          <cell r="C1857" t="str">
            <v/>
          </cell>
        </row>
        <row r="1858">
          <cell r="A1858" t="str">
            <v/>
          </cell>
          <cell r="B1858" t="str">
            <v/>
          </cell>
          <cell r="C1858" t="str">
            <v/>
          </cell>
        </row>
        <row r="1859">
          <cell r="A1859" t="str">
            <v/>
          </cell>
          <cell r="B1859" t="str">
            <v/>
          </cell>
          <cell r="C1859" t="str">
            <v/>
          </cell>
        </row>
        <row r="1860">
          <cell r="A1860" t="str">
            <v/>
          </cell>
          <cell r="B1860" t="str">
            <v/>
          </cell>
          <cell r="C1860" t="str">
            <v/>
          </cell>
        </row>
        <row r="1861">
          <cell r="A1861" t="str">
            <v/>
          </cell>
          <cell r="B1861" t="str">
            <v/>
          </cell>
          <cell r="C1861" t="str">
            <v/>
          </cell>
        </row>
        <row r="1862">
          <cell r="A1862" t="str">
            <v/>
          </cell>
          <cell r="B1862" t="str">
            <v/>
          </cell>
          <cell r="C1862" t="str">
            <v/>
          </cell>
        </row>
        <row r="1863">
          <cell r="A1863" t="str">
            <v/>
          </cell>
          <cell r="B1863" t="str">
            <v/>
          </cell>
          <cell r="C1863" t="str">
            <v/>
          </cell>
        </row>
        <row r="1864">
          <cell r="A1864" t="str">
            <v/>
          </cell>
          <cell r="B1864" t="str">
            <v/>
          </cell>
          <cell r="C1864" t="str">
            <v/>
          </cell>
        </row>
        <row r="1865">
          <cell r="A1865" t="str">
            <v/>
          </cell>
          <cell r="B1865" t="str">
            <v/>
          </cell>
          <cell r="C1865" t="str">
            <v/>
          </cell>
        </row>
        <row r="1866">
          <cell r="A1866" t="str">
            <v/>
          </cell>
          <cell r="B1866" t="str">
            <v/>
          </cell>
          <cell r="C1866" t="str">
            <v/>
          </cell>
        </row>
        <row r="1867">
          <cell r="A1867" t="str">
            <v/>
          </cell>
          <cell r="B1867" t="str">
            <v/>
          </cell>
          <cell r="C1867" t="str">
            <v/>
          </cell>
        </row>
        <row r="1868">
          <cell r="A1868" t="str">
            <v/>
          </cell>
          <cell r="B1868" t="str">
            <v/>
          </cell>
          <cell r="C1868" t="str">
            <v/>
          </cell>
        </row>
        <row r="1869">
          <cell r="A1869" t="str">
            <v/>
          </cell>
          <cell r="B1869" t="str">
            <v/>
          </cell>
          <cell r="C1869" t="str">
            <v/>
          </cell>
        </row>
        <row r="1870">
          <cell r="A1870" t="str">
            <v/>
          </cell>
          <cell r="B1870" t="str">
            <v/>
          </cell>
          <cell r="C1870" t="str">
            <v/>
          </cell>
        </row>
        <row r="1871">
          <cell r="A1871" t="str">
            <v/>
          </cell>
          <cell r="B1871" t="str">
            <v/>
          </cell>
          <cell r="C1871" t="str">
            <v/>
          </cell>
        </row>
        <row r="1872">
          <cell r="A1872" t="str">
            <v/>
          </cell>
          <cell r="B1872" t="str">
            <v/>
          </cell>
          <cell r="C1872" t="str">
            <v/>
          </cell>
        </row>
        <row r="1873">
          <cell r="A1873" t="str">
            <v/>
          </cell>
          <cell r="B1873" t="str">
            <v/>
          </cell>
          <cell r="C1873" t="str">
            <v/>
          </cell>
        </row>
        <row r="1874">
          <cell r="A1874" t="str">
            <v/>
          </cell>
          <cell r="B1874" t="str">
            <v/>
          </cell>
          <cell r="C1874" t="str">
            <v/>
          </cell>
        </row>
        <row r="1875">
          <cell r="A1875" t="str">
            <v/>
          </cell>
          <cell r="B1875" t="str">
            <v/>
          </cell>
          <cell r="C1875" t="str">
            <v/>
          </cell>
        </row>
        <row r="1876">
          <cell r="A1876" t="str">
            <v/>
          </cell>
          <cell r="B1876" t="str">
            <v/>
          </cell>
          <cell r="C1876" t="str">
            <v/>
          </cell>
        </row>
        <row r="1877">
          <cell r="A1877" t="str">
            <v/>
          </cell>
          <cell r="B1877" t="str">
            <v/>
          </cell>
          <cell r="C1877" t="str">
            <v/>
          </cell>
        </row>
        <row r="1878">
          <cell r="A1878" t="str">
            <v/>
          </cell>
          <cell r="B1878" t="str">
            <v/>
          </cell>
          <cell r="C1878" t="str">
            <v/>
          </cell>
        </row>
        <row r="1879">
          <cell r="A1879" t="str">
            <v/>
          </cell>
          <cell r="B1879" t="str">
            <v/>
          </cell>
          <cell r="C1879" t="str">
            <v/>
          </cell>
        </row>
        <row r="1880">
          <cell r="A1880" t="str">
            <v/>
          </cell>
          <cell r="B1880" t="str">
            <v/>
          </cell>
          <cell r="C1880" t="str">
            <v/>
          </cell>
        </row>
        <row r="1881">
          <cell r="A1881" t="str">
            <v/>
          </cell>
          <cell r="B1881" t="str">
            <v/>
          </cell>
          <cell r="C1881" t="str">
            <v/>
          </cell>
        </row>
        <row r="1882">
          <cell r="A1882" t="str">
            <v/>
          </cell>
          <cell r="B1882" t="str">
            <v/>
          </cell>
          <cell r="C1882" t="str">
            <v/>
          </cell>
        </row>
        <row r="1883">
          <cell r="A1883" t="str">
            <v/>
          </cell>
          <cell r="B1883" t="str">
            <v/>
          </cell>
          <cell r="C1883" t="str">
            <v/>
          </cell>
        </row>
        <row r="1884">
          <cell r="A1884" t="str">
            <v/>
          </cell>
          <cell r="B1884" t="str">
            <v/>
          </cell>
          <cell r="C1884" t="str">
            <v/>
          </cell>
        </row>
        <row r="1885">
          <cell r="A1885" t="str">
            <v/>
          </cell>
          <cell r="B1885" t="str">
            <v/>
          </cell>
          <cell r="C1885" t="str">
            <v/>
          </cell>
        </row>
        <row r="1886">
          <cell r="A1886" t="str">
            <v/>
          </cell>
          <cell r="B1886" t="str">
            <v/>
          </cell>
          <cell r="C1886" t="str">
            <v/>
          </cell>
        </row>
        <row r="1887">
          <cell r="A1887" t="str">
            <v/>
          </cell>
          <cell r="B1887" t="str">
            <v/>
          </cell>
          <cell r="C1887" t="str">
            <v/>
          </cell>
        </row>
        <row r="1888">
          <cell r="A1888" t="str">
            <v/>
          </cell>
          <cell r="B1888" t="str">
            <v/>
          </cell>
          <cell r="C1888" t="str">
            <v/>
          </cell>
        </row>
        <row r="1889">
          <cell r="A1889" t="str">
            <v/>
          </cell>
          <cell r="B1889" t="str">
            <v/>
          </cell>
          <cell r="C1889" t="str">
            <v/>
          </cell>
        </row>
        <row r="1890">
          <cell r="A1890" t="str">
            <v/>
          </cell>
          <cell r="B1890" t="str">
            <v/>
          </cell>
          <cell r="C1890" t="str">
            <v/>
          </cell>
        </row>
        <row r="1891">
          <cell r="A1891" t="str">
            <v/>
          </cell>
          <cell r="B1891" t="str">
            <v/>
          </cell>
          <cell r="C1891" t="str">
            <v/>
          </cell>
        </row>
        <row r="1892">
          <cell r="A1892" t="str">
            <v/>
          </cell>
          <cell r="B1892" t="str">
            <v/>
          </cell>
          <cell r="C1892" t="str">
            <v/>
          </cell>
        </row>
        <row r="1893">
          <cell r="A1893" t="str">
            <v/>
          </cell>
          <cell r="B1893" t="str">
            <v/>
          </cell>
          <cell r="C1893" t="str">
            <v/>
          </cell>
        </row>
        <row r="1894">
          <cell r="A1894" t="str">
            <v/>
          </cell>
          <cell r="B1894" t="str">
            <v/>
          </cell>
          <cell r="C1894" t="str">
            <v/>
          </cell>
        </row>
        <row r="1895">
          <cell r="A1895" t="str">
            <v/>
          </cell>
          <cell r="B1895" t="str">
            <v/>
          </cell>
          <cell r="C1895" t="str">
            <v/>
          </cell>
        </row>
        <row r="1896">
          <cell r="A1896" t="str">
            <v/>
          </cell>
          <cell r="B1896" t="str">
            <v/>
          </cell>
          <cell r="C1896" t="str">
            <v/>
          </cell>
        </row>
        <row r="1897">
          <cell r="A1897" t="str">
            <v/>
          </cell>
          <cell r="B1897" t="str">
            <v/>
          </cell>
          <cell r="C1897" t="str">
            <v/>
          </cell>
        </row>
        <row r="1898">
          <cell r="A1898" t="str">
            <v/>
          </cell>
          <cell r="B1898" t="str">
            <v/>
          </cell>
          <cell r="C1898" t="str">
            <v/>
          </cell>
        </row>
        <row r="1899">
          <cell r="A1899" t="str">
            <v/>
          </cell>
          <cell r="B1899" t="str">
            <v/>
          </cell>
          <cell r="C1899" t="str">
            <v/>
          </cell>
        </row>
        <row r="1900">
          <cell r="A1900" t="str">
            <v/>
          </cell>
          <cell r="B1900" t="str">
            <v/>
          </cell>
          <cell r="C1900" t="str">
            <v/>
          </cell>
        </row>
        <row r="1901">
          <cell r="A1901" t="str">
            <v/>
          </cell>
          <cell r="B1901" t="str">
            <v/>
          </cell>
          <cell r="C1901" t="str">
            <v/>
          </cell>
        </row>
        <row r="1902">
          <cell r="A1902" t="str">
            <v/>
          </cell>
          <cell r="B1902" t="str">
            <v/>
          </cell>
          <cell r="C1902" t="str">
            <v/>
          </cell>
        </row>
        <row r="1903">
          <cell r="A1903" t="str">
            <v/>
          </cell>
          <cell r="B1903" t="str">
            <v/>
          </cell>
          <cell r="C1903" t="str">
            <v/>
          </cell>
        </row>
        <row r="1904">
          <cell r="A1904" t="str">
            <v/>
          </cell>
          <cell r="B1904" t="str">
            <v/>
          </cell>
          <cell r="C1904" t="str">
            <v/>
          </cell>
        </row>
        <row r="1905">
          <cell r="A1905" t="str">
            <v/>
          </cell>
          <cell r="B1905" t="str">
            <v/>
          </cell>
          <cell r="C1905" t="str">
            <v/>
          </cell>
        </row>
        <row r="1906">
          <cell r="A1906" t="str">
            <v/>
          </cell>
          <cell r="B1906" t="str">
            <v/>
          </cell>
          <cell r="C1906" t="str">
            <v/>
          </cell>
        </row>
        <row r="1907">
          <cell r="A1907" t="str">
            <v/>
          </cell>
          <cell r="B1907" t="str">
            <v/>
          </cell>
          <cell r="C1907" t="str">
            <v/>
          </cell>
        </row>
        <row r="1908">
          <cell r="A1908" t="str">
            <v/>
          </cell>
          <cell r="B1908" t="str">
            <v/>
          </cell>
          <cell r="C1908" t="str">
            <v/>
          </cell>
        </row>
        <row r="1909">
          <cell r="A1909" t="str">
            <v/>
          </cell>
          <cell r="B1909" t="str">
            <v/>
          </cell>
          <cell r="C1909" t="str">
            <v/>
          </cell>
        </row>
        <row r="1910">
          <cell r="A1910" t="str">
            <v/>
          </cell>
          <cell r="B1910" t="str">
            <v/>
          </cell>
          <cell r="C1910" t="str">
            <v/>
          </cell>
        </row>
        <row r="1911">
          <cell r="A1911" t="str">
            <v/>
          </cell>
          <cell r="B1911" t="str">
            <v/>
          </cell>
          <cell r="C1911" t="str">
            <v/>
          </cell>
        </row>
        <row r="1912">
          <cell r="A1912" t="str">
            <v/>
          </cell>
          <cell r="B1912" t="str">
            <v/>
          </cell>
          <cell r="C1912" t="str">
            <v/>
          </cell>
        </row>
        <row r="1913">
          <cell r="A1913" t="str">
            <v/>
          </cell>
          <cell r="B1913" t="str">
            <v/>
          </cell>
          <cell r="C1913" t="str">
            <v/>
          </cell>
        </row>
        <row r="1914">
          <cell r="A1914" t="str">
            <v/>
          </cell>
          <cell r="B1914" t="str">
            <v/>
          </cell>
          <cell r="C1914" t="str">
            <v/>
          </cell>
        </row>
        <row r="1915">
          <cell r="A1915" t="str">
            <v/>
          </cell>
          <cell r="B1915" t="str">
            <v/>
          </cell>
          <cell r="C1915" t="str">
            <v/>
          </cell>
        </row>
        <row r="1916">
          <cell r="A1916" t="str">
            <v/>
          </cell>
          <cell r="B1916" t="str">
            <v/>
          </cell>
          <cell r="C1916" t="str">
            <v/>
          </cell>
        </row>
        <row r="1917">
          <cell r="A1917" t="str">
            <v/>
          </cell>
          <cell r="B1917" t="str">
            <v/>
          </cell>
          <cell r="C1917" t="str">
            <v/>
          </cell>
        </row>
        <row r="1918">
          <cell r="A1918" t="str">
            <v/>
          </cell>
          <cell r="B1918" t="str">
            <v/>
          </cell>
          <cell r="C1918" t="str">
            <v/>
          </cell>
        </row>
        <row r="1919">
          <cell r="A1919" t="str">
            <v/>
          </cell>
          <cell r="B1919" t="str">
            <v/>
          </cell>
          <cell r="C1919" t="str">
            <v/>
          </cell>
        </row>
        <row r="1920">
          <cell r="A1920" t="str">
            <v/>
          </cell>
          <cell r="B1920" t="str">
            <v/>
          </cell>
          <cell r="C1920" t="str">
            <v/>
          </cell>
        </row>
        <row r="1921">
          <cell r="A1921" t="str">
            <v/>
          </cell>
          <cell r="B1921" t="str">
            <v/>
          </cell>
          <cell r="C1921" t="str">
            <v/>
          </cell>
        </row>
        <row r="1922">
          <cell r="A1922" t="str">
            <v/>
          </cell>
          <cell r="B1922" t="str">
            <v/>
          </cell>
          <cell r="C1922" t="str">
            <v/>
          </cell>
        </row>
        <row r="1923">
          <cell r="A1923" t="str">
            <v/>
          </cell>
          <cell r="B1923" t="str">
            <v/>
          </cell>
          <cell r="C1923" t="str">
            <v/>
          </cell>
        </row>
        <row r="1924">
          <cell r="A1924" t="str">
            <v/>
          </cell>
          <cell r="B1924" t="str">
            <v/>
          </cell>
          <cell r="C1924" t="str">
            <v/>
          </cell>
        </row>
        <row r="1925">
          <cell r="A1925" t="str">
            <v/>
          </cell>
          <cell r="B1925" t="str">
            <v/>
          </cell>
          <cell r="C1925" t="str">
            <v/>
          </cell>
        </row>
        <row r="1926">
          <cell r="A1926" t="str">
            <v/>
          </cell>
          <cell r="B1926" t="str">
            <v/>
          </cell>
          <cell r="C1926" t="str">
            <v/>
          </cell>
        </row>
        <row r="1927">
          <cell r="A1927" t="str">
            <v/>
          </cell>
          <cell r="B1927" t="str">
            <v/>
          </cell>
          <cell r="C1927" t="str">
            <v/>
          </cell>
        </row>
        <row r="1928">
          <cell r="A1928" t="str">
            <v/>
          </cell>
          <cell r="B1928" t="str">
            <v/>
          </cell>
          <cell r="C1928" t="str">
            <v/>
          </cell>
        </row>
        <row r="1929">
          <cell r="A1929" t="str">
            <v/>
          </cell>
          <cell r="B1929" t="str">
            <v/>
          </cell>
          <cell r="C1929" t="str">
            <v/>
          </cell>
        </row>
        <row r="1930">
          <cell r="A1930" t="str">
            <v/>
          </cell>
          <cell r="B1930" t="str">
            <v/>
          </cell>
          <cell r="C1930" t="str">
            <v/>
          </cell>
        </row>
        <row r="1931">
          <cell r="A1931" t="str">
            <v/>
          </cell>
          <cell r="B1931" t="str">
            <v/>
          </cell>
          <cell r="C1931" t="str">
            <v/>
          </cell>
        </row>
        <row r="1932">
          <cell r="A1932" t="str">
            <v/>
          </cell>
          <cell r="B1932" t="str">
            <v/>
          </cell>
          <cell r="C1932" t="str">
            <v/>
          </cell>
        </row>
        <row r="1933">
          <cell r="A1933" t="str">
            <v/>
          </cell>
          <cell r="B1933" t="str">
            <v/>
          </cell>
          <cell r="C1933" t="str">
            <v/>
          </cell>
        </row>
        <row r="1934">
          <cell r="A1934" t="str">
            <v/>
          </cell>
          <cell r="B1934" t="str">
            <v/>
          </cell>
          <cell r="C1934" t="str">
            <v/>
          </cell>
        </row>
        <row r="1935">
          <cell r="A1935" t="str">
            <v/>
          </cell>
          <cell r="B1935" t="str">
            <v/>
          </cell>
          <cell r="C1935" t="str">
            <v/>
          </cell>
        </row>
        <row r="1936">
          <cell r="A1936" t="str">
            <v/>
          </cell>
          <cell r="B1936" t="str">
            <v/>
          </cell>
          <cell r="C1936" t="str">
            <v/>
          </cell>
        </row>
        <row r="1937">
          <cell r="A1937" t="str">
            <v/>
          </cell>
          <cell r="B1937" t="str">
            <v/>
          </cell>
          <cell r="C1937" t="str">
            <v/>
          </cell>
        </row>
        <row r="1938">
          <cell r="A1938" t="str">
            <v/>
          </cell>
          <cell r="B1938" t="str">
            <v/>
          </cell>
          <cell r="C1938" t="str">
            <v/>
          </cell>
        </row>
        <row r="1939">
          <cell r="A1939" t="str">
            <v/>
          </cell>
          <cell r="B1939" t="str">
            <v/>
          </cell>
          <cell r="C1939" t="str">
            <v/>
          </cell>
        </row>
        <row r="1940">
          <cell r="A1940" t="str">
            <v/>
          </cell>
          <cell r="B1940" t="str">
            <v/>
          </cell>
          <cell r="C1940" t="str">
            <v/>
          </cell>
        </row>
        <row r="1941">
          <cell r="A1941" t="str">
            <v/>
          </cell>
          <cell r="B1941" t="str">
            <v/>
          </cell>
          <cell r="C1941" t="str">
            <v/>
          </cell>
        </row>
        <row r="1942">
          <cell r="A1942" t="str">
            <v/>
          </cell>
          <cell r="B1942" t="str">
            <v/>
          </cell>
          <cell r="C1942" t="str">
            <v/>
          </cell>
        </row>
        <row r="1943">
          <cell r="A1943" t="str">
            <v/>
          </cell>
          <cell r="B1943" t="str">
            <v/>
          </cell>
          <cell r="C1943" t="str">
            <v/>
          </cell>
        </row>
        <row r="1944">
          <cell r="A1944" t="str">
            <v/>
          </cell>
          <cell r="B1944" t="str">
            <v/>
          </cell>
          <cell r="C1944" t="str">
            <v/>
          </cell>
        </row>
        <row r="1945">
          <cell r="A1945" t="str">
            <v/>
          </cell>
          <cell r="B1945" t="str">
            <v/>
          </cell>
          <cell r="C1945" t="str">
            <v/>
          </cell>
        </row>
        <row r="1946">
          <cell r="A1946" t="str">
            <v/>
          </cell>
          <cell r="B1946" t="str">
            <v/>
          </cell>
          <cell r="C1946" t="str">
            <v/>
          </cell>
        </row>
        <row r="1947">
          <cell r="A1947" t="str">
            <v/>
          </cell>
          <cell r="B1947" t="str">
            <v/>
          </cell>
          <cell r="C1947" t="str">
            <v/>
          </cell>
        </row>
        <row r="1948">
          <cell r="A1948" t="str">
            <v/>
          </cell>
          <cell r="B1948" t="str">
            <v/>
          </cell>
          <cell r="C1948" t="str">
            <v/>
          </cell>
        </row>
        <row r="1949">
          <cell r="A1949" t="str">
            <v/>
          </cell>
          <cell r="B1949" t="str">
            <v/>
          </cell>
          <cell r="C1949" t="str">
            <v/>
          </cell>
        </row>
        <row r="1950">
          <cell r="A1950" t="str">
            <v/>
          </cell>
          <cell r="B1950" t="str">
            <v/>
          </cell>
          <cell r="C1950" t="str">
            <v/>
          </cell>
        </row>
        <row r="1951">
          <cell r="A1951" t="str">
            <v/>
          </cell>
          <cell r="B1951" t="str">
            <v/>
          </cell>
          <cell r="C1951" t="str">
            <v/>
          </cell>
        </row>
        <row r="1952">
          <cell r="A1952" t="str">
            <v/>
          </cell>
          <cell r="B1952" t="str">
            <v/>
          </cell>
          <cell r="C1952" t="str">
            <v/>
          </cell>
        </row>
        <row r="1953">
          <cell r="A1953" t="str">
            <v/>
          </cell>
          <cell r="B1953" t="str">
            <v/>
          </cell>
          <cell r="C1953" t="str">
            <v/>
          </cell>
        </row>
        <row r="1954">
          <cell r="A1954" t="str">
            <v/>
          </cell>
          <cell r="B1954" t="str">
            <v/>
          </cell>
          <cell r="C1954" t="str">
            <v/>
          </cell>
        </row>
        <row r="1955">
          <cell r="A1955" t="str">
            <v/>
          </cell>
          <cell r="B1955" t="str">
            <v/>
          </cell>
          <cell r="C1955" t="str">
            <v/>
          </cell>
        </row>
        <row r="1956">
          <cell r="A1956" t="str">
            <v/>
          </cell>
          <cell r="B1956" t="str">
            <v/>
          </cell>
          <cell r="C1956" t="str">
            <v/>
          </cell>
        </row>
        <row r="1957">
          <cell r="A1957" t="str">
            <v/>
          </cell>
          <cell r="B1957" t="str">
            <v/>
          </cell>
          <cell r="C1957" t="str">
            <v/>
          </cell>
        </row>
        <row r="1958">
          <cell r="A1958" t="str">
            <v/>
          </cell>
          <cell r="B1958" t="str">
            <v/>
          </cell>
          <cell r="C1958" t="str">
            <v/>
          </cell>
        </row>
        <row r="1959">
          <cell r="A1959" t="str">
            <v/>
          </cell>
          <cell r="B1959" t="str">
            <v/>
          </cell>
          <cell r="C1959" t="str">
            <v/>
          </cell>
        </row>
        <row r="1960">
          <cell r="A1960" t="str">
            <v/>
          </cell>
          <cell r="B1960" t="str">
            <v/>
          </cell>
          <cell r="C1960" t="str">
            <v/>
          </cell>
        </row>
        <row r="1961">
          <cell r="A1961" t="str">
            <v/>
          </cell>
          <cell r="B1961" t="str">
            <v/>
          </cell>
          <cell r="C1961" t="str">
            <v/>
          </cell>
        </row>
        <row r="1962">
          <cell r="A1962" t="str">
            <v/>
          </cell>
          <cell r="B1962" t="str">
            <v/>
          </cell>
          <cell r="C1962" t="str">
            <v/>
          </cell>
        </row>
        <row r="1963">
          <cell r="A1963" t="str">
            <v/>
          </cell>
          <cell r="B1963" t="str">
            <v/>
          </cell>
          <cell r="C1963" t="str">
            <v/>
          </cell>
        </row>
        <row r="1964">
          <cell r="A1964" t="str">
            <v/>
          </cell>
          <cell r="B1964" t="str">
            <v/>
          </cell>
          <cell r="C1964" t="str">
            <v/>
          </cell>
        </row>
        <row r="1965">
          <cell r="A1965" t="str">
            <v/>
          </cell>
          <cell r="B1965" t="str">
            <v/>
          </cell>
          <cell r="C1965" t="str">
            <v/>
          </cell>
        </row>
        <row r="1966">
          <cell r="A1966" t="str">
            <v/>
          </cell>
          <cell r="B1966" t="str">
            <v/>
          </cell>
          <cell r="C1966" t="str">
            <v/>
          </cell>
        </row>
        <row r="1967">
          <cell r="A1967" t="str">
            <v/>
          </cell>
          <cell r="B1967" t="str">
            <v/>
          </cell>
          <cell r="C1967" t="str">
            <v/>
          </cell>
        </row>
        <row r="1968">
          <cell r="A1968" t="str">
            <v/>
          </cell>
          <cell r="B1968" t="str">
            <v/>
          </cell>
          <cell r="C1968" t="str">
            <v/>
          </cell>
        </row>
        <row r="1969">
          <cell r="A1969" t="str">
            <v/>
          </cell>
          <cell r="B1969" t="str">
            <v/>
          </cell>
          <cell r="C1969" t="str">
            <v/>
          </cell>
        </row>
        <row r="1970">
          <cell r="A1970" t="str">
            <v/>
          </cell>
          <cell r="B1970" t="str">
            <v/>
          </cell>
          <cell r="C1970" t="str">
            <v/>
          </cell>
        </row>
        <row r="1971">
          <cell r="A1971" t="str">
            <v/>
          </cell>
          <cell r="B1971" t="str">
            <v/>
          </cell>
          <cell r="C1971" t="str">
            <v/>
          </cell>
        </row>
        <row r="1972">
          <cell r="A1972" t="str">
            <v/>
          </cell>
          <cell r="B1972" t="str">
            <v/>
          </cell>
          <cell r="C1972" t="str">
            <v/>
          </cell>
        </row>
        <row r="1973">
          <cell r="A1973" t="str">
            <v/>
          </cell>
          <cell r="B1973" t="str">
            <v/>
          </cell>
          <cell r="C1973" t="str">
            <v/>
          </cell>
        </row>
        <row r="1974">
          <cell r="A1974" t="str">
            <v/>
          </cell>
          <cell r="B1974" t="str">
            <v/>
          </cell>
          <cell r="C1974" t="str">
            <v/>
          </cell>
        </row>
        <row r="1975">
          <cell r="A1975" t="str">
            <v/>
          </cell>
          <cell r="B1975" t="str">
            <v/>
          </cell>
          <cell r="C1975" t="str">
            <v/>
          </cell>
        </row>
        <row r="1976">
          <cell r="A1976" t="str">
            <v/>
          </cell>
          <cell r="B1976" t="str">
            <v/>
          </cell>
          <cell r="C1976" t="str">
            <v/>
          </cell>
        </row>
        <row r="1977">
          <cell r="A1977" t="str">
            <v/>
          </cell>
          <cell r="B1977" t="str">
            <v/>
          </cell>
          <cell r="C1977" t="str">
            <v/>
          </cell>
        </row>
        <row r="1978">
          <cell r="A1978" t="str">
            <v/>
          </cell>
          <cell r="B1978" t="str">
            <v/>
          </cell>
          <cell r="C1978" t="str">
            <v/>
          </cell>
        </row>
        <row r="1979">
          <cell r="A1979" t="str">
            <v/>
          </cell>
          <cell r="B1979" t="str">
            <v/>
          </cell>
          <cell r="C1979" t="str">
            <v/>
          </cell>
        </row>
        <row r="1980">
          <cell r="A1980" t="str">
            <v/>
          </cell>
          <cell r="B1980" t="str">
            <v/>
          </cell>
          <cell r="C1980" t="str">
            <v/>
          </cell>
        </row>
        <row r="1981">
          <cell r="A1981" t="str">
            <v/>
          </cell>
          <cell r="B1981" t="str">
            <v/>
          </cell>
          <cell r="C1981" t="str">
            <v/>
          </cell>
        </row>
        <row r="1982">
          <cell r="A1982" t="str">
            <v/>
          </cell>
          <cell r="B1982" t="str">
            <v/>
          </cell>
          <cell r="C1982" t="str">
            <v/>
          </cell>
        </row>
        <row r="1983">
          <cell r="A1983" t="str">
            <v/>
          </cell>
          <cell r="B1983" t="str">
            <v/>
          </cell>
          <cell r="C1983" t="str">
            <v/>
          </cell>
        </row>
        <row r="1984">
          <cell r="A1984" t="str">
            <v/>
          </cell>
          <cell r="B1984" t="str">
            <v/>
          </cell>
          <cell r="C1984" t="str">
            <v/>
          </cell>
        </row>
        <row r="1985">
          <cell r="A1985" t="str">
            <v/>
          </cell>
          <cell r="B1985" t="str">
            <v/>
          </cell>
          <cell r="C1985" t="str">
            <v/>
          </cell>
        </row>
        <row r="1986">
          <cell r="A1986" t="str">
            <v/>
          </cell>
          <cell r="B1986" t="str">
            <v/>
          </cell>
          <cell r="C1986" t="str">
            <v/>
          </cell>
        </row>
        <row r="1987">
          <cell r="A1987" t="str">
            <v/>
          </cell>
          <cell r="B1987" t="str">
            <v/>
          </cell>
          <cell r="C1987" t="str">
            <v/>
          </cell>
        </row>
        <row r="1988">
          <cell r="A1988" t="str">
            <v/>
          </cell>
          <cell r="B1988" t="str">
            <v/>
          </cell>
          <cell r="C1988" t="str">
            <v/>
          </cell>
        </row>
        <row r="1989">
          <cell r="A1989" t="str">
            <v/>
          </cell>
          <cell r="B1989" t="str">
            <v/>
          </cell>
          <cell r="C1989" t="str">
            <v/>
          </cell>
        </row>
        <row r="1990">
          <cell r="A1990" t="str">
            <v/>
          </cell>
          <cell r="B1990" t="str">
            <v/>
          </cell>
          <cell r="C1990" t="str">
            <v/>
          </cell>
        </row>
        <row r="1991">
          <cell r="A1991" t="str">
            <v/>
          </cell>
          <cell r="B1991" t="str">
            <v/>
          </cell>
          <cell r="C1991" t="str">
            <v/>
          </cell>
        </row>
        <row r="1992">
          <cell r="A1992" t="str">
            <v/>
          </cell>
          <cell r="B1992" t="str">
            <v/>
          </cell>
          <cell r="C1992" t="str">
            <v/>
          </cell>
        </row>
        <row r="1993">
          <cell r="A1993" t="str">
            <v/>
          </cell>
          <cell r="B1993" t="str">
            <v/>
          </cell>
          <cell r="C1993" t="str">
            <v/>
          </cell>
        </row>
        <row r="1994">
          <cell r="A1994" t="str">
            <v/>
          </cell>
          <cell r="B1994" t="str">
            <v/>
          </cell>
          <cell r="C1994" t="str">
            <v/>
          </cell>
        </row>
        <row r="1995">
          <cell r="A1995" t="str">
            <v/>
          </cell>
          <cell r="B1995" t="str">
            <v/>
          </cell>
          <cell r="C1995" t="str">
            <v/>
          </cell>
        </row>
        <row r="1996">
          <cell r="A1996" t="str">
            <v/>
          </cell>
          <cell r="B1996" t="str">
            <v/>
          </cell>
          <cell r="C1996" t="str">
            <v/>
          </cell>
        </row>
        <row r="1997">
          <cell r="A1997" t="str">
            <v/>
          </cell>
          <cell r="B1997" t="str">
            <v/>
          </cell>
          <cell r="C1997" t="str">
            <v/>
          </cell>
        </row>
        <row r="1998">
          <cell r="A1998" t="str">
            <v/>
          </cell>
          <cell r="B1998" t="str">
            <v/>
          </cell>
          <cell r="C1998" t="str">
            <v/>
          </cell>
        </row>
        <row r="1999">
          <cell r="A1999" t="str">
            <v/>
          </cell>
          <cell r="B1999" t="str">
            <v/>
          </cell>
          <cell r="C1999" t="str">
            <v/>
          </cell>
        </row>
        <row r="2000">
          <cell r="A2000" t="str">
            <v/>
          </cell>
          <cell r="B2000" t="str">
            <v/>
          </cell>
          <cell r="C2000" t="str">
            <v/>
          </cell>
        </row>
        <row r="2001">
          <cell r="A2001" t="str">
            <v/>
          </cell>
          <cell r="B2001" t="str">
            <v/>
          </cell>
          <cell r="C2001" t="str">
            <v/>
          </cell>
        </row>
        <row r="2002">
          <cell r="A2002" t="str">
            <v/>
          </cell>
          <cell r="B2002" t="str">
            <v/>
          </cell>
          <cell r="C2002" t="str">
            <v/>
          </cell>
        </row>
        <row r="2003">
          <cell r="A2003" t="str">
            <v/>
          </cell>
          <cell r="B2003" t="str">
            <v/>
          </cell>
          <cell r="C2003" t="str">
            <v/>
          </cell>
        </row>
        <row r="2004">
          <cell r="A2004" t="str">
            <v/>
          </cell>
          <cell r="B2004" t="str">
            <v/>
          </cell>
          <cell r="C2004" t="str">
            <v/>
          </cell>
        </row>
        <row r="2005">
          <cell r="A2005" t="str">
            <v/>
          </cell>
          <cell r="B2005" t="str">
            <v/>
          </cell>
          <cell r="C2005" t="str">
            <v/>
          </cell>
        </row>
        <row r="2006">
          <cell r="A2006" t="str">
            <v/>
          </cell>
          <cell r="B2006" t="str">
            <v/>
          </cell>
          <cell r="C2006" t="str">
            <v/>
          </cell>
        </row>
        <row r="2007">
          <cell r="A2007" t="str">
            <v/>
          </cell>
          <cell r="B2007" t="str">
            <v/>
          </cell>
          <cell r="C2007" t="str">
            <v/>
          </cell>
        </row>
        <row r="2008">
          <cell r="A2008" t="str">
            <v/>
          </cell>
          <cell r="B2008" t="str">
            <v/>
          </cell>
          <cell r="C2008" t="str">
            <v/>
          </cell>
        </row>
        <row r="2009">
          <cell r="A2009" t="str">
            <v/>
          </cell>
          <cell r="B2009" t="str">
            <v/>
          </cell>
          <cell r="C2009" t="str">
            <v/>
          </cell>
        </row>
        <row r="2010">
          <cell r="A2010" t="str">
            <v/>
          </cell>
          <cell r="B2010" t="str">
            <v/>
          </cell>
          <cell r="C2010" t="str">
            <v/>
          </cell>
        </row>
        <row r="2011">
          <cell r="A2011" t="str">
            <v/>
          </cell>
          <cell r="B2011" t="str">
            <v/>
          </cell>
          <cell r="C2011" t="str">
            <v/>
          </cell>
        </row>
        <row r="2012">
          <cell r="A2012" t="str">
            <v/>
          </cell>
          <cell r="B2012" t="str">
            <v/>
          </cell>
          <cell r="C2012" t="str">
            <v/>
          </cell>
        </row>
        <row r="2013">
          <cell r="A2013" t="str">
            <v/>
          </cell>
          <cell r="B2013" t="str">
            <v/>
          </cell>
          <cell r="C2013" t="str">
            <v/>
          </cell>
        </row>
        <row r="2014">
          <cell r="A2014" t="str">
            <v/>
          </cell>
          <cell r="B2014" t="str">
            <v/>
          </cell>
          <cell r="C2014" t="str">
            <v/>
          </cell>
        </row>
        <row r="2015">
          <cell r="A2015" t="str">
            <v/>
          </cell>
          <cell r="B2015" t="str">
            <v/>
          </cell>
          <cell r="C2015" t="str">
            <v/>
          </cell>
        </row>
        <row r="2016">
          <cell r="A2016" t="str">
            <v/>
          </cell>
          <cell r="B2016" t="str">
            <v/>
          </cell>
          <cell r="C2016" t="str">
            <v/>
          </cell>
        </row>
        <row r="2017">
          <cell r="A2017" t="str">
            <v/>
          </cell>
          <cell r="B2017" t="str">
            <v/>
          </cell>
          <cell r="C2017" t="str">
            <v/>
          </cell>
        </row>
        <row r="2018">
          <cell r="A2018" t="str">
            <v/>
          </cell>
          <cell r="B2018" t="str">
            <v/>
          </cell>
          <cell r="C2018" t="str">
            <v/>
          </cell>
        </row>
        <row r="2019">
          <cell r="A2019" t="str">
            <v/>
          </cell>
          <cell r="B2019" t="str">
            <v/>
          </cell>
          <cell r="C2019" t="str">
            <v/>
          </cell>
        </row>
        <row r="2020">
          <cell r="A2020" t="str">
            <v/>
          </cell>
          <cell r="B2020" t="str">
            <v/>
          </cell>
          <cell r="C2020" t="str">
            <v/>
          </cell>
        </row>
        <row r="2021">
          <cell r="A2021" t="str">
            <v/>
          </cell>
          <cell r="B2021" t="str">
            <v/>
          </cell>
          <cell r="C2021" t="str">
            <v/>
          </cell>
        </row>
        <row r="2022">
          <cell r="A2022" t="str">
            <v/>
          </cell>
          <cell r="B2022" t="str">
            <v/>
          </cell>
          <cell r="C2022" t="str">
            <v/>
          </cell>
        </row>
        <row r="2023">
          <cell r="A2023" t="str">
            <v/>
          </cell>
          <cell r="B2023" t="str">
            <v/>
          </cell>
          <cell r="C2023" t="str">
            <v/>
          </cell>
        </row>
        <row r="2024">
          <cell r="A2024" t="str">
            <v/>
          </cell>
          <cell r="B2024" t="str">
            <v/>
          </cell>
          <cell r="C2024" t="str">
            <v/>
          </cell>
        </row>
        <row r="2025">
          <cell r="A2025" t="str">
            <v/>
          </cell>
          <cell r="B2025" t="str">
            <v/>
          </cell>
          <cell r="C2025" t="str">
            <v/>
          </cell>
        </row>
        <row r="2026">
          <cell r="A2026" t="str">
            <v/>
          </cell>
          <cell r="B2026" t="str">
            <v/>
          </cell>
          <cell r="C2026" t="str">
            <v/>
          </cell>
        </row>
        <row r="2027">
          <cell r="A2027" t="str">
            <v/>
          </cell>
          <cell r="B2027" t="str">
            <v/>
          </cell>
          <cell r="C2027" t="str">
            <v/>
          </cell>
        </row>
        <row r="2028">
          <cell r="A2028" t="str">
            <v/>
          </cell>
          <cell r="B2028" t="str">
            <v/>
          </cell>
          <cell r="C2028" t="str">
            <v/>
          </cell>
        </row>
        <row r="2029">
          <cell r="A2029" t="str">
            <v/>
          </cell>
          <cell r="B2029" t="str">
            <v/>
          </cell>
          <cell r="C2029" t="str">
            <v/>
          </cell>
        </row>
        <row r="2030">
          <cell r="A2030" t="str">
            <v/>
          </cell>
          <cell r="B2030" t="str">
            <v/>
          </cell>
          <cell r="C2030" t="str">
            <v/>
          </cell>
        </row>
        <row r="2031">
          <cell r="A2031" t="str">
            <v/>
          </cell>
          <cell r="B2031" t="str">
            <v/>
          </cell>
          <cell r="C2031" t="str">
            <v/>
          </cell>
        </row>
        <row r="2032">
          <cell r="A2032" t="str">
            <v/>
          </cell>
          <cell r="B2032" t="str">
            <v/>
          </cell>
          <cell r="C2032" t="str">
            <v/>
          </cell>
        </row>
        <row r="2033">
          <cell r="A2033" t="str">
            <v/>
          </cell>
          <cell r="B2033" t="str">
            <v/>
          </cell>
          <cell r="C2033" t="str">
            <v/>
          </cell>
        </row>
        <row r="2034">
          <cell r="A2034" t="str">
            <v/>
          </cell>
          <cell r="B2034" t="str">
            <v/>
          </cell>
          <cell r="C2034" t="str">
            <v/>
          </cell>
        </row>
        <row r="2035">
          <cell r="A2035" t="str">
            <v/>
          </cell>
          <cell r="B2035" t="str">
            <v/>
          </cell>
          <cell r="C2035" t="str">
            <v/>
          </cell>
        </row>
        <row r="2036">
          <cell r="A2036" t="str">
            <v/>
          </cell>
          <cell r="B2036" t="str">
            <v/>
          </cell>
          <cell r="C2036" t="str">
            <v/>
          </cell>
        </row>
        <row r="2037">
          <cell r="A2037" t="str">
            <v/>
          </cell>
          <cell r="B2037" t="str">
            <v/>
          </cell>
          <cell r="C2037" t="str">
            <v/>
          </cell>
        </row>
        <row r="2038">
          <cell r="A2038" t="str">
            <v/>
          </cell>
          <cell r="B2038" t="str">
            <v/>
          </cell>
          <cell r="C2038" t="str">
            <v/>
          </cell>
        </row>
        <row r="2039">
          <cell r="A2039" t="str">
            <v/>
          </cell>
          <cell r="B2039" t="str">
            <v/>
          </cell>
          <cell r="C2039" t="str">
            <v/>
          </cell>
        </row>
        <row r="2040">
          <cell r="A2040" t="str">
            <v/>
          </cell>
          <cell r="B2040" t="str">
            <v/>
          </cell>
          <cell r="C2040" t="str">
            <v/>
          </cell>
        </row>
        <row r="2041">
          <cell r="A2041" t="str">
            <v/>
          </cell>
          <cell r="B2041" t="str">
            <v/>
          </cell>
          <cell r="C2041" t="str">
            <v/>
          </cell>
        </row>
        <row r="2042">
          <cell r="A2042" t="str">
            <v/>
          </cell>
          <cell r="B2042" t="str">
            <v/>
          </cell>
          <cell r="C2042" t="str">
            <v/>
          </cell>
        </row>
        <row r="2043">
          <cell r="A2043" t="str">
            <v/>
          </cell>
          <cell r="B2043" t="str">
            <v/>
          </cell>
          <cell r="C2043" t="str">
            <v/>
          </cell>
        </row>
        <row r="2044">
          <cell r="A2044" t="str">
            <v/>
          </cell>
          <cell r="B2044" t="str">
            <v/>
          </cell>
          <cell r="C2044" t="str">
            <v/>
          </cell>
        </row>
        <row r="2045">
          <cell r="A2045" t="str">
            <v/>
          </cell>
          <cell r="B2045" t="str">
            <v/>
          </cell>
          <cell r="C2045" t="str">
            <v/>
          </cell>
        </row>
        <row r="2046">
          <cell r="A2046" t="str">
            <v/>
          </cell>
          <cell r="B2046" t="str">
            <v/>
          </cell>
          <cell r="C2046" t="str">
            <v/>
          </cell>
        </row>
        <row r="2047">
          <cell r="A2047" t="str">
            <v/>
          </cell>
          <cell r="B2047" t="str">
            <v/>
          </cell>
          <cell r="C2047" t="str">
            <v/>
          </cell>
        </row>
        <row r="2048">
          <cell r="A2048" t="str">
            <v/>
          </cell>
          <cell r="B2048" t="str">
            <v/>
          </cell>
          <cell r="C2048" t="str">
            <v/>
          </cell>
        </row>
        <row r="2049">
          <cell r="A2049" t="str">
            <v/>
          </cell>
          <cell r="B2049" t="str">
            <v/>
          </cell>
          <cell r="C2049" t="str">
            <v/>
          </cell>
        </row>
        <row r="2050">
          <cell r="A2050" t="str">
            <v/>
          </cell>
          <cell r="B2050" t="str">
            <v/>
          </cell>
          <cell r="C2050" t="str">
            <v/>
          </cell>
        </row>
        <row r="2051">
          <cell r="A2051" t="str">
            <v/>
          </cell>
          <cell r="B2051" t="str">
            <v/>
          </cell>
          <cell r="C2051" t="str">
            <v/>
          </cell>
        </row>
        <row r="2052">
          <cell r="A2052" t="str">
            <v/>
          </cell>
          <cell r="B2052" t="str">
            <v/>
          </cell>
          <cell r="C2052" t="str">
            <v/>
          </cell>
        </row>
        <row r="2053">
          <cell r="A2053" t="str">
            <v/>
          </cell>
          <cell r="B2053" t="str">
            <v/>
          </cell>
          <cell r="C2053" t="str">
            <v/>
          </cell>
        </row>
        <row r="2054">
          <cell r="A2054" t="str">
            <v/>
          </cell>
          <cell r="B2054" t="str">
            <v/>
          </cell>
          <cell r="C2054" t="str">
            <v/>
          </cell>
        </row>
        <row r="2055">
          <cell r="A2055" t="str">
            <v/>
          </cell>
          <cell r="B2055" t="str">
            <v/>
          </cell>
          <cell r="C2055" t="str">
            <v/>
          </cell>
        </row>
        <row r="2056">
          <cell r="A2056" t="str">
            <v/>
          </cell>
          <cell r="B2056" t="str">
            <v/>
          </cell>
          <cell r="C2056" t="str">
            <v/>
          </cell>
        </row>
        <row r="2057">
          <cell r="A2057" t="str">
            <v/>
          </cell>
          <cell r="B2057" t="str">
            <v/>
          </cell>
          <cell r="C2057" t="str">
            <v/>
          </cell>
        </row>
        <row r="2058">
          <cell r="A2058" t="str">
            <v/>
          </cell>
          <cell r="B2058" t="str">
            <v/>
          </cell>
          <cell r="C2058" t="str">
            <v/>
          </cell>
        </row>
        <row r="2059">
          <cell r="A2059" t="str">
            <v/>
          </cell>
          <cell r="B2059" t="str">
            <v/>
          </cell>
          <cell r="C2059" t="str">
            <v/>
          </cell>
        </row>
        <row r="2060">
          <cell r="A2060" t="str">
            <v/>
          </cell>
          <cell r="B2060" t="str">
            <v/>
          </cell>
          <cell r="C2060" t="str">
            <v/>
          </cell>
        </row>
        <row r="2061">
          <cell r="A2061" t="str">
            <v/>
          </cell>
          <cell r="B2061" t="str">
            <v/>
          </cell>
          <cell r="C2061" t="str">
            <v/>
          </cell>
        </row>
        <row r="2062">
          <cell r="A2062" t="str">
            <v/>
          </cell>
          <cell r="B2062" t="str">
            <v/>
          </cell>
          <cell r="C2062" t="str">
            <v/>
          </cell>
        </row>
        <row r="2063">
          <cell r="A2063" t="str">
            <v/>
          </cell>
          <cell r="B2063" t="str">
            <v/>
          </cell>
          <cell r="C2063" t="str">
            <v/>
          </cell>
        </row>
        <row r="2064">
          <cell r="A2064" t="str">
            <v/>
          </cell>
          <cell r="B2064" t="str">
            <v/>
          </cell>
          <cell r="C2064" t="str">
            <v/>
          </cell>
        </row>
        <row r="2065">
          <cell r="A2065" t="str">
            <v/>
          </cell>
          <cell r="B2065" t="str">
            <v/>
          </cell>
          <cell r="C2065" t="str">
            <v/>
          </cell>
        </row>
        <row r="2066">
          <cell r="A2066" t="str">
            <v/>
          </cell>
          <cell r="B2066" t="str">
            <v/>
          </cell>
          <cell r="C2066" t="str">
            <v/>
          </cell>
        </row>
        <row r="2067">
          <cell r="A2067" t="str">
            <v/>
          </cell>
          <cell r="B2067" t="str">
            <v/>
          </cell>
          <cell r="C2067" t="str">
            <v/>
          </cell>
        </row>
        <row r="2068">
          <cell r="A2068" t="str">
            <v/>
          </cell>
          <cell r="B2068" t="str">
            <v/>
          </cell>
          <cell r="C2068" t="str">
            <v/>
          </cell>
        </row>
        <row r="2069">
          <cell r="A2069" t="str">
            <v/>
          </cell>
          <cell r="B2069" t="str">
            <v/>
          </cell>
          <cell r="C2069" t="str">
            <v/>
          </cell>
        </row>
        <row r="2070">
          <cell r="A2070" t="str">
            <v/>
          </cell>
          <cell r="B2070" t="str">
            <v/>
          </cell>
          <cell r="C2070" t="str">
            <v/>
          </cell>
        </row>
        <row r="2071">
          <cell r="A2071" t="str">
            <v/>
          </cell>
          <cell r="B2071" t="str">
            <v/>
          </cell>
          <cell r="C2071" t="str">
            <v/>
          </cell>
        </row>
        <row r="2072">
          <cell r="A2072" t="str">
            <v/>
          </cell>
          <cell r="B2072" t="str">
            <v/>
          </cell>
          <cell r="C2072" t="str">
            <v/>
          </cell>
        </row>
        <row r="2073">
          <cell r="A2073" t="str">
            <v/>
          </cell>
          <cell r="B2073" t="str">
            <v/>
          </cell>
          <cell r="C2073" t="str">
            <v/>
          </cell>
        </row>
        <row r="2074">
          <cell r="A2074" t="str">
            <v/>
          </cell>
          <cell r="B2074" t="str">
            <v/>
          </cell>
          <cell r="C2074" t="str">
            <v/>
          </cell>
        </row>
        <row r="2075">
          <cell r="A2075" t="str">
            <v/>
          </cell>
          <cell r="B2075" t="str">
            <v/>
          </cell>
          <cell r="C2075" t="str">
            <v/>
          </cell>
        </row>
        <row r="2076">
          <cell r="A2076" t="str">
            <v/>
          </cell>
          <cell r="B2076" t="str">
            <v/>
          </cell>
          <cell r="C2076" t="str">
            <v/>
          </cell>
        </row>
        <row r="2077">
          <cell r="A2077" t="str">
            <v/>
          </cell>
          <cell r="B2077" t="str">
            <v/>
          </cell>
          <cell r="C2077" t="str">
            <v/>
          </cell>
        </row>
        <row r="2078">
          <cell r="A2078" t="str">
            <v/>
          </cell>
          <cell r="B2078" t="str">
            <v/>
          </cell>
          <cell r="C2078" t="str">
            <v/>
          </cell>
        </row>
        <row r="2079">
          <cell r="A2079" t="str">
            <v/>
          </cell>
          <cell r="B2079" t="str">
            <v/>
          </cell>
          <cell r="C2079" t="str">
            <v/>
          </cell>
        </row>
        <row r="2080">
          <cell r="A2080" t="str">
            <v/>
          </cell>
          <cell r="B2080" t="str">
            <v/>
          </cell>
          <cell r="C2080" t="str">
            <v/>
          </cell>
        </row>
        <row r="2081">
          <cell r="A2081" t="str">
            <v/>
          </cell>
          <cell r="B2081" t="str">
            <v/>
          </cell>
          <cell r="C2081" t="str">
            <v/>
          </cell>
        </row>
        <row r="2082">
          <cell r="A2082" t="str">
            <v/>
          </cell>
          <cell r="B2082" t="str">
            <v/>
          </cell>
          <cell r="C2082" t="str">
            <v/>
          </cell>
        </row>
        <row r="2083">
          <cell r="A2083" t="str">
            <v/>
          </cell>
          <cell r="B2083" t="str">
            <v/>
          </cell>
          <cell r="C2083" t="str">
            <v/>
          </cell>
        </row>
        <row r="2084">
          <cell r="A2084" t="str">
            <v/>
          </cell>
          <cell r="B2084" t="str">
            <v/>
          </cell>
          <cell r="C2084" t="str">
            <v/>
          </cell>
        </row>
        <row r="2085">
          <cell r="A2085" t="str">
            <v/>
          </cell>
          <cell r="B2085" t="str">
            <v/>
          </cell>
          <cell r="C2085" t="str">
            <v/>
          </cell>
        </row>
        <row r="2086">
          <cell r="A2086" t="str">
            <v/>
          </cell>
          <cell r="B2086" t="str">
            <v/>
          </cell>
          <cell r="C2086" t="str">
            <v/>
          </cell>
        </row>
        <row r="2087">
          <cell r="A2087" t="str">
            <v/>
          </cell>
          <cell r="B2087" t="str">
            <v/>
          </cell>
          <cell r="C2087" t="str">
            <v/>
          </cell>
        </row>
        <row r="2088">
          <cell r="A2088" t="str">
            <v/>
          </cell>
          <cell r="B2088" t="str">
            <v/>
          </cell>
          <cell r="C2088" t="str">
            <v/>
          </cell>
        </row>
        <row r="2089">
          <cell r="A2089" t="str">
            <v/>
          </cell>
          <cell r="B2089" t="str">
            <v/>
          </cell>
          <cell r="C2089" t="str">
            <v/>
          </cell>
        </row>
        <row r="2090">
          <cell r="A2090" t="str">
            <v/>
          </cell>
          <cell r="B2090" t="str">
            <v/>
          </cell>
          <cell r="C2090" t="str">
            <v/>
          </cell>
        </row>
        <row r="2091">
          <cell r="A2091" t="str">
            <v/>
          </cell>
          <cell r="B2091" t="str">
            <v/>
          </cell>
          <cell r="C2091" t="str">
            <v/>
          </cell>
        </row>
        <row r="2092">
          <cell r="A2092" t="str">
            <v/>
          </cell>
          <cell r="B2092" t="str">
            <v/>
          </cell>
          <cell r="C2092" t="str">
            <v/>
          </cell>
        </row>
        <row r="2093">
          <cell r="A2093" t="str">
            <v/>
          </cell>
          <cell r="B2093" t="str">
            <v/>
          </cell>
          <cell r="C2093" t="str">
            <v/>
          </cell>
        </row>
        <row r="2094">
          <cell r="A2094" t="str">
            <v/>
          </cell>
          <cell r="B2094" t="str">
            <v/>
          </cell>
          <cell r="C2094" t="str">
            <v/>
          </cell>
        </row>
        <row r="2095">
          <cell r="A2095" t="str">
            <v/>
          </cell>
          <cell r="B2095" t="str">
            <v/>
          </cell>
          <cell r="C2095" t="str">
            <v/>
          </cell>
        </row>
        <row r="2096">
          <cell r="A2096" t="str">
            <v/>
          </cell>
          <cell r="B2096" t="str">
            <v/>
          </cell>
          <cell r="C2096" t="str">
            <v/>
          </cell>
        </row>
        <row r="2097">
          <cell r="A2097" t="str">
            <v/>
          </cell>
          <cell r="B2097" t="str">
            <v/>
          </cell>
          <cell r="C2097" t="str">
            <v/>
          </cell>
        </row>
        <row r="2098">
          <cell r="A2098" t="str">
            <v/>
          </cell>
          <cell r="B2098" t="str">
            <v/>
          </cell>
          <cell r="C2098" t="str">
            <v/>
          </cell>
        </row>
        <row r="2099">
          <cell r="A2099" t="str">
            <v/>
          </cell>
          <cell r="B2099" t="str">
            <v/>
          </cell>
          <cell r="C2099" t="str">
            <v/>
          </cell>
        </row>
        <row r="2100">
          <cell r="A2100" t="str">
            <v/>
          </cell>
          <cell r="B2100" t="str">
            <v/>
          </cell>
          <cell r="C2100" t="str">
            <v/>
          </cell>
        </row>
        <row r="2101">
          <cell r="A2101" t="str">
            <v/>
          </cell>
          <cell r="B2101" t="str">
            <v/>
          </cell>
          <cell r="C2101" t="str">
            <v/>
          </cell>
        </row>
        <row r="2102">
          <cell r="A2102" t="str">
            <v/>
          </cell>
          <cell r="B2102" t="str">
            <v/>
          </cell>
          <cell r="C2102" t="str">
            <v/>
          </cell>
        </row>
        <row r="2103">
          <cell r="A2103" t="str">
            <v/>
          </cell>
          <cell r="B2103" t="str">
            <v/>
          </cell>
          <cell r="C2103" t="str">
            <v/>
          </cell>
        </row>
        <row r="2104">
          <cell r="A2104" t="str">
            <v/>
          </cell>
          <cell r="B2104" t="str">
            <v/>
          </cell>
          <cell r="C2104" t="str">
            <v/>
          </cell>
        </row>
        <row r="2105">
          <cell r="A2105" t="str">
            <v/>
          </cell>
          <cell r="B2105" t="str">
            <v/>
          </cell>
          <cell r="C2105" t="str">
            <v/>
          </cell>
        </row>
        <row r="2106">
          <cell r="A2106" t="str">
            <v/>
          </cell>
          <cell r="B2106" t="str">
            <v/>
          </cell>
          <cell r="C2106" t="str">
            <v/>
          </cell>
        </row>
        <row r="2107">
          <cell r="A2107" t="str">
            <v/>
          </cell>
          <cell r="B2107" t="str">
            <v/>
          </cell>
          <cell r="C2107" t="str">
            <v/>
          </cell>
        </row>
        <row r="2108">
          <cell r="A2108" t="str">
            <v/>
          </cell>
          <cell r="B2108" t="str">
            <v/>
          </cell>
          <cell r="C2108" t="str">
            <v/>
          </cell>
        </row>
        <row r="2109">
          <cell r="A2109" t="str">
            <v/>
          </cell>
          <cell r="B2109" t="str">
            <v/>
          </cell>
          <cell r="C2109" t="str">
            <v/>
          </cell>
        </row>
        <row r="2110">
          <cell r="A2110" t="str">
            <v/>
          </cell>
          <cell r="B2110" t="str">
            <v/>
          </cell>
          <cell r="C2110" t="str">
            <v/>
          </cell>
        </row>
        <row r="2111">
          <cell r="A2111" t="str">
            <v/>
          </cell>
          <cell r="B2111" t="str">
            <v/>
          </cell>
          <cell r="C2111" t="str">
            <v/>
          </cell>
        </row>
        <row r="2112">
          <cell r="A2112" t="str">
            <v/>
          </cell>
          <cell r="B2112" t="str">
            <v/>
          </cell>
          <cell r="C2112" t="str">
            <v/>
          </cell>
        </row>
        <row r="2113">
          <cell r="A2113" t="str">
            <v/>
          </cell>
          <cell r="B2113" t="str">
            <v/>
          </cell>
          <cell r="C2113" t="str">
            <v/>
          </cell>
        </row>
        <row r="2114">
          <cell r="A2114" t="str">
            <v/>
          </cell>
          <cell r="B2114" t="str">
            <v/>
          </cell>
          <cell r="C2114" t="str">
            <v/>
          </cell>
        </row>
        <row r="2115">
          <cell r="A2115" t="str">
            <v/>
          </cell>
          <cell r="B2115" t="str">
            <v/>
          </cell>
          <cell r="C2115" t="str">
            <v/>
          </cell>
        </row>
        <row r="2116">
          <cell r="A2116" t="str">
            <v/>
          </cell>
          <cell r="B2116" t="str">
            <v/>
          </cell>
          <cell r="C2116" t="str">
            <v/>
          </cell>
        </row>
        <row r="2117">
          <cell r="A2117" t="str">
            <v/>
          </cell>
          <cell r="B2117" t="str">
            <v/>
          </cell>
          <cell r="C2117" t="str">
            <v/>
          </cell>
        </row>
        <row r="2118">
          <cell r="A2118" t="str">
            <v/>
          </cell>
          <cell r="B2118" t="str">
            <v/>
          </cell>
          <cell r="C2118" t="str">
            <v/>
          </cell>
        </row>
        <row r="2119">
          <cell r="A2119" t="str">
            <v/>
          </cell>
          <cell r="B2119" t="str">
            <v/>
          </cell>
          <cell r="C2119" t="str">
            <v/>
          </cell>
        </row>
        <row r="2120">
          <cell r="A2120" t="str">
            <v/>
          </cell>
          <cell r="B2120" t="str">
            <v/>
          </cell>
          <cell r="C2120" t="str">
            <v/>
          </cell>
        </row>
        <row r="2121">
          <cell r="A2121" t="str">
            <v/>
          </cell>
          <cell r="B2121" t="str">
            <v/>
          </cell>
          <cell r="C2121" t="str">
            <v/>
          </cell>
        </row>
        <row r="2122">
          <cell r="A2122" t="str">
            <v/>
          </cell>
          <cell r="B2122" t="str">
            <v/>
          </cell>
          <cell r="C2122" t="str">
            <v/>
          </cell>
        </row>
        <row r="2123">
          <cell r="A2123" t="str">
            <v/>
          </cell>
          <cell r="B2123" t="str">
            <v/>
          </cell>
          <cell r="C2123" t="str">
            <v/>
          </cell>
        </row>
        <row r="2124">
          <cell r="A2124" t="str">
            <v/>
          </cell>
          <cell r="B2124" t="str">
            <v/>
          </cell>
          <cell r="C2124" t="str">
            <v/>
          </cell>
        </row>
        <row r="2125">
          <cell r="A2125" t="str">
            <v/>
          </cell>
          <cell r="B2125" t="str">
            <v/>
          </cell>
          <cell r="C2125" t="str">
            <v/>
          </cell>
        </row>
        <row r="2126">
          <cell r="A2126" t="str">
            <v/>
          </cell>
          <cell r="B2126" t="str">
            <v/>
          </cell>
          <cell r="C2126" t="str">
            <v/>
          </cell>
        </row>
        <row r="2127">
          <cell r="A2127" t="str">
            <v/>
          </cell>
          <cell r="B2127" t="str">
            <v/>
          </cell>
          <cell r="C2127" t="str">
            <v/>
          </cell>
        </row>
        <row r="2128">
          <cell r="A2128" t="str">
            <v/>
          </cell>
          <cell r="B2128" t="str">
            <v/>
          </cell>
          <cell r="C2128" t="str">
            <v/>
          </cell>
        </row>
        <row r="2129">
          <cell r="A2129" t="str">
            <v/>
          </cell>
          <cell r="B2129" t="str">
            <v/>
          </cell>
          <cell r="C2129" t="str">
            <v/>
          </cell>
        </row>
        <row r="2130">
          <cell r="A2130" t="str">
            <v/>
          </cell>
          <cell r="B2130" t="str">
            <v/>
          </cell>
          <cell r="C2130" t="str">
            <v/>
          </cell>
        </row>
        <row r="2131">
          <cell r="A2131" t="str">
            <v/>
          </cell>
          <cell r="B2131" t="str">
            <v/>
          </cell>
          <cell r="C2131" t="str">
            <v/>
          </cell>
        </row>
        <row r="2132">
          <cell r="A2132" t="str">
            <v/>
          </cell>
          <cell r="B2132" t="str">
            <v/>
          </cell>
          <cell r="C2132" t="str">
            <v/>
          </cell>
        </row>
        <row r="2133">
          <cell r="A2133" t="str">
            <v/>
          </cell>
          <cell r="B2133" t="str">
            <v/>
          </cell>
          <cell r="C2133" t="str">
            <v/>
          </cell>
        </row>
        <row r="2134">
          <cell r="A2134" t="str">
            <v/>
          </cell>
          <cell r="B2134" t="str">
            <v/>
          </cell>
          <cell r="C2134" t="str">
            <v/>
          </cell>
        </row>
        <row r="2135">
          <cell r="A2135" t="str">
            <v/>
          </cell>
          <cell r="B2135" t="str">
            <v/>
          </cell>
          <cell r="C2135" t="str">
            <v/>
          </cell>
        </row>
        <row r="2136">
          <cell r="A2136" t="str">
            <v/>
          </cell>
          <cell r="B2136" t="str">
            <v/>
          </cell>
          <cell r="C2136" t="str">
            <v/>
          </cell>
        </row>
        <row r="2137">
          <cell r="A2137" t="str">
            <v/>
          </cell>
          <cell r="B2137" t="str">
            <v/>
          </cell>
          <cell r="C2137" t="str">
            <v/>
          </cell>
        </row>
        <row r="2138">
          <cell r="A2138" t="str">
            <v/>
          </cell>
          <cell r="B2138" t="str">
            <v/>
          </cell>
          <cell r="C2138" t="str">
            <v/>
          </cell>
        </row>
        <row r="2139">
          <cell r="A2139" t="str">
            <v/>
          </cell>
          <cell r="B2139" t="str">
            <v/>
          </cell>
          <cell r="C2139" t="str">
            <v/>
          </cell>
        </row>
        <row r="2140">
          <cell r="A2140" t="str">
            <v/>
          </cell>
          <cell r="B2140" t="str">
            <v/>
          </cell>
          <cell r="C2140" t="str">
            <v/>
          </cell>
        </row>
        <row r="2141">
          <cell r="A2141" t="str">
            <v/>
          </cell>
          <cell r="B2141" t="str">
            <v/>
          </cell>
          <cell r="C2141" t="str">
            <v/>
          </cell>
        </row>
        <row r="2142">
          <cell r="A2142" t="str">
            <v/>
          </cell>
          <cell r="B2142" t="str">
            <v/>
          </cell>
          <cell r="C2142" t="str">
            <v/>
          </cell>
        </row>
        <row r="2143">
          <cell r="A2143" t="str">
            <v/>
          </cell>
          <cell r="B2143" t="str">
            <v/>
          </cell>
          <cell r="C2143" t="str">
            <v/>
          </cell>
        </row>
        <row r="2144">
          <cell r="A2144" t="str">
            <v/>
          </cell>
          <cell r="B2144" t="str">
            <v/>
          </cell>
          <cell r="C2144" t="str">
            <v/>
          </cell>
        </row>
        <row r="2145">
          <cell r="A2145" t="str">
            <v/>
          </cell>
          <cell r="B2145" t="str">
            <v/>
          </cell>
          <cell r="C2145" t="str">
            <v/>
          </cell>
        </row>
        <row r="2146">
          <cell r="A2146" t="str">
            <v/>
          </cell>
          <cell r="B2146" t="str">
            <v/>
          </cell>
          <cell r="C2146" t="str">
            <v/>
          </cell>
        </row>
        <row r="2147">
          <cell r="A2147" t="str">
            <v/>
          </cell>
          <cell r="B2147" t="str">
            <v/>
          </cell>
          <cell r="C2147" t="str">
            <v/>
          </cell>
        </row>
        <row r="2148">
          <cell r="A2148" t="str">
            <v/>
          </cell>
          <cell r="B2148" t="str">
            <v/>
          </cell>
          <cell r="C2148" t="str">
            <v/>
          </cell>
        </row>
        <row r="2149">
          <cell r="A2149" t="str">
            <v/>
          </cell>
          <cell r="B2149" t="str">
            <v/>
          </cell>
          <cell r="C2149" t="str">
            <v/>
          </cell>
        </row>
        <row r="2150">
          <cell r="A2150" t="str">
            <v/>
          </cell>
          <cell r="B2150" t="str">
            <v/>
          </cell>
          <cell r="C2150" t="str">
            <v/>
          </cell>
        </row>
        <row r="2151">
          <cell r="A2151" t="str">
            <v/>
          </cell>
          <cell r="B2151" t="str">
            <v/>
          </cell>
          <cell r="C2151" t="str">
            <v/>
          </cell>
        </row>
        <row r="2152">
          <cell r="A2152" t="str">
            <v/>
          </cell>
          <cell r="B2152" t="str">
            <v/>
          </cell>
          <cell r="C2152" t="str">
            <v/>
          </cell>
        </row>
        <row r="2153">
          <cell r="A2153" t="str">
            <v/>
          </cell>
          <cell r="B2153" t="str">
            <v/>
          </cell>
          <cell r="C2153" t="str">
            <v/>
          </cell>
        </row>
        <row r="2154">
          <cell r="A2154" t="str">
            <v/>
          </cell>
          <cell r="B2154" t="str">
            <v/>
          </cell>
          <cell r="C2154" t="str">
            <v/>
          </cell>
        </row>
        <row r="2155">
          <cell r="A2155" t="str">
            <v/>
          </cell>
          <cell r="B2155" t="str">
            <v/>
          </cell>
          <cell r="C2155" t="str">
            <v/>
          </cell>
        </row>
        <row r="2156">
          <cell r="A2156" t="str">
            <v/>
          </cell>
          <cell r="B2156" t="str">
            <v/>
          </cell>
          <cell r="C2156" t="str">
            <v/>
          </cell>
        </row>
        <row r="2157">
          <cell r="A2157" t="str">
            <v/>
          </cell>
          <cell r="B2157" t="str">
            <v/>
          </cell>
          <cell r="C2157" t="str">
            <v/>
          </cell>
        </row>
        <row r="2158">
          <cell r="A2158" t="str">
            <v/>
          </cell>
          <cell r="B2158" t="str">
            <v/>
          </cell>
          <cell r="C2158" t="str">
            <v/>
          </cell>
        </row>
        <row r="2159">
          <cell r="A2159" t="str">
            <v/>
          </cell>
          <cell r="B2159" t="str">
            <v/>
          </cell>
          <cell r="C2159" t="str">
            <v/>
          </cell>
        </row>
        <row r="2160">
          <cell r="A2160" t="str">
            <v/>
          </cell>
          <cell r="B2160" t="str">
            <v/>
          </cell>
          <cell r="C2160" t="str">
            <v/>
          </cell>
        </row>
        <row r="2161">
          <cell r="A2161" t="str">
            <v/>
          </cell>
          <cell r="B2161" t="str">
            <v/>
          </cell>
          <cell r="C2161" t="str">
            <v/>
          </cell>
        </row>
        <row r="2162">
          <cell r="A2162" t="str">
            <v/>
          </cell>
          <cell r="B2162" t="str">
            <v/>
          </cell>
          <cell r="C2162" t="str">
            <v/>
          </cell>
        </row>
        <row r="2163">
          <cell r="A2163" t="str">
            <v/>
          </cell>
          <cell r="B2163" t="str">
            <v/>
          </cell>
          <cell r="C2163" t="str">
            <v/>
          </cell>
        </row>
        <row r="2164">
          <cell r="A2164" t="str">
            <v/>
          </cell>
          <cell r="B2164" t="str">
            <v/>
          </cell>
          <cell r="C2164" t="str">
            <v/>
          </cell>
        </row>
        <row r="2165">
          <cell r="A2165" t="str">
            <v/>
          </cell>
          <cell r="B2165" t="str">
            <v/>
          </cell>
          <cell r="C2165" t="str">
            <v/>
          </cell>
        </row>
        <row r="2166">
          <cell r="A2166" t="str">
            <v/>
          </cell>
          <cell r="B2166" t="str">
            <v/>
          </cell>
          <cell r="C2166" t="str">
            <v/>
          </cell>
        </row>
        <row r="2167">
          <cell r="A2167" t="str">
            <v/>
          </cell>
          <cell r="B2167" t="str">
            <v/>
          </cell>
          <cell r="C2167" t="str">
            <v/>
          </cell>
        </row>
        <row r="2168">
          <cell r="A2168" t="str">
            <v/>
          </cell>
          <cell r="B2168" t="str">
            <v/>
          </cell>
          <cell r="C2168" t="str">
            <v/>
          </cell>
        </row>
        <row r="2169">
          <cell r="A2169" t="str">
            <v/>
          </cell>
          <cell r="B2169" t="str">
            <v/>
          </cell>
          <cell r="C2169" t="str">
            <v/>
          </cell>
        </row>
        <row r="2170">
          <cell r="A2170" t="str">
            <v/>
          </cell>
          <cell r="B2170" t="str">
            <v/>
          </cell>
          <cell r="C2170" t="str">
            <v/>
          </cell>
        </row>
        <row r="2171">
          <cell r="A2171" t="str">
            <v/>
          </cell>
          <cell r="B2171" t="str">
            <v/>
          </cell>
          <cell r="C2171" t="str">
            <v/>
          </cell>
        </row>
        <row r="2172">
          <cell r="A2172" t="str">
            <v/>
          </cell>
          <cell r="B2172" t="str">
            <v/>
          </cell>
          <cell r="C2172" t="str">
            <v/>
          </cell>
        </row>
        <row r="2173">
          <cell r="A2173" t="str">
            <v/>
          </cell>
          <cell r="B2173" t="str">
            <v/>
          </cell>
          <cell r="C2173" t="str">
            <v/>
          </cell>
        </row>
        <row r="2174">
          <cell r="A2174" t="str">
            <v/>
          </cell>
          <cell r="B2174" t="str">
            <v/>
          </cell>
          <cell r="C2174" t="str">
            <v/>
          </cell>
        </row>
        <row r="2175">
          <cell r="A2175" t="str">
            <v/>
          </cell>
          <cell r="B2175" t="str">
            <v/>
          </cell>
          <cell r="C2175" t="str">
            <v/>
          </cell>
        </row>
        <row r="2176">
          <cell r="A2176" t="str">
            <v/>
          </cell>
          <cell r="B2176" t="str">
            <v/>
          </cell>
          <cell r="C2176" t="str">
            <v/>
          </cell>
        </row>
        <row r="2177">
          <cell r="A2177" t="str">
            <v/>
          </cell>
          <cell r="B2177" t="str">
            <v/>
          </cell>
          <cell r="C2177" t="str">
            <v/>
          </cell>
        </row>
        <row r="2178">
          <cell r="A2178" t="str">
            <v/>
          </cell>
          <cell r="B2178" t="str">
            <v/>
          </cell>
          <cell r="C2178" t="str">
            <v/>
          </cell>
        </row>
        <row r="2179">
          <cell r="A2179" t="str">
            <v/>
          </cell>
          <cell r="B2179" t="str">
            <v/>
          </cell>
          <cell r="C2179" t="str">
            <v/>
          </cell>
        </row>
        <row r="2180">
          <cell r="A2180" t="str">
            <v/>
          </cell>
          <cell r="B2180" t="str">
            <v/>
          </cell>
          <cell r="C2180" t="str">
            <v/>
          </cell>
        </row>
        <row r="2181">
          <cell r="A2181" t="str">
            <v/>
          </cell>
          <cell r="B2181" t="str">
            <v/>
          </cell>
          <cell r="C2181" t="str">
            <v/>
          </cell>
        </row>
        <row r="2182">
          <cell r="A2182" t="str">
            <v/>
          </cell>
          <cell r="B2182" t="str">
            <v/>
          </cell>
          <cell r="C2182" t="str">
            <v/>
          </cell>
        </row>
        <row r="2183">
          <cell r="A2183" t="str">
            <v/>
          </cell>
          <cell r="B2183" t="str">
            <v/>
          </cell>
          <cell r="C2183" t="str">
            <v/>
          </cell>
        </row>
        <row r="2184">
          <cell r="A2184" t="str">
            <v/>
          </cell>
          <cell r="B2184" t="str">
            <v/>
          </cell>
          <cell r="C2184" t="str">
            <v/>
          </cell>
        </row>
        <row r="2185">
          <cell r="A2185" t="str">
            <v/>
          </cell>
          <cell r="B2185" t="str">
            <v/>
          </cell>
          <cell r="C2185" t="str">
            <v/>
          </cell>
        </row>
        <row r="2186">
          <cell r="A2186" t="str">
            <v/>
          </cell>
          <cell r="B2186" t="str">
            <v/>
          </cell>
          <cell r="C2186" t="str">
            <v/>
          </cell>
        </row>
        <row r="2187">
          <cell r="A2187" t="str">
            <v/>
          </cell>
          <cell r="B2187" t="str">
            <v/>
          </cell>
          <cell r="C2187" t="str">
            <v/>
          </cell>
        </row>
        <row r="2188">
          <cell r="A2188" t="str">
            <v/>
          </cell>
          <cell r="B2188" t="str">
            <v/>
          </cell>
          <cell r="C2188" t="str">
            <v/>
          </cell>
        </row>
        <row r="2189">
          <cell r="A2189" t="str">
            <v/>
          </cell>
          <cell r="B2189" t="str">
            <v/>
          </cell>
          <cell r="C2189" t="str">
            <v/>
          </cell>
        </row>
        <row r="2190">
          <cell r="A2190" t="str">
            <v/>
          </cell>
          <cell r="B2190" t="str">
            <v/>
          </cell>
          <cell r="C2190" t="str">
            <v/>
          </cell>
        </row>
        <row r="2191">
          <cell r="A2191" t="str">
            <v/>
          </cell>
          <cell r="B2191" t="str">
            <v/>
          </cell>
          <cell r="C2191" t="str">
            <v/>
          </cell>
        </row>
        <row r="2192">
          <cell r="A2192" t="str">
            <v/>
          </cell>
          <cell r="B2192" t="str">
            <v/>
          </cell>
          <cell r="C2192" t="str">
            <v/>
          </cell>
        </row>
        <row r="2193">
          <cell r="A2193" t="str">
            <v/>
          </cell>
          <cell r="B2193" t="str">
            <v/>
          </cell>
          <cell r="C2193" t="str">
            <v/>
          </cell>
        </row>
        <row r="2194">
          <cell r="A2194" t="str">
            <v/>
          </cell>
          <cell r="B2194" t="str">
            <v/>
          </cell>
          <cell r="C2194" t="str">
            <v/>
          </cell>
        </row>
        <row r="2195">
          <cell r="A2195" t="str">
            <v/>
          </cell>
          <cell r="B2195" t="str">
            <v/>
          </cell>
          <cell r="C2195" t="str">
            <v/>
          </cell>
        </row>
        <row r="2196">
          <cell r="A2196" t="str">
            <v/>
          </cell>
          <cell r="B2196" t="str">
            <v/>
          </cell>
          <cell r="C2196" t="str">
            <v/>
          </cell>
        </row>
        <row r="2197">
          <cell r="A2197" t="str">
            <v/>
          </cell>
          <cell r="B2197" t="str">
            <v/>
          </cell>
          <cell r="C2197" t="str">
            <v/>
          </cell>
        </row>
        <row r="2198">
          <cell r="A2198" t="str">
            <v/>
          </cell>
          <cell r="B2198" t="str">
            <v/>
          </cell>
          <cell r="C2198" t="str">
            <v/>
          </cell>
        </row>
        <row r="2199">
          <cell r="A2199" t="str">
            <v/>
          </cell>
          <cell r="B2199" t="str">
            <v/>
          </cell>
          <cell r="C2199" t="str">
            <v/>
          </cell>
        </row>
        <row r="2200">
          <cell r="A2200" t="str">
            <v/>
          </cell>
          <cell r="B2200" t="str">
            <v/>
          </cell>
          <cell r="C2200" t="str">
            <v/>
          </cell>
        </row>
        <row r="2201">
          <cell r="A2201" t="str">
            <v/>
          </cell>
          <cell r="B2201" t="str">
            <v/>
          </cell>
          <cell r="C2201" t="str">
            <v/>
          </cell>
        </row>
        <row r="2202">
          <cell r="A2202" t="str">
            <v/>
          </cell>
          <cell r="B2202" t="str">
            <v/>
          </cell>
          <cell r="C2202" t="str">
            <v/>
          </cell>
        </row>
        <row r="2203">
          <cell r="A2203" t="str">
            <v/>
          </cell>
          <cell r="B2203" t="str">
            <v/>
          </cell>
          <cell r="C2203" t="str">
            <v/>
          </cell>
        </row>
        <row r="2204">
          <cell r="A2204" t="str">
            <v/>
          </cell>
          <cell r="B2204" t="str">
            <v/>
          </cell>
          <cell r="C2204" t="str">
            <v/>
          </cell>
        </row>
        <row r="2205">
          <cell r="A2205" t="str">
            <v/>
          </cell>
          <cell r="B2205" t="str">
            <v/>
          </cell>
          <cell r="C2205" t="str">
            <v/>
          </cell>
        </row>
        <row r="2206">
          <cell r="A2206" t="str">
            <v/>
          </cell>
          <cell r="B2206" t="str">
            <v/>
          </cell>
          <cell r="C2206" t="str">
            <v/>
          </cell>
        </row>
        <row r="2207">
          <cell r="A2207" t="str">
            <v/>
          </cell>
          <cell r="B2207" t="str">
            <v/>
          </cell>
          <cell r="C2207" t="str">
            <v/>
          </cell>
        </row>
        <row r="2208">
          <cell r="A2208" t="str">
            <v/>
          </cell>
          <cell r="B2208" t="str">
            <v/>
          </cell>
          <cell r="C2208" t="str">
            <v/>
          </cell>
        </row>
        <row r="2209">
          <cell r="A2209" t="str">
            <v/>
          </cell>
          <cell r="B2209" t="str">
            <v/>
          </cell>
          <cell r="C2209" t="str">
            <v/>
          </cell>
        </row>
        <row r="2210">
          <cell r="A2210" t="str">
            <v/>
          </cell>
          <cell r="B2210" t="str">
            <v/>
          </cell>
          <cell r="C2210" t="str">
            <v/>
          </cell>
        </row>
        <row r="2211">
          <cell r="A2211" t="str">
            <v/>
          </cell>
          <cell r="B2211" t="str">
            <v/>
          </cell>
          <cell r="C2211" t="str">
            <v/>
          </cell>
        </row>
        <row r="2212">
          <cell r="A2212" t="str">
            <v/>
          </cell>
          <cell r="B2212" t="str">
            <v/>
          </cell>
          <cell r="C2212" t="str">
            <v/>
          </cell>
        </row>
        <row r="2213">
          <cell r="A2213" t="str">
            <v/>
          </cell>
          <cell r="B2213" t="str">
            <v/>
          </cell>
          <cell r="C2213" t="str">
            <v/>
          </cell>
        </row>
        <row r="2214">
          <cell r="A2214" t="str">
            <v/>
          </cell>
          <cell r="B2214" t="str">
            <v/>
          </cell>
          <cell r="C2214" t="str">
            <v/>
          </cell>
        </row>
        <row r="2215">
          <cell r="A2215" t="str">
            <v/>
          </cell>
          <cell r="B2215" t="str">
            <v/>
          </cell>
          <cell r="C2215" t="str">
            <v/>
          </cell>
        </row>
        <row r="2216">
          <cell r="A2216" t="str">
            <v/>
          </cell>
          <cell r="B2216" t="str">
            <v/>
          </cell>
          <cell r="C2216" t="str">
            <v/>
          </cell>
        </row>
        <row r="2217">
          <cell r="A2217" t="str">
            <v/>
          </cell>
          <cell r="B2217" t="str">
            <v/>
          </cell>
          <cell r="C2217" t="str">
            <v/>
          </cell>
        </row>
        <row r="2218">
          <cell r="A2218" t="str">
            <v/>
          </cell>
          <cell r="B2218" t="str">
            <v/>
          </cell>
          <cell r="C2218" t="str">
            <v/>
          </cell>
        </row>
        <row r="2219">
          <cell r="A2219" t="str">
            <v/>
          </cell>
          <cell r="B2219" t="str">
            <v/>
          </cell>
          <cell r="C2219" t="str">
            <v/>
          </cell>
        </row>
        <row r="2220">
          <cell r="A2220" t="str">
            <v/>
          </cell>
          <cell r="B2220" t="str">
            <v/>
          </cell>
          <cell r="C2220" t="str">
            <v/>
          </cell>
        </row>
        <row r="2221">
          <cell r="A2221" t="str">
            <v/>
          </cell>
          <cell r="B2221" t="str">
            <v/>
          </cell>
          <cell r="C2221" t="str">
            <v/>
          </cell>
        </row>
        <row r="2222">
          <cell r="A2222" t="str">
            <v/>
          </cell>
          <cell r="B2222" t="str">
            <v/>
          </cell>
          <cell r="C2222" t="str">
            <v/>
          </cell>
        </row>
        <row r="2223">
          <cell r="A2223" t="str">
            <v/>
          </cell>
          <cell r="B2223" t="str">
            <v/>
          </cell>
          <cell r="C2223" t="str">
            <v/>
          </cell>
        </row>
        <row r="2224">
          <cell r="A2224" t="str">
            <v/>
          </cell>
          <cell r="B2224" t="str">
            <v/>
          </cell>
          <cell r="C2224" t="str">
            <v/>
          </cell>
        </row>
        <row r="2225">
          <cell r="A2225" t="str">
            <v/>
          </cell>
          <cell r="B2225" t="str">
            <v/>
          </cell>
          <cell r="C2225" t="str">
            <v/>
          </cell>
        </row>
        <row r="2226">
          <cell r="A2226" t="str">
            <v/>
          </cell>
          <cell r="B2226" t="str">
            <v/>
          </cell>
          <cell r="C2226" t="str">
            <v/>
          </cell>
        </row>
        <row r="2227">
          <cell r="A2227" t="str">
            <v/>
          </cell>
          <cell r="B2227" t="str">
            <v/>
          </cell>
          <cell r="C2227" t="str">
            <v/>
          </cell>
        </row>
        <row r="2228">
          <cell r="A2228" t="str">
            <v/>
          </cell>
          <cell r="B2228" t="str">
            <v/>
          </cell>
          <cell r="C2228" t="str">
            <v/>
          </cell>
        </row>
        <row r="2229">
          <cell r="A2229" t="str">
            <v/>
          </cell>
          <cell r="B2229" t="str">
            <v/>
          </cell>
          <cell r="C2229" t="str">
            <v/>
          </cell>
        </row>
        <row r="2230">
          <cell r="A2230" t="str">
            <v/>
          </cell>
          <cell r="B2230" t="str">
            <v/>
          </cell>
          <cell r="C2230" t="str">
            <v/>
          </cell>
        </row>
        <row r="2231">
          <cell r="A2231" t="str">
            <v/>
          </cell>
          <cell r="B2231" t="str">
            <v/>
          </cell>
          <cell r="C2231" t="str">
            <v/>
          </cell>
        </row>
        <row r="2232">
          <cell r="A2232" t="str">
            <v/>
          </cell>
          <cell r="B2232" t="str">
            <v/>
          </cell>
          <cell r="C2232" t="str">
            <v/>
          </cell>
        </row>
        <row r="2233">
          <cell r="A2233" t="str">
            <v/>
          </cell>
          <cell r="B2233" t="str">
            <v/>
          </cell>
          <cell r="C2233" t="str">
            <v/>
          </cell>
        </row>
        <row r="2234">
          <cell r="A2234" t="str">
            <v/>
          </cell>
          <cell r="B2234" t="str">
            <v/>
          </cell>
          <cell r="C2234" t="str">
            <v/>
          </cell>
        </row>
        <row r="2235">
          <cell r="A2235" t="str">
            <v/>
          </cell>
          <cell r="B2235" t="str">
            <v/>
          </cell>
          <cell r="C2235" t="str">
            <v/>
          </cell>
        </row>
        <row r="2236">
          <cell r="A2236" t="str">
            <v/>
          </cell>
          <cell r="B2236" t="str">
            <v/>
          </cell>
          <cell r="C2236" t="str">
            <v/>
          </cell>
        </row>
        <row r="2237">
          <cell r="A2237" t="str">
            <v/>
          </cell>
          <cell r="B2237" t="str">
            <v/>
          </cell>
          <cell r="C2237" t="str">
            <v/>
          </cell>
        </row>
        <row r="2238">
          <cell r="A2238" t="str">
            <v/>
          </cell>
          <cell r="B2238" t="str">
            <v/>
          </cell>
          <cell r="C2238" t="str">
            <v/>
          </cell>
        </row>
        <row r="2239">
          <cell r="A2239" t="str">
            <v/>
          </cell>
          <cell r="B2239" t="str">
            <v/>
          </cell>
          <cell r="C2239" t="str">
            <v/>
          </cell>
        </row>
        <row r="2240">
          <cell r="A2240" t="str">
            <v/>
          </cell>
          <cell r="B2240" t="str">
            <v/>
          </cell>
          <cell r="C2240" t="str">
            <v/>
          </cell>
        </row>
        <row r="2241">
          <cell r="A2241" t="str">
            <v/>
          </cell>
          <cell r="B2241" t="str">
            <v/>
          </cell>
          <cell r="C2241" t="str">
            <v/>
          </cell>
        </row>
        <row r="2242">
          <cell r="A2242" t="str">
            <v/>
          </cell>
          <cell r="B2242" t="str">
            <v/>
          </cell>
          <cell r="C2242" t="str">
            <v/>
          </cell>
        </row>
        <row r="2243">
          <cell r="A2243" t="str">
            <v/>
          </cell>
          <cell r="B2243" t="str">
            <v/>
          </cell>
          <cell r="C2243" t="str">
            <v/>
          </cell>
        </row>
        <row r="2244">
          <cell r="A2244" t="str">
            <v/>
          </cell>
          <cell r="B2244" t="str">
            <v/>
          </cell>
          <cell r="C2244" t="str">
            <v/>
          </cell>
        </row>
        <row r="2245">
          <cell r="A2245" t="str">
            <v/>
          </cell>
          <cell r="B2245" t="str">
            <v/>
          </cell>
          <cell r="C2245" t="str">
            <v/>
          </cell>
        </row>
        <row r="2246">
          <cell r="A2246" t="str">
            <v/>
          </cell>
          <cell r="B2246" t="str">
            <v/>
          </cell>
          <cell r="C2246" t="str">
            <v/>
          </cell>
        </row>
        <row r="2247">
          <cell r="A2247" t="str">
            <v/>
          </cell>
          <cell r="B2247" t="str">
            <v/>
          </cell>
          <cell r="C2247" t="str">
            <v/>
          </cell>
        </row>
        <row r="2248">
          <cell r="A2248" t="str">
            <v/>
          </cell>
          <cell r="B2248" t="str">
            <v/>
          </cell>
          <cell r="C2248" t="str">
            <v/>
          </cell>
        </row>
        <row r="2249">
          <cell r="A2249" t="str">
            <v/>
          </cell>
          <cell r="B2249" t="str">
            <v/>
          </cell>
          <cell r="C2249" t="str">
            <v/>
          </cell>
        </row>
        <row r="2250">
          <cell r="A2250" t="str">
            <v/>
          </cell>
          <cell r="B2250" t="str">
            <v/>
          </cell>
          <cell r="C2250" t="str">
            <v/>
          </cell>
        </row>
        <row r="2251">
          <cell r="A2251" t="str">
            <v/>
          </cell>
          <cell r="B2251" t="str">
            <v/>
          </cell>
          <cell r="C2251" t="str">
            <v/>
          </cell>
        </row>
        <row r="2252">
          <cell r="A2252" t="str">
            <v/>
          </cell>
          <cell r="B2252" t="str">
            <v/>
          </cell>
          <cell r="C2252" t="str">
            <v/>
          </cell>
        </row>
        <row r="2253">
          <cell r="A2253" t="str">
            <v/>
          </cell>
          <cell r="B2253" t="str">
            <v/>
          </cell>
          <cell r="C2253" t="str">
            <v/>
          </cell>
        </row>
        <row r="2254">
          <cell r="A2254" t="str">
            <v/>
          </cell>
          <cell r="B2254" t="str">
            <v/>
          </cell>
          <cell r="C2254" t="str">
            <v/>
          </cell>
        </row>
        <row r="2255">
          <cell r="A2255" t="str">
            <v/>
          </cell>
          <cell r="B2255" t="str">
            <v/>
          </cell>
          <cell r="C2255" t="str">
            <v/>
          </cell>
        </row>
        <row r="2256">
          <cell r="A2256" t="str">
            <v/>
          </cell>
          <cell r="B2256" t="str">
            <v/>
          </cell>
          <cell r="C2256" t="str">
            <v/>
          </cell>
        </row>
        <row r="2257">
          <cell r="A2257" t="str">
            <v/>
          </cell>
          <cell r="B2257" t="str">
            <v/>
          </cell>
          <cell r="C2257" t="str">
            <v/>
          </cell>
        </row>
        <row r="2258">
          <cell r="A2258" t="str">
            <v/>
          </cell>
          <cell r="B2258" t="str">
            <v/>
          </cell>
          <cell r="C2258" t="str">
            <v/>
          </cell>
        </row>
        <row r="2259">
          <cell r="A2259" t="str">
            <v/>
          </cell>
          <cell r="B2259" t="str">
            <v/>
          </cell>
          <cell r="C2259" t="str">
            <v/>
          </cell>
        </row>
        <row r="2260">
          <cell r="A2260" t="str">
            <v/>
          </cell>
          <cell r="B2260" t="str">
            <v/>
          </cell>
          <cell r="C2260" t="str">
            <v/>
          </cell>
        </row>
        <row r="2261">
          <cell r="A2261" t="str">
            <v/>
          </cell>
          <cell r="B2261" t="str">
            <v/>
          </cell>
          <cell r="C2261" t="str">
            <v/>
          </cell>
        </row>
        <row r="2262">
          <cell r="A2262" t="str">
            <v/>
          </cell>
          <cell r="B2262" t="str">
            <v/>
          </cell>
          <cell r="C2262" t="str">
            <v/>
          </cell>
        </row>
        <row r="2263">
          <cell r="A2263" t="str">
            <v/>
          </cell>
          <cell r="B2263" t="str">
            <v/>
          </cell>
          <cell r="C2263" t="str">
            <v/>
          </cell>
        </row>
        <row r="2264">
          <cell r="A2264" t="str">
            <v/>
          </cell>
          <cell r="B2264" t="str">
            <v/>
          </cell>
          <cell r="C2264" t="str">
            <v/>
          </cell>
        </row>
        <row r="2265">
          <cell r="A2265" t="str">
            <v/>
          </cell>
          <cell r="B2265" t="str">
            <v/>
          </cell>
          <cell r="C2265" t="str">
            <v/>
          </cell>
        </row>
        <row r="2266">
          <cell r="A2266" t="str">
            <v/>
          </cell>
          <cell r="B2266" t="str">
            <v/>
          </cell>
          <cell r="C2266" t="str">
            <v/>
          </cell>
        </row>
        <row r="2267">
          <cell r="A2267" t="str">
            <v/>
          </cell>
          <cell r="B2267" t="str">
            <v/>
          </cell>
          <cell r="C2267" t="str">
            <v/>
          </cell>
        </row>
        <row r="2268">
          <cell r="A2268" t="str">
            <v/>
          </cell>
          <cell r="B2268" t="str">
            <v/>
          </cell>
          <cell r="C2268" t="str">
            <v/>
          </cell>
        </row>
        <row r="2269">
          <cell r="A2269" t="str">
            <v/>
          </cell>
          <cell r="B2269" t="str">
            <v/>
          </cell>
          <cell r="C2269" t="str">
            <v/>
          </cell>
        </row>
        <row r="2270">
          <cell r="A2270" t="str">
            <v/>
          </cell>
          <cell r="B2270" t="str">
            <v/>
          </cell>
          <cell r="C2270" t="str">
            <v/>
          </cell>
        </row>
        <row r="2271">
          <cell r="A2271" t="str">
            <v/>
          </cell>
          <cell r="B2271" t="str">
            <v/>
          </cell>
          <cell r="C2271" t="str">
            <v/>
          </cell>
        </row>
        <row r="2272">
          <cell r="A2272" t="str">
            <v/>
          </cell>
          <cell r="B2272" t="str">
            <v/>
          </cell>
          <cell r="C2272" t="str">
            <v/>
          </cell>
        </row>
        <row r="2273">
          <cell r="A2273" t="str">
            <v/>
          </cell>
          <cell r="B2273" t="str">
            <v/>
          </cell>
          <cell r="C2273" t="str">
            <v/>
          </cell>
        </row>
        <row r="2274">
          <cell r="A2274" t="str">
            <v/>
          </cell>
          <cell r="B2274" t="str">
            <v/>
          </cell>
          <cell r="C2274" t="str">
            <v/>
          </cell>
        </row>
        <row r="2275">
          <cell r="A2275" t="str">
            <v/>
          </cell>
          <cell r="B2275" t="str">
            <v/>
          </cell>
          <cell r="C2275" t="str">
            <v/>
          </cell>
        </row>
        <row r="2276">
          <cell r="A2276" t="str">
            <v/>
          </cell>
          <cell r="B2276" t="str">
            <v/>
          </cell>
          <cell r="C2276" t="str">
            <v/>
          </cell>
        </row>
        <row r="2277">
          <cell r="A2277" t="str">
            <v/>
          </cell>
          <cell r="B2277" t="str">
            <v/>
          </cell>
          <cell r="C2277" t="str">
            <v/>
          </cell>
        </row>
        <row r="2278">
          <cell r="A2278" t="str">
            <v/>
          </cell>
          <cell r="B2278" t="str">
            <v/>
          </cell>
          <cell r="C2278" t="str">
            <v/>
          </cell>
        </row>
        <row r="2279">
          <cell r="A2279" t="str">
            <v/>
          </cell>
          <cell r="B2279" t="str">
            <v/>
          </cell>
          <cell r="C2279" t="str">
            <v/>
          </cell>
        </row>
        <row r="2280">
          <cell r="A2280" t="str">
            <v/>
          </cell>
          <cell r="B2280" t="str">
            <v/>
          </cell>
          <cell r="C2280" t="str">
            <v/>
          </cell>
        </row>
        <row r="2281">
          <cell r="A2281" t="str">
            <v/>
          </cell>
          <cell r="B2281" t="str">
            <v/>
          </cell>
          <cell r="C2281" t="str">
            <v/>
          </cell>
        </row>
        <row r="2282">
          <cell r="A2282" t="str">
            <v/>
          </cell>
          <cell r="B2282" t="str">
            <v/>
          </cell>
          <cell r="C2282" t="str">
            <v/>
          </cell>
        </row>
        <row r="2283">
          <cell r="A2283" t="str">
            <v/>
          </cell>
          <cell r="B2283" t="str">
            <v/>
          </cell>
          <cell r="C2283" t="str">
            <v/>
          </cell>
        </row>
        <row r="2284">
          <cell r="A2284" t="str">
            <v/>
          </cell>
          <cell r="B2284" t="str">
            <v/>
          </cell>
          <cell r="C2284" t="str">
            <v/>
          </cell>
        </row>
        <row r="2285">
          <cell r="A2285" t="str">
            <v/>
          </cell>
          <cell r="B2285" t="str">
            <v/>
          </cell>
          <cell r="C2285" t="str">
            <v/>
          </cell>
        </row>
        <row r="2286">
          <cell r="A2286" t="str">
            <v/>
          </cell>
          <cell r="B2286" t="str">
            <v/>
          </cell>
          <cell r="C2286" t="str">
            <v/>
          </cell>
        </row>
        <row r="2287">
          <cell r="A2287" t="str">
            <v/>
          </cell>
          <cell r="B2287" t="str">
            <v/>
          </cell>
          <cell r="C2287" t="str">
            <v/>
          </cell>
        </row>
        <row r="2288">
          <cell r="A2288" t="str">
            <v/>
          </cell>
          <cell r="B2288" t="str">
            <v/>
          </cell>
          <cell r="C2288" t="str">
            <v/>
          </cell>
        </row>
        <row r="2289">
          <cell r="A2289" t="str">
            <v/>
          </cell>
          <cell r="B2289" t="str">
            <v/>
          </cell>
          <cell r="C2289" t="str">
            <v/>
          </cell>
        </row>
        <row r="2290">
          <cell r="A2290" t="str">
            <v/>
          </cell>
          <cell r="B2290" t="str">
            <v/>
          </cell>
          <cell r="C2290" t="str">
            <v/>
          </cell>
        </row>
        <row r="2291">
          <cell r="A2291" t="str">
            <v/>
          </cell>
          <cell r="B2291" t="str">
            <v/>
          </cell>
          <cell r="C2291" t="str">
            <v/>
          </cell>
        </row>
        <row r="2292">
          <cell r="A2292" t="str">
            <v/>
          </cell>
          <cell r="B2292" t="str">
            <v/>
          </cell>
          <cell r="C2292" t="str">
            <v/>
          </cell>
        </row>
        <row r="2293">
          <cell r="A2293" t="str">
            <v/>
          </cell>
          <cell r="B2293" t="str">
            <v/>
          </cell>
          <cell r="C2293" t="str">
            <v/>
          </cell>
        </row>
        <row r="2294">
          <cell r="A2294" t="str">
            <v/>
          </cell>
          <cell r="B2294" t="str">
            <v/>
          </cell>
          <cell r="C2294" t="str">
            <v/>
          </cell>
        </row>
        <row r="2295">
          <cell r="A2295" t="str">
            <v/>
          </cell>
          <cell r="B2295" t="str">
            <v/>
          </cell>
          <cell r="C2295" t="str">
            <v/>
          </cell>
        </row>
        <row r="2296">
          <cell r="A2296" t="str">
            <v/>
          </cell>
          <cell r="B2296" t="str">
            <v/>
          </cell>
          <cell r="C2296" t="str">
            <v/>
          </cell>
        </row>
        <row r="2297">
          <cell r="A2297" t="str">
            <v/>
          </cell>
          <cell r="B2297" t="str">
            <v/>
          </cell>
          <cell r="C2297" t="str">
            <v/>
          </cell>
        </row>
        <row r="2298">
          <cell r="A2298" t="str">
            <v/>
          </cell>
          <cell r="B2298" t="str">
            <v/>
          </cell>
          <cell r="C2298" t="str">
            <v/>
          </cell>
        </row>
        <row r="2299">
          <cell r="A2299" t="str">
            <v/>
          </cell>
          <cell r="B2299" t="str">
            <v/>
          </cell>
          <cell r="C2299" t="str">
            <v/>
          </cell>
        </row>
        <row r="2300">
          <cell r="A2300" t="str">
            <v/>
          </cell>
          <cell r="B2300" t="str">
            <v/>
          </cell>
          <cell r="C2300" t="str">
            <v/>
          </cell>
        </row>
        <row r="2301">
          <cell r="A2301" t="str">
            <v/>
          </cell>
          <cell r="B2301" t="str">
            <v/>
          </cell>
          <cell r="C2301" t="str">
            <v/>
          </cell>
        </row>
        <row r="2302">
          <cell r="A2302" t="str">
            <v/>
          </cell>
          <cell r="B2302" t="str">
            <v/>
          </cell>
          <cell r="C2302" t="str">
            <v/>
          </cell>
        </row>
        <row r="2303">
          <cell r="A2303" t="str">
            <v/>
          </cell>
          <cell r="B2303" t="str">
            <v/>
          </cell>
          <cell r="C2303" t="str">
            <v/>
          </cell>
        </row>
        <row r="2304">
          <cell r="A2304" t="str">
            <v/>
          </cell>
          <cell r="B2304" t="str">
            <v/>
          </cell>
          <cell r="C2304" t="str">
            <v/>
          </cell>
        </row>
        <row r="2305">
          <cell r="A2305" t="str">
            <v/>
          </cell>
          <cell r="B2305" t="str">
            <v/>
          </cell>
          <cell r="C2305" t="str">
            <v/>
          </cell>
        </row>
        <row r="2306">
          <cell r="A2306" t="str">
            <v/>
          </cell>
          <cell r="B2306" t="str">
            <v/>
          </cell>
          <cell r="C2306" t="str">
            <v/>
          </cell>
        </row>
        <row r="2307">
          <cell r="A2307" t="str">
            <v/>
          </cell>
          <cell r="B2307" t="str">
            <v/>
          </cell>
          <cell r="C2307" t="str">
            <v/>
          </cell>
        </row>
        <row r="2308">
          <cell r="A2308" t="str">
            <v/>
          </cell>
          <cell r="B2308" t="str">
            <v/>
          </cell>
          <cell r="C2308" t="str">
            <v/>
          </cell>
        </row>
        <row r="2309">
          <cell r="A2309" t="str">
            <v/>
          </cell>
          <cell r="B2309" t="str">
            <v/>
          </cell>
          <cell r="C2309" t="str">
            <v/>
          </cell>
        </row>
        <row r="2310">
          <cell r="A2310" t="str">
            <v/>
          </cell>
          <cell r="B2310" t="str">
            <v/>
          </cell>
          <cell r="C2310" t="str">
            <v/>
          </cell>
        </row>
        <row r="2311">
          <cell r="A2311" t="str">
            <v/>
          </cell>
          <cell r="B2311" t="str">
            <v/>
          </cell>
          <cell r="C2311" t="str">
            <v/>
          </cell>
        </row>
        <row r="2312">
          <cell r="A2312" t="str">
            <v/>
          </cell>
          <cell r="B2312" t="str">
            <v/>
          </cell>
          <cell r="C2312" t="str">
            <v/>
          </cell>
        </row>
        <row r="2313">
          <cell r="A2313" t="str">
            <v/>
          </cell>
          <cell r="B2313" t="str">
            <v/>
          </cell>
          <cell r="C2313" t="str">
            <v/>
          </cell>
        </row>
        <row r="2314">
          <cell r="A2314" t="str">
            <v/>
          </cell>
          <cell r="B2314" t="str">
            <v/>
          </cell>
          <cell r="C2314" t="str">
            <v/>
          </cell>
        </row>
        <row r="2315">
          <cell r="A2315" t="str">
            <v/>
          </cell>
          <cell r="B2315" t="str">
            <v/>
          </cell>
          <cell r="C2315" t="str">
            <v/>
          </cell>
        </row>
        <row r="2316">
          <cell r="A2316" t="str">
            <v/>
          </cell>
          <cell r="B2316" t="str">
            <v/>
          </cell>
          <cell r="C2316" t="str">
            <v/>
          </cell>
        </row>
        <row r="2317">
          <cell r="A2317" t="str">
            <v/>
          </cell>
          <cell r="B2317" t="str">
            <v/>
          </cell>
          <cell r="C2317" t="str">
            <v/>
          </cell>
        </row>
        <row r="2318">
          <cell r="A2318" t="str">
            <v/>
          </cell>
          <cell r="B2318" t="str">
            <v/>
          </cell>
          <cell r="C2318" t="str">
            <v/>
          </cell>
        </row>
        <row r="2319">
          <cell r="A2319" t="str">
            <v/>
          </cell>
          <cell r="B2319" t="str">
            <v/>
          </cell>
          <cell r="C2319" t="str">
            <v/>
          </cell>
        </row>
        <row r="2320">
          <cell r="A2320" t="str">
            <v/>
          </cell>
          <cell r="B2320" t="str">
            <v/>
          </cell>
          <cell r="C2320" t="str">
            <v/>
          </cell>
        </row>
        <row r="2321">
          <cell r="A2321" t="str">
            <v/>
          </cell>
          <cell r="B2321" t="str">
            <v/>
          </cell>
          <cell r="C2321" t="str">
            <v/>
          </cell>
        </row>
        <row r="2322">
          <cell r="A2322" t="str">
            <v/>
          </cell>
          <cell r="B2322" t="str">
            <v/>
          </cell>
          <cell r="C2322" t="str">
            <v/>
          </cell>
        </row>
        <row r="2323">
          <cell r="A2323" t="str">
            <v/>
          </cell>
          <cell r="B2323" t="str">
            <v/>
          </cell>
          <cell r="C2323" t="str">
            <v/>
          </cell>
        </row>
        <row r="2324">
          <cell r="A2324" t="str">
            <v/>
          </cell>
          <cell r="B2324" t="str">
            <v/>
          </cell>
          <cell r="C2324" t="str">
            <v/>
          </cell>
        </row>
        <row r="2325">
          <cell r="A2325" t="str">
            <v/>
          </cell>
          <cell r="B2325" t="str">
            <v/>
          </cell>
          <cell r="C2325" t="str">
            <v/>
          </cell>
        </row>
        <row r="2326">
          <cell r="A2326" t="str">
            <v/>
          </cell>
          <cell r="B2326" t="str">
            <v/>
          </cell>
          <cell r="C2326" t="str">
            <v/>
          </cell>
        </row>
        <row r="2327">
          <cell r="A2327" t="str">
            <v/>
          </cell>
          <cell r="B2327" t="str">
            <v/>
          </cell>
          <cell r="C2327" t="str">
            <v/>
          </cell>
        </row>
        <row r="2328">
          <cell r="A2328" t="str">
            <v/>
          </cell>
          <cell r="B2328" t="str">
            <v/>
          </cell>
          <cell r="C2328" t="str">
            <v/>
          </cell>
        </row>
        <row r="2329">
          <cell r="A2329" t="str">
            <v/>
          </cell>
          <cell r="B2329" t="str">
            <v/>
          </cell>
          <cell r="C2329" t="str">
            <v/>
          </cell>
        </row>
        <row r="2330">
          <cell r="A2330" t="str">
            <v/>
          </cell>
          <cell r="B2330" t="str">
            <v/>
          </cell>
          <cell r="C2330" t="str">
            <v/>
          </cell>
        </row>
        <row r="2331">
          <cell r="A2331" t="str">
            <v/>
          </cell>
          <cell r="B2331" t="str">
            <v/>
          </cell>
          <cell r="C2331" t="str">
            <v/>
          </cell>
        </row>
        <row r="2332">
          <cell r="A2332" t="str">
            <v/>
          </cell>
          <cell r="B2332" t="str">
            <v/>
          </cell>
          <cell r="C2332" t="str">
            <v/>
          </cell>
        </row>
        <row r="2333">
          <cell r="A2333" t="str">
            <v/>
          </cell>
          <cell r="B2333" t="str">
            <v/>
          </cell>
          <cell r="C2333" t="str">
            <v/>
          </cell>
        </row>
        <row r="2334">
          <cell r="A2334" t="str">
            <v/>
          </cell>
          <cell r="B2334" t="str">
            <v/>
          </cell>
          <cell r="C2334" t="str">
            <v/>
          </cell>
        </row>
        <row r="2335">
          <cell r="A2335" t="str">
            <v/>
          </cell>
          <cell r="B2335" t="str">
            <v/>
          </cell>
          <cell r="C2335" t="str">
            <v/>
          </cell>
        </row>
        <row r="2336">
          <cell r="A2336" t="str">
            <v/>
          </cell>
          <cell r="B2336" t="str">
            <v/>
          </cell>
          <cell r="C2336" t="str">
            <v/>
          </cell>
        </row>
        <row r="2337">
          <cell r="A2337" t="str">
            <v/>
          </cell>
          <cell r="B2337" t="str">
            <v/>
          </cell>
          <cell r="C2337" t="str">
            <v/>
          </cell>
        </row>
        <row r="2338">
          <cell r="A2338" t="str">
            <v/>
          </cell>
          <cell r="B2338" t="str">
            <v/>
          </cell>
          <cell r="C2338" t="str">
            <v/>
          </cell>
        </row>
        <row r="2339">
          <cell r="A2339" t="str">
            <v/>
          </cell>
          <cell r="B2339" t="str">
            <v/>
          </cell>
          <cell r="C2339" t="str">
            <v/>
          </cell>
        </row>
        <row r="2340">
          <cell r="A2340" t="str">
            <v/>
          </cell>
          <cell r="B2340" t="str">
            <v/>
          </cell>
          <cell r="C2340" t="str">
            <v/>
          </cell>
        </row>
        <row r="2341">
          <cell r="A2341" t="str">
            <v/>
          </cell>
          <cell r="B2341" t="str">
            <v/>
          </cell>
          <cell r="C2341" t="str">
            <v/>
          </cell>
        </row>
        <row r="2342">
          <cell r="A2342" t="str">
            <v/>
          </cell>
          <cell r="B2342" t="str">
            <v/>
          </cell>
          <cell r="C2342" t="str">
            <v/>
          </cell>
        </row>
        <row r="2343">
          <cell r="A2343" t="str">
            <v/>
          </cell>
          <cell r="B2343" t="str">
            <v/>
          </cell>
          <cell r="C2343" t="str">
            <v/>
          </cell>
        </row>
        <row r="2344">
          <cell r="A2344" t="str">
            <v/>
          </cell>
          <cell r="B2344" t="str">
            <v/>
          </cell>
          <cell r="C2344" t="str">
            <v/>
          </cell>
        </row>
        <row r="2345">
          <cell r="A2345" t="str">
            <v/>
          </cell>
          <cell r="B2345" t="str">
            <v/>
          </cell>
          <cell r="C2345" t="str">
            <v/>
          </cell>
        </row>
        <row r="2346">
          <cell r="A2346" t="str">
            <v/>
          </cell>
          <cell r="B2346" t="str">
            <v/>
          </cell>
          <cell r="C2346" t="str">
            <v/>
          </cell>
        </row>
        <row r="2347">
          <cell r="A2347" t="str">
            <v/>
          </cell>
          <cell r="B2347" t="str">
            <v/>
          </cell>
          <cell r="C2347" t="str">
            <v/>
          </cell>
        </row>
        <row r="2348">
          <cell r="A2348" t="str">
            <v/>
          </cell>
          <cell r="B2348" t="str">
            <v/>
          </cell>
          <cell r="C2348" t="str">
            <v/>
          </cell>
        </row>
        <row r="2349">
          <cell r="A2349" t="str">
            <v/>
          </cell>
          <cell r="B2349" t="str">
            <v/>
          </cell>
          <cell r="C2349" t="str">
            <v/>
          </cell>
        </row>
        <row r="2350">
          <cell r="A2350" t="str">
            <v/>
          </cell>
          <cell r="B2350" t="str">
            <v/>
          </cell>
          <cell r="C2350" t="str">
            <v/>
          </cell>
        </row>
        <row r="2351">
          <cell r="A2351" t="str">
            <v/>
          </cell>
          <cell r="B2351" t="str">
            <v/>
          </cell>
          <cell r="C2351" t="str">
            <v/>
          </cell>
        </row>
        <row r="2352">
          <cell r="A2352" t="str">
            <v/>
          </cell>
          <cell r="B2352" t="str">
            <v/>
          </cell>
          <cell r="C2352" t="str">
            <v/>
          </cell>
        </row>
        <row r="2353">
          <cell r="A2353" t="str">
            <v/>
          </cell>
          <cell r="B2353" t="str">
            <v/>
          </cell>
          <cell r="C2353" t="str">
            <v/>
          </cell>
        </row>
        <row r="2354">
          <cell r="A2354" t="str">
            <v/>
          </cell>
          <cell r="B2354" t="str">
            <v/>
          </cell>
          <cell r="C2354" t="str">
            <v/>
          </cell>
        </row>
        <row r="2355">
          <cell r="A2355" t="str">
            <v/>
          </cell>
          <cell r="B2355" t="str">
            <v/>
          </cell>
          <cell r="C2355" t="str">
            <v/>
          </cell>
        </row>
        <row r="2356">
          <cell r="A2356" t="str">
            <v/>
          </cell>
          <cell r="B2356" t="str">
            <v/>
          </cell>
          <cell r="C2356" t="str">
            <v/>
          </cell>
        </row>
        <row r="2357">
          <cell r="A2357" t="str">
            <v/>
          </cell>
          <cell r="B2357" t="str">
            <v/>
          </cell>
          <cell r="C2357" t="str">
            <v/>
          </cell>
        </row>
        <row r="2358">
          <cell r="A2358" t="str">
            <v/>
          </cell>
          <cell r="B2358" t="str">
            <v/>
          </cell>
          <cell r="C2358" t="str">
            <v/>
          </cell>
        </row>
        <row r="2359">
          <cell r="A2359" t="str">
            <v/>
          </cell>
          <cell r="B2359" t="str">
            <v/>
          </cell>
          <cell r="C2359" t="str">
            <v/>
          </cell>
        </row>
        <row r="2360">
          <cell r="A2360" t="str">
            <v/>
          </cell>
          <cell r="B2360" t="str">
            <v/>
          </cell>
          <cell r="C2360" t="str">
            <v/>
          </cell>
        </row>
        <row r="2361">
          <cell r="A2361" t="str">
            <v/>
          </cell>
          <cell r="B2361" t="str">
            <v/>
          </cell>
          <cell r="C2361" t="str">
            <v/>
          </cell>
        </row>
        <row r="2362">
          <cell r="A2362" t="str">
            <v/>
          </cell>
          <cell r="B2362" t="str">
            <v/>
          </cell>
          <cell r="C2362" t="str">
            <v/>
          </cell>
        </row>
        <row r="2363">
          <cell r="A2363" t="str">
            <v/>
          </cell>
          <cell r="B2363" t="str">
            <v/>
          </cell>
          <cell r="C2363" t="str">
            <v/>
          </cell>
        </row>
        <row r="2364">
          <cell r="A2364" t="str">
            <v/>
          </cell>
          <cell r="B2364" t="str">
            <v/>
          </cell>
          <cell r="C2364" t="str">
            <v/>
          </cell>
        </row>
        <row r="2365">
          <cell r="A2365" t="str">
            <v/>
          </cell>
          <cell r="B2365" t="str">
            <v/>
          </cell>
          <cell r="C2365" t="str">
            <v/>
          </cell>
        </row>
        <row r="2366">
          <cell r="A2366" t="str">
            <v/>
          </cell>
          <cell r="B2366" t="str">
            <v/>
          </cell>
          <cell r="C2366" t="str">
            <v/>
          </cell>
        </row>
        <row r="2367">
          <cell r="A2367" t="str">
            <v/>
          </cell>
          <cell r="B2367" t="str">
            <v/>
          </cell>
          <cell r="C2367" t="str">
            <v/>
          </cell>
        </row>
        <row r="2368">
          <cell r="A2368" t="str">
            <v/>
          </cell>
          <cell r="B2368" t="str">
            <v/>
          </cell>
          <cell r="C2368" t="str">
            <v/>
          </cell>
        </row>
        <row r="2369">
          <cell r="A2369" t="str">
            <v/>
          </cell>
          <cell r="B2369" t="str">
            <v/>
          </cell>
          <cell r="C2369" t="str">
            <v/>
          </cell>
        </row>
        <row r="2370">
          <cell r="A2370" t="str">
            <v/>
          </cell>
          <cell r="B2370" t="str">
            <v/>
          </cell>
          <cell r="C2370" t="str">
            <v/>
          </cell>
        </row>
        <row r="2371">
          <cell r="A2371" t="str">
            <v/>
          </cell>
          <cell r="B2371" t="str">
            <v/>
          </cell>
          <cell r="C2371" t="str">
            <v/>
          </cell>
        </row>
        <row r="2372">
          <cell r="A2372" t="str">
            <v/>
          </cell>
          <cell r="B2372" t="str">
            <v/>
          </cell>
          <cell r="C2372" t="str">
            <v/>
          </cell>
        </row>
        <row r="2373">
          <cell r="A2373" t="str">
            <v/>
          </cell>
          <cell r="B2373" t="str">
            <v/>
          </cell>
          <cell r="C2373" t="str">
            <v/>
          </cell>
        </row>
        <row r="2374">
          <cell r="A2374" t="str">
            <v/>
          </cell>
          <cell r="B2374" t="str">
            <v/>
          </cell>
          <cell r="C2374" t="str">
            <v/>
          </cell>
        </row>
        <row r="2375">
          <cell r="A2375" t="str">
            <v/>
          </cell>
          <cell r="B2375" t="str">
            <v/>
          </cell>
          <cell r="C2375" t="str">
            <v/>
          </cell>
        </row>
        <row r="2376">
          <cell r="A2376" t="str">
            <v/>
          </cell>
          <cell r="B2376" t="str">
            <v/>
          </cell>
          <cell r="C2376" t="str">
            <v/>
          </cell>
        </row>
        <row r="2377">
          <cell r="A2377" t="str">
            <v/>
          </cell>
          <cell r="B2377" t="str">
            <v/>
          </cell>
          <cell r="C2377" t="str">
            <v/>
          </cell>
        </row>
        <row r="2378">
          <cell r="A2378" t="str">
            <v/>
          </cell>
          <cell r="B2378" t="str">
            <v/>
          </cell>
          <cell r="C2378" t="str">
            <v/>
          </cell>
        </row>
        <row r="2379">
          <cell r="A2379" t="str">
            <v/>
          </cell>
          <cell r="B2379" t="str">
            <v/>
          </cell>
          <cell r="C2379" t="str">
            <v/>
          </cell>
        </row>
        <row r="2380">
          <cell r="A2380" t="str">
            <v/>
          </cell>
          <cell r="B2380" t="str">
            <v/>
          </cell>
          <cell r="C2380" t="str">
            <v/>
          </cell>
        </row>
        <row r="2381">
          <cell r="A2381" t="str">
            <v/>
          </cell>
          <cell r="B2381" t="str">
            <v/>
          </cell>
          <cell r="C2381" t="str">
            <v/>
          </cell>
        </row>
        <row r="2382">
          <cell r="A2382" t="str">
            <v/>
          </cell>
          <cell r="B2382" t="str">
            <v/>
          </cell>
          <cell r="C2382" t="str">
            <v/>
          </cell>
        </row>
        <row r="2383">
          <cell r="A2383" t="str">
            <v/>
          </cell>
          <cell r="B2383" t="str">
            <v/>
          </cell>
          <cell r="C2383" t="str">
            <v/>
          </cell>
        </row>
        <row r="2384">
          <cell r="A2384" t="str">
            <v/>
          </cell>
          <cell r="B2384" t="str">
            <v/>
          </cell>
          <cell r="C2384" t="str">
            <v/>
          </cell>
        </row>
        <row r="2385">
          <cell r="A2385" t="str">
            <v/>
          </cell>
          <cell r="B2385" t="str">
            <v/>
          </cell>
          <cell r="C2385" t="str">
            <v/>
          </cell>
        </row>
        <row r="2386">
          <cell r="A2386" t="str">
            <v/>
          </cell>
          <cell r="B2386" t="str">
            <v/>
          </cell>
          <cell r="C2386" t="str">
            <v/>
          </cell>
        </row>
        <row r="2387">
          <cell r="A2387" t="str">
            <v/>
          </cell>
          <cell r="B2387" t="str">
            <v/>
          </cell>
          <cell r="C2387" t="str">
            <v/>
          </cell>
        </row>
        <row r="2388">
          <cell r="A2388" t="str">
            <v/>
          </cell>
          <cell r="B2388" t="str">
            <v/>
          </cell>
          <cell r="C2388" t="str">
            <v/>
          </cell>
        </row>
        <row r="2389">
          <cell r="A2389" t="str">
            <v/>
          </cell>
          <cell r="B2389" t="str">
            <v/>
          </cell>
          <cell r="C2389" t="str">
            <v/>
          </cell>
        </row>
        <row r="2390">
          <cell r="A2390" t="str">
            <v/>
          </cell>
          <cell r="B2390" t="str">
            <v/>
          </cell>
          <cell r="C2390" t="str">
            <v/>
          </cell>
        </row>
        <row r="2391">
          <cell r="A2391" t="str">
            <v/>
          </cell>
          <cell r="B2391" t="str">
            <v/>
          </cell>
          <cell r="C2391" t="str">
            <v/>
          </cell>
        </row>
        <row r="2392">
          <cell r="A2392" t="str">
            <v/>
          </cell>
          <cell r="B2392" t="str">
            <v/>
          </cell>
          <cell r="C2392" t="str">
            <v/>
          </cell>
        </row>
        <row r="2393">
          <cell r="A2393" t="str">
            <v/>
          </cell>
          <cell r="B2393" t="str">
            <v/>
          </cell>
          <cell r="C2393" t="str">
            <v/>
          </cell>
        </row>
        <row r="2394">
          <cell r="A2394" t="str">
            <v/>
          </cell>
          <cell r="B2394" t="str">
            <v/>
          </cell>
          <cell r="C2394" t="str">
            <v/>
          </cell>
        </row>
        <row r="2395">
          <cell r="A2395" t="str">
            <v/>
          </cell>
          <cell r="B2395" t="str">
            <v/>
          </cell>
          <cell r="C2395" t="str">
            <v/>
          </cell>
        </row>
        <row r="2396">
          <cell r="A2396" t="str">
            <v/>
          </cell>
          <cell r="B2396" t="str">
            <v/>
          </cell>
          <cell r="C2396" t="str">
            <v/>
          </cell>
        </row>
        <row r="2397">
          <cell r="A2397" t="str">
            <v/>
          </cell>
          <cell r="B2397" t="str">
            <v/>
          </cell>
          <cell r="C2397" t="str">
            <v/>
          </cell>
        </row>
        <row r="2398">
          <cell r="A2398" t="str">
            <v/>
          </cell>
          <cell r="B2398" t="str">
            <v/>
          </cell>
          <cell r="C2398" t="str">
            <v/>
          </cell>
        </row>
        <row r="2399">
          <cell r="A2399" t="str">
            <v/>
          </cell>
          <cell r="B2399" t="str">
            <v/>
          </cell>
          <cell r="C2399" t="str">
            <v/>
          </cell>
        </row>
        <row r="2400">
          <cell r="A2400" t="str">
            <v/>
          </cell>
          <cell r="B2400" t="str">
            <v/>
          </cell>
          <cell r="C2400" t="str">
            <v/>
          </cell>
        </row>
        <row r="2401">
          <cell r="A2401" t="str">
            <v/>
          </cell>
          <cell r="B2401" t="str">
            <v/>
          </cell>
          <cell r="C2401" t="str">
            <v/>
          </cell>
        </row>
        <row r="2402">
          <cell r="A2402" t="str">
            <v/>
          </cell>
          <cell r="B2402" t="str">
            <v/>
          </cell>
          <cell r="C2402" t="str">
            <v/>
          </cell>
        </row>
        <row r="2403">
          <cell r="A2403" t="str">
            <v/>
          </cell>
          <cell r="B2403" t="str">
            <v/>
          </cell>
          <cell r="C2403" t="str">
            <v/>
          </cell>
        </row>
        <row r="2404">
          <cell r="A2404" t="str">
            <v/>
          </cell>
          <cell r="B2404" t="str">
            <v/>
          </cell>
          <cell r="C2404" t="str">
            <v/>
          </cell>
        </row>
        <row r="2405">
          <cell r="A2405" t="str">
            <v/>
          </cell>
          <cell r="B2405" t="str">
            <v/>
          </cell>
          <cell r="C2405" t="str">
            <v/>
          </cell>
        </row>
        <row r="2406">
          <cell r="A2406" t="str">
            <v/>
          </cell>
          <cell r="B2406" t="str">
            <v/>
          </cell>
          <cell r="C2406" t="str">
            <v/>
          </cell>
        </row>
        <row r="2407">
          <cell r="A2407" t="str">
            <v/>
          </cell>
          <cell r="B2407" t="str">
            <v/>
          </cell>
          <cell r="C2407" t="str">
            <v/>
          </cell>
        </row>
        <row r="2408">
          <cell r="A2408" t="str">
            <v/>
          </cell>
          <cell r="B2408" t="str">
            <v/>
          </cell>
          <cell r="C2408" t="str">
            <v/>
          </cell>
        </row>
        <row r="2409">
          <cell r="A2409" t="str">
            <v/>
          </cell>
          <cell r="B2409" t="str">
            <v/>
          </cell>
          <cell r="C2409" t="str">
            <v/>
          </cell>
        </row>
        <row r="2410">
          <cell r="A2410" t="str">
            <v/>
          </cell>
          <cell r="B2410" t="str">
            <v/>
          </cell>
          <cell r="C2410" t="str">
            <v/>
          </cell>
        </row>
        <row r="2411">
          <cell r="A2411" t="str">
            <v/>
          </cell>
          <cell r="B2411" t="str">
            <v/>
          </cell>
          <cell r="C2411" t="str">
            <v/>
          </cell>
        </row>
        <row r="2412">
          <cell r="A2412" t="str">
            <v/>
          </cell>
          <cell r="B2412" t="str">
            <v/>
          </cell>
          <cell r="C2412" t="str">
            <v/>
          </cell>
        </row>
        <row r="2413">
          <cell r="A2413" t="str">
            <v/>
          </cell>
          <cell r="B2413" t="str">
            <v/>
          </cell>
          <cell r="C2413" t="str">
            <v/>
          </cell>
        </row>
        <row r="2414">
          <cell r="A2414" t="str">
            <v/>
          </cell>
          <cell r="B2414" t="str">
            <v/>
          </cell>
          <cell r="C2414" t="str">
            <v/>
          </cell>
        </row>
        <row r="2415">
          <cell r="A2415" t="str">
            <v/>
          </cell>
          <cell r="B2415" t="str">
            <v/>
          </cell>
          <cell r="C2415" t="str">
            <v/>
          </cell>
        </row>
        <row r="2416">
          <cell r="A2416" t="str">
            <v/>
          </cell>
          <cell r="B2416" t="str">
            <v/>
          </cell>
          <cell r="C2416" t="str">
            <v/>
          </cell>
        </row>
        <row r="2417">
          <cell r="A2417" t="str">
            <v/>
          </cell>
          <cell r="B2417" t="str">
            <v/>
          </cell>
          <cell r="C2417" t="str">
            <v/>
          </cell>
        </row>
        <row r="2418">
          <cell r="A2418" t="str">
            <v/>
          </cell>
          <cell r="B2418" t="str">
            <v/>
          </cell>
          <cell r="C2418" t="str">
            <v/>
          </cell>
        </row>
        <row r="2419">
          <cell r="A2419" t="str">
            <v/>
          </cell>
          <cell r="B2419" t="str">
            <v/>
          </cell>
          <cell r="C2419" t="str">
            <v/>
          </cell>
        </row>
        <row r="2420">
          <cell r="A2420" t="str">
            <v/>
          </cell>
          <cell r="B2420" t="str">
            <v/>
          </cell>
          <cell r="C2420" t="str">
            <v/>
          </cell>
        </row>
        <row r="2421">
          <cell r="A2421" t="str">
            <v/>
          </cell>
          <cell r="B2421" t="str">
            <v/>
          </cell>
          <cell r="C2421" t="str">
            <v/>
          </cell>
        </row>
        <row r="2422">
          <cell r="A2422" t="str">
            <v/>
          </cell>
          <cell r="B2422" t="str">
            <v/>
          </cell>
          <cell r="C2422" t="str">
            <v/>
          </cell>
        </row>
        <row r="2423">
          <cell r="A2423" t="str">
            <v/>
          </cell>
          <cell r="B2423" t="str">
            <v/>
          </cell>
          <cell r="C2423" t="str">
            <v/>
          </cell>
        </row>
        <row r="2424">
          <cell r="A2424" t="str">
            <v/>
          </cell>
          <cell r="B2424" t="str">
            <v/>
          </cell>
          <cell r="C2424" t="str">
            <v/>
          </cell>
        </row>
        <row r="2425">
          <cell r="A2425" t="str">
            <v/>
          </cell>
          <cell r="B2425" t="str">
            <v/>
          </cell>
          <cell r="C2425" t="str">
            <v/>
          </cell>
        </row>
        <row r="2426">
          <cell r="A2426" t="str">
            <v/>
          </cell>
          <cell r="B2426" t="str">
            <v/>
          </cell>
          <cell r="C2426" t="str">
            <v/>
          </cell>
        </row>
        <row r="2427">
          <cell r="A2427" t="str">
            <v/>
          </cell>
          <cell r="B2427" t="str">
            <v/>
          </cell>
          <cell r="C2427" t="str">
            <v/>
          </cell>
        </row>
        <row r="2428">
          <cell r="A2428" t="str">
            <v/>
          </cell>
          <cell r="B2428" t="str">
            <v/>
          </cell>
          <cell r="C2428" t="str">
            <v/>
          </cell>
        </row>
        <row r="2429">
          <cell r="A2429" t="str">
            <v/>
          </cell>
          <cell r="B2429" t="str">
            <v/>
          </cell>
          <cell r="C2429" t="str">
            <v/>
          </cell>
        </row>
        <row r="2430">
          <cell r="A2430" t="str">
            <v/>
          </cell>
          <cell r="B2430" t="str">
            <v/>
          </cell>
          <cell r="C2430" t="str">
            <v/>
          </cell>
        </row>
        <row r="2431">
          <cell r="A2431" t="str">
            <v/>
          </cell>
          <cell r="B2431" t="str">
            <v/>
          </cell>
          <cell r="C2431" t="str">
            <v/>
          </cell>
        </row>
        <row r="2432">
          <cell r="A2432" t="str">
            <v/>
          </cell>
          <cell r="B2432" t="str">
            <v/>
          </cell>
          <cell r="C2432" t="str">
            <v/>
          </cell>
        </row>
        <row r="2433">
          <cell r="A2433" t="str">
            <v/>
          </cell>
          <cell r="B2433" t="str">
            <v/>
          </cell>
          <cell r="C2433" t="str">
            <v/>
          </cell>
        </row>
        <row r="2434">
          <cell r="A2434" t="str">
            <v/>
          </cell>
          <cell r="B2434" t="str">
            <v/>
          </cell>
          <cell r="C2434" t="str">
            <v/>
          </cell>
        </row>
        <row r="2435">
          <cell r="A2435" t="str">
            <v/>
          </cell>
          <cell r="B2435" t="str">
            <v/>
          </cell>
          <cell r="C2435" t="str">
            <v/>
          </cell>
        </row>
        <row r="2436">
          <cell r="A2436" t="str">
            <v/>
          </cell>
          <cell r="B2436" t="str">
            <v/>
          </cell>
          <cell r="C2436" t="str">
            <v/>
          </cell>
        </row>
        <row r="2437">
          <cell r="A2437" t="str">
            <v/>
          </cell>
          <cell r="B2437" t="str">
            <v/>
          </cell>
          <cell r="C2437" t="str">
            <v/>
          </cell>
        </row>
        <row r="2438">
          <cell r="A2438" t="str">
            <v/>
          </cell>
          <cell r="B2438" t="str">
            <v/>
          </cell>
          <cell r="C2438" t="str">
            <v/>
          </cell>
        </row>
        <row r="2439">
          <cell r="A2439" t="str">
            <v/>
          </cell>
          <cell r="B2439" t="str">
            <v/>
          </cell>
          <cell r="C2439" t="str">
            <v/>
          </cell>
        </row>
        <row r="2440">
          <cell r="A2440" t="str">
            <v/>
          </cell>
          <cell r="B2440" t="str">
            <v/>
          </cell>
          <cell r="C2440" t="str">
            <v/>
          </cell>
        </row>
        <row r="2441">
          <cell r="A2441" t="str">
            <v/>
          </cell>
          <cell r="B2441" t="str">
            <v/>
          </cell>
          <cell r="C2441" t="str">
            <v/>
          </cell>
        </row>
        <row r="2442">
          <cell r="A2442" t="str">
            <v/>
          </cell>
          <cell r="B2442" t="str">
            <v/>
          </cell>
          <cell r="C2442" t="str">
            <v/>
          </cell>
        </row>
        <row r="2443">
          <cell r="A2443" t="str">
            <v/>
          </cell>
          <cell r="B2443" t="str">
            <v/>
          </cell>
          <cell r="C2443" t="str">
            <v/>
          </cell>
        </row>
        <row r="2444">
          <cell r="A2444" t="str">
            <v/>
          </cell>
          <cell r="B2444" t="str">
            <v/>
          </cell>
          <cell r="C2444" t="str">
            <v/>
          </cell>
        </row>
        <row r="2445">
          <cell r="A2445" t="str">
            <v/>
          </cell>
          <cell r="B2445" t="str">
            <v/>
          </cell>
          <cell r="C2445" t="str">
            <v/>
          </cell>
        </row>
        <row r="2446">
          <cell r="A2446" t="str">
            <v/>
          </cell>
          <cell r="B2446" t="str">
            <v/>
          </cell>
          <cell r="C2446" t="str">
            <v/>
          </cell>
        </row>
        <row r="2447">
          <cell r="A2447" t="str">
            <v/>
          </cell>
          <cell r="B2447" t="str">
            <v/>
          </cell>
          <cell r="C2447" t="str">
            <v/>
          </cell>
        </row>
        <row r="2448">
          <cell r="A2448" t="str">
            <v/>
          </cell>
          <cell r="B2448" t="str">
            <v/>
          </cell>
          <cell r="C2448" t="str">
            <v/>
          </cell>
        </row>
        <row r="2449">
          <cell r="A2449" t="str">
            <v/>
          </cell>
          <cell r="B2449" t="str">
            <v/>
          </cell>
          <cell r="C2449" t="str">
            <v/>
          </cell>
        </row>
        <row r="2450">
          <cell r="A2450" t="str">
            <v/>
          </cell>
          <cell r="B2450" t="str">
            <v/>
          </cell>
          <cell r="C2450" t="str">
            <v/>
          </cell>
        </row>
        <row r="2451">
          <cell r="A2451" t="str">
            <v/>
          </cell>
          <cell r="B2451" t="str">
            <v/>
          </cell>
          <cell r="C2451" t="str">
            <v/>
          </cell>
        </row>
        <row r="2452">
          <cell r="A2452" t="str">
            <v/>
          </cell>
          <cell r="B2452" t="str">
            <v/>
          </cell>
          <cell r="C2452" t="str">
            <v/>
          </cell>
        </row>
        <row r="2453">
          <cell r="A2453" t="str">
            <v/>
          </cell>
          <cell r="B2453" t="str">
            <v/>
          </cell>
          <cell r="C2453" t="str">
            <v/>
          </cell>
        </row>
        <row r="2454">
          <cell r="A2454" t="str">
            <v/>
          </cell>
          <cell r="B2454" t="str">
            <v/>
          </cell>
          <cell r="C2454" t="str">
            <v/>
          </cell>
        </row>
        <row r="2455">
          <cell r="A2455" t="str">
            <v/>
          </cell>
          <cell r="B2455" t="str">
            <v/>
          </cell>
          <cell r="C2455" t="str">
            <v/>
          </cell>
        </row>
        <row r="2456">
          <cell r="A2456" t="str">
            <v/>
          </cell>
          <cell r="B2456" t="str">
            <v/>
          </cell>
          <cell r="C2456" t="str">
            <v/>
          </cell>
        </row>
        <row r="2457">
          <cell r="A2457" t="str">
            <v/>
          </cell>
          <cell r="B2457" t="str">
            <v/>
          </cell>
          <cell r="C2457" t="str">
            <v/>
          </cell>
        </row>
        <row r="2458">
          <cell r="A2458" t="str">
            <v/>
          </cell>
          <cell r="B2458" t="str">
            <v/>
          </cell>
          <cell r="C2458" t="str">
            <v/>
          </cell>
        </row>
        <row r="2459">
          <cell r="A2459" t="str">
            <v/>
          </cell>
          <cell r="B2459" t="str">
            <v/>
          </cell>
          <cell r="C2459" t="str">
            <v/>
          </cell>
        </row>
        <row r="2460">
          <cell r="A2460" t="str">
            <v/>
          </cell>
          <cell r="B2460" t="str">
            <v/>
          </cell>
          <cell r="C2460" t="str">
            <v/>
          </cell>
        </row>
        <row r="2461">
          <cell r="A2461" t="str">
            <v/>
          </cell>
          <cell r="B2461" t="str">
            <v/>
          </cell>
          <cell r="C2461" t="str">
            <v/>
          </cell>
        </row>
        <row r="2462">
          <cell r="A2462" t="str">
            <v/>
          </cell>
          <cell r="B2462" t="str">
            <v/>
          </cell>
          <cell r="C2462" t="str">
            <v/>
          </cell>
        </row>
        <row r="2463">
          <cell r="A2463" t="str">
            <v/>
          </cell>
          <cell r="B2463" t="str">
            <v/>
          </cell>
          <cell r="C2463" t="str">
            <v/>
          </cell>
        </row>
        <row r="2464">
          <cell r="A2464" t="str">
            <v/>
          </cell>
          <cell r="B2464" t="str">
            <v/>
          </cell>
          <cell r="C2464" t="str">
            <v/>
          </cell>
        </row>
        <row r="2465">
          <cell r="A2465" t="str">
            <v/>
          </cell>
          <cell r="B2465" t="str">
            <v/>
          </cell>
          <cell r="C2465" t="str">
            <v/>
          </cell>
        </row>
        <row r="2466">
          <cell r="A2466" t="str">
            <v/>
          </cell>
          <cell r="B2466" t="str">
            <v/>
          </cell>
          <cell r="C2466" t="str">
            <v/>
          </cell>
        </row>
        <row r="2467">
          <cell r="A2467" t="str">
            <v/>
          </cell>
          <cell r="B2467" t="str">
            <v/>
          </cell>
          <cell r="C2467" t="str">
            <v/>
          </cell>
        </row>
        <row r="2468">
          <cell r="A2468" t="str">
            <v/>
          </cell>
          <cell r="B2468" t="str">
            <v/>
          </cell>
          <cell r="C2468" t="str">
            <v/>
          </cell>
        </row>
        <row r="2469">
          <cell r="A2469" t="str">
            <v/>
          </cell>
          <cell r="B2469" t="str">
            <v/>
          </cell>
          <cell r="C2469" t="str">
            <v/>
          </cell>
        </row>
        <row r="2470">
          <cell r="A2470" t="str">
            <v/>
          </cell>
          <cell r="B2470" t="str">
            <v/>
          </cell>
          <cell r="C2470" t="str">
            <v/>
          </cell>
        </row>
        <row r="2471">
          <cell r="A2471" t="str">
            <v/>
          </cell>
          <cell r="B2471" t="str">
            <v/>
          </cell>
          <cell r="C2471" t="str">
            <v/>
          </cell>
        </row>
        <row r="2472">
          <cell r="A2472" t="str">
            <v/>
          </cell>
          <cell r="B2472" t="str">
            <v/>
          </cell>
          <cell r="C2472" t="str">
            <v/>
          </cell>
        </row>
        <row r="2473">
          <cell r="A2473" t="str">
            <v/>
          </cell>
          <cell r="B2473" t="str">
            <v/>
          </cell>
          <cell r="C2473" t="str">
            <v/>
          </cell>
        </row>
        <row r="2474">
          <cell r="A2474" t="str">
            <v/>
          </cell>
          <cell r="B2474" t="str">
            <v/>
          </cell>
          <cell r="C2474" t="str">
            <v/>
          </cell>
        </row>
        <row r="2475">
          <cell r="A2475" t="str">
            <v/>
          </cell>
          <cell r="B2475" t="str">
            <v/>
          </cell>
          <cell r="C2475" t="str">
            <v/>
          </cell>
        </row>
        <row r="2476">
          <cell r="A2476" t="str">
            <v/>
          </cell>
          <cell r="B2476" t="str">
            <v/>
          </cell>
          <cell r="C2476" t="str">
            <v/>
          </cell>
        </row>
        <row r="2477">
          <cell r="A2477" t="str">
            <v/>
          </cell>
          <cell r="B2477" t="str">
            <v/>
          </cell>
          <cell r="C2477" t="str">
            <v/>
          </cell>
        </row>
        <row r="2478">
          <cell r="A2478" t="str">
            <v/>
          </cell>
          <cell r="B2478" t="str">
            <v/>
          </cell>
          <cell r="C2478" t="str">
            <v/>
          </cell>
        </row>
        <row r="2479">
          <cell r="A2479" t="str">
            <v/>
          </cell>
          <cell r="B2479" t="str">
            <v/>
          </cell>
          <cell r="C2479" t="str">
            <v/>
          </cell>
        </row>
        <row r="2480">
          <cell r="A2480" t="str">
            <v/>
          </cell>
          <cell r="B2480" t="str">
            <v/>
          </cell>
          <cell r="C2480" t="str">
            <v/>
          </cell>
        </row>
        <row r="2481">
          <cell r="A2481" t="str">
            <v/>
          </cell>
          <cell r="B2481" t="str">
            <v/>
          </cell>
          <cell r="C2481" t="str">
            <v/>
          </cell>
        </row>
        <row r="2482">
          <cell r="A2482" t="str">
            <v/>
          </cell>
          <cell r="B2482" t="str">
            <v/>
          </cell>
          <cell r="C2482" t="str">
            <v/>
          </cell>
        </row>
        <row r="2483">
          <cell r="A2483" t="str">
            <v/>
          </cell>
          <cell r="B2483" t="str">
            <v/>
          </cell>
          <cell r="C2483" t="str">
            <v/>
          </cell>
        </row>
        <row r="2484">
          <cell r="A2484" t="str">
            <v/>
          </cell>
          <cell r="B2484" t="str">
            <v/>
          </cell>
          <cell r="C2484" t="str">
            <v/>
          </cell>
        </row>
        <row r="2485">
          <cell r="A2485" t="str">
            <v/>
          </cell>
          <cell r="B2485" t="str">
            <v/>
          </cell>
          <cell r="C2485" t="str">
            <v/>
          </cell>
        </row>
        <row r="2486">
          <cell r="A2486" t="str">
            <v/>
          </cell>
          <cell r="B2486" t="str">
            <v/>
          </cell>
          <cell r="C2486" t="str">
            <v/>
          </cell>
        </row>
        <row r="2487">
          <cell r="A2487" t="str">
            <v/>
          </cell>
          <cell r="B2487" t="str">
            <v/>
          </cell>
          <cell r="C2487" t="str">
            <v/>
          </cell>
        </row>
        <row r="2488">
          <cell r="A2488" t="str">
            <v/>
          </cell>
          <cell r="B2488" t="str">
            <v/>
          </cell>
          <cell r="C2488" t="str">
            <v/>
          </cell>
        </row>
        <row r="2489">
          <cell r="A2489" t="str">
            <v/>
          </cell>
          <cell r="B2489" t="str">
            <v/>
          </cell>
          <cell r="C2489" t="str">
            <v/>
          </cell>
        </row>
        <row r="2490">
          <cell r="A2490" t="str">
            <v/>
          </cell>
          <cell r="B2490" t="str">
            <v/>
          </cell>
          <cell r="C2490" t="str">
            <v/>
          </cell>
        </row>
        <row r="2491">
          <cell r="A2491" t="str">
            <v/>
          </cell>
          <cell r="B2491" t="str">
            <v/>
          </cell>
          <cell r="C2491" t="str">
            <v/>
          </cell>
        </row>
        <row r="2492">
          <cell r="A2492" t="str">
            <v/>
          </cell>
          <cell r="B2492" t="str">
            <v/>
          </cell>
          <cell r="C2492" t="str">
            <v/>
          </cell>
        </row>
        <row r="2493">
          <cell r="A2493" t="str">
            <v/>
          </cell>
          <cell r="B2493" t="str">
            <v/>
          </cell>
          <cell r="C2493" t="str">
            <v/>
          </cell>
        </row>
        <row r="2494">
          <cell r="A2494" t="str">
            <v/>
          </cell>
          <cell r="B2494" t="str">
            <v/>
          </cell>
          <cell r="C2494" t="str">
            <v/>
          </cell>
        </row>
        <row r="2495">
          <cell r="A2495" t="str">
            <v/>
          </cell>
          <cell r="B2495" t="str">
            <v/>
          </cell>
          <cell r="C2495" t="str">
            <v/>
          </cell>
        </row>
        <row r="2496">
          <cell r="A2496" t="str">
            <v/>
          </cell>
          <cell r="B2496" t="str">
            <v/>
          </cell>
          <cell r="C2496" t="str">
            <v/>
          </cell>
        </row>
        <row r="2497">
          <cell r="A2497" t="str">
            <v/>
          </cell>
          <cell r="B2497" t="str">
            <v/>
          </cell>
          <cell r="C2497" t="str">
            <v/>
          </cell>
        </row>
        <row r="2498">
          <cell r="A2498" t="str">
            <v/>
          </cell>
          <cell r="B2498" t="str">
            <v/>
          </cell>
          <cell r="C2498" t="str">
            <v/>
          </cell>
        </row>
        <row r="2499">
          <cell r="A2499" t="str">
            <v/>
          </cell>
          <cell r="B2499" t="str">
            <v/>
          </cell>
          <cell r="C2499" t="str">
            <v/>
          </cell>
        </row>
        <row r="2500">
          <cell r="A2500" t="str">
            <v/>
          </cell>
          <cell r="B2500" t="str">
            <v/>
          </cell>
          <cell r="C2500" t="str">
            <v/>
          </cell>
        </row>
        <row r="2501">
          <cell r="A2501" t="str">
            <v/>
          </cell>
          <cell r="B2501" t="str">
            <v/>
          </cell>
          <cell r="C2501" t="str">
            <v/>
          </cell>
        </row>
        <row r="2502">
          <cell r="A2502" t="str">
            <v/>
          </cell>
          <cell r="B2502" t="str">
            <v/>
          </cell>
          <cell r="C2502" t="str">
            <v/>
          </cell>
        </row>
        <row r="2503">
          <cell r="A2503" t="str">
            <v/>
          </cell>
          <cell r="B2503" t="str">
            <v/>
          </cell>
          <cell r="C2503" t="str">
            <v/>
          </cell>
        </row>
        <row r="2504">
          <cell r="A2504" t="str">
            <v/>
          </cell>
          <cell r="B2504" t="str">
            <v/>
          </cell>
          <cell r="C2504" t="str">
            <v/>
          </cell>
        </row>
        <row r="2505">
          <cell r="A2505" t="str">
            <v/>
          </cell>
          <cell r="B2505" t="str">
            <v/>
          </cell>
          <cell r="C2505" t="str">
            <v/>
          </cell>
        </row>
        <row r="2506">
          <cell r="A2506" t="str">
            <v/>
          </cell>
          <cell r="B2506" t="str">
            <v/>
          </cell>
          <cell r="C2506" t="str">
            <v/>
          </cell>
        </row>
        <row r="2507">
          <cell r="A2507" t="str">
            <v/>
          </cell>
          <cell r="B2507" t="str">
            <v/>
          </cell>
          <cell r="C2507" t="str">
            <v/>
          </cell>
        </row>
        <row r="2508">
          <cell r="A2508" t="str">
            <v/>
          </cell>
          <cell r="B2508" t="str">
            <v/>
          </cell>
          <cell r="C2508" t="str">
            <v/>
          </cell>
        </row>
        <row r="2509">
          <cell r="A2509" t="str">
            <v/>
          </cell>
          <cell r="B2509" t="str">
            <v/>
          </cell>
          <cell r="C2509" t="str">
            <v/>
          </cell>
        </row>
        <row r="2510">
          <cell r="A2510" t="str">
            <v/>
          </cell>
          <cell r="B2510" t="str">
            <v/>
          </cell>
          <cell r="C2510" t="str">
            <v/>
          </cell>
        </row>
        <row r="2511">
          <cell r="A2511" t="str">
            <v/>
          </cell>
          <cell r="B2511" t="str">
            <v/>
          </cell>
          <cell r="C2511" t="str">
            <v/>
          </cell>
        </row>
        <row r="2512">
          <cell r="A2512" t="str">
            <v/>
          </cell>
          <cell r="B2512" t="str">
            <v/>
          </cell>
          <cell r="C2512" t="str">
            <v/>
          </cell>
        </row>
        <row r="2513">
          <cell r="A2513" t="str">
            <v/>
          </cell>
          <cell r="B2513" t="str">
            <v/>
          </cell>
          <cell r="C2513" t="str">
            <v/>
          </cell>
        </row>
        <row r="2514">
          <cell r="A2514" t="str">
            <v/>
          </cell>
          <cell r="B2514" t="str">
            <v/>
          </cell>
          <cell r="C2514" t="str">
            <v/>
          </cell>
        </row>
        <row r="2515">
          <cell r="A2515" t="str">
            <v/>
          </cell>
          <cell r="B2515" t="str">
            <v/>
          </cell>
          <cell r="C2515" t="str">
            <v/>
          </cell>
        </row>
        <row r="2516">
          <cell r="A2516" t="str">
            <v/>
          </cell>
          <cell r="B2516" t="str">
            <v/>
          </cell>
          <cell r="C2516" t="str">
            <v/>
          </cell>
        </row>
        <row r="2517">
          <cell r="A2517" t="str">
            <v/>
          </cell>
          <cell r="B2517" t="str">
            <v/>
          </cell>
          <cell r="C2517" t="str">
            <v/>
          </cell>
        </row>
        <row r="2518">
          <cell r="A2518" t="str">
            <v/>
          </cell>
          <cell r="B2518" t="str">
            <v/>
          </cell>
          <cell r="C2518" t="str">
            <v/>
          </cell>
        </row>
        <row r="2519">
          <cell r="A2519" t="str">
            <v/>
          </cell>
          <cell r="B2519" t="str">
            <v/>
          </cell>
          <cell r="C2519" t="str">
            <v/>
          </cell>
        </row>
        <row r="2520">
          <cell r="A2520" t="str">
            <v/>
          </cell>
          <cell r="B2520" t="str">
            <v/>
          </cell>
          <cell r="C2520" t="str">
            <v/>
          </cell>
        </row>
        <row r="2521">
          <cell r="A2521" t="str">
            <v/>
          </cell>
          <cell r="B2521" t="str">
            <v/>
          </cell>
          <cell r="C2521" t="str">
            <v/>
          </cell>
        </row>
        <row r="2522">
          <cell r="A2522" t="str">
            <v/>
          </cell>
          <cell r="B2522" t="str">
            <v/>
          </cell>
          <cell r="C2522" t="str">
            <v/>
          </cell>
        </row>
        <row r="2523">
          <cell r="A2523" t="str">
            <v/>
          </cell>
          <cell r="B2523" t="str">
            <v/>
          </cell>
          <cell r="C2523" t="str">
            <v/>
          </cell>
        </row>
        <row r="2524">
          <cell r="A2524" t="str">
            <v/>
          </cell>
          <cell r="B2524" t="str">
            <v/>
          </cell>
          <cell r="C2524" t="str">
            <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Niples"/>
      <sheetName val="Lista Base"/>
      <sheetName val="Ins_MO"/>
      <sheetName val="Ins_TR"/>
      <sheetName val="Ins_Mat"/>
      <sheetName val="Clasif_Mat"/>
      <sheetName val="Ins_EH"/>
      <sheetName val="Print"/>
      <sheetName val="1.1.1"/>
      <sheetName val="1.1.2"/>
      <sheetName val="1.1.7"/>
      <sheetName val="1.1.8"/>
      <sheetName val="1.1.9"/>
      <sheetName val="1.1.11"/>
      <sheetName val="1.1.12"/>
      <sheetName val="1.1.12A"/>
      <sheetName val="1.1.13"/>
      <sheetName val="1.1.14"/>
      <sheetName val="1.1.15"/>
      <sheetName val="1.1.16"/>
      <sheetName val="1.1.17"/>
      <sheetName val="1.1.18"/>
      <sheetName val="1.1.24"/>
      <sheetName val="1.1.25"/>
      <sheetName val="1.1.26"/>
      <sheetName val="1.1.27"/>
      <sheetName val="1.1.28"/>
      <sheetName val="1.1.29"/>
      <sheetName val="1.1.32"/>
      <sheetName val="1.1.33"/>
      <sheetName val="1.1.35"/>
      <sheetName val="1.1.36"/>
      <sheetName val="1.1.37"/>
      <sheetName val="1.1.40"/>
      <sheetName val="1.1.41"/>
      <sheetName val="1.1.42"/>
      <sheetName val="1.1.43"/>
      <sheetName val="1.1.44"/>
      <sheetName val="1.1.45"/>
      <sheetName val="1.1.46"/>
      <sheetName val="1.1.47"/>
      <sheetName val="1.1.48"/>
      <sheetName val="1.1.49"/>
      <sheetName val="1.1.50"/>
      <sheetName val="1.1.51"/>
      <sheetName val="1.1.52"/>
      <sheetName val="1.1.53"/>
      <sheetName val="1.1.54"/>
      <sheetName val="1.1.55"/>
      <sheetName val="1.1.58"/>
      <sheetName val="1.1.59"/>
      <sheetName val="1.1.60"/>
      <sheetName val="1.1.61"/>
      <sheetName val="1.1.62"/>
      <sheetName val="1.1.63"/>
      <sheetName val="1.1.64"/>
      <sheetName val="1.1.65"/>
      <sheetName val="1.1.66"/>
      <sheetName val="1.1.70"/>
      <sheetName val="1.1.71"/>
      <sheetName val="1.1.74"/>
      <sheetName val="1.1.75"/>
      <sheetName val="1.1.76"/>
      <sheetName val="1.1.78"/>
      <sheetName val="1.1.79"/>
      <sheetName val="1.1.80"/>
      <sheetName val="1.1.81"/>
      <sheetName val="1.1.82"/>
      <sheetName val="1.1.83"/>
      <sheetName val="1.1.83A"/>
      <sheetName val="1.1.84"/>
      <sheetName val="1.1.85"/>
      <sheetName val="1.1.86"/>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2.33"/>
      <sheetName val="1.2.34"/>
      <sheetName val="1.2.35"/>
      <sheetName val="1.2.36"/>
      <sheetName val="1.2.37"/>
      <sheetName val="1.2.38"/>
      <sheetName val="1.2.39"/>
      <sheetName val="1.2.40"/>
      <sheetName val="1.2.41"/>
      <sheetName val="1.2.42"/>
      <sheetName val="1.2.43"/>
      <sheetName val="1.2.44"/>
      <sheetName val="1.2.45"/>
      <sheetName val="1.2.46"/>
      <sheetName val="1.2.47"/>
      <sheetName val="1.2.48"/>
      <sheetName val="1.2.49"/>
      <sheetName val="1.2.50"/>
      <sheetName val="1.2.51"/>
      <sheetName val="1.2.52"/>
      <sheetName val="1.2.53"/>
      <sheetName val="1.2.54"/>
      <sheetName val="1.2.55"/>
      <sheetName val="1.2.56"/>
      <sheetName val="1.2.57"/>
      <sheetName val="1.2.58"/>
      <sheetName val="1.2.59"/>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4.4"/>
      <sheetName val="1.4.5"/>
      <sheetName val="1.4.6"/>
      <sheetName val="1.4.7"/>
      <sheetName val="1.4.8"/>
      <sheetName val="1.4.9"/>
      <sheetName val="1.4.10"/>
      <sheetName val="1.4.11"/>
      <sheetName val="1.4.12"/>
      <sheetName val="1.4.13"/>
      <sheetName val="1.4.14"/>
      <sheetName val="1.4.15"/>
      <sheetName val="1.4.16"/>
      <sheetName val="1.4.17"/>
      <sheetName val="1.4.18"/>
      <sheetName val="1.4.19"/>
      <sheetName val="1.4.20"/>
      <sheetName val="1.4.21"/>
      <sheetName val="1.4.22"/>
      <sheetName val="1.4.23"/>
      <sheetName val="1.4.24"/>
      <sheetName val="1.4.25"/>
      <sheetName val="1.4.26"/>
      <sheetName val="1.4.27"/>
      <sheetName val="1.4.28"/>
      <sheetName val="1.4.29"/>
      <sheetName val="1.4.30"/>
      <sheetName val="1.4.31"/>
      <sheetName val="1.4.32"/>
      <sheetName val="1.4.33"/>
      <sheetName val="1.4.34"/>
      <sheetName val="1.4.35"/>
      <sheetName val="1.4.36"/>
      <sheetName val="1.4.37"/>
      <sheetName val="1.4.38"/>
      <sheetName val="1.4.39"/>
      <sheetName val="1.5.1"/>
      <sheetName val="1.5.2"/>
      <sheetName val="1.5.3"/>
      <sheetName val="1.5.4"/>
      <sheetName val="1.5.5"/>
      <sheetName val="1.5.6"/>
      <sheetName val="1.5.7"/>
      <sheetName val="1.5.8"/>
      <sheetName val="1.5.9"/>
      <sheetName val="1.5.10"/>
      <sheetName val="1.5.11"/>
      <sheetName val="1.5.12"/>
      <sheetName val="1.5.13"/>
      <sheetName val="1.5.14"/>
      <sheetName val="1.5.15"/>
      <sheetName val="1.5.16"/>
      <sheetName val="1.5.17"/>
      <sheetName val="1.5.18"/>
      <sheetName val="1.6.1"/>
      <sheetName val="1.6.2"/>
      <sheetName val="1.6.3"/>
      <sheetName val="1.6.4"/>
      <sheetName val="1.6.5"/>
      <sheetName val="1.6.6"/>
      <sheetName val="1.6.7"/>
      <sheetName val="1.6.8"/>
      <sheetName val="1.6.9"/>
      <sheetName val="1.6.10"/>
      <sheetName val="1.6.11"/>
      <sheetName val="1.6.12"/>
      <sheetName val="1.6.13"/>
      <sheetName val="1.6.14"/>
      <sheetName val="1.6.15"/>
      <sheetName val="1.6.16"/>
      <sheetName val="1.6.17"/>
      <sheetName val="1.6.18"/>
      <sheetName val="1.6.19"/>
      <sheetName val="1.6.20"/>
      <sheetName val="1.6.21"/>
      <sheetName val="1.6.22"/>
      <sheetName val="1.6.23"/>
      <sheetName val="1.6.24"/>
      <sheetName val="1.6.25"/>
      <sheetName val="1.6.28"/>
      <sheetName val="1.6.29"/>
      <sheetName val="1.6.30"/>
      <sheetName val="1.6.31"/>
      <sheetName val="1.6.32"/>
      <sheetName val="1.6.33"/>
      <sheetName val="1.6.34"/>
      <sheetName val="1.6.35"/>
      <sheetName val="1.6.36"/>
      <sheetName val="1.6.37"/>
      <sheetName val="1.6.38"/>
      <sheetName val="1.6.39"/>
      <sheetName val="1.6.40"/>
      <sheetName val="1.6.41"/>
      <sheetName val="1.6.42"/>
      <sheetName val="1.9.1"/>
      <sheetName val="1.9.2"/>
      <sheetName val="1.9.3"/>
      <sheetName val="1.9.4"/>
      <sheetName val="1.9.5"/>
      <sheetName val="1.9.6"/>
      <sheetName val="1.9.7"/>
      <sheetName val="1.9.8"/>
      <sheetName val="1.9.9"/>
      <sheetName val="1.9.10"/>
      <sheetName val="1.9.11"/>
      <sheetName val="1.9.12"/>
      <sheetName val="1.9.13"/>
      <sheetName val="1.9.14"/>
      <sheetName val="1.9.15"/>
      <sheetName val="1.9.16"/>
      <sheetName val="1.9.17"/>
      <sheetName val="1.9.18"/>
      <sheetName val="1.9.19"/>
      <sheetName val="1.9.20"/>
      <sheetName val="1.9.21"/>
      <sheetName val="1.9.22"/>
      <sheetName val="1.9.23"/>
      <sheetName val="1.10.1"/>
      <sheetName val="1.10.2"/>
      <sheetName val="1.10.3"/>
      <sheetName val="1.10.4"/>
      <sheetName val="1.10.5"/>
      <sheetName val="1.10.6"/>
      <sheetName val="1.10.7"/>
      <sheetName val="1.10.8"/>
      <sheetName val="1.10.9"/>
      <sheetName val="1.10.10"/>
      <sheetName val="1.10.11"/>
      <sheetName val="1.10.14"/>
      <sheetName val="1.10.15"/>
      <sheetName val="1.10.16"/>
      <sheetName val="1.10.17"/>
      <sheetName val="1.10.18"/>
      <sheetName val="1.10.19"/>
      <sheetName val="1.10.20"/>
      <sheetName val="1.10.21"/>
      <sheetName val="1.10.22"/>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1.25"/>
      <sheetName val="1.11.26"/>
      <sheetName val="1.11.27"/>
      <sheetName val="1.11.28"/>
      <sheetName val="1.11.29"/>
      <sheetName val="1.11.30"/>
      <sheetName val="1.11.31"/>
      <sheetName val="1.11.32"/>
      <sheetName val="1.11.33"/>
      <sheetName val="1.11.34"/>
      <sheetName val="1.11.35"/>
      <sheetName val="1.11.36"/>
      <sheetName val="1.11.37"/>
      <sheetName val="1.11.38"/>
      <sheetName val="1.11.39"/>
      <sheetName val="1.11.40"/>
      <sheetName val="1.11.41"/>
      <sheetName val="1.11.42"/>
      <sheetName val="1.11.43"/>
      <sheetName val="1.11.44"/>
      <sheetName val="1.11.45"/>
      <sheetName val="1.12 CUBIERTAS"/>
      <sheetName val="1.12.1"/>
      <sheetName val="1.12.2"/>
      <sheetName val="1.12.3"/>
      <sheetName val="1.12.4"/>
      <sheetName val="1.12.5"/>
      <sheetName val="1.12.6"/>
      <sheetName val="1.12.7"/>
      <sheetName val="1.12.8"/>
      <sheetName val="1.12.9"/>
      <sheetName val="1.12.10"/>
      <sheetName val="1.12.11"/>
      <sheetName val="1.12.12"/>
      <sheetName val="1.12.13"/>
      <sheetName val="1.12.14"/>
      <sheetName val="1.12.15"/>
      <sheetName val="1.12.16"/>
      <sheetName val="1.12.17"/>
      <sheetName val="1.12.18"/>
      <sheetName val="1.12.19"/>
      <sheetName val="1.12.20"/>
      <sheetName val="1.12.21"/>
      <sheetName val="1.12.22"/>
      <sheetName val="1.12.23"/>
      <sheetName val="1.12.24"/>
      <sheetName val="1.12.25"/>
      <sheetName val="1.12.26"/>
      <sheetName val="1.12.27"/>
      <sheetName val="1.12.28"/>
      <sheetName val="1.12.29"/>
      <sheetName val="1.12.30"/>
      <sheetName val="1.12.31"/>
      <sheetName val="1.12.32"/>
      <sheetName val="1.12.33"/>
      <sheetName val="1.12.34"/>
      <sheetName val="1.12.35"/>
      <sheetName val="1.12.36"/>
      <sheetName val="1.12.37"/>
      <sheetName val="1.12.38"/>
      <sheetName val="1.12.39"/>
      <sheetName val="1.12.40"/>
      <sheetName val="1.12.41"/>
      <sheetName val="1.12.42"/>
      <sheetName val="1.12.43"/>
      <sheetName val="1.12.44"/>
      <sheetName val="1.12.45"/>
      <sheetName val="1.12.46"/>
      <sheetName val="1.12.47"/>
      <sheetName val="1.12.48"/>
      <sheetName val="1.12.49"/>
      <sheetName val="1.12.50"/>
      <sheetName val="1.12.51"/>
      <sheetName val="1.12.52"/>
      <sheetName val="1.12.53"/>
      <sheetName val="1.12.58"/>
      <sheetName val="1.15 CARPINTERIA METALICA"/>
      <sheetName val="1.15.1"/>
      <sheetName val="1.15.2"/>
      <sheetName val="1.15.3"/>
      <sheetName val="1.15.4"/>
      <sheetName val="1.15.5"/>
      <sheetName val="1.15.6"/>
      <sheetName val="1.15.7"/>
      <sheetName val="1.15.8"/>
      <sheetName val="1.15.9"/>
      <sheetName val="1.15.10"/>
      <sheetName val="1.15.11"/>
      <sheetName val="1.15.12"/>
      <sheetName val="1.15.13"/>
      <sheetName val="1.15.14"/>
      <sheetName val="1.15.15"/>
      <sheetName val="1.15.16"/>
      <sheetName val="1.16 APARATOS SANITARIOS"/>
      <sheetName val="1.16.1"/>
      <sheetName val="1.16.2"/>
      <sheetName val="1.16.3"/>
      <sheetName val="1.16.4"/>
      <sheetName val="1.16.5"/>
      <sheetName val="1.16.6"/>
      <sheetName val="1.16.7"/>
      <sheetName val="1.16.8"/>
      <sheetName val="1.16.9"/>
      <sheetName val="1.16.10"/>
      <sheetName val="1.16.11"/>
      <sheetName val="1.16.12"/>
      <sheetName val="1.16.13"/>
      <sheetName val="1.16.14"/>
      <sheetName val="1.16.15"/>
      <sheetName val="1.16.16"/>
      <sheetName val="1.17 VIDRIOS Y CERRADURAS"/>
      <sheetName val="1.17.1"/>
      <sheetName val="1.17.2"/>
      <sheetName val="1.17.3"/>
      <sheetName val="1.17.4"/>
      <sheetName val="1.17.5"/>
      <sheetName val="1.17.6"/>
      <sheetName val="1.18 OBRAS EXTERIORES"/>
      <sheetName val="1.18.1"/>
      <sheetName val="1.18.2"/>
      <sheetName val="1.18.3"/>
      <sheetName val="1.18.4"/>
      <sheetName val="1.18.5"/>
      <sheetName val="1.18.6"/>
      <sheetName val="1.18.7"/>
      <sheetName val="1.18.8"/>
      <sheetName val="1.18.9"/>
      <sheetName val="1.18.10"/>
      <sheetName val="1.20 OTROS"/>
      <sheetName val="1.20.1"/>
      <sheetName val="1.20.2"/>
      <sheetName val="1.20.3"/>
      <sheetName val="1.20.4"/>
      <sheetName val="1.20.5"/>
      <sheetName val="1.20.6"/>
      <sheetName val="1.20.7"/>
      <sheetName val="1.20.8"/>
      <sheetName val="1.20.9"/>
      <sheetName val="1.20.10"/>
      <sheetName val="1.20.11"/>
      <sheetName val="2.1 TUBERIA PVC - ACUEDUCTO"/>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1.27"/>
      <sheetName val="2.1.28"/>
      <sheetName val="2.1.29"/>
      <sheetName val="2.1.29A "/>
      <sheetName val="2.1.29B"/>
      <sheetName val="2.1.30"/>
      <sheetName val="2.1.31"/>
      <sheetName val="2.1.32"/>
      <sheetName val="2.1.33"/>
      <sheetName val="2.1.33A"/>
      <sheetName val="2.1.33B"/>
      <sheetName val="2.1.34"/>
      <sheetName val="2.1.35"/>
      <sheetName val="2.1.36"/>
      <sheetName val="2.1.37"/>
      <sheetName val="2.1.38"/>
      <sheetName val="2.1.38A"/>
      <sheetName val="2.1.38B"/>
      <sheetName val="2.1.39"/>
      <sheetName val="2.1.40"/>
      <sheetName val="2.1.41"/>
      <sheetName val="2.1.42"/>
      <sheetName val="2.1.43"/>
      <sheetName val="2.1.44"/>
      <sheetName val="2.1.45"/>
      <sheetName val="2.1.46"/>
      <sheetName val="2.1.47"/>
      <sheetName val="2.1.48"/>
      <sheetName val="2.1.49"/>
      <sheetName val="2.1.50"/>
      <sheetName val="2.1.51"/>
      <sheetName val="2.1.52"/>
      <sheetName val="2.2 TUBERIA POLIETILENO PE 100 "/>
      <sheetName val="2.2.1"/>
      <sheetName val="2.2.2"/>
      <sheetName val="2.2.3"/>
      <sheetName val="2.2.4"/>
      <sheetName val="2.2.5"/>
      <sheetName val="2.2.6"/>
      <sheetName val="2.2.7"/>
      <sheetName val="2.2.8"/>
      <sheetName val="2.2.9"/>
      <sheetName val="2.2.10"/>
      <sheetName val="2.3 TUBERIA HG - ACUEDUCTO"/>
      <sheetName val="2.3.1"/>
      <sheetName val="2.3.2"/>
      <sheetName val="2.3.3"/>
      <sheetName val="2.3.4"/>
      <sheetName val="2.3.5"/>
      <sheetName val="2.3.6"/>
      <sheetName val="2.4 ACCESORIOS DE ACUEDUCTOS"/>
      <sheetName val="2.4.1"/>
      <sheetName val="2.4.2"/>
      <sheetName val="2.4.3"/>
      <sheetName val="2.4.4"/>
      <sheetName val="2.4.5"/>
      <sheetName val="2.4.6"/>
      <sheetName val="2.4.7"/>
      <sheetName val="2.4.8"/>
      <sheetName val="2.4.9"/>
      <sheetName val="2.4.10"/>
      <sheetName val="2.4.11"/>
      <sheetName val="2.4.12"/>
      <sheetName val="2.4.13"/>
      <sheetName val="2.4.16"/>
      <sheetName val="2.4.17"/>
      <sheetName val="2.4.18"/>
      <sheetName val="2.4.19"/>
      <sheetName val="2.4.20"/>
      <sheetName val="2.4.21"/>
      <sheetName val="2.4.22"/>
      <sheetName val="2.4.23"/>
      <sheetName val="2.4.24"/>
      <sheetName val="2.4.25"/>
      <sheetName val="2.4.26"/>
      <sheetName val="2.4.27"/>
      <sheetName val="2.4.28"/>
      <sheetName val="2.4.29"/>
      <sheetName val="2.4.30"/>
      <sheetName val="2.4.31"/>
      <sheetName val="2.4.32"/>
      <sheetName val="2.4.33"/>
      <sheetName val="2.4.34"/>
      <sheetName val="2.4.35"/>
      <sheetName val="2.4.36"/>
      <sheetName val="2.4.37"/>
      <sheetName val="2.4.38"/>
      <sheetName val="2.4.39"/>
      <sheetName val="2.4.40"/>
      <sheetName val="2.4.41"/>
      <sheetName val="2.4.42"/>
      <sheetName val="2.4.43"/>
      <sheetName val="2.4.44"/>
      <sheetName val="2.4.45"/>
      <sheetName val="2.4.46"/>
      <sheetName val="2.4.47"/>
      <sheetName val="2.4.48"/>
      <sheetName val="2.4.49"/>
      <sheetName val="2.4.50"/>
      <sheetName val="2.4.51"/>
      <sheetName val="2.4.52"/>
      <sheetName val="2.4.53"/>
      <sheetName val="2.4.54"/>
      <sheetName val="2.4.55"/>
      <sheetName val="2.4.56"/>
      <sheetName val="2.4.57"/>
      <sheetName val="2.4.58"/>
      <sheetName val="2.4.59"/>
      <sheetName val="2.4.60"/>
      <sheetName val="2.4.61"/>
      <sheetName val="2.4.62"/>
      <sheetName val="2.4.63"/>
      <sheetName val="2.4.64"/>
      <sheetName val="2.4.65"/>
      <sheetName val="2.4.66"/>
      <sheetName val="2.4.67"/>
      <sheetName val="2.4.68"/>
      <sheetName val="2.4.69"/>
      <sheetName val="2.4.70"/>
      <sheetName val="2.4.71"/>
      <sheetName val="2.4.72"/>
      <sheetName val="2.4.73"/>
      <sheetName val="2.4.74"/>
      <sheetName val="2.4.75"/>
      <sheetName val="2.4.76"/>
      <sheetName val="2.4.77"/>
      <sheetName val="2.4.78"/>
      <sheetName val="2.4.79"/>
      <sheetName val="2.4.80"/>
      <sheetName val="2.4.81"/>
      <sheetName val="2.4.82"/>
      <sheetName val="2.4.83"/>
      <sheetName val="2.4.84"/>
      <sheetName val="2.4.85"/>
      <sheetName val="2.4.86"/>
      <sheetName val="2.4.87"/>
      <sheetName val="2.4.88"/>
      <sheetName val="2.4.89"/>
      <sheetName val="2.4.90"/>
      <sheetName val="2.4.91"/>
      <sheetName val="2.4.92"/>
      <sheetName val="2.4.93"/>
      <sheetName val="2.4.94"/>
      <sheetName val="2.4.95"/>
      <sheetName val="2.4.96"/>
      <sheetName val="2.4.97"/>
      <sheetName val="2.4.98"/>
      <sheetName val="2.4.99"/>
      <sheetName val="2.4.100"/>
      <sheetName val="2.4.118"/>
      <sheetName val="2.4.119"/>
      <sheetName val="2.2.49"/>
      <sheetName val="2.4.120"/>
      <sheetName val="2.4.121"/>
      <sheetName val="2.4.122"/>
      <sheetName val="2.4.123"/>
      <sheetName val="2.4.124"/>
      <sheetName val="2.4.125"/>
      <sheetName val="2.4.126"/>
      <sheetName val="2.4.127"/>
      <sheetName val="2.4.128"/>
      <sheetName val="2.4.129"/>
      <sheetName val="2.4.130"/>
      <sheetName val="2.4.131"/>
      <sheetName val="2.4.132"/>
      <sheetName val="2.4.133"/>
      <sheetName val="2.4.134"/>
      <sheetName val="2.4.135"/>
      <sheetName val="2.4.136"/>
      <sheetName val="2.4.137"/>
      <sheetName val="2.4.138"/>
      <sheetName val="2.4.139"/>
      <sheetName val="2.4.140"/>
      <sheetName val="2.4.141"/>
      <sheetName val="2.4.142"/>
      <sheetName val="2.4.143"/>
      <sheetName val="2.4.144"/>
      <sheetName val="2.4.145"/>
      <sheetName val="2.4.146"/>
      <sheetName val="2.4.147"/>
      <sheetName val="2.4.148"/>
      <sheetName val="2.4.149"/>
      <sheetName val="2.4.150"/>
      <sheetName val="2.4.151"/>
      <sheetName val="2.4.152"/>
      <sheetName val="2.4.153"/>
      <sheetName val="2.4.154"/>
      <sheetName val="2.4.155"/>
      <sheetName val="2.4.156"/>
      <sheetName val="2.4.157"/>
      <sheetName val="2.4.158"/>
      <sheetName val="2.4.159"/>
      <sheetName val="2.4.160"/>
      <sheetName val="2.4.161"/>
      <sheetName val="2.4.162"/>
      <sheetName val="2.4.163"/>
      <sheetName val="2.4.164"/>
      <sheetName val="2.4.165"/>
      <sheetName val="2.4.166"/>
      <sheetName val="2.4.167"/>
      <sheetName val="2.4.168"/>
      <sheetName val="2.4.169"/>
      <sheetName val="2.4.169A"/>
      <sheetName val="2.4.170"/>
      <sheetName val="2.4.171"/>
      <sheetName val="2.4.172"/>
      <sheetName val="2.4.172A"/>
      <sheetName val="2.4.173"/>
      <sheetName val="2.4.174"/>
      <sheetName val="2.4.175"/>
      <sheetName val="2.4.177"/>
      <sheetName val="2.4.178"/>
      <sheetName val="2.4.181"/>
      <sheetName val="2.4.182"/>
      <sheetName val="2.4.183"/>
      <sheetName val="2.4.184"/>
      <sheetName val="2.4.185"/>
      <sheetName val="2.4.186"/>
      <sheetName val="2.4.187"/>
      <sheetName val="2.4.188"/>
      <sheetName val="2.4.176"/>
      <sheetName val="2.4.179"/>
      <sheetName val="2.4.180"/>
      <sheetName val="2.4.189"/>
      <sheetName val="2.4.190"/>
      <sheetName val="2.4.191"/>
      <sheetName val="2.4.192"/>
      <sheetName val="2.4.193"/>
      <sheetName val="2.4.194"/>
      <sheetName val="2.4.195"/>
      <sheetName val="2.4.196"/>
      <sheetName val="2.4.197"/>
      <sheetName val="2.4.198"/>
      <sheetName val="2.4.199"/>
      <sheetName val="2.4.200"/>
      <sheetName val="2.4.201"/>
      <sheetName val="2.4.202"/>
      <sheetName val="2.4.203"/>
      <sheetName val="2.4.204"/>
      <sheetName val="2.4.205"/>
      <sheetName val="2.4.206"/>
      <sheetName val="2.4.207"/>
      <sheetName val="2.4.208"/>
      <sheetName val="2.4.209"/>
      <sheetName val="2.4.210"/>
      <sheetName val="2.4.211"/>
      <sheetName val="2.4.212"/>
      <sheetName val="2.4.213"/>
      <sheetName val="2.4.214"/>
      <sheetName val="2.4.215"/>
      <sheetName val="2.4.216"/>
      <sheetName val="2.4.217"/>
      <sheetName val="2.4.218"/>
      <sheetName val="2.4.219"/>
      <sheetName val="2.4.220"/>
      <sheetName val="2.4.221"/>
      <sheetName val="2.4.222"/>
      <sheetName val="2.4.223"/>
      <sheetName val="2.4.224"/>
      <sheetName val="2.4.225"/>
      <sheetName val="2.4.226"/>
      <sheetName val="2.4.227"/>
      <sheetName val="2.4.228"/>
      <sheetName val="2.4.229"/>
      <sheetName val="2.4.230"/>
      <sheetName val="2.4.231"/>
      <sheetName val="2.4.232"/>
      <sheetName val="2.4.233"/>
      <sheetName val="2.4.234"/>
      <sheetName val="2.4.235"/>
      <sheetName val="2.4.236"/>
      <sheetName val="2.4.237"/>
      <sheetName val="2.4.238"/>
      <sheetName val="2.4.239"/>
      <sheetName val="2.4.240"/>
      <sheetName val="2.4.241"/>
      <sheetName val="2.4.242"/>
      <sheetName val="2.4.243"/>
      <sheetName val="2.4.244"/>
      <sheetName val="2.4.245"/>
      <sheetName val="2.4.246"/>
      <sheetName val="2.4.247"/>
      <sheetName val="2.4.248"/>
      <sheetName val="2.4.249"/>
      <sheetName val="2.4.250"/>
      <sheetName val="2.4.251"/>
      <sheetName val="2.4.252"/>
      <sheetName val="2.4.253"/>
      <sheetName val="2.4.254"/>
      <sheetName val="2.4.255"/>
      <sheetName val="2.4.256"/>
      <sheetName val="2.4.257"/>
      <sheetName val="2.4.258"/>
      <sheetName val="2.4.258A"/>
      <sheetName val="2.4.259"/>
      <sheetName val="2.4.260"/>
      <sheetName val="2.4.261"/>
      <sheetName val="2.4.262"/>
      <sheetName val="2.5.1"/>
      <sheetName val="2.5.2"/>
      <sheetName val="2.5.3"/>
      <sheetName val="2.5.4"/>
      <sheetName val="2.5.5"/>
      <sheetName val="2.5.6"/>
      <sheetName val="2.5.7"/>
      <sheetName val="2.5.8"/>
      <sheetName val="2.5.9"/>
      <sheetName val="2.5.10"/>
      <sheetName val="2.5.11"/>
      <sheetName val="2.5.12"/>
      <sheetName val="2.5.13"/>
      <sheetName val="2.5.14"/>
      <sheetName val="2.5.15"/>
      <sheetName val="2.5.16"/>
      <sheetName val="2.5.17"/>
      <sheetName val="2.5.18"/>
      <sheetName val="2.5.19"/>
      <sheetName val="2.5.20"/>
      <sheetName val="2.5.21"/>
      <sheetName val="2.5.22"/>
      <sheetName val="2.5.23"/>
      <sheetName val="2.5.24"/>
      <sheetName val="2.5.25"/>
      <sheetName val="2.5.26"/>
      <sheetName val="2.5.27"/>
      <sheetName val="2.5.28"/>
      <sheetName val="2.5.29"/>
      <sheetName val="2.5.30"/>
      <sheetName val="2.5.31"/>
      <sheetName val="2.5.32"/>
      <sheetName val="2.5.33"/>
      <sheetName val="2.5.34"/>
      <sheetName val="2.5.35"/>
      <sheetName val="2.5.36"/>
      <sheetName val="2.5.37"/>
      <sheetName val="2.5.38"/>
      <sheetName val="2.5.39"/>
      <sheetName val="2.5.40"/>
      <sheetName val="2.5.41"/>
      <sheetName val="2.5.42"/>
      <sheetName val="2.5.43"/>
      <sheetName val="2.5.44"/>
      <sheetName val="2.5.45"/>
      <sheetName val="2.5.46"/>
      <sheetName val="2.5.47"/>
      <sheetName val="2.5.48"/>
      <sheetName val="2.6.1"/>
      <sheetName val="2.6.2"/>
      <sheetName val="2.6.3"/>
      <sheetName val="2.6.4"/>
      <sheetName val="2.6.5"/>
      <sheetName val="2.6.6"/>
      <sheetName val="2.6.7"/>
      <sheetName val="2.6.8"/>
      <sheetName val="2.6.9"/>
      <sheetName val="2.6.10"/>
      <sheetName val="2.6.11"/>
      <sheetName val="2.6.12"/>
      <sheetName val="2.6.13"/>
      <sheetName val="2.6.14"/>
      <sheetName val="2.6.15"/>
      <sheetName val="2.6.16"/>
      <sheetName val="2.6.17"/>
      <sheetName val="2.6.18"/>
      <sheetName val="2.6.19"/>
      <sheetName val="2.6.20"/>
      <sheetName val="2.6.21"/>
      <sheetName val="2.6.22"/>
      <sheetName val="2.6.23"/>
      <sheetName val="2.6.24"/>
      <sheetName val="2.6.25"/>
      <sheetName val="2.6.26"/>
      <sheetName val="2.6.27"/>
      <sheetName val="2.6.28"/>
      <sheetName val="2.6.29"/>
      <sheetName val="2.6.30"/>
      <sheetName val="2.6.31"/>
      <sheetName val="2.6.32"/>
      <sheetName val="2.6.33"/>
      <sheetName val="2.6.34"/>
      <sheetName val="2.6.35"/>
      <sheetName val="2.6.36"/>
      <sheetName val="2.6.37"/>
      <sheetName val="2.6.38"/>
      <sheetName val="2.6.39"/>
      <sheetName val="2.6.40"/>
      <sheetName val="2.6.41"/>
      <sheetName val="2.6.42"/>
      <sheetName val="2.6.43"/>
      <sheetName val="2.6.44"/>
      <sheetName val="2.6.45"/>
      <sheetName val="2.6.46"/>
      <sheetName val="2.6.47"/>
      <sheetName val="2.6.48"/>
      <sheetName val="2.6.49"/>
      <sheetName val="2.6.50"/>
      <sheetName val="2.6.51"/>
      <sheetName val="2.6.52"/>
      <sheetName val="2.6.53"/>
      <sheetName val="2.6.54"/>
      <sheetName val="2.7.1"/>
      <sheetName val="2.7.2"/>
      <sheetName val="2.7.3"/>
      <sheetName val="2.7.4"/>
      <sheetName val="2.7.5"/>
      <sheetName val="2.7.6"/>
      <sheetName val="2.7.7"/>
      <sheetName val="2.7.8"/>
      <sheetName val="2.7.9"/>
      <sheetName val="2.7.10"/>
      <sheetName val="2.7.11"/>
      <sheetName val="2.8.1"/>
      <sheetName val="2.8.2"/>
      <sheetName val="2.8.3"/>
      <sheetName val="2.9.1"/>
      <sheetName val="2.9.2"/>
      <sheetName val="2.9.3"/>
      <sheetName val="2.10.1"/>
      <sheetName val="2.10.2"/>
      <sheetName val="2.10.3"/>
      <sheetName val="2.10.4"/>
      <sheetName val="2.11.1"/>
      <sheetName val="2.11.2"/>
      <sheetName val="2.11.3"/>
      <sheetName val="2.11.4"/>
      <sheetName val="2.12.1"/>
      <sheetName val="3.1.8"/>
      <sheetName val="3.1.13"/>
      <sheetName val="3.3.1"/>
      <sheetName val="3.3.7"/>
      <sheetName val="3.3.25"/>
      <sheetName val="3.15.43"/>
      <sheetName val="6.3.2"/>
      <sheetName val="6.2.1"/>
      <sheetName val="PRUEBA"/>
      <sheetName val="6.4.2.2"/>
      <sheetName val="6.4.2.3"/>
      <sheetName val="6.4.2.4"/>
      <sheetName val="6.4.2.5"/>
      <sheetName val="6.4.2.6"/>
      <sheetName val="6.4.2.7"/>
      <sheetName val="6.4.2.8"/>
      <sheetName val="6.4.2.9"/>
      <sheetName val="6.4.2.10"/>
      <sheetName val="6.4.2.11"/>
      <sheetName val="6.4.2.12"/>
      <sheetName val="6.4.2.13"/>
      <sheetName val="6.4.2.14"/>
      <sheetName val="6.4.2.15"/>
      <sheetName val="6.4.2.15A"/>
      <sheetName val="6.4.2.16"/>
      <sheetName val="6.4.2.17"/>
      <sheetName val="6.4.2.18"/>
      <sheetName val="6.4.2.19"/>
      <sheetName val="6.4.2.20"/>
      <sheetName val="6.4.2.21"/>
      <sheetName val="6.4.2.22"/>
      <sheetName val="6.4.2.23"/>
      <sheetName val="6.4.2.24"/>
      <sheetName val="6.4.2.25"/>
      <sheetName val="6.4.2.26"/>
      <sheetName val="6.4.2.28"/>
      <sheetName val="6.4.2.29"/>
      <sheetName val="6.4.2.30"/>
      <sheetName val="6.4.2.31"/>
      <sheetName val="6.4.2.32"/>
      <sheetName val="6.4.2.33"/>
      <sheetName val="6.4.2.34"/>
      <sheetName val="6.4.2.35"/>
      <sheetName val="6.4.2.36"/>
      <sheetName val="6.4.2.37"/>
      <sheetName val="6.4.2.38"/>
      <sheetName val="6.4.2.39"/>
      <sheetName val="6.4.2.39A"/>
      <sheetName val="6.4.2.40"/>
      <sheetName val="6.4.2.41"/>
      <sheetName val="6.4.2.43"/>
      <sheetName val="6.4.2.43A"/>
      <sheetName val="6.4.2.44"/>
      <sheetName val="6.4.2.45"/>
      <sheetName val="6.4.2.46"/>
      <sheetName val="3.3.17"/>
      <sheetName val="3.3.18"/>
      <sheetName val="6.4.2.52"/>
      <sheetName val="6.4.2.53"/>
      <sheetName val="6.4.2.54"/>
      <sheetName val="6.4.2.55"/>
      <sheetName val="6.4.2.56"/>
      <sheetName val="6.4.2.57"/>
      <sheetName val="6.4.2.58"/>
      <sheetName val="6.4.2.59"/>
      <sheetName val="6.4.2.60"/>
      <sheetName val="6.4.2.61"/>
      <sheetName val="6.4.2.62"/>
      <sheetName val="6.4.2.63"/>
      <sheetName val="6.4.2.64"/>
      <sheetName val="6.4.2.65"/>
      <sheetName val="6.4.2.66"/>
      <sheetName val="6.4.2.67"/>
      <sheetName val="6.4.2.69"/>
      <sheetName val="6.4.2.70"/>
      <sheetName val="6.4.2.71"/>
      <sheetName val="6.4.2.72"/>
      <sheetName val="6.4.2.73"/>
      <sheetName val="6.4.2.74"/>
      <sheetName val="6.4.2.75"/>
      <sheetName val="6.4.2.76"/>
      <sheetName val="1.7.46"/>
      <sheetName val="6.4.2.78"/>
      <sheetName val="2.1.32A"/>
      <sheetName val="2.1.32B"/>
      <sheetName val="2.1.28A"/>
      <sheetName val="6.4.2.79"/>
      <sheetName val="6.4.2.80"/>
      <sheetName val="6.4.2.81"/>
      <sheetName val="3.3.13"/>
      <sheetName val="6.4.2.82"/>
      <sheetName val="6.4.2.83"/>
      <sheetName val="6.4.2.84"/>
      <sheetName val="6.4.2.85"/>
      <sheetName val="6.4.2.86"/>
      <sheetName val="6.4.2.87"/>
      <sheetName val="6.4.2.88"/>
      <sheetName val="6.4.2.89"/>
      <sheetName val="3.3.5"/>
      <sheetName val="6.4.2.90"/>
      <sheetName val="6.4.2.91"/>
      <sheetName val="6.4.2.92"/>
      <sheetName val="6.4.2.93"/>
      <sheetName val="6.4.2.94"/>
      <sheetName val="3.3.3"/>
      <sheetName val="6.4.2.95"/>
      <sheetName val="6.4.2.95A"/>
      <sheetName val="6.4.2.96"/>
      <sheetName val="3.1.1"/>
      <sheetName val="6.4.2.97"/>
      <sheetName val="6.4.2.98"/>
      <sheetName val="6.4.2.99"/>
      <sheetName val="6.4.2.100"/>
      <sheetName val="2.4.14"/>
      <sheetName val="6.4.2.101"/>
      <sheetName val="3.5.2"/>
      <sheetName val="6.4.2.102"/>
      <sheetName val="6.4.2.105"/>
      <sheetName val="6.4.2.106"/>
      <sheetName val="3.9.21"/>
      <sheetName val="6.4.2.108"/>
      <sheetName val="3.15.42"/>
      <sheetName val="3.3.26"/>
      <sheetName val="3.15.87"/>
      <sheetName val="3.3.2"/>
      <sheetName val="1.12.54"/>
      <sheetName val="6.4.2.114"/>
      <sheetName val="6.4.2.115"/>
      <sheetName val="6.4.2.116"/>
      <sheetName val="6.4.2.117"/>
      <sheetName val="6.4.2.118"/>
      <sheetName val="6.4.2.119"/>
      <sheetName val="6.4.2.120"/>
      <sheetName val="6.4.2.121"/>
      <sheetName val="6.4.2.122"/>
      <sheetName val="6.4.2.123"/>
      <sheetName val="6.4.2.124"/>
      <sheetName val="6.4.2.125"/>
      <sheetName val="6.4.2.126"/>
      <sheetName val="6.4.2.127"/>
      <sheetName val="6.4.2.128"/>
      <sheetName val="6.4.2.129"/>
      <sheetName val="6.4.2.130"/>
      <sheetName val="6.4.2.131"/>
      <sheetName val="6.4.2.132"/>
      <sheetName val="6.4.2.133"/>
      <sheetName val="6.4.2.134"/>
      <sheetName val="6.4.2.135"/>
      <sheetName val="6.4.2.136"/>
      <sheetName val="6.4.2.137"/>
      <sheetName val="6.4.2.138"/>
      <sheetName val="6.4.2.139"/>
      <sheetName val="6.4.2.140"/>
      <sheetName val="6.4.2.141"/>
      <sheetName val="6.4.2.142"/>
      <sheetName val="6.4.2.143"/>
      <sheetName val="6.4.2.144"/>
      <sheetName val="6.4.2.145"/>
      <sheetName val="6.4.2.146"/>
      <sheetName val="6.4.2.147"/>
      <sheetName val="6.4.2.148"/>
      <sheetName val="6.4.2.149"/>
      <sheetName val="6.4.2.150"/>
      <sheetName val="6.4.2.151"/>
      <sheetName val="3.15.15A"/>
      <sheetName val="6.2.4"/>
      <sheetName val="6.2.2"/>
      <sheetName val="13.1.1"/>
      <sheetName val="6.4.2.152"/>
      <sheetName val="6.4.2.153"/>
      <sheetName val="6.4.2.154"/>
      <sheetName val="6.4.2.155"/>
      <sheetName val="6.4.2.156"/>
      <sheetName val="6.4.2.157"/>
      <sheetName val="6.4.2.158"/>
      <sheetName val="6.4.2.159"/>
      <sheetName val="6.4.2.160"/>
      <sheetName val="6.4.2.161"/>
      <sheetName val="6.4.2.162"/>
      <sheetName val="6.4.2.163"/>
      <sheetName val="6.4.2.164"/>
      <sheetName val="6.4.2.165"/>
      <sheetName val="6.4.2.166"/>
      <sheetName val="6.4.2.167"/>
      <sheetName val="6.4.2.168"/>
      <sheetName val="6.4.2.169"/>
      <sheetName val="6.4.2.170"/>
      <sheetName val="6.4.2.171"/>
      <sheetName val="6.4.2.172"/>
      <sheetName val="6.4.2.173"/>
      <sheetName val="6.4.2.174"/>
      <sheetName val="6.4.2.175"/>
      <sheetName val="6.4.2.176"/>
      <sheetName val="6.4.2.177"/>
      <sheetName val="6.4.2.178"/>
      <sheetName val="6.4.2.179"/>
      <sheetName val="6.4.2.180"/>
      <sheetName val="6.4.2.181"/>
      <sheetName val="6.4.2.182"/>
      <sheetName val="6.4.2.183"/>
      <sheetName val="6.4.2.184"/>
      <sheetName val="6.4.2.185"/>
      <sheetName val="6.4.2.186"/>
      <sheetName val="6.4.2.187"/>
      <sheetName val="6.4.2.188"/>
      <sheetName val="6.4.2.189"/>
      <sheetName val="6.4.2.190"/>
      <sheetName val="6.4.2.191"/>
      <sheetName val="6.4.2.192"/>
      <sheetName val="6.4.2.193"/>
      <sheetName val="6.4.2.194"/>
      <sheetName val="6.4.2.195"/>
      <sheetName val="6.4.2.196"/>
      <sheetName val="6.4.2.197"/>
      <sheetName val="6.4.2.198"/>
      <sheetName val="6.4.2.199"/>
      <sheetName val="6.4.2.200"/>
      <sheetName val="6.4.2.201"/>
      <sheetName val="6.4.2.202"/>
      <sheetName val="6.4.2.203"/>
      <sheetName val="6.4.2.204"/>
      <sheetName val="6.4.2.205"/>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6.4.2.221"/>
      <sheetName val="3.17.3"/>
      <sheetName val="3.17.10A"/>
      <sheetName val="3.17.10B"/>
      <sheetName val="3.11.2"/>
      <sheetName val="3.5.1"/>
      <sheetName val="3.3.4"/>
      <sheetName val="Hoja1"/>
    </sheetNames>
    <sheetDataSet>
      <sheetData sheetId="0"/>
      <sheetData sheetId="1">
        <row r="3">
          <cell r="J3" t="str">
            <v>Pasamuro</v>
          </cell>
        </row>
      </sheetData>
      <sheetData sheetId="2">
        <row r="4">
          <cell r="A4" t="str">
            <v>1.1.7</v>
          </cell>
          <cell r="B4" t="str">
            <v>LOCALIZACION Y REPLANTEO OBRA ARQUITECTONICA (ESTRUCTURAS)</v>
          </cell>
          <cell r="C4" t="str">
            <v>M²</v>
          </cell>
          <cell r="D4">
            <v>3248.5</v>
          </cell>
        </row>
        <row r="5">
          <cell r="A5" t="str">
            <v>1.1.27</v>
          </cell>
          <cell r="B5" t="str">
            <v>Desmonte de Adoquin prefabricado</v>
          </cell>
          <cell r="C5" t="str">
            <v>M²</v>
          </cell>
          <cell r="D5">
            <v>2432.23</v>
          </cell>
        </row>
        <row r="6">
          <cell r="A6" t="str">
            <v>1.1.86</v>
          </cell>
          <cell r="B6" t="str">
            <v>RETIRO MATERIAL SOBRANTE INCLUYE CARGUE</v>
          </cell>
          <cell r="C6" t="str">
            <v>M³</v>
          </cell>
          <cell r="D6">
            <v>13408.78</v>
          </cell>
        </row>
        <row r="7">
          <cell r="A7" t="str">
            <v>2.1.33</v>
          </cell>
          <cell r="B7" t="str">
            <v>Suministro e instalacion de tuberia PVC  RDE 21   1.1/2"</v>
          </cell>
          <cell r="C7" t="str">
            <v>ML</v>
          </cell>
          <cell r="D7">
            <v>9662.92</v>
          </cell>
        </row>
        <row r="8">
          <cell r="A8" t="str">
            <v xml:space="preserve">2.1.33A  </v>
          </cell>
          <cell r="B8" t="str">
            <v>SUMINISTRO TUBERÍA  PVC. D = 1½"  RDE 21  E.L.</v>
          </cell>
          <cell r="C8" t="str">
            <v>ML</v>
          </cell>
          <cell r="D8">
            <v>7427</v>
          </cell>
        </row>
        <row r="9">
          <cell r="A9" t="str">
            <v xml:space="preserve">2.1.33B  </v>
          </cell>
          <cell r="B9" t="str">
            <v>INSTALACIÓN TUBERÍA  PVC. D = 1½"  RDE 21  E.L.</v>
          </cell>
          <cell r="C9" t="str">
            <v>ML</v>
          </cell>
          <cell r="D9">
            <v>2321.92</v>
          </cell>
        </row>
        <row r="10">
          <cell r="A10" t="str">
            <v>2.1.35</v>
          </cell>
          <cell r="B10" t="str">
            <v>Suministro e instalación de Tuberia PVC D=2" RDE 21 E.L.</v>
          </cell>
          <cell r="C10" t="str">
            <v>ML</v>
          </cell>
          <cell r="D10">
            <v>13860.26</v>
          </cell>
        </row>
        <row r="11">
          <cell r="A11" t="str">
            <v>2.1.38</v>
          </cell>
          <cell r="B11" t="str">
            <v>Suministro e instalación Tubería PVC. D = 4"  RDE 21 Union Mecanica</v>
          </cell>
          <cell r="C11" t="str">
            <v>ML</v>
          </cell>
          <cell r="D11">
            <v>30239.7</v>
          </cell>
        </row>
        <row r="12">
          <cell r="A12" t="str">
            <v>2.1.38A</v>
          </cell>
          <cell r="B12" t="str">
            <v>Suministro Tubería PVC. D = 4"  RDE 21 Union Mecanica</v>
          </cell>
          <cell r="C12" t="str">
            <v>ML</v>
          </cell>
          <cell r="D12">
            <v>0</v>
          </cell>
        </row>
        <row r="13">
          <cell r="A13" t="str">
            <v>2.1.38B</v>
          </cell>
          <cell r="B13" t="str">
            <v>Instalación Tubería PVC. D = 4"  RDE 21 Union Mecanica</v>
          </cell>
          <cell r="C13" t="str">
            <v>ML</v>
          </cell>
          <cell r="D13">
            <v>0</v>
          </cell>
        </row>
        <row r="14">
          <cell r="A14" t="str">
            <v>2.1.40</v>
          </cell>
          <cell r="B14" t="str">
            <v>Suministro e instalación de Tuberia Union Mecánica  PVC 8" RDE 21</v>
          </cell>
          <cell r="C14" t="str">
            <v>ML</v>
          </cell>
          <cell r="D14">
            <v>97761.7</v>
          </cell>
        </row>
        <row r="15">
          <cell r="A15" t="str">
            <v>2.1.40</v>
          </cell>
          <cell r="B15" t="str">
            <v>Suministro e instalación de Tuberia Union Mecánica  PVC 8" RDE 21</v>
          </cell>
          <cell r="C15" t="str">
            <v>ML</v>
          </cell>
          <cell r="D15">
            <v>24997.53</v>
          </cell>
        </row>
        <row r="16">
          <cell r="A16" t="str">
            <v>2.4.49</v>
          </cell>
          <cell r="B16" t="str">
            <v xml:space="preserve">Suministro e instalación de Codo 90º  Radio Corto Union Platino  PVC D=4" </v>
          </cell>
          <cell r="C16" t="str">
            <v>ML</v>
          </cell>
          <cell r="D16">
            <v>125522.64</v>
          </cell>
        </row>
        <row r="17">
          <cell r="A17" t="str">
            <v>2.4.49</v>
          </cell>
          <cell r="B17" t="str">
            <v xml:space="preserve">Suministro e instalación de Codo 90º  Radio Corto Union Platino  PVC D=4" </v>
          </cell>
          <cell r="C17" t="str">
            <v>ML</v>
          </cell>
          <cell r="D17">
            <v>126751.85</v>
          </cell>
        </row>
        <row r="18">
          <cell r="A18" t="str">
            <v>2.4.16</v>
          </cell>
          <cell r="B18" t="str">
            <v>Suministro e instalación de Codo 90° PVC 8" RDE 21</v>
          </cell>
          <cell r="C18" t="str">
            <v>UN</v>
          </cell>
          <cell r="D18">
            <v>200655.8</v>
          </cell>
        </row>
        <row r="19">
          <cell r="A19" t="str">
            <v>2.4.56</v>
          </cell>
          <cell r="B19" t="str">
            <v xml:space="preserve">Suministro e instalación de Codo 45º  Radio Corto PVC 6" </v>
          </cell>
          <cell r="C19" t="str">
            <v>UN</v>
          </cell>
          <cell r="D19">
            <v>241919.8</v>
          </cell>
        </row>
        <row r="20">
          <cell r="A20" t="str">
            <v>2.4.85</v>
          </cell>
          <cell r="B20" t="str">
            <v xml:space="preserve">Suministro e instalacion Union presion Soldar PVC  1 1/2 </v>
          </cell>
          <cell r="C20" t="str">
            <v>UN</v>
          </cell>
          <cell r="D20">
            <v>2555.56</v>
          </cell>
        </row>
        <row r="21">
          <cell r="A21" t="str">
            <v>2.4.86</v>
          </cell>
          <cell r="B21" t="str">
            <v>Suministro e instalacion de union Mecanica PVC 2"</v>
          </cell>
          <cell r="C21" t="str">
            <v>UN</v>
          </cell>
          <cell r="D21">
            <v>16299.85</v>
          </cell>
        </row>
        <row r="22">
          <cell r="A22" t="str">
            <v>2.4.118</v>
          </cell>
          <cell r="B22" t="str">
            <v>BUJE PVC  SOLDADO D = 3/4" * 1/2"</v>
          </cell>
          <cell r="C22" t="str">
            <v>UN</v>
          </cell>
          <cell r="D22">
            <v>871.78</v>
          </cell>
        </row>
        <row r="23">
          <cell r="A23" t="str">
            <v>2.4.119</v>
          </cell>
          <cell r="B23" t="str">
            <v>BUJE PVC  SOLDADO D = 1" * 1/2"</v>
          </cell>
          <cell r="C23" t="str">
            <v>UN</v>
          </cell>
          <cell r="D23">
            <v>1253.78</v>
          </cell>
        </row>
        <row r="24">
          <cell r="A24" t="str">
            <v>2.4.120</v>
          </cell>
          <cell r="B24" t="str">
            <v xml:space="preserve"> BUJE PVC  SOLDADO D = 1" * 3/4"</v>
          </cell>
          <cell r="C24" t="str">
            <v>UN</v>
          </cell>
          <cell r="D24">
            <v>1353.66</v>
          </cell>
        </row>
        <row r="25">
          <cell r="A25" t="str">
            <v>2.4.121</v>
          </cell>
          <cell r="B25" t="str">
            <v>BUJE PVC  SOLDADO D = 1 1/2" * 1"</v>
          </cell>
          <cell r="C25" t="str">
            <v>UN</v>
          </cell>
          <cell r="D25">
            <v>2760.78</v>
          </cell>
        </row>
        <row r="26">
          <cell r="A26" t="str">
            <v>2.4.122</v>
          </cell>
          <cell r="B26" t="str">
            <v>BUJE PVC  SOLDADO D = 1 1/2" * 1 1/4"</v>
          </cell>
          <cell r="C26" t="str">
            <v>UN</v>
          </cell>
          <cell r="D26">
            <v>2869.6</v>
          </cell>
        </row>
        <row r="27">
          <cell r="A27" t="str">
            <v>2.4.123</v>
          </cell>
          <cell r="B27" t="str">
            <v>BUJE PVC  SOLDADO D = 2" * 1/2"</v>
          </cell>
          <cell r="C27" t="str">
            <v>UN</v>
          </cell>
          <cell r="D27">
            <v>5516.78</v>
          </cell>
        </row>
        <row r="28">
          <cell r="A28" t="str">
            <v>2.4.124</v>
          </cell>
          <cell r="B28" t="str">
            <v>BUJE PVC  SOLDADO D = 2" * 3/4"</v>
          </cell>
          <cell r="C28" t="str">
            <v>UN</v>
          </cell>
          <cell r="D28">
            <v>3961.78</v>
          </cell>
        </row>
        <row r="29">
          <cell r="A29" t="str">
            <v>2.4.125</v>
          </cell>
          <cell r="B29" t="str">
            <v>BUJE PVC  SOLDADO D = 2" * 1"</v>
          </cell>
          <cell r="C29" t="str">
            <v>UN</v>
          </cell>
          <cell r="D29">
            <v>4070.55</v>
          </cell>
        </row>
        <row r="30">
          <cell r="A30" t="str">
            <v>2.4.126</v>
          </cell>
          <cell r="B30" t="str">
            <v>BUJE PVC  SOLDADO D = 2" * 1 1/4"</v>
          </cell>
          <cell r="C30" t="str">
            <v>UN</v>
          </cell>
          <cell r="D30">
            <v>4179.17</v>
          </cell>
        </row>
        <row r="31">
          <cell r="A31" t="str">
            <v>2.4.127</v>
          </cell>
          <cell r="B31" t="str">
            <v>BUJE PVC  SOLDADO D = 2" * 1 1/2"</v>
          </cell>
          <cell r="C31" t="str">
            <v>UN</v>
          </cell>
          <cell r="D31">
            <v>4286.87</v>
          </cell>
        </row>
        <row r="32">
          <cell r="A32" t="str">
            <v>2.4.128</v>
          </cell>
          <cell r="B32" t="str">
            <v>BUJE PVC  SOLDADO D = 2 1/2" * 1 1/2"</v>
          </cell>
          <cell r="C32" t="str">
            <v>UN</v>
          </cell>
          <cell r="D32">
            <v>9204.7800000000007</v>
          </cell>
        </row>
        <row r="33">
          <cell r="A33" t="str">
            <v>2.4.129</v>
          </cell>
          <cell r="B33" t="str">
            <v>BUJE PVC  SOLDADO D = 2 1/2" * 2"</v>
          </cell>
          <cell r="C33" t="str">
            <v>UN</v>
          </cell>
          <cell r="D33">
            <v>9317.9500000000007</v>
          </cell>
        </row>
        <row r="34">
          <cell r="A34" t="str">
            <v>2.4.130</v>
          </cell>
          <cell r="B34" t="str">
            <v>BUJE PVC  SOLDADO D = 3" * 2"</v>
          </cell>
          <cell r="C34" t="str">
            <v>UN</v>
          </cell>
          <cell r="D34">
            <v>13003.78</v>
          </cell>
        </row>
        <row r="35">
          <cell r="A35" t="str">
            <v>2.4.131</v>
          </cell>
          <cell r="B35" t="str">
            <v>BUJE PVC  SOLDADO D = 3" * 2 1/2"</v>
          </cell>
          <cell r="C35" t="str">
            <v>UN</v>
          </cell>
          <cell r="D35">
            <v>13112.66</v>
          </cell>
        </row>
        <row r="36">
          <cell r="A36" t="str">
            <v>2.4.132</v>
          </cell>
          <cell r="B36" t="str">
            <v>BUJE PVC  SOLDADO D = 4" * 2"</v>
          </cell>
          <cell r="C36" t="str">
            <v>UN</v>
          </cell>
          <cell r="D36">
            <v>20227.78</v>
          </cell>
        </row>
        <row r="37">
          <cell r="A37" t="str">
            <v>2.4.133</v>
          </cell>
          <cell r="B37" t="str">
            <v>BUJE PVC  SOLDADO D = 4" * 2 1/2"</v>
          </cell>
          <cell r="C37" t="str">
            <v>UN</v>
          </cell>
          <cell r="D37">
            <v>20330.509999999998</v>
          </cell>
        </row>
        <row r="38">
          <cell r="A38" t="str">
            <v>2.4.134</v>
          </cell>
          <cell r="B38" t="str">
            <v>BUJE PVC  SOLDADO D = 4" * 3"</v>
          </cell>
          <cell r="C38" t="str">
            <v>UN</v>
          </cell>
          <cell r="D38">
            <v>20445.169999999998</v>
          </cell>
        </row>
        <row r="39">
          <cell r="A39" t="str">
            <v>2.4.135</v>
          </cell>
          <cell r="B39" t="str">
            <v>BUJE PVC  ROSCADO    D = 1/2" * 3/8"</v>
          </cell>
          <cell r="C39" t="str">
            <v>UN</v>
          </cell>
          <cell r="D39">
            <v>1254.78</v>
          </cell>
        </row>
        <row r="40">
          <cell r="A40" t="str">
            <v>2.4.136</v>
          </cell>
          <cell r="B40" t="str">
            <v>BUJE PVC  ROSCADO    D = 3/4" * 1/2"</v>
          </cell>
          <cell r="C40" t="str">
            <v>UN</v>
          </cell>
          <cell r="D40">
            <v>1435.78</v>
          </cell>
        </row>
        <row r="41">
          <cell r="A41" t="str">
            <v>2.4.137</v>
          </cell>
          <cell r="B41" t="str">
            <v>BUJE PVC  ROSCADO    D = 1" * 1/2"</v>
          </cell>
          <cell r="C41" t="str">
            <v>UN</v>
          </cell>
          <cell r="D41">
            <v>2100.7800000000002</v>
          </cell>
        </row>
        <row r="42">
          <cell r="A42" t="str">
            <v>2.4.138</v>
          </cell>
          <cell r="B42" t="str">
            <v>BUJE PVC  ROSCADO    D = 1" * 3/4"</v>
          </cell>
          <cell r="C42" t="str">
            <v>UN</v>
          </cell>
          <cell r="D42">
            <v>2235.5300000000002</v>
          </cell>
        </row>
        <row r="43">
          <cell r="A43" t="str">
            <v>2.4.139</v>
          </cell>
          <cell r="B43" t="str">
            <v>BUJE PVC  ROSCADO    D = 1 1/4" * 1/2"</v>
          </cell>
          <cell r="C43" t="str">
            <v>UN</v>
          </cell>
          <cell r="D43">
            <v>3161.78</v>
          </cell>
        </row>
        <row r="44">
          <cell r="A44" t="str">
            <v>2.4.140</v>
          </cell>
          <cell r="B44" t="str">
            <v>BUJE PVC  ROSCADO    D = 1 1/4" * 3/4"</v>
          </cell>
          <cell r="C44" t="str">
            <v>UN</v>
          </cell>
          <cell r="D44">
            <v>3296.51</v>
          </cell>
        </row>
        <row r="45">
          <cell r="A45" t="str">
            <v>2.4.141</v>
          </cell>
          <cell r="B45" t="str">
            <v>BUJE PVC  ROSCADO    D = 1 1/4" * 1"</v>
          </cell>
          <cell r="C45" t="str">
            <v>UN</v>
          </cell>
          <cell r="D45">
            <v>3431.17</v>
          </cell>
        </row>
        <row r="46">
          <cell r="A46" t="str">
            <v>2.4.142</v>
          </cell>
          <cell r="B46" t="str">
            <v>BUJE PVC  ROSCADO    D = 1 1/2" * 1/2"</v>
          </cell>
          <cell r="C46" t="str">
            <v>UN</v>
          </cell>
          <cell r="D46">
            <v>3665.78</v>
          </cell>
        </row>
        <row r="47">
          <cell r="A47" t="str">
            <v>2.4.143</v>
          </cell>
          <cell r="B47" t="str">
            <v>BUJE PVC  ROSCADO    D = 1 1/2" * 3/4"</v>
          </cell>
          <cell r="C47" t="str">
            <v>UN</v>
          </cell>
          <cell r="D47">
            <v>3800.53</v>
          </cell>
        </row>
        <row r="48">
          <cell r="A48" t="str">
            <v>2.4.144</v>
          </cell>
          <cell r="B48" t="str">
            <v>BUJE PVC  ROSCADO    D = 1 1/2" * 1"</v>
          </cell>
          <cell r="C48" t="str">
            <v>UN</v>
          </cell>
          <cell r="D48">
            <v>3935.17</v>
          </cell>
        </row>
        <row r="49">
          <cell r="A49" t="str">
            <v>2.4.145</v>
          </cell>
          <cell r="B49" t="str">
            <v>BUJE PVC  ROSCADO    D = 1 1/2" * 1 1/4"</v>
          </cell>
          <cell r="C49" t="str">
            <v>UN</v>
          </cell>
          <cell r="D49">
            <v>4030</v>
          </cell>
        </row>
        <row r="50">
          <cell r="A50" t="str">
            <v>2.4.146</v>
          </cell>
          <cell r="B50" t="str">
            <v>BUJE PVC  ROSCADO    D = 2" * 1/2"</v>
          </cell>
          <cell r="C50" t="str">
            <v>UN</v>
          </cell>
          <cell r="D50">
            <v>5568.78</v>
          </cell>
        </row>
        <row r="51">
          <cell r="A51" t="str">
            <v>2.4.147</v>
          </cell>
          <cell r="B51" t="str">
            <v>BUJE PVC  ROSCADO    D = 2" * 3/4"</v>
          </cell>
          <cell r="C51" t="str">
            <v>UN</v>
          </cell>
          <cell r="D51">
            <v>5703.48</v>
          </cell>
        </row>
        <row r="52">
          <cell r="A52" t="str">
            <v>2.4.148</v>
          </cell>
          <cell r="B52" t="str">
            <v>BUJE PVC  ROSCADO    D = 2" * 1"</v>
          </cell>
          <cell r="C52" t="str">
            <v>UN</v>
          </cell>
          <cell r="D52">
            <v>5803.17</v>
          </cell>
        </row>
        <row r="53">
          <cell r="A53" t="str">
            <v>2.4.149</v>
          </cell>
          <cell r="B53" t="str">
            <v>BUJE PVC  ROSCADO    D = 2" * 1 1/4"</v>
          </cell>
          <cell r="C53" t="str">
            <v>UN</v>
          </cell>
          <cell r="D53">
            <v>5877.41</v>
          </cell>
        </row>
        <row r="54">
          <cell r="A54" t="str">
            <v>2.4.150</v>
          </cell>
          <cell r="B54" t="str">
            <v>BUJE PVC  ROSCADO    D = 2" * 1 1/2"</v>
          </cell>
          <cell r="C54" t="str">
            <v>UN</v>
          </cell>
          <cell r="D54">
            <v>5937.87</v>
          </cell>
        </row>
        <row r="55">
          <cell r="A55" t="str">
            <v>2.4.151</v>
          </cell>
          <cell r="B55" t="str">
            <v>BUJE PVC  ROSCADO    D = 3" * 2"</v>
          </cell>
          <cell r="C55" t="str">
            <v>UN</v>
          </cell>
          <cell r="D55">
            <v>22630.78</v>
          </cell>
        </row>
        <row r="56">
          <cell r="A56" t="str">
            <v>2.4.152</v>
          </cell>
          <cell r="B56" t="str">
            <v xml:space="preserve">SUMINISTRO E INSTALACIÓN VÁLVULA CHEQUE H.F   D = 2" EXTREMO LISO  </v>
          </cell>
          <cell r="C56" t="str">
            <v>UN</v>
          </cell>
          <cell r="D56">
            <v>493502</v>
          </cell>
        </row>
        <row r="57">
          <cell r="A57" t="str">
            <v>2.4.153</v>
          </cell>
          <cell r="B57" t="str">
            <v xml:space="preserve">SUMINISTRO E INSTALACIÓN VÁLVULA CHEQUE H.F   D = 3" EXTREMO LISO </v>
          </cell>
          <cell r="C57" t="str">
            <v>UN</v>
          </cell>
          <cell r="D57">
            <v>621102</v>
          </cell>
        </row>
        <row r="58">
          <cell r="A58" t="str">
            <v>2.4.154</v>
          </cell>
          <cell r="B58" t="str">
            <v>SUMINISTRO E INSTALACIÓN VÁLVULA CHEQUE H.F   D = 4" EXTREMO LISO</v>
          </cell>
          <cell r="C58" t="str">
            <v>UN</v>
          </cell>
          <cell r="D58">
            <v>742902</v>
          </cell>
        </row>
        <row r="59">
          <cell r="A59" t="str">
            <v>2.4.155</v>
          </cell>
          <cell r="B59" t="str">
            <v xml:space="preserve">SUMINISTRO E INSTALACIÓN VÁLVULA CHEQUE H.F   D = 6" EXTREMO LISO  </v>
          </cell>
          <cell r="C59" t="str">
            <v>UN</v>
          </cell>
          <cell r="D59">
            <v>1169782</v>
          </cell>
        </row>
        <row r="60">
          <cell r="A60" t="str">
            <v>2.4.156</v>
          </cell>
          <cell r="B60" t="str">
            <v xml:space="preserve">SUMINISTRO E INSTALCIÓN VENTOSA DE DOBLE ACCIÓN  D =  1"  </v>
          </cell>
          <cell r="C60" t="str">
            <v>UN</v>
          </cell>
          <cell r="D60">
            <v>258299.18</v>
          </cell>
        </row>
        <row r="61">
          <cell r="A61" t="str">
            <v>2.4.157</v>
          </cell>
          <cell r="B61" t="str">
            <v xml:space="preserve">SUMINISTRO E INSTALCIÓN VÁLVULA DE PURGA D=1/2"  </v>
          </cell>
          <cell r="C61" t="str">
            <v>UN</v>
          </cell>
          <cell r="D61">
            <v>42024.58</v>
          </cell>
        </row>
        <row r="62">
          <cell r="A62" t="str">
            <v>2.4.158</v>
          </cell>
          <cell r="B62" t="str">
            <v xml:space="preserve">SUMINISTRO E INSTALCIÓN VÁLVULA DE PURGA D=1"  </v>
          </cell>
          <cell r="C62" t="str">
            <v>UN</v>
          </cell>
          <cell r="D62">
            <v>49912.4</v>
          </cell>
        </row>
        <row r="63">
          <cell r="A63" t="str">
            <v>2.4.159</v>
          </cell>
          <cell r="B63" t="str">
            <v xml:space="preserve">SUMINISTRO E INSTALCIÓN VÁLVULA DE PURGA D=2"  </v>
          </cell>
          <cell r="C63" t="str">
            <v>UN</v>
          </cell>
          <cell r="D63">
            <v>75316.58</v>
          </cell>
        </row>
        <row r="64">
          <cell r="A64" t="str">
            <v>2.4.160</v>
          </cell>
          <cell r="B64" t="str">
            <v xml:space="preserve">SUMINISTRO E INSTALACIÓN VALVULA DE PIE, D= 4" CANASTILLA DE BRONCE HBVP, CUERPO Y CANASTILLA EN HF, ROSCA NPT SELLO DE CAUCHO, TUERCA Y RESORTE EN AI, PRESION DE W 150 PSI  </v>
          </cell>
          <cell r="C64" t="str">
            <v>UN</v>
          </cell>
          <cell r="D64">
            <v>585641</v>
          </cell>
        </row>
        <row r="65">
          <cell r="A65" t="str">
            <v>2.4.161</v>
          </cell>
          <cell r="B65" t="str">
            <v>SUMINISTRO E INSTALACIÓN VÁLVULA DE CONTROL PARA AGUA (PRESIÓN Y CAUDAL) D=2"</v>
          </cell>
          <cell r="C65" t="str">
            <v>UN</v>
          </cell>
          <cell r="D65">
            <v>189085.6</v>
          </cell>
        </row>
        <row r="66">
          <cell r="A66" t="str">
            <v>2.4.162</v>
          </cell>
          <cell r="B66" t="str">
            <v>SUMINISTRO E INSTALACIÓN VÁLVULA DE CONTROL PARA AGUA (PRESIÓN Y CAUDAL) D=3"</v>
          </cell>
          <cell r="C66" t="str">
            <v>UN</v>
          </cell>
          <cell r="D66">
            <v>2232574</v>
          </cell>
        </row>
        <row r="67">
          <cell r="A67" t="str">
            <v>2.4.163</v>
          </cell>
          <cell r="B67" t="str">
            <v>SUMINISTRO E INSTALACIÓN VÁLVULA DE CONTROL PARA AGUA (PRESIÓN Y CAUDAL) D=4"</v>
          </cell>
          <cell r="C67" t="str">
            <v>UN</v>
          </cell>
          <cell r="D67">
            <v>2662238</v>
          </cell>
        </row>
        <row r="68">
          <cell r="A68" t="str">
            <v>2.4.164</v>
          </cell>
          <cell r="B68" t="str">
            <v>SUMINISTRO E INSTALACIÓN VÁLVULA DE CONTROL PARA AGUA (PRESIÓN Y CAUDAL) D=6"</v>
          </cell>
          <cell r="C68" t="str">
            <v>UN</v>
          </cell>
          <cell r="D68">
            <v>4182186</v>
          </cell>
        </row>
        <row r="69">
          <cell r="A69" t="str">
            <v>2.4.165</v>
          </cell>
          <cell r="B69" t="str">
            <v>SUMINISTRO E INSTALACIÓN VÁLVULA MARIPOSA  D=21/2""</v>
          </cell>
          <cell r="C69" t="str">
            <v>UN</v>
          </cell>
          <cell r="D69">
            <v>201903.12</v>
          </cell>
        </row>
        <row r="70">
          <cell r="A70" t="str">
            <v>2.4.166</v>
          </cell>
          <cell r="B70" t="str">
            <v xml:space="preserve"> SUMINISTRO E INSTALACIÓN VÁLVULA MARIPOSA  D=3""</v>
          </cell>
          <cell r="C70" t="str">
            <v>UN</v>
          </cell>
          <cell r="D70">
            <v>236336.5</v>
          </cell>
        </row>
        <row r="71">
          <cell r="A71" t="str">
            <v>2.4.167</v>
          </cell>
          <cell r="B71" t="str">
            <v>SUMINISTRO E INSTALACIÓN VÁLVULA MARIPOSA  D=4""</v>
          </cell>
          <cell r="C71" t="str">
            <v>UN</v>
          </cell>
          <cell r="D71">
            <v>254448.33</v>
          </cell>
        </row>
        <row r="72">
          <cell r="A72" t="str">
            <v>2.4.168</v>
          </cell>
          <cell r="B72" t="str">
            <v>SUMINISTRO E INSTALACIÓN VÁLVULA MARIPOSA  D=6""</v>
          </cell>
          <cell r="C72" t="str">
            <v>UN</v>
          </cell>
          <cell r="D72">
            <v>401913</v>
          </cell>
        </row>
        <row r="73">
          <cell r="A73" t="str">
            <v>2.4.169</v>
          </cell>
          <cell r="B73" t="str">
            <v>GRAVAS PARA LECHO FILTRANTE (1.3 - 4.5 MM) DE CANTO RODADO</v>
          </cell>
          <cell r="C73" t="str">
            <v>M3</v>
          </cell>
          <cell r="D73">
            <v>422607.49</v>
          </cell>
        </row>
        <row r="74">
          <cell r="A74" t="str">
            <v>2.4.170</v>
          </cell>
          <cell r="B74" t="str">
            <v>GRAVAS PARA LECHO FILTRANTE (6 - 15 MM) DE CANTO RODADO</v>
          </cell>
          <cell r="C74" t="str">
            <v>M3</v>
          </cell>
          <cell r="D74">
            <v>445031</v>
          </cell>
        </row>
        <row r="75">
          <cell r="A75" t="str">
            <v>2.4.171</v>
          </cell>
          <cell r="B75" t="str">
            <v>GRAVAS PARA LECHO FILTRANTE (16 - 25 MM) DE CANTO RODADO</v>
          </cell>
          <cell r="C75" t="str">
            <v>M3</v>
          </cell>
          <cell r="D75">
            <v>445260</v>
          </cell>
        </row>
        <row r="76">
          <cell r="A76" t="str">
            <v>2.4.172</v>
          </cell>
          <cell r="B76" t="str">
            <v>ANTRACITA PARA LECHO FILTRANTE 1.09 mm</v>
          </cell>
          <cell r="C76" t="str">
            <v>M3</v>
          </cell>
          <cell r="D76">
            <v>1507531</v>
          </cell>
        </row>
        <row r="77">
          <cell r="A77" t="str">
            <v>2.4.173</v>
          </cell>
          <cell r="B77" t="str">
            <v>SUMINISTRO E INSTALACION TEE PRESION PVC  D=1/2"</v>
          </cell>
          <cell r="C77" t="str">
            <v>UN</v>
          </cell>
          <cell r="D77">
            <v>801.57</v>
          </cell>
        </row>
        <row r="78">
          <cell r="A78" t="str">
            <v>2.4.174</v>
          </cell>
          <cell r="B78" t="str">
            <v>SUMINISTRO E INSTALACION TEE PRESION PVC  D=3/4"</v>
          </cell>
          <cell r="C78" t="str">
            <v>UN</v>
          </cell>
          <cell r="D78">
            <v>1988.95</v>
          </cell>
        </row>
        <row r="79">
          <cell r="A79" t="str">
            <v>2.4.175</v>
          </cell>
          <cell r="B79" t="str">
            <v>SUMINISTRO E INSTALACION TEE PRESION PVC  D=1"</v>
          </cell>
          <cell r="C79" t="str">
            <v>UN</v>
          </cell>
          <cell r="D79">
            <v>2882.95</v>
          </cell>
        </row>
        <row r="80">
          <cell r="A80" t="str">
            <v>2.4.86</v>
          </cell>
          <cell r="B80" t="str">
            <v>Suministro e instalacion de union Mecanica PVC 2"</v>
          </cell>
          <cell r="C80" t="str">
            <v>UN</v>
          </cell>
          <cell r="D80">
            <v>5789.95</v>
          </cell>
        </row>
        <row r="81">
          <cell r="A81" t="str">
            <v>2.4.178</v>
          </cell>
          <cell r="B81" t="str">
            <v>SUMINISTRO E INSTALACION TEE PRESION PVC  D=2"</v>
          </cell>
          <cell r="C81" t="str">
            <v>UN</v>
          </cell>
          <cell r="D81">
            <v>11085.95</v>
          </cell>
        </row>
        <row r="82">
          <cell r="A82" t="str">
            <v>2.4.86</v>
          </cell>
          <cell r="B82" t="str">
            <v>Suministro e instalacion de union Mecanica PVC 2"</v>
          </cell>
          <cell r="C82" t="str">
            <v>UN</v>
          </cell>
          <cell r="D82">
            <v>2058.17</v>
          </cell>
        </row>
        <row r="83">
          <cell r="A83" t="str">
            <v>2.4.182</v>
          </cell>
          <cell r="B83" t="str">
            <v>SUMINISTRO E INSTALACION TEE PRESION PVC REDUCCION  D=1" x 1/2"</v>
          </cell>
          <cell r="C83" t="str">
            <v>UN</v>
          </cell>
          <cell r="D83">
            <v>3372.17</v>
          </cell>
        </row>
        <row r="84">
          <cell r="A84" t="str">
            <v>2.4.183</v>
          </cell>
          <cell r="B84" t="str">
            <v>SUMINISTRO E INSTALACION TEE PRESION PVC REDUCCION  D=1" x 3/4"</v>
          </cell>
          <cell r="C84" t="str">
            <v>UN</v>
          </cell>
          <cell r="D84">
            <v>3372.17</v>
          </cell>
        </row>
        <row r="85">
          <cell r="A85" t="str">
            <v>2.4.184</v>
          </cell>
          <cell r="B85" t="str">
            <v>SUMINISTRO E INSTALACION TEE PVC UM D=2 x2 x2"</v>
          </cell>
          <cell r="C85" t="str">
            <v>UN</v>
          </cell>
          <cell r="D85">
            <v>26453.49</v>
          </cell>
        </row>
        <row r="86">
          <cell r="A86" t="str">
            <v>2.4.185</v>
          </cell>
          <cell r="B86" t="str">
            <v>SUMINISTRO E INSTALACION TEE PVC UM D=2 1/2x2 x2"</v>
          </cell>
          <cell r="C86" t="str">
            <v>UN</v>
          </cell>
          <cell r="D86">
            <v>37667.49</v>
          </cell>
        </row>
        <row r="87">
          <cell r="A87" t="str">
            <v>2.4.186</v>
          </cell>
          <cell r="B87" t="str">
            <v>SUMINISTRO E INSTALACION TEE PVC UM D=2 1/2x2 x2 1/2"</v>
          </cell>
          <cell r="C87" t="str">
            <v>UN</v>
          </cell>
          <cell r="D87">
            <v>36087.49</v>
          </cell>
        </row>
        <row r="88">
          <cell r="A88" t="str">
            <v>2.4.86</v>
          </cell>
          <cell r="B88" t="str">
            <v>Suministro e instalacion de union Mecanica PVC 2"</v>
          </cell>
          <cell r="C88" t="str">
            <v>UN</v>
          </cell>
          <cell r="D88">
            <v>31618.49</v>
          </cell>
        </row>
        <row r="89">
          <cell r="A89" t="str">
            <v>2.4.188</v>
          </cell>
          <cell r="B89" t="str">
            <v>SUMINISTRO E INSTALACION TEE PVC UM D=2 1/2 x 2 1/2" x 2 1/2"</v>
          </cell>
          <cell r="C89" t="str">
            <v>UN</v>
          </cell>
          <cell r="D89">
            <v>34514.49</v>
          </cell>
        </row>
        <row r="90">
          <cell r="A90" t="str">
            <v>2.4.176</v>
          </cell>
          <cell r="B90" t="str">
            <v xml:space="preserve">Suministro e instalación Tee Unión Presión Platino PVC D=1 1/2" </v>
          </cell>
          <cell r="C90" t="str">
            <v>UN</v>
          </cell>
          <cell r="D90">
            <v>7273.95</v>
          </cell>
        </row>
        <row r="91">
          <cell r="A91" t="str">
            <v>2.4.179</v>
          </cell>
          <cell r="B91" t="str">
            <v>Suministro e instalacion Tee  Presion PVC  3"</v>
          </cell>
          <cell r="C91" t="str">
            <v>UN</v>
          </cell>
          <cell r="D91">
            <v>39218.120000000003</v>
          </cell>
        </row>
        <row r="92">
          <cell r="A92" t="str">
            <v>2.4.180</v>
          </cell>
          <cell r="B92" t="str">
            <v>Suministro e instalación tee presion PVC  D=4"</v>
          </cell>
          <cell r="C92" t="str">
            <v>UN</v>
          </cell>
          <cell r="D92">
            <v>84682</v>
          </cell>
        </row>
        <row r="93">
          <cell r="A93" t="str">
            <v>2.4.189</v>
          </cell>
          <cell r="B93" t="str">
            <v>SUMINISTRO E INSTALACION TEE PVC UM D=3" x 2" x 2"</v>
          </cell>
          <cell r="C93" t="str">
            <v>UN</v>
          </cell>
          <cell r="D93">
            <v>42078.49</v>
          </cell>
        </row>
        <row r="94">
          <cell r="A94" t="str">
            <v>2.4.190</v>
          </cell>
          <cell r="B94" t="str">
            <v>SUMINISTRO E INSTALACION TEE PVC UM D=3" x 2" x 2 1/2"</v>
          </cell>
          <cell r="C94" t="str">
            <v>UN</v>
          </cell>
          <cell r="D94">
            <v>44527.49</v>
          </cell>
        </row>
        <row r="95">
          <cell r="A95" t="str">
            <v>2.4.191</v>
          </cell>
          <cell r="B95" t="str">
            <v>SUMINISTRO E INSTALACION TEE PVC UM D=3" x 2" x 3"</v>
          </cell>
          <cell r="C95" t="str">
            <v>UN</v>
          </cell>
          <cell r="D95">
            <v>47374.49</v>
          </cell>
        </row>
        <row r="96">
          <cell r="A96" t="str">
            <v>2.4.192</v>
          </cell>
          <cell r="B96" t="str">
            <v>SUMINISTRO E INSTALACION TEE PVC UM D=3" x 2 1/2" x 2 1/2"</v>
          </cell>
          <cell r="C96" t="str">
            <v>UN</v>
          </cell>
          <cell r="D96">
            <v>47079.49</v>
          </cell>
        </row>
        <row r="97">
          <cell r="A97" t="str">
            <v>2.4.193</v>
          </cell>
          <cell r="B97" t="str">
            <v xml:space="preserve"> SUMINISTRO E INSTALACION TEE PVC UM D=3" x 2 1/2" x 3"</v>
          </cell>
          <cell r="C97" t="str">
            <v>UN</v>
          </cell>
          <cell r="D97">
            <v>49816.49</v>
          </cell>
        </row>
        <row r="98">
          <cell r="A98" t="str">
            <v>2.4.194</v>
          </cell>
          <cell r="B98" t="str">
            <v>SUMINISTRO E INSTALACION TEE PVC UM D=3" x 3" x 2"</v>
          </cell>
          <cell r="C98" t="str">
            <v>UN</v>
          </cell>
          <cell r="D98">
            <v>47374.49</v>
          </cell>
        </row>
        <row r="99">
          <cell r="A99" t="str">
            <v>2.4.195</v>
          </cell>
          <cell r="B99" t="str">
            <v>SUMINISTRO E INSTALACION TEE PVC UM D=3" x 3" x 2 1/2"</v>
          </cell>
          <cell r="C99" t="str">
            <v>UN</v>
          </cell>
          <cell r="D99">
            <v>49607.49</v>
          </cell>
        </row>
        <row r="100">
          <cell r="A100" t="str">
            <v>2.4.196</v>
          </cell>
          <cell r="B100" t="str">
            <v>SUMINISTRO E INSTALACION TEE PVC UM D=4" x 2" x 3"</v>
          </cell>
          <cell r="C100" t="str">
            <v>UN</v>
          </cell>
          <cell r="D100">
            <v>70124.490000000005</v>
          </cell>
        </row>
        <row r="101">
          <cell r="A101" t="str">
            <v>2.4.197</v>
          </cell>
          <cell r="B101" t="str">
            <v>SUMINISTRO E INSTALACION TEE PVC UM D=4" x 2" x 4"</v>
          </cell>
          <cell r="C101" t="str">
            <v>UN</v>
          </cell>
          <cell r="D101">
            <v>83501.490000000005</v>
          </cell>
        </row>
        <row r="102">
          <cell r="A102" t="str">
            <v>2.4.198</v>
          </cell>
          <cell r="B102" t="str">
            <v>SUMINISTRO E INSTALACION TEE PVC UM D=4" x 2 1/2" x 4"</v>
          </cell>
          <cell r="C102" t="str">
            <v>UN</v>
          </cell>
          <cell r="D102">
            <v>76978.490000000005</v>
          </cell>
        </row>
        <row r="103">
          <cell r="A103" t="str">
            <v>2.4.199</v>
          </cell>
          <cell r="B103" t="str">
            <v>SUMINISTRO E INSTALACION TEE PVC UM D=4" x 3" x 2"</v>
          </cell>
          <cell r="C103" t="str">
            <v>UN</v>
          </cell>
          <cell r="D103">
            <v>70632.800000000003</v>
          </cell>
        </row>
        <row r="104">
          <cell r="A104" t="str">
            <v>2.4.200</v>
          </cell>
          <cell r="B104" t="str">
            <v>UMINISTRO E INSTALACION TEE PVC UM D=4" x 3" x 2 1/2"</v>
          </cell>
          <cell r="C104" t="str">
            <v>UN</v>
          </cell>
          <cell r="D104">
            <v>73585.8</v>
          </cell>
        </row>
        <row r="105">
          <cell r="A105" t="str">
            <v>2.4.201</v>
          </cell>
          <cell r="B105" t="str">
            <v>SUMINISTRO E INSTALACION TEE PVC UM D=4" x 3" x 3"</v>
          </cell>
          <cell r="C105" t="str">
            <v>UN</v>
          </cell>
          <cell r="D105">
            <v>79232.800000000003</v>
          </cell>
        </row>
        <row r="106">
          <cell r="A106" t="str">
            <v>2.4.202</v>
          </cell>
          <cell r="B106" t="str">
            <v>SUMINISTRO E INSTALACION TEE PVC UM D=4" x 3" x 4"</v>
          </cell>
          <cell r="C106" t="str">
            <v>UN</v>
          </cell>
          <cell r="D106">
            <v>83598.8</v>
          </cell>
        </row>
        <row r="107">
          <cell r="A107" t="str">
            <v>2.4.203</v>
          </cell>
          <cell r="B107" t="str">
            <v>SUMINISTRO E INSTALACION TEE PVC UM D=4" x 4" x 2"</v>
          </cell>
          <cell r="C107" t="str">
            <v>UN</v>
          </cell>
          <cell r="D107">
            <v>75472.800000000003</v>
          </cell>
        </row>
        <row r="108">
          <cell r="A108" t="str">
            <v>2.4.204</v>
          </cell>
          <cell r="B108" t="str">
            <v>SUMINISTRO E INSTALACION TEE PVC UM D=4" x 4" x 2 1/2"</v>
          </cell>
          <cell r="C108" t="str">
            <v>UN</v>
          </cell>
          <cell r="D108">
            <v>77617.8</v>
          </cell>
        </row>
        <row r="109">
          <cell r="A109" t="str">
            <v>2.4.205</v>
          </cell>
          <cell r="B109" t="str">
            <v>SUMINISTRO E INSTALACION TEE PVC UM D=4" x 4" x 3"</v>
          </cell>
          <cell r="C109" t="str">
            <v>UN</v>
          </cell>
          <cell r="D109">
            <v>83598.8</v>
          </cell>
        </row>
        <row r="110">
          <cell r="A110" t="str">
            <v>2.4.206</v>
          </cell>
          <cell r="B110" t="str">
            <v>SUMINISTRO E INSTALACION TEE PVC UM D=4" x 4" x 4"</v>
          </cell>
          <cell r="C110" t="str">
            <v>UN</v>
          </cell>
          <cell r="D110">
            <v>91932.800000000003</v>
          </cell>
        </row>
        <row r="111">
          <cell r="A111" t="str">
            <v>2.4.207</v>
          </cell>
          <cell r="B111" t="str">
            <v>CODO PVC RADIO CORTO 90°   D =   3"</v>
          </cell>
          <cell r="C111" t="str">
            <v>UN</v>
          </cell>
          <cell r="D111">
            <v>89893.49</v>
          </cell>
        </row>
        <row r="112">
          <cell r="A112" t="str">
            <v>2.4.208</v>
          </cell>
          <cell r="B112" t="str">
            <v>SUMINISTRO E INSTALACION CODO GRAN RADIO PVC BIAXIAL 90°  D=4"</v>
          </cell>
          <cell r="C112" t="str">
            <v>UN</v>
          </cell>
          <cell r="D112">
            <v>76420.490000000005</v>
          </cell>
        </row>
        <row r="113">
          <cell r="A113" t="str">
            <v>2.4.209</v>
          </cell>
          <cell r="B113" t="str">
            <v>SUMINISTRO E INSTALACION CODO GRAN RADIO PVC BIAXIAL 90°  D=6"</v>
          </cell>
          <cell r="C113" t="str">
            <v>UN</v>
          </cell>
          <cell r="D113">
            <v>200905.8</v>
          </cell>
        </row>
        <row r="114">
          <cell r="A114" t="str">
            <v>2.4.210</v>
          </cell>
          <cell r="B114" t="str">
            <v>SUMINISTRO E INSTALACION CODO GRAN RADIO PVC BIAXIAL 45°  D=3"</v>
          </cell>
          <cell r="C114" t="str">
            <v>UN</v>
          </cell>
          <cell r="D114">
            <v>28865.49</v>
          </cell>
        </row>
        <row r="115">
          <cell r="A115" t="str">
            <v>2.4.211</v>
          </cell>
          <cell r="B115" t="str">
            <v>SUMINISTRO E INSTALACION CODO GRAN RADIO PVC BIAXIAL 45°  D=4"</v>
          </cell>
          <cell r="C115" t="str">
            <v>UN</v>
          </cell>
          <cell r="D115">
            <v>55297.49</v>
          </cell>
        </row>
        <row r="116">
          <cell r="A116" t="str">
            <v>2.4.212</v>
          </cell>
          <cell r="B116" t="str">
            <v>SUMINISTRO E INSTALACION CODO GRAN RADIO PVC BIAXIAL 45°  D=6"</v>
          </cell>
          <cell r="C116" t="str">
            <v>UN</v>
          </cell>
          <cell r="D116">
            <v>147327.79999999999</v>
          </cell>
        </row>
        <row r="117">
          <cell r="A117" t="str">
            <v>2.4.213</v>
          </cell>
          <cell r="B117" t="str">
            <v>SUMINISTRO E INSTALACION CODO GRAN RADIO PVC BIAXIAL 90°  D=3"</v>
          </cell>
          <cell r="C117" t="str">
            <v>UN</v>
          </cell>
          <cell r="D117">
            <v>41155.49</v>
          </cell>
        </row>
        <row r="118">
          <cell r="A118" t="str">
            <v>2.4.214</v>
          </cell>
          <cell r="B118" t="str">
            <v>SUMINISTRO E INSTALACION CODO GRAN RADIO PVC BIAXIAL 22.5°  D=3"</v>
          </cell>
          <cell r="C118" t="str">
            <v>UN</v>
          </cell>
          <cell r="D118">
            <v>28511.49</v>
          </cell>
        </row>
        <row r="119">
          <cell r="A119" t="str">
            <v>2.4.215</v>
          </cell>
          <cell r="B119" t="str">
            <v>SUMINISTRO E INSTALACION CODO GRAN RADIO PVC BIAXIAL 22.5°  D=4"</v>
          </cell>
          <cell r="C119" t="str">
            <v>UN</v>
          </cell>
          <cell r="D119">
            <v>49636.49</v>
          </cell>
        </row>
        <row r="120">
          <cell r="A120" t="str">
            <v>2.4.216</v>
          </cell>
          <cell r="B120" t="str">
            <v>SUMINISTRO E INSTALACION CODO GRAN RADIO PVC BIAXIAL 22.5°  D=6"</v>
          </cell>
          <cell r="C120" t="str">
            <v>UN</v>
          </cell>
          <cell r="D120">
            <v>119510.75</v>
          </cell>
        </row>
        <row r="121">
          <cell r="A121" t="str">
            <v>2.4.217</v>
          </cell>
          <cell r="B121" t="str">
            <v>SUMINISTRO E INSTALACION CODO GRAN RADIO PVC BIAXIAL 11 1/4°  D=3"</v>
          </cell>
          <cell r="C121" t="str">
            <v>UN</v>
          </cell>
          <cell r="D121">
            <v>26267.49</v>
          </cell>
        </row>
        <row r="122">
          <cell r="A122" t="str">
            <v>2.4.218</v>
          </cell>
          <cell r="B122" t="str">
            <v>SUMINISTRO E INSTALACION CODO GRAN RADIO PVC BIAXIAL 11 1/4°  D=4"</v>
          </cell>
          <cell r="C122" t="str">
            <v>UN</v>
          </cell>
          <cell r="D122">
            <v>47317.49</v>
          </cell>
        </row>
        <row r="123">
          <cell r="A123" t="str">
            <v>2.4.219</v>
          </cell>
          <cell r="B123" t="str">
            <v>SUMINISTRO E INSTALACION CODO GRAN RADIO PVC BIAXIAL 11 1/4°  D=6"</v>
          </cell>
          <cell r="C123" t="str">
            <v>UN</v>
          </cell>
          <cell r="D123">
            <v>106484.8</v>
          </cell>
        </row>
        <row r="124">
          <cell r="A124" t="str">
            <v>2.4.220</v>
          </cell>
          <cell r="B124" t="str">
            <v>SUMINISTRO E INSTALACION CODO PVC SANITARIO D=12"</v>
          </cell>
          <cell r="C124" t="str">
            <v>UN</v>
          </cell>
          <cell r="D124">
            <v>267730.75</v>
          </cell>
        </row>
        <row r="125">
          <cell r="A125" t="str">
            <v>2.4.221</v>
          </cell>
          <cell r="B125" t="str">
            <v>SUMINISTRO E INSTALACIÓN DE MEDIDOR 1/2" CHORRO ÚNICO CLASE B INCLUYE ACCESORIOS COMPLEMENTARIOS PARA SU CONEXIÓN</v>
          </cell>
          <cell r="C125" t="str">
            <v>UN</v>
          </cell>
          <cell r="D125">
            <v>55408.5</v>
          </cell>
        </row>
        <row r="126">
          <cell r="A126" t="str">
            <v>2.4.222</v>
          </cell>
          <cell r="B126" t="str">
            <v>SUMINISTRO E INSTALACIÓN DE CAJA PARA MEDIDOR DE 1/2" CON TAPA HD</v>
          </cell>
          <cell r="C126" t="str">
            <v>UN</v>
          </cell>
          <cell r="D126">
            <v>23347.84</v>
          </cell>
        </row>
        <row r="127">
          <cell r="A127" t="str">
            <v>2.4.223</v>
          </cell>
          <cell r="B127" t="str">
            <v xml:space="preserve">SUMINISTRO E INSTALACIÓN DE VARILLA PARA ANCLAJE GALVANIZADA D=1/2"" INCLUYE TUERCA Y ARANDELA CUADRADA DE 0.1*0.1M*1/8"  </v>
          </cell>
          <cell r="C127" t="str">
            <v>UN</v>
          </cell>
          <cell r="D127">
            <v>7690.97</v>
          </cell>
        </row>
        <row r="128">
          <cell r="A128" t="str">
            <v>2.4.224</v>
          </cell>
          <cell r="B128" t="str">
            <v xml:space="preserve">Suministro e Instalación de Valvula Compuerta H.F. D = 2" Extremo Brida Sello Elástico, 250 PSI.  </v>
          </cell>
          <cell r="C128" t="str">
            <v>UN</v>
          </cell>
          <cell r="D128">
            <v>354315.38</v>
          </cell>
        </row>
        <row r="129">
          <cell r="A129" t="str">
            <v>2.4.225</v>
          </cell>
          <cell r="B129" t="str">
            <v>SUMINISTRO E INSTALACIÓN VÁLVULA COMPUERTA  H.F. D = 3" EXTREMO BRIDA SELLO ELASTICO, 250 PSI</v>
          </cell>
          <cell r="C129" t="str">
            <v>UN</v>
          </cell>
          <cell r="D129">
            <v>484235.38</v>
          </cell>
        </row>
        <row r="130">
          <cell r="A130" t="str">
            <v>2.4.226</v>
          </cell>
          <cell r="B130" t="str">
            <v>Suministro e Instalación de Valvula Compuerta H.F. D=4" Extremo Brida Sello Elástico, 250 PSI</v>
          </cell>
          <cell r="C130" t="str">
            <v>UN</v>
          </cell>
          <cell r="D130">
            <v>1063075.3799999999</v>
          </cell>
        </row>
        <row r="131">
          <cell r="A131" t="str">
            <v>2.4.227</v>
          </cell>
          <cell r="B131" t="str">
            <v>Suministro e Instalación de Valvula Compuerta  (Extremo Bridada) 6"</v>
          </cell>
          <cell r="C131" t="str">
            <v>UN</v>
          </cell>
          <cell r="D131">
            <v>1509675.38</v>
          </cell>
        </row>
        <row r="132">
          <cell r="A132" t="str">
            <v>2.4.228</v>
          </cell>
          <cell r="B132" t="str">
            <v xml:space="preserve">SUMINISTRO E INSTALACIÓN VÁLVULA COMPUERTA H.F. D = 8" EXTREMO BRIDA SELLO ELASTICO, 250 PSI  </v>
          </cell>
          <cell r="C132" t="str">
            <v>UN</v>
          </cell>
          <cell r="D132">
            <v>1063075.3799999999</v>
          </cell>
        </row>
        <row r="133">
          <cell r="A133" t="str">
            <v>2.4.229</v>
          </cell>
          <cell r="B133" t="str">
            <v xml:space="preserve">SUMINISTRO E INSTALACIÓN VÁLVULA COMPUERTA H.F.  D = 2" EXTREMO LISO, SELLO ELASTICO 250 PSI  </v>
          </cell>
          <cell r="C133" t="str">
            <v>UN</v>
          </cell>
          <cell r="D133">
            <v>317195.38</v>
          </cell>
        </row>
        <row r="134">
          <cell r="A134" t="str">
            <v>2.4.230</v>
          </cell>
          <cell r="B134" t="str">
            <v>SUMINISTRO E INSTALACIÓN VÁLVULA COMPUERTA H.F. D = 3" EXTREMO LISO, SELLO ELASTICO, 250 PSI</v>
          </cell>
          <cell r="C134" t="str">
            <v>UN</v>
          </cell>
          <cell r="D134">
            <v>444795.38</v>
          </cell>
        </row>
        <row r="135">
          <cell r="A135" t="str">
            <v>2.4.231</v>
          </cell>
          <cell r="B135" t="str">
            <v xml:space="preserve">SUMINISTRO E INSTALACIÓN VÁLVULA COMPUERTA H.F. D = 4" EXTREMO LISO, SELLO ELASTICO, 250 PSI  </v>
          </cell>
          <cell r="C135" t="str">
            <v>UN</v>
          </cell>
          <cell r="D135">
            <v>566595.38</v>
          </cell>
        </row>
        <row r="136">
          <cell r="A136" t="str">
            <v>2.4.232</v>
          </cell>
          <cell r="B136" t="str">
            <v xml:space="preserve">SUMINISTRO E INSTALACIÓN VÁLVULA COMPUERTA  H.F. D = 6" EXTREMO LISO, SELLO ELASTICO, 250 PSI  </v>
          </cell>
          <cell r="C136" t="str">
            <v>UN</v>
          </cell>
          <cell r="D136">
            <v>993475.38</v>
          </cell>
        </row>
        <row r="137">
          <cell r="A137" t="str">
            <v>2.4.233</v>
          </cell>
          <cell r="B137" t="str">
            <v xml:space="preserve">SUMINISTRO E INSTALACIÓN VÁLVULA COMPUERTA H.F. D = 8" EXTREMO LISO, SELLO ELASTICO, 250 PSI </v>
          </cell>
          <cell r="C137" t="str">
            <v>UN</v>
          </cell>
          <cell r="D137">
            <v>1452835.38</v>
          </cell>
        </row>
        <row r="138">
          <cell r="A138" t="str">
            <v>2.4.234</v>
          </cell>
          <cell r="B138" t="str">
            <v>SUMINISTRO E INSTALACIÓN HIDRANTE TIPO MILLAN  D = 3" BRIDA</v>
          </cell>
          <cell r="C138" t="str">
            <v>UN</v>
          </cell>
          <cell r="D138">
            <v>1842345</v>
          </cell>
        </row>
        <row r="139">
          <cell r="A139" t="str">
            <v>2.4.235</v>
          </cell>
          <cell r="B139" t="str">
            <v>SUMINISTRO E INSTALACIÓN HIDRANTE TIPO MILLAN  D = 4" BRIDA</v>
          </cell>
          <cell r="C139" t="str">
            <v>UN</v>
          </cell>
          <cell r="D139">
            <v>2693524</v>
          </cell>
        </row>
        <row r="140">
          <cell r="A140" t="str">
            <v>2.4.236</v>
          </cell>
          <cell r="B140" t="str">
            <v>SUMINISTRO E INSTALACIÓN HIDRANTE TIPO MILLAN  D = 6" BRIDA</v>
          </cell>
          <cell r="C140" t="str">
            <v>UN</v>
          </cell>
          <cell r="D140">
            <v>3294921</v>
          </cell>
        </row>
        <row r="141">
          <cell r="A141" t="str">
            <v>2.4.237</v>
          </cell>
          <cell r="B141" t="str">
            <v>SUMINISTRO E INSTALACIÓN HIDRANTE TIPO MILLAN  D = 3" E.L.</v>
          </cell>
          <cell r="C141" t="str">
            <v>UN</v>
          </cell>
          <cell r="D141">
            <v>1750961</v>
          </cell>
        </row>
        <row r="142">
          <cell r="A142" t="str">
            <v>2.4.238</v>
          </cell>
          <cell r="B142" t="str">
            <v>SUMINISTRO E INSTALACIÓN HIDRANTE TIPO MILLAN  D = 4" E.L.</v>
          </cell>
          <cell r="C142" t="str">
            <v>UN</v>
          </cell>
          <cell r="D142">
            <v>2426081</v>
          </cell>
        </row>
        <row r="143">
          <cell r="A143" t="str">
            <v>2.4.239</v>
          </cell>
          <cell r="B143" t="str">
            <v>SUMINISTRO E INSTALACIÓN HIDRANTE TIPO MILLAN  D = 6" E.L.</v>
          </cell>
          <cell r="C143" t="str">
            <v>UN</v>
          </cell>
          <cell r="D143">
            <v>3154561</v>
          </cell>
        </row>
        <row r="144">
          <cell r="A144" t="str">
            <v>2.4.240</v>
          </cell>
          <cell r="B144" t="str">
            <v>SUMINISTRO E INSTALACIÓN VÁLVULA DE CHEQUE H.F.   D = 2" E. BRIDA</v>
          </cell>
          <cell r="C144" t="str">
            <v>UN</v>
          </cell>
          <cell r="D144">
            <v>512283</v>
          </cell>
        </row>
        <row r="145">
          <cell r="A145" t="str">
            <v>2.4.241</v>
          </cell>
          <cell r="B145" t="str">
            <v>SUMINISTRO E INSTALACIÓN VÁLVULA DE CHEQUE H.F.   D = 3" E. BRIDA</v>
          </cell>
          <cell r="C145" t="str">
            <v>UN</v>
          </cell>
          <cell r="D145">
            <v>648159</v>
          </cell>
        </row>
        <row r="146">
          <cell r="A146" t="str">
            <v>2.4.242</v>
          </cell>
          <cell r="B146" t="str">
            <v>SUMINISTRO E INSTALACIÓN VÁLVULA DE CHEQUE H.F.   D = 4" E. BRIDA</v>
          </cell>
          <cell r="C146" t="str">
            <v>UN</v>
          </cell>
          <cell r="D146">
            <v>750239</v>
          </cell>
        </row>
        <row r="147">
          <cell r="A147" t="str">
            <v>2.4.243</v>
          </cell>
          <cell r="B147" t="str">
            <v>SUMINISTRO E INSTALACIÓN VÁLULA DE CHEQUE H.F.    D =  6" E. BRIDA</v>
          </cell>
          <cell r="C147" t="str">
            <v>UN</v>
          </cell>
          <cell r="D147">
            <v>1226999</v>
          </cell>
        </row>
        <row r="148">
          <cell r="A148" t="str">
            <v>2.4.244</v>
          </cell>
          <cell r="B148" t="str">
            <v>SUMINISTRO E INSTALACIÓN VÁLVULA DE CHEQUE H.F.  D = 8" E. BRIDA</v>
          </cell>
          <cell r="C148" t="str">
            <v>UN</v>
          </cell>
          <cell r="D148">
            <v>1656152</v>
          </cell>
        </row>
        <row r="149">
          <cell r="A149" t="str">
            <v>2.4.245</v>
          </cell>
          <cell r="B149" t="str">
            <v>SUMINISTRO E INSTALACIÓN REGISTRO DE BOLA  D = 2" TIPO PESADO</v>
          </cell>
          <cell r="C149" t="str">
            <v>UN</v>
          </cell>
          <cell r="D149">
            <v>93137</v>
          </cell>
        </row>
        <row r="150">
          <cell r="A150" t="str">
            <v>2.4.246</v>
          </cell>
          <cell r="B150" t="str">
            <v>SUMINISTRO E INSTALACIÓN REGISTRO DE BOLA  D = 2½" TIPO PESAD</v>
          </cell>
          <cell r="C150" t="str">
            <v>UN</v>
          </cell>
          <cell r="D150">
            <v>137065</v>
          </cell>
        </row>
        <row r="151">
          <cell r="A151" t="str">
            <v>2.4.247</v>
          </cell>
          <cell r="B151" t="str">
            <v>SUMINISTRO E INSTALACIÓN REGISTRO DE BOLA  D = 3" TIPO PESADO</v>
          </cell>
          <cell r="C151" t="str">
            <v>UN</v>
          </cell>
          <cell r="D151">
            <v>291495</v>
          </cell>
        </row>
        <row r="152">
          <cell r="A152" t="str">
            <v>2.4.248</v>
          </cell>
          <cell r="B152" t="str">
            <v>SUMINISTRO E INSTALACIÓN REGISTRO DE BOLA  D = 4" TIPO PESADO</v>
          </cell>
          <cell r="C152" t="str">
            <v>UN</v>
          </cell>
          <cell r="D152">
            <v>302010</v>
          </cell>
        </row>
        <row r="153">
          <cell r="A153" t="str">
            <v>2.4.249</v>
          </cell>
          <cell r="B153" t="str">
            <v>SUMINISTRO E INSTALACIÓN REGISTRO DE BOLA  D = ½" TIPO LIVIANO</v>
          </cell>
          <cell r="C153" t="str">
            <v>UN</v>
          </cell>
          <cell r="D153">
            <v>14082.85</v>
          </cell>
        </row>
        <row r="154">
          <cell r="A154" t="str">
            <v>2.4.250</v>
          </cell>
          <cell r="B154" t="str">
            <v>SUMINISTRO E INSTALACIÓN REGISTRO DE BOLA  D = 3/4"  TIPO LIVIANO</v>
          </cell>
          <cell r="C154" t="str">
            <v>UN</v>
          </cell>
          <cell r="D154">
            <v>16582.849999999999</v>
          </cell>
        </row>
        <row r="155">
          <cell r="A155" t="str">
            <v>2.4.251</v>
          </cell>
          <cell r="B155" t="str">
            <v>SUMINISTRO E INSTALACIÓN REGISTRO DE BOLA  D = 1"  TIPO LIVIANO</v>
          </cell>
          <cell r="C155" t="str">
            <v>UN</v>
          </cell>
          <cell r="D155">
            <v>15082.85</v>
          </cell>
        </row>
        <row r="156">
          <cell r="A156" t="str">
            <v>2.4.252</v>
          </cell>
          <cell r="B156" t="str">
            <v>SUMINISTRO E INSTALACIÓN REGISTRO DE BOLA  D = 1½" TIPO LIVIANO</v>
          </cell>
          <cell r="C156" t="str">
            <v>UN</v>
          </cell>
          <cell r="D156">
            <v>43431</v>
          </cell>
        </row>
        <row r="157">
          <cell r="A157" t="str">
            <v>2.4.253</v>
          </cell>
          <cell r="B157" t="str">
            <v>SUMINISTRO E INSTALACIÓN REGISTRO DE BOLA  D = 2" TIPO LIVIANO</v>
          </cell>
          <cell r="C157" t="str">
            <v>UN</v>
          </cell>
          <cell r="D157">
            <v>62494</v>
          </cell>
        </row>
        <row r="158">
          <cell r="A158" t="str">
            <v>2.4.254</v>
          </cell>
          <cell r="B158" t="str">
            <v>CONEXIONES DOMICILIARIAS PVC 1/2", INCLUYE CAJA Y MEDIDOR</v>
          </cell>
          <cell r="C158" t="str">
            <v>UN</v>
          </cell>
          <cell r="D158">
            <v>253756</v>
          </cell>
        </row>
        <row r="159">
          <cell r="A159" t="str">
            <v>2.4.255</v>
          </cell>
          <cell r="B159" t="str">
            <v xml:space="preserve">SUMINISTRO E INSTALACIÓN CAJAS PARA VÁLVULAS TIPO CHOROTE EN H.F.  </v>
          </cell>
          <cell r="C159" t="str">
            <v>UN</v>
          </cell>
          <cell r="D159">
            <v>123138</v>
          </cell>
        </row>
        <row r="160">
          <cell r="A160" t="str">
            <v>2.4.256</v>
          </cell>
          <cell r="B160" t="str">
            <v>SUMINISTRO E INSTALACIÓN VENTOSA DE DOBLE ACCIÓN  D = ½"  EN HIERRO DÚCTIL</v>
          </cell>
          <cell r="C160" t="str">
            <v>UN</v>
          </cell>
          <cell r="D160">
            <v>231125</v>
          </cell>
        </row>
        <row r="161">
          <cell r="A161" t="str">
            <v>2.4.257</v>
          </cell>
          <cell r="B161" t="str">
            <v>SUMINISTRO E INSTALACIÓN VENTOSA  DE DOBLE ACCIÓN PVC  D = 2"  250 PSI</v>
          </cell>
          <cell r="C161" t="str">
            <v>UN</v>
          </cell>
          <cell r="D161">
            <v>257662</v>
          </cell>
        </row>
        <row r="162">
          <cell r="A162" t="str">
            <v>2.4.258</v>
          </cell>
          <cell r="B162" t="str">
            <v xml:space="preserve">ARENA PARA LECHO FILTRANTE (CANTO RODADO, % SILICE &gt;99, CE = (0.7 - 0.9), % SOLUBILIDAD HCI &lt; 4%, COEFICIENTE UNIF. = (2 - 3.5)).  </v>
          </cell>
          <cell r="C162" t="str">
            <v>M3</v>
          </cell>
          <cell r="D162">
            <v>462892</v>
          </cell>
        </row>
        <row r="163">
          <cell r="A163" t="str">
            <v>2.4.259</v>
          </cell>
          <cell r="B163" t="str">
            <v>GRAVAS PARA LECHO FILTRANTE (3 - 5 MM) DE CANTO RODADO</v>
          </cell>
          <cell r="C163" t="str">
            <v>M3</v>
          </cell>
          <cell r="D163">
            <v>444917</v>
          </cell>
        </row>
        <row r="164">
          <cell r="A164" t="str">
            <v xml:space="preserve">2.4.260 </v>
          </cell>
          <cell r="B164" t="str">
            <v>Suministro e instalación Cinta PVC D = 0.10 m</v>
          </cell>
          <cell r="C164" t="str">
            <v>ML</v>
          </cell>
          <cell r="D164">
            <v>10537</v>
          </cell>
        </row>
        <row r="165">
          <cell r="A165" t="str">
            <v>2.4.261</v>
          </cell>
          <cell r="B165" t="str">
            <v xml:space="preserve">CINTA SIKA  PVC. V=0.15  </v>
          </cell>
          <cell r="C165" t="str">
            <v>ML</v>
          </cell>
          <cell r="D165">
            <v>17188</v>
          </cell>
        </row>
        <row r="166">
          <cell r="A166" t="str">
            <v>2.4.262</v>
          </cell>
          <cell r="B166" t="str">
            <v>Suministro e instalación Cinta PVC D = 0.22 m</v>
          </cell>
          <cell r="C166" t="str">
            <v>ML</v>
          </cell>
          <cell r="D166">
            <v>31106</v>
          </cell>
        </row>
        <row r="167">
          <cell r="A167" t="str">
            <v>2.5.1</v>
          </cell>
          <cell r="B167" t="str">
            <v>UNIÓN PVC SANITARIA D=2"</v>
          </cell>
          <cell r="C167" t="str">
            <v>UN</v>
          </cell>
          <cell r="D167">
            <v>2200</v>
          </cell>
        </row>
        <row r="168">
          <cell r="A168" t="str">
            <v>2.5.2</v>
          </cell>
          <cell r="B168" t="str">
            <v>UNIÓN PVC SANITARIA D=3"</v>
          </cell>
          <cell r="C168" t="str">
            <v>UN</v>
          </cell>
          <cell r="D168">
            <v>2932</v>
          </cell>
        </row>
        <row r="169">
          <cell r="A169" t="str">
            <v>2.5.3</v>
          </cell>
          <cell r="B169" t="str">
            <v>UNIÓN PVC SANITARIA D=4"</v>
          </cell>
          <cell r="C169" t="str">
            <v>UN</v>
          </cell>
          <cell r="D169">
            <v>5307</v>
          </cell>
        </row>
        <row r="170">
          <cell r="A170" t="str">
            <v>2.5.4</v>
          </cell>
          <cell r="B170" t="str">
            <v>UNIÓN PVC SANITARIA D=6"</v>
          </cell>
          <cell r="C170" t="str">
            <v>UN</v>
          </cell>
          <cell r="D170">
            <v>21402</v>
          </cell>
        </row>
        <row r="171">
          <cell r="A171" t="str">
            <v>2.5.5</v>
          </cell>
          <cell r="B171" t="str">
            <v>UNIÓN PVC SANITARIA D=8"</v>
          </cell>
          <cell r="C171" t="str">
            <v>UN</v>
          </cell>
          <cell r="D171">
            <v>54277</v>
          </cell>
        </row>
        <row r="172">
          <cell r="A172" t="str">
            <v>2.5.6</v>
          </cell>
          <cell r="B172" t="str">
            <v>SUMINISTRO E INSTALACIÓN TUBERÍA DE ALCANTARILLADO PVC  D= 24"</v>
          </cell>
          <cell r="C172" t="str">
            <v>ML</v>
          </cell>
          <cell r="D172">
            <v>238113</v>
          </cell>
        </row>
        <row r="173">
          <cell r="A173" t="str">
            <v>2.5.7</v>
          </cell>
          <cell r="B173" t="str">
            <v>SUMINISTRO E INSTALACIÓN TUBERÍA DE ALCANTARILLADO PVC  D= 36"</v>
          </cell>
          <cell r="C173" t="str">
            <v>ML</v>
          </cell>
          <cell r="D173">
            <v>529403</v>
          </cell>
        </row>
        <row r="174">
          <cell r="A174" t="str">
            <v>2.5.8</v>
          </cell>
          <cell r="B174" t="str">
            <v xml:space="preserve">SUMINISTRO E INSTALACIÓN TUBERÍA DE ALCANTARILLADO PVC  D= 42"  </v>
          </cell>
          <cell r="C174" t="str">
            <v>ML</v>
          </cell>
          <cell r="D174">
            <v>823755</v>
          </cell>
        </row>
        <row r="175">
          <cell r="A175" t="str">
            <v>2.5.9</v>
          </cell>
          <cell r="B175" t="str">
            <v xml:space="preserve">SUMINISTRO E INSTALACION CODO PVC SANITARIO D=4"  </v>
          </cell>
          <cell r="C175" t="str">
            <v>UN</v>
          </cell>
          <cell r="D175">
            <v>8716</v>
          </cell>
        </row>
        <row r="176">
          <cell r="A176" t="str">
            <v>2.5.10</v>
          </cell>
          <cell r="B176" t="str">
            <v xml:space="preserve">SUMINISTRO E INSTALACION CODO PVC SANITARIO D=6"  </v>
          </cell>
          <cell r="C176" t="str">
            <v>UN</v>
          </cell>
          <cell r="D176">
            <v>70287</v>
          </cell>
        </row>
        <row r="177">
          <cell r="A177" t="str">
            <v>2.5.11</v>
          </cell>
          <cell r="B177" t="str">
            <v>SUMINISTRO E INSTALACION CODO PVC SANITARIO D=8"</v>
          </cell>
          <cell r="C177" t="str">
            <v>UN</v>
          </cell>
          <cell r="D177">
            <v>111476</v>
          </cell>
        </row>
        <row r="178">
          <cell r="A178" t="str">
            <v>2.5.12</v>
          </cell>
          <cell r="B178" t="str">
            <v>SUMINISTRO E INSTALACION CODO PVC SANITARIO D=2"</v>
          </cell>
          <cell r="C178" t="str">
            <v>UN</v>
          </cell>
          <cell r="D178">
            <v>2596</v>
          </cell>
        </row>
        <row r="179">
          <cell r="A179" t="str">
            <v>2.5.13</v>
          </cell>
          <cell r="B179" t="str">
            <v>SUMINISTRO E INSTALACION CODO PVC SANITARIO D=3"</v>
          </cell>
          <cell r="C179" t="str">
            <v>UN</v>
          </cell>
          <cell r="D179">
            <v>5290</v>
          </cell>
        </row>
        <row r="180">
          <cell r="A180" t="str">
            <v>2.5.14</v>
          </cell>
          <cell r="B180" t="str">
            <v>SUMINISTRO E INSTALACION CODO PVC SANITARIO D=10"</v>
          </cell>
          <cell r="C180" t="str">
            <v>UN</v>
          </cell>
          <cell r="D180">
            <v>342130</v>
          </cell>
        </row>
        <row r="181">
          <cell r="A181" t="str">
            <v>2.5.15</v>
          </cell>
          <cell r="B181" t="str">
            <v>SUMINISTRO E INSTALACION ADAPTADOR DE LIMPIEZA PVC SANITARIA D=2"</v>
          </cell>
          <cell r="C181" t="str">
            <v>UN</v>
          </cell>
          <cell r="D181">
            <v>4827</v>
          </cell>
        </row>
        <row r="182">
          <cell r="A182" t="str">
            <v>2.5.16</v>
          </cell>
          <cell r="B182" t="str">
            <v>SUMINISTRO E INSTALACION ADAPTADOR DE LIMPIEZA PVC SANITARIA D=3"</v>
          </cell>
          <cell r="C182" t="str">
            <v>UN</v>
          </cell>
          <cell r="D182">
            <v>9750</v>
          </cell>
        </row>
        <row r="183">
          <cell r="A183" t="str">
            <v>2.5.17</v>
          </cell>
          <cell r="B183" t="str">
            <v>SUMINISTRO E INSTALACION ADAPTADOR DE LIMPIEZA PVC SANITARIA D=4"</v>
          </cell>
          <cell r="C183" t="str">
            <v>UN</v>
          </cell>
          <cell r="D183">
            <v>14100</v>
          </cell>
        </row>
        <row r="184">
          <cell r="A184" t="str">
            <v>2.5.18</v>
          </cell>
          <cell r="B184" t="str">
            <v>SUMINISTRO E INSTALACION ADAPTADOR DE LIMPIEZA PVC SANITARIA D=6"</v>
          </cell>
          <cell r="C184" t="str">
            <v>UN</v>
          </cell>
          <cell r="D184">
            <v>36144</v>
          </cell>
        </row>
        <row r="185">
          <cell r="A185" t="str">
            <v>2.5.19</v>
          </cell>
          <cell r="B185" t="str">
            <v>SUMINISTRO E INSTALACION YEE PVC SANITARIA D=2"</v>
          </cell>
          <cell r="C185" t="str">
            <v>UN</v>
          </cell>
          <cell r="D185">
            <v>5243</v>
          </cell>
        </row>
        <row r="186">
          <cell r="A186" t="str">
            <v>2.5.20</v>
          </cell>
          <cell r="B186" t="str">
            <v>SUMINISTRO E INSTALACION YEE PVC SANITARIA D=3"</v>
          </cell>
          <cell r="C186" t="str">
            <v>UN</v>
          </cell>
          <cell r="D186">
            <v>10189</v>
          </cell>
        </row>
        <row r="187">
          <cell r="A187" t="str">
            <v>2.5.21</v>
          </cell>
          <cell r="B187" t="str">
            <v>SUMINISTRO E INSTALACION YEE PVC SANITARIA D=4"</v>
          </cell>
          <cell r="C187" t="str">
            <v>UN</v>
          </cell>
          <cell r="D187">
            <v>17169</v>
          </cell>
        </row>
        <row r="188">
          <cell r="A188" t="str">
            <v>2.5.22</v>
          </cell>
          <cell r="B188" t="str">
            <v>SUMINISTRO E INSTALACION YEE PVC SANITARIA D=6"</v>
          </cell>
          <cell r="C188" t="str">
            <v>UN</v>
          </cell>
          <cell r="D188">
            <v>79910</v>
          </cell>
        </row>
        <row r="189">
          <cell r="A189" t="str">
            <v>2.5.23</v>
          </cell>
          <cell r="B189" t="str">
            <v>SUMINISTRO E INSTALACIÓN TUBERIA DE ALCANTARILLADO GRP  D= 300mm, PN=1 Bar, SN=2500 (N/m2), incluye acople cada 6.0m</v>
          </cell>
          <cell r="C189" t="str">
            <v>ML</v>
          </cell>
          <cell r="D189">
            <v>181929</v>
          </cell>
        </row>
        <row r="190">
          <cell r="A190" t="str">
            <v>2.5.24</v>
          </cell>
          <cell r="B190" t="str">
            <v>SUMINISTRO E INSTALACIÓN TUBERIA DE ALCANTARILLADO GRP  D= 350mm, PN=1 Bar, SN=2500 (N/m2), incluye acople cada 6.0m</v>
          </cell>
          <cell r="C190" t="str">
            <v>ML</v>
          </cell>
          <cell r="D190">
            <v>206733</v>
          </cell>
        </row>
        <row r="191">
          <cell r="A191" t="str">
            <v>2.5.25</v>
          </cell>
          <cell r="B191" t="str">
            <v>SUMINISTRO E INSTALACIÓN TUBERIA DE ALCANTARILLADO GRP  D= 400mm, PN=1 Bar, SN=2500 (N/m2), incluye acople cada 6.0m</v>
          </cell>
          <cell r="C191" t="str">
            <v>ML</v>
          </cell>
          <cell r="D191">
            <v>253700</v>
          </cell>
        </row>
        <row r="192">
          <cell r="A192" t="str">
            <v>2.5.26</v>
          </cell>
          <cell r="B192" t="str">
            <v>SUMINISTRO E INSTALACIÓN TUBERIA DE ALCANTARILLADO GRP  D= 450mm, PN=1 Bar, SN=2500 (N/m2), incluye acople cada 6.0m</v>
          </cell>
          <cell r="C192" t="str">
            <v>ML</v>
          </cell>
          <cell r="D192">
            <v>280261</v>
          </cell>
        </row>
        <row r="193">
          <cell r="A193" t="str">
            <v>2.5.27</v>
          </cell>
          <cell r="B193" t="str">
            <v>SUMINISTRO E INSTALACIÓN TUBERIA DE ALCANTARILLADO GRP  D= 500mm, PN=1 Bar, SN=2500 (N/m2), incluye acople cada 6.0m</v>
          </cell>
          <cell r="C193" t="str">
            <v>ML</v>
          </cell>
          <cell r="D193">
            <v>315313</v>
          </cell>
        </row>
        <row r="194">
          <cell r="A194" t="str">
            <v>2.5.28</v>
          </cell>
          <cell r="B194" t="str">
            <v>SUMINISTRO E INSTALACIÓN TUBERIA DE ALCANTARILLADO GRP  D= 600mm, PN=1 Bar, SN=2500 (N/m2), incluye acople cada 6.0m</v>
          </cell>
          <cell r="C194" t="str">
            <v>ML</v>
          </cell>
          <cell r="D194">
            <v>397866</v>
          </cell>
        </row>
        <row r="195">
          <cell r="A195" t="str">
            <v>2.5.29</v>
          </cell>
          <cell r="B195" t="str">
            <v>SUMINISTRO E INSTALACIÓN TUBERIA DE ALCANTARILLADO GRP  D= 700mm, PN=1 Bar, SN=2500 (N/m2), incluye acople cada 6.0m</v>
          </cell>
          <cell r="C195" t="str">
            <v>ML</v>
          </cell>
          <cell r="D195">
            <v>507135</v>
          </cell>
        </row>
        <row r="196">
          <cell r="A196" t="str">
            <v>2.5.30</v>
          </cell>
          <cell r="B196" t="str">
            <v>SUMINISTRO E INSTALACIÓN TUBERIA DE ALCANTARILLADO GRP  D= 800mm, PN=1 Bar, SN=2500 (N/m2), incluye acople cada 6.0m</v>
          </cell>
          <cell r="C196" t="str">
            <v>ML</v>
          </cell>
          <cell r="D196">
            <v>577221</v>
          </cell>
        </row>
        <row r="197">
          <cell r="A197" t="str">
            <v>2.5.31</v>
          </cell>
          <cell r="B197" t="str">
            <v>SUMINISTRO E INSTALACIÓN TUBERIA DE ALCANTARILLADO GRP  D= 900mm, PN=1 Bar, SN=2500 (N/m2), incluye acople cada 6.0m</v>
          </cell>
          <cell r="C197" t="str">
            <v>ML</v>
          </cell>
          <cell r="D197">
            <v>692234</v>
          </cell>
        </row>
        <row r="198">
          <cell r="A198" t="str">
            <v>2.5.32</v>
          </cell>
          <cell r="B198" t="str">
            <v>SUMINISTRO E INSTALACIÓN TUBERIA DE ALCANTARILLADO GRP  D= 1000mm, PN=1 Bar, SN=2500 (N/m2), incluye acople cada 6.0m</v>
          </cell>
          <cell r="C198" t="str">
            <v>ML</v>
          </cell>
          <cell r="D198">
            <v>750212</v>
          </cell>
        </row>
        <row r="199">
          <cell r="A199" t="str">
            <v>2.5.33</v>
          </cell>
          <cell r="B199" t="str">
            <v>SUMINISTRO E INSTALACIÓN TUBERIA DE ALCANTARILLADO GRP  D= 1100mm, PN=1 Bar, SN=2500 (N/m2), incluye acople cada 6.0m</v>
          </cell>
          <cell r="C199" t="str">
            <v>ML</v>
          </cell>
          <cell r="D199">
            <v>834876</v>
          </cell>
        </row>
        <row r="200">
          <cell r="A200" t="str">
            <v>2.5.34</v>
          </cell>
          <cell r="B200" t="str">
            <v>SUMINISTRO E INSTALACIÓN TUBERIA DE ALCANTARILLADO GRP  D= 1200mm, PN=1 Bar, SN=2500 (N/m2), incluye acople cada 6.0m</v>
          </cell>
          <cell r="C200" t="str">
            <v>ML</v>
          </cell>
          <cell r="D200">
            <v>965859</v>
          </cell>
        </row>
        <row r="201">
          <cell r="A201" t="str">
            <v>2.5.35</v>
          </cell>
          <cell r="B201" t="str">
            <v>SUMINISTRO E INSTALACIÓN TUBERIA DE ALCANTARILLADO GRP  D= 1400mm, PN=1 Bar, SN=2500 (N/m2), incluye acople cada 6.0m</v>
          </cell>
          <cell r="C201" t="str">
            <v>ML</v>
          </cell>
          <cell r="D201">
            <v>1180048</v>
          </cell>
        </row>
        <row r="202">
          <cell r="A202" t="str">
            <v>2.5.36</v>
          </cell>
          <cell r="B202" t="str">
            <v>SUMINISTRO E INSTALACIÓN TUBERIA DE ALCANTARILLADO GRP  D= 1600mm, PN=1 Bar, SN=2500 (N/m2), incluye acople cada 6.0m</v>
          </cell>
          <cell r="C202" t="str">
            <v>ML</v>
          </cell>
          <cell r="D202">
            <v>1507969</v>
          </cell>
        </row>
        <row r="203">
          <cell r="A203" t="str">
            <v>2.5.37</v>
          </cell>
          <cell r="B203" t="str">
            <v>EXCAVACIÓN A MANO MATERIAL COMUN DE 0 m  a 1.5 m</v>
          </cell>
          <cell r="C203" t="str">
            <v>M3</v>
          </cell>
          <cell r="D203">
            <v>28124</v>
          </cell>
        </row>
        <row r="204">
          <cell r="A204" t="str">
            <v>2.5.38</v>
          </cell>
          <cell r="B204" t="str">
            <v>EXCAVACIÓN A MANO MATERIAL COMUN DE 1.5 m  a  3 m</v>
          </cell>
          <cell r="C204" t="str">
            <v>M3</v>
          </cell>
          <cell r="D204">
            <v>33748</v>
          </cell>
        </row>
        <row r="205">
          <cell r="A205" t="str">
            <v>2.5.39</v>
          </cell>
          <cell r="B205" t="str">
            <v>EXCAVACIÓN A MANO MATERIAL COMUN  &gt; A 3</v>
          </cell>
          <cell r="C205" t="str">
            <v>M3</v>
          </cell>
          <cell r="D205">
            <v>35133</v>
          </cell>
        </row>
        <row r="206">
          <cell r="A206" t="str">
            <v>2.5.40</v>
          </cell>
          <cell r="B206" t="str">
            <v xml:space="preserve">SUMINISTRO E INSTALACIÓN TUBERÍA DE ALCANTARILLADO PVC D=4" </v>
          </cell>
          <cell r="C206" t="str">
            <v>ML</v>
          </cell>
          <cell r="D206" t="e">
            <v>#N/A</v>
          </cell>
        </row>
        <row r="207">
          <cell r="A207" t="str">
            <v>2.5.41</v>
          </cell>
          <cell r="B207" t="str">
            <v xml:space="preserve">SUMINISTRO E INSTALACIÓN TUBERÍA DE ALCANTARILLADO PVC  D= 6"   </v>
          </cell>
          <cell r="C207" t="str">
            <v>ML</v>
          </cell>
          <cell r="D207" t="e">
            <v>#N/A</v>
          </cell>
        </row>
        <row r="208">
          <cell r="A208" t="str">
            <v>2.5.42</v>
          </cell>
          <cell r="B208" t="str">
            <v xml:space="preserve">SUMINISTRO E INSTALACIÓN TUBERÍA DE ALCANTARILLADO PVC D=8"   </v>
          </cell>
          <cell r="C208" t="str">
            <v>ML</v>
          </cell>
          <cell r="D208" t="e">
            <v>#N/A</v>
          </cell>
        </row>
        <row r="209">
          <cell r="A209" t="str">
            <v>2.5.43</v>
          </cell>
          <cell r="B209" t="str">
            <v xml:space="preserve">SUMINISTRO E INSTALACIÓN TUBERÍA DE ALCANTARILLADO PVC  D=10"   </v>
          </cell>
          <cell r="C209" t="str">
            <v>ML</v>
          </cell>
          <cell r="D209" t="e">
            <v>#N/A</v>
          </cell>
        </row>
        <row r="210">
          <cell r="A210" t="str">
            <v>2.5.44</v>
          </cell>
          <cell r="B210" t="str">
            <v>SUMINISTRO E INSTALACIÓN TUBERÍA DE ALCANTARILLADO PVC  D=12"</v>
          </cell>
          <cell r="C210" t="str">
            <v>ML</v>
          </cell>
          <cell r="D210" t="e">
            <v>#N/A</v>
          </cell>
        </row>
        <row r="211">
          <cell r="A211" t="str">
            <v>2.5.45</v>
          </cell>
          <cell r="B211" t="str">
            <v>SUMINISTRO E INSTALACIÓN TUBERÍA DE ALCANTARILLADO PVC  D=16"</v>
          </cell>
          <cell r="C211" t="str">
            <v>ML</v>
          </cell>
          <cell r="D211" t="e">
            <v>#N/A</v>
          </cell>
        </row>
        <row r="212">
          <cell r="A212" t="str">
            <v>2.5.46</v>
          </cell>
          <cell r="B212" t="str">
            <v xml:space="preserve">SUMINISTRO E INSTALACIÓN TUBERÍA DE ALCANTARILLADO PVC W - RETEN   4" </v>
          </cell>
          <cell r="C212" t="str">
            <v>ML</v>
          </cell>
          <cell r="D212" t="e">
            <v>#N/A</v>
          </cell>
        </row>
        <row r="213">
          <cell r="A213" t="str">
            <v>2.5.47</v>
          </cell>
          <cell r="B213" t="str">
            <v xml:space="preserve">SUMINISTRO E INSTALACIÓN TUBERÍA DE ALCANTARILLADO PVC W - RETEN   6"   </v>
          </cell>
          <cell r="C213" t="str">
            <v>ML</v>
          </cell>
          <cell r="D213" t="e">
            <v>#N/A</v>
          </cell>
        </row>
        <row r="214">
          <cell r="A214" t="str">
            <v>2.5.48</v>
          </cell>
          <cell r="B214" t="str">
            <v>SUMINISTRO E INSTALACIÓN TUBERÍA DE ALCANTARILLADO PVC W - RETEN   8"</v>
          </cell>
          <cell r="C214" t="str">
            <v>ML</v>
          </cell>
          <cell r="D214" t="e">
            <v>#N/A</v>
          </cell>
        </row>
        <row r="215">
          <cell r="A215" t="str">
            <v>2.6.1</v>
          </cell>
          <cell r="B215" t="str">
            <v>PASOS UÑA DE GATO D=5/8"</v>
          </cell>
          <cell r="C215" t="str">
            <v>UN</v>
          </cell>
          <cell r="D215">
            <v>4353</v>
          </cell>
        </row>
        <row r="216">
          <cell r="A216" t="str">
            <v>2.6.2</v>
          </cell>
          <cell r="B216" t="str">
            <v>RETIRO DE TUBERÍA EXISTENTE EN GRESS 6"</v>
          </cell>
          <cell r="C216" t="str">
            <v>ML</v>
          </cell>
          <cell r="D216">
            <v>4375</v>
          </cell>
        </row>
        <row r="217">
          <cell r="A217" t="str">
            <v>2.6.3</v>
          </cell>
          <cell r="B217" t="str">
            <v>RETIRO DE TUBERÍA EXISTENTE EN GRESS 8"</v>
          </cell>
          <cell r="C217" t="str">
            <v>ML</v>
          </cell>
          <cell r="D217">
            <v>5002</v>
          </cell>
        </row>
        <row r="218">
          <cell r="A218" t="str">
            <v>2.6.4</v>
          </cell>
          <cell r="B218" t="str">
            <v>RETIRO DE TUBERÍA EXISTENTE EN GRESS 10"</v>
          </cell>
          <cell r="C218" t="str">
            <v>ML</v>
          </cell>
          <cell r="D218">
            <v>5626</v>
          </cell>
        </row>
        <row r="219">
          <cell r="A219" t="str">
            <v>2.6.5</v>
          </cell>
          <cell r="B219" t="str">
            <v>RETIRO DE TUBERÍA EXISTENTE EN CONCRETO 8"</v>
          </cell>
          <cell r="C219" t="str">
            <v>ML</v>
          </cell>
          <cell r="D219">
            <v>5251</v>
          </cell>
        </row>
        <row r="220">
          <cell r="A220" t="str">
            <v>2.6.6</v>
          </cell>
          <cell r="B220" t="str">
            <v>RETIRO DE TUBERÍA EXISTENTE EN CONCRETO 10"</v>
          </cell>
          <cell r="C220" t="str">
            <v>ML</v>
          </cell>
          <cell r="D220">
            <v>5877</v>
          </cell>
        </row>
        <row r="221">
          <cell r="A221" t="str">
            <v>2.6.7</v>
          </cell>
          <cell r="B221" t="str">
            <v>RETIRO DE TUBERÍA EXISTENTE EN CONCRETO 12"</v>
          </cell>
          <cell r="C221" t="str">
            <v>ML</v>
          </cell>
          <cell r="D221">
            <v>6501</v>
          </cell>
        </row>
        <row r="222">
          <cell r="A222" t="str">
            <v>2.6.8</v>
          </cell>
          <cell r="B222" t="str">
            <v>RETIRO DE TUBERÍA EXISTENTE EN CONCRETO 16"</v>
          </cell>
          <cell r="C222" t="str">
            <v>ML</v>
          </cell>
          <cell r="D222">
            <v>13354</v>
          </cell>
        </row>
        <row r="223">
          <cell r="A223" t="str">
            <v>2.6.9</v>
          </cell>
          <cell r="B223" t="str">
            <v>DEMOLICION POZOS DE INSPECCION</v>
          </cell>
          <cell r="C223" t="str">
            <v>UN</v>
          </cell>
          <cell r="D223">
            <v>24162</v>
          </cell>
        </row>
        <row r="224">
          <cell r="A224" t="str">
            <v>2.6.10</v>
          </cell>
          <cell r="B224" t="str">
            <v>DEMOLICION CAMARAS 2.5&lt;h&lt;3.0m</v>
          </cell>
          <cell r="C224" t="str">
            <v>UN</v>
          </cell>
          <cell r="D224">
            <v>165588</v>
          </cell>
        </row>
        <row r="225">
          <cell r="A225" t="str">
            <v>2.6.11</v>
          </cell>
          <cell r="B225" t="str">
            <v xml:space="preserve"> ARO - TAPA EN  HF - TIPO LIVIANO</v>
          </cell>
          <cell r="C225" t="str">
            <v>UN</v>
          </cell>
          <cell r="D225">
            <v>150800</v>
          </cell>
        </row>
        <row r="226">
          <cell r="A226" t="str">
            <v>2.6.12</v>
          </cell>
          <cell r="B226" t="str">
            <v>BASE Y CAÑUELA, CONCRETO 17.5 MPa - (2500 PSI)</v>
          </cell>
          <cell r="C226" t="str">
            <v>M3</v>
          </cell>
          <cell r="D226">
            <v>396965</v>
          </cell>
        </row>
        <row r="227">
          <cell r="A227" t="str">
            <v>2.6.13</v>
          </cell>
          <cell r="B227" t="str">
            <v>SUMINISTRO E INSTALACIÓN CAMARA DE INSPECCIÓN 1000mm BASE RECTA POLIETILENO DN=200mm</v>
          </cell>
          <cell r="C227" t="str">
            <v>UN</v>
          </cell>
          <cell r="D227">
            <v>1426444</v>
          </cell>
        </row>
        <row r="228">
          <cell r="A228" t="str">
            <v>2.6.14</v>
          </cell>
          <cell r="B228" t="str">
            <v>SUMINISTRO E INSTALACIÓN CAMARA DE INSPECCIÓN 1000mm BASE RECTA POLIETILENO DN=250mm</v>
          </cell>
          <cell r="C228" t="str">
            <v>UN</v>
          </cell>
          <cell r="D228">
            <v>1514839</v>
          </cell>
        </row>
        <row r="229">
          <cell r="A229" t="str">
            <v>2.6.15</v>
          </cell>
          <cell r="B229" t="str">
            <v>SUMINISTRO E INSTALACIÓN CAMARA DE INSPECCIÓN 1000mm BASE RECTA POLIETILENO DN=315mm</v>
          </cell>
          <cell r="C229" t="str">
            <v>UN</v>
          </cell>
          <cell r="D229">
            <v>1563493</v>
          </cell>
        </row>
        <row r="230">
          <cell r="A230" t="str">
            <v>2.6.16</v>
          </cell>
          <cell r="B230" t="str">
            <v>SUMINISTRO E INSTALACIÓN CAMARA DE INSPECCIÓN 1000mm INICIAL POLIETILENO DN=200mm</v>
          </cell>
          <cell r="C230" t="str">
            <v>UN</v>
          </cell>
          <cell r="D230">
            <v>1322106</v>
          </cell>
        </row>
        <row r="231">
          <cell r="A231" t="str">
            <v>2.6.17</v>
          </cell>
          <cell r="B231" t="str">
            <v>SUMINISTRO E INSTALACIÓN CAMARA DE INSPECCIÓN 1000mm INICIAL POLIETILENO DN=250mm</v>
          </cell>
          <cell r="C231" t="str">
            <v>UN</v>
          </cell>
          <cell r="D231">
            <v>1366482</v>
          </cell>
        </row>
        <row r="232">
          <cell r="A232" t="str">
            <v>2.6.18</v>
          </cell>
          <cell r="B232" t="str">
            <v>SUMINISTRO E INSTALACIÓN CAMARA DE INSPECCIÓN 1000mm BASE RECTA POLIETILENO DN=200mm</v>
          </cell>
          <cell r="C232" t="str">
            <v>UN</v>
          </cell>
          <cell r="D232">
            <v>1390480</v>
          </cell>
        </row>
        <row r="233">
          <cell r="A233" t="str">
            <v>2.6.19</v>
          </cell>
          <cell r="B233" t="str">
            <v>SUMINISTRO E INSTALACIÓN CAMARA DE INSPECCIÓN 1000mm 90° POLIETILENO DN=200mm</v>
          </cell>
          <cell r="C233" t="str">
            <v>UN</v>
          </cell>
          <cell r="D233">
            <v>1427165</v>
          </cell>
        </row>
        <row r="234">
          <cell r="A234" t="str">
            <v>2.6.20</v>
          </cell>
          <cell r="B234" t="str">
            <v>SUMINISTRO E INSTALACIÓN CAMARA DE INSPECCIÓN 1000mm 90° POLIETILENO DN=250mm</v>
          </cell>
          <cell r="C234" t="str">
            <v>UN</v>
          </cell>
          <cell r="D234">
            <v>1312301</v>
          </cell>
        </row>
        <row r="235">
          <cell r="A235" t="str">
            <v>2.6.21</v>
          </cell>
          <cell r="B235" t="str">
            <v>SUMINISTRO E INSTALACIÓN CAMARA DE INSPECCIÓN 1000mm 90° POLIETILENO DN=315mm</v>
          </cell>
          <cell r="C235" t="str">
            <v>UN</v>
          </cell>
          <cell r="D235">
            <v>1353943</v>
          </cell>
        </row>
        <row r="236">
          <cell r="A236" t="str">
            <v>2.6.22</v>
          </cell>
          <cell r="B236" t="str">
            <v>SUMINISTRO E INSTALACIÓN CAMARA DE INSPECCIÓN 1000mm TEE POLIETILENO DN=200mm</v>
          </cell>
          <cell r="C236" t="str">
            <v>UN</v>
          </cell>
          <cell r="D236">
            <v>1531417</v>
          </cell>
        </row>
        <row r="237">
          <cell r="A237" t="str">
            <v>2.6.23</v>
          </cell>
          <cell r="B237" t="str">
            <v>SUMINISTRO E INSTALACIÓN CAMARA DE INSPECCIÓN 1000mm TEE POLIETILENO DN=250mm</v>
          </cell>
          <cell r="C237" t="str">
            <v>UN</v>
          </cell>
          <cell r="D237">
            <v>1664247</v>
          </cell>
        </row>
        <row r="238">
          <cell r="A238" t="str">
            <v>2.6.24</v>
          </cell>
          <cell r="B238" t="str">
            <v>SUMINISTRO E INSTALACIÓN CAMARA DE INSPECCIÓN 1000mm TEE POLIETILENO DN=250mm</v>
          </cell>
          <cell r="C238" t="str">
            <v>UN</v>
          </cell>
          <cell r="D238">
            <v>1736704</v>
          </cell>
        </row>
        <row r="239">
          <cell r="A239" t="str">
            <v>2.6.25</v>
          </cell>
          <cell r="B239" t="str">
            <v>SUMINISTRO E INSTALACIÓN CAMARA DE INSPECCIÓN 1000mm DOBLE TEE POLIETILENO DN=200mm</v>
          </cell>
          <cell r="C239" t="str">
            <v>UN</v>
          </cell>
          <cell r="D239">
            <v>1635670</v>
          </cell>
        </row>
        <row r="240">
          <cell r="A240" t="str">
            <v>2.6.26</v>
          </cell>
          <cell r="B240" t="str">
            <v>SUMINISTRO E INSTALACIÓN CAMARA DE INSPECCIÓN 1000mm DOBLE TEE POLIETILENO DN=250mm</v>
          </cell>
          <cell r="C240" t="str">
            <v>UN</v>
          </cell>
          <cell r="D240">
            <v>1812775</v>
          </cell>
        </row>
        <row r="241">
          <cell r="A241" t="str">
            <v>2.6.27</v>
          </cell>
          <cell r="B241" t="str">
            <v>SUMINISTRO E INSTALACIÓN CAMARA DE INSPECCIÓN 1000mm DOBLE TEE POLIETILENO DN=315mm</v>
          </cell>
          <cell r="C241" t="str">
            <v>UN</v>
          </cell>
          <cell r="D241">
            <v>1909385</v>
          </cell>
        </row>
        <row r="242">
          <cell r="A242" t="str">
            <v>2.6.28</v>
          </cell>
          <cell r="B242" t="str">
            <v>SUMINISTRO E INSTALACIÓN ELEVADOR CÁMARA 1000mm X 400 mm</v>
          </cell>
          <cell r="C242" t="str">
            <v>UN</v>
          </cell>
          <cell r="D242">
            <v>530789</v>
          </cell>
        </row>
        <row r="243">
          <cell r="A243" t="str">
            <v>2.6.29</v>
          </cell>
          <cell r="B243" t="str">
            <v>SSUMINISTRO E INSTALACIÓN ELEVADOR CÁMARA 1000mm X 750 mm</v>
          </cell>
          <cell r="C243" t="str">
            <v>UN</v>
          </cell>
          <cell r="D243">
            <v>695343</v>
          </cell>
        </row>
        <row r="244">
          <cell r="A244" t="str">
            <v>2.6.30</v>
          </cell>
          <cell r="B244" t="str">
            <v>SUMINISTRO E INSTALACIÓN ELEVADOR CÁMARA 1000mm X 1000 mm</v>
          </cell>
          <cell r="C244" t="str">
            <v>UN</v>
          </cell>
          <cell r="D244">
            <v>815607</v>
          </cell>
        </row>
        <row r="245">
          <cell r="A245" t="str">
            <v>2.6.31</v>
          </cell>
          <cell r="B245" t="str">
            <v>SUMINISTRO E INSTALACIÓN ELEVADOR CÁMARA 1000mm X 400 mm</v>
          </cell>
          <cell r="C245" t="str">
            <v>UN</v>
          </cell>
          <cell r="D245">
            <v>933952</v>
          </cell>
        </row>
        <row r="246">
          <cell r="A246" t="str">
            <v>2.6.32</v>
          </cell>
          <cell r="B246" t="str">
            <v>SUMINISTRO E INSTALACIÓN ELEVADOR CÁMARA 1000mm X 1500 mm</v>
          </cell>
          <cell r="C246" t="str">
            <v>UN</v>
          </cell>
          <cell r="D246">
            <v>1038529</v>
          </cell>
        </row>
        <row r="247">
          <cell r="A247" t="str">
            <v>2.6.33</v>
          </cell>
          <cell r="B247" t="str">
            <v>SUMINISTRO E INSTALACIÓN ELEVADOR CÁMARA 1000mm X 1750 mm</v>
          </cell>
          <cell r="C247" t="str">
            <v>UN</v>
          </cell>
          <cell r="D247">
            <v>1165932</v>
          </cell>
        </row>
        <row r="248">
          <cell r="A248" t="str">
            <v>2.6.34</v>
          </cell>
          <cell r="B248" t="str">
            <v>SUMINISTRO E INSTALACIÓN ELEVADOR CÁMARA 1000mm X 2000 mm</v>
          </cell>
          <cell r="C248" t="str">
            <v>UN</v>
          </cell>
          <cell r="D248">
            <v>1270527</v>
          </cell>
        </row>
        <row r="249">
          <cell r="A249" t="str">
            <v>2.6.35</v>
          </cell>
          <cell r="B249" t="str">
            <v>SUMINISTRO E INSTALACIÓN ELEVADOR CÁMARA 1000mm X 2500 mm</v>
          </cell>
          <cell r="C249" t="str">
            <v>UN</v>
          </cell>
          <cell r="D249">
            <v>1525252</v>
          </cell>
        </row>
        <row r="250">
          <cell r="A250" t="str">
            <v>2.6.36</v>
          </cell>
          <cell r="B250" t="str">
            <v>SUMINISTRO E INSTALACIÓN ELEVADOR CÁMARA 1000mm X 3000 mm</v>
          </cell>
          <cell r="C250" t="str">
            <v>UN</v>
          </cell>
          <cell r="D250">
            <v>1734781</v>
          </cell>
        </row>
        <row r="251">
          <cell r="A251" t="str">
            <v>2.6.37</v>
          </cell>
          <cell r="B251" t="str">
            <v xml:space="preserve"> SUMINISTRO E INSTALACIÓN ELEVADOR CÁMARA 1000mm X 3250 mm</v>
          </cell>
          <cell r="C251" t="str">
            <v>UN</v>
          </cell>
          <cell r="D251" t="e">
            <v>#N/A</v>
          </cell>
        </row>
        <row r="252">
          <cell r="A252" t="str">
            <v>2.6.38</v>
          </cell>
          <cell r="B252" t="str">
            <v>SUMINISTRO E INSTALACIÓN ELEVADOR CÁMARA 1000mm X 3500 mm</v>
          </cell>
          <cell r="C252" t="str">
            <v>UN</v>
          </cell>
          <cell r="D252" t="e">
            <v>#N/A</v>
          </cell>
        </row>
        <row r="253">
          <cell r="A253" t="str">
            <v>2.6.39</v>
          </cell>
          <cell r="B253" t="str">
            <v>SUMINISTRO E INSTALACIÓN ELEVADOR CÁMARA 1000mm X 3750 mm</v>
          </cell>
          <cell r="C253" t="str">
            <v>UN</v>
          </cell>
          <cell r="D253">
            <v>2185935</v>
          </cell>
        </row>
        <row r="254">
          <cell r="A254" t="str">
            <v>2.6.40</v>
          </cell>
          <cell r="B254" t="str">
            <v>SUMINISTRO E INSTALACIÓN CONO CAMARA 1000mm CONCENTRICO</v>
          </cell>
          <cell r="C254" t="str">
            <v>UN</v>
          </cell>
          <cell r="D254">
            <v>652071</v>
          </cell>
        </row>
        <row r="255">
          <cell r="A255" t="str">
            <v>2.6.41</v>
          </cell>
          <cell r="B255" t="str">
            <v>SUMINISTRO E INSTALACIÓN CONO CAMARA 1000mm EXCENTRICO</v>
          </cell>
          <cell r="C255" t="str">
            <v>UN</v>
          </cell>
          <cell r="D255">
            <v>667155</v>
          </cell>
        </row>
        <row r="256">
          <cell r="A256" t="str">
            <v>2.6.42</v>
          </cell>
          <cell r="B256" t="str">
            <v>SUMINISTRO E INSTALACIÓN TRAMO ESCALERA CAMARA 1000mm X 500mm</v>
          </cell>
          <cell r="C256" t="str">
            <v>UN</v>
          </cell>
          <cell r="D256">
            <v>300358</v>
          </cell>
        </row>
        <row r="257">
          <cell r="A257" t="str">
            <v>2.6.43</v>
          </cell>
          <cell r="B257" t="str">
            <v>SUMINISTRO E INSTALACIÓN TORNILLO INOX 5/16" X 2" (8 UN)</v>
          </cell>
          <cell r="C257" t="str">
            <v>UN</v>
          </cell>
          <cell r="D257">
            <v>44267</v>
          </cell>
        </row>
        <row r="258">
          <cell r="A258" t="str">
            <v>2.6.44</v>
          </cell>
          <cell r="B258" t="str">
            <v xml:space="preserve">POZO DE INSPECCIÓN LADRILLO, DIÁMETRO INTERIOR 1.0 M  H  &lt; 1.0 M  </v>
          </cell>
          <cell r="C258" t="str">
            <v>UN</v>
          </cell>
          <cell r="D258">
            <v>749128</v>
          </cell>
        </row>
        <row r="259">
          <cell r="A259" t="str">
            <v>2.6.45</v>
          </cell>
          <cell r="B259" t="str">
            <v xml:space="preserve">POZO DE INSPECCIÓN LADRILLO, DIÁMETRO INTERIOR 1.2 M , 1.0 &lt;  H &lt; 1.5  </v>
          </cell>
          <cell r="C259" t="str">
            <v>UN</v>
          </cell>
          <cell r="D259">
            <v>773945</v>
          </cell>
        </row>
        <row r="260">
          <cell r="A260" t="str">
            <v>2.6.46</v>
          </cell>
          <cell r="B260" t="str">
            <v xml:space="preserve">POZO DE INSPECCIÓN, DIÁMETRO INTERIOR 1.2 M, 1.50  &lt;  H &lt; 2.00  </v>
          </cell>
          <cell r="C260" t="str">
            <v>UN</v>
          </cell>
          <cell r="D260">
            <v>1070472</v>
          </cell>
        </row>
        <row r="261">
          <cell r="A261" t="str">
            <v>2.6.47</v>
          </cell>
          <cell r="B261" t="str">
            <v xml:space="preserve">POZO DE INSPECCIÓN, DIÁMETRO INTERIOR 1.2 M , 2.0  &lt;  H &lt; 2.5   </v>
          </cell>
          <cell r="C261" t="str">
            <v>UN</v>
          </cell>
          <cell r="D261">
            <v>1387938</v>
          </cell>
        </row>
        <row r="262">
          <cell r="A262" t="str">
            <v>2.6.48</v>
          </cell>
          <cell r="B262" t="str">
            <v>POZO DE INSPECCIÓN, DIÁMETRO INTERIOR 1.5 M, 2.5  &lt; H &lt; 3.5</v>
          </cell>
          <cell r="C262" t="str">
            <v>UN</v>
          </cell>
          <cell r="D262">
            <v>2162552</v>
          </cell>
        </row>
        <row r="263">
          <cell r="A263" t="str">
            <v>2.6.49</v>
          </cell>
          <cell r="B263" t="str">
            <v>CAMARA DE CAIDA  8" X  6"</v>
          </cell>
          <cell r="C263" t="str">
            <v>UN</v>
          </cell>
          <cell r="D263">
            <v>362223</v>
          </cell>
        </row>
        <row r="264">
          <cell r="A264" t="str">
            <v>2.6.50</v>
          </cell>
          <cell r="B264" t="str">
            <v>CAMARA DE CAIDA  10" X  8"</v>
          </cell>
          <cell r="C264" t="str">
            <v>UN</v>
          </cell>
          <cell r="D264">
            <v>404789</v>
          </cell>
        </row>
        <row r="265">
          <cell r="A265" t="str">
            <v>2.6.51</v>
          </cell>
          <cell r="B265" t="str">
            <v>CAMARA DE CAIDA  12" X  10"</v>
          </cell>
          <cell r="C265" t="str">
            <v>UN</v>
          </cell>
          <cell r="D265">
            <v>790190</v>
          </cell>
        </row>
        <row r="266">
          <cell r="A266" t="str">
            <v>2.6.52</v>
          </cell>
          <cell r="B266" t="str">
            <v>CONEXIÓN DOMICILIARIA ALCANTARILLADO. INC. TUBERIA Y ACCESORIOS DE CONEXION TUBERIA</v>
          </cell>
          <cell r="C266" t="str">
            <v>UN</v>
          </cell>
          <cell r="D266">
            <v>263745</v>
          </cell>
        </row>
        <row r="267">
          <cell r="A267" t="str">
            <v>2.6.53</v>
          </cell>
          <cell r="B267" t="str">
            <v>SUMINISTRO E INSTALACIÓN DE POZO SEPTICO PLASTICO ANAEROBICO DE 1000LTS</v>
          </cell>
          <cell r="C267" t="str">
            <v>UN</v>
          </cell>
          <cell r="D267">
            <v>1910678</v>
          </cell>
        </row>
        <row r="268">
          <cell r="A268" t="str">
            <v>2.6.54</v>
          </cell>
          <cell r="B268" t="str">
            <v xml:space="preserve">CAMPO DE INFILTRACION POZO SEPTICO PLASTICO ANAEROBICO DE 1000LTS TUBERIA DRENAJE D=4"  </v>
          </cell>
          <cell r="C268" t="str">
            <v>ML</v>
          </cell>
          <cell r="D268">
            <v>712337</v>
          </cell>
        </row>
        <row r="269">
          <cell r="A269" t="str">
            <v>2.7.1</v>
          </cell>
          <cell r="B269" t="str">
            <v>CONCRETO SIMPLE DE 28 Mpa - (4000 PSI) Impermeabilizado para muros</v>
          </cell>
          <cell r="C269" t="str">
            <v>M3</v>
          </cell>
          <cell r="D269">
            <v>740913</v>
          </cell>
        </row>
        <row r="270">
          <cell r="A270" t="str">
            <v>2.7.2</v>
          </cell>
          <cell r="B270" t="str">
            <v>Concreto simple de 28 Mpa - (4000 PSI) Impermeabilizado para Tapas</v>
          </cell>
          <cell r="C270" t="str">
            <v>M3</v>
          </cell>
          <cell r="D270">
            <v>587402</v>
          </cell>
        </row>
        <row r="271">
          <cell r="A271" t="str">
            <v>2.7.3</v>
          </cell>
          <cell r="B271" t="str">
            <v>Concreto Simple de 28 Mpa - 4000 PSI Impermeabilizado para placas pisos</v>
          </cell>
          <cell r="C271" t="str">
            <v>M3</v>
          </cell>
          <cell r="D271">
            <v>615779</v>
          </cell>
        </row>
        <row r="272">
          <cell r="A272" t="str">
            <v>2.7.4</v>
          </cell>
          <cell r="B272" t="str">
            <v>CONCRETO DE 21 MPa - (3000 PSI)  IMPERMEABILIZADO PARA MUROS</v>
          </cell>
          <cell r="C272" t="str">
            <v>M3</v>
          </cell>
          <cell r="D272">
            <v>648377</v>
          </cell>
        </row>
        <row r="273">
          <cell r="A273" t="str">
            <v>2.7.5</v>
          </cell>
          <cell r="B273" t="str">
            <v>CONCRETO DE 21 MPa - (3000 PSI)  IMPERMEABILIZADO PARA PLACA DE PISO</v>
          </cell>
          <cell r="C273" t="str">
            <v>M3</v>
          </cell>
          <cell r="D273">
            <v>527660</v>
          </cell>
        </row>
        <row r="274">
          <cell r="A274" t="str">
            <v>2.7.6</v>
          </cell>
          <cell r="B274" t="str">
            <v>CONCRETO CICLÓPEO DE 17.5 Mpa - (2500 PSI), 40%  RAJÓN.   INCLUYE FORMALETA</v>
          </cell>
          <cell r="C274" t="str">
            <v>M3</v>
          </cell>
          <cell r="D274">
            <v>337113</v>
          </cell>
        </row>
        <row r="275">
          <cell r="A275" t="str">
            <v>2.7.7</v>
          </cell>
          <cell r="B275" t="str">
            <v>CONCRETO SIMPLE DE 21MPa - (3000 PSI)   IMPERMEABILIZADO PARA TAPAS</v>
          </cell>
          <cell r="C275" t="str">
            <v>M3</v>
          </cell>
          <cell r="D275">
            <v>494866</v>
          </cell>
        </row>
        <row r="276">
          <cell r="A276" t="str">
            <v>2.7.8</v>
          </cell>
          <cell r="B276" t="str">
            <v xml:space="preserve">ROTURA DE PAVIMENTO RÍGIDO PARA ZANJAS DE ACUEDUCTO Y ALCANTARILLADO  </v>
          </cell>
          <cell r="C276" t="str">
            <v>M3</v>
          </cell>
          <cell r="D276">
            <v>157552</v>
          </cell>
        </row>
        <row r="277">
          <cell r="A277" t="str">
            <v>2.7.9</v>
          </cell>
          <cell r="B277" t="str">
            <v xml:space="preserve">RECONSTRUCCIÓN DE PAVIMENTO RÍGIDO  CONCRETO 21MPa - 3000 PSI  </v>
          </cell>
          <cell r="C277" t="str">
            <v>M3</v>
          </cell>
          <cell r="D277">
            <v>439433</v>
          </cell>
        </row>
        <row r="278">
          <cell r="A278" t="str">
            <v>2.7.10</v>
          </cell>
          <cell r="B278" t="str">
            <v xml:space="preserve">Rotura de pavimento flexible para zanjas de Acueducto y Alcantarillado </v>
          </cell>
          <cell r="C278" t="str">
            <v>M3</v>
          </cell>
          <cell r="D278">
            <v>148383</v>
          </cell>
        </row>
        <row r="279">
          <cell r="A279" t="str">
            <v>2.7.11</v>
          </cell>
          <cell r="B279" t="str">
            <v>TRANSPORTE A LOMO DE MULA HASTA 4 KM</v>
          </cell>
          <cell r="C279" t="str">
            <v>CARGA</v>
          </cell>
          <cell r="D279">
            <v>67005</v>
          </cell>
        </row>
        <row r="280">
          <cell r="A280" t="str">
            <v>2.8.1</v>
          </cell>
          <cell r="B280" t="str">
            <v>CONSTRUCCION DE TRINCHOS EN GUADUA</v>
          </cell>
          <cell r="C280" t="str">
            <v>ML</v>
          </cell>
          <cell r="D280">
            <v>73114</v>
          </cell>
        </row>
        <row r="281">
          <cell r="A281" t="str">
            <v>2.8.2</v>
          </cell>
          <cell r="B281" t="str">
            <v>SIEMBRA DE PASTO</v>
          </cell>
          <cell r="C281" t="str">
            <v>M2</v>
          </cell>
          <cell r="D281">
            <v>3440</v>
          </cell>
        </row>
        <row r="282">
          <cell r="A282" t="str">
            <v>2.8.3</v>
          </cell>
          <cell r="B282" t="str">
            <v>SIEMBRA DE VICIA</v>
          </cell>
          <cell r="C282" t="str">
            <v>M2</v>
          </cell>
          <cell r="D282">
            <v>3487</v>
          </cell>
        </row>
        <row r="283">
          <cell r="A283" t="str">
            <v>2.9.1</v>
          </cell>
          <cell r="B283" t="str">
            <v>ELIMINACION DE ESPECIES PIROGENICAS</v>
          </cell>
          <cell r="C283" t="str">
            <v>M2</v>
          </cell>
          <cell r="D283">
            <v>4376</v>
          </cell>
        </row>
        <row r="284">
          <cell r="A284" t="str">
            <v>2.9.2</v>
          </cell>
          <cell r="B284" t="str">
            <v>REPOBLAMIENTO VEGETAL</v>
          </cell>
          <cell r="C284" t="str">
            <v>HA</v>
          </cell>
          <cell r="D284">
            <v>1133203</v>
          </cell>
        </row>
        <row r="285">
          <cell r="A285" t="str">
            <v>2.9.3</v>
          </cell>
          <cell r="B285" t="str">
            <v>RECUPERACION DE SUELO</v>
          </cell>
          <cell r="C285" t="str">
            <v>M2</v>
          </cell>
          <cell r="D285">
            <v>3298</v>
          </cell>
        </row>
        <row r="286">
          <cell r="A286" t="str">
            <v>2.10.1</v>
          </cell>
          <cell r="B286" t="str">
            <v>REFORESTACION PROTECTORA CON ESPECIES NATIVAS</v>
          </cell>
          <cell r="C286" t="str">
            <v>HA</v>
          </cell>
          <cell r="D286">
            <v>4408585</v>
          </cell>
        </row>
        <row r="287">
          <cell r="A287" t="str">
            <v>2.10.2</v>
          </cell>
          <cell r="B287" t="str">
            <v>MANTENIEMIENTO DE PLANTACIONES</v>
          </cell>
          <cell r="C287" t="str">
            <v>HA</v>
          </cell>
          <cell r="D287">
            <v>3273178</v>
          </cell>
        </row>
        <row r="288">
          <cell r="A288" t="str">
            <v>2.10.3</v>
          </cell>
          <cell r="B288" t="str">
            <v>MANTENIEMIENTO DE PLANTACIONES (SEGUNDO AÑO)</v>
          </cell>
          <cell r="C288" t="str">
            <v>HA</v>
          </cell>
          <cell r="D288">
            <v>3273178</v>
          </cell>
        </row>
        <row r="289">
          <cell r="A289" t="str">
            <v>2.10.4</v>
          </cell>
          <cell r="B289" t="str">
            <v>AISLAMIENTO DE PLANTACIONES Y/O PREDIOS ADQUIRIDOS</v>
          </cell>
          <cell r="C289" t="str">
            <v>ML</v>
          </cell>
          <cell r="D289">
            <v>32133</v>
          </cell>
        </row>
        <row r="290">
          <cell r="A290" t="str">
            <v>2.11.1</v>
          </cell>
          <cell r="B290" t="str">
            <v>CONSTRUCCION DE JARDINES</v>
          </cell>
          <cell r="C290" t="str">
            <v>M2</v>
          </cell>
          <cell r="D290">
            <v>55764</v>
          </cell>
        </row>
        <row r="291">
          <cell r="A291" t="str">
            <v>2.11.2</v>
          </cell>
          <cell r="B291" t="str">
            <v>ESTABLECIMIENTO DE SETOS</v>
          </cell>
          <cell r="C291" t="str">
            <v>ML</v>
          </cell>
          <cell r="D291">
            <v>14182</v>
          </cell>
        </row>
        <row r="292">
          <cell r="A292" t="str">
            <v>2.11.3</v>
          </cell>
          <cell r="B292" t="str">
            <v>MANTENIMIENTO DE PRADOS</v>
          </cell>
          <cell r="C292" t="str">
            <v>M2</v>
          </cell>
          <cell r="D292">
            <v>2296</v>
          </cell>
        </row>
        <row r="293">
          <cell r="A293" t="str">
            <v>2.11.4</v>
          </cell>
          <cell r="B293" t="str">
            <v>MANTENIEMIENTO DE SETOS</v>
          </cell>
          <cell r="C293" t="str">
            <v>ML</v>
          </cell>
          <cell r="D293">
            <v>2287</v>
          </cell>
        </row>
        <row r="294">
          <cell r="A294" t="str">
            <v>2.12.1</v>
          </cell>
          <cell r="B294" t="str">
            <v>TALLERES</v>
          </cell>
          <cell r="C294" t="str">
            <v>DD</v>
          </cell>
          <cell r="D294">
            <v>290000</v>
          </cell>
        </row>
        <row r="295">
          <cell r="A295" t="str">
            <v>3.1.8</v>
          </cell>
          <cell r="B295" t="str">
            <v>Desmonte y Limpieza en rastrojo incluye acarreo libre hasta 5KM</v>
          </cell>
          <cell r="C295" t="str">
            <v>M²</v>
          </cell>
          <cell r="D295">
            <v>1235722</v>
          </cell>
        </row>
        <row r="296">
          <cell r="A296" t="str">
            <v>3.1.13</v>
          </cell>
          <cell r="B296" t="str">
            <v>Localizacion y Replanteo Topográfico</v>
          </cell>
          <cell r="C296" t="str">
            <v>KM</v>
          </cell>
          <cell r="D296">
            <v>1747206</v>
          </cell>
        </row>
        <row r="297">
          <cell r="A297" t="str">
            <v>3.3.1</v>
          </cell>
          <cell r="B297" t="str">
            <v>EXCAVACION MANUAL EN MATERIAL COMUN</v>
          </cell>
          <cell r="C297" t="str">
            <v>M³</v>
          </cell>
          <cell r="D297">
            <v>37286</v>
          </cell>
        </row>
        <row r="298">
          <cell r="A298" t="str">
            <v>3.3.7</v>
          </cell>
          <cell r="B298" t="str">
            <v>Suministro e Instalación Concreto Simple de 24.5 MPa - (3500 P.S.I).</v>
          </cell>
          <cell r="C298" t="str">
            <v>M³</v>
          </cell>
          <cell r="D298">
            <v>353077</v>
          </cell>
        </row>
        <row r="299">
          <cell r="A299" t="str">
            <v>3.3.25</v>
          </cell>
          <cell r="B299" t="str">
            <v xml:space="preserve">Relleno con material seleccionado proveniente de excavación compactado con Plancha Vibradora </v>
          </cell>
          <cell r="C299" t="str">
            <v>M³</v>
          </cell>
          <cell r="D299">
            <v>17890</v>
          </cell>
        </row>
        <row r="300">
          <cell r="A300" t="str">
            <v>3.15.43</v>
          </cell>
          <cell r="B300" t="str">
            <v>Relleno para redes en Arena de peña (Suministro, extendido, umedecimiento y compactación)</v>
          </cell>
          <cell r="C300" t="str">
            <v>M³</v>
          </cell>
          <cell r="D300">
            <v>60221</v>
          </cell>
        </row>
        <row r="301">
          <cell r="A301" t="str">
            <v>6.3.2</v>
          </cell>
          <cell r="B301" t="str">
            <v>Suministro Figurada y amarre de acero 60000 PSI  420 Mpa</v>
          </cell>
          <cell r="C301" t="str">
            <v>Kg</v>
          </cell>
          <cell r="D301">
            <v>2979</v>
          </cell>
        </row>
        <row r="302">
          <cell r="A302" t="str">
            <v>6.2.1</v>
          </cell>
          <cell r="B302" t="str">
            <v>Concreto Fluido - 21 Mpa - (3000 PSI)</v>
          </cell>
          <cell r="C302" t="str">
            <v>M³</v>
          </cell>
          <cell r="D302">
            <v>339608</v>
          </cell>
        </row>
        <row r="303">
          <cell r="A303">
            <v>0</v>
          </cell>
          <cell r="B303" t="e">
            <v>#N/A</v>
          </cell>
          <cell r="C303" t="e">
            <v>#N/A</v>
          </cell>
          <cell r="D303" t="e">
            <v>#VALUE!</v>
          </cell>
        </row>
        <row r="304">
          <cell r="A304" t="str">
            <v>6.4.2.2</v>
          </cell>
          <cell r="B304" t="str">
            <v>Tapas en lamina de alfajor incluye angulo y porta candado</v>
          </cell>
          <cell r="C304" t="str">
            <v>UN</v>
          </cell>
          <cell r="D304">
            <v>319523</v>
          </cell>
        </row>
        <row r="305">
          <cell r="A305" t="str">
            <v>6.4.2.3</v>
          </cell>
          <cell r="B305" t="str">
            <v>Tee HA de 6" EL X EL</v>
          </cell>
          <cell r="C305" t="str">
            <v>UN</v>
          </cell>
          <cell r="D305">
            <v>334253</v>
          </cell>
        </row>
        <row r="306">
          <cell r="A306" t="str">
            <v>6.4.2.4</v>
          </cell>
          <cell r="B306" t="str">
            <v>Unión rápida tipo platino de 6" pvc</v>
          </cell>
          <cell r="C306" t="str">
            <v xml:space="preserve">UN </v>
          </cell>
          <cell r="D306">
            <v>105989</v>
          </cell>
        </row>
        <row r="307">
          <cell r="A307" t="str">
            <v>6.4.2.5</v>
          </cell>
          <cell r="B307" t="str">
            <v>Válvulas de compuerta L x L  de 6"</v>
          </cell>
          <cell r="C307" t="str">
            <v>UN</v>
          </cell>
          <cell r="D307">
            <v>1390243</v>
          </cell>
        </row>
        <row r="308">
          <cell r="A308" t="str">
            <v>6.4.2.6</v>
          </cell>
          <cell r="B308" t="str">
            <v>Unión Multiusos 6" HD</v>
          </cell>
          <cell r="C308" t="str">
            <v>UN</v>
          </cell>
          <cell r="D308">
            <v>201901</v>
          </cell>
        </row>
        <row r="309">
          <cell r="A309" t="str">
            <v>6.4.2.7</v>
          </cell>
          <cell r="B309" t="str">
            <v>Escalera de gato en Ø5/8" (7 pasos)</v>
          </cell>
          <cell r="C309" t="str">
            <v>ML</v>
          </cell>
          <cell r="D309">
            <v>100787</v>
          </cell>
        </row>
        <row r="310">
          <cell r="A310" t="str">
            <v>6.4.2.8</v>
          </cell>
          <cell r="B310" t="str">
            <v>CAJA VALVULA</v>
          </cell>
          <cell r="C310" t="str">
            <v>UN</v>
          </cell>
          <cell r="D310">
            <v>122993</v>
          </cell>
        </row>
        <row r="311">
          <cell r="A311" t="str">
            <v>6.4.2.9</v>
          </cell>
          <cell r="B311" t="str">
            <v>Tee HA de 6" x 6"  EB X EB</v>
          </cell>
          <cell r="C311" t="str">
            <v>UN</v>
          </cell>
          <cell r="D311">
            <v>514853</v>
          </cell>
        </row>
        <row r="312">
          <cell r="A312" t="str">
            <v>6.4.2.10</v>
          </cell>
          <cell r="B312" t="str">
            <v>Filtro de 6"   EB X EB</v>
          </cell>
          <cell r="C312" t="str">
            <v>UN</v>
          </cell>
          <cell r="D312">
            <v>1311767</v>
          </cell>
        </row>
        <row r="313">
          <cell r="A313" t="str">
            <v>6.4.2.11</v>
          </cell>
          <cell r="B313" t="str">
            <v>Macromedidor de 6” (incluyendo accesorios)</v>
          </cell>
          <cell r="C313" t="str">
            <v>UN</v>
          </cell>
          <cell r="D313">
            <v>2927767</v>
          </cell>
        </row>
        <row r="314">
          <cell r="A314" t="str">
            <v>6.4.2.12</v>
          </cell>
          <cell r="B314" t="str">
            <v>Niple HA 6" L X B  L=0,20</v>
          </cell>
          <cell r="C314" t="str">
            <v>UN</v>
          </cell>
          <cell r="D314">
            <v>201887</v>
          </cell>
        </row>
        <row r="315">
          <cell r="A315" t="str">
            <v>6.4.2.13</v>
          </cell>
          <cell r="B315" t="str">
            <v>Niple HA 6" B X B  L=1,95 con codo  de 90</v>
          </cell>
          <cell r="C315" t="str">
            <v>UN</v>
          </cell>
          <cell r="D315">
            <v>666418</v>
          </cell>
        </row>
        <row r="316">
          <cell r="A316" t="str">
            <v>6.4.2.14</v>
          </cell>
          <cell r="B316" t="str">
            <v>Sensor de caudal</v>
          </cell>
          <cell r="C316" t="str">
            <v>UN</v>
          </cell>
          <cell r="D316">
            <v>5908197</v>
          </cell>
        </row>
        <row r="317">
          <cell r="A317" t="str">
            <v xml:space="preserve">2.1.29  </v>
          </cell>
          <cell r="B317" t="str">
            <v>SUMINISTRO E ISNTALACION TUBERÍA  PVC PRESIÓN  D = ½"  RDE 13.5  E.L.</v>
          </cell>
          <cell r="C317" t="str">
            <v>ML</v>
          </cell>
          <cell r="D317">
            <v>1816</v>
          </cell>
        </row>
        <row r="318">
          <cell r="A318" t="str">
            <v xml:space="preserve">2.1.29A  </v>
          </cell>
          <cell r="B318" t="str">
            <v>SUMINISTRO TUBERÍA  PVC PRESIÓN  D = ½"  RDE 13.5  E.L.</v>
          </cell>
          <cell r="C318" t="str">
            <v>ML</v>
          </cell>
          <cell r="D318">
            <v>1511</v>
          </cell>
        </row>
        <row r="319">
          <cell r="A319" t="str">
            <v xml:space="preserve">2.1.29B  </v>
          </cell>
          <cell r="B319" t="str">
            <v>INSTALACIÓN TUBERÍA  PVC PRESIÓN  D = ½"  RDE 13.5  E.L.</v>
          </cell>
          <cell r="C319">
            <v>0</v>
          </cell>
          <cell r="D319">
            <v>0</v>
          </cell>
        </row>
        <row r="320">
          <cell r="A320" t="str">
            <v>6.4.2.15</v>
          </cell>
          <cell r="B320" t="str">
            <v>SUMINISTRO Tubería HA 6" para entrada Caja Con Codos de 90  L=5,50</v>
          </cell>
          <cell r="C320" t="str">
            <v>UN</v>
          </cell>
          <cell r="D320">
            <v>1541967</v>
          </cell>
        </row>
        <row r="321">
          <cell r="A321" t="str">
            <v>6.4.2.15A</v>
          </cell>
          <cell r="B321" t="str">
            <v>INSTALACION Tubería HA 6" para entrada Caja Con Codos de 90  L=5,50</v>
          </cell>
          <cell r="C321" t="str">
            <v>UN</v>
          </cell>
          <cell r="D321">
            <v>123300</v>
          </cell>
        </row>
        <row r="322">
          <cell r="A322" t="str">
            <v>6.4.2.16</v>
          </cell>
          <cell r="B322" t="str">
            <v>Vertederos en lamina acero inox o fibra de vidrio e=10mm, según plano</v>
          </cell>
          <cell r="C322" t="str">
            <v>UN</v>
          </cell>
          <cell r="D322">
            <v>655884</v>
          </cell>
        </row>
        <row r="323">
          <cell r="A323" t="str">
            <v>6.4.2.17</v>
          </cell>
          <cell r="B323" t="str">
            <v>Barandas en tubería AN, parales en 2", tubos horizontales en 1 1/2", altura de 0,9 m, pintura anticorrosiva y esmalte</v>
          </cell>
          <cell r="C323" t="str">
            <v>ML</v>
          </cell>
          <cell r="D323">
            <v>160064</v>
          </cell>
        </row>
        <row r="324">
          <cell r="A324" t="str">
            <v>6.4.2.18</v>
          </cell>
          <cell r="B324" t="str">
            <v>Motoreductor de piñones helicoidales, 6 RPM, eje vertical, 220-440 voltios, trifásico, 1/2 HP. Incluye soportes y submonitor para control</v>
          </cell>
          <cell r="C324" t="str">
            <v>UN</v>
          </cell>
          <cell r="D324">
            <v>3985156</v>
          </cell>
        </row>
        <row r="325">
          <cell r="A325" t="str">
            <v>6.4.2.19</v>
          </cell>
          <cell r="B325" t="str">
            <v>Codos 4" X 90  PVC EL</v>
          </cell>
          <cell r="C325" t="str">
            <v>UN</v>
          </cell>
          <cell r="D325">
            <v>82926</v>
          </cell>
        </row>
        <row r="326">
          <cell r="A326" t="str">
            <v>6.4.2.20</v>
          </cell>
          <cell r="B326" t="str">
            <v>Tee PVC 4"  PVC  EL</v>
          </cell>
          <cell r="C326" t="str">
            <v>UN</v>
          </cell>
          <cell r="D326">
            <v>118733</v>
          </cell>
        </row>
        <row r="327">
          <cell r="A327" t="str">
            <v>6.4.2.21</v>
          </cell>
          <cell r="B327" t="str">
            <v>Vertedero de orificio 15 cm en lamina acero inoxidable cal 16, según plano.</v>
          </cell>
          <cell r="C327" t="str">
            <v>UN</v>
          </cell>
          <cell r="D327">
            <v>322584</v>
          </cell>
        </row>
        <row r="328">
          <cell r="A328" t="str">
            <v>6.4.2.22</v>
          </cell>
          <cell r="B328" t="str">
            <v>Vertedero de orificio 26 cm en lamina acero inoxidable cal 16, según plano.</v>
          </cell>
          <cell r="C328" t="str">
            <v>UN</v>
          </cell>
          <cell r="D328">
            <v>383184</v>
          </cell>
        </row>
        <row r="329">
          <cell r="A329" t="str">
            <v>6.4.2.23</v>
          </cell>
          <cell r="B329" t="str">
            <v>Adaptador macho 4"</v>
          </cell>
          <cell r="C329" t="str">
            <v>UN</v>
          </cell>
          <cell r="D329">
            <v>25220</v>
          </cell>
        </row>
        <row r="330">
          <cell r="A330" t="str">
            <v>6.4.2.24</v>
          </cell>
          <cell r="B330" t="str">
            <v xml:space="preserve">Suministro e instalación de lecho filtrante arena fina de tamaño efectivo (TE) DE 0,45 mm, coeficiente de uniformidad (CU) igual a 1,5 y porosidad del medio e igual 0,42 </v>
          </cell>
          <cell r="C330" t="str">
            <v>M3</v>
          </cell>
          <cell r="D330">
            <v>397344</v>
          </cell>
        </row>
        <row r="331">
          <cell r="A331" t="str">
            <v>6.4.2.25</v>
          </cell>
          <cell r="B331" t="str">
            <v>Localización general de la planta de tratamiento de lodos y de las tuberías de desagüe desde el último pozo de la PTAP</v>
          </cell>
          <cell r="C331" t="str">
            <v>GL</v>
          </cell>
          <cell r="D331">
            <v>219230</v>
          </cell>
        </row>
        <row r="332">
          <cell r="A332" t="str">
            <v>6.4.2.26</v>
          </cell>
          <cell r="B332" t="str">
            <v>Excavación general</v>
          </cell>
          <cell r="C332" t="str">
            <v>M3</v>
          </cell>
          <cell r="D332">
            <v>16994</v>
          </cell>
        </row>
        <row r="333">
          <cell r="A333" t="str">
            <v>6.4.2.28</v>
          </cell>
          <cell r="B333" t="str">
            <v>Concreto de limpieza  fc=140 kQ/cm2  (e=O 10m)</v>
          </cell>
          <cell r="C333" t="str">
            <v>M3</v>
          </cell>
          <cell r="D333">
            <v>321673</v>
          </cell>
        </row>
        <row r="334">
          <cell r="A334" t="str">
            <v>6.4.2.29</v>
          </cell>
          <cell r="B334" t="str">
            <v>Para placa de fondo y tolvas de espesadores (Espesor:
0,30 m)</v>
          </cell>
          <cell r="C334" t="str">
            <v>M3</v>
          </cell>
          <cell r="D334">
            <v>487650</v>
          </cell>
        </row>
        <row r="335">
          <cell r="A335" t="str">
            <v>6.4.2.30</v>
          </cell>
          <cell r="B335" t="str">
            <v>Para placa de fondo de cámara de admisión (Espesor:
0,20 m)</v>
          </cell>
          <cell r="C335" t="str">
            <v>M3</v>
          </cell>
          <cell r="D335">
            <v>487650</v>
          </cell>
        </row>
        <row r="336">
          <cell r="A336" t="str">
            <v>6.4.2.31</v>
          </cell>
          <cell r="B336" t="str">
            <v>Para placa de fondo de cámara de desagüe (Espesor:
0,30 m)</v>
          </cell>
          <cell r="C336" t="str">
            <v>M3</v>
          </cell>
          <cell r="D336">
            <v>487650</v>
          </cell>
        </row>
        <row r="337">
          <cell r="A337" t="str">
            <v>6.4.2.32</v>
          </cell>
          <cell r="B337" t="str">
            <v>Para muros verticales de espesadores de lodos
!(Espesor: 0,30 m)</v>
          </cell>
          <cell r="C337" t="str">
            <v>M3</v>
          </cell>
          <cell r="D337">
            <v>486560</v>
          </cell>
        </row>
        <row r="338">
          <cell r="A338" t="str">
            <v>6.4.2.33</v>
          </cell>
          <cell r="B338" t="str">
            <v>Para muros de cámara de admisión (Espesor: 0,20 m)</v>
          </cell>
          <cell r="C338" t="str">
            <v>M3</v>
          </cell>
          <cell r="D338">
            <v>486560</v>
          </cell>
        </row>
        <row r="339">
          <cell r="A339" t="str">
            <v>6.4.2.34</v>
          </cell>
          <cell r="B339" t="str">
            <v>Para muros de cámara de desagüe (Espesor: 0,30 m)</v>
          </cell>
          <cell r="C339" t="str">
            <v>M3</v>
          </cell>
          <cell r="D339">
            <v>486560</v>
          </cell>
        </row>
        <row r="340">
          <cell r="A340" t="str">
            <v>6.4.2.35</v>
          </cell>
          <cell r="B340" t="str">
            <v>Para placa de fondo y muros de canales de distribución
en espesadores (Espesor: 0,15 m)</v>
          </cell>
          <cell r="C340" t="str">
            <v>M3</v>
          </cell>
          <cell r="D340">
            <v>487650</v>
          </cell>
        </row>
        <row r="341">
          <cell r="A341" t="str">
            <v>6.4.2.36</v>
          </cell>
          <cell r="B341" t="str">
            <v>Para placa de cubierta en cámara de desagüe y
:pasarela en cámara de admisión (Espesor: O,15 m)</v>
          </cell>
          <cell r="C341" t="str">
            <v>M3</v>
          </cell>
          <cell r="D341">
            <v>522860</v>
          </cell>
        </row>
        <row r="342">
          <cell r="A342" t="str">
            <v>6.4.2.37</v>
          </cell>
          <cell r="B342" t="str">
            <v>Suministro e instalación de escalones en varilla de 13/4" pintados con dos manos de pintura anticorrosiva</v>
          </cell>
          <cell r="C342" t="str">
            <v>UN</v>
          </cell>
          <cell r="D342">
            <v>15837</v>
          </cell>
        </row>
        <row r="343">
          <cell r="A343" t="str">
            <v>6.4.2.38</v>
          </cell>
          <cell r="B343" t="str">
            <v>Suministro e instalación de tapa H.F. de 10,60 m en cámara de desagüe</v>
          </cell>
          <cell r="C343" t="str">
            <v>UN</v>
          </cell>
          <cell r="D343">
            <v>357423</v>
          </cell>
        </row>
        <row r="344">
          <cell r="A344" t="str">
            <v>6.4.2.39</v>
          </cell>
          <cell r="B344" t="str">
            <v>Suministro de tubería de desagüe de espesadores en cámara de desagüe, 8" PVC, con accesorios</v>
          </cell>
          <cell r="C344" t="str">
            <v>ML</v>
          </cell>
          <cell r="D344">
            <v>40264</v>
          </cell>
        </row>
        <row r="345">
          <cell r="A345" t="str">
            <v>6.4.2.39A</v>
          </cell>
          <cell r="B345" t="str">
            <v xml:space="preserve">Instalacion de tubería de desagüe de espesadores en cámara de desagüe, 8" PVC, </v>
          </cell>
          <cell r="C345" t="str">
            <v>ML</v>
          </cell>
          <cell r="D345">
            <v>3083</v>
          </cell>
        </row>
        <row r="346">
          <cell r="A346" t="str">
            <v>6.4.2.40</v>
          </cell>
          <cell r="B346" t="str">
            <v>Compuertas laterales de admisión a espesadores, de 0,40 m x 0,40 m, con marco para anclar a muro de concreto, con vástago de extensión (H= 1,40 m), columna de maniobra y rueda de manejo</v>
          </cell>
          <cell r="C346" t="str">
            <v>UN</v>
          </cell>
          <cell r="D346">
            <v>28247</v>
          </cell>
        </row>
        <row r="347">
          <cell r="A347" t="str">
            <v>6.4.2.41</v>
          </cell>
          <cell r="B347" t="str">
            <v>Válvulas de compuerta de rosca, de 1-1/2" con vástago de extensión (H=0,50 m), columna de maniobra v rueda de manejo</v>
          </cell>
          <cell r="C347" t="str">
            <v>UN</v>
          </cell>
          <cell r="D347">
            <v>2379241</v>
          </cell>
        </row>
        <row r="348">
          <cell r="A348" t="str">
            <v>6.4.2.41</v>
          </cell>
          <cell r="B348" t="str">
            <v>Válvulas de compuerta de rosca, de 1-1/2" con vástago de extensión (H=0,50 m), columna de maniobra v rueda de manejo</v>
          </cell>
          <cell r="C348" t="str">
            <v>UN</v>
          </cell>
          <cell r="D348">
            <v>1366</v>
          </cell>
        </row>
        <row r="349">
          <cell r="A349" t="str">
            <v>6.4.2.41</v>
          </cell>
          <cell r="B349" t="str">
            <v>Válvulas de compuerta de rosca, de 1-1/2" con vástago de extensión (H=0,50 m), columna de maniobra v rueda de manejo</v>
          </cell>
          <cell r="C349" t="str">
            <v>UN</v>
          </cell>
          <cell r="D349">
            <v>722</v>
          </cell>
        </row>
        <row r="350">
          <cell r="A350" t="str">
            <v>6.4.2.44</v>
          </cell>
          <cell r="B350" t="str">
            <v>Lecho de grava o triturado de piedra (espesor: 0,30 m)</v>
          </cell>
          <cell r="C350" t="str">
            <v>M3</v>
          </cell>
          <cell r="D350">
            <v>131310</v>
          </cell>
        </row>
        <row r="351">
          <cell r="A351" t="str">
            <v>6.4.2.45</v>
          </cell>
          <cell r="B351" t="str">
            <v>Lecho de arena gruesa (espesor: 0,20 m)</v>
          </cell>
          <cell r="C351" t="str">
            <v>M3</v>
          </cell>
          <cell r="D351">
            <v>398853</v>
          </cell>
        </row>
        <row r="352">
          <cell r="A352" t="str">
            <v>6.4.2.46</v>
          </cell>
          <cell r="B352" t="str">
            <v>Capa de ladrillo a junta perdida (espesor: 0,05 m)</v>
          </cell>
          <cell r="C352" t="str">
            <v>M2</v>
          </cell>
          <cell r="D352">
            <v>25769</v>
          </cell>
        </row>
        <row r="353">
          <cell r="A353" t="str">
            <v>3.3.17</v>
          </cell>
          <cell r="B353" t="str">
            <v xml:space="preserve"> SUMINISTRO FIGURADO Y ARMADO DE ACERO DE REFUERZO 37000 PSI  240 Mpa</v>
          </cell>
          <cell r="C353" t="str">
            <v>KG</v>
          </cell>
          <cell r="D353">
            <v>0</v>
          </cell>
        </row>
        <row r="354">
          <cell r="A354" t="str">
            <v>3.3.18</v>
          </cell>
          <cell r="B354" t="str">
            <v xml:space="preserve"> SUMINISTRO FIGURADO Y ARMADO DE ACERO DE REFUERZO 60000 PSI  420 Mpa</v>
          </cell>
          <cell r="C354" t="str">
            <v>KG</v>
          </cell>
          <cell r="D354">
            <v>0</v>
          </cell>
        </row>
        <row r="355">
          <cell r="A355" t="str">
            <v>6.4.2.52</v>
          </cell>
          <cell r="B355" t="str">
            <v xml:space="preserve">Tee 8" acero al carbón shc 40  EB X EB X EB </v>
          </cell>
          <cell r="C355" t="str">
            <v>UN</v>
          </cell>
          <cell r="D355">
            <v>1211773</v>
          </cell>
        </row>
        <row r="356">
          <cell r="A356" t="str">
            <v>6.4.2.53</v>
          </cell>
          <cell r="B356" t="str">
            <v>Niple HA 8" ; L = 1,00 m   EB x EB</v>
          </cell>
          <cell r="C356" t="str">
            <v>UN</v>
          </cell>
          <cell r="D356">
            <v>701837</v>
          </cell>
        </row>
        <row r="357">
          <cell r="A357" t="str">
            <v>6.4.2.54</v>
          </cell>
          <cell r="B357" t="str">
            <v>Niple HA 8" ; L = 0,50 m   EB x EB</v>
          </cell>
          <cell r="C357" t="str">
            <v>UN</v>
          </cell>
          <cell r="D357">
            <v>614472</v>
          </cell>
        </row>
        <row r="358">
          <cell r="A358" t="str">
            <v>6.4.2.55</v>
          </cell>
          <cell r="B358" t="str">
            <v>Pasamuro 8", L=0,35m, Z=0,10m, Liso x Brida en HF o acero al carbón SCH 40. Brida ASA 150.</v>
          </cell>
          <cell r="C358" t="str">
            <v>UN</v>
          </cell>
          <cell r="D358">
            <v>324917</v>
          </cell>
        </row>
        <row r="359">
          <cell r="A359" t="str">
            <v>6.4.2.56</v>
          </cell>
          <cell r="B359" t="str">
            <v>Compuerta HF, 10" con vástago de 5,3 m, columna de manejo y guías</v>
          </cell>
          <cell r="C359" t="str">
            <v>UN</v>
          </cell>
          <cell r="D359">
            <v>3651408</v>
          </cell>
        </row>
        <row r="360">
          <cell r="A360" t="str">
            <v>6.4.2.57</v>
          </cell>
          <cell r="B360" t="str">
            <v>Ventilación tanque  4"</v>
          </cell>
          <cell r="C360" t="str">
            <v>UN</v>
          </cell>
          <cell r="D360">
            <v>161374</v>
          </cell>
        </row>
        <row r="361">
          <cell r="A361" t="str">
            <v>6.4.2.58</v>
          </cell>
          <cell r="B361" t="str">
            <v>Pasamuro 6", L=0,45m, Z=0,15m, Liso x Brida en HF o acero al carbón SCH 40. Brida ASA 150.</v>
          </cell>
          <cell r="C361" t="str">
            <v>UN</v>
          </cell>
          <cell r="D361">
            <v>277952</v>
          </cell>
        </row>
        <row r="362">
          <cell r="A362" t="str">
            <v>6.4.2.59</v>
          </cell>
          <cell r="B362" t="str">
            <v>Codo 6" HF o acero shc 40</v>
          </cell>
          <cell r="C362" t="str">
            <v>UN</v>
          </cell>
          <cell r="D362">
            <v>423973</v>
          </cell>
        </row>
        <row r="363">
          <cell r="A363" t="str">
            <v>6.4.2.60</v>
          </cell>
          <cell r="B363" t="str">
            <v>Tee 6" en HF B x B x E</v>
          </cell>
          <cell r="C363" t="str">
            <v>UN</v>
          </cell>
          <cell r="D363">
            <v>514853</v>
          </cell>
        </row>
        <row r="364">
          <cell r="A364" t="str">
            <v>6.4.2.61</v>
          </cell>
          <cell r="B364" t="str">
            <v xml:space="preserve">Salida en tubería EMT para luminaria fluorescente t8 2x32 hermética 
</v>
          </cell>
          <cell r="C364" t="str">
            <v>UN</v>
          </cell>
          <cell r="D364">
            <v>79517</v>
          </cell>
        </row>
        <row r="365">
          <cell r="A365" t="str">
            <v>6.4.2.62</v>
          </cell>
          <cell r="B365" t="str">
            <v>Suministro e instalación de luminaria fluorescente t8 2x32 hermética</v>
          </cell>
          <cell r="C365" t="str">
            <v>UN</v>
          </cell>
          <cell r="D365">
            <v>134314</v>
          </cell>
        </row>
        <row r="366">
          <cell r="A366" t="str">
            <v>6.4.2.63</v>
          </cell>
          <cell r="B366" t="str">
            <v xml:space="preserve">salida para tomacorriente monofásica doble incluye aparato
</v>
          </cell>
          <cell r="C366" t="str">
            <v>UN</v>
          </cell>
          <cell r="D366">
            <v>69444</v>
          </cell>
        </row>
        <row r="367">
          <cell r="A367" t="str">
            <v>6.4.2.63</v>
          </cell>
          <cell r="B367" t="str">
            <v xml:space="preserve">salida para tomacorriente monofásica doble incluye aparato
</v>
          </cell>
          <cell r="C367" t="str">
            <v>UN</v>
          </cell>
          <cell r="D367">
            <v>65064</v>
          </cell>
        </row>
        <row r="368">
          <cell r="A368" t="str">
            <v>6.4.2.65</v>
          </cell>
          <cell r="B368" t="str">
            <v>Salida para tomacorriente bifásica 208v nema 6-15r doble, incluye aparato</v>
          </cell>
          <cell r="C368" t="str">
            <v>UN</v>
          </cell>
          <cell r="D368">
            <v>0</v>
          </cell>
        </row>
        <row r="369">
          <cell r="A369" t="str">
            <v>6.4.2.66</v>
          </cell>
          <cell r="B369" t="str">
            <v>Salida para tomacorriente trifásica 208v nema 7-30r doble, incluye aparato</v>
          </cell>
          <cell r="C369" t="str">
            <v>UN</v>
          </cell>
          <cell r="D369">
            <v>0</v>
          </cell>
        </row>
        <row r="370">
          <cell r="A370" t="str">
            <v>6.4.2.67</v>
          </cell>
          <cell r="B370" t="str">
            <v>Salida para tomacorriente monofásica doble GFCI  doble, incluye aparato</v>
          </cell>
          <cell r="C370" t="str">
            <v>UN</v>
          </cell>
          <cell r="D370">
            <v>99514</v>
          </cell>
        </row>
        <row r="371">
          <cell r="A371" t="str">
            <v>6.4.2.69</v>
          </cell>
          <cell r="B371" t="str">
            <v>Suministro e instalación de tablero trifásico de 18 circuitos con espacio para totalizador</v>
          </cell>
          <cell r="C371" t="str">
            <v>UN</v>
          </cell>
          <cell r="D371">
            <v>284158</v>
          </cell>
        </row>
        <row r="372">
          <cell r="A372" t="str">
            <v>6.4.2.70</v>
          </cell>
          <cell r="B372" t="str">
            <v>Suministro e instalación de interruptor termomagnetico industrial 3x40a 24ka/240v</v>
          </cell>
          <cell r="C372" t="str">
            <v>UN</v>
          </cell>
          <cell r="D372">
            <v>207896</v>
          </cell>
        </row>
        <row r="373">
          <cell r="A373" t="str">
            <v>6.4.2.71</v>
          </cell>
          <cell r="B373" t="str">
            <v>Suministro e instalación de interruptor termomagnetico enchufable 3x20a 10ka/240v</v>
          </cell>
          <cell r="C373" t="str">
            <v>UN</v>
          </cell>
          <cell r="D373">
            <v>59343</v>
          </cell>
        </row>
        <row r="374">
          <cell r="A374" t="str">
            <v>6.4.2.72</v>
          </cell>
          <cell r="B374" t="str">
            <v>Suministro e instalación de interruptor termomagnetico enchufable 3x30a 10ka/240v</v>
          </cell>
          <cell r="C374" t="str">
            <v>UN</v>
          </cell>
          <cell r="D374">
            <v>59447</v>
          </cell>
        </row>
        <row r="375">
          <cell r="A375" t="str">
            <v>6.4.2.73</v>
          </cell>
          <cell r="B375" t="str">
            <v>Suministro e instalación de interruptor termomagnetico enchufable 1x20a 10ka/240v</v>
          </cell>
          <cell r="C375" t="str">
            <v>UN</v>
          </cell>
          <cell r="D375">
            <v>15373</v>
          </cell>
        </row>
        <row r="376">
          <cell r="A376" t="str">
            <v>6.4.2.74</v>
          </cell>
          <cell r="B376" t="str">
            <v>Suministro e instalación de interruptor termomagnetico enchufable 2x20a 10ka/240v</v>
          </cell>
          <cell r="C376" t="str">
            <v>UN</v>
          </cell>
          <cell r="D376">
            <v>33553</v>
          </cell>
        </row>
        <row r="377">
          <cell r="A377" t="str">
            <v>6.4.2.75</v>
          </cell>
          <cell r="B377" t="str">
            <v>Suministro e instalación de interruptor termomagnetico enchufable 1x16a 10ka/240v</v>
          </cell>
          <cell r="C377" t="str">
            <v>UN</v>
          </cell>
          <cell r="D377">
            <v>15373</v>
          </cell>
        </row>
        <row r="378">
          <cell r="A378" t="str">
            <v>6.4.2.76</v>
          </cell>
          <cell r="B378" t="str">
            <v xml:space="preserve">Acometida 1ø1" + 4x8+1x10 awg </v>
          </cell>
          <cell r="C378" t="str">
            <v>UN</v>
          </cell>
          <cell r="D378">
            <v>1563198</v>
          </cell>
        </row>
        <row r="379">
          <cell r="A379" t="str">
            <v>1.5.10</v>
          </cell>
          <cell r="B379" t="str">
            <v>PAÑETE LISO MUROS  1:5</v>
          </cell>
          <cell r="C379" t="str">
            <v>m2</v>
          </cell>
          <cell r="D379">
            <v>12855</v>
          </cell>
        </row>
        <row r="380">
          <cell r="A380" t="str">
            <v>1.11.18</v>
          </cell>
          <cell r="B380" t="str">
            <v>BASE EN MATERIAL DE AFIRMADO COMPACTADO</v>
          </cell>
          <cell r="C380" t="str">
            <v>M3</v>
          </cell>
          <cell r="D380">
            <v>42281</v>
          </cell>
        </row>
        <row r="381">
          <cell r="A381" t="str">
            <v>1.11.20</v>
          </cell>
          <cell r="B381" t="str">
            <v>PLACA BASE EN CONCRETO E=0.10 2500 PSI</v>
          </cell>
          <cell r="C381" t="str">
            <v>M3</v>
          </cell>
          <cell r="D381">
            <v>41192</v>
          </cell>
        </row>
        <row r="382">
          <cell r="A382" t="str">
            <v>1.11.31</v>
          </cell>
          <cell r="B382" t="str">
            <v>ADOQUIN GRES PEATONAL 10*20*2.5</v>
          </cell>
          <cell r="C382" t="str">
            <v>M2</v>
          </cell>
          <cell r="D382">
            <v>49064</v>
          </cell>
        </row>
        <row r="383">
          <cell r="A383" t="str">
            <v>1.7.46</v>
          </cell>
          <cell r="B383" t="str">
            <v>TABLERO PARCIALES 18 CIRCUITOS. INCLUYE TACO 30 A</v>
          </cell>
          <cell r="C383" t="str">
            <v>UN</v>
          </cell>
          <cell r="D383">
            <v>345428</v>
          </cell>
        </row>
        <row r="384">
          <cell r="A384" t="str">
            <v xml:space="preserve">1.12.47   </v>
          </cell>
          <cell r="B384" t="str">
            <v>SUMINISTRO E INSTALACIÓN ENTRAMADO PARA TEJA  ONDULADA</v>
          </cell>
          <cell r="C384" t="str">
            <v>M2</v>
          </cell>
          <cell r="D384">
            <v>35121</v>
          </cell>
        </row>
        <row r="385">
          <cell r="A385" t="str">
            <v>1.3.15</v>
          </cell>
          <cell r="B385" t="str">
            <v xml:space="preserve"> COLUMNAS EN CONCRETO 21 MPa (3000 PSI), ALTURA MAYOR A 3 mts</v>
          </cell>
          <cell r="C385" t="str">
            <v>M3</v>
          </cell>
          <cell r="D385">
            <v>803350</v>
          </cell>
        </row>
        <row r="386">
          <cell r="A386" t="str">
            <v>6.4.2.78</v>
          </cell>
          <cell r="B386" t="str">
            <v xml:space="preserve">Acometida PVC 1/2 " de 5 mts. </v>
          </cell>
          <cell r="C386" t="str">
            <v>UN</v>
          </cell>
          <cell r="D386">
            <v>107128</v>
          </cell>
        </row>
        <row r="387">
          <cell r="A387" t="str">
            <v>2.1.32A</v>
          </cell>
          <cell r="B387" t="str">
            <v>SUMINISTRO TUBERÍA  PVC. D = 1"  RDE 21  E.L.</v>
          </cell>
          <cell r="C387" t="str">
            <v>ML</v>
          </cell>
          <cell r="D387">
            <v>3157</v>
          </cell>
        </row>
        <row r="388">
          <cell r="A388" t="str">
            <v xml:space="preserve">1.16.16   </v>
          </cell>
          <cell r="B388" t="str">
            <v>SUMINISTRO E INSTALACIÓN DUCHA SENCILLA</v>
          </cell>
          <cell r="C388" t="str">
            <v>UN</v>
          </cell>
          <cell r="D388">
            <v>36722</v>
          </cell>
        </row>
        <row r="389">
          <cell r="A389" t="str">
            <v xml:space="preserve">1.16.7   </v>
          </cell>
          <cell r="B389" t="str">
            <v xml:space="preserve"> SUMINISTRO E INSTALACIÓN LAVAMANOS ACUACER BLANCO DE COLGAR INC. GRIFERIA</v>
          </cell>
          <cell r="C389" t="str">
            <v>UN</v>
          </cell>
          <cell r="D389">
            <v>81010</v>
          </cell>
        </row>
        <row r="390">
          <cell r="A390" t="str">
            <v>6.4.2.79</v>
          </cell>
          <cell r="B390" t="str">
            <v>Lavaplatos en acero inoxidable L=3 W=0.9</v>
          </cell>
          <cell r="C390" t="str">
            <v>UN</v>
          </cell>
          <cell r="D390">
            <v>254764</v>
          </cell>
        </row>
        <row r="391">
          <cell r="A391" t="str">
            <v>6.4.2.80</v>
          </cell>
          <cell r="B391" t="str">
            <v>Suministro e inst. Sanitario acuacer blanco completo</v>
          </cell>
          <cell r="C391" t="str">
            <v>UN</v>
          </cell>
          <cell r="D391">
            <v>254764</v>
          </cell>
        </row>
        <row r="392">
          <cell r="A392" t="str">
            <v>6.4.2.81</v>
          </cell>
          <cell r="B392" t="str">
            <v xml:space="preserve">Suministro e Inst. Sistema de Emergencia (Lavado de Ojos) </v>
          </cell>
          <cell r="C392" t="str">
            <v>UN</v>
          </cell>
          <cell r="D392">
            <v>491885</v>
          </cell>
        </row>
        <row r="393">
          <cell r="A393" t="str">
            <v xml:space="preserve">3.3.13  </v>
          </cell>
          <cell r="B393" t="str">
            <v xml:space="preserve"> SUMINISTRO E INSTALACIÓN CONCRETO CICLOPEO  DE 17.5 MPa - (2500 P.S.I).,  40% RAJON PARA BASES</v>
          </cell>
          <cell r="C393" t="str">
            <v>M3</v>
          </cell>
          <cell r="D393">
            <v>312404</v>
          </cell>
        </row>
        <row r="394">
          <cell r="A394" t="str">
            <v xml:space="preserve">1.6.39   </v>
          </cell>
          <cell r="B394" t="str">
            <v>SUMINISTRO E INSTALACIÓN TANQUE ELEVADO PVC 1000 LTS. INC. ACCESORIOS</v>
          </cell>
          <cell r="C394" t="str">
            <v>UN</v>
          </cell>
          <cell r="D394">
            <v>331685</v>
          </cell>
        </row>
        <row r="395">
          <cell r="A395" t="str">
            <v xml:space="preserve">1.11.28  </v>
          </cell>
          <cell r="B395" t="str">
            <v>TABLETA DE GRES 20*20</v>
          </cell>
          <cell r="C395" t="str">
            <v>M2</v>
          </cell>
          <cell r="D395">
            <v>31900</v>
          </cell>
        </row>
        <row r="396">
          <cell r="A396" t="str">
            <v>1.11.29</v>
          </cell>
          <cell r="B396" t="str">
            <v>PISO CERAMICA  20,5*20,5</v>
          </cell>
          <cell r="C396" t="str">
            <v>M2</v>
          </cell>
          <cell r="D396">
            <v>36047</v>
          </cell>
        </row>
        <row r="397">
          <cell r="A397" t="str">
            <v xml:space="preserve">1.15.2  </v>
          </cell>
          <cell r="B397" t="str">
            <v>SUMINSITRO E INSTALACIÓN VENTANA LAMINA CAL. 18 CON VIDRIO INC. ANTICORR.</v>
          </cell>
          <cell r="C397" t="str">
            <v>M2</v>
          </cell>
          <cell r="D397">
            <v>161915</v>
          </cell>
        </row>
        <row r="398">
          <cell r="A398" t="str">
            <v>1.15.3</v>
          </cell>
          <cell r="B398" t="str">
            <v>SUMINISTRO E INSTALACIÓN PUERTA EN LAMINA CAL 18  INC. ANTICORROSIVO</v>
          </cell>
          <cell r="C398" t="str">
            <v>M2</v>
          </cell>
          <cell r="D398">
            <v>0</v>
          </cell>
        </row>
        <row r="399">
          <cell r="A399" t="str">
            <v>1.15.1</v>
          </cell>
          <cell r="B399" t="str">
            <v>SUMINISTRO E INSTALACION PUERTA Y MARCO CAL. 18  1 X 2  INCLUYE  ANTICORROSIVO</v>
          </cell>
          <cell r="C399" t="str">
            <v>UN</v>
          </cell>
          <cell r="D399">
            <v>0</v>
          </cell>
        </row>
        <row r="400">
          <cell r="A400" t="str">
            <v>1.9.4</v>
          </cell>
          <cell r="B400" t="str">
            <v>VINILO TIPO II SOBRE PAÑETE DOS MANOS EN MUROS</v>
          </cell>
          <cell r="C400" t="str">
            <v>M2</v>
          </cell>
          <cell r="D400">
            <v>0</v>
          </cell>
        </row>
        <row r="401">
          <cell r="A401" t="str">
            <v>1.5.17</v>
          </cell>
          <cell r="B401" t="str">
            <v>FILOS Y DILATACIONES EN PAÑETES</v>
          </cell>
          <cell r="C401" t="str">
            <v>ML</v>
          </cell>
          <cell r="D401">
            <v>0</v>
          </cell>
        </row>
        <row r="402">
          <cell r="A402" t="str">
            <v>1.12.4</v>
          </cell>
          <cell r="B402" t="str">
            <v>SUMINISTRO E INSTALACIÓN CUBIERTA EN TEJA FIBROCEMENTO NUMERO 6</v>
          </cell>
          <cell r="C402" t="str">
            <v>M2</v>
          </cell>
          <cell r="D402">
            <v>0</v>
          </cell>
        </row>
        <row r="403">
          <cell r="A403" t="str">
            <v>1.12.21</v>
          </cell>
          <cell r="B403" t="str">
            <v>CANAL PVC 3</v>
          </cell>
          <cell r="C403" t="str">
            <v>ML</v>
          </cell>
          <cell r="D403">
            <v>0</v>
          </cell>
        </row>
        <row r="404">
          <cell r="A404" t="str">
            <v>1.6.19</v>
          </cell>
          <cell r="B404" t="str">
            <v>BAJANTE DE AGUA LLUVIA. PVC. 3.</v>
          </cell>
          <cell r="C404" t="str">
            <v>ML</v>
          </cell>
          <cell r="D404">
            <v>0</v>
          </cell>
        </row>
        <row r="405">
          <cell r="A405" t="str">
            <v>1.4.36</v>
          </cell>
          <cell r="B405" t="str">
            <v>MESONES EN CONCRETO A=0.60 mts. 17.5 MPa - (2500PSI) INC. REFUERZO</v>
          </cell>
          <cell r="C405" t="str">
            <v>M2</v>
          </cell>
          <cell r="D405">
            <v>0</v>
          </cell>
        </row>
        <row r="406">
          <cell r="A406" t="str">
            <v>1.17.1</v>
          </cell>
          <cell r="B406" t="str">
            <v xml:space="preserve"> VIDRIO 4 MM</v>
          </cell>
          <cell r="C406" t="str">
            <v>M2</v>
          </cell>
          <cell r="D406">
            <v>0</v>
          </cell>
        </row>
        <row r="407">
          <cell r="A407" t="str">
            <v>6.4.2.82</v>
          </cell>
          <cell r="B407" t="str">
            <v xml:space="preserve">Bombas dosificadoras de Diafragma Q = 29 gal/hor, presión máxima de descarga 15 psi, motor eléctrico trifásico, 220 V, 60 Hz, IP 55, cabezal en polipropileno reforzado con fibra de vidrio, diafragma en PTFE, asintos en PVC, sellos en viton, conexiones en </v>
          </cell>
          <cell r="C407" t="str">
            <v>UN</v>
          </cell>
          <cell r="D407">
            <v>2998606</v>
          </cell>
        </row>
        <row r="408">
          <cell r="A408" t="str">
            <v>6.4.2.83</v>
          </cell>
          <cell r="B408" t="str">
            <v>Tanques de almacenamiento para solución de sulfato de aluminio en polietileno de 2000 litros.</v>
          </cell>
          <cell r="C408" t="str">
            <v>UN</v>
          </cell>
          <cell r="D408">
            <v>1243322</v>
          </cell>
        </row>
        <row r="409">
          <cell r="A409" t="str">
            <v>6.4.2.84</v>
          </cell>
          <cell r="B409" t="str">
            <v>Motorreductores para mezcla de solución de sulfato de aluminio, 1/3 hp, 50 rpm. 220 V, trifásico, 60 Hz</v>
          </cell>
          <cell r="C409" t="str">
            <v>UN</v>
          </cell>
          <cell r="D409">
            <v>2322267</v>
          </cell>
        </row>
        <row r="410">
          <cell r="A410" t="str">
            <v>6.4.2.85</v>
          </cell>
          <cell r="B410" t="str">
            <v xml:space="preserve">Bombas dosificadoras de Diafragma Q = 14 gal/hor, presión máxima de descarga 15 psi, motor eléctrico trifásico, 220 V, 60 Hz, IP 55, cabezal en polipropileno reforzado con fibra de vidrio, diafragma en PTFE, asintos en PVC, sellos en viton, conexiones en </v>
          </cell>
          <cell r="C410" t="str">
            <v>UN</v>
          </cell>
          <cell r="D410">
            <v>2412806</v>
          </cell>
        </row>
        <row r="411">
          <cell r="A411" t="str">
            <v>6.4.2.86</v>
          </cell>
          <cell r="B411" t="str">
            <v>Tanques de almacenamiento para solución de agente alcalino en fibra de vidrio, o polietileno de 1000 litros.</v>
          </cell>
          <cell r="C411" t="str">
            <v>UN</v>
          </cell>
          <cell r="D411">
            <v>653987</v>
          </cell>
        </row>
        <row r="412">
          <cell r="A412" t="str">
            <v>6.4.2.87</v>
          </cell>
          <cell r="B412" t="str">
            <v>Motorreductores para mezcla de solución de hipoclorito de calcio, 1/3 hp, 50 rpm. 220 V, trifásico, 60 Hz</v>
          </cell>
          <cell r="C412" t="str">
            <v>UN</v>
          </cell>
          <cell r="D412">
            <v>2788382</v>
          </cell>
        </row>
        <row r="413">
          <cell r="A413" t="str">
            <v>6.4.2.88</v>
          </cell>
          <cell r="B413" t="str">
            <v>Manejo de aguas</v>
          </cell>
          <cell r="C413" t="str">
            <v>UN</v>
          </cell>
          <cell r="D413">
            <v>2279430</v>
          </cell>
        </row>
        <row r="414">
          <cell r="A414" t="str">
            <v>6.4.2.89</v>
          </cell>
          <cell r="B414" t="str">
            <v>Excavación húmeda en conglomerado</v>
          </cell>
          <cell r="C414" t="str">
            <v>M3</v>
          </cell>
          <cell r="D414">
            <v>24303</v>
          </cell>
        </row>
        <row r="415">
          <cell r="A415" t="str">
            <v>3.3.5</v>
          </cell>
          <cell r="B415" t="str">
            <v xml:space="preserve">  SUMINISTRO E INSTALACIÓN CONCRETO SIMPLE DE 17.5 MPa - (2500 P.S.I).</v>
          </cell>
          <cell r="C415" t="str">
            <v>M3</v>
          </cell>
          <cell r="D415">
            <v>301398</v>
          </cell>
        </row>
        <row r="416">
          <cell r="A416" t="str">
            <v>6.4.2.90</v>
          </cell>
          <cell r="B416" t="str">
            <v xml:space="preserve">Rejilla metálica doble angulo de  0,73 X 0,40 y varillas 1/2" </v>
          </cell>
          <cell r="C416" t="str">
            <v>M2</v>
          </cell>
          <cell r="D416">
            <v>0</v>
          </cell>
        </row>
        <row r="417">
          <cell r="A417" t="str">
            <v>6.4.2.90</v>
          </cell>
          <cell r="B417" t="str">
            <v xml:space="preserve">Rejilla metálica doble angulo de  0,73 X 0,40 y varillas 1/2" </v>
          </cell>
          <cell r="C417" t="str">
            <v>M2</v>
          </cell>
          <cell r="D417">
            <v>0</v>
          </cell>
        </row>
        <row r="418">
          <cell r="A418" t="str">
            <v>6.4.2.92</v>
          </cell>
          <cell r="B418" t="str">
            <v>Válvula de compuerta HD vástago ascendente y rueda de manejo DN 4"</v>
          </cell>
          <cell r="C418" t="str">
            <v>UN</v>
          </cell>
          <cell r="D418">
            <v>0</v>
          </cell>
        </row>
        <row r="419">
          <cell r="A419" t="str">
            <v>6.4.2.93</v>
          </cell>
          <cell r="B419" t="str">
            <v>Cinta PVC V -15 o similares</v>
          </cell>
          <cell r="C419" t="str">
            <v>ML</v>
          </cell>
          <cell r="D419">
            <v>0</v>
          </cell>
        </row>
        <row r="420">
          <cell r="A420" t="str">
            <v>6.4.2.94</v>
          </cell>
          <cell r="B420" t="str">
            <v xml:space="preserve">Instalación de tubería de 8" </v>
          </cell>
          <cell r="C420" t="str">
            <v>ML</v>
          </cell>
          <cell r="D420">
            <v>0</v>
          </cell>
        </row>
        <row r="421">
          <cell r="A421" t="str">
            <v xml:space="preserve">3.3.3 </v>
          </cell>
          <cell r="B421" t="str">
            <v xml:space="preserve"> EXCAVACION  EN ROCA  CON COMPRESOR Y DINAMITA</v>
          </cell>
          <cell r="C421" t="str">
            <v>m3</v>
          </cell>
          <cell r="D421">
            <v>0</v>
          </cell>
        </row>
        <row r="422">
          <cell r="A422" t="str">
            <v>6.4.2.95</v>
          </cell>
          <cell r="B422" t="str">
            <v>Instalación de tubería PEAD acuaflex PE 100/PN 10 de 200 mm</v>
          </cell>
          <cell r="C422" t="str">
            <v>ML</v>
          </cell>
          <cell r="D422">
            <v>0</v>
          </cell>
        </row>
        <row r="423">
          <cell r="A423" t="str">
            <v>6.4.2.96</v>
          </cell>
          <cell r="B423" t="str">
            <v>Corte con disco diamantado</v>
          </cell>
          <cell r="C423" t="str">
            <v>ML</v>
          </cell>
          <cell r="D423">
            <v>0</v>
          </cell>
        </row>
        <row r="424">
          <cell r="A424" t="str">
            <v>3.1.1</v>
          </cell>
          <cell r="B424" t="str">
            <v xml:space="preserve"> DEMOLICION PISOS, ANDENES EN CONCRETO</v>
          </cell>
          <cell r="C424" t="str">
            <v>M3</v>
          </cell>
          <cell r="D424">
            <v>0</v>
          </cell>
        </row>
        <row r="425">
          <cell r="A425" t="str">
            <v>1.2.2</v>
          </cell>
          <cell r="B425" t="str">
            <v xml:space="preserve"> EXCAVACIÓN MECÁNICA EN CONGLOMERADO INCL. RETIRO</v>
          </cell>
          <cell r="C425" t="str">
            <v>M3</v>
          </cell>
          <cell r="D425">
            <v>0</v>
          </cell>
        </row>
        <row r="426">
          <cell r="A426" t="str">
            <v>1.2.47</v>
          </cell>
          <cell r="B426" t="str">
            <v xml:space="preserve"> EXCAVACION MANUAL Y RETIRO MATERIAL COMUN</v>
          </cell>
          <cell r="C426" t="str">
            <v>M3</v>
          </cell>
          <cell r="D426">
            <v>0</v>
          </cell>
        </row>
        <row r="427">
          <cell r="A427" t="str">
            <v>2.1.16</v>
          </cell>
          <cell r="B427" t="str">
            <v>ENTIBADOS EN MADERA TIPO 1 PARA EXCAVACIONES 1 A 7 USOS</v>
          </cell>
          <cell r="C427" t="str">
            <v>M2</v>
          </cell>
          <cell r="D427">
            <v>0</v>
          </cell>
        </row>
        <row r="428">
          <cell r="A428" t="str">
            <v>6.4.2.97</v>
          </cell>
          <cell r="B428" t="str">
            <v>Suministro e instalación de TEE 3"x3"x3" en PVC</v>
          </cell>
          <cell r="C428" t="str">
            <v>UN</v>
          </cell>
          <cell r="D428" t="str">
            <v/>
          </cell>
        </row>
        <row r="429">
          <cell r="A429" t="str">
            <v>2.4.184</v>
          </cell>
          <cell r="B429" t="str">
            <v>SUMINISTRO E INSTALACION TEE PVC UM D=2 x2 x2"</v>
          </cell>
          <cell r="C429" t="str">
            <v>UN</v>
          </cell>
          <cell r="D429" t="str">
            <v/>
          </cell>
        </row>
        <row r="430">
          <cell r="A430" t="str">
            <v>6.4.2.98</v>
          </cell>
          <cell r="B430" t="str">
            <v>Suministro e instalación reducción de 6"x4"</v>
          </cell>
          <cell r="C430" t="str">
            <v>UN</v>
          </cell>
          <cell r="D430" t="str">
            <v/>
          </cell>
        </row>
        <row r="431">
          <cell r="A431" t="str">
            <v>6.4.2.99</v>
          </cell>
          <cell r="B431" t="str">
            <v>Suministro e instalación reducción de 4"x3"</v>
          </cell>
          <cell r="C431" t="str">
            <v>UN</v>
          </cell>
          <cell r="D431" t="str">
            <v/>
          </cell>
        </row>
        <row r="432">
          <cell r="A432" t="str">
            <v>6.4.2.100</v>
          </cell>
          <cell r="B432" t="str">
            <v>Suministro e instalación reducción de 4"x2"</v>
          </cell>
          <cell r="C432" t="str">
            <v>UN</v>
          </cell>
          <cell r="D432" t="str">
            <v/>
          </cell>
        </row>
        <row r="433">
          <cell r="A433" t="str">
            <v xml:space="preserve">2.4.14  </v>
          </cell>
          <cell r="B433" t="str">
            <v xml:space="preserve"> CODO PVC GRAN RADIO 90° RDE 21   D =   4"</v>
          </cell>
          <cell r="C433" t="str">
            <v>UN</v>
          </cell>
          <cell r="D433" t="str">
            <v/>
          </cell>
        </row>
        <row r="434">
          <cell r="A434" t="str">
            <v>6.4.2.101</v>
          </cell>
          <cell r="B434" t="str">
            <v>Conexiones domiciliarias (incluye collar de derivación, tubería PF+AUD, caja de anden, registro de incorporación, adaptador macho, registro de corte y tapa de registro</v>
          </cell>
          <cell r="C434" t="str">
            <v>UN</v>
          </cell>
          <cell r="D434" t="str">
            <v/>
          </cell>
        </row>
        <row r="435">
          <cell r="A435" t="str">
            <v>3.5.2</v>
          </cell>
          <cell r="B435" t="str">
            <v>SUMINISTRO, EXTENDIDA Y COMPACTACIÓN DE MATERIAL GRANULAR (RECEBO) HASTA UN DIÁMETRO DE 5" Y UN ÍNDICE PLÁSTICO MENOR O IGUAL 9%  Y COMPACTO 95% PROCTOR  (**)</v>
          </cell>
          <cell r="C435" t="str">
            <v>M3</v>
          </cell>
          <cell r="D435" t="str">
            <v/>
          </cell>
        </row>
        <row r="436">
          <cell r="A436" t="str">
            <v>2.1.18</v>
          </cell>
          <cell r="B436" t="str">
            <v>RELLENO SUBBASE GRANULAR  COMPACTADO CON PLANCHA VIBRADORA</v>
          </cell>
          <cell r="C436" t="str">
            <v>M3</v>
          </cell>
          <cell r="D436" t="str">
            <v/>
          </cell>
        </row>
        <row r="437">
          <cell r="A437" t="str">
            <v>2.1.19</v>
          </cell>
          <cell r="B437" t="str">
            <v>RELLENO BASE GRANULAR  COMPACTADO CON PLANCHA VIBRADORA</v>
          </cell>
          <cell r="C437" t="str">
            <v>M3</v>
          </cell>
          <cell r="D437" t="str">
            <v/>
          </cell>
        </row>
        <row r="438">
          <cell r="A438" t="str">
            <v>6.4.2.102</v>
          </cell>
          <cell r="B438" t="str">
            <v xml:space="preserve"> Suministro e instalación cinta prevención sobre tubería </v>
          </cell>
          <cell r="C438" t="str">
            <v>ML</v>
          </cell>
          <cell r="D438" t="str">
            <v/>
          </cell>
        </row>
        <row r="439">
          <cell r="A439" t="str">
            <v>6.4.2.103</v>
          </cell>
          <cell r="B439" t="str">
            <v xml:space="preserve"> Reposición domiciliarias acueducto D=1/2" </v>
          </cell>
          <cell r="C439" t="str">
            <v>UN</v>
          </cell>
          <cell r="D439" t="str">
            <v/>
          </cell>
        </row>
        <row r="440">
          <cell r="A440" t="str">
            <v>6.4.2.104</v>
          </cell>
          <cell r="B440" t="str">
            <v>Construcción de caja para válvula en mampostería de 0,60x0,60</v>
          </cell>
          <cell r="C440" t="str">
            <v>UN</v>
          </cell>
          <cell r="D440" t="str">
            <v/>
          </cell>
        </row>
        <row r="441">
          <cell r="A441" t="str">
            <v>6.4.2.105</v>
          </cell>
          <cell r="B441" t="str">
            <v>Suministro e instalación válvula de 4" extremo liso para PVC</v>
          </cell>
          <cell r="C441" t="str">
            <v>UN</v>
          </cell>
          <cell r="D441" t="str">
            <v/>
          </cell>
        </row>
        <row r="442">
          <cell r="A442" t="str">
            <v>6.4.2.106</v>
          </cell>
          <cell r="B442" t="str">
            <v>Suministro e instalación de hidrante de 3", incluye válvula de compuerta elástica, tee de 3", unión de reparación y concreto de anclaje</v>
          </cell>
          <cell r="C442" t="str">
            <v>UN</v>
          </cell>
          <cell r="D442" t="str">
            <v/>
          </cell>
        </row>
        <row r="443">
          <cell r="A443" t="str">
            <v>6.4.2.107</v>
          </cell>
          <cell r="B443" t="str">
            <v xml:space="preserve"> Construcción de cárcamo </v>
          </cell>
          <cell r="C443" t="str">
            <v>ML</v>
          </cell>
          <cell r="D443" t="str">
            <v/>
          </cell>
        </row>
        <row r="444">
          <cell r="A444" t="str">
            <v>3.9.21</v>
          </cell>
          <cell r="B444" t="str">
            <v>IMPRIMACION</v>
          </cell>
          <cell r="C444" t="str">
            <v>M2</v>
          </cell>
          <cell r="D444" t="str">
            <v/>
          </cell>
        </row>
        <row r="445">
          <cell r="A445" t="str">
            <v>6.4.2.108</v>
          </cell>
          <cell r="B445" t="str">
            <v xml:space="preserve"> Base asfáltica MDC2 </v>
          </cell>
          <cell r="C445" t="str">
            <v>M3</v>
          </cell>
          <cell r="D445" t="str">
            <v/>
          </cell>
        </row>
        <row r="446">
          <cell r="A446" t="str">
            <v>6.4.2.95A</v>
          </cell>
          <cell r="B446" t="str">
            <v>Suministro de tubería PEAD acuaflex PE 100/PN 10 de 200 mm</v>
          </cell>
          <cell r="C446" t="str">
            <v>ML</v>
          </cell>
          <cell r="D446" t="str">
            <v/>
          </cell>
        </row>
        <row r="447">
          <cell r="A447" t="str">
            <v>1.1.76</v>
          </cell>
          <cell r="B447" t="str">
            <v>CAMPAMENTO 36 M2</v>
          </cell>
          <cell r="C447" t="str">
            <v>UN</v>
          </cell>
          <cell r="D447" t="str">
            <v/>
          </cell>
        </row>
        <row r="448">
          <cell r="A448" t="str">
            <v>3.15.42</v>
          </cell>
          <cell r="B448" t="str">
            <v>DEMOLICION PAVIMENTO ASFALTICO (INCLUYE CARGUE Y TRANSPORTE HASTA 5 KM) &lt;=10 CMS</v>
          </cell>
          <cell r="C448" t="str">
            <v>M2</v>
          </cell>
          <cell r="D448" t="str">
            <v/>
          </cell>
        </row>
        <row r="449">
          <cell r="A449" t="str">
            <v>1.1.42</v>
          </cell>
          <cell r="B449" t="str">
            <v>DEMOLICION PLACAS MACIZAS CONCRETO E &lt;=0.20 m. PAVIMENTO RIGIDO</v>
          </cell>
          <cell r="C449" t="str">
            <v>M2</v>
          </cell>
          <cell r="D449" t="str">
            <v/>
          </cell>
        </row>
        <row r="450">
          <cell r="A450" t="str">
            <v>2.1.21</v>
          </cell>
          <cell r="B450" t="str">
            <v xml:space="preserve"> RELLENO ARENA DE PEÑA  COMPACTADO CON PLANCHA VIBRADORA</v>
          </cell>
          <cell r="C450" t="str">
            <v>M3</v>
          </cell>
          <cell r="D450" t="str">
            <v/>
          </cell>
        </row>
        <row r="451">
          <cell r="A451" t="str">
            <v>3.3.26</v>
          </cell>
          <cell r="B451" t="str">
            <v xml:space="preserve">  RELLENO CON MATERIAL DE AFIRMADO COMPACTADO PLANCHA VIBRADORA INCLUYE ACARREO LIBRE DE 5 KM</v>
          </cell>
          <cell r="C451" t="str">
            <v>M3</v>
          </cell>
          <cell r="D451" t="str">
            <v/>
          </cell>
        </row>
        <row r="452">
          <cell r="A452" t="str">
            <v>13.1.1</v>
          </cell>
          <cell r="B452" t="str">
            <v>ENTIBADO METÁLICO TIPO 3</v>
          </cell>
          <cell r="C452" t="str">
            <v>M2</v>
          </cell>
          <cell r="D452">
            <v>0</v>
          </cell>
        </row>
        <row r="453">
          <cell r="A453" t="str">
            <v>3.15.87</v>
          </cell>
          <cell r="B453" t="str">
            <v>DEMOLICION  OBRAS EN CONCRETO REFORZADO, INCLUYE RETIRO DE SOBRANTES</v>
          </cell>
          <cell r="C453" t="str">
            <v>M3</v>
          </cell>
          <cell r="D453">
            <v>0</v>
          </cell>
        </row>
        <row r="454">
          <cell r="A454" t="str">
            <v xml:space="preserve">1.1.9 </v>
          </cell>
          <cell r="B454" t="str">
            <v xml:space="preserve">DESMONTE DE CUBIERTA ZINC </v>
          </cell>
          <cell r="C454" t="str">
            <v>M2</v>
          </cell>
          <cell r="D454">
            <v>0</v>
          </cell>
        </row>
        <row r="455">
          <cell r="A455" t="str">
            <v xml:space="preserve">1.1.24   </v>
          </cell>
          <cell r="B455" t="str">
            <v>DESMONTE ESTRUCTURA METALICA PERFILES-VIGAS</v>
          </cell>
          <cell r="C455" t="str">
            <v>KG</v>
          </cell>
          <cell r="D455" t="str">
            <v/>
          </cell>
        </row>
        <row r="456">
          <cell r="A456" t="str">
            <v>3.3.2</v>
          </cell>
          <cell r="B456" t="str">
            <v>EXCAVACION MANUAL EN CONGLOMERADO</v>
          </cell>
          <cell r="C456" t="str">
            <v>M3</v>
          </cell>
          <cell r="D456" t="str">
            <v/>
          </cell>
        </row>
        <row r="457">
          <cell r="A457" t="str">
            <v>1.2.11</v>
          </cell>
          <cell r="B457" t="str">
            <v>CONCRETO VIGA DE AMARRE 21,1 MPa</v>
          </cell>
          <cell r="C457" t="str">
            <v>M3</v>
          </cell>
          <cell r="D457" t="str">
            <v/>
          </cell>
        </row>
        <row r="458">
          <cell r="A458" t="str">
            <v>1.3.14</v>
          </cell>
          <cell r="B458" t="str">
            <v>COLUMNAS EN CONCRETO 21 MPa - (3000 PSI), ALTURA MENOR A TRES METROS</v>
          </cell>
          <cell r="C458" t="str">
            <v>M3</v>
          </cell>
          <cell r="D458" t="str">
            <v/>
          </cell>
        </row>
        <row r="459">
          <cell r="A459" t="str">
            <v>1.4.22</v>
          </cell>
          <cell r="B459" t="str">
            <v>MURO TOLETE COMUN E=0.12 mts.</v>
          </cell>
          <cell r="C459" t="str">
            <v>M2</v>
          </cell>
          <cell r="D459" t="str">
            <v/>
          </cell>
        </row>
        <row r="460">
          <cell r="A460" t="str">
            <v>1.5.9</v>
          </cell>
          <cell r="B460" t="str">
            <v>PAÑETE LISO MUROS  1:4</v>
          </cell>
          <cell r="C460" t="str">
            <v>M2</v>
          </cell>
          <cell r="D460" t="str">
            <v/>
          </cell>
        </row>
        <row r="461">
          <cell r="A461" t="str">
            <v>1.9.3</v>
          </cell>
          <cell r="B461" t="str">
            <v>ESTUCO Y VINILO TRES MANOS EN MUROS</v>
          </cell>
          <cell r="C461" t="str">
            <v>M2</v>
          </cell>
          <cell r="D461" t="str">
            <v/>
          </cell>
        </row>
        <row r="462">
          <cell r="A462" t="str">
            <v>1.12.3</v>
          </cell>
          <cell r="B462" t="str">
            <v>SUMINISTRO E INSTALACIÓN CUBIERTA EN TEJA FIBROCEMENTO NUMERO 4</v>
          </cell>
          <cell r="C462" t="str">
            <v>M2</v>
          </cell>
          <cell r="D462" t="str">
            <v/>
          </cell>
        </row>
        <row r="463">
          <cell r="A463" t="str">
            <v>1.12.54</v>
          </cell>
          <cell r="B463" t="str">
            <v>SUMINISTRO E INSTALACIÓN CABALLETE ONDULADO ASBESTO CEMENTO</v>
          </cell>
          <cell r="C463" t="str">
            <v>ML</v>
          </cell>
          <cell r="D463" t="str">
            <v/>
          </cell>
        </row>
        <row r="464">
          <cell r="A464" t="str">
            <v>6.4.2.114</v>
          </cell>
          <cell r="B464" t="str">
            <v>CORREA METALICA EN TUBO RECTANGULAR 3" X 1 1/2"</v>
          </cell>
          <cell r="C464" t="str">
            <v>ML</v>
          </cell>
          <cell r="D464" t="str">
            <v/>
          </cell>
        </row>
        <row r="465">
          <cell r="A465" t="str">
            <v>6.4.2.115</v>
          </cell>
          <cell r="B465" t="str">
            <v xml:space="preserve">CANALETA GALVANIZADA </v>
          </cell>
          <cell r="C465" t="str">
            <v>ML</v>
          </cell>
          <cell r="D465" t="str">
            <v/>
          </cell>
        </row>
        <row r="466">
          <cell r="A466" t="str">
            <v>1.11.27</v>
          </cell>
          <cell r="B466" t="str">
            <v>TABLON DE GRES 30*30</v>
          </cell>
          <cell r="C466" t="str">
            <v>M2</v>
          </cell>
          <cell r="D466" t="str">
            <v/>
          </cell>
        </row>
        <row r="467">
          <cell r="A467" t="str">
            <v>6.4.2.116</v>
          </cell>
          <cell r="B467" t="str">
            <v>TABLON DE GRES 48*48</v>
          </cell>
          <cell r="C467" t="str">
            <v>M2</v>
          </cell>
          <cell r="D467" t="str">
            <v/>
          </cell>
        </row>
        <row r="468">
          <cell r="A468" t="str">
            <v>1.4.36</v>
          </cell>
          <cell r="B468" t="str">
            <v xml:space="preserve"> MESONES EN CONCRETO A=0.60 mts. 17.5 MPa - (3500PSI) INC. REFUERZO Y MURO TOLETE COMUN</v>
          </cell>
          <cell r="C468" t="str">
            <v>ML</v>
          </cell>
          <cell r="D468" t="str">
            <v/>
          </cell>
        </row>
        <row r="469">
          <cell r="D469">
            <v>0</v>
          </cell>
        </row>
        <row r="470">
          <cell r="A470" t="str">
            <v>6.4.2.117</v>
          </cell>
          <cell r="B470" t="str">
            <v>GUARDAESCOBA EN CERAMICA PORCELANATO PEGADO</v>
          </cell>
          <cell r="C470" t="str">
            <v>ML</v>
          </cell>
          <cell r="D470" t="str">
            <v/>
          </cell>
        </row>
        <row r="471">
          <cell r="A471" t="str">
            <v>6.4.2.118</v>
          </cell>
          <cell r="B471" t="str">
            <v>GUARDAESCOBA TABLON GRESS DE O,10X0,2M E=0,25 M</v>
          </cell>
          <cell r="C471" t="str">
            <v>ML</v>
          </cell>
          <cell r="D471" t="str">
            <v/>
          </cell>
        </row>
        <row r="472">
          <cell r="A472" t="str">
            <v>6.4.2.119</v>
          </cell>
          <cell r="B472" t="str">
            <v>PERFIL ESTRUCTURAL 80MM X 40 MM CAL. 14,  LONG. 6,4 m ANCLADO A MURO MEDIANTE PLATINA DE 8MM X 150MMX200MM, INCL. TORNILLOS ROSCADOS DE 1/2" Y PRISIONEROS 3/8" X 2" PARA CADA TABIQUE, SEGÚN DISEÑO</v>
          </cell>
          <cell r="C472" t="str">
            <v xml:space="preserve">UN </v>
          </cell>
          <cell r="D472" t="str">
            <v/>
          </cell>
        </row>
        <row r="473">
          <cell r="A473" t="str">
            <v>6.4.2.120</v>
          </cell>
          <cell r="B473" t="str">
            <v>TAPA DE ALFAJOR 0,85 X 0,75 M E= 1/4" CAL. 12 CURRUGADA, BISAGRA EN HIERRO FUNDIDO, MARCO EN PERFIL DE 1 1/4" X 3/16"</v>
          </cell>
          <cell r="C473" t="str">
            <v xml:space="preserve">UN </v>
          </cell>
          <cell r="D473" t="str">
            <v/>
          </cell>
        </row>
        <row r="474">
          <cell r="A474" t="str">
            <v>6.4.2.121</v>
          </cell>
          <cell r="B474" t="str">
            <v>TAPA DE ALFAJOR 0,70 X 0,65 M E= 1/4" CAL. 12 CURRUGADA, BISAGRA EN HIERRO FUNDIDO, MARCO EN PERFIL DE 1 1/4" X 3/16"</v>
          </cell>
          <cell r="C474" t="str">
            <v xml:space="preserve">UN </v>
          </cell>
          <cell r="D474" t="str">
            <v/>
          </cell>
        </row>
        <row r="475">
          <cell r="A475" t="str">
            <v>6.4.2.122</v>
          </cell>
          <cell r="B475" t="str">
            <v>TAPA DE ALFAJOR 1,35 X 1,30 M E= 1/4" CAL. 12 CURRUGADA, BISAGRA EN HIERRO FUNDIDO, MARCO EN PERFIL DE 1 1/4" X 3/16"</v>
          </cell>
          <cell r="C475" t="str">
            <v xml:space="preserve">UN </v>
          </cell>
          <cell r="D475" t="str">
            <v/>
          </cell>
        </row>
        <row r="476">
          <cell r="A476" t="str">
            <v>6.4.2.123</v>
          </cell>
          <cell r="B476" t="str">
            <v>TAPA DE ALFAJOR 1,80 X 1,00 M E= 1/4" CAL. 12 CURRUGADA, BISAGRA EN HIERRO FUNDIDO, MARCO EN PERFIL DE 1 1/4" X 3/16"</v>
          </cell>
          <cell r="C476" t="str">
            <v xml:space="preserve">UN </v>
          </cell>
          <cell r="D476" t="str">
            <v/>
          </cell>
        </row>
        <row r="477">
          <cell r="A477" t="str">
            <v>6.4.2.124</v>
          </cell>
          <cell r="B477" t="str">
            <v>TAPA DE ALFAJOR 1,25 X 1,20 M E= 1/4" CAL. 12 CURRUGADA, BISAGRA EN HIERRO FUNDIDO, MARCO EN PERFIL DE 1 1/4" X 3/16"</v>
          </cell>
          <cell r="C477" t="str">
            <v xml:space="preserve">UN </v>
          </cell>
          <cell r="D477" t="str">
            <v/>
          </cell>
        </row>
        <row r="478">
          <cell r="A478" t="str">
            <v>6.4.2.125</v>
          </cell>
          <cell r="B478" t="str">
            <v>SUMINISTRO E INSTALACION DE TEE SANITARIA REDUCIDAS 6X4"</v>
          </cell>
          <cell r="C478" t="str">
            <v xml:space="preserve">UN </v>
          </cell>
          <cell r="D478" t="str">
            <v/>
          </cell>
        </row>
        <row r="479">
          <cell r="A479" t="str">
            <v>6.4.2.126</v>
          </cell>
          <cell r="B479" t="str">
            <v>SUMINISTRO E INSTALACION DE TEE SANITARIA 6"</v>
          </cell>
          <cell r="C479" t="str">
            <v xml:space="preserve">UN </v>
          </cell>
          <cell r="D479" t="str">
            <v/>
          </cell>
        </row>
        <row r="480">
          <cell r="A480" t="str">
            <v>6.4.2.127</v>
          </cell>
          <cell r="B480" t="str">
            <v>Codo 90° PVC UM Ø:6".</v>
          </cell>
          <cell r="C480" t="str">
            <v xml:space="preserve">UN </v>
          </cell>
          <cell r="D480" t="str">
            <v/>
          </cell>
        </row>
        <row r="481">
          <cell r="A481" t="str">
            <v>1.2.8</v>
          </cell>
          <cell r="B481" t="str">
            <v xml:space="preserve"> CONCRETO CICLOPEO 21MPa (3000 PSI) RELACIÓN 60C/40P</v>
          </cell>
          <cell r="C481" t="str">
            <v>M3</v>
          </cell>
          <cell r="D481" t="str">
            <v/>
          </cell>
        </row>
        <row r="482">
          <cell r="A482" t="str">
            <v>6.4.2.128</v>
          </cell>
          <cell r="B482" t="str">
            <v>TEE PVC UM D=6"X6"</v>
          </cell>
          <cell r="C482" t="str">
            <v xml:space="preserve">UN </v>
          </cell>
          <cell r="D482" t="str">
            <v/>
          </cell>
        </row>
        <row r="483">
          <cell r="A483" t="str">
            <v>2.1.51</v>
          </cell>
          <cell r="B483" t="str">
            <v>SUMINISTRO E INSTALACIÓN TUBERÍA  PVC. D = 6"  RDE 32.5 UNIÓN MECANICA</v>
          </cell>
          <cell r="C483" t="str">
            <v>ML</v>
          </cell>
          <cell r="D483" t="str">
            <v/>
          </cell>
        </row>
        <row r="484">
          <cell r="A484" t="str">
            <v>1.1.1</v>
          </cell>
          <cell r="B484" t="str">
            <v>DEMOLICION DE PISOS DE CONCRETO (INCLUYE CARGUE Y TRANSPORTE HASTA 5 KM) &lt;=10 CMS</v>
          </cell>
          <cell r="C484" t="str">
            <v>M2</v>
          </cell>
          <cell r="D484" t="str">
            <v/>
          </cell>
        </row>
        <row r="485">
          <cell r="A485" t="str">
            <v>1.1.2</v>
          </cell>
          <cell r="B485" t="str">
            <v>CONFORMACIÓN COMPACTACIÓN SUBRASANTE CBR=95</v>
          </cell>
          <cell r="C485" t="str">
            <v>M2</v>
          </cell>
          <cell r="D485" t="str">
            <v/>
          </cell>
        </row>
        <row r="486">
          <cell r="A486" t="str">
            <v>1.1.8</v>
          </cell>
          <cell r="B486" t="str">
            <v xml:space="preserve"> DESMONTE DE CUBIERTA LAMINA</v>
          </cell>
          <cell r="C486" t="str">
            <v>M2</v>
          </cell>
          <cell r="D486" t="str">
            <v/>
          </cell>
        </row>
        <row r="487">
          <cell r="A487" t="str">
            <v>1.1.11</v>
          </cell>
          <cell r="B487" t="str">
            <v>DEMOLICIÓN MURO CONCRETO E=10 cm</v>
          </cell>
          <cell r="C487" t="str">
            <v>M2</v>
          </cell>
          <cell r="D487" t="str">
            <v/>
          </cell>
        </row>
        <row r="488">
          <cell r="A488" t="str">
            <v>1.1.12</v>
          </cell>
          <cell r="B488" t="str">
            <v>DEMOLICIÓN MURO CONCRETO E=15 cm</v>
          </cell>
          <cell r="C488" t="str">
            <v>M2</v>
          </cell>
          <cell r="D488" t="str">
            <v/>
          </cell>
        </row>
        <row r="489">
          <cell r="A489" t="str">
            <v>1.1.13</v>
          </cell>
          <cell r="B489" t="str">
            <v xml:space="preserve"> DEMOLICIÓN MURO CONCRETO E=30 cm</v>
          </cell>
          <cell r="C489" t="str">
            <v>M2</v>
          </cell>
          <cell r="D489" t="str">
            <v/>
          </cell>
        </row>
        <row r="490">
          <cell r="A490" t="str">
            <v>1.1.14</v>
          </cell>
          <cell r="B490" t="str">
            <v>DESMONTE ALAMBRE PUAS CERRAMIENTO 3 - 5 LÍNEAS</v>
          </cell>
          <cell r="C490" t="str">
            <v>ML</v>
          </cell>
          <cell r="D490" t="str">
            <v/>
          </cell>
        </row>
        <row r="491">
          <cell r="A491" t="str">
            <v>1.1.15</v>
          </cell>
          <cell r="B491" t="str">
            <v>DESMONTE CANALES - BAJANTES</v>
          </cell>
          <cell r="C491" t="str">
            <v>ML</v>
          </cell>
          <cell r="D491" t="str">
            <v/>
          </cell>
        </row>
        <row r="492">
          <cell r="A492" t="str">
            <v>1.1.16</v>
          </cell>
          <cell r="B492" t="str">
            <v>DESMONTE CERRAMIENTO POSTE CONCRETO-ALAMBRE</v>
          </cell>
          <cell r="C492" t="str">
            <v>ML</v>
          </cell>
          <cell r="D492" t="str">
            <v/>
          </cell>
        </row>
        <row r="493">
          <cell r="A493" t="str">
            <v>1.1.17</v>
          </cell>
          <cell r="B493" t="str">
            <v>DESMONTE CIELO FALSO MADERA</v>
          </cell>
          <cell r="C493" t="str">
            <v>M2</v>
          </cell>
          <cell r="D493" t="str">
            <v/>
          </cell>
        </row>
        <row r="494">
          <cell r="A494" t="str">
            <v>1.1.18</v>
          </cell>
          <cell r="B494" t="str">
            <v>DESMONTE CORREA METALICA</v>
          </cell>
          <cell r="C494" t="str">
            <v>ML</v>
          </cell>
          <cell r="D494" t="str">
            <v/>
          </cell>
        </row>
        <row r="495">
          <cell r="A495" t="str">
            <v>1.1.25</v>
          </cell>
          <cell r="B495" t="str">
            <v xml:space="preserve"> DESMONTE MALLA ESLABONADA H=2.0 M</v>
          </cell>
          <cell r="C495" t="str">
            <v>ML</v>
          </cell>
          <cell r="D495" t="str">
            <v/>
          </cell>
        </row>
        <row r="496">
          <cell r="A496" t="str">
            <v>1.1.26</v>
          </cell>
          <cell r="B496" t="str">
            <v>DESMONTE REJA METALICA</v>
          </cell>
          <cell r="C496" t="str">
            <v>M2</v>
          </cell>
          <cell r="D496" t="str">
            <v/>
          </cell>
        </row>
        <row r="497">
          <cell r="A497" t="str">
            <v>1.1.28</v>
          </cell>
          <cell r="B497" t="str">
            <v>DESMONTE VIDRIO</v>
          </cell>
          <cell r="C497" t="str">
            <v>M2</v>
          </cell>
          <cell r="D497" t="str">
            <v/>
          </cell>
        </row>
        <row r="498">
          <cell r="A498" t="str">
            <v>1.1.29</v>
          </cell>
          <cell r="B498" t="str">
            <v>RETIRO TUBERIA AGUA (GALVANIZADA-PVC-AC) HASTA 1"</v>
          </cell>
          <cell r="C498" t="str">
            <v>ML</v>
          </cell>
          <cell r="D498" t="str">
            <v/>
          </cell>
        </row>
        <row r="499">
          <cell r="A499" t="str">
            <v>1.1.32</v>
          </cell>
          <cell r="B499" t="str">
            <v xml:space="preserve"> DEMOLICIÓN ENCHAPE CERAMICO</v>
          </cell>
          <cell r="C499" t="str">
            <v>M2</v>
          </cell>
          <cell r="D499" t="str">
            <v/>
          </cell>
        </row>
        <row r="500">
          <cell r="A500" t="str">
            <v>1.1.33</v>
          </cell>
          <cell r="B500" t="str">
            <v>DEMOLICIÓN GUARDAESCOBA</v>
          </cell>
          <cell r="C500" t="str">
            <v>ML</v>
          </cell>
          <cell r="D500" t="str">
            <v/>
          </cell>
        </row>
        <row r="501">
          <cell r="A501" t="str">
            <v>1.1.35</v>
          </cell>
          <cell r="B501" t="str">
            <v>DEMOLICIÓN MESON CONCRETO</v>
          </cell>
          <cell r="C501" t="str">
            <v>M2</v>
          </cell>
          <cell r="D501" t="str">
            <v/>
          </cell>
        </row>
        <row r="502">
          <cell r="A502" t="str">
            <v>1.1.36</v>
          </cell>
          <cell r="B502" t="str">
            <v xml:space="preserve"> DEMOLICIÓN PAÑETES</v>
          </cell>
          <cell r="C502" t="str">
            <v>M2</v>
          </cell>
          <cell r="D502" t="str">
            <v/>
          </cell>
        </row>
        <row r="503">
          <cell r="A503" t="str">
            <v>1.1.37</v>
          </cell>
          <cell r="B503" t="str">
            <v>DEMOLICIÓN PAÑETES TECHO</v>
          </cell>
          <cell r="C503" t="str">
            <v>M2</v>
          </cell>
          <cell r="D503" t="str">
            <v/>
          </cell>
        </row>
        <row r="504">
          <cell r="A504" t="str">
            <v>1.1.40</v>
          </cell>
          <cell r="B504" t="str">
            <v xml:space="preserve"> DEMOLICION PLACAS ALIGERADAS CONCRETO E&lt;=0.25 mts.</v>
          </cell>
          <cell r="C504" t="str">
            <v>M2</v>
          </cell>
          <cell r="D504" t="str">
            <v/>
          </cell>
        </row>
        <row r="505">
          <cell r="A505" t="str">
            <v>1.1.41</v>
          </cell>
          <cell r="B505" t="str">
            <v xml:space="preserve"> DEMOLICION PLACAS ALIGERADAS CONCRETO E&gt;=0.25 mts.</v>
          </cell>
          <cell r="C505" t="str">
            <v>M2</v>
          </cell>
          <cell r="D505" t="str">
            <v/>
          </cell>
        </row>
        <row r="506">
          <cell r="A506" t="str">
            <v>1.1.42</v>
          </cell>
          <cell r="B506" t="str">
            <v xml:space="preserve"> DEMOLICION PLACAS MACIZA CONCRETO E&lt;=0.20 mts.</v>
          </cell>
          <cell r="C506" t="str">
            <v>M2</v>
          </cell>
          <cell r="D506" t="str">
            <v/>
          </cell>
        </row>
        <row r="507">
          <cell r="A507" t="str">
            <v>1.1.43</v>
          </cell>
          <cell r="B507" t="str">
            <v xml:space="preserve"> DEMOLICION PLACAS MACIZA CONCRETO E&lt;=0.15 mts.</v>
          </cell>
          <cell r="C507" t="str">
            <v>M2</v>
          </cell>
          <cell r="D507" t="str">
            <v/>
          </cell>
        </row>
        <row r="508">
          <cell r="A508" t="str">
            <v>1.1.44</v>
          </cell>
          <cell r="B508" t="str">
            <v>DEMOLICIÓN CIMIENTO CONCRETO</v>
          </cell>
          <cell r="C508" t="str">
            <v>M3</v>
          </cell>
          <cell r="D508" t="str">
            <v/>
          </cell>
        </row>
        <row r="509">
          <cell r="A509" t="str">
            <v>1.1.45</v>
          </cell>
          <cell r="B509" t="str">
            <v xml:space="preserve"> DEMOLICIÓN COLUMNA CONCRETO</v>
          </cell>
          <cell r="C509" t="str">
            <v>M3</v>
          </cell>
          <cell r="D509" t="str">
            <v/>
          </cell>
        </row>
        <row r="510">
          <cell r="A510" t="str">
            <v>1.1.46</v>
          </cell>
          <cell r="B510" t="str">
            <v xml:space="preserve"> DEMOLICIÓN CONCRETO CICLOPEO</v>
          </cell>
          <cell r="C510" t="str">
            <v>M3</v>
          </cell>
          <cell r="D510" t="str">
            <v/>
          </cell>
        </row>
        <row r="511">
          <cell r="A511" t="str">
            <v>1.1.47</v>
          </cell>
          <cell r="B511" t="str">
            <v xml:space="preserve"> DEMOLICIÓN VIGA AMARRE CONCRETO &lt; 25 CM - 35 CM</v>
          </cell>
          <cell r="C511" t="str">
            <v>ML</v>
          </cell>
          <cell r="D511" t="str">
            <v/>
          </cell>
        </row>
        <row r="512">
          <cell r="A512" t="str">
            <v>1.1.48</v>
          </cell>
          <cell r="B512" t="str">
            <v xml:space="preserve"> DEMOLICIÓN VIGA CANAL</v>
          </cell>
          <cell r="C512" t="str">
            <v>ML</v>
          </cell>
          <cell r="D512" t="str">
            <v/>
          </cell>
        </row>
        <row r="513">
          <cell r="A513" t="str">
            <v>1.1.49</v>
          </cell>
          <cell r="B513" t="str">
            <v xml:space="preserve"> DEMOLICIÓN ESCALERA CONCRETO REFORZADO</v>
          </cell>
          <cell r="C513" t="str">
            <v>M3</v>
          </cell>
          <cell r="D513" t="str">
            <v/>
          </cell>
        </row>
        <row r="514">
          <cell r="A514" t="str">
            <v>1.1.50</v>
          </cell>
          <cell r="B514" t="str">
            <v xml:space="preserve"> DEMOLICIÓN VIGA CONCRETO 25cm-35cm</v>
          </cell>
          <cell r="C514" t="str">
            <v>ML</v>
          </cell>
          <cell r="D514" t="str">
            <v/>
          </cell>
        </row>
        <row r="515">
          <cell r="A515" t="str">
            <v>1.1.51</v>
          </cell>
          <cell r="B515" t="str">
            <v xml:space="preserve"> DEMOLICIÓN VIGA CONCRETO 35cm-45cm</v>
          </cell>
          <cell r="C515" t="str">
            <v>ML</v>
          </cell>
          <cell r="D515" t="str">
            <v/>
          </cell>
        </row>
        <row r="516">
          <cell r="A516" t="str">
            <v>1.1.52</v>
          </cell>
          <cell r="B516" t="str">
            <v>DEMOLICIÓN SARDINEL</v>
          </cell>
          <cell r="C516" t="str">
            <v>ML</v>
          </cell>
          <cell r="D516" t="str">
            <v/>
          </cell>
        </row>
        <row r="517">
          <cell r="A517" t="str">
            <v>1.1.53</v>
          </cell>
          <cell r="B517" t="str">
            <v>DEMOLICIÓN ANDEN/CONTRAPISO CONCRETO E= 7.6CM A 12CM</v>
          </cell>
          <cell r="C517" t="str">
            <v>M2</v>
          </cell>
          <cell r="D517" t="str">
            <v/>
          </cell>
        </row>
        <row r="518">
          <cell r="A518" t="str">
            <v>1.1.54</v>
          </cell>
          <cell r="B518" t="str">
            <v xml:space="preserve"> DEMOLICIÓN ANDEN/CONTRAPISO CONCRETO E &gt; A 12CM</v>
          </cell>
          <cell r="C518" t="str">
            <v>M2</v>
          </cell>
          <cell r="D518" t="str">
            <v/>
          </cell>
        </row>
        <row r="519">
          <cell r="A519" t="str">
            <v>1.1.55</v>
          </cell>
          <cell r="B519" t="str">
            <v xml:space="preserve"> DEMOLICIÓN CAJA INSPECCION</v>
          </cell>
          <cell r="C519" t="str">
            <v xml:space="preserve">UN </v>
          </cell>
          <cell r="D519" t="str">
            <v/>
          </cell>
        </row>
        <row r="520">
          <cell r="A520" t="str">
            <v>1.1.58</v>
          </cell>
          <cell r="B520" t="str">
            <v>DEMOLICIÓN PISO BALDOSA+MORTERO</v>
          </cell>
          <cell r="C520" t="str">
            <v>M2</v>
          </cell>
          <cell r="D520" t="str">
            <v/>
          </cell>
        </row>
        <row r="521">
          <cell r="A521" t="str">
            <v>1.1.59</v>
          </cell>
          <cell r="B521" t="str">
            <v>DEMOLICIÓN PISO GRANO PULIDO</v>
          </cell>
          <cell r="C521" t="str">
            <v>M2</v>
          </cell>
          <cell r="D521" t="str">
            <v/>
          </cell>
        </row>
        <row r="522">
          <cell r="A522" t="str">
            <v>1.1.60</v>
          </cell>
          <cell r="B522" t="str">
            <v xml:space="preserve"> DEMOLICIÓN CIELO FALSO ESTRUCTURA ALUMINIO</v>
          </cell>
          <cell r="C522" t="str">
            <v>M2</v>
          </cell>
          <cell r="D522" t="str">
            <v/>
          </cell>
        </row>
        <row r="523">
          <cell r="A523" t="str">
            <v>1.1.61</v>
          </cell>
          <cell r="B523" t="str">
            <v xml:space="preserve"> ROTURA PAVIMENTO</v>
          </cell>
          <cell r="C523" t="str">
            <v>M2</v>
          </cell>
          <cell r="D523" t="str">
            <v/>
          </cell>
        </row>
        <row r="524">
          <cell r="A524" t="str">
            <v>1.1.62</v>
          </cell>
          <cell r="B524" t="str">
            <v>DESCAPOTE MANUAL Y RETIRO (DISTANCIA DE 1 KM A 5 KM)</v>
          </cell>
          <cell r="C524" t="str">
            <v>M2</v>
          </cell>
          <cell r="D524" t="str">
            <v/>
          </cell>
        </row>
        <row r="525">
          <cell r="A525" t="str">
            <v>1.1.63</v>
          </cell>
          <cell r="B525" t="str">
            <v xml:space="preserve"> DESCAPOTE MECANICO Y RETIRO (DISTANCIA DE 1 KM A 5 KM)</v>
          </cell>
          <cell r="C525" t="str">
            <v>M3</v>
          </cell>
          <cell r="D525" t="str">
            <v/>
          </cell>
        </row>
        <row r="526">
          <cell r="A526" t="str">
            <v>1.1.64</v>
          </cell>
          <cell r="B526" t="str">
            <v>RETIRO TUBERIA EXISTENTE 0" A 12"</v>
          </cell>
          <cell r="C526" t="str">
            <v>ML</v>
          </cell>
          <cell r="D526" t="str">
            <v/>
          </cell>
        </row>
        <row r="527">
          <cell r="A527" t="str">
            <v>1.1.65</v>
          </cell>
          <cell r="B527" t="str">
            <v>RETIRO TUBERIA EXISTENTE 12"  A  24"</v>
          </cell>
          <cell r="C527" t="str">
            <v>ML</v>
          </cell>
          <cell r="D527" t="str">
            <v/>
          </cell>
        </row>
        <row r="528">
          <cell r="A528" t="str">
            <v>1.1.66</v>
          </cell>
          <cell r="B528" t="str">
            <v xml:space="preserve"> ACARREO MATERIALES PETREOS-TIERRA-VARIOS</v>
          </cell>
          <cell r="C528" t="str">
            <v>M3/Km</v>
          </cell>
          <cell r="D528" t="str">
            <v/>
          </cell>
        </row>
        <row r="529">
          <cell r="A529" t="str">
            <v>1.1.70</v>
          </cell>
          <cell r="B529" t="str">
            <v>DEMOLICIÓN CUNETA EN CONCRETO</v>
          </cell>
          <cell r="C529" t="str">
            <v>ML</v>
          </cell>
          <cell r="D529" t="str">
            <v/>
          </cell>
        </row>
        <row r="530">
          <cell r="A530" t="str">
            <v>1.1.71</v>
          </cell>
          <cell r="B530" t="str">
            <v>DEMOLICIÓN DE SUMIDEROS</v>
          </cell>
          <cell r="C530" t="str">
            <v xml:space="preserve">UN </v>
          </cell>
          <cell r="D530" t="str">
            <v/>
          </cell>
        </row>
        <row r="531">
          <cell r="A531" t="str">
            <v>1.1.74</v>
          </cell>
          <cell r="B531" t="str">
            <v xml:space="preserve"> LOCALIZACION Y REPLANTEO REDES HASTA  H = 0.50 m</v>
          </cell>
          <cell r="C531" t="str">
            <v>M2</v>
          </cell>
          <cell r="D531" t="str">
            <v/>
          </cell>
        </row>
        <row r="532">
          <cell r="A532" t="str">
            <v>1.1.75</v>
          </cell>
          <cell r="B532" t="str">
            <v>CAMPAMENTO 18 M2</v>
          </cell>
          <cell r="C532" t="str">
            <v xml:space="preserve">UN </v>
          </cell>
          <cell r="D532" t="str">
            <v/>
          </cell>
        </row>
        <row r="533">
          <cell r="A533" t="str">
            <v>1.1.76</v>
          </cell>
          <cell r="B533" t="str">
            <v>CAMPAMENTO 36 M2</v>
          </cell>
          <cell r="C533" t="str">
            <v xml:space="preserve">UN </v>
          </cell>
          <cell r="D533" t="str">
            <v/>
          </cell>
        </row>
        <row r="534">
          <cell r="A534" t="str">
            <v>1.1.78</v>
          </cell>
          <cell r="B534" t="str">
            <v xml:space="preserve"> DESMONTE CUBIERTAS TEJA DE ASBESTO Y/ O ASBESTO CEMENTO</v>
          </cell>
          <cell r="C534" t="str">
            <v>M2</v>
          </cell>
          <cell r="D534" t="str">
            <v/>
          </cell>
        </row>
        <row r="535">
          <cell r="A535" t="str">
            <v>1.1.79</v>
          </cell>
          <cell r="B535" t="str">
            <v xml:space="preserve"> DEMOLICION MUROS LADRILLO E = 0.15 mts.</v>
          </cell>
          <cell r="C535" t="str">
            <v>M2</v>
          </cell>
          <cell r="D535" t="str">
            <v/>
          </cell>
        </row>
        <row r="536">
          <cell r="A536" t="str">
            <v>1.1.80</v>
          </cell>
          <cell r="B536" t="str">
            <v xml:space="preserve"> DEMOLICION MUROS EN LADRILLO E = 0.25 mts.</v>
          </cell>
          <cell r="C536" t="str">
            <v>M2</v>
          </cell>
          <cell r="D536" t="str">
            <v/>
          </cell>
        </row>
        <row r="537">
          <cell r="A537" t="str">
            <v>1.1.81</v>
          </cell>
          <cell r="B537" t="str">
            <v>DESMONTE MARCOS Y PUERTAS</v>
          </cell>
          <cell r="C537" t="str">
            <v>M2</v>
          </cell>
          <cell r="D537" t="str">
            <v/>
          </cell>
        </row>
        <row r="538">
          <cell r="A538" t="str">
            <v>1.1.82</v>
          </cell>
          <cell r="B538" t="str">
            <v>DESMONTE  VENTANAS</v>
          </cell>
          <cell r="C538" t="str">
            <v>M2</v>
          </cell>
          <cell r="D538" t="str">
            <v/>
          </cell>
        </row>
        <row r="539">
          <cell r="A539" t="str">
            <v>1.1.83</v>
          </cell>
          <cell r="B539" t="str">
            <v xml:space="preserve"> DEMOLICION PLACA DE PISO E=0,10 Mts.</v>
          </cell>
          <cell r="C539" t="str">
            <v>M2</v>
          </cell>
          <cell r="D539" t="str">
            <v/>
          </cell>
        </row>
        <row r="540">
          <cell r="A540" t="str">
            <v>1.1.84</v>
          </cell>
          <cell r="B540" t="str">
            <v>CERRAMIENTO EN TABLA BURRA H=3.00  mts.</v>
          </cell>
          <cell r="C540" t="str">
            <v>ML</v>
          </cell>
          <cell r="D540" t="str">
            <v/>
          </cell>
        </row>
        <row r="541">
          <cell r="A541" t="str">
            <v>1.1.85</v>
          </cell>
          <cell r="B541" t="str">
            <v>CERRAMIENTO ALAMBRE DE PUAS No. 12  4 HILOS POSTES DE MADERA</v>
          </cell>
          <cell r="C541" t="str">
            <v>ML</v>
          </cell>
          <cell r="D541" t="str">
            <v/>
          </cell>
        </row>
        <row r="542">
          <cell r="A542" t="str">
            <v>1.2.1</v>
          </cell>
          <cell r="B542" t="str">
            <v>EXCAVACIÓN MECÁNICA EN ROCA INCL. RETIRO</v>
          </cell>
          <cell r="C542" t="str">
            <v>M3</v>
          </cell>
          <cell r="D542" t="str">
            <v/>
          </cell>
        </row>
        <row r="543">
          <cell r="A543" t="str">
            <v>1.2.3</v>
          </cell>
          <cell r="B543" t="str">
            <v xml:space="preserve"> RETIRO MATERIAL EXCAVADO A MAQUINA (SIN TRANSPORTE)</v>
          </cell>
          <cell r="C543" t="str">
            <v>M3</v>
          </cell>
          <cell r="D543" t="str">
            <v/>
          </cell>
        </row>
        <row r="544">
          <cell r="A544" t="str">
            <v>1.2.4</v>
          </cell>
          <cell r="B544" t="str">
            <v xml:space="preserve"> RELLENO MATERIAL SITIO COMPACTADO CILINDRO</v>
          </cell>
          <cell r="C544" t="str">
            <v>M3</v>
          </cell>
          <cell r="D544" t="str">
            <v/>
          </cell>
        </row>
        <row r="545">
          <cell r="A545" t="str">
            <v>1.2.5</v>
          </cell>
          <cell r="B545" t="str">
            <v xml:space="preserve"> EXCAVACIÓN MECÁNICA HUMEDA (debajo del nivel freático)</v>
          </cell>
          <cell r="C545" t="str">
            <v>M3</v>
          </cell>
          <cell r="D545" t="str">
            <v/>
          </cell>
        </row>
        <row r="546">
          <cell r="A546" t="str">
            <v>1.2.6</v>
          </cell>
          <cell r="B546" t="str">
            <v>CONCRETO CICLOPEO 10,5MPa (1500 PSI) RELACIÓN 60C/40P</v>
          </cell>
          <cell r="C546" t="str">
            <v>M3</v>
          </cell>
          <cell r="D546" t="str">
            <v/>
          </cell>
        </row>
        <row r="547">
          <cell r="A547" t="str">
            <v>1.2.7</v>
          </cell>
          <cell r="B547" t="str">
            <v>CONCRETO CICLOPEO 14MPa (2000 PSI) RELACIÓN 60C/40P</v>
          </cell>
          <cell r="C547" t="str">
            <v>M3</v>
          </cell>
          <cell r="D547" t="str">
            <v/>
          </cell>
        </row>
        <row r="548">
          <cell r="A548" t="str">
            <v>1.2.9</v>
          </cell>
          <cell r="B548" t="str">
            <v>CONSTRUCCION DE MUROS EN GAVIONES, INCLUYE MALLA ESLABONADA TRIPLE  TORSION CAL. 12</v>
          </cell>
          <cell r="C548" t="str">
            <v>M3</v>
          </cell>
          <cell r="D548" t="str">
            <v/>
          </cell>
        </row>
        <row r="549">
          <cell r="A549" t="str">
            <v>1.2.10</v>
          </cell>
          <cell r="B549" t="str">
            <v xml:space="preserve"> CONCRETO DE ZAPATAS 21MPa  + FORMALETA</v>
          </cell>
          <cell r="C549" t="str">
            <v>M3</v>
          </cell>
          <cell r="D549" t="str">
            <v/>
          </cell>
        </row>
        <row r="550">
          <cell r="A550" t="str">
            <v>1.2.12</v>
          </cell>
          <cell r="B550" t="str">
            <v>CONCRETO VIGA DE AMARRE 21,1 MPa TE INVERTIDA</v>
          </cell>
          <cell r="C550" t="str">
            <v>M3</v>
          </cell>
          <cell r="D550" t="str">
            <v/>
          </cell>
        </row>
        <row r="551">
          <cell r="A551" t="str">
            <v>1.2.13</v>
          </cell>
          <cell r="B551" t="str">
            <v xml:space="preserve"> PEDESTAL CONCRETO 21,1 Mpa</v>
          </cell>
          <cell r="C551" t="str">
            <v>M3</v>
          </cell>
          <cell r="D551" t="str">
            <v/>
          </cell>
        </row>
        <row r="552">
          <cell r="A552" t="str">
            <v>1.2.14</v>
          </cell>
          <cell r="B552" t="str">
            <v xml:space="preserve"> SOLADO CONCRETO ESPESOR E=0.05M 14MPa (2000PSI)</v>
          </cell>
          <cell r="C552" t="str">
            <v>M2</v>
          </cell>
          <cell r="D552" t="str">
            <v/>
          </cell>
        </row>
        <row r="553">
          <cell r="A553" t="str">
            <v>1.2.15</v>
          </cell>
          <cell r="B553" t="str">
            <v>SOLADO CONCRETO ESPESOR E=0.07M 14MPa (2000PSI)</v>
          </cell>
          <cell r="C553" t="str">
            <v>M2</v>
          </cell>
          <cell r="D553" t="str">
            <v/>
          </cell>
        </row>
        <row r="554">
          <cell r="A554" t="str">
            <v>1.2.16</v>
          </cell>
          <cell r="B554" t="str">
            <v xml:space="preserve">  LOSA FLOTANTE CASETON-VIGAS H = 40 CM - 45 CM</v>
          </cell>
          <cell r="C554" t="str">
            <v>M2</v>
          </cell>
          <cell r="D554" t="str">
            <v/>
          </cell>
        </row>
        <row r="555">
          <cell r="A555" t="str">
            <v>1.2.17</v>
          </cell>
          <cell r="B555" t="str">
            <v>LOSA MACIZA CIMIENTO CONCRETO 21 MPa - 3000 PSI H=10 CM</v>
          </cell>
          <cell r="C555" t="str">
            <v>M2</v>
          </cell>
          <cell r="D555" t="str">
            <v/>
          </cell>
        </row>
        <row r="556">
          <cell r="A556" t="str">
            <v>1.2.18</v>
          </cell>
          <cell r="B556" t="str">
            <v xml:space="preserve"> LOSA MACIZA CIMIENTO CONCRETO 21 MPa - 3000 PSI H=15 CM</v>
          </cell>
          <cell r="C556" t="str">
            <v>M2</v>
          </cell>
          <cell r="D556" t="str">
            <v/>
          </cell>
        </row>
        <row r="557">
          <cell r="A557" t="str">
            <v>1.2.19</v>
          </cell>
          <cell r="B557" t="str">
            <v xml:space="preserve"> LOSA MACIZA CIMIENTO CONCRETO 21 MPa - 3000 PSI H=20 CM</v>
          </cell>
          <cell r="C557" t="str">
            <v>M2</v>
          </cell>
          <cell r="D557" t="str">
            <v/>
          </cell>
        </row>
        <row r="558">
          <cell r="A558" t="str">
            <v>1.2.20</v>
          </cell>
          <cell r="B558" t="str">
            <v>MURO DE CONTENCIÓN EN CONCRETO DE 21 MPa - 3000 PSI  0&lt;H&lt;=1.00M</v>
          </cell>
          <cell r="C558" t="str">
            <v>M3</v>
          </cell>
          <cell r="D558" t="str">
            <v/>
          </cell>
        </row>
        <row r="559">
          <cell r="A559" t="str">
            <v>1.2.21</v>
          </cell>
          <cell r="B559" t="str">
            <v>MURO DE CONTENCIÓN EN CONCRETO DE 21 MPa - 3000 PSI 1,01&lt;H&lt;=2.00M</v>
          </cell>
          <cell r="C559" t="str">
            <v>M3</v>
          </cell>
          <cell r="D559" t="str">
            <v/>
          </cell>
        </row>
        <row r="560">
          <cell r="A560" t="str">
            <v>1.2.22</v>
          </cell>
          <cell r="B560" t="str">
            <v>MURO DE CONTENCIÓN EN CONCRETO DE 21 MPa - 3000 PSI  2,01&lt;H&lt;=3,5 MTS</v>
          </cell>
          <cell r="C560" t="str">
            <v>M3</v>
          </cell>
          <cell r="D560" t="str">
            <v/>
          </cell>
        </row>
        <row r="561">
          <cell r="A561" t="str">
            <v>1.2.23</v>
          </cell>
          <cell r="B561" t="str">
            <v>MURO CONTENCION CONCRETO CICLOPEO H&lt;1.5M 40% RAJÓN</v>
          </cell>
          <cell r="C561" t="str">
            <v>M3</v>
          </cell>
          <cell r="D561" t="str">
            <v/>
          </cell>
        </row>
        <row r="562">
          <cell r="A562" t="str">
            <v>1.2.24</v>
          </cell>
          <cell r="B562" t="str">
            <v xml:space="preserve"> SUMINISTRO FIGURADA Y AMRRE DE ACERO 37000 PSI  240 Mpa</v>
          </cell>
          <cell r="C562" t="str">
            <v>KG</v>
          </cell>
          <cell r="D562" t="str">
            <v/>
          </cell>
        </row>
        <row r="563">
          <cell r="A563" t="str">
            <v>1.2.25</v>
          </cell>
          <cell r="B563" t="str">
            <v>SUMINISTRO FIGURADA Y AMRRE DE ACERO 60000 PSI 420 Mpa</v>
          </cell>
          <cell r="C563" t="str">
            <v>KG</v>
          </cell>
          <cell r="D563" t="str">
            <v/>
          </cell>
        </row>
        <row r="564">
          <cell r="A564" t="str">
            <v>1.2.26</v>
          </cell>
          <cell r="B564" t="str">
            <v>SUMINISTRO E INSTALACIÓN MALLA ELECTROSOLDADA U-84</v>
          </cell>
          <cell r="C564" t="str">
            <v>KG</v>
          </cell>
          <cell r="D564" t="str">
            <v/>
          </cell>
        </row>
        <row r="565">
          <cell r="A565" t="str">
            <v>1.2.27</v>
          </cell>
          <cell r="B565" t="str">
            <v xml:space="preserve"> CAJAS DE INSPECCION DE 1.20 X 1.20 X 1.20 MTS LADRILLO</v>
          </cell>
          <cell r="C565" t="str">
            <v>KG</v>
          </cell>
          <cell r="D565" t="str">
            <v/>
          </cell>
        </row>
        <row r="566">
          <cell r="A566" t="str">
            <v>1.2.28</v>
          </cell>
          <cell r="B566" t="str">
            <v>SUMINISTRO E INSTALACION TUBERIA PVC SANITARIA 2"</v>
          </cell>
          <cell r="C566" t="str">
            <v>UN</v>
          </cell>
          <cell r="D566" t="str">
            <v/>
          </cell>
        </row>
        <row r="567">
          <cell r="A567" t="str">
            <v>1.2.29</v>
          </cell>
          <cell r="B567" t="str">
            <v xml:space="preserve"> SUMINISTRO E INSTALACION TUBERIA PVC SANITARIA 3"</v>
          </cell>
          <cell r="C567" t="str">
            <v>ML</v>
          </cell>
          <cell r="D567" t="str">
            <v/>
          </cell>
        </row>
        <row r="568">
          <cell r="A568" t="str">
            <v>1.2.30</v>
          </cell>
          <cell r="B568" t="str">
            <v>SUMINISTRO E INSTALACION TUBERIA PVC SANITARIA 4"</v>
          </cell>
          <cell r="C568" t="str">
            <v>ML</v>
          </cell>
          <cell r="D568" t="str">
            <v/>
          </cell>
        </row>
        <row r="569">
          <cell r="A569" t="str">
            <v>1.2.31</v>
          </cell>
          <cell r="B569" t="str">
            <v xml:space="preserve"> SUMINISTRO E INSTALACION TUBERIA PVC SANITARIA 6"</v>
          </cell>
          <cell r="C569" t="str">
            <v>ML</v>
          </cell>
          <cell r="D569" t="str">
            <v/>
          </cell>
        </row>
        <row r="570">
          <cell r="A570" t="str">
            <v>1.2.32</v>
          </cell>
          <cell r="B570" t="str">
            <v>SUMINISTRO E INSTALACION TUBERIA PVC SANITARIA 8"</v>
          </cell>
          <cell r="C570" t="str">
            <v>ML</v>
          </cell>
          <cell r="D570" t="str">
            <v/>
          </cell>
        </row>
        <row r="571">
          <cell r="A571" t="str">
            <v>1.2.33</v>
          </cell>
          <cell r="B571" t="str">
            <v>SUMINISTRO E INSTALACION TUBERIA PVC SANITARIA 10"</v>
          </cell>
          <cell r="C571" t="str">
            <v>ML</v>
          </cell>
          <cell r="D571" t="str">
            <v/>
          </cell>
        </row>
        <row r="572">
          <cell r="A572" t="str">
            <v>1.2.34</v>
          </cell>
          <cell r="B572" t="str">
            <v>SUMINISTRO E INSTALACION TUBERIA PVC SANITARIA 12"</v>
          </cell>
          <cell r="C572" t="str">
            <v>ML</v>
          </cell>
          <cell r="D572" t="str">
            <v/>
          </cell>
        </row>
        <row r="573">
          <cell r="A573" t="str">
            <v>1.2.35</v>
          </cell>
          <cell r="B573" t="str">
            <v>SUMINISTRO E INSTALACION TUBERIA PVC SANITARIA 16"</v>
          </cell>
          <cell r="C573" t="str">
            <v>ML</v>
          </cell>
          <cell r="D573" t="str">
            <v/>
          </cell>
        </row>
        <row r="574">
          <cell r="A574" t="str">
            <v>1.2.36</v>
          </cell>
          <cell r="B574" t="str">
            <v>SUMINISTRO E INSTALACION TUBERIA PVC SANITARIA 18"</v>
          </cell>
          <cell r="C574" t="str">
            <v>ML</v>
          </cell>
          <cell r="D574" t="str">
            <v/>
          </cell>
        </row>
        <row r="575">
          <cell r="A575" t="str">
            <v>1.2.37</v>
          </cell>
          <cell r="B575" t="str">
            <v xml:space="preserve">  TUBERIA PVC 4" DRENAJE SIN FILTRO</v>
          </cell>
          <cell r="C575" t="str">
            <v>ML</v>
          </cell>
          <cell r="D575" t="str">
            <v/>
          </cell>
        </row>
        <row r="576">
          <cell r="A576" t="str">
            <v>1.2.38</v>
          </cell>
          <cell r="B576" t="str">
            <v>TUBERIA PVC 6 DRENAJE SIN FILTRO</v>
          </cell>
          <cell r="C576" t="str">
            <v>ML</v>
          </cell>
          <cell r="D576" t="str">
            <v/>
          </cell>
        </row>
        <row r="577">
          <cell r="A577" t="str">
            <v>1.2.39</v>
          </cell>
          <cell r="B577" t="str">
            <v>TUBERIA PVC 8" DRENAJE CF</v>
          </cell>
          <cell r="C577" t="str">
            <v>ML</v>
          </cell>
          <cell r="D577" t="str">
            <v/>
          </cell>
        </row>
        <row r="578">
          <cell r="A578" t="str">
            <v>1.2.40</v>
          </cell>
          <cell r="B578" t="str">
            <v>TUBERIA PVC 8" DRENAJE SF</v>
          </cell>
          <cell r="C578" t="str">
            <v>ML</v>
          </cell>
          <cell r="D578" t="str">
            <v/>
          </cell>
        </row>
        <row r="579">
          <cell r="A579" t="str">
            <v>1.2.41</v>
          </cell>
          <cell r="B579" t="str">
            <v>SUMINISTRO E INSTALACION YEE GRESS DE 8" x 6"</v>
          </cell>
          <cell r="C579" t="str">
            <v>UN</v>
          </cell>
          <cell r="D579" t="str">
            <v/>
          </cell>
        </row>
        <row r="580">
          <cell r="A580" t="str">
            <v>1.2.42</v>
          </cell>
          <cell r="B580" t="str">
            <v>SUMINISTRO E INSTALACIÓN CODO GRESS 6"</v>
          </cell>
          <cell r="C580" t="str">
            <v>UN</v>
          </cell>
          <cell r="D580" t="str">
            <v/>
          </cell>
        </row>
        <row r="581">
          <cell r="A581" t="str">
            <v>1.2.43</v>
          </cell>
          <cell r="B581" t="str">
            <v>SUMINISTRO E INSTALACION CODO GRESS DE 8"</v>
          </cell>
          <cell r="C581" t="str">
            <v>UN</v>
          </cell>
          <cell r="D581" t="str">
            <v/>
          </cell>
        </row>
        <row r="582">
          <cell r="A582" t="str">
            <v>1.2.44</v>
          </cell>
          <cell r="B582" t="str">
            <v>SUMINISTRO E INSTALACION TUBERIA DE GRES 3"</v>
          </cell>
          <cell r="C582" t="str">
            <v>ML</v>
          </cell>
          <cell r="D582" t="str">
            <v/>
          </cell>
        </row>
        <row r="583">
          <cell r="A583" t="str">
            <v>1.2.45</v>
          </cell>
          <cell r="B583" t="str">
            <v>CONCRETO CICLOPEO 17.5MPa (2500 PSI) RELACIÓN 60C/40P</v>
          </cell>
          <cell r="C583" t="str">
            <v>M3</v>
          </cell>
          <cell r="D583" t="str">
            <v/>
          </cell>
        </row>
        <row r="584">
          <cell r="A584" t="str">
            <v>1.2.46</v>
          </cell>
          <cell r="B584" t="str">
            <v xml:space="preserve"> POZO SÉPTICO ETERNIT</v>
          </cell>
          <cell r="C584" t="str">
            <v>UN</v>
          </cell>
          <cell r="D584" t="str">
            <v/>
          </cell>
        </row>
        <row r="585">
          <cell r="A585" t="str">
            <v>1.2.48</v>
          </cell>
          <cell r="B585" t="str">
            <v xml:space="preserve"> EXCAVACION MECANICA Y RETIRO MATERIAL COMUN</v>
          </cell>
          <cell r="C585" t="str">
            <v>M3</v>
          </cell>
          <cell r="D585" t="str">
            <v/>
          </cell>
        </row>
        <row r="586">
          <cell r="A586" t="str">
            <v>1.2.49</v>
          </cell>
          <cell r="B586" t="str">
            <v>CONCRETO DE ZAPATAS 21 MPa - (3000 PSI)</v>
          </cell>
          <cell r="C586" t="str">
            <v>M3</v>
          </cell>
          <cell r="D586" t="str">
            <v/>
          </cell>
        </row>
        <row r="587">
          <cell r="A587" t="str">
            <v>1.2.50</v>
          </cell>
          <cell r="B587" t="str">
            <v>BASE EN CONCRETO POBRE E=0.05 mts. 14 MPa - (2000 PSI)</v>
          </cell>
          <cell r="C587" t="str">
            <v>M2</v>
          </cell>
          <cell r="D587" t="str">
            <v/>
          </cell>
        </row>
        <row r="588">
          <cell r="A588" t="str">
            <v>1.2.51</v>
          </cell>
          <cell r="B588" t="str">
            <v>CAJAS DE INSPECCION DE 60x60x60 cm  LADRILLO</v>
          </cell>
          <cell r="C588" t="str">
            <v>UN</v>
          </cell>
          <cell r="D588" t="str">
            <v/>
          </cell>
        </row>
        <row r="589">
          <cell r="A589" t="str">
            <v>1.2.52</v>
          </cell>
          <cell r="B589" t="str">
            <v>CAJAS DE INSPECCION DE 80 X 80 X 80 cm LADRILLO</v>
          </cell>
          <cell r="C589" t="str">
            <v>UN</v>
          </cell>
          <cell r="D589" t="str">
            <v/>
          </cell>
        </row>
        <row r="590">
          <cell r="A590" t="str">
            <v>1.2.53</v>
          </cell>
          <cell r="B590" t="str">
            <v>CAJAS DE INSPECCION DE 1.00 X 1.00 X 1.00 cm LADRILLO</v>
          </cell>
          <cell r="C590" t="str">
            <v>UN</v>
          </cell>
          <cell r="D590" t="str">
            <v/>
          </cell>
        </row>
        <row r="591">
          <cell r="A591" t="str">
            <v>1.2.54</v>
          </cell>
          <cell r="B591" t="str">
            <v>SUMINISTRO E INSTALACION TUBERIA DE GRES D=4"</v>
          </cell>
          <cell r="C591" t="str">
            <v>ML</v>
          </cell>
          <cell r="D591" t="str">
            <v/>
          </cell>
        </row>
        <row r="592">
          <cell r="A592" t="str">
            <v>1.2.55</v>
          </cell>
          <cell r="B592" t="str">
            <v>SUMINISTRO E INSTALACION TUBERIA DE GRES D=6"</v>
          </cell>
          <cell r="C592" t="str">
            <v>ML</v>
          </cell>
          <cell r="D592" t="str">
            <v/>
          </cell>
        </row>
        <row r="593">
          <cell r="A593" t="str">
            <v>1.2.56</v>
          </cell>
          <cell r="B593" t="str">
            <v>SUMINSTRO E INSTALACION TUBERIA DE GRES DRENAJE D=4"</v>
          </cell>
          <cell r="C593" t="str">
            <v>ML</v>
          </cell>
          <cell r="D593" t="str">
            <v/>
          </cell>
        </row>
        <row r="594">
          <cell r="A594" t="str">
            <v>1.2.57</v>
          </cell>
          <cell r="B594" t="str">
            <v xml:space="preserve"> SUMINSTRO E INSTALACION TUBERIA DE GRES DRENAJE D=6</v>
          </cell>
          <cell r="C594" t="str">
            <v>ML</v>
          </cell>
          <cell r="D594" t="str">
            <v/>
          </cell>
        </row>
        <row r="595">
          <cell r="A595" t="str">
            <v>1.2.58</v>
          </cell>
          <cell r="B595" t="str">
            <v>SUMINSTRO E INSTALACION CODO DE GRES DE 4"</v>
          </cell>
          <cell r="C595" t="str">
            <v>ML</v>
          </cell>
          <cell r="D595" t="str">
            <v/>
          </cell>
        </row>
        <row r="596">
          <cell r="A596" t="str">
            <v>1.2.59</v>
          </cell>
          <cell r="B596" t="str">
            <v>SUMINSTRO E INSTALACION CODO DE GRES DE 6"</v>
          </cell>
          <cell r="C596" t="str">
            <v>ML</v>
          </cell>
          <cell r="D596" t="str">
            <v/>
          </cell>
        </row>
        <row r="597">
          <cell r="A597" t="str">
            <v>1.3.1</v>
          </cell>
          <cell r="B597" t="str">
            <v>PLACA FACIL 21 MPa - (3000 PSI)</v>
          </cell>
          <cell r="C597" t="str">
            <v>M2</v>
          </cell>
          <cell r="D597" t="str">
            <v/>
          </cell>
        </row>
        <row r="598">
          <cell r="A598" t="str">
            <v>1.3.2</v>
          </cell>
          <cell r="B598" t="str">
            <v>PLACA FACIL 24.5 MPa - (3500 PSI)</v>
          </cell>
          <cell r="C598" t="str">
            <v>M2</v>
          </cell>
          <cell r="D598" t="str">
            <v/>
          </cell>
        </row>
        <row r="599">
          <cell r="A599" t="str">
            <v>1.3.3</v>
          </cell>
          <cell r="B599" t="str">
            <v>PLACA CON STEEL DECK 21 MPa - (3000 PSI)</v>
          </cell>
          <cell r="C599" t="str">
            <v>M2</v>
          </cell>
          <cell r="D599" t="str">
            <v/>
          </cell>
        </row>
        <row r="600">
          <cell r="A600" t="str">
            <v>1.3.4</v>
          </cell>
          <cell r="B600" t="str">
            <v xml:space="preserve"> PLACA CON STEEL DECK 24.5 MPa - (3500 PSI)</v>
          </cell>
          <cell r="C600" t="str">
            <v>M2</v>
          </cell>
          <cell r="D600" t="str">
            <v/>
          </cell>
        </row>
        <row r="601">
          <cell r="A601" t="str">
            <v>1.3.5</v>
          </cell>
          <cell r="B601" t="str">
            <v xml:space="preserve"> PLACA CASETON ESTERILLA DE GUADUA ALTURA DE 40 CMS   21 MPa - (3000 PSI)</v>
          </cell>
          <cell r="C601" t="str">
            <v>M2</v>
          </cell>
          <cell r="D601" t="str">
            <v/>
          </cell>
        </row>
        <row r="602">
          <cell r="A602" t="str">
            <v>1.3.6</v>
          </cell>
          <cell r="B602" t="str">
            <v>PLACA CASETON ESTERILLA DE GUADUA ALTURA DE 35 CMS  21 MPa - (3000 PSI)</v>
          </cell>
          <cell r="C602" t="str">
            <v>M2</v>
          </cell>
          <cell r="D602" t="str">
            <v/>
          </cell>
        </row>
        <row r="603">
          <cell r="A603" t="str">
            <v>1.3.7</v>
          </cell>
          <cell r="B603" t="str">
            <v>PLACA CASETON ESTERILLA DE GUADUA ALTURA DE 30 CMS  21 MPa - (3000 PSI)</v>
          </cell>
          <cell r="C603" t="str">
            <v>M2</v>
          </cell>
          <cell r="D603" t="str">
            <v/>
          </cell>
        </row>
        <row r="604">
          <cell r="A604" t="str">
            <v>1.3.8</v>
          </cell>
          <cell r="B604" t="str">
            <v>PLACA CASETON ESTERILLA DE GUADUA ALTURA DE 40 CMS  24.5 MPa - (3500 PSI)</v>
          </cell>
          <cell r="C604" t="str">
            <v>M2</v>
          </cell>
          <cell r="D604" t="str">
            <v/>
          </cell>
        </row>
        <row r="605">
          <cell r="A605" t="str">
            <v>1.3.9</v>
          </cell>
          <cell r="B605" t="str">
            <v>PLACA CASETON ESTERILLA DE GUADUA ALTURA DE 35 CMS  24.5 MPa - (3500 PSI)</v>
          </cell>
          <cell r="C605" t="str">
            <v>M2</v>
          </cell>
          <cell r="D605" t="str">
            <v/>
          </cell>
        </row>
        <row r="606">
          <cell r="A606" t="str">
            <v>1.3.10</v>
          </cell>
          <cell r="B606" t="str">
            <v>PLACA CASETON ESTERILLA DE GUADUA ALTURA DE 30 CMS   24.5 Mpa - (3500 PSI)</v>
          </cell>
          <cell r="C606" t="str">
            <v>M2</v>
          </cell>
          <cell r="D606" t="str">
            <v/>
          </cell>
        </row>
        <row r="607">
          <cell r="A607" t="str">
            <v>1.3.11</v>
          </cell>
          <cell r="B607" t="str">
            <v xml:space="preserve"> CONSTRUCCION DE VIGA CANAL EN CONCRETO IMPERMEABILZADO 21 MPa - (3000 PSI)</v>
          </cell>
          <cell r="C607" t="str">
            <v>M3</v>
          </cell>
          <cell r="D607" t="str">
            <v/>
          </cell>
        </row>
        <row r="608">
          <cell r="A608" t="str">
            <v>1.3.12</v>
          </cell>
          <cell r="B608" t="str">
            <v>CONSTRUCCION DE VIGA CANAL EN CONCRETO IMPERMEABILZADO 24.5 MPa - (3500 PSI)</v>
          </cell>
          <cell r="C608" t="str">
            <v>M3</v>
          </cell>
          <cell r="D608" t="str">
            <v/>
          </cell>
        </row>
        <row r="609">
          <cell r="A609" t="str">
            <v>1.3.13</v>
          </cell>
          <cell r="B609" t="str">
            <v>CONSTRUCCION DE VIGA CANAL EN CONCRETO IMPERMEABILZADO 28 MPa - (4000 PSI)</v>
          </cell>
          <cell r="C609" t="str">
            <v>M3</v>
          </cell>
          <cell r="D609" t="str">
            <v/>
          </cell>
        </row>
        <row r="610">
          <cell r="A610" t="str">
            <v>1.3.16</v>
          </cell>
          <cell r="B610" t="str">
            <v>VIGA  AEREA  21 MPa - (3000 PSI)</v>
          </cell>
          <cell r="C610" t="str">
            <v>M3</v>
          </cell>
          <cell r="D610" t="str">
            <v/>
          </cell>
        </row>
        <row r="611">
          <cell r="A611" t="str">
            <v>1.3.17</v>
          </cell>
          <cell r="B611" t="str">
            <v>VIGA AMARRE SOBRE MURO  21 MPa - (3000 PSI)</v>
          </cell>
          <cell r="C611" t="str">
            <v>M3</v>
          </cell>
          <cell r="D611" t="str">
            <v/>
          </cell>
        </row>
        <row r="612">
          <cell r="A612" t="str">
            <v>1.3.18</v>
          </cell>
          <cell r="B612" t="str">
            <v>PLACA ENTREPISO ALIGERADO CASETON DE LONA E=0.30 mts.   28 MPa - (4000 PSI)</v>
          </cell>
          <cell r="C612" t="str">
            <v>M2</v>
          </cell>
          <cell r="D612" t="str">
            <v/>
          </cell>
        </row>
        <row r="613">
          <cell r="A613" t="str">
            <v>1.3.19</v>
          </cell>
          <cell r="B613" t="str">
            <v>PLACA ENTREPISO ALIGERADO BLOQUE CONCRETO 21 MPa - (3000 PSI)</v>
          </cell>
          <cell r="C613" t="str">
            <v>M2</v>
          </cell>
          <cell r="D613" t="str">
            <v/>
          </cell>
        </row>
        <row r="614">
          <cell r="A614" t="str">
            <v>1.3.20</v>
          </cell>
          <cell r="B614" t="str">
            <v xml:space="preserve"> PLACA MACIZA 21 MPa - (3000 PSI)  E=0.10 mts.</v>
          </cell>
          <cell r="C614" t="str">
            <v>M2</v>
          </cell>
          <cell r="D614" t="str">
            <v/>
          </cell>
        </row>
        <row r="615">
          <cell r="A615" t="str">
            <v>1.3.21</v>
          </cell>
          <cell r="B615" t="str">
            <v xml:space="preserve"> PLACA MACIZA 21 MPa (3000 PSI)   E=0.12 mts.</v>
          </cell>
          <cell r="C615" t="str">
            <v>M2</v>
          </cell>
          <cell r="D615" t="str">
            <v/>
          </cell>
        </row>
        <row r="616">
          <cell r="A616" t="str">
            <v>1.3.22</v>
          </cell>
          <cell r="B616" t="str">
            <v>PLACA MACIZA 21 MPa - (3000 PSI) E=0.15 mts.</v>
          </cell>
          <cell r="C616" t="str">
            <v>M2</v>
          </cell>
          <cell r="D616" t="str">
            <v/>
          </cell>
        </row>
        <row r="617">
          <cell r="A617" t="str">
            <v>1.3.23</v>
          </cell>
          <cell r="B617" t="str">
            <v>REFUERZOS MALLA ELECTROSOLDADA H-257</v>
          </cell>
          <cell r="C617" t="str">
            <v>KG</v>
          </cell>
          <cell r="D617" t="str">
            <v/>
          </cell>
        </row>
        <row r="618">
          <cell r="A618" t="str">
            <v>1.3.24</v>
          </cell>
          <cell r="B618" t="str">
            <v>ESCALERAS MACIZA 21 MPa - (3000 PSI)</v>
          </cell>
          <cell r="C618" t="str">
            <v>M3</v>
          </cell>
          <cell r="D618" t="str">
            <v/>
          </cell>
        </row>
        <row r="619">
          <cell r="A619" t="str">
            <v>1.3.25</v>
          </cell>
          <cell r="B619" t="str">
            <v xml:space="preserve"> MURO DE CONTENCION H=2.00 M</v>
          </cell>
          <cell r="C619" t="str">
            <v>M3</v>
          </cell>
          <cell r="D619" t="str">
            <v/>
          </cell>
        </row>
        <row r="620">
          <cell r="A620" t="str">
            <v>1.4.4</v>
          </cell>
          <cell r="B620" t="str">
            <v>MURO EN LADRILLO ESTRUCTURAL .15</v>
          </cell>
          <cell r="C620" t="str">
            <v>M2</v>
          </cell>
          <cell r="D620">
            <v>0</v>
          </cell>
        </row>
        <row r="621">
          <cell r="A621" t="str">
            <v>1.4.5</v>
          </cell>
          <cell r="B621" t="str">
            <v xml:space="preserve"> MURO EN DRY WALL 1/2`` DOBLE CARA E =0.10</v>
          </cell>
          <cell r="C621" t="str">
            <v>M2</v>
          </cell>
          <cell r="D621">
            <v>0</v>
          </cell>
        </row>
        <row r="622">
          <cell r="A622" t="str">
            <v>1.4.6</v>
          </cell>
          <cell r="B622" t="str">
            <v xml:space="preserve"> MURO EN DRY WALL 1/2`` DOBLE CARA E =0.12</v>
          </cell>
          <cell r="C622" t="str">
            <v>M2</v>
          </cell>
          <cell r="D622">
            <v>0</v>
          </cell>
        </row>
        <row r="623">
          <cell r="A623" t="str">
            <v>1.4.7</v>
          </cell>
          <cell r="B623" t="str">
            <v xml:space="preserve"> MURO EN SUPERBOARD 8 MM</v>
          </cell>
          <cell r="C623" t="str">
            <v>M2</v>
          </cell>
          <cell r="D623">
            <v>0</v>
          </cell>
        </row>
        <row r="624">
          <cell r="A624" t="str">
            <v>1.4.8</v>
          </cell>
          <cell r="B624" t="str">
            <v>DINTELES EN BLOQUE 0.15</v>
          </cell>
          <cell r="C624" t="str">
            <v>ML</v>
          </cell>
          <cell r="D624">
            <v>0</v>
          </cell>
        </row>
        <row r="625">
          <cell r="A625" t="str">
            <v>1.4.9</v>
          </cell>
          <cell r="B625" t="str">
            <v xml:space="preserve">  DINTELES EN VARILLA</v>
          </cell>
          <cell r="C625" t="str">
            <v>ML</v>
          </cell>
          <cell r="D625" t="str">
            <v/>
          </cell>
        </row>
        <row r="626">
          <cell r="A626" t="str">
            <v>1.4.10</v>
          </cell>
          <cell r="B626" t="str">
            <v xml:space="preserve"> ENCHAPES LADRILLO PRENSADO</v>
          </cell>
          <cell r="C626" t="str">
            <v>M2</v>
          </cell>
          <cell r="D626" t="str">
            <v/>
          </cell>
        </row>
        <row r="627">
          <cell r="A627" t="str">
            <v>1.4.11</v>
          </cell>
          <cell r="B627" t="str">
            <v>MURO EN BLOQUE CONCRETO 0.10</v>
          </cell>
          <cell r="C627" t="str">
            <v>M2</v>
          </cell>
          <cell r="D627" t="str">
            <v/>
          </cell>
        </row>
        <row r="628">
          <cell r="A628" t="str">
            <v>1.4.12</v>
          </cell>
          <cell r="B628" t="str">
            <v>MURO EN BLOQUE CONCRETO 0.20</v>
          </cell>
          <cell r="C628" t="str">
            <v>M2</v>
          </cell>
          <cell r="D628" t="str">
            <v/>
          </cell>
        </row>
        <row r="629">
          <cell r="A629" t="str">
            <v>1.4.13</v>
          </cell>
          <cell r="B629" t="str">
            <v>MURO PRENSADO SANTA FE 0.245 LIVIANO</v>
          </cell>
          <cell r="C629" t="str">
            <v>M2</v>
          </cell>
          <cell r="D629" t="str">
            <v/>
          </cell>
        </row>
        <row r="630">
          <cell r="A630" t="str">
            <v>1.4.14</v>
          </cell>
          <cell r="B630" t="str">
            <v>MURO PRENSADO SANTA FE 0.245 MACIZO</v>
          </cell>
          <cell r="C630" t="str">
            <v>M2</v>
          </cell>
          <cell r="D630" t="str">
            <v/>
          </cell>
        </row>
        <row r="631">
          <cell r="A631" t="str">
            <v>1.4.15</v>
          </cell>
          <cell r="B631" t="str">
            <v>MURO TERMOACÚSTICO CON PAÑETE</v>
          </cell>
          <cell r="C631" t="str">
            <v>M2</v>
          </cell>
          <cell r="D631" t="str">
            <v/>
          </cell>
        </row>
        <row r="632">
          <cell r="A632" t="str">
            <v>1.5.1</v>
          </cell>
          <cell r="B632" t="str">
            <v>PAÑETE IMPERMEABILIZADO 1:3</v>
          </cell>
          <cell r="C632" t="str">
            <v>M2</v>
          </cell>
          <cell r="D632" t="str">
            <v/>
          </cell>
        </row>
        <row r="633">
          <cell r="A633" t="str">
            <v>1.4.16</v>
          </cell>
          <cell r="B633" t="str">
            <v>REMATES LADRILLO PRENSADO</v>
          </cell>
          <cell r="C633" t="str">
            <v>ML</v>
          </cell>
          <cell r="D633" t="str">
            <v/>
          </cell>
        </row>
        <row r="634">
          <cell r="A634" t="str">
            <v>1.4.17</v>
          </cell>
          <cell r="B634" t="str">
            <v>SOBRECIMIENTOS 0.15</v>
          </cell>
          <cell r="C634" t="str">
            <v>ML</v>
          </cell>
          <cell r="D634" t="str">
            <v/>
          </cell>
        </row>
        <row r="635">
          <cell r="A635" t="str">
            <v>1.4.18</v>
          </cell>
          <cell r="B635" t="str">
            <v>SOBRECIMIENTOS 0.25</v>
          </cell>
          <cell r="C635" t="str">
            <v>ML</v>
          </cell>
          <cell r="D635" t="str">
            <v/>
          </cell>
        </row>
        <row r="636">
          <cell r="A636" t="str">
            <v>1.4.19</v>
          </cell>
          <cell r="B636" t="str">
            <v>SOBRECIMIENTO TOLETE COMUN E=0.12 mts.INCLUYE PAÑETE IMP.</v>
          </cell>
          <cell r="C636" t="str">
            <v>M2</v>
          </cell>
          <cell r="D636" t="str">
            <v/>
          </cell>
        </row>
        <row r="637">
          <cell r="A637" t="str">
            <v>1.4.20</v>
          </cell>
          <cell r="B637" t="str">
            <v>SOBRERCIMIENTO TOLETE COMUN E=0.23 mts.INCLUYE PAÑETE IMP.</v>
          </cell>
          <cell r="C637" t="str">
            <v>M2</v>
          </cell>
          <cell r="D637" t="str">
            <v/>
          </cell>
        </row>
        <row r="638">
          <cell r="A638" t="str">
            <v>1.4.21</v>
          </cell>
          <cell r="B638" t="str">
            <v>MURO TOLETE COMUN E=0.06 mts.</v>
          </cell>
          <cell r="C638" t="str">
            <v>M2</v>
          </cell>
          <cell r="D638" t="str">
            <v/>
          </cell>
        </row>
        <row r="639">
          <cell r="A639" t="str">
            <v>1.4.23</v>
          </cell>
          <cell r="B639" t="str">
            <v>MURO TOLETE COMUN E=0.25 mts</v>
          </cell>
          <cell r="C639" t="str">
            <v>M2</v>
          </cell>
          <cell r="D639" t="str">
            <v/>
          </cell>
        </row>
        <row r="640">
          <cell r="A640" t="str">
            <v>1.4.24</v>
          </cell>
          <cell r="B640" t="str">
            <v>MURO PRENSADO TIPO SANTA FE E=0.12 mts</v>
          </cell>
          <cell r="C640" t="str">
            <v>M2</v>
          </cell>
          <cell r="D640" t="str">
            <v/>
          </cell>
        </row>
        <row r="641">
          <cell r="A641" t="str">
            <v>1.4.25</v>
          </cell>
          <cell r="B641" t="str">
            <v>MURO SEMIPRENSADO TIPO MAGUNCIA E=0.12 mts.</v>
          </cell>
          <cell r="C641" t="str">
            <v>M2</v>
          </cell>
          <cell r="D641" t="str">
            <v/>
          </cell>
        </row>
        <row r="642">
          <cell r="A642" t="str">
            <v>1.4.26</v>
          </cell>
          <cell r="B642" t="str">
            <v xml:space="preserve"> MURO PRENSADO TIPO SANTA FE E=0.25 mts.</v>
          </cell>
          <cell r="C642" t="str">
            <v>M2</v>
          </cell>
          <cell r="D642" t="str">
            <v/>
          </cell>
        </row>
        <row r="643">
          <cell r="A643" t="str">
            <v>1.4.27</v>
          </cell>
          <cell r="B643" t="str">
            <v>MURO SEMIPRENSADO TIPO MAGUNCIA E=0.25 mts.</v>
          </cell>
          <cell r="C643" t="str">
            <v>M2</v>
          </cell>
          <cell r="D643" t="str">
            <v/>
          </cell>
        </row>
        <row r="644">
          <cell r="A644" t="str">
            <v>1.4.28</v>
          </cell>
          <cell r="B644" t="str">
            <v>MURO EN BLOQUE No.4 E=0.10 mts.</v>
          </cell>
          <cell r="C644" t="str">
            <v>M2</v>
          </cell>
          <cell r="D644" t="str">
            <v/>
          </cell>
        </row>
        <row r="645">
          <cell r="A645" t="str">
            <v>1.4.29</v>
          </cell>
          <cell r="B645" t="str">
            <v xml:space="preserve"> MURO EN BLOQUE No.4 E=0.25 mts.</v>
          </cell>
          <cell r="C645" t="str">
            <v>M2</v>
          </cell>
          <cell r="D645" t="str">
            <v/>
          </cell>
        </row>
        <row r="646">
          <cell r="A646" t="str">
            <v>1.4.30</v>
          </cell>
          <cell r="B646" t="str">
            <v xml:space="preserve"> MURO EN BLOQUE No.5 E=0.12 mts.</v>
          </cell>
          <cell r="C646" t="str">
            <v>M2</v>
          </cell>
          <cell r="D646" t="str">
            <v/>
          </cell>
        </row>
        <row r="647">
          <cell r="A647" t="str">
            <v>1.4.31</v>
          </cell>
          <cell r="B647" t="str">
            <v>MURO EN BLOQUE No.5 E=0.23 mts.</v>
          </cell>
          <cell r="C647" t="str">
            <v>M2</v>
          </cell>
          <cell r="D647" t="str">
            <v/>
          </cell>
        </row>
        <row r="648">
          <cell r="A648" t="str">
            <v>1.4.32</v>
          </cell>
          <cell r="B648" t="str">
            <v>MURO LADRILLO VITRIFICADO E=0.12 mts.</v>
          </cell>
          <cell r="C648" t="str">
            <v>M2</v>
          </cell>
          <cell r="D648" t="str">
            <v/>
          </cell>
        </row>
        <row r="649">
          <cell r="A649" t="str">
            <v>1.4.33</v>
          </cell>
          <cell r="B649" t="str">
            <v>DINTELES EN CONCRETO DE 15X20 cms. 17.5 MPa - (2500 PSI)  INC. REFUERZO</v>
          </cell>
          <cell r="C649" t="str">
            <v>ML</v>
          </cell>
          <cell r="D649" t="str">
            <v/>
          </cell>
        </row>
        <row r="650">
          <cell r="A650" t="str">
            <v>1.4.34</v>
          </cell>
          <cell r="B650" t="str">
            <v>ALFAGIA EN CONCRETO E=0.15mts. 17.5 MPa - (2500 PSI) INC. REFUERZO</v>
          </cell>
          <cell r="C650" t="str">
            <v>ML</v>
          </cell>
          <cell r="D650" t="str">
            <v/>
          </cell>
        </row>
        <row r="651">
          <cell r="A651" t="str">
            <v>1.4.35</v>
          </cell>
          <cell r="B651" t="str">
            <v>ALFAGIA EN CONCRETO E=0.25mts. 17.5 MPa - (2500 PSI) INC. REFUERZO</v>
          </cell>
          <cell r="C651" t="str">
            <v>ML</v>
          </cell>
          <cell r="D651" t="str">
            <v/>
          </cell>
        </row>
        <row r="652">
          <cell r="A652" t="str">
            <v>1.4.36</v>
          </cell>
          <cell r="B652" t="str">
            <v>MESONES EN CONCRETO A=0.60 mts. 17.5 MPa - (3500PSI) INC. REFUERZO</v>
          </cell>
          <cell r="C652" t="str">
            <v>M2</v>
          </cell>
          <cell r="D652" t="str">
            <v/>
          </cell>
        </row>
        <row r="653">
          <cell r="A653" t="str">
            <v>1.4.37</v>
          </cell>
          <cell r="B653" t="str">
            <v>ALFAGIA LADRILLO PRENSADO MAGUNCIA</v>
          </cell>
          <cell r="C653" t="str">
            <v>ML</v>
          </cell>
          <cell r="D653" t="str">
            <v/>
          </cell>
        </row>
        <row r="654">
          <cell r="A654" t="str">
            <v>1.4.38</v>
          </cell>
          <cell r="B654" t="str">
            <v>PASAMANOS EN CONCRETO 17.5 MPA (2500 PSI) INC. REFUERZO</v>
          </cell>
          <cell r="C654" t="str">
            <v>ML</v>
          </cell>
          <cell r="D654" t="str">
            <v/>
          </cell>
        </row>
        <row r="655">
          <cell r="A655" t="str">
            <v>1.4.39</v>
          </cell>
          <cell r="B655" t="str">
            <v>LAVADA DE FACHADA INC. ACIDO MURIATICO</v>
          </cell>
          <cell r="C655" t="str">
            <v>M2</v>
          </cell>
          <cell r="D655" t="str">
            <v/>
          </cell>
        </row>
        <row r="656">
          <cell r="A656" t="str">
            <v>1.5.2</v>
          </cell>
          <cell r="B656" t="str">
            <v>ASEO GENERAL</v>
          </cell>
          <cell r="C656" t="str">
            <v>M2</v>
          </cell>
          <cell r="D656" t="str">
            <v/>
          </cell>
        </row>
        <row r="657">
          <cell r="A657" t="str">
            <v>1.5.3</v>
          </cell>
          <cell r="B657" t="str">
            <v>ENTRAMADO MADERA CIELO RASO</v>
          </cell>
          <cell r="C657" t="str">
            <v>M2</v>
          </cell>
          <cell r="D657" t="str">
            <v/>
          </cell>
        </row>
        <row r="658">
          <cell r="A658" t="str">
            <v>1.5.4</v>
          </cell>
          <cell r="B658" t="str">
            <v>GUADUA BAJO ENTRAMADO</v>
          </cell>
          <cell r="C658" t="str">
            <v>M2</v>
          </cell>
          <cell r="D658" t="str">
            <v/>
          </cell>
        </row>
        <row r="659">
          <cell r="A659" t="str">
            <v>1.5.5</v>
          </cell>
          <cell r="B659" t="str">
            <v>MALLA BAJO ENTRAMADO</v>
          </cell>
          <cell r="C659" t="str">
            <v>M2</v>
          </cell>
          <cell r="D659" t="str">
            <v/>
          </cell>
        </row>
        <row r="660">
          <cell r="A660" t="str">
            <v>1.5.6</v>
          </cell>
          <cell r="B660" t="str">
            <v>PAÑETE BAJO MALLA 1:5</v>
          </cell>
          <cell r="C660" t="str">
            <v>M2</v>
          </cell>
          <cell r="D660" t="str">
            <v/>
          </cell>
        </row>
        <row r="661">
          <cell r="A661" t="str">
            <v>1.5.7</v>
          </cell>
          <cell r="B661" t="str">
            <v>PAÑETE BAJO MALLA 1:6</v>
          </cell>
          <cell r="C661" t="str">
            <v>M2</v>
          </cell>
          <cell r="D661" t="str">
            <v/>
          </cell>
        </row>
        <row r="662">
          <cell r="A662" t="str">
            <v>1.5.8</v>
          </cell>
          <cell r="B662" t="str">
            <v xml:space="preserve"> PAÑETE RUSTICO PLACAS 1:5</v>
          </cell>
          <cell r="C662" t="str">
            <v>M2</v>
          </cell>
          <cell r="D662" t="str">
            <v/>
          </cell>
        </row>
        <row r="663">
          <cell r="A663" t="str">
            <v>1.5.10</v>
          </cell>
          <cell r="B663" t="str">
            <v xml:space="preserve"> PAÑETE LISO MUROS  1:5</v>
          </cell>
          <cell r="C663" t="str">
            <v>M2</v>
          </cell>
          <cell r="D663" t="str">
            <v/>
          </cell>
        </row>
        <row r="664">
          <cell r="A664" t="str">
            <v>1.5.11</v>
          </cell>
          <cell r="B664" t="str">
            <v xml:space="preserve"> PAÑETE LISO BAJO PLACA 1.4</v>
          </cell>
          <cell r="C664" t="str">
            <v>M2</v>
          </cell>
          <cell r="D664" t="str">
            <v/>
          </cell>
        </row>
        <row r="665">
          <cell r="A665" t="str">
            <v>1.5.12</v>
          </cell>
          <cell r="B665" t="str">
            <v xml:space="preserve"> PAÑETE RUSTICO MUROS 1:5</v>
          </cell>
          <cell r="C665" t="str">
            <v>M2</v>
          </cell>
          <cell r="D665" t="str">
            <v/>
          </cell>
        </row>
        <row r="666">
          <cell r="A666" t="str">
            <v>1.5.13</v>
          </cell>
          <cell r="B666" t="str">
            <v>PAÑETE LISO BAJO MALLA 1:4</v>
          </cell>
          <cell r="C666" t="str">
            <v>M2</v>
          </cell>
          <cell r="D666" t="str">
            <v/>
          </cell>
        </row>
        <row r="667">
          <cell r="A667" t="str">
            <v>1.5.14</v>
          </cell>
          <cell r="B667" t="str">
            <v>PAÑETE RUSTICO PLACAS  1:5</v>
          </cell>
          <cell r="C667" t="str">
            <v>M2</v>
          </cell>
          <cell r="D667" t="str">
            <v/>
          </cell>
        </row>
        <row r="668">
          <cell r="A668" t="str">
            <v>1.5.15</v>
          </cell>
          <cell r="B668" t="str">
            <v>PAÑETE LISO CULATAS  1:4</v>
          </cell>
          <cell r="C668" t="str">
            <v>M2</v>
          </cell>
          <cell r="D668" t="str">
            <v/>
          </cell>
        </row>
        <row r="669">
          <cell r="A669" t="str">
            <v>1.5.16</v>
          </cell>
          <cell r="B669" t="str">
            <v>PAÑETE LISO CULATAS  1:5</v>
          </cell>
          <cell r="C669" t="str">
            <v>M2</v>
          </cell>
          <cell r="D669" t="str">
            <v/>
          </cell>
        </row>
        <row r="670">
          <cell r="A670" t="str">
            <v>1.5.18</v>
          </cell>
          <cell r="B670" t="str">
            <v>GOTERAS</v>
          </cell>
          <cell r="C670" t="str">
            <v>ML</v>
          </cell>
          <cell r="D670" t="str">
            <v/>
          </cell>
        </row>
        <row r="671">
          <cell r="A671" t="str">
            <v>1.6.1</v>
          </cell>
          <cell r="B671" t="str">
            <v>TUBERIA PVC DRENAJES  D= 6`` CON HIDROSELLO</v>
          </cell>
          <cell r="C671" t="str">
            <v>ML</v>
          </cell>
          <cell r="D671" t="str">
            <v/>
          </cell>
        </row>
        <row r="672">
          <cell r="A672" t="str">
            <v>1.6.2</v>
          </cell>
          <cell r="B672" t="str">
            <v>TUBERIA DE 4`` PVC AN</v>
          </cell>
          <cell r="C672" t="str">
            <v>ML</v>
          </cell>
          <cell r="D672" t="str">
            <v/>
          </cell>
        </row>
        <row r="673">
          <cell r="A673" t="str">
            <v>1.6.3</v>
          </cell>
          <cell r="B673" t="str">
            <v>TUBERIA DE 6`` PVC AN</v>
          </cell>
          <cell r="C673" t="str">
            <v>ML</v>
          </cell>
          <cell r="D673" t="str">
            <v/>
          </cell>
        </row>
        <row r="674">
          <cell r="A674" t="str">
            <v>1.6.4</v>
          </cell>
          <cell r="B674" t="str">
            <v>ACCESORIO SIFON EN PVC 135  4``</v>
          </cell>
          <cell r="C674" t="str">
            <v>UN</v>
          </cell>
          <cell r="D674" t="str">
            <v/>
          </cell>
        </row>
        <row r="675">
          <cell r="A675" t="str">
            <v>1.6.5</v>
          </cell>
          <cell r="B675" t="str">
            <v>ACCESORIO CODO 90° 1/4 CXC SANITARIO  EN PVC  6``</v>
          </cell>
          <cell r="C675" t="str">
            <v>UN</v>
          </cell>
          <cell r="D675" t="str">
            <v/>
          </cell>
        </row>
        <row r="676">
          <cell r="A676" t="str">
            <v>1.6.6</v>
          </cell>
          <cell r="B676" t="str">
            <v>REGISTROS 3/4`` EN  BRONCE</v>
          </cell>
          <cell r="C676" t="str">
            <v>UN</v>
          </cell>
          <cell r="D676" t="str">
            <v/>
          </cell>
        </row>
        <row r="677">
          <cell r="A677" t="str">
            <v>1.6.7</v>
          </cell>
          <cell r="B677" t="str">
            <v>REGISTROS 1`` EN BRONCE</v>
          </cell>
          <cell r="C677" t="str">
            <v>UN</v>
          </cell>
          <cell r="D677" t="str">
            <v/>
          </cell>
        </row>
        <row r="678">
          <cell r="A678" t="str">
            <v>1.6.8</v>
          </cell>
          <cell r="B678" t="str">
            <v xml:space="preserve">SUMINISTRO E INSTALACIÓN DE ACOMETIDA 2" X 1/2" INCLUYE TUBERÍA PF + UAD 1/2", REGISTRO DE CORTE, COLLAR DERIVACIÓN Y ACCESORIOS </v>
          </cell>
          <cell r="C678" t="str">
            <v>UN</v>
          </cell>
          <cell r="D678" t="str">
            <v/>
          </cell>
        </row>
        <row r="679">
          <cell r="A679" t="str">
            <v>1.6.9</v>
          </cell>
          <cell r="B679" t="str">
            <v xml:space="preserve">SUMINISTRO E INSTALACIÓN DE ACOMETIDA 3" X 1/2" INCLUYE TUBERÍA PF + UAD 1/2", REGISTRO DE CORTE, COLLAR DERIVACIÓN Y ACCESORIOS COMPLEMENTARIOS PARA SU CONEXIÓN.  </v>
          </cell>
          <cell r="C679" t="str">
            <v>UN</v>
          </cell>
          <cell r="D679" t="str">
            <v/>
          </cell>
        </row>
        <row r="680">
          <cell r="A680" t="str">
            <v>1.6.10</v>
          </cell>
          <cell r="B680" t="str">
            <v xml:space="preserve">SUMINISTRO E INSTALACIÓN DE ACOMETIDA 3" X  3/4"  INCLUYE TUBERÍA PF + UAD  3/4" , REGISTRO DE CORTE, COLLAR DERIVACIÓN Y ACCESORIOS COMPLEMENTARIOS PARA SU CONEXIÓN.  </v>
          </cell>
          <cell r="C680" t="str">
            <v>UN</v>
          </cell>
          <cell r="D680" t="str">
            <v/>
          </cell>
        </row>
        <row r="681">
          <cell r="A681" t="str">
            <v>1.6.11</v>
          </cell>
          <cell r="B681" t="str">
            <v xml:space="preserve"> SUMINISTRO E INSTALACIÓN DE ACOMETIDA 2" X  3/4"  INCLUYE TUBERÍA PF + UAD  3/4" , REGISTRO DE CORTE, COLLAR DERIVACIÓN Y ACCESORIOS COMPLEMENTARIOS PARA SU CONEXIÓN.  </v>
          </cell>
          <cell r="C681" t="str">
            <v>UN</v>
          </cell>
          <cell r="D681" t="str">
            <v/>
          </cell>
        </row>
        <row r="682">
          <cell r="A682" t="str">
            <v>1.6.12</v>
          </cell>
          <cell r="B682" t="str">
            <v>RED SUMINISTRO TUBERIA PVC-P 1/2" RDE 9</v>
          </cell>
          <cell r="C682" t="str">
            <v>ML</v>
          </cell>
          <cell r="D682" t="str">
            <v/>
          </cell>
        </row>
        <row r="683">
          <cell r="A683" t="str">
            <v>1.6.13</v>
          </cell>
          <cell r="B683" t="str">
            <v>RED SUMINISTRO PVC-P 3/4" RDE 11</v>
          </cell>
          <cell r="C683" t="str">
            <v>ML</v>
          </cell>
          <cell r="D683" t="str">
            <v/>
          </cell>
        </row>
        <row r="684">
          <cell r="A684" t="str">
            <v>1.6.14</v>
          </cell>
          <cell r="B684" t="str">
            <v xml:space="preserve"> RED SUMINISTRO PVC 1" RDE 13.5</v>
          </cell>
          <cell r="C684" t="str">
            <v>ML</v>
          </cell>
          <cell r="D684" t="str">
            <v/>
          </cell>
        </row>
        <row r="685">
          <cell r="A685" t="str">
            <v>1.6.15</v>
          </cell>
          <cell r="B685" t="str">
            <v>RED SUMINISTRO CPVC 1/2"  A.CAL. 82°C  100 PSI</v>
          </cell>
          <cell r="C685" t="str">
            <v>ML</v>
          </cell>
          <cell r="D685" t="str">
            <v/>
          </cell>
        </row>
        <row r="686">
          <cell r="A686" t="str">
            <v>1.6.16</v>
          </cell>
          <cell r="B686" t="str">
            <v xml:space="preserve"> RED SUMINISTRO CPVC 3/4"  A.C. 82°C  100 PSI</v>
          </cell>
          <cell r="C686" t="str">
            <v>ML</v>
          </cell>
          <cell r="D686" t="str">
            <v/>
          </cell>
        </row>
        <row r="687">
          <cell r="A687" t="str">
            <v>1.6.17</v>
          </cell>
          <cell r="B687" t="str">
            <v xml:space="preserve"> PUNTO AGUA FRIA PVC-P 1"  PARAL DE TECHO</v>
          </cell>
          <cell r="C687" t="str">
            <v>UN</v>
          </cell>
          <cell r="D687" t="str">
            <v/>
          </cell>
        </row>
        <row r="688">
          <cell r="A688" t="str">
            <v>1.6.18</v>
          </cell>
          <cell r="B688" t="str">
            <v xml:space="preserve"> PUNTO AGUA CALIENTE CPVC 1/2"  PARAL DE TECHO</v>
          </cell>
          <cell r="C688" t="str">
            <v>UN</v>
          </cell>
          <cell r="D688" t="str">
            <v/>
          </cell>
        </row>
        <row r="689">
          <cell r="A689" t="str">
            <v>1.6.19</v>
          </cell>
          <cell r="B689" t="str">
            <v>BAJANTE DE AGUA LLUVIA. PVC. 3.</v>
          </cell>
          <cell r="C689" t="str">
            <v>ML</v>
          </cell>
          <cell r="D689" t="str">
            <v/>
          </cell>
        </row>
        <row r="690">
          <cell r="A690" t="str">
            <v>1.6.20</v>
          </cell>
          <cell r="B690" t="str">
            <v xml:space="preserve"> BAJANTE DE AGUA LLUVIA PVC 4"</v>
          </cell>
          <cell r="C690" t="str">
            <v>ML</v>
          </cell>
          <cell r="D690" t="str">
            <v/>
          </cell>
        </row>
        <row r="691">
          <cell r="A691" t="str">
            <v>1.6.21</v>
          </cell>
          <cell r="B691" t="str">
            <v>BAJANTE DE AGUA NEGRA PVC 3"</v>
          </cell>
          <cell r="C691" t="str">
            <v>ML</v>
          </cell>
          <cell r="D691" t="str">
            <v/>
          </cell>
        </row>
        <row r="692">
          <cell r="A692" t="str">
            <v>1.6.22</v>
          </cell>
          <cell r="B692" t="str">
            <v>BAJANTE DE AGUA NEGRA PVC 4"</v>
          </cell>
          <cell r="C692" t="str">
            <v>ML</v>
          </cell>
          <cell r="D692" t="str">
            <v/>
          </cell>
        </row>
        <row r="693">
          <cell r="A693" t="str">
            <v>1.6.23</v>
          </cell>
          <cell r="B693" t="str">
            <v xml:space="preserve">  BAJANTE DE AGUA NEGRA PVC 6"</v>
          </cell>
          <cell r="C693" t="str">
            <v>ML</v>
          </cell>
          <cell r="D693" t="str">
            <v/>
          </cell>
        </row>
        <row r="694">
          <cell r="A694" t="str">
            <v>1.6.24</v>
          </cell>
          <cell r="B694" t="str">
            <v xml:space="preserve"> SUMINISTRO E INSTALACIÓN TANQUE ELEVADO PVC 250 LTS.  INCLUYE  ACCESORIOS</v>
          </cell>
          <cell r="C694" t="str">
            <v>UN</v>
          </cell>
          <cell r="D694" t="str">
            <v/>
          </cell>
        </row>
        <row r="695">
          <cell r="A695" t="str">
            <v>1.6.25</v>
          </cell>
          <cell r="B695" t="str">
            <v>SALIDA SANITARIA PVC  3"</v>
          </cell>
          <cell r="C695" t="str">
            <v>UN</v>
          </cell>
          <cell r="D695" t="str">
            <v/>
          </cell>
        </row>
        <row r="696">
          <cell r="A696" t="str">
            <v>1.6.28</v>
          </cell>
          <cell r="B696" t="str">
            <v>BAJANTE  PVC 3"</v>
          </cell>
          <cell r="C696" t="str">
            <v>ML</v>
          </cell>
          <cell r="D696" t="str">
            <v/>
          </cell>
        </row>
        <row r="697">
          <cell r="A697" t="str">
            <v>1.6.29</v>
          </cell>
          <cell r="B697" t="str">
            <v>CHEQUE  RED-WHITE  1"</v>
          </cell>
          <cell r="C697" t="str">
            <v>UN</v>
          </cell>
          <cell r="D697" t="str">
            <v/>
          </cell>
        </row>
        <row r="698">
          <cell r="A698" t="str">
            <v>1.6.30</v>
          </cell>
          <cell r="B698" t="str">
            <v xml:space="preserve"> CHEQUE   RED-W HITE   1 1/2"</v>
          </cell>
          <cell r="C698" t="str">
            <v>UN</v>
          </cell>
          <cell r="D698" t="str">
            <v/>
          </cell>
        </row>
        <row r="699">
          <cell r="A699" t="str">
            <v>1.6.31</v>
          </cell>
          <cell r="B699" t="str">
            <v xml:space="preserve"> REVENTILACION  PVC 3"</v>
          </cell>
          <cell r="C699" t="str">
            <v>ML</v>
          </cell>
          <cell r="D699" t="str">
            <v/>
          </cell>
        </row>
        <row r="700">
          <cell r="A700" t="str">
            <v>1.6.32</v>
          </cell>
          <cell r="B700" t="str">
            <v>REGISTRO CORTINA  ROSCADO RED-WHITE  1/2"</v>
          </cell>
          <cell r="C700" t="str">
            <v>UN</v>
          </cell>
          <cell r="D700" t="str">
            <v/>
          </cell>
        </row>
        <row r="701">
          <cell r="A701" t="str">
            <v>1.6.33</v>
          </cell>
          <cell r="B701" t="str">
            <v>RED SUMINISTRO PARA GAS EXTERIOR</v>
          </cell>
          <cell r="C701" t="str">
            <v>ML</v>
          </cell>
          <cell r="D701" t="str">
            <v/>
          </cell>
        </row>
        <row r="702">
          <cell r="A702" t="str">
            <v>1.6.34</v>
          </cell>
          <cell r="B702" t="str">
            <v>RED SUMINISTRO GALVANIZADA 1/2"</v>
          </cell>
          <cell r="C702" t="str">
            <v>ML</v>
          </cell>
          <cell r="D702" t="str">
            <v/>
          </cell>
        </row>
        <row r="703">
          <cell r="A703" t="str">
            <v>1.6.35</v>
          </cell>
          <cell r="B703" t="str">
            <v>RED SUMINISTRO GALVANIZADA 3/4"</v>
          </cell>
          <cell r="C703" t="str">
            <v>ML</v>
          </cell>
          <cell r="D703" t="str">
            <v/>
          </cell>
        </row>
        <row r="704">
          <cell r="A704" t="str">
            <v>1.6.36</v>
          </cell>
          <cell r="B704" t="str">
            <v xml:space="preserve"> PUNTO SUMINISTRO GALVANIZADO</v>
          </cell>
          <cell r="C704" t="str">
            <v>UN</v>
          </cell>
          <cell r="D704" t="str">
            <v/>
          </cell>
        </row>
        <row r="705">
          <cell r="A705" t="str">
            <v>1.6.37</v>
          </cell>
          <cell r="B705" t="str">
            <v xml:space="preserve"> INSTALACION LAVAMANOS Y SANITARIOS</v>
          </cell>
          <cell r="C705" t="str">
            <v>UN</v>
          </cell>
          <cell r="D705" t="str">
            <v/>
          </cell>
        </row>
        <row r="706">
          <cell r="A706" t="str">
            <v>1.6.38</v>
          </cell>
          <cell r="B706" t="str">
            <v>SUMINISTRO E INSTALACIÓN TANQUE ELEVADO PVC 500 LTS. INC. ACCESORIOS</v>
          </cell>
          <cell r="C706" t="str">
            <v>UN</v>
          </cell>
          <cell r="D706" t="str">
            <v/>
          </cell>
        </row>
        <row r="707">
          <cell r="A707" t="str">
            <v>1.6.39</v>
          </cell>
          <cell r="B707" t="str">
            <v>SUMINISTRO E INSTALACIÓN TANQUE ELEVADO PVC 1000 LTS. INC. ACCESORIOS</v>
          </cell>
          <cell r="C707" t="str">
            <v>UN</v>
          </cell>
          <cell r="D707" t="str">
            <v/>
          </cell>
        </row>
        <row r="708">
          <cell r="A708" t="str">
            <v>1.6.40</v>
          </cell>
          <cell r="B708" t="str">
            <v>SUMINISTRO E INSTALACIÓN TANQUE ELEVADO PVC 2000 LTS. INC. ACCESORIOS</v>
          </cell>
          <cell r="C708" t="str">
            <v>UN</v>
          </cell>
          <cell r="D708" t="str">
            <v/>
          </cell>
        </row>
        <row r="709">
          <cell r="A709" t="str">
            <v>1.6.41</v>
          </cell>
          <cell r="B709" t="str">
            <v>SUMINISTRO E INSTALACIÓN TANQUE ELEVADO PVC 5000 LTS. INC. ACCESORIOS</v>
          </cell>
          <cell r="C709" t="str">
            <v>UN</v>
          </cell>
          <cell r="D709" t="str">
            <v/>
          </cell>
        </row>
        <row r="710">
          <cell r="A710" t="str">
            <v>1.6.42</v>
          </cell>
          <cell r="B710" t="str">
            <v xml:space="preserve"> CONEXIÓN TANQUE ELEVADO PVC 2" INCLUY. VALVULA Y REGISTRO</v>
          </cell>
          <cell r="C710" t="str">
            <v>UN</v>
          </cell>
          <cell r="D710" t="str">
            <v/>
          </cell>
        </row>
        <row r="711">
          <cell r="A711" t="str">
            <v>1.9.1</v>
          </cell>
          <cell r="B711" t="str">
            <v>ADHERENTE EPOXICO SIKADUR 32</v>
          </cell>
          <cell r="C711" t="str">
            <v>M2</v>
          </cell>
          <cell r="D711" t="str">
            <v/>
          </cell>
        </row>
        <row r="712">
          <cell r="A712" t="str">
            <v>1.9.2</v>
          </cell>
          <cell r="B712" t="str">
            <v xml:space="preserve"> ESTUCO MUROS</v>
          </cell>
          <cell r="C712" t="str">
            <v>M2</v>
          </cell>
          <cell r="D712" t="str">
            <v/>
          </cell>
        </row>
        <row r="713">
          <cell r="A713" t="str">
            <v>1.9.3</v>
          </cell>
          <cell r="B713" t="str">
            <v/>
          </cell>
          <cell r="C713" t="str">
            <v/>
          </cell>
          <cell r="D713" t="str">
            <v/>
          </cell>
        </row>
        <row r="714">
          <cell r="A714" t="str">
            <v>1.9.4</v>
          </cell>
          <cell r="B714" t="str">
            <v>VINILO TIPO II SOBRE PAÑETE DOS MANOS EN MUROS</v>
          </cell>
          <cell r="C714" t="str">
            <v>M2</v>
          </cell>
          <cell r="D714" t="str">
            <v/>
          </cell>
        </row>
        <row r="715">
          <cell r="A715" t="str">
            <v>1.9.5</v>
          </cell>
          <cell r="B715" t="str">
            <v>CARBURO SOBRE PAÑETE EN MUROS</v>
          </cell>
          <cell r="C715" t="str">
            <v>M2</v>
          </cell>
          <cell r="D715" t="str">
            <v/>
          </cell>
        </row>
        <row r="716">
          <cell r="A716" t="str">
            <v>1.9.6</v>
          </cell>
          <cell r="B716" t="str">
            <v>MARMOLINA SOBRE PAÑETE.</v>
          </cell>
          <cell r="C716" t="str">
            <v>M2</v>
          </cell>
          <cell r="D716" t="str">
            <v/>
          </cell>
        </row>
        <row r="717">
          <cell r="A717" t="str">
            <v>1.9.7</v>
          </cell>
          <cell r="B717" t="str">
            <v>ESTUCO BAJO PLACA</v>
          </cell>
          <cell r="C717" t="str">
            <v>M2</v>
          </cell>
          <cell r="D717" t="str">
            <v/>
          </cell>
        </row>
        <row r="718">
          <cell r="A718" t="str">
            <v>1.9.8</v>
          </cell>
          <cell r="B718" t="str">
            <v xml:space="preserve"> ESTUCO Y VINILO TRES MANOS BAJO PLACA</v>
          </cell>
          <cell r="C718" t="str">
            <v>M2</v>
          </cell>
          <cell r="D718" t="str">
            <v/>
          </cell>
        </row>
        <row r="719">
          <cell r="A719" t="str">
            <v>1.9.9</v>
          </cell>
          <cell r="B719" t="str">
            <v xml:space="preserve"> VINILO TIPO II SOBRE PAÑETE DOS MANOS BAJO PLACA</v>
          </cell>
          <cell r="C719" t="str">
            <v>M2</v>
          </cell>
          <cell r="D719" t="str">
            <v/>
          </cell>
        </row>
        <row r="720">
          <cell r="A720" t="str">
            <v>1.9.10</v>
          </cell>
          <cell r="B720" t="str">
            <v>CARBURO SOBRE PAÑETE BAJO PLACA</v>
          </cell>
          <cell r="C720" t="str">
            <v>M2</v>
          </cell>
          <cell r="D720" t="str">
            <v/>
          </cell>
        </row>
        <row r="721">
          <cell r="A721" t="str">
            <v>1.9.11</v>
          </cell>
          <cell r="B721" t="str">
            <v xml:space="preserve"> ESMALTE MARCOS LAMINA 3 MANOS</v>
          </cell>
          <cell r="C721" t="str">
            <v>ML</v>
          </cell>
          <cell r="D721" t="str">
            <v/>
          </cell>
        </row>
        <row r="722">
          <cell r="A722" t="str">
            <v>1.9.12</v>
          </cell>
          <cell r="B722" t="str">
            <v>ESMALTE MADERA LLENA 3 MANOS</v>
          </cell>
          <cell r="C722" t="str">
            <v>M2</v>
          </cell>
          <cell r="D722" t="str">
            <v/>
          </cell>
        </row>
        <row r="723">
          <cell r="A723" t="str">
            <v>1.9.13</v>
          </cell>
          <cell r="B723" t="str">
            <v xml:space="preserve"> ESMALTE MADERA LINEAL 3 MANOS</v>
          </cell>
          <cell r="C723" t="str">
            <v>ML</v>
          </cell>
          <cell r="D723" t="str">
            <v/>
          </cell>
        </row>
        <row r="724">
          <cell r="A724" t="str">
            <v>1.9.14</v>
          </cell>
          <cell r="B724" t="str">
            <v>ESMALTE LAMINA LLENA 3 MANOS</v>
          </cell>
          <cell r="C724" t="str">
            <v>M2</v>
          </cell>
          <cell r="D724" t="str">
            <v/>
          </cell>
        </row>
        <row r="725">
          <cell r="A725" t="str">
            <v>1.9.15</v>
          </cell>
          <cell r="B725" t="str">
            <v>ESMALTE LAMINA LINEAL 3 MANOS</v>
          </cell>
          <cell r="C725" t="str">
            <v>ML</v>
          </cell>
          <cell r="D725" t="str">
            <v/>
          </cell>
        </row>
        <row r="726">
          <cell r="A726" t="str">
            <v>1.9.16</v>
          </cell>
          <cell r="B726" t="str">
            <v>ESMALTE MARCOS MADERA 3 MANOS</v>
          </cell>
          <cell r="C726" t="str">
            <v>ML</v>
          </cell>
          <cell r="D726" t="str">
            <v/>
          </cell>
        </row>
        <row r="727">
          <cell r="A727" t="str">
            <v>1.9.17</v>
          </cell>
          <cell r="B727" t="str">
            <v xml:space="preserve"> FILOS Y DILATACIONES EN ESTUCO</v>
          </cell>
          <cell r="C727" t="str">
            <v>ML</v>
          </cell>
          <cell r="D727" t="str">
            <v/>
          </cell>
        </row>
        <row r="728">
          <cell r="A728" t="str">
            <v>1.9.18</v>
          </cell>
          <cell r="B728" t="str">
            <v>MARMOPLAST FACHADA</v>
          </cell>
          <cell r="C728" t="str">
            <v>M2</v>
          </cell>
          <cell r="D728" t="str">
            <v/>
          </cell>
        </row>
        <row r="729">
          <cell r="A729" t="str">
            <v>1.9.19</v>
          </cell>
          <cell r="B729" t="str">
            <v>SICOPLAST FACHADA</v>
          </cell>
          <cell r="C729" t="str">
            <v>M2</v>
          </cell>
          <cell r="D729" t="str">
            <v/>
          </cell>
        </row>
        <row r="730">
          <cell r="A730" t="str">
            <v>1.9.20</v>
          </cell>
          <cell r="B730" t="str">
            <v>PINTURA FACHADA</v>
          </cell>
          <cell r="C730" t="str">
            <v>M2</v>
          </cell>
          <cell r="D730" t="str">
            <v/>
          </cell>
        </row>
        <row r="731">
          <cell r="A731" t="str">
            <v>1.9.21</v>
          </cell>
          <cell r="B731" t="str">
            <v xml:space="preserve"> TINTILLA SOBRE MADERA LLENA</v>
          </cell>
          <cell r="C731" t="str">
            <v>M2</v>
          </cell>
          <cell r="D731" t="str">
            <v/>
          </cell>
        </row>
        <row r="732">
          <cell r="A732" t="str">
            <v>1.9.22</v>
          </cell>
          <cell r="B732" t="str">
            <v xml:space="preserve"> TINTILLA SOBRE MADERA LINEAL</v>
          </cell>
          <cell r="C732" t="str">
            <v>ML</v>
          </cell>
          <cell r="D732" t="str">
            <v/>
          </cell>
        </row>
        <row r="733">
          <cell r="A733" t="str">
            <v>1.9.23</v>
          </cell>
          <cell r="B733" t="str">
            <v>TINTILLA SOBRE MUEBLES</v>
          </cell>
          <cell r="C733" t="str">
            <v>ML</v>
          </cell>
          <cell r="D733" t="str">
            <v/>
          </cell>
        </row>
        <row r="734">
          <cell r="A734" t="str">
            <v>1.10.1</v>
          </cell>
          <cell r="B734" t="str">
            <v>MURETE DUCHA  0.20 X 0.30</v>
          </cell>
          <cell r="C734" t="str">
            <v>ML</v>
          </cell>
          <cell r="D734" t="str">
            <v/>
          </cell>
        </row>
        <row r="735">
          <cell r="A735" t="str">
            <v>1.10.2</v>
          </cell>
          <cell r="B735" t="str">
            <v>ENCHAPE EN PORCELANA OLIMPIA 20X20 O SIMILAR</v>
          </cell>
          <cell r="C735" t="str">
            <v>M2</v>
          </cell>
          <cell r="D735" t="str">
            <v/>
          </cell>
        </row>
        <row r="736">
          <cell r="A736" t="str">
            <v>1.10.3</v>
          </cell>
          <cell r="B736" t="str">
            <v xml:space="preserve"> MURETE DUCHA  0.10 X 0.20</v>
          </cell>
          <cell r="C736" t="str">
            <v>ML</v>
          </cell>
          <cell r="D736" t="str">
            <v/>
          </cell>
        </row>
        <row r="737">
          <cell r="A737" t="str">
            <v>1.10.4</v>
          </cell>
          <cell r="B737" t="str">
            <v>ENCHAPE EN PORCELANA ATLANTIS O SIMILAR 20*20</v>
          </cell>
          <cell r="C737" t="str">
            <v>M2</v>
          </cell>
          <cell r="D737" t="str">
            <v/>
          </cell>
        </row>
        <row r="738">
          <cell r="A738" t="str">
            <v>1.10.5</v>
          </cell>
          <cell r="B738" t="str">
            <v>ESPACATO TRAVERTINO</v>
          </cell>
          <cell r="C738" t="str">
            <v>M2</v>
          </cell>
          <cell r="D738" t="str">
            <v/>
          </cell>
        </row>
        <row r="739">
          <cell r="A739" t="str">
            <v>1.10.6</v>
          </cell>
          <cell r="B739" t="str">
            <v>INCRUSTACIONES 3 PIEZAS EN PORCELANA COLOR BLANCO</v>
          </cell>
          <cell r="C739" t="str">
            <v>JGO</v>
          </cell>
          <cell r="D739" t="str">
            <v/>
          </cell>
        </row>
        <row r="740">
          <cell r="A740" t="str">
            <v>1.10.7</v>
          </cell>
          <cell r="B740" t="str">
            <v>INCRUSTACIONES 6 PIEZAS EN PORCELANA COLOR BLANCO</v>
          </cell>
          <cell r="C740" t="str">
            <v>JGO</v>
          </cell>
          <cell r="D740" t="str">
            <v/>
          </cell>
        </row>
        <row r="741">
          <cell r="A741" t="str">
            <v>1.10.8</v>
          </cell>
          <cell r="B741" t="str">
            <v xml:space="preserve"> INCRUSTACIONES 8 PIEZAS EN PORCELANA COLOR BLANCO</v>
          </cell>
          <cell r="C741" t="str">
            <v>JGO</v>
          </cell>
          <cell r="D741" t="str">
            <v/>
          </cell>
        </row>
        <row r="742">
          <cell r="A742" t="str">
            <v>1.10.9</v>
          </cell>
          <cell r="B742" t="str">
            <v>ENCHAPE EN PIEDRA CREMA</v>
          </cell>
          <cell r="C742" t="str">
            <v>M2</v>
          </cell>
          <cell r="D742" t="str">
            <v/>
          </cell>
        </row>
        <row r="743">
          <cell r="A743" t="str">
            <v>1.10.10</v>
          </cell>
          <cell r="B743" t="str">
            <v>ENCHAPE EN PIEDRA MUÑECA</v>
          </cell>
          <cell r="C743" t="str">
            <v>M2</v>
          </cell>
          <cell r="D743" t="str">
            <v/>
          </cell>
        </row>
        <row r="744">
          <cell r="A744" t="str">
            <v>1.10.11</v>
          </cell>
          <cell r="B744" t="str">
            <v>ENCHAPE EN PIEDRA SANTA ROSEÑA O SIMILAR</v>
          </cell>
          <cell r="C744" t="str">
            <v>M2</v>
          </cell>
          <cell r="D744" t="str">
            <v/>
          </cell>
        </row>
        <row r="745">
          <cell r="A745" t="str">
            <v>1.10.14</v>
          </cell>
          <cell r="B745" t="str">
            <v>REJILLAS DE PISO SOSCO 4*4*3 ALUMINIO</v>
          </cell>
          <cell r="C745" t="str">
            <v>UN</v>
          </cell>
          <cell r="D745" t="str">
            <v/>
          </cell>
        </row>
        <row r="746">
          <cell r="A746" t="str">
            <v>1.10.15</v>
          </cell>
          <cell r="B746" t="str">
            <v>REJILLAS DE PISO SOSCO 5*5*4 ALUMINIO</v>
          </cell>
          <cell r="C746" t="str">
            <v>UN</v>
          </cell>
          <cell r="D746" t="str">
            <v/>
          </cell>
        </row>
        <row r="747">
          <cell r="A747" t="str">
            <v>1.10.16</v>
          </cell>
          <cell r="B747" t="str">
            <v>REJILLAS PLANA BRONCE 20*20</v>
          </cell>
          <cell r="C747" t="str">
            <v>UN</v>
          </cell>
          <cell r="D747" t="str">
            <v/>
          </cell>
        </row>
        <row r="748">
          <cell r="A748" t="str">
            <v>1.10.17</v>
          </cell>
          <cell r="B748" t="str">
            <v>REJILLAS PLASTICAS SOSCO 4*4*3</v>
          </cell>
          <cell r="C748" t="str">
            <v>UN</v>
          </cell>
          <cell r="D748" t="str">
            <v/>
          </cell>
        </row>
        <row r="749">
          <cell r="A749" t="str">
            <v>1.10.18</v>
          </cell>
          <cell r="B749" t="str">
            <v>REJILLAS PLASTICA SOSCO 5*3</v>
          </cell>
          <cell r="C749" t="str">
            <v>UN</v>
          </cell>
          <cell r="D749" t="str">
            <v/>
          </cell>
        </row>
        <row r="750">
          <cell r="A750" t="str">
            <v>1.10.19</v>
          </cell>
          <cell r="B750" t="str">
            <v>REJILLAS CUPULA TRAGANTE 6*4</v>
          </cell>
          <cell r="C750" t="str">
            <v>UN</v>
          </cell>
          <cell r="D750" t="str">
            <v/>
          </cell>
        </row>
        <row r="751">
          <cell r="A751" t="str">
            <v>1.10.20</v>
          </cell>
          <cell r="B751" t="str">
            <v>REJILLAS CUPULA TRAGANTE 5*3</v>
          </cell>
          <cell r="C751" t="str">
            <v>UN</v>
          </cell>
          <cell r="D751" t="str">
            <v/>
          </cell>
        </row>
        <row r="752">
          <cell r="A752" t="str">
            <v>1.10.21</v>
          </cell>
          <cell r="B752" t="str">
            <v>REJILLAS VENTILACION 20*20 ALUMINIO</v>
          </cell>
          <cell r="C752" t="str">
            <v>UN</v>
          </cell>
          <cell r="D752" t="str">
            <v/>
          </cell>
        </row>
        <row r="753">
          <cell r="A753" t="str">
            <v>1.10.22</v>
          </cell>
          <cell r="B753" t="str">
            <v>TUBO CORTINA DUCHA</v>
          </cell>
          <cell r="C753" t="str">
            <v>UN</v>
          </cell>
          <cell r="D753" t="str">
            <v/>
          </cell>
        </row>
        <row r="754">
          <cell r="A754" t="str">
            <v>1.11.1</v>
          </cell>
          <cell r="B754" t="str">
            <v>PISO TABLON GRESS 25 X 25</v>
          </cell>
          <cell r="C754" t="str">
            <v>M2</v>
          </cell>
          <cell r="D754" t="str">
            <v/>
          </cell>
        </row>
        <row r="755">
          <cell r="A755" t="str">
            <v>1.11.2</v>
          </cell>
          <cell r="B755" t="str">
            <v>GUARDESCOBA EN PINO</v>
          </cell>
          <cell r="C755" t="str">
            <v>ML</v>
          </cell>
          <cell r="D755" t="str">
            <v/>
          </cell>
        </row>
        <row r="756">
          <cell r="A756" t="str">
            <v>1.11.3</v>
          </cell>
          <cell r="B756" t="str">
            <v>BOCA PUERTA EN GRANITO PULIDO</v>
          </cell>
          <cell r="C756" t="str">
            <v>ML</v>
          </cell>
          <cell r="D756" t="str">
            <v/>
          </cell>
        </row>
        <row r="757">
          <cell r="A757" t="str">
            <v>1.11.4</v>
          </cell>
          <cell r="B757" t="str">
            <v>BOCA PUERTA EN GRANITO SIN PULIDO</v>
          </cell>
          <cell r="C757" t="str">
            <v>ML</v>
          </cell>
          <cell r="D757" t="str">
            <v/>
          </cell>
        </row>
        <row r="758">
          <cell r="A758" t="str">
            <v>1.11.5</v>
          </cell>
          <cell r="B758" t="str">
            <v>PULIDA Y DESTRONADO DE PISO EN BALDOSIN DE CEMENTO</v>
          </cell>
          <cell r="C758" t="str">
            <v>M2</v>
          </cell>
          <cell r="D758" t="str">
            <v/>
          </cell>
        </row>
        <row r="759">
          <cell r="A759" t="str">
            <v>1.11.6</v>
          </cell>
          <cell r="B759" t="str">
            <v>PULIDAD DE PISO EN MARMOL</v>
          </cell>
          <cell r="C759" t="str">
            <v>M2</v>
          </cell>
          <cell r="D759" t="str">
            <v/>
          </cell>
        </row>
        <row r="760">
          <cell r="A760" t="str">
            <v>1.11.7</v>
          </cell>
          <cell r="B760" t="str">
            <v>ALISTADO ENDURECIDO</v>
          </cell>
          <cell r="C760" t="str">
            <v>M2</v>
          </cell>
          <cell r="D760" t="str">
            <v/>
          </cell>
        </row>
        <row r="761">
          <cell r="A761" t="str">
            <v>1.11.8</v>
          </cell>
          <cell r="B761" t="str">
            <v>ALISTADO PARA LISTÓN</v>
          </cell>
          <cell r="C761" t="str">
            <v>M2</v>
          </cell>
          <cell r="D761" t="str">
            <v/>
          </cell>
        </row>
        <row r="762">
          <cell r="A762" t="str">
            <v>1.11.9</v>
          </cell>
          <cell r="B762" t="str">
            <v>ALISTADO TERRAZAS 0.08</v>
          </cell>
          <cell r="C762" t="str">
            <v>M2</v>
          </cell>
          <cell r="D762" t="str">
            <v/>
          </cell>
        </row>
        <row r="763">
          <cell r="A763" t="str">
            <v>1.11.10</v>
          </cell>
          <cell r="B763" t="str">
            <v>CAÑUELA CONCRETO .20X.12</v>
          </cell>
          <cell r="C763" t="str">
            <v>ML</v>
          </cell>
          <cell r="D763" t="str">
            <v/>
          </cell>
        </row>
        <row r="764">
          <cell r="A764" t="str">
            <v>1.11.11</v>
          </cell>
          <cell r="B764" t="str">
            <v>ADOQUÍN CONCRETO 6 CM</v>
          </cell>
          <cell r="C764" t="str">
            <v>M2</v>
          </cell>
          <cell r="D764" t="str">
            <v/>
          </cell>
        </row>
        <row r="765">
          <cell r="A765" t="str">
            <v>1.11.12</v>
          </cell>
          <cell r="B765" t="str">
            <v>ADOQUÍN CONCRETO 8 CM</v>
          </cell>
          <cell r="C765" t="str">
            <v>M2</v>
          </cell>
          <cell r="D765" t="str">
            <v/>
          </cell>
        </row>
        <row r="766">
          <cell r="A766" t="str">
            <v>1.11.13</v>
          </cell>
          <cell r="B766" t="str">
            <v>PIRLANES ALUMINIO</v>
          </cell>
          <cell r="C766" t="str">
            <v>ML</v>
          </cell>
          <cell r="D766" t="str">
            <v/>
          </cell>
        </row>
        <row r="767">
          <cell r="A767" t="str">
            <v>1.11.14</v>
          </cell>
          <cell r="B767" t="str">
            <v>PIRLANES LADRILLO</v>
          </cell>
          <cell r="C767" t="str">
            <v>ML</v>
          </cell>
          <cell r="D767" t="str">
            <v/>
          </cell>
        </row>
        <row r="768">
          <cell r="A768" t="str">
            <v>1.11.15</v>
          </cell>
          <cell r="B768" t="str">
            <v xml:space="preserve"> PISO EN GRAMA</v>
          </cell>
          <cell r="C768" t="str">
            <v>M2</v>
          </cell>
          <cell r="D768" t="str">
            <v/>
          </cell>
        </row>
        <row r="769">
          <cell r="A769" t="str">
            <v>1.11.16</v>
          </cell>
          <cell r="B769" t="str">
            <v xml:space="preserve"> PISO EN POLVO DE LADRILLO</v>
          </cell>
          <cell r="C769" t="str">
            <v>M3</v>
          </cell>
          <cell r="D769" t="str">
            <v/>
          </cell>
        </row>
        <row r="770">
          <cell r="A770" t="str">
            <v>1.11.17</v>
          </cell>
          <cell r="B770" t="str">
            <v xml:space="preserve"> PISO VINILO PISOPAK 1.6MM</v>
          </cell>
          <cell r="C770" t="str">
            <v>M2</v>
          </cell>
          <cell r="D770" t="str">
            <v/>
          </cell>
        </row>
        <row r="771">
          <cell r="A771" t="str">
            <v>1.11.19</v>
          </cell>
          <cell r="B771" t="str">
            <v>PLACA BASE EN CONCRETO E= 0.08 2500 PSI</v>
          </cell>
          <cell r="C771" t="str">
            <v>M2</v>
          </cell>
          <cell r="D771" t="str">
            <v/>
          </cell>
        </row>
        <row r="772">
          <cell r="A772" t="str">
            <v>1.11.20</v>
          </cell>
          <cell r="B772" t="str">
            <v>PLACA BASE EN CONCRETO E=0.10 2500 PSI</v>
          </cell>
          <cell r="C772" t="str">
            <v>M2</v>
          </cell>
          <cell r="D772" t="str">
            <v/>
          </cell>
        </row>
        <row r="773">
          <cell r="A773" t="str">
            <v>6.4.2.129</v>
          </cell>
          <cell r="B773" t="str">
            <v>PINTURA EPOXICA PARA MUROS A DOS MANOS</v>
          </cell>
          <cell r="C773" t="str">
            <v>M2</v>
          </cell>
          <cell r="D773" t="str">
            <v/>
          </cell>
        </row>
        <row r="774">
          <cell r="A774" t="str">
            <v>1.11.21</v>
          </cell>
          <cell r="B774" t="str">
            <v>POYOS COCINA Y BASE MUEBLES A=0.60 M E=0.08 m</v>
          </cell>
          <cell r="C774" t="str">
            <v>ML</v>
          </cell>
          <cell r="D774" t="str">
            <v/>
          </cell>
        </row>
        <row r="775">
          <cell r="A775" t="str">
            <v>1.11.22</v>
          </cell>
          <cell r="B775" t="str">
            <v>ALISTADO PISO E=0.04 - 1:5</v>
          </cell>
          <cell r="C775" t="str">
            <v>M2</v>
          </cell>
          <cell r="D775" t="str">
            <v/>
          </cell>
        </row>
        <row r="776">
          <cell r="A776" t="str">
            <v>1.11.23</v>
          </cell>
          <cell r="B776" t="str">
            <v>ALISTADO PENDIENTADO E IMPERMEABILIZADO E=0.04 - 1:3</v>
          </cell>
          <cell r="C776" t="str">
            <v>M2</v>
          </cell>
          <cell r="D776" t="str">
            <v/>
          </cell>
        </row>
        <row r="777">
          <cell r="A777" t="str">
            <v>1.11.24</v>
          </cell>
          <cell r="B777" t="str">
            <v>BALDOSIN DE GRANITO No. 5  30*30*1.7</v>
          </cell>
          <cell r="C777" t="str">
            <v>M2</v>
          </cell>
          <cell r="D777" t="str">
            <v/>
          </cell>
        </row>
        <row r="778">
          <cell r="A778" t="str">
            <v>1.11.25</v>
          </cell>
          <cell r="B778" t="str">
            <v xml:space="preserve">  BALDOSIN DE CEMENTO 25*25</v>
          </cell>
          <cell r="C778" t="str">
            <v>M2</v>
          </cell>
          <cell r="D778" t="str">
            <v/>
          </cell>
        </row>
        <row r="779">
          <cell r="A779" t="str">
            <v>1.11.26</v>
          </cell>
          <cell r="B779" t="str">
            <v>PISO PLANCHUELA DE MARMOL BRECCIA</v>
          </cell>
          <cell r="C779" t="str">
            <v>M2</v>
          </cell>
          <cell r="D779" t="str">
            <v/>
          </cell>
        </row>
        <row r="780">
          <cell r="A780" t="str">
            <v>1.11.28</v>
          </cell>
          <cell r="B780" t="str">
            <v>TABLETA DE GRES 20*20</v>
          </cell>
          <cell r="C780" t="str">
            <v>M2</v>
          </cell>
          <cell r="D780" t="str">
            <v/>
          </cell>
        </row>
        <row r="781">
          <cell r="A781" t="str">
            <v>1.11.29</v>
          </cell>
          <cell r="B781" t="str">
            <v>PISO CERAMICA  20,5*20,5</v>
          </cell>
          <cell r="C781" t="str">
            <v>M2</v>
          </cell>
          <cell r="D781" t="str">
            <v/>
          </cell>
        </row>
        <row r="782">
          <cell r="A782" t="str">
            <v>1.11.30</v>
          </cell>
          <cell r="B782" t="str">
            <v>PISO CERAMICA 30*30</v>
          </cell>
          <cell r="C782" t="str">
            <v>M2</v>
          </cell>
          <cell r="D782" t="str">
            <v/>
          </cell>
        </row>
        <row r="783">
          <cell r="A783" t="str">
            <v>1.11.31</v>
          </cell>
          <cell r="B783" t="str">
            <v>ADOQUIN GRES PEATONAL 10*20*2.5</v>
          </cell>
          <cell r="C783" t="str">
            <v>M2</v>
          </cell>
          <cell r="D783" t="str">
            <v/>
          </cell>
        </row>
        <row r="784">
          <cell r="A784" t="str">
            <v>1.11.32</v>
          </cell>
          <cell r="B784" t="str">
            <v xml:space="preserve"> ADOQUIN GRES VEHICULAR 10*20*5</v>
          </cell>
          <cell r="C784" t="str">
            <v>M2</v>
          </cell>
          <cell r="D784" t="str">
            <v/>
          </cell>
        </row>
        <row r="785">
          <cell r="A785" t="str">
            <v>1.11.33</v>
          </cell>
          <cell r="B785" t="str">
            <v xml:space="preserve"> ADOQUIN GRES VEHICULAR 10*20*5</v>
          </cell>
          <cell r="C785" t="str">
            <v>M2</v>
          </cell>
          <cell r="D785" t="str">
            <v/>
          </cell>
        </row>
        <row r="786">
          <cell r="A786" t="str">
            <v>1.11.34</v>
          </cell>
          <cell r="B786" t="str">
            <v>PISO GRANITO PULIDO</v>
          </cell>
          <cell r="C786" t="str">
            <v>M2</v>
          </cell>
          <cell r="D786" t="str">
            <v/>
          </cell>
        </row>
        <row r="787">
          <cell r="A787" t="str">
            <v>1.11.35</v>
          </cell>
          <cell r="B787" t="str">
            <v>PISO EN GRANITO LAVADO</v>
          </cell>
          <cell r="C787" t="str">
            <v>M2</v>
          </cell>
          <cell r="D787" t="str">
            <v/>
          </cell>
        </row>
        <row r="788">
          <cell r="A788" t="str">
            <v>1.11.36</v>
          </cell>
          <cell r="B788" t="str">
            <v>PISO LISTON MADERA M.H. AMARILLO E= 0.08 M</v>
          </cell>
          <cell r="C788" t="str">
            <v>M2</v>
          </cell>
          <cell r="D788" t="str">
            <v/>
          </cell>
        </row>
        <row r="789">
          <cell r="A789" t="str">
            <v>1.11.37</v>
          </cell>
          <cell r="B789" t="str">
            <v xml:space="preserve"> PISO ALFOMBRA RESIDENCIAL ALFA BERBER O SIMILAR</v>
          </cell>
          <cell r="C789" t="str">
            <v>M2</v>
          </cell>
          <cell r="D789" t="str">
            <v/>
          </cell>
        </row>
        <row r="790">
          <cell r="A790" t="str">
            <v>1.11.38</v>
          </cell>
          <cell r="B790" t="str">
            <v>PISO ALFOMBRA RESIDENCIAL TERUEL 7 mm O SIMILAR</v>
          </cell>
          <cell r="C790" t="str">
            <v>M2</v>
          </cell>
          <cell r="D790" t="str">
            <v/>
          </cell>
        </row>
        <row r="791">
          <cell r="A791" t="str">
            <v>1.11.39</v>
          </cell>
          <cell r="B791" t="str">
            <v>PASOS ESCALERA GRAVILLA LAVADA</v>
          </cell>
          <cell r="C791" t="str">
            <v>ML</v>
          </cell>
          <cell r="D791" t="str">
            <v/>
          </cell>
        </row>
        <row r="792">
          <cell r="A792" t="str">
            <v>1.11.40</v>
          </cell>
          <cell r="B792" t="str">
            <v>PASO ESCALERA GRANITO</v>
          </cell>
          <cell r="C792" t="str">
            <v>ML</v>
          </cell>
          <cell r="D792" t="str">
            <v/>
          </cell>
        </row>
        <row r="793">
          <cell r="A793" t="str">
            <v>1.11.41</v>
          </cell>
          <cell r="B793" t="str">
            <v>GUARDAESCOBA  GRANITO</v>
          </cell>
          <cell r="C793" t="str">
            <v>ML</v>
          </cell>
          <cell r="D793" t="str">
            <v/>
          </cell>
        </row>
        <row r="794">
          <cell r="A794" t="str">
            <v>1.11.42</v>
          </cell>
          <cell r="B794" t="str">
            <v>GUARDAESCOBA BALDOSIN</v>
          </cell>
          <cell r="C794" t="str">
            <v>ML</v>
          </cell>
          <cell r="D794" t="str">
            <v/>
          </cell>
        </row>
        <row r="795">
          <cell r="A795" t="str">
            <v>1.11.43</v>
          </cell>
          <cell r="B795" t="str">
            <v>GUARDAESCOBA GRAVILLA LAVADA</v>
          </cell>
          <cell r="C795" t="str">
            <v>ML</v>
          </cell>
          <cell r="D795" t="str">
            <v/>
          </cell>
        </row>
        <row r="796">
          <cell r="A796" t="str">
            <v>1.11.44</v>
          </cell>
          <cell r="B796" t="str">
            <v xml:space="preserve"> GUARDAESCOBA VIROLA 8 CM</v>
          </cell>
          <cell r="C796" t="str">
            <v>ML</v>
          </cell>
          <cell r="D796" t="str">
            <v/>
          </cell>
        </row>
        <row r="797">
          <cell r="A797" t="str">
            <v>1.11.45</v>
          </cell>
          <cell r="B797" t="str">
            <v>GUARDAESCOBA VINISOL 7 CM</v>
          </cell>
          <cell r="C797" t="str">
            <v>ML</v>
          </cell>
          <cell r="D797" t="str">
            <v/>
          </cell>
        </row>
        <row r="798">
          <cell r="A798" t="str">
            <v>1.12.1</v>
          </cell>
          <cell r="B798" t="str">
            <v xml:space="preserve"> SUMINISTRO E INSTALACIÓN IMPERMEABILIZACION EN MANTO ASFALTICO PARA PLACAS Y TERRAZAS</v>
          </cell>
          <cell r="C798" t="str">
            <v>M2</v>
          </cell>
          <cell r="D798">
            <v>0</v>
          </cell>
        </row>
        <row r="799">
          <cell r="A799" t="str">
            <v>1.12.2</v>
          </cell>
          <cell r="B799" t="str">
            <v>SUMINISTRO E INSTALACIÓN IMPERMEABILIZACION EN MANTO ASFALTICO PARA CANALES Y VIGACANALES</v>
          </cell>
          <cell r="C799" t="str">
            <v>M2</v>
          </cell>
          <cell r="D799">
            <v>0</v>
          </cell>
        </row>
        <row r="800">
          <cell r="A800" t="str">
            <v>1.12.4</v>
          </cell>
          <cell r="B800" t="str">
            <v xml:space="preserve"> SUMINISTRO E INSTALACIÓN CUBIERTA EN TEJA FIBROCEMENTO NUMERO 6</v>
          </cell>
          <cell r="C800" t="str">
            <v>M2</v>
          </cell>
          <cell r="D800">
            <v>0</v>
          </cell>
        </row>
        <row r="801">
          <cell r="A801" t="str">
            <v>1.12.5</v>
          </cell>
          <cell r="B801" t="str">
            <v xml:space="preserve"> SUMINISTRO E INSTALACIÓN CUBIERTA EN TEJA FIBROCEMENTO NUMERO 8</v>
          </cell>
          <cell r="C801" t="str">
            <v>M2</v>
          </cell>
          <cell r="D801">
            <v>0</v>
          </cell>
        </row>
        <row r="802">
          <cell r="A802" t="str">
            <v>1.12.6</v>
          </cell>
          <cell r="B802" t="str">
            <v>SUMINISTRO E INSTALACIÓN CUBIERTA EN TEJA FIBROCEMENTO NUMERO 10</v>
          </cell>
          <cell r="C802" t="str">
            <v>M2</v>
          </cell>
          <cell r="D802" t="str">
            <v/>
          </cell>
        </row>
        <row r="803">
          <cell r="A803" t="str">
            <v>1.12.7</v>
          </cell>
          <cell r="B803" t="str">
            <v xml:space="preserve"> SUMINISTRO E INSTALACIÓN CUBIERTA EN TEJA FIBROCEMENTO TEJA 1000</v>
          </cell>
          <cell r="C803" t="str">
            <v>M2</v>
          </cell>
          <cell r="D803" t="str">
            <v/>
          </cell>
        </row>
        <row r="804">
          <cell r="A804" t="str">
            <v>1.12.8</v>
          </cell>
          <cell r="B804" t="str">
            <v>SUMINISTRO E INSTALACIÓN CUBIERTA EN TEJA TECHOLINE</v>
          </cell>
          <cell r="C804" t="str">
            <v>M2</v>
          </cell>
          <cell r="D804" t="str">
            <v/>
          </cell>
        </row>
        <row r="805">
          <cell r="A805" t="str">
            <v>1.12.9</v>
          </cell>
          <cell r="B805" t="str">
            <v>SUMINISTRO E INSTALACIÓN CANAL EN LAMINA CAL. 22</v>
          </cell>
          <cell r="C805" t="str">
            <v>ML</v>
          </cell>
          <cell r="D805" t="str">
            <v/>
          </cell>
        </row>
        <row r="806">
          <cell r="A806" t="str">
            <v>1.12.10</v>
          </cell>
          <cell r="B806" t="str">
            <v>SUMINISTRO E INSTALACIÓN BAJANTE EN LAMINA 12 X 6  CAL. 22</v>
          </cell>
          <cell r="C806" t="str">
            <v>ML</v>
          </cell>
          <cell r="D806" t="str">
            <v/>
          </cell>
        </row>
        <row r="807">
          <cell r="A807" t="str">
            <v>1.12.11</v>
          </cell>
          <cell r="B807" t="str">
            <v xml:space="preserve"> SUMINISTRO E INSTALACIÓN CANAL PLASTICA  ALL 3 M</v>
          </cell>
          <cell r="C807" t="str">
            <v>ML</v>
          </cell>
          <cell r="D807" t="str">
            <v/>
          </cell>
        </row>
        <row r="808">
          <cell r="A808" t="str">
            <v>1.12.12</v>
          </cell>
          <cell r="B808" t="str">
            <v>SUMINISTRO E INSTALACIÓN BAJANTE PLASTICA ALL X 3M</v>
          </cell>
          <cell r="C808" t="str">
            <v>ML</v>
          </cell>
          <cell r="D808" t="str">
            <v/>
          </cell>
        </row>
        <row r="809">
          <cell r="A809" t="str">
            <v>1.12.13</v>
          </cell>
          <cell r="B809" t="str">
            <v>SUMINISTRO E INSTALACIÓN CUBIERTA LAMINA POLICARBONATO  Cal. 6 mm</v>
          </cell>
          <cell r="C809" t="str">
            <v>M2</v>
          </cell>
          <cell r="D809" t="str">
            <v/>
          </cell>
        </row>
        <row r="810">
          <cell r="A810" t="str">
            <v>1.12.14</v>
          </cell>
          <cell r="B810" t="str">
            <v xml:space="preserve"> SUMINISTRO E INSTALACIÓN CUBIERTA ARQUITECTONICA EN ACERO</v>
          </cell>
          <cell r="C810" t="str">
            <v>M2</v>
          </cell>
          <cell r="D810" t="str">
            <v/>
          </cell>
        </row>
        <row r="811">
          <cell r="A811" t="str">
            <v>1.12.15</v>
          </cell>
          <cell r="B811" t="str">
            <v>SUMINISTRO E INSTALACIÓN CUBIERTA TEJA ONDULADA THERMOACUSTICA 0.83 X 3.05</v>
          </cell>
          <cell r="C811" t="str">
            <v>M2</v>
          </cell>
          <cell r="D811" t="str">
            <v/>
          </cell>
        </row>
        <row r="812">
          <cell r="A812" t="str">
            <v>1.12.16</v>
          </cell>
          <cell r="B812" t="str">
            <v>SUMINISTRO E INSTALACIÓN CUBIERTA EN TEJA PANEL METÁLICO DE ALUZINC - ALUZINC CAL 26 TIPO SANDUCHE, CON POLIURETANO EXPANDIDO DE ALTA DENSIDAD, ACABADO EN PINTURA POLIESTER HORNEADA EN AMBAS CARAS. ESPESOR DE 2``</v>
          </cell>
          <cell r="C812" t="str">
            <v>M2</v>
          </cell>
          <cell r="D812" t="str">
            <v/>
          </cell>
        </row>
        <row r="813">
          <cell r="A813" t="str">
            <v>1.12.17</v>
          </cell>
          <cell r="B813" t="str">
            <v>SUMINISTRO E INSTALACIÓN PERFILERIA METALICA PARA ESTRUCTURA DE CUBIERTA. DIMENSIONES Y CALIBRES SEGÚN DISEÑO</v>
          </cell>
          <cell r="C813" t="str">
            <v>M2</v>
          </cell>
          <cell r="D813" t="str">
            <v/>
          </cell>
        </row>
        <row r="814">
          <cell r="A814" t="str">
            <v>1.12.18</v>
          </cell>
          <cell r="B814" t="str">
            <v xml:space="preserve"> BAJANTE PAVCO</v>
          </cell>
          <cell r="C814" t="str">
            <v>ML</v>
          </cell>
          <cell r="D814" t="str">
            <v/>
          </cell>
        </row>
        <row r="815">
          <cell r="A815" t="str">
            <v>1.12.19</v>
          </cell>
          <cell r="B815" t="str">
            <v>CANAL PAVCO AMAZONA</v>
          </cell>
          <cell r="C815" t="str">
            <v>ML</v>
          </cell>
          <cell r="D815" t="str">
            <v/>
          </cell>
        </row>
        <row r="816">
          <cell r="A816" t="str">
            <v>1.12.20</v>
          </cell>
          <cell r="B816" t="str">
            <v xml:space="preserve"> CANAL PAVCO RAINGO</v>
          </cell>
          <cell r="C816" t="str">
            <v>ML</v>
          </cell>
          <cell r="D816" t="str">
            <v/>
          </cell>
        </row>
        <row r="817">
          <cell r="A817" t="str">
            <v>1.12.21</v>
          </cell>
          <cell r="B817" t="str">
            <v>1.12.21   CANAL PVC 3</v>
          </cell>
          <cell r="C817" t="str">
            <v>ML</v>
          </cell>
          <cell r="D817" t="str">
            <v/>
          </cell>
        </row>
        <row r="818">
          <cell r="A818" t="str">
            <v>1.12.22</v>
          </cell>
          <cell r="B818" t="str">
            <v>CUBIERTA CORPATECHO CORPACERO</v>
          </cell>
          <cell r="C818" t="str">
            <v>M2</v>
          </cell>
          <cell r="D818" t="str">
            <v/>
          </cell>
        </row>
        <row r="819">
          <cell r="A819" t="str">
            <v>1.12.23</v>
          </cell>
          <cell r="B819" t="str">
            <v>CUBIERTA SENCILLA HUNTER DOUGLAS</v>
          </cell>
          <cell r="C819" t="str">
            <v>M2</v>
          </cell>
          <cell r="D819" t="str">
            <v/>
          </cell>
        </row>
        <row r="820">
          <cell r="A820" t="str">
            <v>1.12.24</v>
          </cell>
          <cell r="B820" t="str">
            <v>CUBIERTA TEJA CALIFORNIA DINALSA</v>
          </cell>
          <cell r="C820" t="str">
            <v>M2</v>
          </cell>
          <cell r="D820" t="str">
            <v/>
          </cell>
        </row>
        <row r="821">
          <cell r="A821" t="str">
            <v>1.12.25</v>
          </cell>
          <cell r="B821" t="str">
            <v>CUBIERTA TEJA DURALUM 812 DINALSA</v>
          </cell>
          <cell r="C821" t="str">
            <v>M2</v>
          </cell>
          <cell r="D821" t="str">
            <v/>
          </cell>
        </row>
        <row r="822">
          <cell r="A822" t="str">
            <v>1.12.26</v>
          </cell>
          <cell r="B822" t="str">
            <v xml:space="preserve">  ESTRUCTURA DE MADERA P/TEJA DE BARRO</v>
          </cell>
          <cell r="C822" t="str">
            <v>ML</v>
          </cell>
          <cell r="D822" t="str">
            <v/>
          </cell>
        </row>
        <row r="823">
          <cell r="A823" t="str">
            <v>1.12.27</v>
          </cell>
          <cell r="B823" t="str">
            <v>ESTRUCTURA DE MADERA P/TEJA FIBROCEMENTO</v>
          </cell>
          <cell r="C823" t="str">
            <v>ML</v>
          </cell>
          <cell r="D823" t="str">
            <v/>
          </cell>
        </row>
        <row r="824">
          <cell r="A824" t="str">
            <v>1.12.28</v>
          </cell>
          <cell r="B824" t="str">
            <v>ESTRUCTURA METÁLICA P/TEJA FIBROCEMENTO</v>
          </cell>
          <cell r="C824" t="str">
            <v>ML</v>
          </cell>
          <cell r="D824" t="str">
            <v/>
          </cell>
        </row>
        <row r="825">
          <cell r="A825" t="str">
            <v>1.12.29</v>
          </cell>
          <cell r="B825" t="str">
            <v xml:space="preserve"> IMPERMEABILIZACIÓN AUTOPROTEGIDA</v>
          </cell>
          <cell r="C825" t="str">
            <v>ML</v>
          </cell>
          <cell r="D825" t="str">
            <v/>
          </cell>
        </row>
        <row r="826">
          <cell r="A826" t="str">
            <v>1.12.30</v>
          </cell>
          <cell r="B826" t="str">
            <v>SHINGLE CON IMPERMEABILIZANTE</v>
          </cell>
          <cell r="C826" t="str">
            <v>M2</v>
          </cell>
          <cell r="D826" t="str">
            <v/>
          </cell>
        </row>
        <row r="827">
          <cell r="A827" t="str">
            <v>1.12.31</v>
          </cell>
          <cell r="B827" t="str">
            <v>TRAGANTES  6</v>
          </cell>
          <cell r="C827" t="str">
            <v>UN</v>
          </cell>
          <cell r="D827" t="str">
            <v/>
          </cell>
        </row>
        <row r="828">
          <cell r="A828" t="str">
            <v>1.12.32</v>
          </cell>
          <cell r="B828" t="str">
            <v>SUMINISTRO E INSTALACIÓN CANALETA 90 L= 4.50 mts.</v>
          </cell>
          <cell r="C828" t="str">
            <v>M2</v>
          </cell>
          <cell r="D828" t="str">
            <v/>
          </cell>
        </row>
        <row r="829">
          <cell r="A829" t="str">
            <v>1.12.33</v>
          </cell>
          <cell r="B829" t="str">
            <v>SUMINISTRO E INSTALACIÓN CANALETA 90 L= 5.00</v>
          </cell>
          <cell r="C829" t="str">
            <v>M2</v>
          </cell>
          <cell r="D829" t="str">
            <v/>
          </cell>
        </row>
        <row r="830">
          <cell r="A830" t="str">
            <v>1.12.34</v>
          </cell>
          <cell r="B830" t="str">
            <v>SUMINISTRO E INSTALACIÓN CANALETA 90 L= 6.00 mts.</v>
          </cell>
          <cell r="C830" t="str">
            <v>M2</v>
          </cell>
          <cell r="D830" t="str">
            <v/>
          </cell>
        </row>
        <row r="831">
          <cell r="A831" t="str">
            <v>1.12.35</v>
          </cell>
          <cell r="B831" t="str">
            <v xml:space="preserve"> SUMINISTRO E INSTALACIÓN CANALETA 90 L=  7.00 mts.</v>
          </cell>
          <cell r="C831" t="str">
            <v>M2</v>
          </cell>
          <cell r="D831" t="str">
            <v/>
          </cell>
        </row>
        <row r="832">
          <cell r="A832" t="str">
            <v>1.12.36</v>
          </cell>
          <cell r="B832" t="str">
            <v>SUMINISTRO E INSTALACIÓN CANALETA 90 L= 8.00 mts.</v>
          </cell>
          <cell r="C832" t="str">
            <v>M2</v>
          </cell>
          <cell r="D832" t="str">
            <v/>
          </cell>
        </row>
        <row r="833">
          <cell r="A833" t="str">
            <v>1.12.37</v>
          </cell>
          <cell r="B833" t="str">
            <v xml:space="preserve"> SUMINISTRO E INSTALACIÓN CANALETA 90 L= 9.00 mts.</v>
          </cell>
          <cell r="C833" t="str">
            <v>M2</v>
          </cell>
          <cell r="D833" t="str">
            <v/>
          </cell>
        </row>
        <row r="834">
          <cell r="A834" t="str">
            <v>1.12.38</v>
          </cell>
          <cell r="B834" t="str">
            <v>SUMINISTRO E INSTALACIÓN CANALETA 43 L= 3.50 mts.</v>
          </cell>
          <cell r="C834" t="str">
            <v>M2</v>
          </cell>
          <cell r="D834" t="str">
            <v/>
          </cell>
        </row>
        <row r="835">
          <cell r="A835" t="str">
            <v>1.12.39</v>
          </cell>
          <cell r="B835" t="str">
            <v>SUMINISTRO E INSTALACIÓN CANALETA 43 L= 4.00 mts.</v>
          </cell>
          <cell r="C835" t="str">
            <v>M2</v>
          </cell>
          <cell r="D835" t="str">
            <v/>
          </cell>
        </row>
        <row r="836">
          <cell r="A836" t="str">
            <v>1.12.40</v>
          </cell>
          <cell r="B836" t="str">
            <v>SUMINISTRO E INSTALACIÓN CANALETA 43 L= 4.50 mts.</v>
          </cell>
          <cell r="C836" t="str">
            <v>M2</v>
          </cell>
          <cell r="D836" t="str">
            <v/>
          </cell>
        </row>
        <row r="837">
          <cell r="A837" t="str">
            <v>1.12.41</v>
          </cell>
          <cell r="B837" t="str">
            <v xml:space="preserve"> SUMINISTRO E INSTALACIÓN CANALETA 43 L= 5.00 mts.</v>
          </cell>
          <cell r="C837" t="str">
            <v>M2</v>
          </cell>
          <cell r="D837" t="str">
            <v/>
          </cell>
        </row>
        <row r="838">
          <cell r="A838" t="str">
            <v>1.12.42</v>
          </cell>
          <cell r="B838" t="str">
            <v>SUMINISTRO E INSTALACIÓN CANALETA 43 L= 5.50 mts.</v>
          </cell>
          <cell r="C838" t="str">
            <v>M2</v>
          </cell>
          <cell r="D838" t="str">
            <v/>
          </cell>
        </row>
        <row r="839">
          <cell r="A839" t="str">
            <v>1.12.43</v>
          </cell>
          <cell r="B839" t="str">
            <v>SUMINISTRO E INSTALACIÓN CANALETA 43 L= 6.00 mts.</v>
          </cell>
          <cell r="C839" t="str">
            <v>M2</v>
          </cell>
          <cell r="D839" t="str">
            <v/>
          </cell>
        </row>
        <row r="840">
          <cell r="A840" t="str">
            <v>1.12.44</v>
          </cell>
          <cell r="B840" t="str">
            <v>SUMINISTRO E INTALACION CUBIERTA ARQUITECTONICA METALICA TIPO ACESCO O SIMILAR 0.73 X 3.66  M</v>
          </cell>
          <cell r="C840" t="str">
            <v>M2</v>
          </cell>
          <cell r="D840" t="str">
            <v/>
          </cell>
        </row>
        <row r="841">
          <cell r="A841" t="str">
            <v>1.12.45</v>
          </cell>
          <cell r="B841" t="str">
            <v>SUMINISTRO E INSTALACIÓN ENTRAMADO PARA TEJA DE BARRO</v>
          </cell>
          <cell r="C841" t="str">
            <v>M2</v>
          </cell>
          <cell r="D841" t="str">
            <v/>
          </cell>
        </row>
        <row r="842">
          <cell r="A842" t="str">
            <v>1.12.46</v>
          </cell>
          <cell r="B842" t="str">
            <v>SUMINISTRO E INSTALACIÓN ENTRAMADO PARA TEJA  ESPAÑOLA EN FIBROCEMENTO</v>
          </cell>
          <cell r="C842" t="str">
            <v>M2</v>
          </cell>
          <cell r="D842" t="str">
            <v/>
          </cell>
        </row>
        <row r="843">
          <cell r="A843" t="str">
            <v>1.12.47</v>
          </cell>
          <cell r="B843" t="str">
            <v>SUMINISTRO E INSTALACIÓN ENTRAMADO PARA TEJA  ONDULADA</v>
          </cell>
          <cell r="C843" t="str">
            <v>M2</v>
          </cell>
          <cell r="D843" t="str">
            <v/>
          </cell>
        </row>
        <row r="844">
          <cell r="A844" t="str">
            <v>1.12.48</v>
          </cell>
          <cell r="B844" t="str">
            <v>SUMINISTRO E INSTALACIÓN CABALLETE ARTICULADO TEJA ESPAÑOLA EN FIBROCEMENTO</v>
          </cell>
          <cell r="C844" t="str">
            <v>ML</v>
          </cell>
          <cell r="D844" t="str">
            <v/>
          </cell>
        </row>
        <row r="845">
          <cell r="A845" t="str">
            <v>1.12.49</v>
          </cell>
          <cell r="B845" t="str">
            <v>ALISTADO E IMPERMEABILIZADO PARA TEJA BARRO</v>
          </cell>
          <cell r="C845" t="str">
            <v>M2</v>
          </cell>
          <cell r="D845" t="str">
            <v/>
          </cell>
        </row>
        <row r="846">
          <cell r="A846" t="str">
            <v>1.12.50</v>
          </cell>
          <cell r="B846" t="str">
            <v>AFINADO CUBIERTAS PLANAS</v>
          </cell>
          <cell r="C846" t="str">
            <v>M2</v>
          </cell>
          <cell r="D846" t="str">
            <v/>
          </cell>
        </row>
        <row r="847">
          <cell r="A847" t="str">
            <v>1.12.51</v>
          </cell>
          <cell r="B847" t="str">
            <v>SUMINISTRO E INSTALACIÓN TEJA DE BARRO TIPO ESPAÑOLA</v>
          </cell>
          <cell r="C847" t="str">
            <v>M2</v>
          </cell>
          <cell r="D847" t="str">
            <v/>
          </cell>
        </row>
        <row r="848">
          <cell r="A848" t="str">
            <v>1.12.52</v>
          </cell>
          <cell r="B848" t="str">
            <v>SUMINISTRO E INSTALACIÓN TEJA  ESPAÑOLA ETERNIT (NO INCLUYE ENTRAMADO)</v>
          </cell>
          <cell r="C848" t="str">
            <v>M2</v>
          </cell>
          <cell r="D848" t="str">
            <v/>
          </cell>
        </row>
        <row r="849">
          <cell r="A849" t="str">
            <v>1.12.53</v>
          </cell>
          <cell r="B849" t="str">
            <v>SUMINISTRO E INSTALACION TEJA DE BARRO SOBRE ETERNIT.</v>
          </cell>
          <cell r="C849" t="str">
            <v>M2</v>
          </cell>
          <cell r="D849" t="str">
            <v/>
          </cell>
        </row>
        <row r="850">
          <cell r="A850" t="str">
            <v>1.15.4</v>
          </cell>
          <cell r="B850" t="str">
            <v>SUMINISTRO E INSTALACIÓN PUERTA VENTANA EN LAMINA CAL 18 INC. ANTICORR.</v>
          </cell>
          <cell r="C850" t="str">
            <v>M2</v>
          </cell>
          <cell r="D850" t="str">
            <v/>
          </cell>
        </row>
        <row r="851">
          <cell r="A851" t="str">
            <v>1.15.5</v>
          </cell>
          <cell r="B851" t="str">
            <v>VENTANA EN ALUMINIO  CORREDIZA</v>
          </cell>
          <cell r="C851" t="str">
            <v>M2</v>
          </cell>
          <cell r="D851" t="str">
            <v/>
          </cell>
        </row>
        <row r="852">
          <cell r="A852" t="str">
            <v>1.15.6</v>
          </cell>
          <cell r="B852" t="str">
            <v>VENTANA EN ALUMINIO  PROYECTANTE</v>
          </cell>
          <cell r="C852" t="str">
            <v>M2</v>
          </cell>
          <cell r="D852" t="str">
            <v/>
          </cell>
        </row>
        <row r="853">
          <cell r="A853" t="str">
            <v>1.15.7</v>
          </cell>
          <cell r="B853" t="str">
            <v xml:space="preserve"> PUERTA DE ACCESO EN ALUMINIO PERFIL  1 1/2" X 1 1/2"</v>
          </cell>
          <cell r="C853" t="str">
            <v>M2</v>
          </cell>
          <cell r="D853" t="str">
            <v/>
          </cell>
        </row>
        <row r="854">
          <cell r="A854" t="str">
            <v>1.15.8</v>
          </cell>
          <cell r="B854" t="str">
            <v>SUMINISTRO E INSTALACIÓN REJA  BANCARIA INC. ANTICORROSIVO</v>
          </cell>
          <cell r="C854" t="str">
            <v>M2</v>
          </cell>
          <cell r="D854" t="str">
            <v/>
          </cell>
        </row>
        <row r="855">
          <cell r="A855" t="str">
            <v>1.15.9</v>
          </cell>
          <cell r="B855" t="str">
            <v>SUMINISTRO E INSTALACIÓN REJA EN LAMINA CAL. 18 INC. ANTICORROSIVO</v>
          </cell>
          <cell r="C855" t="str">
            <v>M2</v>
          </cell>
          <cell r="D855" t="str">
            <v/>
          </cell>
        </row>
        <row r="856">
          <cell r="A856" t="str">
            <v>1.15.10</v>
          </cell>
          <cell r="B856" t="str">
            <v>ESCALERA DE GATO INC. ANTICORR. TUBO D=1"</v>
          </cell>
          <cell r="C856" t="str">
            <v>M2</v>
          </cell>
          <cell r="D856" t="str">
            <v/>
          </cell>
        </row>
        <row r="857">
          <cell r="A857" t="str">
            <v>1.15.11</v>
          </cell>
          <cell r="B857" t="str">
            <v>SUMINISTRO E INSTALACION PUERTA Y MARCO CAL. 18  1 X 2  INCLUYE  ANTICORROSIVO</v>
          </cell>
          <cell r="C857" t="str">
            <v>UN</v>
          </cell>
          <cell r="D857" t="str">
            <v/>
          </cell>
        </row>
        <row r="858">
          <cell r="A858" t="str">
            <v>1.15.12</v>
          </cell>
          <cell r="B858" t="str">
            <v xml:space="preserve"> CORREA 2 D=1/2" 1 D=1/2" CELOSIA EN 3/8" INC. ANTICORR.</v>
          </cell>
          <cell r="C858" t="str">
            <v>ML</v>
          </cell>
          <cell r="D858" t="str">
            <v/>
          </cell>
        </row>
        <row r="859">
          <cell r="A859" t="str">
            <v>1.15.13</v>
          </cell>
          <cell r="B859" t="str">
            <v>CORREA 2 D=1/2" 1 D=5/8" CELOSIA EN 3/8 INC. ANTICORR.</v>
          </cell>
          <cell r="C859" t="str">
            <v>ML</v>
          </cell>
          <cell r="D859" t="str">
            <v/>
          </cell>
        </row>
        <row r="860">
          <cell r="A860" t="str">
            <v>1.15.14</v>
          </cell>
          <cell r="B860" t="str">
            <v>SUMINISTRO E INSTALACION TEMPLETES INC. ANTICORR.</v>
          </cell>
          <cell r="C860" t="str">
            <v>ML</v>
          </cell>
          <cell r="D860" t="str">
            <v/>
          </cell>
        </row>
        <row r="861">
          <cell r="A861" t="str">
            <v>1.15.15</v>
          </cell>
          <cell r="B861" t="str">
            <v>DIVISIONES PARA BAÑO EN ALUMINIO Y VIDRIO TEMPLADO DE 0,05 MM</v>
          </cell>
          <cell r="C861" t="str">
            <v>M2</v>
          </cell>
          <cell r="D861" t="str">
            <v/>
          </cell>
        </row>
        <row r="862">
          <cell r="A862" t="str">
            <v>1.15.16</v>
          </cell>
          <cell r="B862" t="str">
            <v>DIVISIONES PARA BAÑOS EN ALUMINIO Y ACRILICO 0.05 MM</v>
          </cell>
          <cell r="C862" t="str">
            <v>M2</v>
          </cell>
          <cell r="D862" t="str">
            <v/>
          </cell>
        </row>
        <row r="863">
          <cell r="A863" t="str">
            <v>1.16.1</v>
          </cell>
          <cell r="B863" t="str">
            <v>APARATOS SANITARIOS BAJO CONSUMO CON VALVULA ANTIVANDALICA</v>
          </cell>
          <cell r="C863" t="str">
            <v>UN</v>
          </cell>
          <cell r="D863" t="str">
            <v/>
          </cell>
        </row>
        <row r="864">
          <cell r="A864" t="str">
            <v>1.16.2</v>
          </cell>
          <cell r="B864" t="str">
            <v>SUMINISTRO E INSTALACION DE SECADOR ELECTRICO PARA MANOS, AUTOMATICO (MANOS LIBRES)</v>
          </cell>
          <cell r="C864" t="str">
            <v>UN</v>
          </cell>
          <cell r="D864" t="str">
            <v/>
          </cell>
        </row>
        <row r="865">
          <cell r="A865" t="str">
            <v>1.16.3</v>
          </cell>
          <cell r="B865" t="str">
            <v>SUMINISTRO E INSTALACION DE DISPENSADOR DE JABON</v>
          </cell>
          <cell r="C865" t="str">
            <v>UN</v>
          </cell>
          <cell r="D865" t="str">
            <v/>
          </cell>
        </row>
        <row r="866">
          <cell r="A866" t="str">
            <v>1.16.4</v>
          </cell>
          <cell r="B866" t="str">
            <v>SUMINISTRO EN INSTALACION DE PROTECTOR DE PAPEL HIGIENICO</v>
          </cell>
          <cell r="C866" t="str">
            <v>UN</v>
          </cell>
          <cell r="D866" t="str">
            <v/>
          </cell>
        </row>
        <row r="867">
          <cell r="A867" t="str">
            <v>1.16.5</v>
          </cell>
          <cell r="B867" t="str">
            <v>SUMINISTRO E INSTALACION DE GABINETES PARA TOALLAS DE PAPEL PARA BAÑOS EN  ACERO INOXIDABLE</v>
          </cell>
          <cell r="C867" t="str">
            <v>UN</v>
          </cell>
          <cell r="D867" t="str">
            <v/>
          </cell>
        </row>
        <row r="868">
          <cell r="A868" t="str">
            <v>1.16.6</v>
          </cell>
          <cell r="B868" t="str">
            <v>DUCHA MEZCLADORA BAÑERA TAYRONA O SIMILAR</v>
          </cell>
          <cell r="C868" t="str">
            <v>UN</v>
          </cell>
          <cell r="D868" t="str">
            <v/>
          </cell>
        </row>
        <row r="869">
          <cell r="A869" t="str">
            <v>1.16.7</v>
          </cell>
          <cell r="B869" t="str">
            <v>SUMINISTRO E INSTALACIÓN LAVAMANOS ACUACER BLANCO DE COLGAR INC. GRIFERIA</v>
          </cell>
          <cell r="C869" t="str">
            <v>UN</v>
          </cell>
          <cell r="D869" t="str">
            <v/>
          </cell>
        </row>
        <row r="870">
          <cell r="A870" t="str">
            <v>1.16.8</v>
          </cell>
          <cell r="B870" t="str">
            <v>SUMINISTRO E INSTALACIÓN LAVAMANOS SOBREPONER ENNA COLOR BLANCO INC. GRIFERIA</v>
          </cell>
          <cell r="C870" t="str">
            <v>UN</v>
          </cell>
          <cell r="D870" t="str">
            <v/>
          </cell>
        </row>
        <row r="871">
          <cell r="A871" t="str">
            <v>1.16.9</v>
          </cell>
          <cell r="B871" t="str">
            <v>SUMININISTRO E INSTALACIÓN. LAVAMANOS AVANTI CON PEDESTAL COLOR BLANCO INC. GRIFERIA</v>
          </cell>
          <cell r="C871" t="str">
            <v>UN</v>
          </cell>
          <cell r="D871" t="str">
            <v/>
          </cell>
        </row>
        <row r="872">
          <cell r="A872" t="str">
            <v>1.16.10</v>
          </cell>
          <cell r="B872" t="str">
            <v>SUMINISTRO E INSTALACIÓN LAVAMANOS ENSO CON PEDESTAL INC. GRIFERIA</v>
          </cell>
          <cell r="C872" t="str">
            <v>UN</v>
          </cell>
          <cell r="D872" t="str">
            <v/>
          </cell>
        </row>
        <row r="873">
          <cell r="A873" t="str">
            <v>1.16.11</v>
          </cell>
          <cell r="B873" t="str">
            <v>SUMINISTRO E INSTALACIÓN SANITARIO AVANTI PLUS BLANCO LAVAMANOS CON PEDESTAL, SANITARIO, GRIFERIA  E INCRUSTACIONES</v>
          </cell>
          <cell r="C873" t="str">
            <v>UN</v>
          </cell>
          <cell r="D873" t="str">
            <v/>
          </cell>
        </row>
        <row r="874">
          <cell r="A874" t="str">
            <v>1.16.12</v>
          </cell>
          <cell r="B874" t="str">
            <v>SUMINISTRO E INSTALACIÓN COMBO ACUACER LAVAMANOS, SANITARIO, GRIFERIA  E INCRUSTACIONES</v>
          </cell>
          <cell r="C874" t="str">
            <v>UN</v>
          </cell>
          <cell r="D874" t="str">
            <v/>
          </cell>
        </row>
        <row r="875">
          <cell r="A875" t="str">
            <v>1.16.13</v>
          </cell>
          <cell r="B875" t="str">
            <v xml:space="preserve"> SUMINISTRO E INSTALACIÓN COMBO SENSACION LAVAMANOS, SANITARIO, GRIFERIA E INCRUSTACIONES</v>
          </cell>
          <cell r="C875" t="str">
            <v>UN</v>
          </cell>
          <cell r="D875" t="str">
            <v/>
          </cell>
        </row>
        <row r="876">
          <cell r="A876" t="str">
            <v>1.16.14</v>
          </cell>
          <cell r="B876" t="str">
            <v xml:space="preserve"> SUMINISTRO E INSTALACIÓN SANITARIO GANAMAX II  LAVAMANOS SEMIPEDESTAL, SANITARIO, GRIFERIA E INCRUSTACIONES</v>
          </cell>
          <cell r="C876" t="str">
            <v>UN</v>
          </cell>
          <cell r="D876" t="str">
            <v/>
          </cell>
        </row>
        <row r="877">
          <cell r="A877" t="str">
            <v>1.16.15</v>
          </cell>
          <cell r="B877" t="str">
            <v>SUMINISTRO E INSTALACIÓN ORINAL MEDIANO COMPLETO. GRIF TRADICIONAL CROMO</v>
          </cell>
          <cell r="C877" t="str">
            <v>UN</v>
          </cell>
          <cell r="D877" t="str">
            <v/>
          </cell>
        </row>
        <row r="878">
          <cell r="A878" t="str">
            <v>1.16.16</v>
          </cell>
          <cell r="B878" t="str">
            <v>SUMINISTRO E INSTALACIÓN DUCHA SENCILLA</v>
          </cell>
          <cell r="C878" t="str">
            <v>UN</v>
          </cell>
          <cell r="D878" t="str">
            <v/>
          </cell>
        </row>
        <row r="879">
          <cell r="A879" t="str">
            <v>6.4.2.130</v>
          </cell>
          <cell r="B879" t="str">
            <v>SUMINISTRO E INSTALACION VALVULA COMPUERTA 6" VASTAGO ASCENDENTE</v>
          </cell>
          <cell r="C879" t="str">
            <v>UN</v>
          </cell>
          <cell r="D879">
            <v>0</v>
          </cell>
        </row>
        <row r="880">
          <cell r="A880" t="str">
            <v>1.17.1</v>
          </cell>
          <cell r="B880" t="str">
            <v xml:space="preserve">  VIDRIO 4 MM</v>
          </cell>
          <cell r="C880" t="str">
            <v>M2</v>
          </cell>
          <cell r="D880">
            <v>0</v>
          </cell>
        </row>
        <row r="881">
          <cell r="A881" t="str">
            <v>1.17.2</v>
          </cell>
          <cell r="B881" t="str">
            <v>VIDRIO 5 MM</v>
          </cell>
          <cell r="C881" t="str">
            <v>M2</v>
          </cell>
          <cell r="D881">
            <v>0</v>
          </cell>
        </row>
        <row r="882">
          <cell r="A882" t="str">
            <v>1.17.3</v>
          </cell>
          <cell r="B882" t="str">
            <v xml:space="preserve"> ESPEJO 4 MM SIN BICEL</v>
          </cell>
          <cell r="C882" t="str">
            <v>M2</v>
          </cell>
          <cell r="D882">
            <v>0</v>
          </cell>
        </row>
        <row r="883">
          <cell r="A883" t="str">
            <v>1.17.4</v>
          </cell>
          <cell r="B883" t="str">
            <v xml:space="preserve"> CERRADURA BAÑO</v>
          </cell>
          <cell r="C883" t="str">
            <v>UN</v>
          </cell>
          <cell r="D883" t="str">
            <v/>
          </cell>
        </row>
        <row r="884">
          <cell r="A884" t="str">
            <v>1.17.5</v>
          </cell>
          <cell r="B884" t="str">
            <v xml:space="preserve"> CERADURA ALCOBA  </v>
          </cell>
          <cell r="C884" t="str">
            <v>UN</v>
          </cell>
          <cell r="D884" t="str">
            <v/>
          </cell>
        </row>
        <row r="885">
          <cell r="A885" t="str">
            <v>1.17.6</v>
          </cell>
          <cell r="B885" t="str">
            <v xml:space="preserve"> CERRADURA ENTRADA DOBLE CILINDRO  </v>
          </cell>
          <cell r="C885" t="str">
            <v>UN</v>
          </cell>
          <cell r="D885" t="str">
            <v/>
          </cell>
        </row>
        <row r="886">
          <cell r="A886" t="str">
            <v>1.18.1</v>
          </cell>
          <cell r="B886" t="str">
            <v xml:space="preserve">  FACHADA EN GRANIPLAS</v>
          </cell>
          <cell r="C886" t="str">
            <v>M2</v>
          </cell>
          <cell r="D886" t="str">
            <v/>
          </cell>
        </row>
        <row r="887">
          <cell r="A887" t="str">
            <v>1.18.2</v>
          </cell>
          <cell r="B887" t="str">
            <v>ESTUCO Y PINTURA DE FACHADAS</v>
          </cell>
          <cell r="C887" t="str">
            <v>M2</v>
          </cell>
          <cell r="D887" t="str">
            <v/>
          </cell>
        </row>
        <row r="888">
          <cell r="A888" t="str">
            <v>1.18.3</v>
          </cell>
          <cell r="B888" t="str">
            <v>MURO CARA DOBLE EN ETEBOARD 10 MM</v>
          </cell>
          <cell r="C888" t="str">
            <v>M2</v>
          </cell>
          <cell r="D888" t="str">
            <v/>
          </cell>
        </row>
        <row r="889">
          <cell r="A889" t="str">
            <v>1.18.4</v>
          </cell>
          <cell r="B889" t="str">
            <v xml:space="preserve"> CONCRETO SARDINELES H=0.40 -  A=0.20   17.5 MPa - (2500 PSI)</v>
          </cell>
          <cell r="C889" t="str">
            <v>ML</v>
          </cell>
          <cell r="D889" t="str">
            <v/>
          </cell>
        </row>
        <row r="890">
          <cell r="A890" t="str">
            <v>1.18.5</v>
          </cell>
          <cell r="B890" t="str">
            <v xml:space="preserve"> CONCRETO ANDENES 0.10m 17.5 MPa - (2500PSI)</v>
          </cell>
          <cell r="C890" t="str">
            <v>M2</v>
          </cell>
          <cell r="D890" t="str">
            <v/>
          </cell>
        </row>
        <row r="891">
          <cell r="A891" t="str">
            <v>1.18.6</v>
          </cell>
          <cell r="B891" t="str">
            <v>CONCRETO ESTRIADO RAMPAS 17.5 MPa - (2500 PSI)</v>
          </cell>
          <cell r="C891" t="str">
            <v>M2</v>
          </cell>
          <cell r="D891" t="str">
            <v/>
          </cell>
        </row>
        <row r="892">
          <cell r="A892" t="str">
            <v>1.18.7</v>
          </cell>
          <cell r="B892" t="str">
            <v xml:space="preserve">  PISO EN GRAMA INCL. TIERRA NEGRA</v>
          </cell>
          <cell r="C892" t="str">
            <v>M2</v>
          </cell>
          <cell r="D892" t="str">
            <v/>
          </cell>
        </row>
        <row r="893">
          <cell r="A893" t="str">
            <v>1.18.8</v>
          </cell>
          <cell r="B893" t="str">
            <v xml:space="preserve"> PRADIZACION (PASTO)</v>
          </cell>
          <cell r="C893" t="str">
            <v>M2</v>
          </cell>
          <cell r="D893" t="str">
            <v/>
          </cell>
        </row>
        <row r="894">
          <cell r="A894" t="str">
            <v>1.18.9</v>
          </cell>
          <cell r="B894" t="str">
            <v>ASEO GENERAL ENTREGA</v>
          </cell>
          <cell r="C894" t="str">
            <v>M2</v>
          </cell>
          <cell r="D894" t="str">
            <v/>
          </cell>
        </row>
        <row r="895">
          <cell r="A895" t="str">
            <v>1.18.10</v>
          </cell>
          <cell r="B895" t="str">
            <v xml:space="preserve"> SUMIDERO EN CONCRETO 17.5 MPa - (2500 PSI) DE 0,7 X 0,3 MTS</v>
          </cell>
          <cell r="C895" t="str">
            <v>UN</v>
          </cell>
          <cell r="D895" t="str">
            <v/>
          </cell>
        </row>
        <row r="896">
          <cell r="A896" t="str">
            <v>1.20.1</v>
          </cell>
          <cell r="B896" t="str">
            <v>ACABADO MESON PARA BAÑOS Y COCINA EN MARMOL</v>
          </cell>
          <cell r="C896" t="str">
            <v>M2</v>
          </cell>
          <cell r="D896" t="str">
            <v/>
          </cell>
        </row>
        <row r="897">
          <cell r="A897" t="str">
            <v>1.20.2</v>
          </cell>
          <cell r="B897" t="str">
            <v>ACABADO MESON PARA BAÑOS Y COCINA EN GRANITO PULIDO</v>
          </cell>
          <cell r="C897" t="str">
            <v>M2</v>
          </cell>
          <cell r="D897" t="str">
            <v/>
          </cell>
        </row>
        <row r="898">
          <cell r="A898" t="str">
            <v>1.20.3</v>
          </cell>
          <cell r="B898" t="str">
            <v>ACABADO MESON PARA BAÑOS Y COCINA EN ACERO INOXIDABLE</v>
          </cell>
          <cell r="C898" t="str">
            <v>ML</v>
          </cell>
          <cell r="D898" t="str">
            <v/>
          </cell>
        </row>
        <row r="899">
          <cell r="A899" t="str">
            <v>1.20.4</v>
          </cell>
          <cell r="B899" t="str">
            <v>SUMINISTRO E INSTALACION DE CANECA EN MALLA METALICA M-120, INCLUYE ESTRUCTURA DE APOYO Y ANCLAJE</v>
          </cell>
          <cell r="C899" t="str">
            <v>UN</v>
          </cell>
          <cell r="D899" t="str">
            <v/>
          </cell>
        </row>
        <row r="900">
          <cell r="A900" t="str">
            <v>1.20.5</v>
          </cell>
          <cell r="B900" t="str">
            <v xml:space="preserve"> BORDE CONTENEDOR DE RAÍCES A-70</v>
          </cell>
          <cell r="C900" t="str">
            <v>ML</v>
          </cell>
          <cell r="D900" t="str">
            <v/>
          </cell>
        </row>
        <row r="901">
          <cell r="A901" t="str">
            <v>1.20.6</v>
          </cell>
          <cell r="B901" t="str">
            <v>BORDILLO EN ADOQUIN HILADA PARADA TIPO TOLETE PERFORADO (0-25 CONFINADO) PREFABRICADO, REFORZADO. INCLUYE EXCAVACION, RETIRO DE SOBRANTES, CONCRETO POBRE, RELLENO CON GROUTING Y REFUERZO.</v>
          </cell>
          <cell r="C901" t="str">
            <v>ML</v>
          </cell>
          <cell r="D901" t="str">
            <v/>
          </cell>
        </row>
        <row r="902">
          <cell r="A902" t="str">
            <v>1.20.7</v>
          </cell>
          <cell r="B902" t="str">
            <v>CERRAMIENTO EN MALLA ESLABONADA CAL 10 MM (INCLUYE TUBO AGUA NEGRA DE 2"  Y ANGULO 1"X1"X3/16") H=2.1</v>
          </cell>
          <cell r="C902" t="str">
            <v>M2</v>
          </cell>
          <cell r="D902" t="str">
            <v/>
          </cell>
        </row>
        <row r="903">
          <cell r="A903" t="str">
            <v>1.20.8</v>
          </cell>
          <cell r="B903" t="str">
            <v>ACABADO MESON PARA BAÑOS Y COCINA EN FIBRA DE VIDRIO 60 CMS</v>
          </cell>
          <cell r="C903" t="str">
            <v>ML</v>
          </cell>
          <cell r="D903" t="str">
            <v/>
          </cell>
        </row>
        <row r="904">
          <cell r="A904" t="str">
            <v>1.20.9</v>
          </cell>
          <cell r="B904" t="str">
            <v>SUMINISTRO E INSTALACION TUBO AGUA NEGRA TIPO PESADO D=2"</v>
          </cell>
          <cell r="C904" t="str">
            <v>ML</v>
          </cell>
          <cell r="D904" t="str">
            <v/>
          </cell>
        </row>
        <row r="905">
          <cell r="A905" t="str">
            <v>1.20.10</v>
          </cell>
          <cell r="B905" t="str">
            <v xml:space="preserve">  SUMINISTRO E INSTALACION ALAMBRE DE PUAS</v>
          </cell>
          <cell r="C905" t="str">
            <v>ML</v>
          </cell>
          <cell r="D905" t="str">
            <v/>
          </cell>
        </row>
        <row r="906">
          <cell r="A906" t="str">
            <v>1.20.11</v>
          </cell>
          <cell r="B906" t="str">
            <v>CERRAMIENTO MALLA ESLABONADA C. 10 INC. ANGULO</v>
          </cell>
          <cell r="C906" t="str">
            <v>M2</v>
          </cell>
          <cell r="D906" t="str">
            <v/>
          </cell>
        </row>
        <row r="907">
          <cell r="A907" t="str">
            <v>2.1.1</v>
          </cell>
          <cell r="B907" t="str">
            <v>RELLENO CON MATERIAL SELECCIONADO PROVENIENTE DE EXCAVACION COMPACTADO CON PLANCHA VIBRADORA</v>
          </cell>
          <cell r="C907" t="str">
            <v>M3</v>
          </cell>
          <cell r="D907" t="str">
            <v/>
          </cell>
        </row>
        <row r="908">
          <cell r="A908" t="str">
            <v>2.1.2</v>
          </cell>
          <cell r="B908" t="str">
            <v>SUMINISTRO E INSTALACIÓN TUBERÍA  PVC D= 3"  RDE 9 UNIÓN MECÁNICA</v>
          </cell>
          <cell r="C908" t="str">
            <v>ML</v>
          </cell>
          <cell r="D908" t="str">
            <v/>
          </cell>
        </row>
        <row r="909">
          <cell r="A909" t="str">
            <v>2.1.3</v>
          </cell>
          <cell r="B909" t="str">
            <v>SUMINISTRO E INSTALACIÓN TUBERÍA  PVC D= 4"  RDE 9 UNIÓN MECÁNICA</v>
          </cell>
          <cell r="C909" t="str">
            <v>ML</v>
          </cell>
          <cell r="D909" t="str">
            <v/>
          </cell>
        </row>
        <row r="910">
          <cell r="A910" t="str">
            <v>2.1.4</v>
          </cell>
          <cell r="B910" t="str">
            <v xml:space="preserve"> SUMINISTRO E INSTALACIÓN TUBERÍA  PVC D= 6"  RDE 9 UNIÓN MECÁNICA</v>
          </cell>
          <cell r="C910" t="str">
            <v>ML</v>
          </cell>
          <cell r="D910" t="str">
            <v/>
          </cell>
        </row>
        <row r="911">
          <cell r="A911" t="str">
            <v>2.1.5</v>
          </cell>
          <cell r="B911" t="str">
            <v>SUMINISTRO E INSTALACIÓN TUBERÍA  PVC D= 3"  RDE 11 UNIÓN MECÁNICA</v>
          </cell>
          <cell r="C911" t="str">
            <v>ML</v>
          </cell>
          <cell r="D911" t="str">
            <v/>
          </cell>
        </row>
        <row r="912">
          <cell r="A912" t="str">
            <v>2.1.6</v>
          </cell>
          <cell r="B912" t="str">
            <v>SUMINISTRO E INSTALACIÓN TUBERÍA  PVC D= 4"  RDE 11 UNIÓN MECÁNICA</v>
          </cell>
          <cell r="C912" t="str">
            <v>ML</v>
          </cell>
          <cell r="D912" t="str">
            <v/>
          </cell>
        </row>
        <row r="913">
          <cell r="A913" t="str">
            <v>2.1.7</v>
          </cell>
          <cell r="B913" t="str">
            <v>SUMINISTRO E INSTALACIÓN TUBERÍA  PVC D= 6"  RDE 11 UNIÓN MECÁNICA</v>
          </cell>
          <cell r="C913" t="str">
            <v>ML</v>
          </cell>
          <cell r="D913" t="str">
            <v/>
          </cell>
        </row>
        <row r="914">
          <cell r="A914" t="str">
            <v>2.1.8</v>
          </cell>
          <cell r="B914" t="str">
            <v>SUMINISTRO E INSTALACIÓN TUBERÍA  PVC D= 8"  RDE 11 UNIÓN MECÁNICA</v>
          </cell>
          <cell r="C914" t="str">
            <v>ML</v>
          </cell>
          <cell r="D914" t="str">
            <v/>
          </cell>
        </row>
        <row r="915">
          <cell r="A915" t="str">
            <v>2.1.9</v>
          </cell>
          <cell r="B915" t="str">
            <v>SUMINISTRO E INSTALACIÓN TUBERÍA  PVC D= 3"  RDE 13.5 UNIÓN MECÁNICA</v>
          </cell>
          <cell r="C915" t="str">
            <v>ML</v>
          </cell>
          <cell r="D915" t="str">
            <v/>
          </cell>
        </row>
        <row r="916">
          <cell r="A916" t="str">
            <v>2.1.10</v>
          </cell>
          <cell r="B916" t="str">
            <v>SUMINISTRO E INSTALACIÓN TUBERÍA  PVC D= 4"  RDE 13.5 UNIÓN MECÁNICA</v>
          </cell>
          <cell r="C916" t="str">
            <v>ML</v>
          </cell>
          <cell r="D916" t="str">
            <v/>
          </cell>
        </row>
        <row r="917">
          <cell r="A917" t="str">
            <v>2.1.11</v>
          </cell>
          <cell r="B917" t="str">
            <v>SUMINISTRO E INSTALACIÓN TUBERÍA  PVC D= 6"  RDE 13.5 UNIÓN MECÁNICA</v>
          </cell>
          <cell r="C917" t="str">
            <v>ML</v>
          </cell>
          <cell r="D917" t="str">
            <v/>
          </cell>
        </row>
        <row r="918">
          <cell r="A918" t="str">
            <v>2.1.12</v>
          </cell>
          <cell r="B918" t="str">
            <v xml:space="preserve"> SUMINISTRO E INSTALACIÓN TUBERÍA  PVC D= 8"  RDE 13.5 UNIÓN MECÁNICA</v>
          </cell>
          <cell r="C918" t="str">
            <v>ML</v>
          </cell>
          <cell r="D918" t="str">
            <v/>
          </cell>
        </row>
        <row r="919">
          <cell r="A919" t="str">
            <v>2.1.13</v>
          </cell>
          <cell r="B919" t="str">
            <v xml:space="preserve">  SUMINISTRO E INSTALACIÓN TUBERÍA  PVC D= 2"  RDE 21 UNIÓN MECÁNICA</v>
          </cell>
          <cell r="C919" t="str">
            <v>ML</v>
          </cell>
          <cell r="D919" t="str">
            <v/>
          </cell>
        </row>
        <row r="920">
          <cell r="A920" t="str">
            <v>2.1.14</v>
          </cell>
          <cell r="B920" t="str">
            <v>SUMINISTRO E INSTALACIÓN TUBERÍA  PVC D= 12"  RDE 21 UNIÓN MECÁNICA</v>
          </cell>
          <cell r="C920" t="str">
            <v>ML</v>
          </cell>
          <cell r="D920" t="str">
            <v/>
          </cell>
        </row>
        <row r="921">
          <cell r="A921" t="str">
            <v>2.1.15</v>
          </cell>
          <cell r="B921" t="str">
            <v>SUMINISTRO E INSTALACIÓN TUBERÍA  PVC D= 16"  RDE 21 UNIÓN MECÁNICA</v>
          </cell>
          <cell r="C921" t="str">
            <v>ML</v>
          </cell>
          <cell r="D921" t="str">
            <v/>
          </cell>
        </row>
        <row r="922">
          <cell r="A922" t="str">
            <v>2.1.17</v>
          </cell>
          <cell r="B922" t="str">
            <v xml:space="preserve"> ENTIBADOS EN MADERA TIPO 2 PARA EXCAVACIONES 1 A 7 USOS</v>
          </cell>
          <cell r="C922" t="str">
            <v>M2</v>
          </cell>
          <cell r="D922" t="str">
            <v/>
          </cell>
        </row>
        <row r="923">
          <cell r="A923" t="str">
            <v>2.1.20</v>
          </cell>
          <cell r="B923" t="str">
            <v>RELLENO GRAVILLA  COMPACTADO CON PLANCHA VIBRADORA</v>
          </cell>
          <cell r="C923" t="str">
            <v>M3</v>
          </cell>
          <cell r="D923" t="str">
            <v/>
          </cell>
        </row>
        <row r="924">
          <cell r="A924" t="str">
            <v>2.1.21</v>
          </cell>
          <cell r="B924" t="str">
            <v>RELLENO ARENA DE PEÑA  COMPACTADO CON PLANCHA VIBRADORA</v>
          </cell>
          <cell r="C924" t="str">
            <v>M3</v>
          </cell>
          <cell r="D924" t="str">
            <v/>
          </cell>
        </row>
        <row r="925">
          <cell r="A925" t="str">
            <v>2.1.22</v>
          </cell>
          <cell r="B925" t="str">
            <v>RELLENO ARENA DE RIO  COMPACTADO CON PLANCHA VIBRADORA</v>
          </cell>
          <cell r="C925" t="str">
            <v>M3</v>
          </cell>
          <cell r="D925" t="str">
            <v/>
          </cell>
        </row>
        <row r="926">
          <cell r="A926" t="str">
            <v>2.1.23</v>
          </cell>
          <cell r="B926" t="str">
            <v>BOMBEO AGUAS NIVEL FREATICO Y ESCORRENTIA CON MOTOBOMBA D=3"</v>
          </cell>
          <cell r="C926" t="str">
            <v>HR</v>
          </cell>
          <cell r="D926" t="str">
            <v/>
          </cell>
        </row>
        <row r="927">
          <cell r="A927" t="str">
            <v>2.1.24</v>
          </cell>
          <cell r="B927" t="str">
            <v>SUMINISTRO E INSTALACIÓN TUBERÍA  PVC BIAXIAL D= 3"  RDE 46 PR 160 PSI</v>
          </cell>
          <cell r="C927" t="str">
            <v>ML</v>
          </cell>
          <cell r="D927" t="str">
            <v/>
          </cell>
        </row>
        <row r="928">
          <cell r="A928" t="str">
            <v>2.1.25</v>
          </cell>
          <cell r="B928" t="str">
            <v>SUMINISTRO E INSTALACIÓN TUBERÍA  PVC BIAXIAL D= 4"  RDE 46 PR 160 PSI</v>
          </cell>
          <cell r="C928" t="str">
            <v>ML</v>
          </cell>
          <cell r="D928" t="str">
            <v/>
          </cell>
        </row>
        <row r="929">
          <cell r="A929" t="str">
            <v>2.1.26</v>
          </cell>
          <cell r="B929" t="str">
            <v>SUMINISTRO E INSTALACIÓN TUBERÍA  PVC BIAXIAL D= 6"  RDE 46 PR 160 PSI</v>
          </cell>
          <cell r="C929" t="str">
            <v>ML</v>
          </cell>
          <cell r="D929" t="str">
            <v/>
          </cell>
        </row>
        <row r="930">
          <cell r="A930" t="str">
            <v>2.1.27</v>
          </cell>
          <cell r="B930" t="str">
            <v>SUMINISTRO E INSTALACIÓN TUBERÍA  PVC PRESIÓN D = ½"  RDE 9</v>
          </cell>
          <cell r="C930" t="str">
            <v>ML</v>
          </cell>
          <cell r="D930" t="str">
            <v/>
          </cell>
        </row>
        <row r="931">
          <cell r="A931" t="str">
            <v>2.1.28</v>
          </cell>
          <cell r="B931" t="str">
            <v>SUMINISTRO E INSTALACIÓN TUBERÍA  PVC PRESIÓN  D = 3/4"  RDE 11 E.L.</v>
          </cell>
          <cell r="C931" t="str">
            <v>ML</v>
          </cell>
          <cell r="D931" t="str">
            <v/>
          </cell>
        </row>
        <row r="932">
          <cell r="A932" t="str">
            <v>2.1.29</v>
          </cell>
          <cell r="B932" t="str">
            <v>SUMINISTRO E INSTALACIÓN TUBERÍA  PVC PRESIÓN  D = ½"  RDE 13.5  E.L.</v>
          </cell>
          <cell r="C932" t="str">
            <v>ML</v>
          </cell>
          <cell r="D932" t="str">
            <v/>
          </cell>
        </row>
        <row r="933">
          <cell r="A933" t="str">
            <v>2.1.30</v>
          </cell>
          <cell r="B933" t="str">
            <v>SUMINISTRO E INSTALACIÓN TUBERÍA  PVC PRESIÓN D = 1"  RDE 13.5 E.L.</v>
          </cell>
          <cell r="C933" t="str">
            <v>ML</v>
          </cell>
          <cell r="D933" t="str">
            <v/>
          </cell>
        </row>
        <row r="934">
          <cell r="A934" t="str">
            <v>2.1.31</v>
          </cell>
          <cell r="B934" t="str">
            <v>SUMINISTRO E INSTALACIÓN TUBERÍA  PVC. D = 3/4"  RDE 21  E.L</v>
          </cell>
          <cell r="C934" t="str">
            <v>ML</v>
          </cell>
          <cell r="D934" t="str">
            <v/>
          </cell>
        </row>
        <row r="935">
          <cell r="A935" t="str">
            <v>2.1.32</v>
          </cell>
          <cell r="B935" t="str">
            <v>SUMINISTRO E INSTALACIÓN TUBERÍA  PVC. D =  1"  RDE 21  E.L.</v>
          </cell>
          <cell r="C935" t="str">
            <v>ML</v>
          </cell>
          <cell r="D935" t="str">
            <v/>
          </cell>
        </row>
        <row r="936">
          <cell r="A936" t="str">
            <v>2.1.32B</v>
          </cell>
          <cell r="B936" t="str">
            <v>INSTALACION TUBERÍA  PVC. D = 1"  RDE 21  E.L.</v>
          </cell>
          <cell r="C936" t="str">
            <v>ML</v>
          </cell>
          <cell r="D936" t="str">
            <v/>
          </cell>
        </row>
        <row r="937">
          <cell r="A937" t="str">
            <v>2.1.36</v>
          </cell>
          <cell r="B937" t="str">
            <v>SUMINISTRO E INSTALACIÓN TUBERÍA  PVC.  D = 2½"  RDE 21 UNIÓN MECANICA</v>
          </cell>
          <cell r="C937" t="str">
            <v>ML</v>
          </cell>
          <cell r="D937" t="str">
            <v/>
          </cell>
        </row>
        <row r="938">
          <cell r="A938" t="str">
            <v>2.1.34</v>
          </cell>
          <cell r="B938" t="str">
            <v>SUMINISTRO E INSTALACIÓN TUBERÍA  PVC. D = 1 1/4"  RDE 21  E</v>
          </cell>
          <cell r="C938" t="str">
            <v>ML</v>
          </cell>
          <cell r="D938" t="str">
            <v/>
          </cell>
        </row>
        <row r="939">
          <cell r="A939" t="str">
            <v>2.1.37</v>
          </cell>
          <cell r="B939" t="str">
            <v>SUMINISTRO E INSTALACIÓN TUBERÍA  PVC. D =  3"  RDE 21 UNIÓN MECANICA</v>
          </cell>
          <cell r="C939" t="str">
            <v>ML</v>
          </cell>
          <cell r="D939" t="str">
            <v/>
          </cell>
        </row>
        <row r="940">
          <cell r="A940" t="str">
            <v>2.1.39</v>
          </cell>
          <cell r="B940" t="str">
            <v>SUMINISTRO E INSTALACIÓN TUBERÍA  PVC. D = 6"  RDE 21 UNIÓN MECANICA</v>
          </cell>
          <cell r="C940" t="str">
            <v>ML</v>
          </cell>
          <cell r="D940" t="str">
            <v/>
          </cell>
        </row>
        <row r="941">
          <cell r="A941" t="str">
            <v>2.1.40</v>
          </cell>
          <cell r="B941" t="str">
            <v>SUMINISTRO E INSTALACIÓN TUBERÍA  PVC. D = 8"  RDE 21 UNIÓN MECANICA</v>
          </cell>
          <cell r="C941" t="str">
            <v>ML</v>
          </cell>
          <cell r="D941" t="str">
            <v/>
          </cell>
        </row>
        <row r="942">
          <cell r="A942" t="str">
            <v>2.1.41</v>
          </cell>
          <cell r="B942" t="str">
            <v>SUMINISTRO E INSTALACIÓN TUBERÍA  PVC. D = 10"  RDE 21 UNIÓN MECANICA</v>
          </cell>
          <cell r="C942" t="str">
            <v>ML</v>
          </cell>
          <cell r="D942" t="str">
            <v/>
          </cell>
        </row>
        <row r="943">
          <cell r="A943" t="str">
            <v>2.1.42</v>
          </cell>
          <cell r="B943" t="str">
            <v>SUMINISTRO E INSTALACIÓN TUBERÍA  PVC. D = 2"  RDE 26 UNIÓN MECANICA</v>
          </cell>
          <cell r="C943" t="str">
            <v>ML</v>
          </cell>
          <cell r="D943" t="str">
            <v/>
          </cell>
        </row>
        <row r="944">
          <cell r="A944" t="str">
            <v>2.1.43</v>
          </cell>
          <cell r="B944" t="str">
            <v>SUMINISTRO E INSTALACIÓN TUBERÍA  PVC. D = 2½"  RDE 26 UNIÓN MECANICA</v>
          </cell>
          <cell r="C944" t="str">
            <v>ML</v>
          </cell>
          <cell r="D944" t="str">
            <v/>
          </cell>
        </row>
        <row r="945">
          <cell r="A945" t="str">
            <v>2.1.44</v>
          </cell>
          <cell r="B945" t="str">
            <v>SUMINISTRO E INSTALACIÓN TUBERÍA  PVC.  D = 3"  RDE 26 UNIÓN MECANICA</v>
          </cell>
          <cell r="C945" t="str">
            <v>ML</v>
          </cell>
          <cell r="D945" t="str">
            <v/>
          </cell>
        </row>
        <row r="946">
          <cell r="A946" t="str">
            <v>2.1.45</v>
          </cell>
          <cell r="B946" t="str">
            <v>SUMINISTRO E INSTALACIÓN TUBERÍA  PVC. D = 4"  RDE 26 UNIÓN MECANICA</v>
          </cell>
          <cell r="C946" t="str">
            <v>ML</v>
          </cell>
          <cell r="D946" t="str">
            <v/>
          </cell>
        </row>
        <row r="947">
          <cell r="A947" t="str">
            <v>2.1.46</v>
          </cell>
          <cell r="B947" t="str">
            <v>SUMINISTRO E INSTALACIÓN TUBERÍA  PVC. D = 6"  RDE 26 UNIÓN MECANICA</v>
          </cell>
          <cell r="C947" t="str">
            <v>ML</v>
          </cell>
          <cell r="D947" t="str">
            <v/>
          </cell>
        </row>
        <row r="948">
          <cell r="A948" t="str">
            <v>2.1.47</v>
          </cell>
          <cell r="B948" t="str">
            <v>SUMINISTRO E INSTALACIÓN TUBERÍA  PVC. D = 8"  RDE 26 UNIÓN MECANICA</v>
          </cell>
          <cell r="C948" t="str">
            <v>ML</v>
          </cell>
          <cell r="D948" t="str">
            <v/>
          </cell>
        </row>
        <row r="949">
          <cell r="A949" t="str">
            <v>2.1.48</v>
          </cell>
          <cell r="B949" t="str">
            <v>SUMINISTRO E INSTALACIÓN TUBERÍA  PVC. D = 10"  RDE 26 UNIÓN MECANICA</v>
          </cell>
          <cell r="C949" t="str">
            <v>ML</v>
          </cell>
          <cell r="D949" t="str">
            <v/>
          </cell>
        </row>
        <row r="950">
          <cell r="A950" t="str">
            <v>2.1.49</v>
          </cell>
          <cell r="B950" t="str">
            <v>SUMINISTRO E INSTALACIÓN TUBERÍA  PVC. D = 3"  RDE 32.5 UNIÓN MECANICA</v>
          </cell>
          <cell r="C950" t="str">
            <v>ML</v>
          </cell>
          <cell r="D950" t="str">
            <v/>
          </cell>
        </row>
        <row r="951">
          <cell r="A951" t="str">
            <v>2.1.50</v>
          </cell>
          <cell r="B951" t="str">
            <v>SUMINISTRO E INSTALACIÓN TUBERÍA  PVC. D = 4"  RDE 32.5 UNIÓN MECANICA</v>
          </cell>
          <cell r="C951" t="str">
            <v>ML</v>
          </cell>
          <cell r="D951" t="str">
            <v/>
          </cell>
        </row>
        <row r="952">
          <cell r="A952" t="str">
            <v>2.1.52</v>
          </cell>
          <cell r="B952" t="str">
            <v>SUMINISTRO E INSTALACIÓN TUBERÍA  PVC. D = 8"  RDE 32.5 UNIÓN MECANICA</v>
          </cell>
          <cell r="C952" t="str">
            <v>ML</v>
          </cell>
          <cell r="D952" t="str">
            <v/>
          </cell>
        </row>
        <row r="953">
          <cell r="A953" t="str">
            <v>2.2.1</v>
          </cell>
          <cell r="B953" t="str">
            <v>SUMINISTRO E INSTALACIÓN TUBERÍA PN 10 DIAMETRO 63 mm</v>
          </cell>
          <cell r="C953" t="str">
            <v>ML</v>
          </cell>
          <cell r="D953" t="str">
            <v/>
          </cell>
        </row>
        <row r="954">
          <cell r="A954" t="str">
            <v>2.2.2</v>
          </cell>
          <cell r="B954" t="str">
            <v>SUMINISTRO E INSTALACIÓN TUBERÍA PN 10 DIAMETRO 90 mm</v>
          </cell>
          <cell r="C954" t="str">
            <v>ML</v>
          </cell>
          <cell r="D954" t="str">
            <v/>
          </cell>
        </row>
        <row r="955">
          <cell r="A955" t="str">
            <v>2.2.3</v>
          </cell>
          <cell r="B955" t="str">
            <v>SUMINISTRO E INSTALACIÓN TUBERÍA PN 10 DIAMETRO 110 mm</v>
          </cell>
          <cell r="C955" t="str">
            <v>ML</v>
          </cell>
          <cell r="D955" t="str">
            <v/>
          </cell>
        </row>
        <row r="956">
          <cell r="A956" t="str">
            <v>2.2.4</v>
          </cell>
          <cell r="B956" t="str">
            <v>SUMINISTRO E INSTALACIÓN TUBERÍA PN 10 DIAMETRO 160 mm</v>
          </cell>
          <cell r="C956" t="str">
            <v>ML</v>
          </cell>
          <cell r="D956" t="str">
            <v/>
          </cell>
        </row>
        <row r="957">
          <cell r="A957" t="str">
            <v>2.2.5</v>
          </cell>
          <cell r="B957" t="str">
            <v>SUMINISTRO E INSTALACIÓN TUBERÍA PN 10 DIAMETRO 200 mm</v>
          </cell>
          <cell r="C957" t="str">
            <v>ML</v>
          </cell>
          <cell r="D957" t="str">
            <v/>
          </cell>
        </row>
        <row r="958">
          <cell r="A958" t="str">
            <v>2.2.6</v>
          </cell>
          <cell r="B958" t="str">
            <v>SUMINISTRO E INSTALACIÓN TUBERÍA PN 16 DIAMETRO 63 mm</v>
          </cell>
          <cell r="C958" t="str">
            <v>ML</v>
          </cell>
          <cell r="D958" t="str">
            <v/>
          </cell>
        </row>
        <row r="959">
          <cell r="A959" t="str">
            <v>2.2.7</v>
          </cell>
          <cell r="B959" t="str">
            <v>SUMINISTRO E INSTALACIÓN TUBERÍA PN 16 DIAMETRO 90 mm</v>
          </cell>
          <cell r="C959" t="str">
            <v>ML</v>
          </cell>
          <cell r="D959" t="str">
            <v/>
          </cell>
        </row>
        <row r="960">
          <cell r="A960" t="str">
            <v>2.2.8</v>
          </cell>
          <cell r="B960" t="str">
            <v>SUMINISTRO E INSTALACIÓN TUBERÍA PN 16 DIAMETRO 110 mm</v>
          </cell>
          <cell r="C960" t="str">
            <v>ML</v>
          </cell>
          <cell r="D960" t="str">
            <v/>
          </cell>
        </row>
        <row r="961">
          <cell r="A961" t="str">
            <v>2.2.9</v>
          </cell>
          <cell r="B961" t="str">
            <v>SUMINISTRO E INSTALACIÓN TUBERÍA PN 16 DIAMETRO 160 mm</v>
          </cell>
          <cell r="C961" t="str">
            <v>ML</v>
          </cell>
          <cell r="D961" t="str">
            <v/>
          </cell>
        </row>
        <row r="962">
          <cell r="A962" t="str">
            <v>2.2.10</v>
          </cell>
          <cell r="B962" t="str">
            <v>SUMINISTRO E INSTALACIÓN TUBERÍA PN 16 DIAMETRO 200 mm</v>
          </cell>
          <cell r="C962" t="str">
            <v>ML</v>
          </cell>
          <cell r="D962" t="str">
            <v/>
          </cell>
        </row>
        <row r="963">
          <cell r="A963" t="str">
            <v>2.3.1</v>
          </cell>
          <cell r="B963" t="str">
            <v>SUMINISTRO E INSTALACIÓN TUBERÍA  H.G.  D = 6"</v>
          </cell>
          <cell r="C963" t="str">
            <v>ML</v>
          </cell>
          <cell r="D963" t="str">
            <v/>
          </cell>
        </row>
        <row r="964">
          <cell r="A964" t="str">
            <v>2.3.2</v>
          </cell>
          <cell r="B964" t="str">
            <v>SUMINISTRO E INSTALACIÓN TUBERÍA  H.G.  D = 1½"</v>
          </cell>
          <cell r="C964" t="str">
            <v>ML</v>
          </cell>
          <cell r="D964" t="str">
            <v/>
          </cell>
        </row>
        <row r="965">
          <cell r="A965" t="str">
            <v>2.3.3</v>
          </cell>
          <cell r="B965" t="str">
            <v>SUMINISTRO E INSTALACIÓN TUBERÍA  H.G.  D = 2"</v>
          </cell>
          <cell r="C965" t="str">
            <v>ML</v>
          </cell>
          <cell r="D965" t="str">
            <v/>
          </cell>
        </row>
        <row r="966">
          <cell r="A966" t="str">
            <v>2.3.4</v>
          </cell>
          <cell r="B966" t="str">
            <v>SUMINISTRO E INSTALACIÓN TUBERÍA  H.G.  D = 2½"</v>
          </cell>
          <cell r="C966" t="str">
            <v>ML</v>
          </cell>
          <cell r="D966" t="str">
            <v/>
          </cell>
        </row>
        <row r="967">
          <cell r="A967" t="str">
            <v>2.3.5</v>
          </cell>
          <cell r="B967" t="str">
            <v>SUMINISTRO E INSTALACIÓN TUBERÍA  H.G.  D = 3"</v>
          </cell>
          <cell r="C967" t="str">
            <v>ML</v>
          </cell>
          <cell r="D967" t="str">
            <v/>
          </cell>
        </row>
        <row r="968">
          <cell r="A968" t="str">
            <v>2.3.6</v>
          </cell>
          <cell r="B968" t="str">
            <v>SUMINISTRO E INSTALACIÓN TUBERÍA  H.G.  D = 4"</v>
          </cell>
          <cell r="C968" t="str">
            <v>ML</v>
          </cell>
          <cell r="D968" t="str">
            <v/>
          </cell>
        </row>
        <row r="969">
          <cell r="A969" t="str">
            <v>2.4.1</v>
          </cell>
          <cell r="B969" t="str">
            <v>CODO PVC DE 90° PRESIÓN SOLDAR DIÁMETRO 1/2"</v>
          </cell>
          <cell r="C969" t="str">
            <v>UN</v>
          </cell>
          <cell r="D969" t="str">
            <v/>
          </cell>
        </row>
        <row r="970">
          <cell r="A970" t="str">
            <v>2.4.2</v>
          </cell>
          <cell r="B970" t="str">
            <v>CODO PVC DE 90° PRESIÓN SOLDAR DIÁMETRO 3/4"</v>
          </cell>
          <cell r="C970" t="str">
            <v>UN</v>
          </cell>
          <cell r="D970" t="str">
            <v/>
          </cell>
        </row>
        <row r="971">
          <cell r="A971" t="str">
            <v>2.4.3</v>
          </cell>
          <cell r="B971" t="str">
            <v>CODO PVC DE 90° PRESIÓN SOLDAR DIÁMETRO 1"</v>
          </cell>
          <cell r="C971" t="str">
            <v>UN</v>
          </cell>
          <cell r="D971" t="str">
            <v/>
          </cell>
        </row>
        <row r="972">
          <cell r="A972" t="str">
            <v>2.4.4</v>
          </cell>
          <cell r="B972" t="str">
            <v>CODO PVC DE 90° PRESIÓN SOLDAR DIÁMETRO 1 1/4"</v>
          </cell>
          <cell r="C972" t="str">
            <v>UN</v>
          </cell>
          <cell r="D972" t="str">
            <v/>
          </cell>
        </row>
        <row r="973">
          <cell r="A973" t="str">
            <v>2.4.5</v>
          </cell>
          <cell r="B973" t="str">
            <v>CODO PVC DE 90° PRESIÓN SOLDAR DIÁMETRO 1 1/2"</v>
          </cell>
          <cell r="C973" t="str">
            <v>UN</v>
          </cell>
          <cell r="D973" t="str">
            <v/>
          </cell>
        </row>
        <row r="974">
          <cell r="A974" t="str">
            <v>2.4.6</v>
          </cell>
          <cell r="B974" t="str">
            <v>CODO PVC DE 45° PRESIÓN SOLDAR DIÁMETRO 1/2"</v>
          </cell>
          <cell r="C974" t="str">
            <v>UN</v>
          </cell>
          <cell r="D974" t="str">
            <v/>
          </cell>
        </row>
        <row r="975">
          <cell r="A975" t="str">
            <v>2.4.7</v>
          </cell>
          <cell r="B975" t="str">
            <v>CODO PVC DE 45° PRESIÓN SOLDAR DIÁMETRO 3/4"</v>
          </cell>
          <cell r="C975" t="str">
            <v>UN</v>
          </cell>
          <cell r="D975" t="str">
            <v/>
          </cell>
        </row>
        <row r="976">
          <cell r="A976" t="str">
            <v>2.4.8</v>
          </cell>
          <cell r="B976" t="str">
            <v>CODO PVC DE 45° PRESIÓN SOLDAR DIÁMETRO 1"</v>
          </cell>
          <cell r="C976" t="str">
            <v>UN</v>
          </cell>
          <cell r="D976" t="str">
            <v/>
          </cell>
        </row>
        <row r="977">
          <cell r="A977" t="str">
            <v>2.4.9</v>
          </cell>
          <cell r="B977" t="str">
            <v>CODO PVC DE 45° PRESIÓN SOLDAR DIÁMETRO 1 1/4"</v>
          </cell>
          <cell r="C977" t="str">
            <v>UN</v>
          </cell>
          <cell r="D977" t="str">
            <v/>
          </cell>
        </row>
        <row r="978">
          <cell r="A978" t="str">
            <v>2.4.10</v>
          </cell>
          <cell r="B978" t="str">
            <v>CODO PVC DE 45° PRESIÓN SOLDAR DIÁMETRO 1 1/2"</v>
          </cell>
          <cell r="C978" t="str">
            <v>UN</v>
          </cell>
          <cell r="D978" t="str">
            <v/>
          </cell>
        </row>
        <row r="979">
          <cell r="A979" t="str">
            <v>2.4.11</v>
          </cell>
          <cell r="B979" t="str">
            <v>CODO PVC GRAN RADIO 90° RDE 21   D =   2"</v>
          </cell>
          <cell r="C979" t="str">
            <v>UN</v>
          </cell>
          <cell r="D979" t="str">
            <v/>
          </cell>
        </row>
        <row r="980">
          <cell r="A980" t="str">
            <v>2.4.12</v>
          </cell>
          <cell r="B980" t="str">
            <v>CODO PVC GRAN RADIO 90° RDE 21   D =   2 1/2"</v>
          </cell>
          <cell r="C980" t="str">
            <v>UN</v>
          </cell>
          <cell r="D980" t="str">
            <v/>
          </cell>
        </row>
        <row r="981">
          <cell r="A981" t="str">
            <v>2.4.13</v>
          </cell>
          <cell r="B981" t="str">
            <v>CODO PVC GRAN RADIO 90° RDE 21   D =   3"</v>
          </cell>
          <cell r="C981" t="str">
            <v>UN</v>
          </cell>
          <cell r="D981" t="str">
            <v/>
          </cell>
        </row>
        <row r="982">
          <cell r="A982" t="str">
            <v>2.4.16</v>
          </cell>
          <cell r="B982" t="str">
            <v>CODO PVC GRAN RADIO 90° RDE 21   D =   8"</v>
          </cell>
          <cell r="C982" t="str">
            <v>UN</v>
          </cell>
          <cell r="D982" t="str">
            <v/>
          </cell>
        </row>
        <row r="983">
          <cell r="A983" t="str">
            <v>2.4.17</v>
          </cell>
          <cell r="B983" t="str">
            <v>CODO PVC GRAN RADIO 90° RDE 21   D =   10"</v>
          </cell>
          <cell r="C983" t="str">
            <v>UN</v>
          </cell>
          <cell r="D983" t="str">
            <v/>
          </cell>
        </row>
        <row r="984">
          <cell r="A984" t="str">
            <v>2.4.18</v>
          </cell>
          <cell r="B984" t="str">
            <v>CODO PVC GRAN RADIO 90° RDE 21   D =   12"</v>
          </cell>
          <cell r="C984" t="str">
            <v>UN</v>
          </cell>
          <cell r="D984" t="str">
            <v/>
          </cell>
        </row>
        <row r="985">
          <cell r="A985" t="str">
            <v>2.4.19</v>
          </cell>
          <cell r="B985" t="str">
            <v>CODO PVC GRAN RADIO 45° RDE 21   D =   2"</v>
          </cell>
          <cell r="C985" t="str">
            <v>UN</v>
          </cell>
          <cell r="D985" t="str">
            <v/>
          </cell>
        </row>
        <row r="986">
          <cell r="A986" t="str">
            <v>2.4.20</v>
          </cell>
          <cell r="B986" t="str">
            <v>CODO PVC GRAN RADIO 45° RDE 21   D =   2 1/2"</v>
          </cell>
          <cell r="C986" t="str">
            <v>UN</v>
          </cell>
          <cell r="D986" t="str">
            <v/>
          </cell>
        </row>
        <row r="987">
          <cell r="A987" t="str">
            <v>2.4.21</v>
          </cell>
          <cell r="B987" t="str">
            <v>CODO PVC GRAN RADIO 45° RDE 21   D =   3"</v>
          </cell>
          <cell r="C987" t="str">
            <v>UN</v>
          </cell>
          <cell r="D987" t="str">
            <v/>
          </cell>
        </row>
        <row r="988">
          <cell r="A988" t="str">
            <v>2.4.22</v>
          </cell>
          <cell r="B988" t="str">
            <v>CODO PVC GRAN RADIO 45° RDE 21   D =   4"</v>
          </cell>
          <cell r="C988" t="str">
            <v>UN</v>
          </cell>
          <cell r="D988" t="str">
            <v/>
          </cell>
        </row>
        <row r="989">
          <cell r="A989" t="str">
            <v>2.4.23</v>
          </cell>
          <cell r="B989" t="str">
            <v>CODO PVC GRAN RADIO 45° RDE 21   D =   6"</v>
          </cell>
          <cell r="C989" t="str">
            <v>UN</v>
          </cell>
          <cell r="D989" t="str">
            <v/>
          </cell>
        </row>
        <row r="990">
          <cell r="A990" t="str">
            <v>2.4.24</v>
          </cell>
          <cell r="B990" t="str">
            <v>CODO PVC GRAN RADIO 45° RDE 21   D =   8"</v>
          </cell>
          <cell r="C990" t="str">
            <v>UN</v>
          </cell>
          <cell r="D990" t="str">
            <v/>
          </cell>
        </row>
        <row r="991">
          <cell r="A991" t="str">
            <v>2.4.25</v>
          </cell>
          <cell r="B991" t="str">
            <v>CODO PVC GRAN RADIO 45° RDE 21   D =   10"</v>
          </cell>
          <cell r="C991" t="str">
            <v>UN</v>
          </cell>
          <cell r="D991" t="str">
            <v/>
          </cell>
        </row>
        <row r="992">
          <cell r="A992" t="str">
            <v>2.4.26</v>
          </cell>
          <cell r="B992" t="str">
            <v>CODO PVC GRAN RADIO 45° RDE 21   D =   12"</v>
          </cell>
          <cell r="C992" t="str">
            <v>UN</v>
          </cell>
          <cell r="D992" t="str">
            <v/>
          </cell>
        </row>
        <row r="993">
          <cell r="A993" t="str">
            <v>2.4.27</v>
          </cell>
          <cell r="B993" t="str">
            <v>CODO PVC GRAN RADIO 22 1/2° RDE 21   D =   2"</v>
          </cell>
          <cell r="C993" t="str">
            <v>UN</v>
          </cell>
          <cell r="D993" t="str">
            <v/>
          </cell>
        </row>
        <row r="994">
          <cell r="A994" t="str">
            <v>2.4.28</v>
          </cell>
          <cell r="B994" t="str">
            <v>CODO PVC GRAN RADIO 22 1/2° RDE 21   D =   3"</v>
          </cell>
          <cell r="C994" t="str">
            <v>UN</v>
          </cell>
          <cell r="D994" t="str">
            <v/>
          </cell>
        </row>
        <row r="995">
          <cell r="A995" t="str">
            <v>2.4.29</v>
          </cell>
          <cell r="B995" t="str">
            <v>CODO PVC GRAN RADIO 22 1/2° RDE 21   D =   4"</v>
          </cell>
          <cell r="C995" t="str">
            <v>UN</v>
          </cell>
          <cell r="D995" t="str">
            <v/>
          </cell>
        </row>
        <row r="996">
          <cell r="A996" t="str">
            <v>2.4.30</v>
          </cell>
          <cell r="B996" t="str">
            <v>CODO PVC GRAN RADIO 22 1/2° RDE 21   D =   6"</v>
          </cell>
          <cell r="C996" t="str">
            <v>UN</v>
          </cell>
          <cell r="D996" t="str">
            <v/>
          </cell>
        </row>
        <row r="997">
          <cell r="A997" t="str">
            <v>2.4.31</v>
          </cell>
          <cell r="B997" t="str">
            <v>CODO PVC GRAN RADIO 22 1/2° RDE 21   D =   8"</v>
          </cell>
          <cell r="C997" t="str">
            <v>UN</v>
          </cell>
          <cell r="D997" t="str">
            <v/>
          </cell>
        </row>
        <row r="998">
          <cell r="A998" t="str">
            <v>2.4.32</v>
          </cell>
          <cell r="B998" t="str">
            <v>CODO PVC GRAN RADIO 22 1/2° RDE 21   D =   10"</v>
          </cell>
          <cell r="C998" t="str">
            <v>UN</v>
          </cell>
          <cell r="D998" t="str">
            <v/>
          </cell>
        </row>
        <row r="999">
          <cell r="A999" t="str">
            <v>2.4.33</v>
          </cell>
          <cell r="B999" t="str">
            <v>CODO PVC GRAN RADIO 22 1/2° RDE 21   D =   12"</v>
          </cell>
          <cell r="C999" t="str">
            <v>UN</v>
          </cell>
          <cell r="D999" t="str">
            <v/>
          </cell>
        </row>
        <row r="1000">
          <cell r="A1000" t="str">
            <v>2.4.34</v>
          </cell>
          <cell r="B1000" t="str">
            <v>CODO PVC GRAN RADIO 22 1/2° RDE 21   D =   2 1/2"</v>
          </cell>
          <cell r="C1000" t="str">
            <v>UN</v>
          </cell>
          <cell r="D1000" t="str">
            <v/>
          </cell>
        </row>
        <row r="1001">
          <cell r="A1001" t="str">
            <v>2.4.35</v>
          </cell>
          <cell r="B1001" t="str">
            <v>CODO PVC GRAN RADIO 11 1/4° RDE 21   D =   2"</v>
          </cell>
          <cell r="C1001" t="str">
            <v>UN</v>
          </cell>
          <cell r="D1001" t="str">
            <v/>
          </cell>
        </row>
        <row r="1002">
          <cell r="A1002" t="str">
            <v>2.4.36</v>
          </cell>
          <cell r="B1002" t="str">
            <v>CODO PVC GRAN RADIO 11 1/4° RDE 21   D =   2  1/2"</v>
          </cell>
          <cell r="C1002" t="str">
            <v>UN</v>
          </cell>
          <cell r="D1002" t="str">
            <v/>
          </cell>
        </row>
        <row r="1003">
          <cell r="A1003" t="str">
            <v>2.4.37</v>
          </cell>
          <cell r="B1003" t="str">
            <v>CODO PVC GRAN RADIO 11 1/4° RDE 21   D =   3"</v>
          </cell>
          <cell r="C1003" t="str">
            <v>UN</v>
          </cell>
          <cell r="D1003" t="str">
            <v/>
          </cell>
        </row>
        <row r="1004">
          <cell r="A1004" t="str">
            <v>2.4.38</v>
          </cell>
          <cell r="B1004" t="str">
            <v>CODO PVC GRAN RADIO 11 1/4° RDE 21   D =   4"</v>
          </cell>
          <cell r="C1004" t="str">
            <v>UN</v>
          </cell>
          <cell r="D1004" t="str">
            <v/>
          </cell>
        </row>
        <row r="1005">
          <cell r="A1005" t="str">
            <v>2.4.39</v>
          </cell>
          <cell r="B1005" t="str">
            <v>CODO PVC GRAN RADIO 11 1/4° RDE 21   D =   6"</v>
          </cell>
          <cell r="C1005" t="str">
            <v>UN</v>
          </cell>
          <cell r="D1005" t="str">
            <v/>
          </cell>
        </row>
        <row r="1006">
          <cell r="A1006" t="str">
            <v>2.4.40</v>
          </cell>
          <cell r="B1006" t="str">
            <v>CODO PVC GRAN RADIO 11 1/4° RDE 21   D =   8"</v>
          </cell>
          <cell r="C1006" t="str">
            <v>UN</v>
          </cell>
          <cell r="D1006" t="str">
            <v/>
          </cell>
        </row>
        <row r="1007">
          <cell r="A1007" t="str">
            <v>2.4.41</v>
          </cell>
          <cell r="B1007" t="str">
            <v>CODO PVC GRAN RADIO 11 1/4° RDE 21   D =   10"</v>
          </cell>
          <cell r="C1007" t="str">
            <v>UN</v>
          </cell>
          <cell r="D1007" t="str">
            <v/>
          </cell>
        </row>
        <row r="1008">
          <cell r="A1008" t="str">
            <v>2.4.42</v>
          </cell>
          <cell r="B1008" t="str">
            <v>CODO PVC GRAN RADIO 11 1/4° RDE 21   D =   12"</v>
          </cell>
          <cell r="C1008" t="str">
            <v>UN</v>
          </cell>
          <cell r="D1008" t="str">
            <v/>
          </cell>
        </row>
        <row r="1009">
          <cell r="A1009" t="str">
            <v>2.4.43</v>
          </cell>
          <cell r="B1009" t="str">
            <v>CODO PVC GRAN RADIO 6°   D =   8"</v>
          </cell>
          <cell r="C1009" t="str">
            <v>UN</v>
          </cell>
          <cell r="D1009" t="str">
            <v/>
          </cell>
        </row>
        <row r="1010">
          <cell r="A1010" t="str">
            <v>2.4.44</v>
          </cell>
          <cell r="B1010" t="str">
            <v>CODO PVC GRAN RADIO 6°   D =   10"</v>
          </cell>
          <cell r="C1010" t="str">
            <v>UN</v>
          </cell>
          <cell r="D1010" t="str">
            <v/>
          </cell>
        </row>
        <row r="1011">
          <cell r="A1011" t="str">
            <v>2.4.45</v>
          </cell>
          <cell r="B1011" t="str">
            <v>CODO PVC GRAN RADIO 6°   D =   12"</v>
          </cell>
          <cell r="C1011" t="str">
            <v>UN</v>
          </cell>
          <cell r="D1011" t="str">
            <v/>
          </cell>
        </row>
        <row r="1012">
          <cell r="A1012" t="str">
            <v>2.4.46</v>
          </cell>
          <cell r="B1012" t="str">
            <v>CODO PVC RADIO CORTO 90°   D =   1 1/2"</v>
          </cell>
          <cell r="C1012" t="str">
            <v>UN</v>
          </cell>
          <cell r="D1012" t="str">
            <v/>
          </cell>
        </row>
        <row r="1013">
          <cell r="A1013" t="str">
            <v>2.4.47</v>
          </cell>
          <cell r="B1013" t="str">
            <v>CODO PVC RADIO CORTO 90°   D =   2"</v>
          </cell>
          <cell r="C1013" t="str">
            <v>UN</v>
          </cell>
          <cell r="D1013" t="str">
            <v/>
          </cell>
        </row>
        <row r="1014">
          <cell r="A1014" t="str">
            <v>2.4.48</v>
          </cell>
          <cell r="B1014" t="str">
            <v>CODO PVC RADIO CORTO 90°   D =   2  1/2"</v>
          </cell>
          <cell r="C1014" t="str">
            <v>UN</v>
          </cell>
          <cell r="D1014" t="str">
            <v/>
          </cell>
        </row>
        <row r="1015">
          <cell r="A1015" t="str">
            <v>2.4.49</v>
          </cell>
          <cell r="B1015" t="str">
            <v>CODO PVC RADIO CORTO 90°   D =   4"</v>
          </cell>
          <cell r="C1015" t="str">
            <v>UN</v>
          </cell>
          <cell r="D1015" t="str">
            <v/>
          </cell>
        </row>
        <row r="1016">
          <cell r="A1016" t="str">
            <v>2.4.50</v>
          </cell>
          <cell r="B1016" t="str">
            <v>CODO PVC RADIO CORTO 90°   D =   6"</v>
          </cell>
          <cell r="C1016" t="str">
            <v>UN</v>
          </cell>
          <cell r="D1016" t="str">
            <v/>
          </cell>
        </row>
        <row r="1017">
          <cell r="A1017" t="str">
            <v>2.4.51</v>
          </cell>
          <cell r="B1017" t="str">
            <v xml:space="preserve"> CODO PVC RADIO CORTO 90°   D =   8"</v>
          </cell>
          <cell r="C1017" t="str">
            <v>UN</v>
          </cell>
          <cell r="D1017" t="str">
            <v/>
          </cell>
        </row>
        <row r="1018">
          <cell r="A1018" t="str">
            <v>2.4.52</v>
          </cell>
          <cell r="B1018" t="str">
            <v>CODO PVC RADIO CORTO 45°   D =   2"</v>
          </cell>
          <cell r="C1018" t="str">
            <v>UN</v>
          </cell>
          <cell r="D1018" t="str">
            <v/>
          </cell>
        </row>
        <row r="1019">
          <cell r="A1019" t="str">
            <v>2.4.53</v>
          </cell>
          <cell r="B1019" t="str">
            <v>CODO PVC RADIO CORTO 45°   D =   2 1/2"</v>
          </cell>
          <cell r="C1019" t="str">
            <v>UN</v>
          </cell>
          <cell r="D1019" t="str">
            <v/>
          </cell>
        </row>
        <row r="1020">
          <cell r="A1020" t="str">
            <v>2.4.54</v>
          </cell>
          <cell r="B1020" t="str">
            <v>CODO PVC RADIO CORTO 45°   D =   3"</v>
          </cell>
          <cell r="C1020" t="str">
            <v>UN</v>
          </cell>
          <cell r="D1020" t="str">
            <v/>
          </cell>
        </row>
        <row r="1021">
          <cell r="A1021" t="str">
            <v>2.4.55</v>
          </cell>
          <cell r="B1021" t="str">
            <v>CODO PVC RADIO CORTO 45°   D =   4"</v>
          </cell>
          <cell r="C1021" t="str">
            <v>UN</v>
          </cell>
          <cell r="D1021" t="str">
            <v/>
          </cell>
        </row>
        <row r="1022">
          <cell r="A1022" t="str">
            <v>2.4.56</v>
          </cell>
          <cell r="B1022" t="str">
            <v>CODO PVC RADIO CORTO 45°   D =   6"</v>
          </cell>
          <cell r="C1022" t="str">
            <v>UN</v>
          </cell>
          <cell r="D1022" t="str">
            <v/>
          </cell>
        </row>
        <row r="1023">
          <cell r="A1023" t="str">
            <v>2.4.57</v>
          </cell>
          <cell r="B1023" t="str">
            <v>CODO PVC RADIO CORTO 45°   D =   8"</v>
          </cell>
          <cell r="C1023" t="str">
            <v>UN</v>
          </cell>
          <cell r="D1023" t="str">
            <v/>
          </cell>
        </row>
        <row r="1024">
          <cell r="A1024" t="str">
            <v>2.4.58</v>
          </cell>
          <cell r="B1024" t="str">
            <v>COLLAR PVC DE DERIVACIÓN DE 2"*1/2"</v>
          </cell>
          <cell r="C1024" t="str">
            <v>UN</v>
          </cell>
          <cell r="D1024" t="str">
            <v/>
          </cell>
        </row>
        <row r="1025">
          <cell r="A1025" t="str">
            <v>2.4.59</v>
          </cell>
          <cell r="B1025" t="str">
            <v>COLLAR PVC DE DERIVACIÓN DE 2"*3/4"</v>
          </cell>
          <cell r="C1025" t="str">
            <v>UN</v>
          </cell>
          <cell r="D1025" t="str">
            <v/>
          </cell>
        </row>
        <row r="1026">
          <cell r="A1026" t="str">
            <v>2.4.60</v>
          </cell>
          <cell r="B1026" t="str">
            <v>COLLAR PVC DE DERIVACIÓN DE 2 1/2"*1/2"</v>
          </cell>
          <cell r="C1026" t="str">
            <v>UN</v>
          </cell>
          <cell r="D1026" t="str">
            <v/>
          </cell>
        </row>
        <row r="1027">
          <cell r="A1027" t="str">
            <v>2.4.61</v>
          </cell>
          <cell r="B1027" t="str">
            <v>COLLAR PVC DE DERIVACIÓN DE 2 1/2"*3/4"</v>
          </cell>
          <cell r="C1027" t="str">
            <v>UN</v>
          </cell>
          <cell r="D1027" t="str">
            <v/>
          </cell>
        </row>
        <row r="1028">
          <cell r="A1028" t="str">
            <v>2.4.62</v>
          </cell>
          <cell r="B1028" t="str">
            <v>COLLAR PVC DE DERIVACIÓN DE 3"*1/2"</v>
          </cell>
          <cell r="C1028" t="str">
            <v>UN</v>
          </cell>
          <cell r="D1028" t="str">
            <v/>
          </cell>
        </row>
        <row r="1029">
          <cell r="A1029" t="str">
            <v>2.4.63</v>
          </cell>
          <cell r="B1029" t="str">
            <v>COLLAR PVC DE DERIVACIÓN DE 3"*3/4"</v>
          </cell>
          <cell r="C1029" t="str">
            <v>UN</v>
          </cell>
          <cell r="D1029" t="str">
            <v/>
          </cell>
        </row>
        <row r="1030">
          <cell r="A1030" t="str">
            <v>2.4.64</v>
          </cell>
          <cell r="B1030" t="str">
            <v>COLLAR PVC DE DERIVACIÓN DE 4"*1/2"</v>
          </cell>
          <cell r="C1030" t="str">
            <v>UN</v>
          </cell>
          <cell r="D1030" t="str">
            <v/>
          </cell>
        </row>
        <row r="1031">
          <cell r="A1031" t="str">
            <v>2.4.65</v>
          </cell>
          <cell r="B1031" t="str">
            <v>COLLAR PVC DE DERIVACIÓN DE 4"*3/4"</v>
          </cell>
          <cell r="C1031" t="str">
            <v>UN</v>
          </cell>
          <cell r="D1031" t="str">
            <v/>
          </cell>
        </row>
        <row r="1032">
          <cell r="A1032" t="str">
            <v>2.4.66</v>
          </cell>
          <cell r="B1032" t="str">
            <v>COLLAR PVC DE DERIVACIÓN DE 6"*1/2"</v>
          </cell>
          <cell r="C1032" t="str">
            <v>UN</v>
          </cell>
          <cell r="D1032" t="str">
            <v/>
          </cell>
        </row>
        <row r="1033">
          <cell r="A1033" t="str">
            <v>2.4.67</v>
          </cell>
          <cell r="B1033" t="str">
            <v>COLLAR PVC DE DERIVACIÓN DE 6"*3/4"</v>
          </cell>
          <cell r="C1033" t="str">
            <v>UN</v>
          </cell>
          <cell r="D1033" t="str">
            <v/>
          </cell>
        </row>
        <row r="1034">
          <cell r="A1034" t="str">
            <v>2.4.68</v>
          </cell>
          <cell r="B1034" t="str">
            <v>COLLAR PVC DE DERIVACIÓN DE 8"*1"</v>
          </cell>
          <cell r="C1034" t="str">
            <v>UN</v>
          </cell>
          <cell r="D1034" t="str">
            <v/>
          </cell>
        </row>
        <row r="1035">
          <cell r="A1035" t="str">
            <v>2.4.69</v>
          </cell>
          <cell r="B1035" t="str">
            <v>ADAPTADOR PVC MACHO   D = 1/2"</v>
          </cell>
          <cell r="C1035" t="str">
            <v>UN</v>
          </cell>
          <cell r="D1035" t="str">
            <v/>
          </cell>
        </row>
        <row r="1036">
          <cell r="A1036" t="str">
            <v>2.4.70</v>
          </cell>
          <cell r="B1036" t="str">
            <v>ADAPTADOR PVC MACHO   D = 3/4"</v>
          </cell>
          <cell r="C1036" t="str">
            <v>UN</v>
          </cell>
          <cell r="D1036" t="str">
            <v/>
          </cell>
        </row>
        <row r="1037">
          <cell r="A1037" t="str">
            <v>2.4.71</v>
          </cell>
          <cell r="B1037" t="str">
            <v>ADAPTADOR PVC MACHO   D = 1"</v>
          </cell>
          <cell r="C1037" t="str">
            <v>UN</v>
          </cell>
          <cell r="D1037" t="str">
            <v/>
          </cell>
        </row>
        <row r="1038">
          <cell r="A1038" t="str">
            <v>2.4.72</v>
          </cell>
          <cell r="B1038" t="str">
            <v>ADAPTADOR PVC MACHO   D = 1 1/4"</v>
          </cell>
          <cell r="C1038" t="str">
            <v>UN</v>
          </cell>
          <cell r="D1038" t="str">
            <v/>
          </cell>
        </row>
        <row r="1039">
          <cell r="A1039" t="str">
            <v>2.4.73</v>
          </cell>
          <cell r="B1039" t="str">
            <v>ADAPTADOR PVC MACHO   D = 1 1/2"</v>
          </cell>
          <cell r="C1039" t="str">
            <v>UN</v>
          </cell>
          <cell r="D1039" t="str">
            <v/>
          </cell>
        </row>
        <row r="1040">
          <cell r="A1040" t="str">
            <v>2.4.74</v>
          </cell>
          <cell r="B1040" t="str">
            <v>ADAPTADOR PVC HEMBRA   D =  1/2"</v>
          </cell>
          <cell r="C1040" t="str">
            <v>UN</v>
          </cell>
          <cell r="D1040" t="str">
            <v/>
          </cell>
        </row>
        <row r="1041">
          <cell r="A1041" t="str">
            <v>2.4.75</v>
          </cell>
          <cell r="B1041" t="str">
            <v>ADAPTADOR PVC HEMBRA   D =  3/4"</v>
          </cell>
          <cell r="C1041" t="str">
            <v>UN</v>
          </cell>
          <cell r="D1041" t="str">
            <v/>
          </cell>
        </row>
        <row r="1042">
          <cell r="A1042" t="str">
            <v>2.4.76</v>
          </cell>
          <cell r="B1042" t="str">
            <v>ADAPTADOR PVC HEMBRA   D =  1"</v>
          </cell>
          <cell r="C1042" t="str">
            <v>UN</v>
          </cell>
          <cell r="D1042" t="str">
            <v/>
          </cell>
        </row>
        <row r="1043">
          <cell r="A1043" t="str">
            <v>2.4.77</v>
          </cell>
          <cell r="B1043" t="str">
            <v>ADAPTADOR PVC  HEMBRA   D =  1 1/4"</v>
          </cell>
          <cell r="C1043" t="str">
            <v>UN</v>
          </cell>
          <cell r="D1043" t="str">
            <v/>
          </cell>
        </row>
        <row r="1044">
          <cell r="A1044" t="str">
            <v>2.4.78</v>
          </cell>
          <cell r="B1044" t="str">
            <v>ADAPTADOR PVC HEMBRA   D =  1 1/2"</v>
          </cell>
          <cell r="C1044" t="str">
            <v>UN</v>
          </cell>
          <cell r="D1044" t="str">
            <v/>
          </cell>
        </row>
        <row r="1045">
          <cell r="A1045" t="str">
            <v>2.4.79</v>
          </cell>
          <cell r="B1045" t="str">
            <v>ADAPTADOR PVC  MACHO UNION MECANICA PF + UAD D = 1/2"</v>
          </cell>
          <cell r="C1045" t="str">
            <v>UN</v>
          </cell>
          <cell r="D1045" t="str">
            <v/>
          </cell>
        </row>
        <row r="1046">
          <cell r="A1046" t="str">
            <v>2.4.80</v>
          </cell>
          <cell r="B1046" t="str">
            <v>ADAPTADOR PVC  HEMBRA UNION MECANICA PF + UAD D = 1/2"</v>
          </cell>
          <cell r="C1046" t="str">
            <v>UN</v>
          </cell>
          <cell r="D1046" t="str">
            <v/>
          </cell>
        </row>
        <row r="1047">
          <cell r="A1047" t="str">
            <v>2.4.81</v>
          </cell>
          <cell r="B1047" t="str">
            <v>UNION PVC  PRESION SOLDAR D = 1/2"</v>
          </cell>
          <cell r="C1047" t="str">
            <v>UN</v>
          </cell>
          <cell r="D1047" t="str">
            <v/>
          </cell>
        </row>
        <row r="1048">
          <cell r="A1048" t="str">
            <v>2.4.82</v>
          </cell>
          <cell r="B1048" t="str">
            <v>UNION PVC  PRESION SOLDAR D = 3/4"</v>
          </cell>
          <cell r="C1048" t="str">
            <v>UN</v>
          </cell>
          <cell r="D1048" t="str">
            <v/>
          </cell>
        </row>
        <row r="1049">
          <cell r="A1049" t="str">
            <v>2.4.83</v>
          </cell>
          <cell r="B1049" t="str">
            <v>UNION PVC PRESION SOLDAR D = 1"</v>
          </cell>
          <cell r="C1049" t="str">
            <v>UN</v>
          </cell>
          <cell r="D1049" t="str">
            <v/>
          </cell>
        </row>
        <row r="1050">
          <cell r="A1050" t="str">
            <v>2.4.84</v>
          </cell>
          <cell r="B1050" t="str">
            <v>UNION PVC  PRESION SOLDAR D = 1 1/4"</v>
          </cell>
          <cell r="C1050" t="str">
            <v>UN</v>
          </cell>
          <cell r="D1050" t="str">
            <v/>
          </cell>
        </row>
        <row r="1051">
          <cell r="A1051" t="str">
            <v>2.4.85</v>
          </cell>
          <cell r="B1051" t="str">
            <v>UNION PVC  PRESION SOLDAR D = 1 1/2"</v>
          </cell>
          <cell r="C1051" t="str">
            <v>UN</v>
          </cell>
          <cell r="D1051" t="str">
            <v/>
          </cell>
        </row>
        <row r="1052">
          <cell r="A1052" t="str">
            <v>2.4.86</v>
          </cell>
          <cell r="B1052" t="str">
            <v>UNION PVC   MECANICA D = 2"</v>
          </cell>
          <cell r="C1052" t="str">
            <v>UN</v>
          </cell>
          <cell r="D1052" t="str">
            <v/>
          </cell>
        </row>
        <row r="1053">
          <cell r="A1053" t="str">
            <v>2.4.87</v>
          </cell>
          <cell r="B1053" t="str">
            <v>UNION PVC  MECANICA D = 2 1/2"</v>
          </cell>
          <cell r="C1053" t="str">
            <v>UN</v>
          </cell>
          <cell r="D1053" t="str">
            <v/>
          </cell>
        </row>
        <row r="1054">
          <cell r="A1054" t="str">
            <v>2.4.88</v>
          </cell>
          <cell r="B1054" t="str">
            <v>UNION PVC  MECANICA D = 3"</v>
          </cell>
          <cell r="C1054" t="str">
            <v>UN</v>
          </cell>
          <cell r="D1054" t="str">
            <v/>
          </cell>
        </row>
        <row r="1055">
          <cell r="A1055" t="str">
            <v>2.4.89</v>
          </cell>
          <cell r="B1055" t="str">
            <v>UNION PVC  MECANICA D = 4"</v>
          </cell>
          <cell r="C1055" t="str">
            <v>UN</v>
          </cell>
          <cell r="D1055" t="str">
            <v/>
          </cell>
        </row>
        <row r="1056">
          <cell r="A1056" t="str">
            <v>2.4.90</v>
          </cell>
          <cell r="B1056" t="str">
            <v>UNION PVC  MECANICA D = 6"</v>
          </cell>
          <cell r="C1056" t="str">
            <v>UN</v>
          </cell>
          <cell r="D1056" t="str">
            <v/>
          </cell>
        </row>
        <row r="1057">
          <cell r="A1057" t="str">
            <v>2.4.91</v>
          </cell>
          <cell r="B1057" t="str">
            <v>UNION PVC  MECANICA D = 8"</v>
          </cell>
          <cell r="C1057" t="str">
            <v>UN</v>
          </cell>
          <cell r="D1057" t="str">
            <v/>
          </cell>
        </row>
        <row r="1058">
          <cell r="A1058" t="str">
            <v>2.4.92</v>
          </cell>
          <cell r="B1058" t="str">
            <v>UNION PVC  MECANICA D = 10"</v>
          </cell>
          <cell r="C1058" t="str">
            <v>UN</v>
          </cell>
          <cell r="D1058" t="str">
            <v/>
          </cell>
        </row>
        <row r="1059">
          <cell r="A1059" t="str">
            <v>2.4.93</v>
          </cell>
          <cell r="B1059" t="str">
            <v>UNION PVC  MECANICA D = 12"</v>
          </cell>
          <cell r="C1059" t="str">
            <v>UN</v>
          </cell>
          <cell r="D1059" t="str">
            <v/>
          </cell>
        </row>
        <row r="1060">
          <cell r="A1060" t="str">
            <v>2.4.94</v>
          </cell>
          <cell r="B1060" t="str">
            <v>UNION PVC  MECANICA RAPIDA D = 2"</v>
          </cell>
          <cell r="C1060" t="str">
            <v>UN</v>
          </cell>
          <cell r="D1060" t="str">
            <v/>
          </cell>
        </row>
        <row r="1061">
          <cell r="A1061" t="str">
            <v>2.4.95</v>
          </cell>
          <cell r="B1061" t="str">
            <v>UNION PVC  MECANICA RAPIDA D = 2 1/2"</v>
          </cell>
          <cell r="C1061" t="str">
            <v>UN</v>
          </cell>
          <cell r="D1061" t="str">
            <v/>
          </cell>
        </row>
        <row r="1062">
          <cell r="A1062" t="str">
            <v>2.4.96</v>
          </cell>
          <cell r="B1062" t="str">
            <v>UNION PVC  MECANICA RAPIDA D = 3"</v>
          </cell>
          <cell r="C1062" t="str">
            <v>UN</v>
          </cell>
          <cell r="D1062" t="str">
            <v/>
          </cell>
        </row>
        <row r="1063">
          <cell r="A1063" t="str">
            <v>2.4.97</v>
          </cell>
          <cell r="B1063" t="str">
            <v>UNION PVC  MECANICA RAPIDA D = 4"</v>
          </cell>
          <cell r="C1063" t="str">
            <v>UN</v>
          </cell>
          <cell r="D1063" t="str">
            <v/>
          </cell>
        </row>
        <row r="1064">
          <cell r="A1064" t="str">
            <v>2.4.98</v>
          </cell>
          <cell r="B1064" t="str">
            <v>UNION PVC  MECANICA RAPIDA D = 6"</v>
          </cell>
          <cell r="C1064" t="str">
            <v>UN</v>
          </cell>
          <cell r="D1064" t="str">
            <v/>
          </cell>
        </row>
        <row r="1065">
          <cell r="A1065" t="str">
            <v>2.4.99</v>
          </cell>
          <cell r="B1065" t="str">
            <v>UNION PVC  MECANICA RAPIDA D = 8"</v>
          </cell>
          <cell r="C1065" t="str">
            <v>UN</v>
          </cell>
          <cell r="D1065" t="str">
            <v/>
          </cell>
        </row>
        <row r="1066">
          <cell r="A1066" t="str">
            <v>2.4.100</v>
          </cell>
          <cell r="B1066" t="str">
            <v>UNION PVC  MECANICA RAPIDA D = 10"</v>
          </cell>
          <cell r="C1066" t="str">
            <v>UN</v>
          </cell>
          <cell r="D1066" t="str">
            <v/>
          </cell>
        </row>
        <row r="1067">
          <cell r="A1067" t="str">
            <v>2.4.181</v>
          </cell>
          <cell r="B1067" t="str">
            <v>SUMINISTRO E INSTALACION TEE PRESION PVC REDUCCION  D=3/4" x 1/2"</v>
          </cell>
          <cell r="C1067" t="str">
            <v>UN</v>
          </cell>
          <cell r="D1067" t="str">
            <v/>
          </cell>
        </row>
        <row r="1068">
          <cell r="A1068" t="str">
            <v>6.4.2.131</v>
          </cell>
          <cell r="B1068" t="str">
            <v>SUMINISTRO E INSTALACION DE PASAMURO HD SOLDADO EL x EL L:0,20m D=2"</v>
          </cell>
          <cell r="C1068" t="str">
            <v>UN</v>
          </cell>
          <cell r="D1068" t="str">
            <v/>
          </cell>
        </row>
        <row r="1069">
          <cell r="A1069" t="str">
            <v>6.4.2.132</v>
          </cell>
          <cell r="B1069" t="str">
            <v>SUMINISTRO E INSTALACION DE PASAMURO HD SOLDADO EL x EL L:0,20m D=3"</v>
          </cell>
          <cell r="C1069" t="str">
            <v>UN</v>
          </cell>
          <cell r="D1069" t="str">
            <v/>
          </cell>
        </row>
        <row r="1070">
          <cell r="A1070" t="str">
            <v>6.4.2.133</v>
          </cell>
          <cell r="B1070" t="str">
            <v>PASAMURO HD SOLDADO EL x EL L:0,35m D=6"</v>
          </cell>
          <cell r="C1070" t="str">
            <v>UN</v>
          </cell>
          <cell r="D1070" t="str">
            <v/>
          </cell>
        </row>
        <row r="1071">
          <cell r="A1071" t="str">
            <v>6.4.2.134</v>
          </cell>
          <cell r="B1071" t="str">
            <v>SUMINISTRO E INSTALACION DE PASAMURO HD SOLDADO EL x EL L:0,35m D=3"</v>
          </cell>
          <cell r="C1071" t="str">
            <v>UN</v>
          </cell>
          <cell r="D1071" t="str">
            <v/>
          </cell>
        </row>
        <row r="1072">
          <cell r="A1072" t="str">
            <v>6.4.2.135</v>
          </cell>
          <cell r="B1072" t="str">
            <v>SUMINISTRO E INSTALACION DE PASAMURO HD SOLDADO EL x EL L:0,25m D=6"</v>
          </cell>
          <cell r="C1072" t="str">
            <v>UN</v>
          </cell>
          <cell r="D1072" t="str">
            <v/>
          </cell>
        </row>
        <row r="1073">
          <cell r="A1073" t="str">
            <v>6.4.2.136</v>
          </cell>
          <cell r="B1073" t="str">
            <v>SUMINISTRO E INSTALACION DE MACROMEDIDOR Ø:2".</v>
          </cell>
          <cell r="C1073" t="str">
            <v>UN</v>
          </cell>
          <cell r="D1073" t="str">
            <v/>
          </cell>
        </row>
        <row r="1074">
          <cell r="A1074" t="str">
            <v>6.4.2.137</v>
          </cell>
          <cell r="B1074" t="str">
            <v>LAMINA EN FIBRA DE VIDRIO PARA SEDIMENTADOR 0,90m x 1,50m.</v>
          </cell>
          <cell r="C1074" t="str">
            <v>UN</v>
          </cell>
          <cell r="D1074" t="str">
            <v/>
          </cell>
        </row>
        <row r="1075">
          <cell r="A1075" t="str">
            <v>6.4.2.138</v>
          </cell>
          <cell r="B1075" t="str">
            <v>POCETA EN ACERO INOXIDABLE DE SOBREPONER INCLUYE SALPICADOR Y GRIFERIA</v>
          </cell>
          <cell r="C1075" t="str">
            <v>UN</v>
          </cell>
          <cell r="D1075" t="str">
            <v/>
          </cell>
        </row>
        <row r="1076">
          <cell r="A1076" t="str">
            <v>3.15.15A</v>
          </cell>
          <cell r="B1076" t="str">
            <v>MONTAJE DE ESTRUCTURA METALICA</v>
          </cell>
          <cell r="C1076" t="str">
            <v>KG</v>
          </cell>
          <cell r="D1076" t="str">
            <v/>
          </cell>
        </row>
        <row r="1077">
          <cell r="A1077" t="str">
            <v>6.4.2.139</v>
          </cell>
          <cell r="B1077" t="str">
            <v>SUMINISTRO E INSTALACIÓN TABIQUE EN PRFV e:10 mm. (2,95m x 0,30m). Según diseño.</v>
          </cell>
          <cell r="C1077" t="str">
            <v>UN</v>
          </cell>
          <cell r="D1077" t="str">
            <v/>
          </cell>
        </row>
        <row r="1078">
          <cell r="A1078" t="str">
            <v>6.4.2.140</v>
          </cell>
          <cell r="B1078" t="str">
            <v>SUMINISTRO E INSTALACION DE TEE 6X3" PVC</v>
          </cell>
          <cell r="C1078" t="str">
            <v>UN</v>
          </cell>
          <cell r="D1078" t="str">
            <v/>
          </cell>
        </row>
        <row r="1079">
          <cell r="A1079" t="str">
            <v>6.2.4</v>
          </cell>
          <cell r="B1079" t="str">
            <v>CONCRETO CLASE D 21 MPa -(3000 PSI)</v>
          </cell>
          <cell r="C1079" t="str">
            <v>M3</v>
          </cell>
          <cell r="D1079" t="str">
            <v/>
          </cell>
        </row>
        <row r="1080">
          <cell r="A1080" t="str">
            <v>6.2.2</v>
          </cell>
          <cell r="B1080" t="str">
            <v>CONCRETO FLUIDO - 28.0MPa - (4000 PSI)</v>
          </cell>
          <cell r="C1080" t="str">
            <v>M3</v>
          </cell>
          <cell r="D1080" t="str">
            <v/>
          </cell>
        </row>
        <row r="1081">
          <cell r="A1081" t="str">
            <v>6.4.2.141</v>
          </cell>
          <cell r="B1081" t="str">
            <v>SUMINISTRO E INSTALACION TAPA EN CONCRETO e= 0,10m L=1,20m A=0,60m (incluye dos manijas metálicas)</v>
          </cell>
          <cell r="C1081" t="str">
            <v>UN</v>
          </cell>
          <cell r="D1081" t="str">
            <v/>
          </cell>
        </row>
        <row r="1082">
          <cell r="A1082" t="str">
            <v>1.1.12A</v>
          </cell>
          <cell r="B1082" t="str">
            <v>DEMOLICIÓN MURO CONCRETO E=25 cm</v>
          </cell>
          <cell r="C1082" t="str">
            <v>M2</v>
          </cell>
          <cell r="D1082" t="str">
            <v/>
          </cell>
        </row>
        <row r="1083">
          <cell r="A1083" t="str">
            <v>6.4.2.142</v>
          </cell>
          <cell r="B1083" t="str">
            <v>SUMINISTRO E INSTALACION DE TEE 6X4" PVC</v>
          </cell>
          <cell r="C1083" t="str">
            <v>UN</v>
          </cell>
          <cell r="D1083" t="str">
            <v/>
          </cell>
        </row>
        <row r="1084">
          <cell r="A1084" t="str">
            <v>6.4.2.143</v>
          </cell>
          <cell r="B1084" t="str">
            <v>SUMINISTRO E INSTALACION DE TEE 6" PVC</v>
          </cell>
          <cell r="C1084" t="str">
            <v>UN</v>
          </cell>
          <cell r="D1084" t="str">
            <v/>
          </cell>
        </row>
        <row r="1085">
          <cell r="A1085" t="str">
            <v>1.1.83A</v>
          </cell>
          <cell r="B1085" t="str">
            <v xml:space="preserve">  DEMOLICION PLACA DE PISO E=0,20 Mts.</v>
          </cell>
          <cell r="C1085" t="str">
            <v>M2</v>
          </cell>
          <cell r="D1085" t="str">
            <v/>
          </cell>
        </row>
        <row r="1086">
          <cell r="A1086" t="str">
            <v>6.4.2.144</v>
          </cell>
          <cell r="B1086" t="str">
            <v>VARILLA PARA REFUERZO LOGITUDINAL PARA COLUMNETA N 4, L=0,5 m, 0,996 kg</v>
          </cell>
          <cell r="C1086" t="str">
            <v>UN</v>
          </cell>
          <cell r="D1086" t="str">
            <v/>
          </cell>
        </row>
        <row r="1087">
          <cell r="A1087" t="str">
            <v>6.4.2.145</v>
          </cell>
          <cell r="B1087" t="str">
            <v>VARILLA PARA REFUERZO TRANSVERSAL PARA COLUMNETAS N 3, L=0,7 m, 0,557 kg</v>
          </cell>
          <cell r="C1087" t="str">
            <v>UN</v>
          </cell>
          <cell r="D1087" t="str">
            <v/>
          </cell>
        </row>
        <row r="1088">
          <cell r="A1088" t="str">
            <v>6.4.2.146</v>
          </cell>
          <cell r="B1088" t="str">
            <v>VARILLA PARA REFUERZO LOGITUDINAL PARA VIGUETAS N 2 , L=3,65 m, 0,251 kg</v>
          </cell>
          <cell r="C1088" t="str">
            <v>UN</v>
          </cell>
          <cell r="D1088" t="str">
            <v/>
          </cell>
        </row>
        <row r="1089">
          <cell r="A1089" t="str">
            <v>6.4.2.147</v>
          </cell>
          <cell r="B1089" t="str">
            <v>VARILLA PARA REFUERZO TRANSVERSAL PARA VIGUETAS N 2 , L=0,25 m, 0,251 kg</v>
          </cell>
          <cell r="C1089" t="str">
            <v>UN</v>
          </cell>
          <cell r="D1089" t="str">
            <v/>
          </cell>
        </row>
        <row r="1090">
          <cell r="A1090" t="str">
            <v>6.4.2.148</v>
          </cell>
          <cell r="B1090" t="str">
            <v>PASO DE ESCALERA EN ACERO EN VARILLA N°6 incluye anticorrosivo L= 1.40 m</v>
          </cell>
          <cell r="C1090" t="str">
            <v>UN</v>
          </cell>
          <cell r="D1090" t="str">
            <v/>
          </cell>
        </row>
        <row r="1091">
          <cell r="A1091" t="str">
            <v>6.4.2.149</v>
          </cell>
          <cell r="B1091" t="str">
            <v>SUMINISTRO E INSTALACION CODO 90° presion PVC Ø3"</v>
          </cell>
          <cell r="C1091" t="str">
            <v>UN</v>
          </cell>
          <cell r="D1091" t="str">
            <v/>
          </cell>
        </row>
        <row r="1092">
          <cell r="A1092" t="str">
            <v>6.4.2.150</v>
          </cell>
          <cell r="B1092" t="str">
            <v>TAPA DE ALFAJOR 0,80 X 0,90 M E= 1/4" CAL. 12 CURRUGADA, BISAGRA EN HIERRO FUNDIDO, MARCO EN PERFIL DE 1 1/4" X 3/16" Y MANIJA DE AGARRE EN VARILLA DE 1/2"</v>
          </cell>
          <cell r="C1092" t="str">
            <v xml:space="preserve">UN </v>
          </cell>
          <cell r="D1092" t="str">
            <v/>
          </cell>
        </row>
        <row r="1093">
          <cell r="A1093" t="str">
            <v>6.4.2.151</v>
          </cell>
          <cell r="B1093" t="str">
            <v>TAPA DE ALFAJOR 1.0 X 1.0 M E= 1/4" CAL. 12 CURRUGADA, BISAGRA EN HIERRO FUNDIDO, MARCO EN PERFIL DE 1 1/4" X 3/16" Y MANIJA DE AGARRE EN VARILLA DE 1/2"</v>
          </cell>
          <cell r="C1093" t="str">
            <v>UN</v>
          </cell>
          <cell r="D1093" t="str">
            <v/>
          </cell>
        </row>
        <row r="1094">
          <cell r="A1094" t="str">
            <v>6.4.2.152</v>
          </cell>
          <cell r="B1094" t="str">
            <v>SUMINISTRO E INSTALACIÓN ADAPTADOR PVC/AC D=6"</v>
          </cell>
          <cell r="C1094" t="str">
            <v>UN</v>
          </cell>
          <cell r="D1094">
            <v>0</v>
          </cell>
        </row>
        <row r="1095">
          <cell r="A1095" t="str">
            <v>6.4.2.153</v>
          </cell>
          <cell r="B1095" t="str">
            <v>SUMINISTRO E INSTALACIÓN NIPLE D=3" PVC 0,30 M</v>
          </cell>
          <cell r="C1095" t="str">
            <v>UN</v>
          </cell>
          <cell r="D1095" t="str">
            <v/>
          </cell>
        </row>
        <row r="1096">
          <cell r="A1096" t="str">
            <v>6.4.2.154</v>
          </cell>
          <cell r="B1096" t="str">
            <v>SUMINISTRO E INSTALACIÓN UNIVERSAL D=2" HD</v>
          </cell>
          <cell r="C1096" t="str">
            <v>UN</v>
          </cell>
          <cell r="D1096" t="str">
            <v/>
          </cell>
        </row>
        <row r="1097">
          <cell r="A1097" t="str">
            <v>6.4.2.155</v>
          </cell>
          <cell r="B1097" t="str">
            <v xml:space="preserve"> SUMINISTRO E INSTALACIÓN NIPLE BRIDA - LISO D=2" HD 1,0 m</v>
          </cell>
          <cell r="C1097" t="str">
            <v>UN</v>
          </cell>
          <cell r="D1097" t="str">
            <v/>
          </cell>
        </row>
        <row r="1098">
          <cell r="A1098" t="str">
            <v>6.4.2.156</v>
          </cell>
          <cell r="B1098" t="str">
            <v>SUMINISTRO E INSTALACIÓN REDUCCION 3X2" PVC</v>
          </cell>
          <cell r="C1098" t="str">
            <v>UN</v>
          </cell>
          <cell r="D1098" t="str">
            <v/>
          </cell>
        </row>
        <row r="1099">
          <cell r="A1099" t="str">
            <v>6.4.2.157</v>
          </cell>
          <cell r="B1099" t="str">
            <v>SUMINISTRO E INSTALACIÓN NIPLE D=2" PVC 0,20 M</v>
          </cell>
          <cell r="C1099" t="str">
            <v>UN</v>
          </cell>
          <cell r="D1099" t="str">
            <v/>
          </cell>
        </row>
        <row r="1100">
          <cell r="A1100" t="str">
            <v>6.4.2.158</v>
          </cell>
          <cell r="B1100" t="str">
            <v>SUMINISTRO E INSTALACIÓN NIPLE D=2" PVC 0,10 M</v>
          </cell>
          <cell r="C1100" t="str">
            <v>UN</v>
          </cell>
          <cell r="D1100" t="str">
            <v/>
          </cell>
        </row>
        <row r="1101">
          <cell r="A1101" t="str">
            <v>6.4.2.159</v>
          </cell>
          <cell r="B1101" t="str">
            <v>SUMINISTRO E INSTALACIÓN NIPLE PVC D=6" L=1 m</v>
          </cell>
          <cell r="C1101" t="str">
            <v>UN</v>
          </cell>
          <cell r="D1101" t="str">
            <v/>
          </cell>
        </row>
        <row r="1102">
          <cell r="A1102" t="str">
            <v>6.4.2.160</v>
          </cell>
          <cell r="B1102" t="str">
            <v>SUMINISTRO E INSTALACIÓN PASAMURO HD ELxEL L=0,20 M  D=3"</v>
          </cell>
          <cell r="C1102" t="str">
            <v>UN</v>
          </cell>
          <cell r="D1102" t="str">
            <v/>
          </cell>
        </row>
        <row r="1103">
          <cell r="A1103" t="str">
            <v>6.4.2.161</v>
          </cell>
          <cell r="B1103" t="str">
            <v>SUMINISTRO E INSTALACIÓN ABRAZADERA ACERO GALVANIZADO DE 2 AGUJEROS D=4"</v>
          </cell>
          <cell r="C1103" t="str">
            <v>UN</v>
          </cell>
          <cell r="D1103" t="str">
            <v/>
          </cell>
        </row>
        <row r="1104">
          <cell r="A1104" t="str">
            <v>6.4.2.162</v>
          </cell>
          <cell r="B1104" t="str">
            <v>SUMINISTRO E INSTALACIÓN NIPLE PVC D=4" L= 0,1 m</v>
          </cell>
          <cell r="C1104" t="str">
            <v>UN</v>
          </cell>
          <cell r="D1104" t="str">
            <v/>
          </cell>
        </row>
        <row r="1105">
          <cell r="A1105" t="str">
            <v>6.4.2.163</v>
          </cell>
          <cell r="B1105" t="str">
            <v>SUMINISTRO E INSTALACIÓN MACROMEDIDOR DE 6"</v>
          </cell>
          <cell r="C1105" t="str">
            <v>UN</v>
          </cell>
          <cell r="D1105" t="str">
            <v/>
          </cell>
        </row>
        <row r="1106">
          <cell r="A1106" t="str">
            <v>6.4.2.164</v>
          </cell>
          <cell r="B1106" t="str">
            <v>SUMINISTRO E INSTALACIÓN DE TEE PVC D=4"</v>
          </cell>
          <cell r="C1106" t="str">
            <v>UN</v>
          </cell>
          <cell r="D1106" t="str">
            <v/>
          </cell>
        </row>
        <row r="1107">
          <cell r="A1107" t="str">
            <v>6.4.2.165</v>
          </cell>
          <cell r="B1107" t="str">
            <v>DESMONTAJE SISTEMA DE BOMBEO DE 36 PH</v>
          </cell>
          <cell r="C1107" t="str">
            <v>UN</v>
          </cell>
          <cell r="D1107" t="str">
            <v/>
          </cell>
        </row>
        <row r="1108">
          <cell r="A1108" t="str">
            <v>6.4.2.166</v>
          </cell>
          <cell r="B1108" t="str">
            <v>DESMONTAJE SISTEMA DE BOMBEO DE 100 PH INCLUYENDO SUCCIÓN E IMPULSIÓN, ACCESORIOS REQUERIDOS Y TRASLADO DE TABLERO DE FUERZA, MEDIDOR Y LINEA DE FUERZA AL TABLERO.</v>
          </cell>
          <cell r="C1108" t="str">
            <v>UN</v>
          </cell>
          <cell r="D1108" t="str">
            <v/>
          </cell>
        </row>
        <row r="1109">
          <cell r="A1109" t="str">
            <v>6.4.2.167</v>
          </cell>
          <cell r="B1109" t="str">
            <v>TRASLADO DE VÁLVULA ANTICIPADORA</v>
          </cell>
          <cell r="C1109" t="str">
            <v>UN</v>
          </cell>
          <cell r="D1109" t="str">
            <v/>
          </cell>
        </row>
        <row r="1110">
          <cell r="A1110" t="str">
            <v>6.4.2.168</v>
          </cell>
          <cell r="B1110" t="str">
            <v>DESMONTAJE BRIDA CIEGA O TAPÓN DE LA LINEA DE 100 HP</v>
          </cell>
          <cell r="C1110" t="str">
            <v>UN</v>
          </cell>
          <cell r="D1110" t="str">
            <v/>
          </cell>
        </row>
        <row r="1111">
          <cell r="A1111" t="str">
            <v>6.4.2.169</v>
          </cell>
          <cell r="B1111" t="str">
            <v>DEMOLICION DE CUBIERTA TEJA GALVANIZADA</v>
          </cell>
          <cell r="C1111" t="str">
            <v>M2</v>
          </cell>
          <cell r="D1111" t="str">
            <v/>
          </cell>
        </row>
        <row r="1112">
          <cell r="A1112" t="str">
            <v>6.4.2.170</v>
          </cell>
          <cell r="B1112" t="str">
            <v>CORREA  PHR C 203 X 67 MM, E=3,0 MM</v>
          </cell>
          <cell r="C1112" t="str">
            <v>ML</v>
          </cell>
          <cell r="D1112" t="str">
            <v/>
          </cell>
        </row>
        <row r="1113">
          <cell r="A1113" t="str">
            <v>1.12.58</v>
          </cell>
          <cell r="B1113" t="str">
            <v>SUMINISTRO E INSTALACIÓN TEJA THERMOACUSTICA TIPO TRAPEZOIDAL a 360</v>
          </cell>
          <cell r="C1113" t="str">
            <v>M2</v>
          </cell>
          <cell r="D1113" t="str">
            <v/>
          </cell>
        </row>
        <row r="1114">
          <cell r="A1114" t="str">
            <v>6.4.2.171</v>
          </cell>
          <cell r="B1114" t="str">
            <v>ESCALERA VERTICAL CON PROTECCION EN TUBO D= 2" HG L= 6,15</v>
          </cell>
          <cell r="C1114" t="str">
            <v>UN</v>
          </cell>
          <cell r="D1114" t="str">
            <v/>
          </cell>
        </row>
        <row r="1115">
          <cell r="A1115" t="str">
            <v>6.4.2.172</v>
          </cell>
          <cell r="B1115" t="str">
            <v>SUMINISTRO E INSTALACION CODO  90°  Ø3" PVC.</v>
          </cell>
          <cell r="C1115" t="str">
            <v>UN</v>
          </cell>
          <cell r="D1115" t="str">
            <v/>
          </cell>
        </row>
        <row r="1116">
          <cell r="A1116" t="str">
            <v>6.4.2.173</v>
          </cell>
          <cell r="B1116" t="str">
            <v>SUMINISTRO E INSTALACIÓN MACROMEDIDOR DE 3"</v>
          </cell>
          <cell r="C1116" t="str">
            <v>UN</v>
          </cell>
          <cell r="D1116" t="str">
            <v/>
          </cell>
        </row>
        <row r="1117">
          <cell r="A1117" t="str">
            <v>6.4.2.174</v>
          </cell>
          <cell r="B1117" t="str">
            <v>SUMINISTRO E INSTALACIÓN PASAMURO HG ELxEL L=0,15 M  D=2,5"</v>
          </cell>
          <cell r="C1117" t="str">
            <v>UN</v>
          </cell>
          <cell r="D1117" t="str">
            <v/>
          </cell>
        </row>
        <row r="1118">
          <cell r="A1118" t="str">
            <v>6.4.2.175</v>
          </cell>
          <cell r="B1118" t="str">
            <v>SUMINISTRO E INSTALACIÓN PASAMURO HG ELxEL L=0,25 M  D=4"</v>
          </cell>
          <cell r="C1118" t="str">
            <v>UN</v>
          </cell>
          <cell r="D1118" t="str">
            <v/>
          </cell>
        </row>
        <row r="1119">
          <cell r="A1119" t="str">
            <v>6.4.2.176</v>
          </cell>
          <cell r="B1119" t="str">
            <v>SUMINISTRO E INSTALACIÓN PASAMURO HG ELxEL L=0,20 M  D=4"</v>
          </cell>
          <cell r="C1119" t="str">
            <v>UN</v>
          </cell>
          <cell r="D1119" t="str">
            <v/>
          </cell>
        </row>
        <row r="1120">
          <cell r="A1120" t="str">
            <v>6.4.2.177</v>
          </cell>
          <cell r="B1120" t="str">
            <v>SUMINISTRO E INSTALACIÓN PASAMURO HG ELxEB L=0,20 M  D=3"</v>
          </cell>
          <cell r="C1120" t="str">
            <v>UN</v>
          </cell>
          <cell r="D1120" t="str">
            <v/>
          </cell>
        </row>
        <row r="1121">
          <cell r="A1121" t="str">
            <v>6.4.2.178</v>
          </cell>
          <cell r="B1121" t="str">
            <v>SUMINISTRO E INSTALACIÓN PASAMURO HG ELxEL L=0,20 M  D=3"</v>
          </cell>
          <cell r="C1121" t="str">
            <v>UN</v>
          </cell>
          <cell r="D1121" t="str">
            <v/>
          </cell>
        </row>
        <row r="1122">
          <cell r="A1122" t="str">
            <v>6.4.2.179</v>
          </cell>
          <cell r="B1122" t="str">
            <v>SUMINISTRO E INSTALACIÓN TUBERÍA PRESION PVC D= 3" (Caja de Inspeccion)</v>
          </cell>
          <cell r="C1122" t="str">
            <v>ML</v>
          </cell>
          <cell r="D1122" t="str">
            <v/>
          </cell>
        </row>
        <row r="1123">
          <cell r="A1123" t="str">
            <v>6.4.2.180</v>
          </cell>
          <cell r="B1123" t="str">
            <v>SUMINISTRO E INSTALACIÓN TUBERÍA PRESION PVC D= 3" (Filtro y edim a C. I)</v>
          </cell>
          <cell r="C1123" t="str">
            <v>ML</v>
          </cell>
          <cell r="D1123" t="str">
            <v/>
          </cell>
        </row>
        <row r="1124">
          <cell r="A1124" t="str">
            <v>6.4.2.181</v>
          </cell>
          <cell r="B1124" t="str">
            <v xml:space="preserve">SUMINISTRO E INSTALACION LAMINA  EN PRFV esp=12mm, ancho=0,25m, H=0,26m, ANCLADO AL MURO EN ANGULO DE 1 1/2". </v>
          </cell>
          <cell r="C1124" t="str">
            <v>M2</v>
          </cell>
          <cell r="D1124" t="str">
            <v/>
          </cell>
        </row>
        <row r="1125">
          <cell r="A1125" t="str">
            <v>6.4.2.182</v>
          </cell>
          <cell r="B1125" t="str">
            <v>SUMINISTRO E INSTALACION NIPLE PVC Ø1" L=0,40 m. (tubo conector para medida nivel)</v>
          </cell>
          <cell r="C1125" t="str">
            <v>UN</v>
          </cell>
          <cell r="D1125" t="str">
            <v/>
          </cell>
        </row>
        <row r="1126">
          <cell r="A1126" t="str">
            <v>6.4.2.183</v>
          </cell>
          <cell r="B1126" t="str">
            <v>SUMINISTRO E INSTALACION NIPLE PVC Ø2" L=0,35 m. (tubo para medida nivel)</v>
          </cell>
          <cell r="C1126" t="str">
            <v>UN</v>
          </cell>
          <cell r="D1126" t="str">
            <v/>
          </cell>
        </row>
        <row r="1127">
          <cell r="A1127" t="str">
            <v>6.4.2.184</v>
          </cell>
          <cell r="B1127" t="str">
            <v>CANAL PARSHALL PREFRABRICADO EN PRFV esp=8 mm anclado a muro, según diseño.</v>
          </cell>
          <cell r="C1127" t="str">
            <v>UN</v>
          </cell>
          <cell r="D1127" t="str">
            <v/>
          </cell>
        </row>
        <row r="1128">
          <cell r="A1128" t="str">
            <v>6.4.2.185</v>
          </cell>
          <cell r="B1128" t="str">
            <v xml:space="preserve">MARCO EN DOBLE ANGULO 1 1/4" x 3/16". PARA SOPORTE BAFLE EN  PRFV, L= 4,6 m. según diseño.
</v>
          </cell>
          <cell r="C1128" t="str">
            <v>UN</v>
          </cell>
          <cell r="D1128" t="str">
            <v/>
          </cell>
        </row>
        <row r="1129">
          <cell r="A1129" t="str">
            <v>6.4.2.186</v>
          </cell>
          <cell r="B1129" t="str">
            <v>BAFLE PRFV B=0,6m H=2,00m Esp= 2cm. Incluye orificio superior, inferior y rendija según diseño. (SECCION A)</v>
          </cell>
          <cell r="C1129" t="str">
            <v>UN</v>
          </cell>
          <cell r="D1129" t="str">
            <v/>
          </cell>
        </row>
        <row r="1130">
          <cell r="A1130" t="str">
            <v>6.4.2.187</v>
          </cell>
          <cell r="B1130" t="str">
            <v>BAFLE PRFV B=0,6m H=2,00m Esp= 2cm. Incluye orificio superior, inferior y rendija según diseño. (SECCION B)</v>
          </cell>
          <cell r="C1130" t="str">
            <v>UN</v>
          </cell>
          <cell r="D1130" t="str">
            <v/>
          </cell>
        </row>
        <row r="1131">
          <cell r="A1131" t="str">
            <v>6.4.2.188</v>
          </cell>
          <cell r="B1131" t="str">
            <v>BAFLE PRFV B=0,6m H=2,00m Esp= 2cm. Incluye orificio superior, inferior y rendija según diseño. (SECCION C)</v>
          </cell>
          <cell r="C1131" t="str">
            <v>UN</v>
          </cell>
          <cell r="D1131" t="str">
            <v/>
          </cell>
        </row>
        <row r="1132">
          <cell r="A1132" t="str">
            <v>6.4.2.189</v>
          </cell>
          <cell r="B1132" t="str">
            <v>CANALETA DE LAVADO EN PRFV ancho efectivo= 0,20m altura efectiva= 0,13m y esp= 0,02m. L=1,7m.</v>
          </cell>
          <cell r="C1132" t="str">
            <v>UN</v>
          </cell>
          <cell r="D1132" t="str">
            <v/>
          </cell>
        </row>
        <row r="1133">
          <cell r="A1133" t="str">
            <v>2.4.169A</v>
          </cell>
          <cell r="B1133" t="str">
            <v>GRAVA PARA LECHO FILTRANTE TAMAÑO 38,1 mm</v>
          </cell>
          <cell r="C1133" t="str">
            <v>M3</v>
          </cell>
          <cell r="D1133" t="str">
            <v/>
          </cell>
        </row>
        <row r="1134">
          <cell r="A1134" t="str">
            <v>2.4.172A</v>
          </cell>
          <cell r="B1134" t="str">
            <v>ANTRACITA PARA FILTRO TE = 0,8 mm</v>
          </cell>
          <cell r="C1134" t="str">
            <v>M3</v>
          </cell>
          <cell r="D1134" t="str">
            <v/>
          </cell>
        </row>
        <row r="1135">
          <cell r="A1135" t="str">
            <v>2.4.258A</v>
          </cell>
          <cell r="B1135" t="str">
            <v>ARENAPARA FILTRO TE= 0,55 mm</v>
          </cell>
          <cell r="C1135" t="str">
            <v>M3</v>
          </cell>
          <cell r="D1135" t="str">
            <v/>
          </cell>
        </row>
        <row r="1136">
          <cell r="A1136" t="str">
            <v>6.4.2.190</v>
          </cell>
          <cell r="B1136" t="str">
            <v>VIGA TRIANGULAR BASE= 0,30 m, ALTURA= 0,25 m, e= 0,10 m. INCLUYE NIPLE EN PVC UBICADO HORIZONTALMENTE D= 1/2", CADA 0,075 m. L= 1,34 SEGÚN DISEÑO</v>
          </cell>
          <cell r="C1136" t="str">
            <v>UN</v>
          </cell>
          <cell r="D1136" t="str">
            <v/>
          </cell>
        </row>
        <row r="1137">
          <cell r="A1137" t="str">
            <v>6.4.2.191</v>
          </cell>
          <cell r="B1137" t="str">
            <v>MULTIPLES DE ALIMENTACION PVC D= 3" L= 0,25 m</v>
          </cell>
          <cell r="C1137" t="str">
            <v>UN</v>
          </cell>
          <cell r="D1137" t="str">
            <v/>
          </cell>
        </row>
        <row r="1138">
          <cell r="A1138" t="str">
            <v>6.4.2.192</v>
          </cell>
          <cell r="B1138" t="str">
            <v>MULTIPLES SUCCIONADORES PVC 2" C/ 0,4 m L= 0,50 m</v>
          </cell>
          <cell r="C1138" t="str">
            <v>UN</v>
          </cell>
          <cell r="D1138" t="str">
            <v/>
          </cell>
        </row>
        <row r="1139">
          <cell r="A1139" t="str">
            <v>6.4.2.193</v>
          </cell>
          <cell r="B1139" t="str">
            <v xml:space="preserve">PLACAS EN FIBROCEMENTO H= 0,05 M, ANCHO=0,10 M, L= 1,2 M SOPORTADAS POR DOS SECCIONES DE ANGULO DE 2 1/2" X 3/16". L= 1,1 M, ANCLADAS CON PERNOS EXPANSIVOS A LOS MUROS Y LAS PLACAS.
</v>
          </cell>
          <cell r="C1139" t="str">
            <v>UN</v>
          </cell>
          <cell r="D1139" t="str">
            <v/>
          </cell>
        </row>
        <row r="1140">
          <cell r="A1140" t="str">
            <v>6.4.2.194</v>
          </cell>
          <cell r="B1140" t="str">
            <v>MÚLTIPLE DE RECOLECCIÓN Ø 2,5" C/0,506 m, CON 7 ORIFICIOS DE Ø1/2" C/0,15 m. L=1,20M. (EN UN EXTREMO CON ADAPTADOR MACHO Y CON TAPON POR EL OPUESTO)</v>
          </cell>
          <cell r="C1140" t="str">
            <v>UN</v>
          </cell>
          <cell r="D1140" t="str">
            <v/>
          </cell>
        </row>
        <row r="1141">
          <cell r="A1141" t="str">
            <v>6.4.2.195</v>
          </cell>
          <cell r="B1141" t="str">
            <v>MODULO HEXAGONAL INCLINACIÓN = 60° en PAD cal. 60, e=6mm.</v>
          </cell>
          <cell r="C1141" t="str">
            <v>UN</v>
          </cell>
          <cell r="D1141" t="str">
            <v/>
          </cell>
        </row>
        <row r="1142">
          <cell r="A1142" t="str">
            <v>3.17.10A</v>
          </cell>
          <cell r="B1142" t="str">
            <v xml:space="preserve">POZO DE INSPECCIÓN D=1.50 M, H  3.50  &lt; H &lt; 4,5 </v>
          </cell>
          <cell r="C1142" t="str">
            <v>UN</v>
          </cell>
          <cell r="D1142" t="str">
            <v/>
          </cell>
        </row>
        <row r="1143">
          <cell r="A1143" t="str">
            <v>3.17.10B</v>
          </cell>
          <cell r="B1143" t="str">
            <v>POZO DE INSPECCIÓN D=1.50 M, H  5.50  &lt; H &lt; 6.50</v>
          </cell>
          <cell r="C1143" t="str">
            <v>UN</v>
          </cell>
          <cell r="D1143" t="str">
            <v/>
          </cell>
        </row>
        <row r="1144">
          <cell r="A1144" t="str">
            <v>6.4.2.196</v>
          </cell>
          <cell r="B1144" t="str">
            <v>SUMINISTRO E INSTALACION TUBERÍA DE ALCANTARILALDO Ø=18"</v>
          </cell>
          <cell r="C1144" t="str">
            <v>ML</v>
          </cell>
          <cell r="D1144" t="str">
            <v/>
          </cell>
        </row>
        <row r="1145">
          <cell r="A1145" t="str">
            <v>6.4.2.197</v>
          </cell>
          <cell r="B1145" t="str">
            <v>SUMINISTRO E INSTALACION TUBERÍA DE ALCANTARILALDO Ø=27"</v>
          </cell>
          <cell r="C1145" t="str">
            <v>ML</v>
          </cell>
          <cell r="D1145" t="str">
            <v/>
          </cell>
        </row>
        <row r="1146">
          <cell r="A1146" t="str">
            <v>6.4.2.198</v>
          </cell>
          <cell r="B1146" t="str">
            <v>SUMINISTRO E INSTALACION TUBERÍA DE ALCANTARILALDO Ø=30"</v>
          </cell>
          <cell r="C1146" t="str">
            <v>ML</v>
          </cell>
          <cell r="D1146" t="str">
            <v/>
          </cell>
        </row>
        <row r="1147">
          <cell r="A1147" t="str">
            <v>3.17.3</v>
          </cell>
          <cell r="B1147" t="str">
            <v>PLACA DE FONDO O BASE DE POZO DE INSPECCION DIAMETRO = 1,95 m</v>
          </cell>
          <cell r="C1147" t="str">
            <v>UN</v>
          </cell>
          <cell r="D1147" t="str">
            <v/>
          </cell>
        </row>
        <row r="1148">
          <cell r="A1148" t="str">
            <v>6.4.2.199</v>
          </cell>
          <cell r="B1148" t="str">
            <v>CAÑUELA POZO DE INSPECCION PARA TUBERIA ENTRE 24" Y 34" (Concreto fc´= 28 Mpa elab. En obra)</v>
          </cell>
          <cell r="C1148" t="str">
            <v>ML</v>
          </cell>
          <cell r="D1148" t="str">
            <v/>
          </cell>
        </row>
        <row r="1149">
          <cell r="A1149" t="str">
            <v>3.11.2</v>
          </cell>
          <cell r="B1149" t="str">
            <v>CARGUE Y TRANSPORTE DE MATERIALES SUELTOS,  PRODUCTO DE SOBRANTES Y/O DERRUMBES (INCLUYE ACARREO LIBRE 5 KM.)</v>
          </cell>
          <cell r="C1149" t="str">
            <v>M3</v>
          </cell>
          <cell r="D1149" t="str">
            <v/>
          </cell>
        </row>
        <row r="1150">
          <cell r="A1150" t="str">
            <v>3.5.1</v>
          </cell>
          <cell r="B1150" t="str">
            <v>SUMINISTRO, EXTENDIDA MATERIAL GRANULAR (RECEBO) PARA AFIRMADO, SIN COMPACTAR HASTA UN DIÁMETRO DE 5" Y UN ÍNDICE PLÁSTICO MENOR O IGUAL 9%  (**)</v>
          </cell>
          <cell r="C1150" t="str">
            <v>M3</v>
          </cell>
          <cell r="D1150" t="str">
            <v/>
          </cell>
        </row>
        <row r="1151">
          <cell r="A1151" t="str">
            <v>6.4.2.200</v>
          </cell>
          <cell r="B1151" t="str">
            <v>VALVULA DE COMPUERTA COLUMNA DE SUSPENSION PSS RECTANGULAR de 0,15 x 0,15 m. de Vástago ascendente L= 0,20 m. D= 6"</v>
          </cell>
          <cell r="C1151" t="str">
            <v>UN</v>
          </cell>
          <cell r="D1151" t="str">
            <v/>
          </cell>
        </row>
        <row r="1152">
          <cell r="A1152" t="str">
            <v>6.4.2.201</v>
          </cell>
          <cell r="B1152" t="str">
            <v>VALVULA DE COMPUERTA COLUMNA DE SUSPENSION PSS RECTANGULAR de 0,15 x 0,15 m. de Vástago ascendente L= 0,60 m. D= 6"</v>
          </cell>
          <cell r="C1152" t="str">
            <v>UN</v>
          </cell>
          <cell r="D1152" t="str">
            <v/>
          </cell>
        </row>
        <row r="1153">
          <cell r="A1153" t="str">
            <v>6.4.2.202</v>
          </cell>
          <cell r="B1153" t="str">
            <v>VALVULA DE COMPUERTA COLUMNA DE SUSPENSION PSS RECTANGULAR de 0,20 x 0,20 m. de Vástago ascendente L= 2,56 m. D= 8"</v>
          </cell>
          <cell r="C1153" t="str">
            <v>UN</v>
          </cell>
          <cell r="D1153" t="str">
            <v/>
          </cell>
        </row>
        <row r="1154">
          <cell r="A1154" t="str">
            <v>6.4.2.203</v>
          </cell>
          <cell r="B1154" t="str">
            <v>VALVULA DE COMPUERTA COLUMNA DE SUSPENSION PSS RECTANGULAR de 0,15 x 0,15 m. de Vástago ascendente L= 1,30 m. D= 6"</v>
          </cell>
          <cell r="C1154" t="str">
            <v>UN</v>
          </cell>
          <cell r="D1154" t="str">
            <v/>
          </cell>
        </row>
        <row r="1155">
          <cell r="A1155" t="str">
            <v>6.4.2.204</v>
          </cell>
          <cell r="B1155" t="str">
            <v>PASAMURO HG 4" EL x ER L= 0,45 m   Z= 0,125 EL</v>
          </cell>
          <cell r="C1155" t="str">
            <v>UN</v>
          </cell>
          <cell r="D1155" t="str">
            <v/>
          </cell>
        </row>
        <row r="1156">
          <cell r="A1156" t="str">
            <v>6.4.2.205</v>
          </cell>
          <cell r="B1156" t="str">
            <v>SUMINISTRO E INSTALACION DE REGLILLA DE MEDICION CANALETA PARSHALL EN ACRILICO COLOR AZUL segun detalle.</v>
          </cell>
          <cell r="C1156" t="str">
            <v>UN</v>
          </cell>
          <cell r="D1156" t="str">
            <v/>
          </cell>
        </row>
        <row r="1157">
          <cell r="A1157" t="str">
            <v>6.4.2.206</v>
          </cell>
          <cell r="B1157" t="str">
            <v>PLATINA CABLE SUPERIOR EN ACERO 250MM X 250MM, ESP: 1".</v>
          </cell>
          <cell r="C1157" t="str">
            <v>UN</v>
          </cell>
          <cell r="D1157" t="str">
            <v/>
          </cell>
        </row>
        <row r="1158">
          <cell r="A1158" t="str">
            <v>6.4.2.207</v>
          </cell>
          <cell r="B1158" t="str">
            <v>PLATINA CABLE INFERIOR EN ACERO 250MM X 250MM, ESP: 1".</v>
          </cell>
          <cell r="C1158" t="str">
            <v>UN</v>
          </cell>
          <cell r="D1158" t="str">
            <v/>
          </cell>
        </row>
        <row r="1159">
          <cell r="A1159" t="str">
            <v>6.4.2.208</v>
          </cell>
          <cell r="B1159" t="str">
            <v>VARILLA DE ANCLAJE A CABLE SUPERIOR, 1 1/4".L=2,70 M.</v>
          </cell>
          <cell r="C1159" t="str">
            <v>UN</v>
          </cell>
          <cell r="D1159" t="str">
            <v/>
          </cell>
        </row>
        <row r="1160">
          <cell r="A1160" t="str">
            <v>6.4.2.209</v>
          </cell>
          <cell r="B1160" t="str">
            <v>VARILLA DE ANCLAJE A CABLE INFERIOR 1". L=1,70 M.</v>
          </cell>
          <cell r="C1160" t="str">
            <v>UN</v>
          </cell>
          <cell r="D1160" t="str">
            <v/>
          </cell>
        </row>
        <row r="1161">
          <cell r="A1161" t="str">
            <v>6.4.2.210</v>
          </cell>
          <cell r="B1161" t="str">
            <v xml:space="preserve">CABLE SUPERIOR PRINCIPAL EN ACERO FU: 1770 MPA. (REF. 6 X 37, 6 TORONES X 37 ALAMBRES C/U) 32MM. </v>
          </cell>
          <cell r="C1161" t="str">
            <v>ML.</v>
          </cell>
          <cell r="D1161" t="str">
            <v/>
          </cell>
        </row>
        <row r="1162">
          <cell r="A1162" t="str">
            <v>6.4.2.211</v>
          </cell>
          <cell r="B1162" t="str">
            <v xml:space="preserve">CABLE INFERIOR SECUNDARIO EN ACERO FU: 1770 MPA. |(REF. 6 X 19, 6 TORONES X 19 ALAMBRES C/U) 24MM. </v>
          </cell>
          <cell r="C1162" t="str">
            <v>ML.</v>
          </cell>
          <cell r="D1162" t="str">
            <v/>
          </cell>
        </row>
        <row r="1163">
          <cell r="A1163" t="str">
            <v>6.4.2.212</v>
          </cell>
          <cell r="B1163" t="str">
            <v>CABLE EN ACERO 10 MM FU: 1770 MPA. PARA PENDOLONES SUPERIORES.</v>
          </cell>
          <cell r="C1163" t="str">
            <v>ML.</v>
          </cell>
          <cell r="D1163" t="str">
            <v/>
          </cell>
        </row>
        <row r="1164">
          <cell r="A1164" t="str">
            <v>6.4.2.213</v>
          </cell>
          <cell r="B1164" t="str">
            <v>CABLE EN ACERO 6 MM FU: 1770 MPA. PARA PENDOLONES INFERIORES.</v>
          </cell>
          <cell r="C1164" t="str">
            <v>ML.</v>
          </cell>
          <cell r="D1164" t="str">
            <v/>
          </cell>
        </row>
        <row r="1165">
          <cell r="A1165" t="str">
            <v>6.4.2.214</v>
          </cell>
          <cell r="B1165" t="str">
            <v>ABRAZADERA PLATINA 1/2" INCLUYE 2 ARMELLAS SOLDADAS A PLATINA DE 5/8" Y PERNO DE 5/8".</v>
          </cell>
          <cell r="C1165" t="str">
            <v>UN</v>
          </cell>
          <cell r="D1165" t="str">
            <v/>
          </cell>
        </row>
        <row r="1166">
          <cell r="A1166" t="str">
            <v>6.4.2.215</v>
          </cell>
          <cell r="B1166" t="str">
            <v>SUJETACABLES EN ACERO DE 1 1/4".</v>
          </cell>
          <cell r="C1166" t="str">
            <v>UN</v>
          </cell>
          <cell r="D1166" t="str">
            <v/>
          </cell>
        </row>
        <row r="1167">
          <cell r="A1167" t="str">
            <v>6.4.2.216</v>
          </cell>
          <cell r="B1167" t="str">
            <v>SUJETACABLES EN ACERO DE 1".</v>
          </cell>
          <cell r="C1167" t="str">
            <v>UN</v>
          </cell>
          <cell r="D1167" t="str">
            <v/>
          </cell>
        </row>
        <row r="1168">
          <cell r="A1168" t="str">
            <v>6.4.2.217</v>
          </cell>
          <cell r="B1168" t="str">
            <v>SUJETACABLES EN ACERO DE 10MM.</v>
          </cell>
          <cell r="C1168" t="str">
            <v>UN</v>
          </cell>
          <cell r="D1168" t="str">
            <v/>
          </cell>
        </row>
        <row r="1169">
          <cell r="A1169" t="str">
            <v>6.4.2.218</v>
          </cell>
          <cell r="B1169" t="str">
            <v>SUJETACABLES EN ACERO DE 8MM.</v>
          </cell>
          <cell r="C1169" t="str">
            <v>UN</v>
          </cell>
          <cell r="D1169" t="str">
            <v/>
          </cell>
        </row>
        <row r="1170">
          <cell r="A1170" t="str">
            <v>6.4.2.219</v>
          </cell>
          <cell r="B1170" t="str">
            <v>COLUMNA EN PERFIL CIRCULAR Ø 6", 4MM. SEGÚN DISEÑO.</v>
          </cell>
          <cell r="C1170" t="str">
            <v>KG</v>
          </cell>
          <cell r="D1170" t="str">
            <v/>
          </cell>
        </row>
        <row r="1171">
          <cell r="A1171" t="str">
            <v>6.4.2.220</v>
          </cell>
          <cell r="B1171" t="str">
            <v>PLATINA PLACA BASE DE TORRE EN ACERO 350MM X 350MM, ESP: 5/16", 4 ATIESADORES PL 3/8", 4 PERNOS DE ANCLAJE L= 40CM. Ø 3/4" Y BASE ARMADA ENBEBIDA EN EL CONCRETO 4L 1,5X1,5X1/4". SEGÚN DISEÑO.</v>
          </cell>
          <cell r="C1171" t="str">
            <v>UN</v>
          </cell>
          <cell r="D1171" t="str">
            <v/>
          </cell>
        </row>
        <row r="1172">
          <cell r="A1172" t="str">
            <v>6.4.2.221</v>
          </cell>
          <cell r="B1172" t="str">
            <v xml:space="preserve">
SUMINISTRO E INSTALACIÓN DE TUBERÍA DE ACERO 16”*3/8 , QUE SERVIRÁ COMO CAMISA PARA INSTALACIÓN TUBERÍA DE 12" EN PVC.
</v>
          </cell>
          <cell r="C1172" t="str">
            <v>ML</v>
          </cell>
          <cell r="D1172" t="str">
            <v/>
          </cell>
        </row>
        <row r="1173">
          <cell r="A1173" t="str">
            <v>3.3.4</v>
          </cell>
          <cell r="B1173" t="str">
            <v>SUMINISTRO E INSTALACIÓN CONCRETO DE 14 Mpa - (2000 P.S.I).  POBRE</v>
          </cell>
          <cell r="C1173" t="str">
            <v>M3</v>
          </cell>
          <cell r="D1173" t="str">
            <v/>
          </cell>
        </row>
        <row r="1174">
          <cell r="A1174" t="str">
            <v/>
          </cell>
          <cell r="B1174" t="str">
            <v/>
          </cell>
          <cell r="C1174" t="str">
            <v/>
          </cell>
          <cell r="D1174" t="str">
            <v/>
          </cell>
        </row>
        <row r="1175">
          <cell r="A1175" t="str">
            <v/>
          </cell>
          <cell r="B1175" t="str">
            <v/>
          </cell>
          <cell r="C1175" t="str">
            <v/>
          </cell>
          <cell r="D1175" t="str">
            <v/>
          </cell>
        </row>
        <row r="1176">
          <cell r="A1176" t="str">
            <v/>
          </cell>
          <cell r="B1176" t="str">
            <v/>
          </cell>
          <cell r="C1176" t="str">
            <v/>
          </cell>
          <cell r="D1176" t="str">
            <v/>
          </cell>
        </row>
        <row r="1177">
          <cell r="A1177" t="str">
            <v/>
          </cell>
          <cell r="B1177" t="str">
            <v/>
          </cell>
          <cell r="C1177" t="str">
            <v/>
          </cell>
          <cell r="D1177" t="str">
            <v/>
          </cell>
        </row>
        <row r="1178">
          <cell r="A1178" t="str">
            <v/>
          </cell>
          <cell r="B1178" t="str">
            <v/>
          </cell>
          <cell r="C1178" t="str">
            <v/>
          </cell>
          <cell r="D1178" t="str">
            <v/>
          </cell>
        </row>
        <row r="1179">
          <cell r="A1179" t="str">
            <v/>
          </cell>
          <cell r="B1179" t="str">
            <v/>
          </cell>
          <cell r="C1179" t="str">
            <v/>
          </cell>
          <cell r="D1179" t="str">
            <v/>
          </cell>
        </row>
        <row r="1180">
          <cell r="A1180" t="str">
            <v/>
          </cell>
          <cell r="B1180" t="str">
            <v/>
          </cell>
          <cell r="C1180" t="str">
            <v/>
          </cell>
          <cell r="D1180" t="str">
            <v/>
          </cell>
        </row>
        <row r="1181">
          <cell r="A1181" t="str">
            <v/>
          </cell>
          <cell r="B1181" t="str">
            <v/>
          </cell>
          <cell r="C1181" t="str">
            <v/>
          </cell>
          <cell r="D1181" t="str">
            <v/>
          </cell>
        </row>
        <row r="1182">
          <cell r="A1182" t="str">
            <v/>
          </cell>
          <cell r="B1182" t="str">
            <v/>
          </cell>
          <cell r="C1182" t="str">
            <v/>
          </cell>
          <cell r="D1182" t="str">
            <v/>
          </cell>
        </row>
        <row r="1183">
          <cell r="A1183" t="str">
            <v/>
          </cell>
          <cell r="B1183" t="str">
            <v/>
          </cell>
          <cell r="C1183" t="str">
            <v/>
          </cell>
          <cell r="D1183" t="str">
            <v/>
          </cell>
        </row>
        <row r="1184">
          <cell r="A1184" t="str">
            <v/>
          </cell>
          <cell r="B1184" t="str">
            <v/>
          </cell>
          <cell r="C1184" t="str">
            <v/>
          </cell>
          <cell r="D1184" t="str">
            <v/>
          </cell>
        </row>
        <row r="1185">
          <cell r="A1185" t="str">
            <v/>
          </cell>
          <cell r="B1185" t="str">
            <v/>
          </cell>
          <cell r="C1185" t="str">
            <v/>
          </cell>
          <cell r="D1185" t="str">
            <v/>
          </cell>
        </row>
        <row r="1186">
          <cell r="A1186" t="str">
            <v/>
          </cell>
          <cell r="B1186" t="str">
            <v/>
          </cell>
          <cell r="C1186" t="str">
            <v/>
          </cell>
          <cell r="D1186" t="str">
            <v/>
          </cell>
        </row>
        <row r="1187">
          <cell r="A1187" t="str">
            <v/>
          </cell>
          <cell r="B1187" t="str">
            <v/>
          </cell>
          <cell r="C1187" t="str">
            <v/>
          </cell>
          <cell r="D1187" t="str">
            <v/>
          </cell>
        </row>
        <row r="1188">
          <cell r="A1188" t="str">
            <v/>
          </cell>
          <cell r="B1188" t="str">
            <v/>
          </cell>
          <cell r="C1188" t="str">
            <v/>
          </cell>
          <cell r="D1188" t="str">
            <v/>
          </cell>
        </row>
        <row r="1189">
          <cell r="A1189" t="str">
            <v/>
          </cell>
          <cell r="B1189" t="str">
            <v/>
          </cell>
          <cell r="C1189" t="str">
            <v/>
          </cell>
          <cell r="D1189" t="str">
            <v/>
          </cell>
        </row>
        <row r="1190">
          <cell r="A1190" t="str">
            <v/>
          </cell>
          <cell r="B1190" t="str">
            <v/>
          </cell>
          <cell r="C1190" t="str">
            <v/>
          </cell>
          <cell r="D1190" t="str">
            <v/>
          </cell>
        </row>
        <row r="1191">
          <cell r="A1191" t="str">
            <v/>
          </cell>
          <cell r="B1191" t="str">
            <v/>
          </cell>
          <cell r="C1191" t="str">
            <v/>
          </cell>
          <cell r="D1191" t="str">
            <v/>
          </cell>
        </row>
        <row r="1192">
          <cell r="A1192" t="str">
            <v/>
          </cell>
          <cell r="B1192" t="str">
            <v/>
          </cell>
          <cell r="C1192" t="str">
            <v/>
          </cell>
          <cell r="D1192" t="str">
            <v/>
          </cell>
        </row>
        <row r="1193">
          <cell r="A1193" t="str">
            <v/>
          </cell>
          <cell r="B1193" t="str">
            <v/>
          </cell>
          <cell r="C1193" t="str">
            <v/>
          </cell>
          <cell r="D1193" t="str">
            <v/>
          </cell>
        </row>
        <row r="1194">
          <cell r="A1194" t="str">
            <v/>
          </cell>
          <cell r="B1194" t="str">
            <v/>
          </cell>
          <cell r="C1194" t="str">
            <v/>
          </cell>
          <cell r="D1194" t="str">
            <v/>
          </cell>
        </row>
        <row r="1195">
          <cell r="A1195" t="str">
            <v/>
          </cell>
          <cell r="B1195" t="str">
            <v/>
          </cell>
          <cell r="C1195" t="str">
            <v/>
          </cell>
          <cell r="D1195" t="str">
            <v/>
          </cell>
        </row>
        <row r="1196">
          <cell r="A1196" t="str">
            <v/>
          </cell>
          <cell r="B1196" t="str">
            <v/>
          </cell>
          <cell r="C1196" t="str">
            <v/>
          </cell>
          <cell r="D1196" t="str">
            <v/>
          </cell>
        </row>
        <row r="1197">
          <cell r="A1197" t="str">
            <v/>
          </cell>
          <cell r="B1197" t="str">
            <v/>
          </cell>
          <cell r="C1197" t="str">
            <v/>
          </cell>
          <cell r="D1197" t="str">
            <v/>
          </cell>
        </row>
        <row r="1198">
          <cell r="A1198" t="str">
            <v/>
          </cell>
          <cell r="B1198" t="str">
            <v/>
          </cell>
          <cell r="C1198" t="str">
            <v/>
          </cell>
          <cell r="D1198" t="str">
            <v/>
          </cell>
        </row>
        <row r="1199">
          <cell r="A1199" t="str">
            <v/>
          </cell>
          <cell r="B1199" t="str">
            <v/>
          </cell>
          <cell r="C1199" t="str">
            <v/>
          </cell>
          <cell r="D1199" t="str">
            <v/>
          </cell>
        </row>
        <row r="1200">
          <cell r="A1200" t="str">
            <v/>
          </cell>
          <cell r="B1200" t="str">
            <v/>
          </cell>
          <cell r="C1200" t="str">
            <v/>
          </cell>
          <cell r="D1200" t="str">
            <v/>
          </cell>
        </row>
        <row r="1201">
          <cell r="A1201" t="str">
            <v/>
          </cell>
          <cell r="B1201" t="str">
            <v/>
          </cell>
          <cell r="C1201" t="str">
            <v/>
          </cell>
          <cell r="D1201" t="str">
            <v/>
          </cell>
        </row>
        <row r="1202">
          <cell r="A1202" t="str">
            <v/>
          </cell>
          <cell r="B1202" t="str">
            <v/>
          </cell>
          <cell r="C1202" t="str">
            <v/>
          </cell>
          <cell r="D1202" t="str">
            <v/>
          </cell>
        </row>
        <row r="1203">
          <cell r="A1203" t="str">
            <v/>
          </cell>
          <cell r="B1203" t="str">
            <v/>
          </cell>
          <cell r="C1203" t="str">
            <v/>
          </cell>
          <cell r="D1203" t="str">
            <v/>
          </cell>
        </row>
        <row r="1204">
          <cell r="A1204" t="str">
            <v/>
          </cell>
          <cell r="B1204" t="str">
            <v/>
          </cell>
          <cell r="C1204" t="str">
            <v/>
          </cell>
          <cell r="D1204" t="str">
            <v/>
          </cell>
        </row>
        <row r="1205">
          <cell r="A1205" t="str">
            <v/>
          </cell>
          <cell r="B1205" t="str">
            <v/>
          </cell>
          <cell r="C1205" t="str">
            <v/>
          </cell>
          <cell r="D1205" t="str">
            <v/>
          </cell>
        </row>
        <row r="1206">
          <cell r="A1206" t="str">
            <v/>
          </cell>
          <cell r="B1206" t="str">
            <v/>
          </cell>
          <cell r="C1206" t="str">
            <v/>
          </cell>
          <cell r="D1206" t="str">
            <v/>
          </cell>
        </row>
        <row r="1207">
          <cell r="A1207" t="str">
            <v/>
          </cell>
          <cell r="B1207" t="str">
            <v/>
          </cell>
          <cell r="C1207" t="str">
            <v/>
          </cell>
          <cell r="D1207" t="str">
            <v/>
          </cell>
        </row>
        <row r="1208">
          <cell r="A1208" t="str">
            <v/>
          </cell>
          <cell r="B1208" t="str">
            <v/>
          </cell>
          <cell r="C1208" t="str">
            <v/>
          </cell>
          <cell r="D1208" t="str">
            <v/>
          </cell>
        </row>
        <row r="1209">
          <cell r="A1209" t="str">
            <v/>
          </cell>
          <cell r="B1209" t="str">
            <v/>
          </cell>
          <cell r="C1209" t="str">
            <v/>
          </cell>
          <cell r="D1209" t="str">
            <v/>
          </cell>
        </row>
        <row r="1210">
          <cell r="A1210" t="str">
            <v/>
          </cell>
          <cell r="B1210" t="str">
            <v/>
          </cell>
          <cell r="C1210" t="str">
            <v/>
          </cell>
          <cell r="D1210" t="str">
            <v/>
          </cell>
        </row>
        <row r="1211">
          <cell r="A1211" t="str">
            <v/>
          </cell>
          <cell r="B1211" t="str">
            <v/>
          </cell>
          <cell r="C1211" t="str">
            <v/>
          </cell>
          <cell r="D1211" t="str">
            <v/>
          </cell>
        </row>
        <row r="1212">
          <cell r="A1212" t="str">
            <v/>
          </cell>
          <cell r="B1212" t="str">
            <v/>
          </cell>
          <cell r="C1212" t="str">
            <v/>
          </cell>
          <cell r="D1212" t="str">
            <v/>
          </cell>
        </row>
        <row r="1213">
          <cell r="A1213" t="str">
            <v/>
          </cell>
          <cell r="B1213" t="str">
            <v/>
          </cell>
          <cell r="C1213" t="str">
            <v/>
          </cell>
          <cell r="D1213" t="str">
            <v/>
          </cell>
        </row>
        <row r="1214">
          <cell r="A1214" t="str">
            <v/>
          </cell>
          <cell r="B1214" t="str">
            <v/>
          </cell>
          <cell r="C1214" t="str">
            <v/>
          </cell>
          <cell r="D1214" t="str">
            <v/>
          </cell>
        </row>
        <row r="1215">
          <cell r="A1215" t="str">
            <v/>
          </cell>
          <cell r="B1215" t="str">
            <v/>
          </cell>
          <cell r="C1215" t="str">
            <v/>
          </cell>
          <cell r="D1215" t="str">
            <v/>
          </cell>
        </row>
        <row r="1216">
          <cell r="A1216" t="str">
            <v/>
          </cell>
          <cell r="B1216" t="str">
            <v/>
          </cell>
          <cell r="C1216" t="str">
            <v/>
          </cell>
          <cell r="D1216" t="str">
            <v/>
          </cell>
        </row>
        <row r="1217">
          <cell r="A1217" t="str">
            <v/>
          </cell>
          <cell r="B1217" t="str">
            <v/>
          </cell>
          <cell r="C1217" t="str">
            <v/>
          </cell>
          <cell r="D1217" t="str">
            <v/>
          </cell>
        </row>
        <row r="1218">
          <cell r="A1218" t="str">
            <v/>
          </cell>
          <cell r="B1218" t="str">
            <v/>
          </cell>
          <cell r="C1218" t="str">
            <v/>
          </cell>
          <cell r="D1218" t="str">
            <v/>
          </cell>
        </row>
        <row r="1219">
          <cell r="A1219" t="str">
            <v/>
          </cell>
          <cell r="B1219" t="str">
            <v/>
          </cell>
          <cell r="C1219" t="str">
            <v/>
          </cell>
          <cell r="D1219" t="str">
            <v/>
          </cell>
        </row>
        <row r="1220">
          <cell r="A1220" t="str">
            <v/>
          </cell>
          <cell r="B1220" t="str">
            <v/>
          </cell>
          <cell r="C1220" t="str">
            <v/>
          </cell>
          <cell r="D1220" t="str">
            <v/>
          </cell>
        </row>
        <row r="1221">
          <cell r="A1221" t="str">
            <v/>
          </cell>
          <cell r="B1221" t="str">
            <v/>
          </cell>
          <cell r="C1221" t="str">
            <v/>
          </cell>
          <cell r="D1221" t="str">
            <v/>
          </cell>
        </row>
        <row r="1222">
          <cell r="A1222" t="str">
            <v/>
          </cell>
          <cell r="B1222" t="str">
            <v/>
          </cell>
          <cell r="C1222" t="str">
            <v/>
          </cell>
          <cell r="D1222" t="str">
            <v/>
          </cell>
        </row>
        <row r="1223">
          <cell r="A1223" t="str">
            <v/>
          </cell>
          <cell r="B1223" t="str">
            <v/>
          </cell>
          <cell r="C1223" t="str">
            <v/>
          </cell>
          <cell r="D1223" t="str">
            <v/>
          </cell>
        </row>
        <row r="1224">
          <cell r="A1224" t="str">
            <v/>
          </cell>
          <cell r="B1224" t="str">
            <v/>
          </cell>
          <cell r="C1224" t="str">
            <v/>
          </cell>
          <cell r="D1224" t="str">
            <v/>
          </cell>
        </row>
        <row r="1225">
          <cell r="A1225" t="str">
            <v/>
          </cell>
          <cell r="B1225" t="str">
            <v/>
          </cell>
          <cell r="C1225" t="str">
            <v/>
          </cell>
          <cell r="D1225" t="str">
            <v/>
          </cell>
        </row>
        <row r="1226">
          <cell r="A1226" t="str">
            <v/>
          </cell>
          <cell r="B1226" t="str">
            <v/>
          </cell>
          <cell r="C1226" t="str">
            <v/>
          </cell>
          <cell r="D1226" t="str">
            <v/>
          </cell>
        </row>
        <row r="1227">
          <cell r="A1227" t="str">
            <v/>
          </cell>
          <cell r="B1227" t="str">
            <v/>
          </cell>
          <cell r="C1227" t="str">
            <v/>
          </cell>
          <cell r="D1227" t="str">
            <v/>
          </cell>
        </row>
        <row r="1228">
          <cell r="A1228" t="str">
            <v/>
          </cell>
          <cell r="B1228" t="str">
            <v/>
          </cell>
          <cell r="C1228" t="str">
            <v/>
          </cell>
          <cell r="D1228" t="str">
            <v/>
          </cell>
        </row>
        <row r="1229">
          <cell r="A1229" t="str">
            <v/>
          </cell>
          <cell r="B1229" t="str">
            <v/>
          </cell>
          <cell r="C1229" t="str">
            <v/>
          </cell>
          <cell r="D1229" t="str">
            <v/>
          </cell>
        </row>
        <row r="1230">
          <cell r="A1230" t="str">
            <v/>
          </cell>
          <cell r="B1230" t="str">
            <v/>
          </cell>
          <cell r="C1230" t="str">
            <v/>
          </cell>
          <cell r="D1230" t="str">
            <v/>
          </cell>
        </row>
        <row r="1231">
          <cell r="A1231" t="str">
            <v/>
          </cell>
          <cell r="B1231" t="str">
            <v/>
          </cell>
          <cell r="C1231" t="str">
            <v/>
          </cell>
          <cell r="D1231" t="str">
            <v/>
          </cell>
        </row>
        <row r="1232">
          <cell r="A1232" t="str">
            <v/>
          </cell>
          <cell r="B1232" t="str">
            <v/>
          </cell>
          <cell r="C1232" t="str">
            <v/>
          </cell>
          <cell r="D1232" t="str">
            <v/>
          </cell>
        </row>
        <row r="1233">
          <cell r="A1233" t="str">
            <v/>
          </cell>
          <cell r="B1233" t="str">
            <v/>
          </cell>
          <cell r="C1233" t="str">
            <v/>
          </cell>
          <cell r="D1233" t="str">
            <v/>
          </cell>
        </row>
        <row r="1234">
          <cell r="A1234" t="str">
            <v/>
          </cell>
          <cell r="B1234" t="str">
            <v/>
          </cell>
          <cell r="C1234" t="str">
            <v/>
          </cell>
          <cell r="D1234" t="str">
            <v/>
          </cell>
        </row>
        <row r="1235">
          <cell r="A1235" t="str">
            <v/>
          </cell>
          <cell r="B1235" t="str">
            <v/>
          </cell>
          <cell r="C1235" t="str">
            <v/>
          </cell>
          <cell r="D1235" t="str">
            <v/>
          </cell>
        </row>
        <row r="1236">
          <cell r="A1236" t="str">
            <v/>
          </cell>
          <cell r="B1236" t="str">
            <v/>
          </cell>
          <cell r="C1236" t="str">
            <v/>
          </cell>
          <cell r="D1236" t="str">
            <v/>
          </cell>
        </row>
        <row r="1237">
          <cell r="A1237" t="str">
            <v/>
          </cell>
          <cell r="B1237" t="str">
            <v/>
          </cell>
          <cell r="C1237" t="str">
            <v/>
          </cell>
          <cell r="D1237" t="str">
            <v/>
          </cell>
        </row>
        <row r="1238">
          <cell r="A1238" t="str">
            <v/>
          </cell>
          <cell r="B1238" t="str">
            <v/>
          </cell>
          <cell r="C1238" t="str">
            <v/>
          </cell>
          <cell r="D1238" t="str">
            <v/>
          </cell>
        </row>
        <row r="1239">
          <cell r="A1239" t="str">
            <v/>
          </cell>
          <cell r="B1239" t="str">
            <v/>
          </cell>
          <cell r="C1239" t="str">
            <v/>
          </cell>
          <cell r="D1239" t="str">
            <v/>
          </cell>
        </row>
        <row r="1240">
          <cell r="A1240" t="str">
            <v/>
          </cell>
          <cell r="B1240" t="str">
            <v/>
          </cell>
          <cell r="C1240" t="str">
            <v/>
          </cell>
          <cell r="D1240" t="str">
            <v/>
          </cell>
        </row>
        <row r="1241">
          <cell r="A1241" t="str">
            <v/>
          </cell>
          <cell r="B1241" t="str">
            <v/>
          </cell>
          <cell r="C1241" t="str">
            <v/>
          </cell>
          <cell r="D1241" t="str">
            <v/>
          </cell>
        </row>
        <row r="1242">
          <cell r="A1242" t="str">
            <v/>
          </cell>
          <cell r="B1242" t="str">
            <v/>
          </cell>
          <cell r="C1242" t="str">
            <v/>
          </cell>
          <cell r="D1242" t="str">
            <v/>
          </cell>
        </row>
        <row r="1243">
          <cell r="A1243" t="str">
            <v/>
          </cell>
          <cell r="B1243" t="str">
            <v/>
          </cell>
          <cell r="C1243" t="str">
            <v/>
          </cell>
          <cell r="D1243" t="str">
            <v/>
          </cell>
        </row>
        <row r="1244">
          <cell r="A1244" t="str">
            <v/>
          </cell>
          <cell r="B1244" t="str">
            <v/>
          </cell>
          <cell r="C1244" t="str">
            <v/>
          </cell>
          <cell r="D1244" t="str">
            <v/>
          </cell>
        </row>
        <row r="1245">
          <cell r="A1245" t="str">
            <v/>
          </cell>
          <cell r="B1245" t="str">
            <v/>
          </cell>
          <cell r="C1245" t="str">
            <v/>
          </cell>
          <cell r="D1245" t="str">
            <v/>
          </cell>
        </row>
        <row r="1246">
          <cell r="A1246" t="str">
            <v/>
          </cell>
          <cell r="B1246" t="str">
            <v/>
          </cell>
          <cell r="C1246" t="str">
            <v/>
          </cell>
          <cell r="D1246" t="str">
            <v/>
          </cell>
        </row>
        <row r="1247">
          <cell r="A1247" t="str">
            <v/>
          </cell>
          <cell r="B1247" t="str">
            <v/>
          </cell>
          <cell r="C1247" t="str">
            <v/>
          </cell>
          <cell r="D1247" t="str">
            <v/>
          </cell>
        </row>
        <row r="1248">
          <cell r="A1248" t="str">
            <v/>
          </cell>
          <cell r="B1248" t="str">
            <v/>
          </cell>
          <cell r="C1248" t="str">
            <v/>
          </cell>
          <cell r="D1248" t="str">
            <v/>
          </cell>
        </row>
        <row r="1249">
          <cell r="A1249" t="str">
            <v/>
          </cell>
          <cell r="B1249" t="str">
            <v/>
          </cell>
          <cell r="C1249" t="str">
            <v/>
          </cell>
          <cell r="D1249" t="str">
            <v/>
          </cell>
        </row>
        <row r="1250">
          <cell r="A1250" t="str">
            <v/>
          </cell>
          <cell r="B1250" t="str">
            <v/>
          </cell>
          <cell r="C1250" t="str">
            <v/>
          </cell>
          <cell r="D1250" t="str">
            <v/>
          </cell>
        </row>
        <row r="1251">
          <cell r="A1251" t="str">
            <v/>
          </cell>
          <cell r="B1251" t="str">
            <v/>
          </cell>
          <cell r="C1251" t="str">
            <v/>
          </cell>
          <cell r="D1251" t="str">
            <v/>
          </cell>
        </row>
        <row r="1252">
          <cell r="A1252" t="str">
            <v/>
          </cell>
          <cell r="B1252" t="str">
            <v/>
          </cell>
          <cell r="C1252" t="str">
            <v/>
          </cell>
          <cell r="D1252" t="str">
            <v/>
          </cell>
        </row>
        <row r="1253">
          <cell r="A1253" t="str">
            <v/>
          </cell>
          <cell r="B1253" t="str">
            <v/>
          </cell>
          <cell r="C1253" t="str">
            <v/>
          </cell>
          <cell r="D1253" t="str">
            <v/>
          </cell>
        </row>
        <row r="1254">
          <cell r="A1254" t="str">
            <v/>
          </cell>
          <cell r="B1254" t="str">
            <v/>
          </cell>
          <cell r="C1254" t="str">
            <v/>
          </cell>
          <cell r="D1254" t="str">
            <v/>
          </cell>
        </row>
        <row r="1255">
          <cell r="A1255" t="str">
            <v/>
          </cell>
          <cell r="B1255" t="str">
            <v/>
          </cell>
          <cell r="C1255" t="str">
            <v/>
          </cell>
          <cell r="D1255" t="str">
            <v/>
          </cell>
        </row>
        <row r="1256">
          <cell r="A1256" t="str">
            <v/>
          </cell>
          <cell r="B1256" t="str">
            <v/>
          </cell>
          <cell r="C1256" t="str">
            <v/>
          </cell>
          <cell r="D1256" t="str">
            <v/>
          </cell>
        </row>
        <row r="1257">
          <cell r="A1257" t="str">
            <v/>
          </cell>
          <cell r="B1257" t="str">
            <v/>
          </cell>
          <cell r="C1257" t="str">
            <v/>
          </cell>
          <cell r="D1257" t="str">
            <v/>
          </cell>
        </row>
        <row r="1258">
          <cell r="A1258" t="str">
            <v/>
          </cell>
          <cell r="B1258" t="str">
            <v/>
          </cell>
          <cell r="C1258" t="str">
            <v/>
          </cell>
          <cell r="D1258" t="str">
            <v/>
          </cell>
        </row>
        <row r="1259">
          <cell r="A1259" t="str">
            <v/>
          </cell>
          <cell r="B1259" t="str">
            <v/>
          </cell>
          <cell r="C1259" t="str">
            <v/>
          </cell>
          <cell r="D1259" t="str">
            <v/>
          </cell>
        </row>
        <row r="1260">
          <cell r="A1260" t="str">
            <v/>
          </cell>
          <cell r="B1260" t="str">
            <v/>
          </cell>
          <cell r="C1260" t="str">
            <v/>
          </cell>
          <cell r="D1260" t="str">
            <v/>
          </cell>
        </row>
        <row r="1261">
          <cell r="A1261" t="str">
            <v/>
          </cell>
          <cell r="B1261" t="str">
            <v/>
          </cell>
          <cell r="C1261" t="str">
            <v/>
          </cell>
          <cell r="D1261" t="str">
            <v/>
          </cell>
        </row>
        <row r="1262">
          <cell r="A1262" t="str">
            <v/>
          </cell>
          <cell r="B1262" t="str">
            <v/>
          </cell>
          <cell r="C1262" t="str">
            <v/>
          </cell>
          <cell r="D1262" t="str">
            <v/>
          </cell>
        </row>
        <row r="1263">
          <cell r="A1263" t="str">
            <v/>
          </cell>
          <cell r="B1263" t="str">
            <v/>
          </cell>
          <cell r="C1263" t="str">
            <v/>
          </cell>
          <cell r="D1263" t="str">
            <v/>
          </cell>
        </row>
        <row r="1264">
          <cell r="A1264" t="str">
            <v/>
          </cell>
          <cell r="B1264" t="str">
            <v/>
          </cell>
          <cell r="C1264" t="str">
            <v/>
          </cell>
          <cell r="D1264" t="str">
            <v/>
          </cell>
        </row>
        <row r="1265">
          <cell r="A1265" t="str">
            <v/>
          </cell>
          <cell r="B1265" t="str">
            <v/>
          </cell>
          <cell r="C1265" t="str">
            <v/>
          </cell>
          <cell r="D1265" t="str">
            <v/>
          </cell>
        </row>
        <row r="1266">
          <cell r="A1266" t="str">
            <v/>
          </cell>
          <cell r="B1266" t="str">
            <v/>
          </cell>
          <cell r="C1266" t="str">
            <v/>
          </cell>
          <cell r="D1266" t="str">
            <v/>
          </cell>
        </row>
        <row r="1267">
          <cell r="A1267" t="str">
            <v/>
          </cell>
          <cell r="B1267" t="str">
            <v/>
          </cell>
          <cell r="C1267" t="str">
            <v/>
          </cell>
          <cell r="D1267" t="str">
            <v/>
          </cell>
        </row>
        <row r="1268">
          <cell r="A1268" t="str">
            <v/>
          </cell>
          <cell r="B1268" t="str">
            <v/>
          </cell>
          <cell r="C1268" t="str">
            <v/>
          </cell>
          <cell r="D1268" t="str">
            <v/>
          </cell>
        </row>
        <row r="1269">
          <cell r="A1269" t="str">
            <v/>
          </cell>
          <cell r="B1269" t="str">
            <v/>
          </cell>
          <cell r="C1269" t="str">
            <v/>
          </cell>
          <cell r="D1269" t="str">
            <v/>
          </cell>
        </row>
        <row r="1270">
          <cell r="A1270" t="str">
            <v/>
          </cell>
          <cell r="B1270" t="str">
            <v/>
          </cell>
          <cell r="C1270" t="str">
            <v/>
          </cell>
          <cell r="D1270" t="str">
            <v/>
          </cell>
        </row>
        <row r="1271">
          <cell r="A1271" t="str">
            <v/>
          </cell>
          <cell r="B1271" t="str">
            <v/>
          </cell>
          <cell r="C1271" t="str">
            <v/>
          </cell>
          <cell r="D1271" t="str">
            <v/>
          </cell>
        </row>
        <row r="1272">
          <cell r="A1272" t="str">
            <v/>
          </cell>
          <cell r="B1272" t="str">
            <v/>
          </cell>
          <cell r="C1272" t="str">
            <v/>
          </cell>
          <cell r="D1272" t="str">
            <v/>
          </cell>
        </row>
        <row r="1273">
          <cell r="A1273" t="str">
            <v/>
          </cell>
          <cell r="B1273" t="str">
            <v/>
          </cell>
          <cell r="C1273" t="str">
            <v/>
          </cell>
          <cell r="D1273" t="str">
            <v/>
          </cell>
        </row>
        <row r="1274">
          <cell r="A1274" t="str">
            <v/>
          </cell>
          <cell r="B1274" t="str">
            <v/>
          </cell>
          <cell r="C1274" t="str">
            <v/>
          </cell>
          <cell r="D1274" t="str">
            <v/>
          </cell>
        </row>
        <row r="1275">
          <cell r="A1275" t="str">
            <v/>
          </cell>
          <cell r="B1275" t="str">
            <v/>
          </cell>
          <cell r="C1275" t="str">
            <v/>
          </cell>
          <cell r="D1275" t="str">
            <v/>
          </cell>
        </row>
        <row r="1276">
          <cell r="A1276" t="str">
            <v/>
          </cell>
          <cell r="B1276" t="str">
            <v/>
          </cell>
          <cell r="C1276" t="str">
            <v/>
          </cell>
          <cell r="D1276" t="str">
            <v/>
          </cell>
        </row>
        <row r="1277">
          <cell r="A1277" t="str">
            <v/>
          </cell>
          <cell r="B1277" t="str">
            <v/>
          </cell>
          <cell r="C1277" t="str">
            <v/>
          </cell>
          <cell r="D1277" t="str">
            <v/>
          </cell>
        </row>
        <row r="1278">
          <cell r="A1278" t="str">
            <v/>
          </cell>
          <cell r="B1278" t="str">
            <v/>
          </cell>
          <cell r="C1278" t="str">
            <v/>
          </cell>
          <cell r="D1278" t="str">
            <v/>
          </cell>
        </row>
        <row r="1279">
          <cell r="A1279" t="str">
            <v/>
          </cell>
          <cell r="B1279" t="str">
            <v/>
          </cell>
          <cell r="C1279" t="str">
            <v/>
          </cell>
          <cell r="D1279" t="str">
            <v/>
          </cell>
        </row>
        <row r="1280">
          <cell r="A1280" t="str">
            <v/>
          </cell>
          <cell r="B1280" t="str">
            <v/>
          </cell>
          <cell r="C1280" t="str">
            <v/>
          </cell>
          <cell r="D1280" t="str">
            <v/>
          </cell>
        </row>
        <row r="1281">
          <cell r="A1281" t="str">
            <v/>
          </cell>
          <cell r="B1281" t="str">
            <v/>
          </cell>
          <cell r="C1281" t="str">
            <v/>
          </cell>
          <cell r="D1281" t="str">
            <v/>
          </cell>
        </row>
        <row r="1282">
          <cell r="A1282" t="str">
            <v/>
          </cell>
          <cell r="B1282" t="str">
            <v/>
          </cell>
          <cell r="C1282" t="str">
            <v/>
          </cell>
          <cell r="D1282" t="str">
            <v/>
          </cell>
        </row>
        <row r="1283">
          <cell r="A1283" t="str">
            <v/>
          </cell>
          <cell r="B1283" t="str">
            <v/>
          </cell>
          <cell r="C1283" t="str">
            <v/>
          </cell>
          <cell r="D1283" t="str">
            <v/>
          </cell>
        </row>
        <row r="1284">
          <cell r="A1284" t="str">
            <v/>
          </cell>
          <cell r="B1284" t="str">
            <v/>
          </cell>
          <cell r="C1284" t="str">
            <v/>
          </cell>
          <cell r="D1284" t="str">
            <v/>
          </cell>
        </row>
        <row r="1285">
          <cell r="A1285" t="str">
            <v/>
          </cell>
          <cell r="B1285" t="str">
            <v/>
          </cell>
          <cell r="C1285" t="str">
            <v/>
          </cell>
          <cell r="D1285" t="str">
            <v/>
          </cell>
        </row>
        <row r="1286">
          <cell r="A1286" t="str">
            <v/>
          </cell>
          <cell r="B1286" t="str">
            <v/>
          </cell>
          <cell r="C1286" t="str">
            <v/>
          </cell>
          <cell r="D1286" t="str">
            <v/>
          </cell>
        </row>
        <row r="1287">
          <cell r="A1287" t="str">
            <v/>
          </cell>
          <cell r="B1287" t="str">
            <v/>
          </cell>
          <cell r="C1287" t="str">
            <v/>
          </cell>
          <cell r="D1287" t="str">
            <v/>
          </cell>
        </row>
        <row r="1288">
          <cell r="A1288" t="str">
            <v/>
          </cell>
          <cell r="B1288" t="str">
            <v/>
          </cell>
          <cell r="C1288" t="str">
            <v/>
          </cell>
          <cell r="D1288" t="str">
            <v/>
          </cell>
        </row>
        <row r="1289">
          <cell r="A1289" t="str">
            <v/>
          </cell>
          <cell r="B1289" t="str">
            <v/>
          </cell>
          <cell r="C1289" t="str">
            <v/>
          </cell>
          <cell r="D1289" t="str">
            <v/>
          </cell>
        </row>
        <row r="1290">
          <cell r="A1290" t="str">
            <v/>
          </cell>
          <cell r="B1290" t="str">
            <v/>
          </cell>
          <cell r="C1290" t="str">
            <v/>
          </cell>
          <cell r="D1290" t="str">
            <v/>
          </cell>
        </row>
        <row r="1291">
          <cell r="A1291" t="str">
            <v/>
          </cell>
          <cell r="B1291" t="str">
            <v/>
          </cell>
          <cell r="C1291" t="str">
            <v/>
          </cell>
          <cell r="D1291" t="str">
            <v/>
          </cell>
        </row>
        <row r="1292">
          <cell r="A1292" t="str">
            <v/>
          </cell>
          <cell r="B1292" t="str">
            <v/>
          </cell>
          <cell r="C1292" t="str">
            <v/>
          </cell>
          <cell r="D1292" t="str">
            <v/>
          </cell>
        </row>
        <row r="1293">
          <cell r="A1293" t="str">
            <v/>
          </cell>
          <cell r="B1293" t="str">
            <v/>
          </cell>
          <cell r="C1293" t="str">
            <v/>
          </cell>
          <cell r="D1293" t="str">
            <v/>
          </cell>
        </row>
        <row r="1294">
          <cell r="A1294" t="str">
            <v/>
          </cell>
          <cell r="B1294" t="str">
            <v/>
          </cell>
          <cell r="C1294" t="str">
            <v/>
          </cell>
          <cell r="D1294" t="str">
            <v/>
          </cell>
        </row>
        <row r="1295">
          <cell r="A1295" t="str">
            <v/>
          </cell>
          <cell r="B1295" t="str">
            <v/>
          </cell>
          <cell r="C1295" t="str">
            <v/>
          </cell>
          <cell r="D1295" t="str">
            <v/>
          </cell>
        </row>
        <row r="1296">
          <cell r="A1296" t="str">
            <v/>
          </cell>
          <cell r="B1296" t="str">
            <v/>
          </cell>
          <cell r="C1296" t="str">
            <v/>
          </cell>
          <cell r="D1296" t="str">
            <v/>
          </cell>
        </row>
        <row r="1297">
          <cell r="A1297" t="str">
            <v/>
          </cell>
          <cell r="B1297" t="str">
            <v/>
          </cell>
          <cell r="C1297" t="str">
            <v/>
          </cell>
          <cell r="D1297" t="str">
            <v/>
          </cell>
        </row>
        <row r="1298">
          <cell r="A1298" t="str">
            <v/>
          </cell>
          <cell r="B1298" t="str">
            <v/>
          </cell>
          <cell r="C1298" t="str">
            <v/>
          </cell>
          <cell r="D1298" t="str">
            <v/>
          </cell>
        </row>
        <row r="1299">
          <cell r="A1299" t="str">
            <v/>
          </cell>
          <cell r="B1299" t="str">
            <v/>
          </cell>
          <cell r="C1299" t="str">
            <v/>
          </cell>
          <cell r="D1299" t="str">
            <v/>
          </cell>
        </row>
        <row r="1300">
          <cell r="A1300" t="str">
            <v/>
          </cell>
          <cell r="B1300" t="str">
            <v/>
          </cell>
          <cell r="C1300" t="str">
            <v/>
          </cell>
          <cell r="D1300" t="str">
            <v/>
          </cell>
        </row>
        <row r="1301">
          <cell r="A1301" t="str">
            <v/>
          </cell>
          <cell r="B1301" t="str">
            <v/>
          </cell>
          <cell r="C1301" t="str">
            <v/>
          </cell>
          <cell r="D1301" t="str">
            <v/>
          </cell>
        </row>
        <row r="1302">
          <cell r="A1302" t="str">
            <v/>
          </cell>
          <cell r="B1302" t="str">
            <v/>
          </cell>
          <cell r="C1302" t="str">
            <v/>
          </cell>
          <cell r="D1302" t="str">
            <v/>
          </cell>
        </row>
        <row r="1303">
          <cell r="A1303" t="str">
            <v/>
          </cell>
          <cell r="B1303" t="str">
            <v/>
          </cell>
          <cell r="C1303" t="str">
            <v/>
          </cell>
          <cell r="D1303" t="str">
            <v/>
          </cell>
        </row>
        <row r="1304">
          <cell r="A1304" t="str">
            <v/>
          </cell>
          <cell r="B1304" t="str">
            <v/>
          </cell>
          <cell r="C1304" t="str">
            <v/>
          </cell>
          <cell r="D1304" t="str">
            <v/>
          </cell>
        </row>
        <row r="1305">
          <cell r="A1305" t="str">
            <v/>
          </cell>
          <cell r="B1305" t="str">
            <v/>
          </cell>
          <cell r="C1305" t="str">
            <v/>
          </cell>
          <cell r="D1305" t="str">
            <v/>
          </cell>
        </row>
        <row r="1306">
          <cell r="A1306" t="str">
            <v/>
          </cell>
          <cell r="B1306" t="str">
            <v/>
          </cell>
          <cell r="C1306" t="str">
            <v/>
          </cell>
          <cell r="D1306" t="str">
            <v/>
          </cell>
        </row>
        <row r="1307">
          <cell r="A1307" t="str">
            <v/>
          </cell>
          <cell r="B1307" t="str">
            <v/>
          </cell>
          <cell r="C1307" t="str">
            <v/>
          </cell>
          <cell r="D1307" t="str">
            <v/>
          </cell>
        </row>
        <row r="1308">
          <cell r="A1308" t="str">
            <v/>
          </cell>
          <cell r="B1308" t="str">
            <v/>
          </cell>
          <cell r="C1308" t="str">
            <v/>
          </cell>
          <cell r="D1308" t="str">
            <v/>
          </cell>
        </row>
        <row r="1309">
          <cell r="A1309" t="str">
            <v/>
          </cell>
          <cell r="B1309" t="str">
            <v/>
          </cell>
          <cell r="C1309" t="str">
            <v/>
          </cell>
          <cell r="D1309" t="str">
            <v/>
          </cell>
        </row>
        <row r="1310">
          <cell r="A1310" t="str">
            <v/>
          </cell>
          <cell r="B1310" t="str">
            <v/>
          </cell>
          <cell r="C1310" t="str">
            <v/>
          </cell>
          <cell r="D1310" t="str">
            <v/>
          </cell>
        </row>
        <row r="1311">
          <cell r="A1311" t="str">
            <v/>
          </cell>
          <cell r="B1311" t="str">
            <v/>
          </cell>
          <cell r="C1311" t="str">
            <v/>
          </cell>
          <cell r="D1311" t="str">
            <v/>
          </cell>
        </row>
        <row r="1312">
          <cell r="A1312" t="str">
            <v/>
          </cell>
          <cell r="B1312" t="str">
            <v/>
          </cell>
          <cell r="C1312" t="str">
            <v/>
          </cell>
          <cell r="D1312" t="str">
            <v/>
          </cell>
        </row>
        <row r="1313">
          <cell r="A1313" t="str">
            <v/>
          </cell>
          <cell r="B1313" t="str">
            <v/>
          </cell>
          <cell r="C1313" t="str">
            <v/>
          </cell>
          <cell r="D1313" t="str">
            <v/>
          </cell>
        </row>
        <row r="1314">
          <cell r="A1314" t="str">
            <v/>
          </cell>
          <cell r="B1314" t="str">
            <v/>
          </cell>
          <cell r="C1314" t="str">
            <v/>
          </cell>
          <cell r="D1314" t="str">
            <v/>
          </cell>
        </row>
        <row r="1315">
          <cell r="A1315" t="str">
            <v/>
          </cell>
          <cell r="B1315" t="str">
            <v/>
          </cell>
          <cell r="C1315" t="str">
            <v/>
          </cell>
          <cell r="D1315" t="str">
            <v/>
          </cell>
        </row>
        <row r="1316">
          <cell r="A1316" t="str">
            <v/>
          </cell>
          <cell r="B1316" t="str">
            <v/>
          </cell>
          <cell r="C1316" t="str">
            <v/>
          </cell>
          <cell r="D1316" t="str">
            <v/>
          </cell>
        </row>
        <row r="1317">
          <cell r="A1317" t="str">
            <v/>
          </cell>
          <cell r="B1317" t="str">
            <v/>
          </cell>
          <cell r="C1317" t="str">
            <v/>
          </cell>
          <cell r="D1317" t="str">
            <v/>
          </cell>
        </row>
        <row r="1318">
          <cell r="A1318" t="str">
            <v/>
          </cell>
          <cell r="B1318" t="str">
            <v/>
          </cell>
          <cell r="C1318" t="str">
            <v/>
          </cell>
          <cell r="D1318" t="str">
            <v/>
          </cell>
        </row>
        <row r="1319">
          <cell r="A1319" t="str">
            <v/>
          </cell>
          <cell r="B1319" t="str">
            <v/>
          </cell>
          <cell r="C1319" t="str">
            <v/>
          </cell>
          <cell r="D1319" t="str">
            <v/>
          </cell>
        </row>
        <row r="1320">
          <cell r="A1320" t="str">
            <v/>
          </cell>
          <cell r="B1320" t="str">
            <v/>
          </cell>
          <cell r="C1320" t="str">
            <v/>
          </cell>
          <cell r="D1320" t="str">
            <v/>
          </cell>
        </row>
        <row r="1321">
          <cell r="A1321" t="str">
            <v/>
          </cell>
          <cell r="B1321" t="str">
            <v/>
          </cell>
          <cell r="C1321" t="str">
            <v/>
          </cell>
          <cell r="D1321" t="str">
            <v/>
          </cell>
        </row>
        <row r="1322">
          <cell r="A1322" t="str">
            <v/>
          </cell>
          <cell r="B1322" t="str">
            <v/>
          </cell>
          <cell r="C1322" t="str">
            <v/>
          </cell>
          <cell r="D1322" t="str">
            <v/>
          </cell>
        </row>
        <row r="1323">
          <cell r="A1323" t="str">
            <v/>
          </cell>
          <cell r="B1323" t="str">
            <v/>
          </cell>
          <cell r="C1323" t="str">
            <v/>
          </cell>
          <cell r="D1323" t="str">
            <v/>
          </cell>
        </row>
        <row r="1324">
          <cell r="A1324" t="str">
            <v/>
          </cell>
          <cell r="B1324" t="str">
            <v/>
          </cell>
          <cell r="C1324" t="str">
            <v/>
          </cell>
          <cell r="D1324" t="str">
            <v/>
          </cell>
        </row>
        <row r="1325">
          <cell r="A1325" t="str">
            <v/>
          </cell>
          <cell r="B1325" t="str">
            <v/>
          </cell>
          <cell r="C1325" t="str">
            <v/>
          </cell>
          <cell r="D1325" t="str">
            <v/>
          </cell>
        </row>
        <row r="1326">
          <cell r="A1326" t="str">
            <v/>
          </cell>
          <cell r="B1326" t="str">
            <v/>
          </cell>
          <cell r="C1326" t="str">
            <v/>
          </cell>
          <cell r="D1326" t="str">
            <v/>
          </cell>
        </row>
        <row r="1327">
          <cell r="A1327" t="str">
            <v/>
          </cell>
          <cell r="B1327" t="str">
            <v/>
          </cell>
          <cell r="C1327" t="str">
            <v/>
          </cell>
          <cell r="D1327" t="str">
            <v/>
          </cell>
        </row>
        <row r="1328">
          <cell r="A1328" t="str">
            <v/>
          </cell>
          <cell r="B1328" t="str">
            <v/>
          </cell>
          <cell r="C1328" t="str">
            <v/>
          </cell>
          <cell r="D1328" t="str">
            <v/>
          </cell>
        </row>
        <row r="1329">
          <cell r="A1329" t="str">
            <v/>
          </cell>
          <cell r="B1329" t="str">
            <v/>
          </cell>
          <cell r="C1329" t="str">
            <v/>
          </cell>
          <cell r="D1329" t="str">
            <v/>
          </cell>
        </row>
        <row r="1330">
          <cell r="A1330" t="str">
            <v/>
          </cell>
          <cell r="B1330" t="str">
            <v/>
          </cell>
          <cell r="C1330" t="str">
            <v/>
          </cell>
          <cell r="D1330" t="str">
            <v/>
          </cell>
        </row>
        <row r="1331">
          <cell r="A1331" t="str">
            <v/>
          </cell>
          <cell r="B1331" t="str">
            <v/>
          </cell>
          <cell r="C1331" t="str">
            <v/>
          </cell>
          <cell r="D1331" t="str">
            <v/>
          </cell>
        </row>
        <row r="1332">
          <cell r="A1332" t="str">
            <v/>
          </cell>
          <cell r="B1332" t="str">
            <v/>
          </cell>
          <cell r="C1332" t="str">
            <v/>
          </cell>
          <cell r="D1332" t="str">
            <v/>
          </cell>
        </row>
        <row r="1333">
          <cell r="A1333" t="str">
            <v/>
          </cell>
          <cell r="B1333" t="str">
            <v/>
          </cell>
          <cell r="C1333" t="str">
            <v/>
          </cell>
          <cell r="D1333" t="str">
            <v/>
          </cell>
        </row>
        <row r="1334">
          <cell r="A1334" t="str">
            <v/>
          </cell>
          <cell r="B1334" t="str">
            <v/>
          </cell>
          <cell r="C1334" t="str">
            <v/>
          </cell>
          <cell r="D1334" t="str">
            <v/>
          </cell>
        </row>
        <row r="1335">
          <cell r="A1335" t="str">
            <v/>
          </cell>
          <cell r="B1335" t="str">
            <v/>
          </cell>
          <cell r="C1335" t="str">
            <v/>
          </cell>
          <cell r="D1335" t="str">
            <v/>
          </cell>
        </row>
        <row r="1336">
          <cell r="A1336" t="str">
            <v/>
          </cell>
          <cell r="B1336" t="str">
            <v/>
          </cell>
          <cell r="C1336" t="str">
            <v/>
          </cell>
          <cell r="D1336" t="str">
            <v/>
          </cell>
        </row>
        <row r="1337">
          <cell r="A1337" t="str">
            <v/>
          </cell>
          <cell r="B1337" t="str">
            <v/>
          </cell>
          <cell r="C1337" t="str">
            <v/>
          </cell>
          <cell r="D1337" t="str">
            <v/>
          </cell>
        </row>
        <row r="1338">
          <cell r="A1338" t="str">
            <v/>
          </cell>
          <cell r="B1338" t="str">
            <v/>
          </cell>
          <cell r="C1338" t="str">
            <v/>
          </cell>
          <cell r="D1338" t="str">
            <v/>
          </cell>
        </row>
        <row r="1339">
          <cell r="A1339" t="str">
            <v/>
          </cell>
          <cell r="B1339" t="str">
            <v/>
          </cell>
          <cell r="C1339" t="str">
            <v/>
          </cell>
          <cell r="D1339" t="str">
            <v/>
          </cell>
        </row>
        <row r="1340">
          <cell r="A1340" t="str">
            <v/>
          </cell>
          <cell r="B1340" t="str">
            <v/>
          </cell>
          <cell r="C1340" t="str">
            <v/>
          </cell>
          <cell r="D1340" t="str">
            <v/>
          </cell>
        </row>
        <row r="1341">
          <cell r="A1341" t="str">
            <v/>
          </cell>
          <cell r="B1341" t="str">
            <v/>
          </cell>
          <cell r="C1341" t="str">
            <v/>
          </cell>
          <cell r="D1341" t="str">
            <v/>
          </cell>
        </row>
        <row r="1342">
          <cell r="A1342" t="str">
            <v/>
          </cell>
          <cell r="B1342" t="str">
            <v/>
          </cell>
          <cell r="C1342" t="str">
            <v/>
          </cell>
          <cell r="D1342" t="str">
            <v/>
          </cell>
        </row>
        <row r="1343">
          <cell r="A1343" t="str">
            <v/>
          </cell>
          <cell r="B1343" t="str">
            <v/>
          </cell>
          <cell r="C1343" t="str">
            <v/>
          </cell>
          <cell r="D1343" t="str">
            <v/>
          </cell>
        </row>
        <row r="1344">
          <cell r="A1344" t="str">
            <v/>
          </cell>
          <cell r="B1344" t="str">
            <v/>
          </cell>
          <cell r="C1344" t="str">
            <v/>
          </cell>
          <cell r="D1344" t="str">
            <v/>
          </cell>
        </row>
        <row r="1345">
          <cell r="A1345" t="str">
            <v/>
          </cell>
          <cell r="B1345" t="str">
            <v/>
          </cell>
          <cell r="C1345" t="str">
            <v/>
          </cell>
          <cell r="D1345" t="str">
            <v/>
          </cell>
        </row>
        <row r="1346">
          <cell r="A1346" t="str">
            <v/>
          </cell>
          <cell r="B1346" t="str">
            <v/>
          </cell>
          <cell r="C1346" t="str">
            <v/>
          </cell>
          <cell r="D1346" t="str">
            <v/>
          </cell>
        </row>
        <row r="1347">
          <cell r="A1347" t="str">
            <v/>
          </cell>
          <cell r="B1347" t="str">
            <v/>
          </cell>
          <cell r="C1347" t="str">
            <v/>
          </cell>
          <cell r="D1347" t="str">
            <v/>
          </cell>
        </row>
        <row r="1348">
          <cell r="A1348" t="str">
            <v/>
          </cell>
          <cell r="B1348" t="str">
            <v/>
          </cell>
          <cell r="C1348" t="str">
            <v/>
          </cell>
          <cell r="D1348" t="str">
            <v/>
          </cell>
        </row>
        <row r="1349">
          <cell r="A1349" t="str">
            <v/>
          </cell>
          <cell r="B1349" t="str">
            <v/>
          </cell>
          <cell r="C1349" t="str">
            <v/>
          </cell>
          <cell r="D1349" t="str">
            <v/>
          </cell>
        </row>
        <row r="1350">
          <cell r="A1350" t="str">
            <v/>
          </cell>
          <cell r="B1350" t="str">
            <v/>
          </cell>
          <cell r="C1350" t="str">
            <v/>
          </cell>
          <cell r="D1350" t="str">
            <v/>
          </cell>
        </row>
        <row r="1351">
          <cell r="A1351" t="str">
            <v/>
          </cell>
          <cell r="B1351" t="str">
            <v/>
          </cell>
          <cell r="C1351" t="str">
            <v/>
          </cell>
          <cell r="D1351" t="str">
            <v/>
          </cell>
        </row>
        <row r="1352">
          <cell r="A1352" t="str">
            <v/>
          </cell>
          <cell r="B1352" t="str">
            <v/>
          </cell>
          <cell r="C1352" t="str">
            <v/>
          </cell>
          <cell r="D1352" t="str">
            <v/>
          </cell>
        </row>
        <row r="1353">
          <cell r="A1353" t="str">
            <v/>
          </cell>
          <cell r="B1353" t="str">
            <v/>
          </cell>
          <cell r="C1353" t="str">
            <v/>
          </cell>
          <cell r="D1353" t="str">
            <v/>
          </cell>
        </row>
        <row r="1354">
          <cell r="A1354" t="str">
            <v/>
          </cell>
          <cell r="B1354" t="str">
            <v/>
          </cell>
          <cell r="C1354" t="str">
            <v/>
          </cell>
          <cell r="D1354" t="str">
            <v/>
          </cell>
        </row>
        <row r="1355">
          <cell r="A1355" t="str">
            <v/>
          </cell>
          <cell r="B1355" t="str">
            <v/>
          </cell>
          <cell r="C1355" t="str">
            <v/>
          </cell>
          <cell r="D1355" t="str">
            <v/>
          </cell>
        </row>
        <row r="1356">
          <cell r="A1356" t="str">
            <v/>
          </cell>
          <cell r="B1356" t="str">
            <v/>
          </cell>
          <cell r="C1356" t="str">
            <v/>
          </cell>
          <cell r="D1356" t="str">
            <v/>
          </cell>
        </row>
        <row r="1357">
          <cell r="A1357" t="str">
            <v/>
          </cell>
          <cell r="B1357" t="str">
            <v/>
          </cell>
          <cell r="C1357" t="str">
            <v/>
          </cell>
          <cell r="D1357" t="str">
            <v/>
          </cell>
        </row>
        <row r="1358">
          <cell r="A1358" t="str">
            <v/>
          </cell>
          <cell r="B1358" t="str">
            <v/>
          </cell>
          <cell r="C1358" t="str">
            <v/>
          </cell>
          <cell r="D1358" t="str">
            <v/>
          </cell>
        </row>
        <row r="1359">
          <cell r="A1359" t="str">
            <v/>
          </cell>
          <cell r="B1359" t="str">
            <v/>
          </cell>
          <cell r="C1359" t="str">
            <v/>
          </cell>
          <cell r="D1359" t="str">
            <v/>
          </cell>
        </row>
        <row r="1360">
          <cell r="A1360" t="str">
            <v/>
          </cell>
          <cell r="B1360" t="str">
            <v/>
          </cell>
          <cell r="C1360" t="str">
            <v/>
          </cell>
          <cell r="D1360" t="str">
            <v/>
          </cell>
        </row>
        <row r="1361">
          <cell r="A1361" t="str">
            <v/>
          </cell>
          <cell r="B1361" t="str">
            <v/>
          </cell>
          <cell r="C1361" t="str">
            <v/>
          </cell>
          <cell r="D1361" t="str">
            <v/>
          </cell>
        </row>
        <row r="1362">
          <cell r="A1362" t="str">
            <v/>
          </cell>
          <cell r="B1362" t="str">
            <v/>
          </cell>
          <cell r="C1362" t="str">
            <v/>
          </cell>
          <cell r="D1362" t="str">
            <v/>
          </cell>
        </row>
        <row r="1363">
          <cell r="A1363" t="str">
            <v/>
          </cell>
          <cell r="B1363" t="str">
            <v/>
          </cell>
          <cell r="C1363" t="str">
            <v/>
          </cell>
          <cell r="D1363" t="str">
            <v/>
          </cell>
        </row>
        <row r="1364">
          <cell r="A1364" t="str">
            <v/>
          </cell>
          <cell r="B1364" t="str">
            <v/>
          </cell>
          <cell r="C1364" t="str">
            <v/>
          </cell>
          <cell r="D1364" t="str">
            <v/>
          </cell>
        </row>
        <row r="1365">
          <cell r="A1365" t="str">
            <v/>
          </cell>
          <cell r="B1365" t="str">
            <v/>
          </cell>
          <cell r="C1365" t="str">
            <v/>
          </cell>
          <cell r="D1365" t="str">
            <v/>
          </cell>
        </row>
        <row r="1366">
          <cell r="A1366" t="str">
            <v/>
          </cell>
          <cell r="B1366" t="str">
            <v/>
          </cell>
          <cell r="C1366" t="str">
            <v/>
          </cell>
          <cell r="D1366" t="str">
            <v/>
          </cell>
        </row>
        <row r="1367">
          <cell r="A1367" t="str">
            <v/>
          </cell>
          <cell r="B1367" t="str">
            <v/>
          </cell>
          <cell r="C1367" t="str">
            <v/>
          </cell>
          <cell r="D1367" t="str">
            <v/>
          </cell>
        </row>
        <row r="1368">
          <cell r="A1368" t="str">
            <v/>
          </cell>
          <cell r="B1368" t="str">
            <v/>
          </cell>
          <cell r="C1368" t="str">
            <v/>
          </cell>
          <cell r="D1368" t="str">
            <v/>
          </cell>
        </row>
        <row r="1369">
          <cell r="A1369" t="str">
            <v/>
          </cell>
          <cell r="B1369" t="str">
            <v/>
          </cell>
          <cell r="C1369" t="str">
            <v/>
          </cell>
          <cell r="D1369" t="str">
            <v/>
          </cell>
        </row>
        <row r="1370">
          <cell r="A1370" t="str">
            <v/>
          </cell>
          <cell r="B1370" t="str">
            <v/>
          </cell>
          <cell r="C1370" t="str">
            <v/>
          </cell>
          <cell r="D1370" t="str">
            <v/>
          </cell>
        </row>
        <row r="1371">
          <cell r="A1371" t="str">
            <v/>
          </cell>
          <cell r="B1371" t="str">
            <v/>
          </cell>
          <cell r="C1371" t="str">
            <v/>
          </cell>
          <cell r="D1371" t="str">
            <v/>
          </cell>
        </row>
        <row r="1372">
          <cell r="A1372" t="str">
            <v/>
          </cell>
          <cell r="B1372" t="str">
            <v/>
          </cell>
          <cell r="C1372" t="str">
            <v/>
          </cell>
          <cell r="D1372" t="str">
            <v/>
          </cell>
        </row>
        <row r="1373">
          <cell r="A1373" t="str">
            <v/>
          </cell>
          <cell r="B1373" t="str">
            <v/>
          </cell>
          <cell r="C1373" t="str">
            <v/>
          </cell>
          <cell r="D1373" t="str">
            <v/>
          </cell>
        </row>
        <row r="1374">
          <cell r="A1374" t="str">
            <v/>
          </cell>
          <cell r="B1374" t="str">
            <v/>
          </cell>
          <cell r="C1374" t="str">
            <v/>
          </cell>
          <cell r="D1374" t="str">
            <v/>
          </cell>
        </row>
        <row r="1375">
          <cell r="A1375" t="str">
            <v/>
          </cell>
          <cell r="B1375" t="str">
            <v/>
          </cell>
          <cell r="C1375" t="str">
            <v/>
          </cell>
          <cell r="D1375" t="str">
            <v/>
          </cell>
        </row>
        <row r="1376">
          <cell r="A1376" t="str">
            <v/>
          </cell>
          <cell r="B1376" t="str">
            <v/>
          </cell>
          <cell r="C1376" t="str">
            <v/>
          </cell>
          <cell r="D1376" t="str">
            <v/>
          </cell>
        </row>
        <row r="1377">
          <cell r="A1377" t="str">
            <v/>
          </cell>
          <cell r="B1377" t="str">
            <v/>
          </cell>
          <cell r="C1377" t="str">
            <v/>
          </cell>
          <cell r="D1377" t="str">
            <v/>
          </cell>
        </row>
        <row r="1378">
          <cell r="A1378" t="str">
            <v/>
          </cell>
          <cell r="B1378" t="str">
            <v/>
          </cell>
          <cell r="C1378" t="str">
            <v/>
          </cell>
          <cell r="D1378" t="str">
            <v/>
          </cell>
        </row>
        <row r="1379">
          <cell r="A1379" t="str">
            <v/>
          </cell>
          <cell r="B1379" t="str">
            <v/>
          </cell>
          <cell r="C1379" t="str">
            <v/>
          </cell>
          <cell r="D1379" t="str">
            <v/>
          </cell>
        </row>
        <row r="1380">
          <cell r="A1380" t="str">
            <v/>
          </cell>
          <cell r="B1380" t="str">
            <v/>
          </cell>
          <cell r="C1380" t="str">
            <v/>
          </cell>
          <cell r="D1380" t="str">
            <v/>
          </cell>
        </row>
        <row r="1381">
          <cell r="A1381" t="str">
            <v/>
          </cell>
          <cell r="B1381" t="str">
            <v/>
          </cell>
          <cell r="C1381" t="str">
            <v/>
          </cell>
          <cell r="D1381" t="str">
            <v/>
          </cell>
        </row>
        <row r="1382">
          <cell r="A1382" t="str">
            <v/>
          </cell>
          <cell r="B1382" t="str">
            <v/>
          </cell>
          <cell r="C1382" t="str">
            <v/>
          </cell>
          <cell r="D1382" t="str">
            <v/>
          </cell>
        </row>
        <row r="1383">
          <cell r="A1383" t="str">
            <v/>
          </cell>
          <cell r="B1383" t="str">
            <v/>
          </cell>
          <cell r="C1383" t="str">
            <v/>
          </cell>
          <cell r="D1383" t="str">
            <v/>
          </cell>
        </row>
        <row r="1384">
          <cell r="A1384" t="str">
            <v/>
          </cell>
          <cell r="B1384" t="str">
            <v/>
          </cell>
          <cell r="C1384" t="str">
            <v/>
          </cell>
          <cell r="D1384" t="str">
            <v/>
          </cell>
        </row>
        <row r="1385">
          <cell r="A1385" t="str">
            <v/>
          </cell>
          <cell r="B1385" t="str">
            <v/>
          </cell>
          <cell r="C1385" t="str">
            <v/>
          </cell>
          <cell r="D1385" t="str">
            <v/>
          </cell>
        </row>
        <row r="1386">
          <cell r="A1386" t="str">
            <v/>
          </cell>
          <cell r="B1386" t="str">
            <v/>
          </cell>
          <cell r="C1386" t="str">
            <v/>
          </cell>
          <cell r="D1386" t="str">
            <v/>
          </cell>
        </row>
        <row r="1387">
          <cell r="A1387" t="str">
            <v/>
          </cell>
          <cell r="B1387" t="str">
            <v/>
          </cell>
          <cell r="C1387" t="str">
            <v/>
          </cell>
          <cell r="D1387" t="str">
            <v/>
          </cell>
        </row>
        <row r="1388">
          <cell r="A1388" t="str">
            <v/>
          </cell>
          <cell r="B1388" t="str">
            <v/>
          </cell>
          <cell r="C1388" t="str">
            <v/>
          </cell>
          <cell r="D1388" t="str">
            <v/>
          </cell>
        </row>
        <row r="1389">
          <cell r="A1389" t="str">
            <v/>
          </cell>
          <cell r="B1389" t="str">
            <v/>
          </cell>
          <cell r="C1389" t="str">
            <v/>
          </cell>
          <cell r="D1389" t="str">
            <v/>
          </cell>
        </row>
        <row r="1390">
          <cell r="A1390" t="str">
            <v/>
          </cell>
          <cell r="B1390" t="str">
            <v/>
          </cell>
          <cell r="C1390" t="str">
            <v/>
          </cell>
          <cell r="D1390" t="str">
            <v/>
          </cell>
        </row>
        <row r="1391">
          <cell r="A1391" t="str">
            <v/>
          </cell>
          <cell r="B1391" t="str">
            <v/>
          </cell>
          <cell r="C1391" t="str">
            <v/>
          </cell>
          <cell r="D1391" t="str">
            <v/>
          </cell>
        </row>
        <row r="1392">
          <cell r="A1392" t="str">
            <v/>
          </cell>
          <cell r="B1392" t="str">
            <v/>
          </cell>
          <cell r="C1392" t="str">
            <v/>
          </cell>
          <cell r="D1392" t="str">
            <v/>
          </cell>
        </row>
        <row r="1393">
          <cell r="A1393" t="str">
            <v/>
          </cell>
          <cell r="B1393" t="str">
            <v/>
          </cell>
          <cell r="C1393" t="str">
            <v/>
          </cell>
          <cell r="D1393" t="str">
            <v/>
          </cell>
        </row>
        <row r="1394">
          <cell r="A1394" t="str">
            <v/>
          </cell>
          <cell r="B1394" t="str">
            <v/>
          </cell>
          <cell r="C1394" t="str">
            <v/>
          </cell>
          <cell r="D1394" t="str">
            <v/>
          </cell>
        </row>
        <row r="1395">
          <cell r="A1395" t="str">
            <v/>
          </cell>
          <cell r="B1395" t="str">
            <v/>
          </cell>
          <cell r="C1395" t="str">
            <v/>
          </cell>
          <cell r="D1395" t="str">
            <v/>
          </cell>
        </row>
        <row r="1396">
          <cell r="A1396" t="str">
            <v/>
          </cell>
          <cell r="B1396" t="str">
            <v/>
          </cell>
          <cell r="C1396" t="str">
            <v/>
          </cell>
          <cell r="D1396" t="str">
            <v/>
          </cell>
        </row>
        <row r="1397">
          <cell r="A1397" t="str">
            <v/>
          </cell>
          <cell r="B1397" t="str">
            <v/>
          </cell>
          <cell r="C1397" t="str">
            <v/>
          </cell>
          <cell r="D1397" t="str">
            <v/>
          </cell>
        </row>
        <row r="1398">
          <cell r="A1398" t="str">
            <v/>
          </cell>
          <cell r="B1398" t="str">
            <v/>
          </cell>
          <cell r="C1398" t="str">
            <v/>
          </cell>
          <cell r="D1398" t="str">
            <v/>
          </cell>
        </row>
        <row r="1399">
          <cell r="A1399" t="str">
            <v/>
          </cell>
          <cell r="B1399" t="str">
            <v/>
          </cell>
          <cell r="C1399" t="str">
            <v/>
          </cell>
          <cell r="D1399" t="str">
            <v/>
          </cell>
        </row>
        <row r="1400">
          <cell r="A1400" t="str">
            <v/>
          </cell>
          <cell r="B1400" t="str">
            <v/>
          </cell>
          <cell r="C1400" t="str">
            <v/>
          </cell>
          <cell r="D1400" t="str">
            <v/>
          </cell>
        </row>
        <row r="1401">
          <cell r="A1401" t="str">
            <v/>
          </cell>
          <cell r="B1401" t="str">
            <v/>
          </cell>
          <cell r="C1401" t="str">
            <v/>
          </cell>
          <cell r="D1401" t="str">
            <v/>
          </cell>
        </row>
        <row r="1402">
          <cell r="A1402" t="str">
            <v/>
          </cell>
          <cell r="B1402" t="str">
            <v/>
          </cell>
          <cell r="C1402" t="str">
            <v/>
          </cell>
          <cell r="D1402" t="str">
            <v/>
          </cell>
        </row>
        <row r="1403">
          <cell r="A1403" t="str">
            <v/>
          </cell>
          <cell r="B1403" t="str">
            <v/>
          </cell>
          <cell r="C1403" t="str">
            <v/>
          </cell>
          <cell r="D1403" t="str">
            <v/>
          </cell>
        </row>
        <row r="1404">
          <cell r="A1404" t="str">
            <v/>
          </cell>
          <cell r="B1404" t="str">
            <v/>
          </cell>
          <cell r="C1404" t="str">
            <v/>
          </cell>
          <cell r="D1404" t="str">
            <v/>
          </cell>
        </row>
        <row r="1405">
          <cell r="A1405" t="str">
            <v/>
          </cell>
          <cell r="B1405" t="str">
            <v/>
          </cell>
          <cell r="C1405" t="str">
            <v/>
          </cell>
          <cell r="D1405" t="str">
            <v/>
          </cell>
        </row>
        <row r="1406">
          <cell r="A1406" t="str">
            <v/>
          </cell>
          <cell r="B1406" t="str">
            <v/>
          </cell>
          <cell r="C1406" t="str">
            <v/>
          </cell>
          <cell r="D1406" t="str">
            <v/>
          </cell>
        </row>
        <row r="1407">
          <cell r="A1407" t="str">
            <v/>
          </cell>
          <cell r="B1407" t="str">
            <v/>
          </cell>
          <cell r="C1407" t="str">
            <v/>
          </cell>
          <cell r="D1407" t="str">
            <v/>
          </cell>
        </row>
        <row r="1408">
          <cell r="A1408" t="str">
            <v/>
          </cell>
          <cell r="B1408" t="str">
            <v/>
          </cell>
          <cell r="C1408" t="str">
            <v/>
          </cell>
          <cell r="D1408" t="str">
            <v/>
          </cell>
        </row>
        <row r="1409">
          <cell r="A1409" t="str">
            <v/>
          </cell>
          <cell r="B1409" t="str">
            <v/>
          </cell>
          <cell r="C1409" t="str">
            <v/>
          </cell>
          <cell r="D1409" t="str">
            <v/>
          </cell>
        </row>
        <row r="1410">
          <cell r="A1410" t="str">
            <v/>
          </cell>
          <cell r="B1410" t="str">
            <v/>
          </cell>
          <cell r="C1410" t="str">
            <v/>
          </cell>
          <cell r="D1410" t="str">
            <v/>
          </cell>
        </row>
        <row r="1411">
          <cell r="A1411" t="str">
            <v/>
          </cell>
          <cell r="B1411" t="str">
            <v/>
          </cell>
          <cell r="C1411" t="str">
            <v/>
          </cell>
          <cell r="D1411" t="str">
            <v/>
          </cell>
        </row>
        <row r="1412">
          <cell r="A1412" t="str">
            <v/>
          </cell>
          <cell r="B1412" t="str">
            <v/>
          </cell>
          <cell r="C1412" t="str">
            <v/>
          </cell>
          <cell r="D1412" t="str">
            <v/>
          </cell>
        </row>
        <row r="1413">
          <cell r="A1413" t="str">
            <v/>
          </cell>
          <cell r="B1413" t="str">
            <v/>
          </cell>
          <cell r="C1413" t="str">
            <v/>
          </cell>
          <cell r="D1413" t="str">
            <v/>
          </cell>
        </row>
        <row r="1414">
          <cell r="A1414" t="str">
            <v/>
          </cell>
          <cell r="B1414" t="str">
            <v/>
          </cell>
          <cell r="C1414" t="str">
            <v/>
          </cell>
          <cell r="D1414" t="str">
            <v/>
          </cell>
        </row>
        <row r="1415">
          <cell r="A1415" t="str">
            <v/>
          </cell>
          <cell r="B1415" t="str">
            <v/>
          </cell>
          <cell r="C1415" t="str">
            <v/>
          </cell>
          <cell r="D1415" t="str">
            <v/>
          </cell>
        </row>
        <row r="1416">
          <cell r="A1416" t="str">
            <v/>
          </cell>
          <cell r="B1416" t="str">
            <v/>
          </cell>
          <cell r="C1416" t="str">
            <v/>
          </cell>
          <cell r="D1416" t="str">
            <v/>
          </cell>
        </row>
        <row r="1417">
          <cell r="A1417" t="str">
            <v/>
          </cell>
          <cell r="B1417" t="str">
            <v/>
          </cell>
          <cell r="C1417" t="str">
            <v/>
          </cell>
          <cell r="D1417" t="str">
            <v/>
          </cell>
        </row>
        <row r="1418">
          <cell r="A1418" t="str">
            <v/>
          </cell>
          <cell r="B1418" t="str">
            <v/>
          </cell>
          <cell r="C1418" t="str">
            <v/>
          </cell>
          <cell r="D1418" t="str">
            <v/>
          </cell>
        </row>
        <row r="1419">
          <cell r="A1419" t="str">
            <v/>
          </cell>
          <cell r="B1419" t="str">
            <v/>
          </cell>
          <cell r="C1419" t="str">
            <v/>
          </cell>
          <cell r="D1419" t="str">
            <v/>
          </cell>
        </row>
        <row r="1420">
          <cell r="A1420" t="str">
            <v/>
          </cell>
          <cell r="B1420" t="str">
            <v/>
          </cell>
          <cell r="C1420" t="str">
            <v/>
          </cell>
          <cell r="D1420" t="str">
            <v/>
          </cell>
        </row>
        <row r="1421">
          <cell r="A1421" t="str">
            <v/>
          </cell>
          <cell r="B1421" t="str">
            <v/>
          </cell>
          <cell r="C1421" t="str">
            <v/>
          </cell>
          <cell r="D1421" t="str">
            <v/>
          </cell>
        </row>
        <row r="1422">
          <cell r="A1422" t="str">
            <v/>
          </cell>
          <cell r="B1422" t="str">
            <v/>
          </cell>
          <cell r="C1422" t="str">
            <v/>
          </cell>
          <cell r="D1422" t="str">
            <v/>
          </cell>
        </row>
        <row r="1423">
          <cell r="A1423" t="str">
            <v/>
          </cell>
          <cell r="B1423" t="str">
            <v/>
          </cell>
          <cell r="C1423" t="str">
            <v/>
          </cell>
          <cell r="D1423" t="str">
            <v/>
          </cell>
        </row>
        <row r="1424">
          <cell r="A1424" t="str">
            <v/>
          </cell>
          <cell r="B1424" t="str">
            <v/>
          </cell>
          <cell r="C1424" t="str">
            <v/>
          </cell>
          <cell r="D1424" t="str">
            <v/>
          </cell>
        </row>
        <row r="1425">
          <cell r="A1425" t="str">
            <v/>
          </cell>
          <cell r="B1425" t="str">
            <v/>
          </cell>
          <cell r="C1425" t="str">
            <v/>
          </cell>
          <cell r="D1425" t="str">
            <v/>
          </cell>
        </row>
        <row r="1426">
          <cell r="A1426" t="str">
            <v/>
          </cell>
          <cell r="B1426" t="str">
            <v/>
          </cell>
          <cell r="C1426" t="str">
            <v/>
          </cell>
          <cell r="D1426" t="str">
            <v/>
          </cell>
        </row>
        <row r="1427">
          <cell r="A1427" t="str">
            <v/>
          </cell>
          <cell r="B1427" t="str">
            <v/>
          </cell>
          <cell r="C1427" t="str">
            <v/>
          </cell>
          <cell r="D1427" t="str">
            <v/>
          </cell>
        </row>
        <row r="1428">
          <cell r="A1428" t="str">
            <v/>
          </cell>
          <cell r="B1428" t="str">
            <v/>
          </cell>
          <cell r="C1428" t="str">
            <v/>
          </cell>
          <cell r="D1428" t="str">
            <v/>
          </cell>
        </row>
        <row r="1429">
          <cell r="A1429" t="str">
            <v/>
          </cell>
          <cell r="B1429" t="str">
            <v/>
          </cell>
          <cell r="C1429" t="str">
            <v/>
          </cell>
          <cell r="D1429" t="str">
            <v/>
          </cell>
        </row>
        <row r="1430">
          <cell r="A1430" t="str">
            <v/>
          </cell>
          <cell r="B1430" t="str">
            <v/>
          </cell>
          <cell r="C1430" t="str">
            <v/>
          </cell>
          <cell r="D1430" t="str">
            <v/>
          </cell>
        </row>
        <row r="1431">
          <cell r="A1431" t="str">
            <v/>
          </cell>
          <cell r="B1431" t="str">
            <v/>
          </cell>
          <cell r="C1431" t="str">
            <v/>
          </cell>
          <cell r="D1431" t="str">
            <v/>
          </cell>
        </row>
        <row r="1432">
          <cell r="A1432" t="str">
            <v/>
          </cell>
          <cell r="B1432" t="str">
            <v/>
          </cell>
          <cell r="C1432" t="str">
            <v/>
          </cell>
          <cell r="D1432" t="str">
            <v/>
          </cell>
        </row>
        <row r="1433">
          <cell r="A1433" t="str">
            <v/>
          </cell>
          <cell r="B1433" t="str">
            <v/>
          </cell>
          <cell r="C1433" t="str">
            <v/>
          </cell>
          <cell r="D1433" t="str">
            <v/>
          </cell>
        </row>
        <row r="1434">
          <cell r="A1434" t="str">
            <v/>
          </cell>
          <cell r="B1434" t="str">
            <v/>
          </cell>
          <cell r="C1434" t="str">
            <v/>
          </cell>
          <cell r="D1434" t="str">
            <v/>
          </cell>
        </row>
        <row r="1435">
          <cell r="A1435" t="str">
            <v/>
          </cell>
          <cell r="B1435" t="str">
            <v/>
          </cell>
          <cell r="C1435" t="str">
            <v/>
          </cell>
          <cell r="D1435" t="str">
            <v/>
          </cell>
        </row>
        <row r="1436">
          <cell r="A1436" t="str">
            <v/>
          </cell>
          <cell r="B1436" t="str">
            <v/>
          </cell>
          <cell r="C1436" t="str">
            <v/>
          </cell>
          <cell r="D1436" t="str">
            <v/>
          </cell>
        </row>
        <row r="1437">
          <cell r="A1437" t="str">
            <v/>
          </cell>
          <cell r="B1437" t="str">
            <v/>
          </cell>
          <cell r="C1437" t="str">
            <v/>
          </cell>
          <cell r="D1437" t="str">
            <v/>
          </cell>
        </row>
        <row r="1438">
          <cell r="A1438" t="str">
            <v/>
          </cell>
          <cell r="B1438" t="str">
            <v/>
          </cell>
          <cell r="C1438" t="str">
            <v/>
          </cell>
          <cell r="D1438" t="str">
            <v/>
          </cell>
        </row>
        <row r="1439">
          <cell r="A1439" t="str">
            <v/>
          </cell>
          <cell r="B1439" t="str">
            <v/>
          </cell>
          <cell r="C1439" t="str">
            <v/>
          </cell>
          <cell r="D1439" t="str">
            <v/>
          </cell>
        </row>
        <row r="1440">
          <cell r="A1440" t="str">
            <v/>
          </cell>
          <cell r="B1440" t="str">
            <v/>
          </cell>
          <cell r="C1440" t="str">
            <v/>
          </cell>
          <cell r="D1440" t="str">
            <v/>
          </cell>
        </row>
        <row r="1441">
          <cell r="A1441" t="str">
            <v/>
          </cell>
          <cell r="B1441" t="str">
            <v/>
          </cell>
          <cell r="C1441" t="str">
            <v/>
          </cell>
          <cell r="D1441" t="str">
            <v/>
          </cell>
        </row>
        <row r="1442">
          <cell r="A1442" t="str">
            <v/>
          </cell>
          <cell r="B1442" t="str">
            <v/>
          </cell>
          <cell r="C1442" t="str">
            <v/>
          </cell>
          <cell r="D1442" t="str">
            <v/>
          </cell>
        </row>
        <row r="1443">
          <cell r="A1443" t="str">
            <v/>
          </cell>
          <cell r="B1443" t="str">
            <v/>
          </cell>
          <cell r="C1443" t="str">
            <v/>
          </cell>
          <cell r="D1443" t="str">
            <v/>
          </cell>
        </row>
        <row r="1444">
          <cell r="A1444" t="str">
            <v/>
          </cell>
          <cell r="B1444" t="str">
            <v/>
          </cell>
          <cell r="C1444" t="str">
            <v/>
          </cell>
          <cell r="D1444" t="str">
            <v/>
          </cell>
        </row>
        <row r="1445">
          <cell r="A1445" t="str">
            <v/>
          </cell>
          <cell r="B1445" t="str">
            <v/>
          </cell>
          <cell r="C1445" t="str">
            <v/>
          </cell>
          <cell r="D1445" t="str">
            <v/>
          </cell>
        </row>
        <row r="1446">
          <cell r="A1446" t="str">
            <v/>
          </cell>
          <cell r="B1446" t="str">
            <v/>
          </cell>
          <cell r="C1446" t="str">
            <v/>
          </cell>
          <cell r="D1446" t="str">
            <v/>
          </cell>
        </row>
        <row r="1447">
          <cell r="A1447" t="str">
            <v/>
          </cell>
          <cell r="B1447" t="str">
            <v/>
          </cell>
          <cell r="C1447" t="str">
            <v/>
          </cell>
          <cell r="D1447" t="str">
            <v/>
          </cell>
        </row>
        <row r="1448">
          <cell r="A1448" t="str">
            <v/>
          </cell>
          <cell r="B1448" t="str">
            <v/>
          </cell>
          <cell r="C1448" t="str">
            <v/>
          </cell>
          <cell r="D1448" t="str">
            <v/>
          </cell>
        </row>
        <row r="1449">
          <cell r="A1449" t="str">
            <v/>
          </cell>
          <cell r="B1449" t="str">
            <v/>
          </cell>
          <cell r="C1449" t="str">
            <v/>
          </cell>
          <cell r="D1449" t="str">
            <v/>
          </cell>
        </row>
        <row r="1450">
          <cell r="A1450" t="str">
            <v/>
          </cell>
          <cell r="B1450" t="str">
            <v/>
          </cell>
          <cell r="C1450" t="str">
            <v/>
          </cell>
          <cell r="D1450" t="str">
            <v/>
          </cell>
        </row>
        <row r="1451">
          <cell r="A1451" t="str">
            <v/>
          </cell>
          <cell r="B1451" t="str">
            <v/>
          </cell>
          <cell r="C1451" t="str">
            <v/>
          </cell>
          <cell r="D1451" t="str">
            <v/>
          </cell>
        </row>
        <row r="1452">
          <cell r="A1452" t="str">
            <v/>
          </cell>
          <cell r="B1452" t="str">
            <v/>
          </cell>
          <cell r="C1452" t="str">
            <v/>
          </cell>
          <cell r="D1452" t="str">
            <v/>
          </cell>
        </row>
        <row r="1453">
          <cell r="A1453" t="str">
            <v/>
          </cell>
          <cell r="B1453" t="str">
            <v/>
          </cell>
          <cell r="C1453" t="str">
            <v/>
          </cell>
          <cell r="D1453" t="str">
            <v/>
          </cell>
        </row>
        <row r="1454">
          <cell r="A1454" t="str">
            <v/>
          </cell>
          <cell r="B1454" t="str">
            <v/>
          </cell>
          <cell r="C1454" t="str">
            <v/>
          </cell>
          <cell r="D1454" t="str">
            <v/>
          </cell>
        </row>
        <row r="1455">
          <cell r="A1455" t="str">
            <v/>
          </cell>
          <cell r="B1455" t="str">
            <v/>
          </cell>
          <cell r="C1455" t="str">
            <v/>
          </cell>
          <cell r="D1455" t="str">
            <v/>
          </cell>
        </row>
        <row r="1456">
          <cell r="A1456" t="str">
            <v/>
          </cell>
          <cell r="B1456" t="str">
            <v/>
          </cell>
          <cell r="C1456" t="str">
            <v/>
          </cell>
          <cell r="D1456" t="str">
            <v/>
          </cell>
        </row>
        <row r="1457">
          <cell r="A1457" t="str">
            <v/>
          </cell>
          <cell r="B1457" t="str">
            <v/>
          </cell>
          <cell r="C1457" t="str">
            <v/>
          </cell>
          <cell r="D1457" t="str">
            <v/>
          </cell>
        </row>
        <row r="1458">
          <cell r="A1458" t="str">
            <v/>
          </cell>
          <cell r="B1458" t="str">
            <v/>
          </cell>
          <cell r="C1458" t="str">
            <v/>
          </cell>
          <cell r="D1458" t="str">
            <v/>
          </cell>
        </row>
        <row r="1459">
          <cell r="A1459" t="str">
            <v/>
          </cell>
          <cell r="B1459" t="str">
            <v/>
          </cell>
          <cell r="C1459" t="str">
            <v/>
          </cell>
          <cell r="D1459" t="str">
            <v/>
          </cell>
        </row>
        <row r="1460">
          <cell r="A1460" t="str">
            <v/>
          </cell>
          <cell r="B1460" t="str">
            <v/>
          </cell>
          <cell r="C1460" t="str">
            <v/>
          </cell>
          <cell r="D1460" t="str">
            <v/>
          </cell>
        </row>
        <row r="1461">
          <cell r="A1461" t="str">
            <v/>
          </cell>
          <cell r="B1461" t="str">
            <v/>
          </cell>
          <cell r="C1461" t="str">
            <v/>
          </cell>
          <cell r="D1461" t="str">
            <v/>
          </cell>
        </row>
        <row r="1462">
          <cell r="A1462" t="str">
            <v/>
          </cell>
          <cell r="B1462" t="str">
            <v/>
          </cell>
          <cell r="C1462" t="str">
            <v/>
          </cell>
          <cell r="D1462" t="str">
            <v/>
          </cell>
        </row>
        <row r="1463">
          <cell r="A1463" t="str">
            <v/>
          </cell>
          <cell r="B1463" t="str">
            <v/>
          </cell>
          <cell r="C1463" t="str">
            <v/>
          </cell>
          <cell r="D1463" t="str">
            <v/>
          </cell>
        </row>
        <row r="1464">
          <cell r="A1464" t="str">
            <v/>
          </cell>
          <cell r="B1464" t="str">
            <v/>
          </cell>
          <cell r="C1464" t="str">
            <v/>
          </cell>
          <cell r="D1464" t="str">
            <v/>
          </cell>
        </row>
        <row r="1465">
          <cell r="A1465" t="str">
            <v/>
          </cell>
          <cell r="B1465" t="str">
            <v/>
          </cell>
          <cell r="C1465" t="str">
            <v/>
          </cell>
          <cell r="D1465" t="str">
            <v/>
          </cell>
        </row>
        <row r="1466">
          <cell r="A1466" t="str">
            <v/>
          </cell>
          <cell r="B1466" t="str">
            <v/>
          </cell>
          <cell r="C1466" t="str">
            <v/>
          </cell>
          <cell r="D1466" t="str">
            <v/>
          </cell>
        </row>
        <row r="1467">
          <cell r="A1467" t="str">
            <v/>
          </cell>
          <cell r="B1467" t="str">
            <v/>
          </cell>
          <cell r="C1467" t="str">
            <v/>
          </cell>
          <cell r="D1467" t="str">
            <v/>
          </cell>
        </row>
        <row r="1468">
          <cell r="A1468" t="str">
            <v/>
          </cell>
          <cell r="B1468" t="str">
            <v/>
          </cell>
          <cell r="C1468" t="str">
            <v/>
          </cell>
          <cell r="D1468" t="str">
            <v/>
          </cell>
        </row>
        <row r="1469">
          <cell r="A1469" t="str">
            <v/>
          </cell>
          <cell r="B1469" t="str">
            <v/>
          </cell>
          <cell r="C1469" t="str">
            <v/>
          </cell>
          <cell r="D1469" t="str">
            <v/>
          </cell>
        </row>
        <row r="1470">
          <cell r="A1470" t="str">
            <v/>
          </cell>
          <cell r="B1470" t="str">
            <v/>
          </cell>
          <cell r="C1470" t="str">
            <v/>
          </cell>
          <cell r="D1470" t="str">
            <v/>
          </cell>
        </row>
        <row r="1471">
          <cell r="A1471" t="str">
            <v/>
          </cell>
          <cell r="B1471" t="str">
            <v/>
          </cell>
          <cell r="C1471" t="str">
            <v/>
          </cell>
          <cell r="D1471" t="str">
            <v/>
          </cell>
        </row>
        <row r="1472">
          <cell r="A1472" t="str">
            <v/>
          </cell>
          <cell r="B1472" t="str">
            <v/>
          </cell>
          <cell r="C1472" t="str">
            <v/>
          </cell>
          <cell r="D1472" t="str">
            <v/>
          </cell>
        </row>
        <row r="1473">
          <cell r="A1473" t="str">
            <v/>
          </cell>
          <cell r="B1473" t="str">
            <v/>
          </cell>
          <cell r="C1473" t="str">
            <v/>
          </cell>
          <cell r="D1473" t="str">
            <v/>
          </cell>
        </row>
        <row r="1474">
          <cell r="A1474" t="str">
            <v/>
          </cell>
          <cell r="B1474" t="str">
            <v/>
          </cell>
          <cell r="C1474" t="str">
            <v/>
          </cell>
          <cell r="D1474" t="str">
            <v/>
          </cell>
        </row>
        <row r="1475">
          <cell r="A1475" t="str">
            <v/>
          </cell>
          <cell r="B1475" t="str">
            <v/>
          </cell>
          <cell r="C1475" t="str">
            <v/>
          </cell>
          <cell r="D1475" t="str">
            <v/>
          </cell>
        </row>
        <row r="1476">
          <cell r="A1476" t="str">
            <v/>
          </cell>
          <cell r="B1476" t="str">
            <v/>
          </cell>
          <cell r="C1476" t="str">
            <v/>
          </cell>
          <cell r="D1476" t="str">
            <v/>
          </cell>
        </row>
        <row r="1477">
          <cell r="A1477" t="str">
            <v/>
          </cell>
          <cell r="B1477" t="str">
            <v/>
          </cell>
          <cell r="C1477" t="str">
            <v/>
          </cell>
          <cell r="D1477" t="str">
            <v/>
          </cell>
        </row>
        <row r="1478">
          <cell r="A1478" t="str">
            <v/>
          </cell>
          <cell r="B1478" t="str">
            <v/>
          </cell>
          <cell r="C1478" t="str">
            <v/>
          </cell>
          <cell r="D1478" t="str">
            <v/>
          </cell>
        </row>
        <row r="1479">
          <cell r="A1479" t="str">
            <v/>
          </cell>
          <cell r="B1479" t="str">
            <v/>
          </cell>
          <cell r="C1479" t="str">
            <v/>
          </cell>
          <cell r="D1479" t="str">
            <v/>
          </cell>
        </row>
        <row r="1480">
          <cell r="A1480" t="str">
            <v/>
          </cell>
          <cell r="B1480" t="str">
            <v/>
          </cell>
          <cell r="C1480" t="str">
            <v/>
          </cell>
          <cell r="D1480" t="str">
            <v/>
          </cell>
        </row>
        <row r="1481">
          <cell r="A1481" t="str">
            <v/>
          </cell>
          <cell r="B1481" t="str">
            <v/>
          </cell>
          <cell r="C1481" t="str">
            <v/>
          </cell>
          <cell r="D1481" t="str">
            <v/>
          </cell>
        </row>
        <row r="1482">
          <cell r="A1482" t="str">
            <v/>
          </cell>
          <cell r="B1482" t="str">
            <v/>
          </cell>
          <cell r="C1482" t="str">
            <v/>
          </cell>
          <cell r="D1482" t="str">
            <v/>
          </cell>
        </row>
        <row r="1483">
          <cell r="A1483" t="str">
            <v/>
          </cell>
          <cell r="B1483" t="str">
            <v/>
          </cell>
          <cell r="C1483" t="str">
            <v/>
          </cell>
          <cell r="D1483" t="str">
            <v/>
          </cell>
        </row>
        <row r="1484">
          <cell r="A1484" t="str">
            <v/>
          </cell>
          <cell r="B1484" t="str">
            <v/>
          </cell>
          <cell r="C1484" t="str">
            <v/>
          </cell>
          <cell r="D1484" t="str">
            <v/>
          </cell>
        </row>
        <row r="1485">
          <cell r="A1485" t="str">
            <v/>
          </cell>
          <cell r="B1485" t="str">
            <v/>
          </cell>
          <cell r="C1485" t="str">
            <v/>
          </cell>
          <cell r="D1485" t="str">
            <v/>
          </cell>
        </row>
        <row r="1486">
          <cell r="A1486" t="str">
            <v/>
          </cell>
          <cell r="B1486" t="str">
            <v/>
          </cell>
          <cell r="C1486" t="str">
            <v/>
          </cell>
          <cell r="D1486" t="str">
            <v/>
          </cell>
        </row>
        <row r="1487">
          <cell r="A1487" t="str">
            <v/>
          </cell>
          <cell r="B1487" t="str">
            <v/>
          </cell>
          <cell r="C1487" t="str">
            <v/>
          </cell>
          <cell r="D1487" t="str">
            <v/>
          </cell>
        </row>
        <row r="1488">
          <cell r="A1488" t="str">
            <v/>
          </cell>
          <cell r="B1488" t="str">
            <v/>
          </cell>
          <cell r="C1488" t="str">
            <v/>
          </cell>
          <cell r="D1488" t="str">
            <v/>
          </cell>
        </row>
        <row r="1489">
          <cell r="A1489" t="str">
            <v/>
          </cell>
          <cell r="B1489" t="str">
            <v/>
          </cell>
          <cell r="C1489" t="str">
            <v/>
          </cell>
          <cell r="D1489" t="str">
            <v/>
          </cell>
        </row>
        <row r="1490">
          <cell r="A1490" t="str">
            <v/>
          </cell>
          <cell r="B1490" t="str">
            <v/>
          </cell>
          <cell r="C1490" t="str">
            <v/>
          </cell>
          <cell r="D1490" t="str">
            <v/>
          </cell>
        </row>
        <row r="1491">
          <cell r="A1491" t="str">
            <v/>
          </cell>
          <cell r="B1491" t="str">
            <v/>
          </cell>
          <cell r="C1491" t="str">
            <v/>
          </cell>
          <cell r="D1491" t="str">
            <v/>
          </cell>
        </row>
        <row r="1492">
          <cell r="A1492" t="str">
            <v/>
          </cell>
          <cell r="B1492" t="str">
            <v/>
          </cell>
          <cell r="C1492" t="str">
            <v/>
          </cell>
          <cell r="D1492" t="str">
            <v/>
          </cell>
        </row>
        <row r="1493">
          <cell r="A1493" t="str">
            <v/>
          </cell>
          <cell r="B1493" t="str">
            <v/>
          </cell>
          <cell r="C1493" t="str">
            <v/>
          </cell>
          <cell r="D1493" t="str">
            <v/>
          </cell>
        </row>
        <row r="1494">
          <cell r="A1494" t="str">
            <v/>
          </cell>
          <cell r="B1494" t="str">
            <v/>
          </cell>
          <cell r="C1494" t="str">
            <v/>
          </cell>
          <cell r="D1494" t="str">
            <v/>
          </cell>
        </row>
        <row r="1495">
          <cell r="A1495" t="str">
            <v/>
          </cell>
          <cell r="B1495" t="str">
            <v/>
          </cell>
          <cell r="C1495" t="str">
            <v/>
          </cell>
          <cell r="D1495" t="str">
            <v/>
          </cell>
        </row>
        <row r="1496">
          <cell r="A1496" t="str">
            <v/>
          </cell>
          <cell r="B1496" t="str">
            <v/>
          </cell>
          <cell r="C1496" t="str">
            <v/>
          </cell>
          <cell r="D1496" t="str">
            <v/>
          </cell>
        </row>
        <row r="1497">
          <cell r="A1497" t="str">
            <v/>
          </cell>
          <cell r="B1497" t="str">
            <v/>
          </cell>
          <cell r="C1497" t="str">
            <v/>
          </cell>
          <cell r="D1497" t="str">
            <v/>
          </cell>
        </row>
        <row r="1498">
          <cell r="A1498" t="str">
            <v/>
          </cell>
          <cell r="B1498" t="str">
            <v/>
          </cell>
          <cell r="C1498" t="str">
            <v/>
          </cell>
          <cell r="D1498" t="str">
            <v/>
          </cell>
        </row>
        <row r="1499">
          <cell r="A1499" t="str">
            <v/>
          </cell>
          <cell r="B1499" t="str">
            <v/>
          </cell>
          <cell r="C1499" t="str">
            <v/>
          </cell>
          <cell r="D1499" t="str">
            <v/>
          </cell>
        </row>
        <row r="1500">
          <cell r="A1500" t="str">
            <v/>
          </cell>
          <cell r="B1500" t="str">
            <v/>
          </cell>
          <cell r="C1500" t="str">
            <v/>
          </cell>
          <cell r="D1500" t="str">
            <v/>
          </cell>
        </row>
        <row r="1501">
          <cell r="A1501" t="str">
            <v/>
          </cell>
          <cell r="B1501" t="str">
            <v/>
          </cell>
          <cell r="C1501" t="str">
            <v/>
          </cell>
          <cell r="D1501" t="str">
            <v/>
          </cell>
        </row>
        <row r="1502">
          <cell r="A1502" t="str">
            <v/>
          </cell>
          <cell r="B1502" t="str">
            <v/>
          </cell>
          <cell r="C1502" t="str">
            <v/>
          </cell>
          <cell r="D1502" t="str">
            <v/>
          </cell>
        </row>
        <row r="1503">
          <cell r="A1503" t="str">
            <v/>
          </cell>
          <cell r="B1503" t="str">
            <v/>
          </cell>
          <cell r="C1503" t="str">
            <v/>
          </cell>
          <cell r="D1503" t="str">
            <v/>
          </cell>
        </row>
        <row r="1504">
          <cell r="A1504" t="str">
            <v/>
          </cell>
          <cell r="B1504" t="str">
            <v/>
          </cell>
          <cell r="C1504" t="str">
            <v/>
          </cell>
          <cell r="D1504" t="str">
            <v/>
          </cell>
        </row>
        <row r="1505">
          <cell r="A1505" t="str">
            <v/>
          </cell>
          <cell r="B1505" t="str">
            <v/>
          </cell>
          <cell r="C1505" t="str">
            <v/>
          </cell>
          <cell r="D1505" t="str">
            <v/>
          </cell>
        </row>
        <row r="1506">
          <cell r="A1506" t="str">
            <v/>
          </cell>
          <cell r="B1506" t="str">
            <v/>
          </cell>
          <cell r="C1506" t="str">
            <v/>
          </cell>
          <cell r="D1506" t="str">
            <v/>
          </cell>
        </row>
        <row r="1507">
          <cell r="A1507" t="str">
            <v/>
          </cell>
          <cell r="B1507" t="str">
            <v/>
          </cell>
          <cell r="C1507" t="str">
            <v/>
          </cell>
          <cell r="D1507" t="str">
            <v/>
          </cell>
        </row>
        <row r="1508">
          <cell r="A1508" t="str">
            <v/>
          </cell>
          <cell r="B1508" t="str">
            <v/>
          </cell>
          <cell r="C1508" t="str">
            <v/>
          </cell>
          <cell r="D1508" t="str">
            <v/>
          </cell>
        </row>
        <row r="1509">
          <cell r="A1509" t="str">
            <v/>
          </cell>
          <cell r="B1509" t="str">
            <v/>
          </cell>
          <cell r="C1509" t="str">
            <v/>
          </cell>
          <cell r="D1509" t="str">
            <v/>
          </cell>
        </row>
        <row r="1510">
          <cell r="A1510" t="str">
            <v/>
          </cell>
          <cell r="B1510" t="str">
            <v/>
          </cell>
          <cell r="C1510" t="str">
            <v/>
          </cell>
          <cell r="D1510" t="str">
            <v/>
          </cell>
        </row>
        <row r="1511">
          <cell r="A1511" t="str">
            <v/>
          </cell>
          <cell r="B1511" t="str">
            <v/>
          </cell>
          <cell r="C1511" t="str">
            <v/>
          </cell>
          <cell r="D1511" t="str">
            <v/>
          </cell>
        </row>
        <row r="1512">
          <cell r="A1512" t="str">
            <v/>
          </cell>
          <cell r="B1512" t="str">
            <v/>
          </cell>
          <cell r="C1512" t="str">
            <v/>
          </cell>
          <cell r="D1512" t="str">
            <v/>
          </cell>
        </row>
        <row r="1513">
          <cell r="A1513" t="str">
            <v/>
          </cell>
          <cell r="B1513" t="str">
            <v/>
          </cell>
          <cell r="C1513" t="str">
            <v/>
          </cell>
          <cell r="D1513" t="str">
            <v/>
          </cell>
        </row>
        <row r="1514">
          <cell r="A1514" t="str">
            <v/>
          </cell>
          <cell r="B1514" t="str">
            <v/>
          </cell>
          <cell r="C1514" t="str">
            <v/>
          </cell>
          <cell r="D1514" t="str">
            <v/>
          </cell>
        </row>
        <row r="1515">
          <cell r="A1515" t="str">
            <v/>
          </cell>
          <cell r="B1515" t="str">
            <v/>
          </cell>
          <cell r="C1515" t="str">
            <v/>
          </cell>
          <cell r="D1515" t="str">
            <v/>
          </cell>
        </row>
        <row r="1516">
          <cell r="A1516" t="str">
            <v/>
          </cell>
          <cell r="B1516" t="str">
            <v/>
          </cell>
          <cell r="C1516" t="str">
            <v/>
          </cell>
          <cell r="D1516" t="str">
            <v/>
          </cell>
        </row>
        <row r="1517">
          <cell r="A1517" t="str">
            <v/>
          </cell>
          <cell r="B1517" t="str">
            <v/>
          </cell>
          <cell r="C1517" t="str">
            <v/>
          </cell>
          <cell r="D1517" t="str">
            <v/>
          </cell>
        </row>
        <row r="1518">
          <cell r="A1518" t="str">
            <v/>
          </cell>
          <cell r="B1518" t="str">
            <v/>
          </cell>
          <cell r="C1518" t="str">
            <v/>
          </cell>
          <cell r="D1518" t="str">
            <v/>
          </cell>
        </row>
        <row r="1519">
          <cell r="A1519" t="str">
            <v/>
          </cell>
          <cell r="B1519" t="str">
            <v/>
          </cell>
          <cell r="C1519" t="str">
            <v/>
          </cell>
          <cell r="D1519" t="str">
            <v/>
          </cell>
        </row>
        <row r="1520">
          <cell r="A1520" t="str">
            <v/>
          </cell>
          <cell r="B1520" t="str">
            <v/>
          </cell>
          <cell r="C1520" t="str">
            <v/>
          </cell>
          <cell r="D1520" t="str">
            <v/>
          </cell>
        </row>
        <row r="1521">
          <cell r="A1521" t="str">
            <v/>
          </cell>
          <cell r="B1521" t="str">
            <v/>
          </cell>
          <cell r="C1521" t="str">
            <v/>
          </cell>
          <cell r="D1521" t="str">
            <v/>
          </cell>
        </row>
        <row r="1522">
          <cell r="A1522" t="str">
            <v/>
          </cell>
          <cell r="B1522" t="str">
            <v/>
          </cell>
          <cell r="C1522" t="str">
            <v/>
          </cell>
          <cell r="D1522" t="str">
            <v/>
          </cell>
        </row>
        <row r="1523">
          <cell r="A1523" t="str">
            <v/>
          </cell>
          <cell r="B1523" t="str">
            <v/>
          </cell>
          <cell r="C1523" t="str">
            <v/>
          </cell>
          <cell r="D1523" t="str">
            <v/>
          </cell>
        </row>
        <row r="1524">
          <cell r="A1524" t="str">
            <v/>
          </cell>
          <cell r="B1524" t="str">
            <v/>
          </cell>
          <cell r="C1524" t="str">
            <v/>
          </cell>
          <cell r="D1524" t="str">
            <v/>
          </cell>
        </row>
        <row r="1525">
          <cell r="A1525" t="str">
            <v/>
          </cell>
          <cell r="B1525" t="str">
            <v/>
          </cell>
          <cell r="C1525" t="str">
            <v/>
          </cell>
          <cell r="D1525" t="str">
            <v/>
          </cell>
        </row>
        <row r="1526">
          <cell r="A1526" t="str">
            <v/>
          </cell>
          <cell r="B1526" t="str">
            <v/>
          </cell>
          <cell r="C1526" t="str">
            <v/>
          </cell>
          <cell r="D1526" t="str">
            <v/>
          </cell>
        </row>
        <row r="1527">
          <cell r="A1527" t="str">
            <v/>
          </cell>
          <cell r="B1527" t="str">
            <v/>
          </cell>
          <cell r="C1527" t="str">
            <v/>
          </cell>
          <cell r="D1527" t="str">
            <v/>
          </cell>
        </row>
        <row r="1528">
          <cell r="A1528" t="str">
            <v/>
          </cell>
          <cell r="B1528" t="str">
            <v/>
          </cell>
          <cell r="C1528" t="str">
            <v/>
          </cell>
          <cell r="D1528" t="str">
            <v/>
          </cell>
        </row>
        <row r="1529">
          <cell r="A1529" t="str">
            <v/>
          </cell>
          <cell r="B1529" t="str">
            <v/>
          </cell>
          <cell r="C1529" t="str">
            <v/>
          </cell>
          <cell r="D1529" t="str">
            <v/>
          </cell>
        </row>
        <row r="1530">
          <cell r="A1530" t="str">
            <v/>
          </cell>
          <cell r="B1530" t="str">
            <v/>
          </cell>
          <cell r="C1530" t="str">
            <v/>
          </cell>
          <cell r="D1530" t="str">
            <v/>
          </cell>
        </row>
        <row r="1531">
          <cell r="A1531" t="str">
            <v/>
          </cell>
          <cell r="B1531" t="str">
            <v/>
          </cell>
          <cell r="C1531" t="str">
            <v/>
          </cell>
          <cell r="D1531" t="str">
            <v/>
          </cell>
        </row>
        <row r="1532">
          <cell r="A1532" t="str">
            <v/>
          </cell>
          <cell r="B1532" t="str">
            <v/>
          </cell>
          <cell r="C1532" t="str">
            <v/>
          </cell>
          <cell r="D1532" t="str">
            <v/>
          </cell>
        </row>
        <row r="1533">
          <cell r="A1533" t="str">
            <v/>
          </cell>
          <cell r="B1533" t="str">
            <v/>
          </cell>
          <cell r="C1533" t="str">
            <v/>
          </cell>
          <cell r="D1533" t="str">
            <v/>
          </cell>
        </row>
        <row r="1534">
          <cell r="A1534" t="str">
            <v/>
          </cell>
          <cell r="B1534" t="str">
            <v/>
          </cell>
          <cell r="C1534" t="str">
            <v/>
          </cell>
          <cell r="D1534" t="str">
            <v/>
          </cell>
        </row>
        <row r="1535">
          <cell r="A1535" t="str">
            <v/>
          </cell>
          <cell r="B1535" t="str">
            <v/>
          </cell>
          <cell r="C1535" t="str">
            <v/>
          </cell>
          <cell r="D1535" t="str">
            <v/>
          </cell>
        </row>
        <row r="1536">
          <cell r="A1536" t="str">
            <v/>
          </cell>
          <cell r="B1536" t="str">
            <v/>
          </cell>
          <cell r="C1536" t="str">
            <v/>
          </cell>
          <cell r="D1536" t="str">
            <v/>
          </cell>
        </row>
        <row r="1537">
          <cell r="A1537" t="str">
            <v/>
          </cell>
          <cell r="B1537" t="str">
            <v/>
          </cell>
          <cell r="C1537" t="str">
            <v/>
          </cell>
          <cell r="D1537" t="str">
            <v/>
          </cell>
        </row>
        <row r="1538">
          <cell r="A1538" t="str">
            <v/>
          </cell>
          <cell r="B1538" t="str">
            <v/>
          </cell>
          <cell r="C1538" t="str">
            <v/>
          </cell>
          <cell r="D1538" t="str">
            <v/>
          </cell>
        </row>
        <row r="1539">
          <cell r="A1539" t="str">
            <v/>
          </cell>
          <cell r="B1539" t="str">
            <v/>
          </cell>
          <cell r="C1539" t="str">
            <v/>
          </cell>
          <cell r="D1539" t="str">
            <v/>
          </cell>
        </row>
        <row r="1540">
          <cell r="A1540" t="str">
            <v/>
          </cell>
          <cell r="B1540" t="str">
            <v/>
          </cell>
          <cell r="C1540" t="str">
            <v/>
          </cell>
          <cell r="D1540" t="str">
            <v/>
          </cell>
        </row>
        <row r="1541">
          <cell r="A1541" t="str">
            <v/>
          </cell>
          <cell r="B1541" t="str">
            <v/>
          </cell>
          <cell r="C1541" t="str">
            <v/>
          </cell>
          <cell r="D1541" t="str">
            <v/>
          </cell>
        </row>
        <row r="1542">
          <cell r="A1542" t="str">
            <v/>
          </cell>
          <cell r="B1542" t="str">
            <v/>
          </cell>
          <cell r="C1542" t="str">
            <v/>
          </cell>
          <cell r="D1542" t="str">
            <v/>
          </cell>
        </row>
        <row r="1543">
          <cell r="A1543" t="str">
            <v/>
          </cell>
          <cell r="B1543" t="str">
            <v/>
          </cell>
          <cell r="C1543" t="str">
            <v/>
          </cell>
          <cell r="D1543" t="str">
            <v/>
          </cell>
        </row>
        <row r="1544">
          <cell r="A1544" t="str">
            <v/>
          </cell>
          <cell r="B1544" t="str">
            <v/>
          </cell>
          <cell r="C1544" t="str">
            <v/>
          </cell>
          <cell r="D1544" t="str">
            <v/>
          </cell>
        </row>
        <row r="1545">
          <cell r="A1545" t="str">
            <v/>
          </cell>
          <cell r="B1545" t="str">
            <v/>
          </cell>
          <cell r="C1545" t="str">
            <v/>
          </cell>
          <cell r="D1545" t="str">
            <v/>
          </cell>
        </row>
        <row r="1546">
          <cell r="A1546" t="str">
            <v/>
          </cell>
          <cell r="B1546" t="str">
            <v/>
          </cell>
          <cell r="C1546" t="str">
            <v/>
          </cell>
          <cell r="D1546" t="str">
            <v/>
          </cell>
        </row>
        <row r="1547">
          <cell r="A1547" t="str">
            <v/>
          </cell>
          <cell r="B1547" t="str">
            <v/>
          </cell>
          <cell r="C1547" t="str">
            <v/>
          </cell>
          <cell r="D1547" t="str">
            <v/>
          </cell>
        </row>
        <row r="1548">
          <cell r="A1548" t="str">
            <v/>
          </cell>
          <cell r="B1548" t="str">
            <v/>
          </cell>
          <cell r="C1548" t="str">
            <v/>
          </cell>
          <cell r="D1548" t="str">
            <v/>
          </cell>
        </row>
        <row r="1549">
          <cell r="A1549" t="str">
            <v/>
          </cell>
          <cell r="B1549" t="str">
            <v/>
          </cell>
          <cell r="C1549" t="str">
            <v/>
          </cell>
          <cell r="D1549" t="str">
            <v/>
          </cell>
        </row>
        <row r="1550">
          <cell r="A1550" t="str">
            <v/>
          </cell>
          <cell r="B1550" t="str">
            <v/>
          </cell>
          <cell r="C1550" t="str">
            <v/>
          </cell>
          <cell r="D1550" t="str">
            <v/>
          </cell>
        </row>
        <row r="1551">
          <cell r="A1551" t="str">
            <v/>
          </cell>
          <cell r="B1551" t="str">
            <v/>
          </cell>
          <cell r="C1551" t="str">
            <v/>
          </cell>
          <cell r="D1551" t="str">
            <v/>
          </cell>
        </row>
        <row r="1552">
          <cell r="A1552" t="str">
            <v/>
          </cell>
          <cell r="B1552" t="str">
            <v/>
          </cell>
          <cell r="C1552" t="str">
            <v/>
          </cell>
          <cell r="D1552" t="str">
            <v/>
          </cell>
        </row>
        <row r="1553">
          <cell r="A1553" t="str">
            <v/>
          </cell>
          <cell r="B1553" t="str">
            <v/>
          </cell>
          <cell r="C1553" t="str">
            <v/>
          </cell>
          <cell r="D1553" t="str">
            <v/>
          </cell>
        </row>
        <row r="1554">
          <cell r="A1554" t="str">
            <v/>
          </cell>
          <cell r="B1554" t="str">
            <v/>
          </cell>
          <cell r="C1554" t="str">
            <v/>
          </cell>
          <cell r="D1554" t="str">
            <v/>
          </cell>
        </row>
        <row r="1555">
          <cell r="A1555" t="str">
            <v/>
          </cell>
          <cell r="B1555" t="str">
            <v/>
          </cell>
          <cell r="C1555" t="str">
            <v/>
          </cell>
          <cell r="D1555" t="str">
            <v/>
          </cell>
        </row>
        <row r="1556">
          <cell r="A1556" t="str">
            <v/>
          </cell>
          <cell r="B1556" t="str">
            <v/>
          </cell>
          <cell r="C1556" t="str">
            <v/>
          </cell>
          <cell r="D1556" t="str">
            <v/>
          </cell>
        </row>
        <row r="1557">
          <cell r="A1557" t="str">
            <v/>
          </cell>
          <cell r="B1557" t="str">
            <v/>
          </cell>
          <cell r="C1557" t="str">
            <v/>
          </cell>
          <cell r="D1557" t="str">
            <v/>
          </cell>
        </row>
        <row r="1558">
          <cell r="A1558" t="str">
            <v/>
          </cell>
          <cell r="B1558" t="str">
            <v/>
          </cell>
          <cell r="C1558" t="str">
            <v/>
          </cell>
          <cell r="D1558" t="str">
            <v/>
          </cell>
        </row>
        <row r="1559">
          <cell r="A1559" t="str">
            <v/>
          </cell>
          <cell r="B1559" t="str">
            <v/>
          </cell>
          <cell r="C1559" t="str">
            <v/>
          </cell>
          <cell r="D1559" t="str">
            <v/>
          </cell>
        </row>
        <row r="1560">
          <cell r="A1560" t="str">
            <v/>
          </cell>
          <cell r="B1560" t="str">
            <v/>
          </cell>
          <cell r="C1560" t="str">
            <v/>
          </cell>
          <cell r="D1560" t="str">
            <v/>
          </cell>
        </row>
        <row r="1561">
          <cell r="A1561" t="str">
            <v/>
          </cell>
          <cell r="B1561" t="str">
            <v/>
          </cell>
          <cell r="C1561" t="str">
            <v/>
          </cell>
          <cell r="D1561" t="str">
            <v/>
          </cell>
        </row>
        <row r="1562">
          <cell r="A1562" t="str">
            <v/>
          </cell>
          <cell r="B1562" t="str">
            <v/>
          </cell>
          <cell r="C1562" t="str">
            <v/>
          </cell>
          <cell r="D1562" t="str">
            <v/>
          </cell>
        </row>
        <row r="1563">
          <cell r="A1563" t="str">
            <v/>
          </cell>
          <cell r="B1563" t="str">
            <v/>
          </cell>
          <cell r="C1563" t="str">
            <v/>
          </cell>
          <cell r="D1563" t="str">
            <v/>
          </cell>
        </row>
        <row r="1564">
          <cell r="A1564" t="str">
            <v/>
          </cell>
          <cell r="B1564" t="str">
            <v/>
          </cell>
          <cell r="C1564" t="str">
            <v/>
          </cell>
          <cell r="D1564" t="str">
            <v/>
          </cell>
        </row>
        <row r="1565">
          <cell r="A1565" t="str">
            <v/>
          </cell>
          <cell r="B1565" t="str">
            <v/>
          </cell>
          <cell r="C1565" t="str">
            <v/>
          </cell>
          <cell r="D1565" t="str">
            <v/>
          </cell>
        </row>
        <row r="1566">
          <cell r="A1566" t="str">
            <v/>
          </cell>
          <cell r="B1566" t="str">
            <v/>
          </cell>
          <cell r="C1566" t="str">
            <v/>
          </cell>
          <cell r="D1566" t="str">
            <v/>
          </cell>
        </row>
        <row r="1567">
          <cell r="A1567" t="str">
            <v/>
          </cell>
          <cell r="B1567" t="str">
            <v/>
          </cell>
          <cell r="C1567" t="str">
            <v/>
          </cell>
          <cell r="D1567" t="str">
            <v/>
          </cell>
        </row>
        <row r="1568">
          <cell r="A1568" t="str">
            <v/>
          </cell>
          <cell r="B1568" t="str">
            <v/>
          </cell>
          <cell r="C1568" t="str">
            <v/>
          </cell>
          <cell r="D1568" t="str">
            <v/>
          </cell>
        </row>
        <row r="1569">
          <cell r="A1569" t="str">
            <v/>
          </cell>
          <cell r="B1569" t="str">
            <v/>
          </cell>
          <cell r="C1569" t="str">
            <v/>
          </cell>
          <cell r="D1569" t="str">
            <v/>
          </cell>
        </row>
        <row r="1570">
          <cell r="A1570" t="str">
            <v/>
          </cell>
          <cell r="B1570" t="str">
            <v/>
          </cell>
          <cell r="C1570" t="str">
            <v/>
          </cell>
          <cell r="D1570" t="str">
            <v/>
          </cell>
        </row>
        <row r="1571">
          <cell r="A1571" t="str">
            <v/>
          </cell>
          <cell r="B1571" t="str">
            <v/>
          </cell>
          <cell r="C1571" t="str">
            <v/>
          </cell>
          <cell r="D1571" t="str">
            <v/>
          </cell>
        </row>
        <row r="1572">
          <cell r="A1572" t="str">
            <v/>
          </cell>
          <cell r="B1572" t="str">
            <v/>
          </cell>
          <cell r="C1572" t="str">
            <v/>
          </cell>
          <cell r="D1572" t="str">
            <v/>
          </cell>
        </row>
        <row r="1573">
          <cell r="A1573" t="str">
            <v/>
          </cell>
          <cell r="B1573" t="str">
            <v/>
          </cell>
          <cell r="C1573" t="str">
            <v/>
          </cell>
          <cell r="D1573" t="str">
            <v/>
          </cell>
        </row>
        <row r="1574">
          <cell r="A1574" t="str">
            <v/>
          </cell>
          <cell r="B1574" t="str">
            <v/>
          </cell>
          <cell r="C1574" t="str">
            <v/>
          </cell>
          <cell r="D1574" t="str">
            <v/>
          </cell>
        </row>
        <row r="1575">
          <cell r="A1575" t="str">
            <v/>
          </cell>
          <cell r="B1575" t="str">
            <v/>
          </cell>
          <cell r="C1575" t="str">
            <v/>
          </cell>
          <cell r="D1575" t="str">
            <v/>
          </cell>
        </row>
        <row r="1576">
          <cell r="A1576" t="str">
            <v/>
          </cell>
          <cell r="B1576" t="str">
            <v/>
          </cell>
          <cell r="C1576" t="str">
            <v/>
          </cell>
          <cell r="D1576" t="str">
            <v/>
          </cell>
        </row>
        <row r="1577">
          <cell r="A1577" t="str">
            <v/>
          </cell>
          <cell r="B1577" t="str">
            <v/>
          </cell>
          <cell r="C1577" t="str">
            <v/>
          </cell>
          <cell r="D1577" t="str">
            <v/>
          </cell>
        </row>
        <row r="1578">
          <cell r="A1578" t="str">
            <v/>
          </cell>
          <cell r="B1578" t="str">
            <v/>
          </cell>
          <cell r="C1578" t="str">
            <v/>
          </cell>
          <cell r="D1578" t="str">
            <v/>
          </cell>
        </row>
        <row r="1579">
          <cell r="A1579" t="str">
            <v/>
          </cell>
          <cell r="B1579" t="str">
            <v/>
          </cell>
          <cell r="C1579" t="str">
            <v/>
          </cell>
          <cell r="D1579" t="str">
            <v/>
          </cell>
        </row>
        <row r="1580">
          <cell r="A1580" t="str">
            <v/>
          </cell>
          <cell r="B1580" t="str">
            <v/>
          </cell>
          <cell r="C1580" t="str">
            <v/>
          </cell>
          <cell r="D1580" t="str">
            <v/>
          </cell>
        </row>
        <row r="1581">
          <cell r="A1581" t="str">
            <v/>
          </cell>
          <cell r="B1581" t="str">
            <v/>
          </cell>
          <cell r="C1581" t="str">
            <v/>
          </cell>
          <cell r="D1581" t="str">
            <v/>
          </cell>
        </row>
        <row r="1582">
          <cell r="A1582" t="str">
            <v/>
          </cell>
          <cell r="B1582" t="str">
            <v/>
          </cell>
          <cell r="C1582" t="str">
            <v/>
          </cell>
          <cell r="D1582" t="str">
            <v/>
          </cell>
        </row>
        <row r="1583">
          <cell r="A1583" t="str">
            <v/>
          </cell>
          <cell r="B1583" t="str">
            <v/>
          </cell>
          <cell r="C1583" t="str">
            <v/>
          </cell>
          <cell r="D1583" t="str">
            <v/>
          </cell>
        </row>
        <row r="1584">
          <cell r="A1584" t="str">
            <v/>
          </cell>
          <cell r="B1584" t="str">
            <v/>
          </cell>
          <cell r="C1584" t="str">
            <v/>
          </cell>
          <cell r="D1584" t="str">
            <v/>
          </cell>
        </row>
        <row r="1585">
          <cell r="A1585" t="str">
            <v/>
          </cell>
          <cell r="B1585" t="str">
            <v/>
          </cell>
          <cell r="C1585" t="str">
            <v/>
          </cell>
          <cell r="D1585" t="str">
            <v/>
          </cell>
        </row>
        <row r="1586">
          <cell r="A1586" t="str">
            <v/>
          </cell>
          <cell r="B1586" t="str">
            <v/>
          </cell>
          <cell r="C1586" t="str">
            <v/>
          </cell>
          <cell r="D1586" t="str">
            <v/>
          </cell>
        </row>
        <row r="1587">
          <cell r="A1587" t="str">
            <v/>
          </cell>
          <cell r="B1587" t="str">
            <v/>
          </cell>
          <cell r="C1587" t="str">
            <v/>
          </cell>
          <cell r="D1587" t="str">
            <v/>
          </cell>
        </row>
        <row r="1588">
          <cell r="A1588" t="str">
            <v/>
          </cell>
          <cell r="B1588" t="str">
            <v/>
          </cell>
          <cell r="C1588" t="str">
            <v/>
          </cell>
          <cell r="D1588" t="str">
            <v/>
          </cell>
        </row>
        <row r="1589">
          <cell r="A1589" t="str">
            <v/>
          </cell>
          <cell r="B1589" t="str">
            <v/>
          </cell>
          <cell r="C1589" t="str">
            <v/>
          </cell>
          <cell r="D1589" t="str">
            <v/>
          </cell>
        </row>
        <row r="1590">
          <cell r="A1590" t="str">
            <v/>
          </cell>
          <cell r="B1590" t="str">
            <v/>
          </cell>
          <cell r="C1590" t="str">
            <v/>
          </cell>
          <cell r="D1590" t="str">
            <v/>
          </cell>
        </row>
        <row r="1591">
          <cell r="A1591" t="str">
            <v/>
          </cell>
          <cell r="B1591" t="str">
            <v/>
          </cell>
          <cell r="C1591" t="str">
            <v/>
          </cell>
          <cell r="D1591" t="str">
            <v/>
          </cell>
        </row>
        <row r="1592">
          <cell r="A1592" t="str">
            <v/>
          </cell>
          <cell r="B1592" t="str">
            <v/>
          </cell>
          <cell r="C1592" t="str">
            <v/>
          </cell>
          <cell r="D1592" t="str">
            <v/>
          </cell>
        </row>
        <row r="1593">
          <cell r="A1593" t="str">
            <v/>
          </cell>
          <cell r="B1593" t="str">
            <v/>
          </cell>
          <cell r="C1593" t="str">
            <v/>
          </cell>
          <cell r="D1593" t="str">
            <v/>
          </cell>
        </row>
        <row r="1594">
          <cell r="A1594" t="str">
            <v/>
          </cell>
          <cell r="B1594" t="str">
            <v/>
          </cell>
          <cell r="C1594" t="str">
            <v/>
          </cell>
          <cell r="D1594" t="str">
            <v/>
          </cell>
        </row>
        <row r="1595">
          <cell r="A1595" t="str">
            <v/>
          </cell>
          <cell r="B1595" t="str">
            <v/>
          </cell>
          <cell r="C1595" t="str">
            <v/>
          </cell>
          <cell r="D1595" t="str">
            <v/>
          </cell>
        </row>
        <row r="1596">
          <cell r="A1596" t="str">
            <v/>
          </cell>
          <cell r="B1596" t="str">
            <v/>
          </cell>
          <cell r="C1596" t="str">
            <v/>
          </cell>
          <cell r="D1596" t="str">
            <v/>
          </cell>
        </row>
        <row r="1597">
          <cell r="A1597" t="str">
            <v/>
          </cell>
          <cell r="B1597" t="str">
            <v/>
          </cell>
          <cell r="C1597" t="str">
            <v/>
          </cell>
          <cell r="D1597" t="str">
            <v/>
          </cell>
        </row>
        <row r="1598">
          <cell r="A1598" t="str">
            <v/>
          </cell>
          <cell r="B1598" t="str">
            <v/>
          </cell>
          <cell r="C1598" t="str">
            <v/>
          </cell>
          <cell r="D1598" t="str">
            <v/>
          </cell>
        </row>
        <row r="1599">
          <cell r="A1599" t="str">
            <v/>
          </cell>
          <cell r="B1599" t="str">
            <v/>
          </cell>
          <cell r="C1599" t="str">
            <v/>
          </cell>
          <cell r="D1599" t="str">
            <v/>
          </cell>
        </row>
        <row r="1600">
          <cell r="A1600" t="str">
            <v/>
          </cell>
          <cell r="B1600" t="str">
            <v/>
          </cell>
          <cell r="C1600" t="str">
            <v/>
          </cell>
          <cell r="D1600" t="str">
            <v/>
          </cell>
        </row>
        <row r="1601">
          <cell r="A1601" t="str">
            <v/>
          </cell>
          <cell r="B1601" t="str">
            <v/>
          </cell>
          <cell r="C1601" t="str">
            <v/>
          </cell>
          <cell r="D1601" t="str">
            <v/>
          </cell>
        </row>
        <row r="1602">
          <cell r="A1602" t="str">
            <v/>
          </cell>
          <cell r="B1602" t="str">
            <v/>
          </cell>
          <cell r="C1602" t="str">
            <v/>
          </cell>
          <cell r="D1602" t="str">
            <v/>
          </cell>
        </row>
        <row r="1603">
          <cell r="A1603" t="str">
            <v/>
          </cell>
          <cell r="B1603" t="str">
            <v/>
          </cell>
          <cell r="C1603" t="str">
            <v/>
          </cell>
          <cell r="D1603" t="str">
            <v/>
          </cell>
        </row>
        <row r="1604">
          <cell r="A1604" t="str">
            <v/>
          </cell>
          <cell r="B1604" t="str">
            <v/>
          </cell>
          <cell r="C1604" t="str">
            <v/>
          </cell>
          <cell r="D1604" t="str">
            <v/>
          </cell>
        </row>
        <row r="1605">
          <cell r="A1605" t="str">
            <v/>
          </cell>
          <cell r="B1605" t="str">
            <v/>
          </cell>
          <cell r="C1605" t="str">
            <v/>
          </cell>
          <cell r="D1605" t="str">
            <v/>
          </cell>
        </row>
        <row r="1606">
          <cell r="A1606" t="str">
            <v/>
          </cell>
          <cell r="B1606" t="str">
            <v/>
          </cell>
          <cell r="C1606" t="str">
            <v/>
          </cell>
          <cell r="D1606" t="str">
            <v/>
          </cell>
        </row>
        <row r="1607">
          <cell r="A1607" t="str">
            <v/>
          </cell>
          <cell r="B1607" t="str">
            <v/>
          </cell>
          <cell r="C1607" t="str">
            <v/>
          </cell>
          <cell r="D1607" t="str">
            <v/>
          </cell>
        </row>
        <row r="1608">
          <cell r="A1608" t="str">
            <v/>
          </cell>
          <cell r="B1608" t="str">
            <v/>
          </cell>
          <cell r="C1608" t="str">
            <v/>
          </cell>
          <cell r="D1608" t="str">
            <v/>
          </cell>
        </row>
        <row r="1609">
          <cell r="A1609" t="str">
            <v/>
          </cell>
          <cell r="B1609" t="str">
            <v/>
          </cell>
          <cell r="C1609" t="str">
            <v/>
          </cell>
          <cell r="D1609" t="str">
            <v/>
          </cell>
        </row>
        <row r="1610">
          <cell r="A1610" t="str">
            <v/>
          </cell>
          <cell r="B1610" t="str">
            <v/>
          </cell>
          <cell r="C1610" t="str">
            <v/>
          </cell>
          <cell r="D1610" t="str">
            <v/>
          </cell>
        </row>
        <row r="1611">
          <cell r="A1611" t="str">
            <v/>
          </cell>
          <cell r="B1611" t="str">
            <v/>
          </cell>
          <cell r="C1611" t="str">
            <v/>
          </cell>
          <cell r="D1611" t="str">
            <v/>
          </cell>
        </row>
        <row r="1612">
          <cell r="A1612" t="str">
            <v/>
          </cell>
          <cell r="B1612" t="str">
            <v/>
          </cell>
          <cell r="C1612" t="str">
            <v/>
          </cell>
          <cell r="D1612" t="str">
            <v/>
          </cell>
        </row>
        <row r="1613">
          <cell r="A1613" t="str">
            <v/>
          </cell>
          <cell r="B1613" t="str">
            <v/>
          </cell>
          <cell r="C1613" t="str">
            <v/>
          </cell>
          <cell r="D1613" t="str">
            <v/>
          </cell>
        </row>
        <row r="1614">
          <cell r="A1614" t="str">
            <v/>
          </cell>
          <cell r="B1614" t="str">
            <v/>
          </cell>
          <cell r="C1614" t="str">
            <v/>
          </cell>
          <cell r="D1614" t="str">
            <v/>
          </cell>
        </row>
        <row r="1615">
          <cell r="A1615" t="str">
            <v/>
          </cell>
          <cell r="B1615" t="str">
            <v/>
          </cell>
          <cell r="C1615" t="str">
            <v/>
          </cell>
          <cell r="D1615" t="str">
            <v/>
          </cell>
        </row>
        <row r="1616">
          <cell r="A1616" t="str">
            <v/>
          </cell>
          <cell r="B1616" t="str">
            <v/>
          </cell>
          <cell r="C1616" t="str">
            <v/>
          </cell>
          <cell r="D1616" t="str">
            <v/>
          </cell>
        </row>
        <row r="1617">
          <cell r="A1617" t="str">
            <v/>
          </cell>
          <cell r="B1617" t="str">
            <v/>
          </cell>
          <cell r="C1617" t="str">
            <v/>
          </cell>
          <cell r="D1617" t="str">
            <v/>
          </cell>
        </row>
        <row r="1618">
          <cell r="A1618" t="str">
            <v/>
          </cell>
          <cell r="B1618" t="str">
            <v/>
          </cell>
          <cell r="C1618" t="str">
            <v/>
          </cell>
          <cell r="D1618" t="str">
            <v/>
          </cell>
        </row>
        <row r="1619">
          <cell r="A1619" t="str">
            <v/>
          </cell>
          <cell r="B1619" t="str">
            <v/>
          </cell>
          <cell r="C1619" t="str">
            <v/>
          </cell>
          <cell r="D1619" t="str">
            <v/>
          </cell>
        </row>
        <row r="1620">
          <cell r="A1620" t="str">
            <v/>
          </cell>
          <cell r="B1620" t="str">
            <v/>
          </cell>
          <cell r="C1620" t="str">
            <v/>
          </cell>
          <cell r="D1620" t="str">
            <v/>
          </cell>
        </row>
        <row r="1621">
          <cell r="A1621" t="str">
            <v/>
          </cell>
          <cell r="B1621" t="str">
            <v/>
          </cell>
          <cell r="C1621" t="str">
            <v/>
          </cell>
          <cell r="D1621" t="str">
            <v/>
          </cell>
        </row>
        <row r="1622">
          <cell r="A1622" t="str">
            <v/>
          </cell>
          <cell r="B1622" t="str">
            <v/>
          </cell>
          <cell r="C1622" t="str">
            <v/>
          </cell>
          <cell r="D1622" t="str">
            <v/>
          </cell>
        </row>
        <row r="1623">
          <cell r="A1623" t="str">
            <v/>
          </cell>
          <cell r="B1623" t="str">
            <v/>
          </cell>
          <cell r="C1623" t="str">
            <v/>
          </cell>
          <cell r="D1623" t="str">
            <v/>
          </cell>
        </row>
        <row r="1624">
          <cell r="A1624" t="str">
            <v/>
          </cell>
          <cell r="B1624" t="str">
            <v/>
          </cell>
          <cell r="C1624" t="str">
            <v/>
          </cell>
          <cell r="D1624" t="str">
            <v/>
          </cell>
        </row>
        <row r="1625">
          <cell r="A1625" t="str">
            <v/>
          </cell>
          <cell r="B1625" t="str">
            <v/>
          </cell>
          <cell r="C1625" t="str">
            <v/>
          </cell>
          <cell r="D1625" t="str">
            <v/>
          </cell>
        </row>
        <row r="1626">
          <cell r="A1626" t="str">
            <v/>
          </cell>
          <cell r="B1626" t="str">
            <v/>
          </cell>
          <cell r="C1626" t="str">
            <v/>
          </cell>
          <cell r="D1626" t="str">
            <v/>
          </cell>
        </row>
        <row r="1627">
          <cell r="A1627" t="str">
            <v/>
          </cell>
          <cell r="B1627" t="str">
            <v/>
          </cell>
          <cell r="C1627" t="str">
            <v/>
          </cell>
          <cell r="D1627" t="str">
            <v/>
          </cell>
        </row>
        <row r="1628">
          <cell r="A1628" t="str">
            <v/>
          </cell>
          <cell r="B1628" t="str">
            <v/>
          </cell>
          <cell r="C1628" t="str">
            <v/>
          </cell>
          <cell r="D1628" t="str">
            <v/>
          </cell>
        </row>
        <row r="1629">
          <cell r="A1629" t="str">
            <v/>
          </cell>
          <cell r="B1629" t="str">
            <v/>
          </cell>
          <cell r="C1629" t="str">
            <v/>
          </cell>
          <cell r="D1629" t="str">
            <v/>
          </cell>
        </row>
        <row r="1630">
          <cell r="A1630" t="str">
            <v/>
          </cell>
          <cell r="B1630" t="str">
            <v/>
          </cell>
          <cell r="C1630" t="str">
            <v/>
          </cell>
          <cell r="D1630" t="str">
            <v/>
          </cell>
        </row>
        <row r="1631">
          <cell r="A1631" t="str">
            <v/>
          </cell>
          <cell r="B1631" t="str">
            <v/>
          </cell>
          <cell r="C1631" t="str">
            <v/>
          </cell>
          <cell r="D1631" t="str">
            <v/>
          </cell>
        </row>
        <row r="1632">
          <cell r="A1632" t="str">
            <v/>
          </cell>
          <cell r="B1632" t="str">
            <v/>
          </cell>
          <cell r="C1632" t="str">
            <v/>
          </cell>
          <cell r="D1632" t="str">
            <v/>
          </cell>
        </row>
        <row r="1633">
          <cell r="A1633" t="str">
            <v/>
          </cell>
          <cell r="B1633" t="str">
            <v/>
          </cell>
          <cell r="C1633" t="str">
            <v/>
          </cell>
          <cell r="D1633" t="str">
            <v/>
          </cell>
        </row>
        <row r="1634">
          <cell r="A1634" t="str">
            <v/>
          </cell>
          <cell r="B1634" t="str">
            <v/>
          </cell>
          <cell r="C1634" t="str">
            <v/>
          </cell>
          <cell r="D1634" t="str">
            <v/>
          </cell>
        </row>
        <row r="1635">
          <cell r="A1635" t="str">
            <v/>
          </cell>
          <cell r="B1635" t="str">
            <v/>
          </cell>
          <cell r="C1635" t="str">
            <v/>
          </cell>
          <cell r="D1635" t="str">
            <v/>
          </cell>
        </row>
        <row r="1636">
          <cell r="A1636" t="str">
            <v/>
          </cell>
          <cell r="B1636" t="str">
            <v/>
          </cell>
          <cell r="C1636" t="str">
            <v/>
          </cell>
          <cell r="D1636" t="str">
            <v/>
          </cell>
        </row>
        <row r="1637">
          <cell r="A1637" t="str">
            <v/>
          </cell>
          <cell r="B1637" t="str">
            <v/>
          </cell>
          <cell r="C1637" t="str">
            <v/>
          </cell>
          <cell r="D1637" t="str">
            <v/>
          </cell>
        </row>
        <row r="1638">
          <cell r="A1638" t="str">
            <v/>
          </cell>
          <cell r="B1638" t="str">
            <v/>
          </cell>
          <cell r="C1638" t="str">
            <v/>
          </cell>
          <cell r="D1638" t="str">
            <v/>
          </cell>
        </row>
        <row r="1639">
          <cell r="A1639" t="str">
            <v/>
          </cell>
          <cell r="B1639" t="str">
            <v/>
          </cell>
          <cell r="C1639" t="str">
            <v/>
          </cell>
          <cell r="D1639" t="str">
            <v/>
          </cell>
        </row>
        <row r="1640">
          <cell r="A1640" t="str">
            <v/>
          </cell>
          <cell r="B1640" t="str">
            <v/>
          </cell>
          <cell r="C1640" t="str">
            <v/>
          </cell>
          <cell r="D1640" t="str">
            <v/>
          </cell>
        </row>
        <row r="1641">
          <cell r="A1641" t="str">
            <v/>
          </cell>
          <cell r="B1641" t="str">
            <v/>
          </cell>
          <cell r="C1641" t="str">
            <v/>
          </cell>
          <cell r="D1641" t="str">
            <v/>
          </cell>
        </row>
        <row r="1642">
          <cell r="A1642" t="str">
            <v/>
          </cell>
          <cell r="B1642" t="str">
            <v/>
          </cell>
          <cell r="C1642" t="str">
            <v/>
          </cell>
          <cell r="D1642" t="str">
            <v/>
          </cell>
        </row>
        <row r="1643">
          <cell r="A1643" t="str">
            <v/>
          </cell>
          <cell r="B1643" t="str">
            <v/>
          </cell>
          <cell r="C1643" t="str">
            <v/>
          </cell>
          <cell r="D1643" t="str">
            <v/>
          </cell>
        </row>
        <row r="1644">
          <cell r="A1644" t="str">
            <v/>
          </cell>
          <cell r="B1644" t="str">
            <v/>
          </cell>
          <cell r="C1644" t="str">
            <v/>
          </cell>
          <cell r="D1644" t="str">
            <v/>
          </cell>
        </row>
        <row r="1645">
          <cell r="A1645" t="str">
            <v/>
          </cell>
          <cell r="B1645" t="str">
            <v/>
          </cell>
          <cell r="C1645" t="str">
            <v/>
          </cell>
          <cell r="D1645" t="str">
            <v/>
          </cell>
        </row>
        <row r="1646">
          <cell r="A1646" t="str">
            <v/>
          </cell>
          <cell r="B1646" t="str">
            <v/>
          </cell>
          <cell r="C1646" t="str">
            <v/>
          </cell>
          <cell r="D1646" t="str">
            <v/>
          </cell>
        </row>
        <row r="1647">
          <cell r="A1647" t="str">
            <v/>
          </cell>
          <cell r="B1647" t="str">
            <v/>
          </cell>
          <cell r="C1647" t="str">
            <v/>
          </cell>
          <cell r="D1647" t="str">
            <v/>
          </cell>
        </row>
        <row r="1648">
          <cell r="A1648" t="str">
            <v/>
          </cell>
          <cell r="B1648" t="str">
            <v/>
          </cell>
          <cell r="C1648" t="str">
            <v/>
          </cell>
          <cell r="D1648" t="str">
            <v/>
          </cell>
        </row>
        <row r="1649">
          <cell r="A1649" t="str">
            <v/>
          </cell>
          <cell r="B1649" t="str">
            <v/>
          </cell>
          <cell r="C1649" t="str">
            <v/>
          </cell>
          <cell r="D1649" t="str">
            <v/>
          </cell>
        </row>
        <row r="1650">
          <cell r="A1650" t="str">
            <v/>
          </cell>
          <cell r="B1650" t="str">
            <v/>
          </cell>
          <cell r="C1650" t="str">
            <v/>
          </cell>
          <cell r="D1650" t="str">
            <v/>
          </cell>
        </row>
        <row r="1651">
          <cell r="A1651" t="str">
            <v/>
          </cell>
          <cell r="B1651" t="str">
            <v/>
          </cell>
          <cell r="C1651" t="str">
            <v/>
          </cell>
          <cell r="D1651" t="str">
            <v/>
          </cell>
        </row>
        <row r="1652">
          <cell r="A1652" t="str">
            <v/>
          </cell>
          <cell r="B1652" t="str">
            <v/>
          </cell>
          <cell r="C1652" t="str">
            <v/>
          </cell>
          <cell r="D1652" t="str">
            <v/>
          </cell>
        </row>
        <row r="1653">
          <cell r="A1653" t="str">
            <v/>
          </cell>
          <cell r="B1653" t="str">
            <v/>
          </cell>
          <cell r="C1653" t="str">
            <v/>
          </cell>
          <cell r="D1653" t="str">
            <v/>
          </cell>
        </row>
        <row r="1654">
          <cell r="A1654" t="str">
            <v/>
          </cell>
          <cell r="B1654" t="str">
            <v/>
          </cell>
          <cell r="C1654" t="str">
            <v/>
          </cell>
          <cell r="D1654" t="str">
            <v/>
          </cell>
        </row>
        <row r="1655">
          <cell r="A1655" t="str">
            <v/>
          </cell>
          <cell r="B1655" t="str">
            <v/>
          </cell>
          <cell r="C1655" t="str">
            <v/>
          </cell>
          <cell r="D1655" t="str">
            <v/>
          </cell>
        </row>
        <row r="1656">
          <cell r="A1656" t="str">
            <v/>
          </cell>
          <cell r="B1656" t="str">
            <v/>
          </cell>
          <cell r="C1656" t="str">
            <v/>
          </cell>
          <cell r="D1656" t="str">
            <v/>
          </cell>
        </row>
        <row r="1657">
          <cell r="A1657" t="str">
            <v/>
          </cell>
          <cell r="B1657" t="str">
            <v/>
          </cell>
          <cell r="C1657" t="str">
            <v/>
          </cell>
          <cell r="D1657" t="str">
            <v/>
          </cell>
        </row>
        <row r="1658">
          <cell r="A1658" t="str">
            <v/>
          </cell>
          <cell r="B1658" t="str">
            <v/>
          </cell>
          <cell r="C1658" t="str">
            <v/>
          </cell>
          <cell r="D1658" t="str">
            <v/>
          </cell>
        </row>
        <row r="1659">
          <cell r="A1659" t="str">
            <v/>
          </cell>
          <cell r="B1659" t="str">
            <v/>
          </cell>
          <cell r="C1659" t="str">
            <v/>
          </cell>
          <cell r="D1659" t="str">
            <v/>
          </cell>
        </row>
        <row r="1660">
          <cell r="A1660" t="str">
            <v/>
          </cell>
          <cell r="B1660" t="str">
            <v/>
          </cell>
          <cell r="C1660" t="str">
            <v/>
          </cell>
          <cell r="D1660" t="str">
            <v/>
          </cell>
        </row>
        <row r="1661">
          <cell r="A1661" t="str">
            <v/>
          </cell>
          <cell r="B1661" t="str">
            <v/>
          </cell>
          <cell r="C1661" t="str">
            <v/>
          </cell>
          <cell r="D1661" t="str">
            <v/>
          </cell>
        </row>
        <row r="1662">
          <cell r="A1662" t="str">
            <v/>
          </cell>
          <cell r="B1662" t="str">
            <v/>
          </cell>
          <cell r="C1662" t="str">
            <v/>
          </cell>
          <cell r="D1662" t="str">
            <v/>
          </cell>
        </row>
        <row r="1663">
          <cell r="A1663" t="str">
            <v/>
          </cell>
          <cell r="B1663" t="str">
            <v/>
          </cell>
          <cell r="C1663" t="str">
            <v/>
          </cell>
          <cell r="D1663" t="str">
            <v/>
          </cell>
        </row>
        <row r="1664">
          <cell r="A1664" t="str">
            <v/>
          </cell>
          <cell r="B1664" t="str">
            <v/>
          </cell>
          <cell r="C1664" t="str">
            <v/>
          </cell>
          <cell r="D1664" t="str">
            <v/>
          </cell>
        </row>
        <row r="1665">
          <cell r="A1665" t="str">
            <v/>
          </cell>
          <cell r="B1665" t="str">
            <v/>
          </cell>
          <cell r="C1665" t="str">
            <v/>
          </cell>
          <cell r="D1665" t="str">
            <v/>
          </cell>
        </row>
        <row r="1666">
          <cell r="A1666" t="str">
            <v/>
          </cell>
          <cell r="B1666" t="str">
            <v/>
          </cell>
          <cell r="C1666" t="str">
            <v/>
          </cell>
          <cell r="D1666" t="str">
            <v/>
          </cell>
        </row>
        <row r="1667">
          <cell r="A1667" t="str">
            <v/>
          </cell>
          <cell r="B1667" t="str">
            <v/>
          </cell>
          <cell r="C1667" t="str">
            <v/>
          </cell>
          <cell r="D1667" t="str">
            <v/>
          </cell>
        </row>
        <row r="1668">
          <cell r="A1668" t="str">
            <v/>
          </cell>
          <cell r="B1668" t="str">
            <v/>
          </cell>
          <cell r="C1668" t="str">
            <v/>
          </cell>
          <cell r="D1668" t="str">
            <v/>
          </cell>
        </row>
        <row r="1669">
          <cell r="A1669" t="str">
            <v/>
          </cell>
          <cell r="B1669" t="str">
            <v/>
          </cell>
          <cell r="C1669" t="str">
            <v/>
          </cell>
          <cell r="D1669" t="str">
            <v/>
          </cell>
        </row>
        <row r="1670">
          <cell r="A1670" t="str">
            <v/>
          </cell>
          <cell r="B1670" t="str">
            <v/>
          </cell>
          <cell r="C1670" t="str">
            <v/>
          </cell>
          <cell r="D1670" t="str">
            <v/>
          </cell>
        </row>
        <row r="1671">
          <cell r="A1671" t="str">
            <v/>
          </cell>
          <cell r="B1671" t="str">
            <v/>
          </cell>
          <cell r="C1671" t="str">
            <v/>
          </cell>
          <cell r="D1671" t="str">
            <v/>
          </cell>
        </row>
        <row r="1672">
          <cell r="A1672" t="str">
            <v/>
          </cell>
          <cell r="B1672" t="str">
            <v/>
          </cell>
          <cell r="C1672" t="str">
            <v/>
          </cell>
          <cell r="D1672" t="str">
            <v/>
          </cell>
        </row>
        <row r="1673">
          <cell r="A1673" t="str">
            <v/>
          </cell>
          <cell r="B1673" t="str">
            <v/>
          </cell>
          <cell r="C1673" t="str">
            <v/>
          </cell>
          <cell r="D1673" t="str">
            <v/>
          </cell>
        </row>
        <row r="1674">
          <cell r="A1674" t="str">
            <v/>
          </cell>
          <cell r="B1674" t="str">
            <v/>
          </cell>
          <cell r="C1674" t="str">
            <v/>
          </cell>
          <cell r="D1674" t="str">
            <v/>
          </cell>
        </row>
        <row r="1675">
          <cell r="A1675" t="str">
            <v/>
          </cell>
          <cell r="B1675" t="str">
            <v/>
          </cell>
          <cell r="C1675" t="str">
            <v/>
          </cell>
          <cell r="D1675" t="str">
            <v/>
          </cell>
        </row>
        <row r="1676">
          <cell r="A1676" t="str">
            <v/>
          </cell>
          <cell r="B1676" t="str">
            <v/>
          </cell>
          <cell r="C1676" t="str">
            <v/>
          </cell>
          <cell r="D1676" t="str">
            <v/>
          </cell>
        </row>
        <row r="1677">
          <cell r="A1677" t="str">
            <v/>
          </cell>
          <cell r="B1677" t="str">
            <v/>
          </cell>
          <cell r="C1677" t="str">
            <v/>
          </cell>
          <cell r="D1677" t="str">
            <v/>
          </cell>
        </row>
        <row r="1678">
          <cell r="A1678" t="str">
            <v/>
          </cell>
          <cell r="B1678" t="str">
            <v/>
          </cell>
          <cell r="C1678" t="str">
            <v/>
          </cell>
          <cell r="D1678" t="str">
            <v/>
          </cell>
        </row>
        <row r="1679">
          <cell r="A1679" t="str">
            <v/>
          </cell>
          <cell r="B1679" t="str">
            <v/>
          </cell>
          <cell r="C1679" t="str">
            <v/>
          </cell>
          <cell r="D1679" t="str">
            <v/>
          </cell>
        </row>
        <row r="1680">
          <cell r="A1680" t="str">
            <v/>
          </cell>
          <cell r="B1680" t="str">
            <v/>
          </cell>
          <cell r="C1680" t="str">
            <v/>
          </cell>
          <cell r="D1680" t="str">
            <v/>
          </cell>
        </row>
        <row r="1681">
          <cell r="A1681" t="str">
            <v/>
          </cell>
          <cell r="B1681" t="str">
            <v/>
          </cell>
          <cell r="C1681" t="str">
            <v/>
          </cell>
          <cell r="D1681" t="str">
            <v/>
          </cell>
        </row>
        <row r="1682">
          <cell r="A1682" t="str">
            <v/>
          </cell>
          <cell r="B1682" t="str">
            <v/>
          </cell>
          <cell r="C1682" t="str">
            <v/>
          </cell>
          <cell r="D1682" t="str">
            <v/>
          </cell>
        </row>
        <row r="1683">
          <cell r="A1683" t="str">
            <v/>
          </cell>
          <cell r="B1683" t="str">
            <v/>
          </cell>
          <cell r="C1683" t="str">
            <v/>
          </cell>
          <cell r="D1683" t="str">
            <v/>
          </cell>
        </row>
        <row r="1684">
          <cell r="A1684" t="str">
            <v/>
          </cell>
          <cell r="B1684" t="str">
            <v/>
          </cell>
          <cell r="C1684" t="str">
            <v/>
          </cell>
          <cell r="D1684" t="str">
            <v/>
          </cell>
        </row>
        <row r="1685">
          <cell r="A1685" t="str">
            <v/>
          </cell>
          <cell r="B1685" t="str">
            <v/>
          </cell>
          <cell r="C1685" t="str">
            <v/>
          </cell>
          <cell r="D1685" t="str">
            <v/>
          </cell>
        </row>
        <row r="1686">
          <cell r="A1686" t="str">
            <v/>
          </cell>
          <cell r="B1686" t="str">
            <v/>
          </cell>
          <cell r="C1686" t="str">
            <v/>
          </cell>
          <cell r="D1686" t="str">
            <v/>
          </cell>
        </row>
        <row r="1687">
          <cell r="A1687" t="str">
            <v/>
          </cell>
          <cell r="B1687" t="str">
            <v/>
          </cell>
          <cell r="C1687" t="str">
            <v/>
          </cell>
          <cell r="D1687" t="str">
            <v/>
          </cell>
        </row>
        <row r="1688">
          <cell r="A1688" t="str">
            <v/>
          </cell>
          <cell r="B1688" t="str">
            <v/>
          </cell>
          <cell r="C1688" t="str">
            <v/>
          </cell>
          <cell r="D1688" t="str">
            <v/>
          </cell>
        </row>
        <row r="1689">
          <cell r="A1689" t="str">
            <v/>
          </cell>
          <cell r="B1689" t="str">
            <v/>
          </cell>
          <cell r="C1689" t="str">
            <v/>
          </cell>
          <cell r="D1689" t="str">
            <v/>
          </cell>
        </row>
        <row r="1690">
          <cell r="A1690" t="str">
            <v/>
          </cell>
          <cell r="B1690" t="str">
            <v/>
          </cell>
          <cell r="C1690" t="str">
            <v/>
          </cell>
          <cell r="D1690" t="str">
            <v/>
          </cell>
        </row>
        <row r="1691">
          <cell r="A1691" t="str">
            <v/>
          </cell>
          <cell r="B1691" t="str">
            <v/>
          </cell>
          <cell r="C1691" t="str">
            <v/>
          </cell>
          <cell r="D1691" t="str">
            <v/>
          </cell>
        </row>
        <row r="1692">
          <cell r="A1692" t="str">
            <v/>
          </cell>
          <cell r="B1692" t="str">
            <v/>
          </cell>
          <cell r="C1692" t="str">
            <v/>
          </cell>
          <cell r="D1692" t="str">
            <v/>
          </cell>
        </row>
        <row r="1693">
          <cell r="A1693" t="str">
            <v/>
          </cell>
          <cell r="B1693" t="str">
            <v/>
          </cell>
          <cell r="C1693" t="str">
            <v/>
          </cell>
          <cell r="D1693" t="str">
            <v/>
          </cell>
        </row>
        <row r="1694">
          <cell r="A1694" t="str">
            <v/>
          </cell>
          <cell r="B1694" t="str">
            <v/>
          </cell>
          <cell r="C1694" t="str">
            <v/>
          </cell>
          <cell r="D1694" t="str">
            <v/>
          </cell>
        </row>
        <row r="1695">
          <cell r="A1695" t="str">
            <v/>
          </cell>
          <cell r="B1695" t="str">
            <v/>
          </cell>
          <cell r="C1695" t="str">
            <v/>
          </cell>
          <cell r="D1695" t="str">
            <v/>
          </cell>
        </row>
        <row r="1696">
          <cell r="A1696" t="str">
            <v/>
          </cell>
          <cell r="B1696" t="str">
            <v/>
          </cell>
          <cell r="C1696" t="str">
            <v/>
          </cell>
          <cell r="D1696" t="str">
            <v/>
          </cell>
        </row>
        <row r="1697">
          <cell r="A1697" t="str">
            <v/>
          </cell>
          <cell r="B1697" t="str">
            <v/>
          </cell>
          <cell r="C1697" t="str">
            <v/>
          </cell>
          <cell r="D1697" t="str">
            <v/>
          </cell>
        </row>
        <row r="1698">
          <cell r="A1698" t="str">
            <v/>
          </cell>
          <cell r="B1698" t="str">
            <v/>
          </cell>
          <cell r="C1698" t="str">
            <v/>
          </cell>
          <cell r="D1698" t="str">
            <v/>
          </cell>
        </row>
        <row r="1699">
          <cell r="A1699" t="str">
            <v/>
          </cell>
          <cell r="B1699" t="str">
            <v/>
          </cell>
          <cell r="C1699" t="str">
            <v/>
          </cell>
          <cell r="D1699" t="str">
            <v/>
          </cell>
        </row>
        <row r="1700">
          <cell r="A1700" t="str">
            <v/>
          </cell>
          <cell r="B1700" t="str">
            <v/>
          </cell>
          <cell r="C1700" t="str">
            <v/>
          </cell>
          <cell r="D1700" t="str">
            <v/>
          </cell>
        </row>
        <row r="1701">
          <cell r="A1701" t="str">
            <v/>
          </cell>
          <cell r="B1701" t="str">
            <v/>
          </cell>
          <cell r="C1701" t="str">
            <v/>
          </cell>
          <cell r="D1701" t="str">
            <v/>
          </cell>
        </row>
        <row r="1702">
          <cell r="A1702" t="str">
            <v/>
          </cell>
          <cell r="B1702" t="str">
            <v/>
          </cell>
          <cell r="C1702" t="str">
            <v/>
          </cell>
          <cell r="D1702" t="str">
            <v/>
          </cell>
        </row>
        <row r="1703">
          <cell r="A1703" t="str">
            <v/>
          </cell>
          <cell r="B1703" t="str">
            <v/>
          </cell>
          <cell r="C1703" t="str">
            <v/>
          </cell>
          <cell r="D1703" t="str">
            <v/>
          </cell>
        </row>
        <row r="1704">
          <cell r="A1704" t="str">
            <v/>
          </cell>
          <cell r="B1704" t="str">
            <v/>
          </cell>
          <cell r="C1704" t="str">
            <v/>
          </cell>
          <cell r="D1704" t="str">
            <v/>
          </cell>
        </row>
        <row r="1705">
          <cell r="A1705" t="str">
            <v/>
          </cell>
          <cell r="B1705" t="str">
            <v/>
          </cell>
          <cell r="C1705" t="str">
            <v/>
          </cell>
          <cell r="D1705" t="str">
            <v/>
          </cell>
        </row>
        <row r="1706">
          <cell r="A1706" t="str">
            <v/>
          </cell>
          <cell r="B1706" t="str">
            <v/>
          </cell>
          <cell r="C1706" t="str">
            <v/>
          </cell>
          <cell r="D1706" t="str">
            <v/>
          </cell>
        </row>
        <row r="1707">
          <cell r="A1707" t="str">
            <v/>
          </cell>
          <cell r="B1707" t="str">
            <v/>
          </cell>
          <cell r="C1707" t="str">
            <v/>
          </cell>
          <cell r="D1707" t="str">
            <v/>
          </cell>
        </row>
        <row r="1708">
          <cell r="A1708" t="str">
            <v/>
          </cell>
          <cell r="B1708" t="str">
            <v/>
          </cell>
          <cell r="C1708" t="str">
            <v/>
          </cell>
          <cell r="D1708" t="str">
            <v/>
          </cell>
        </row>
        <row r="1709">
          <cell r="A1709" t="str">
            <v/>
          </cell>
          <cell r="B1709" t="str">
            <v/>
          </cell>
          <cell r="C1709" t="str">
            <v/>
          </cell>
          <cell r="D1709" t="str">
            <v/>
          </cell>
        </row>
        <row r="1710">
          <cell r="A1710" t="str">
            <v/>
          </cell>
          <cell r="B1710" t="str">
            <v/>
          </cell>
          <cell r="C1710" t="str">
            <v/>
          </cell>
          <cell r="D1710" t="str">
            <v/>
          </cell>
        </row>
        <row r="1711">
          <cell r="A1711" t="str">
            <v/>
          </cell>
          <cell r="B1711" t="str">
            <v/>
          </cell>
          <cell r="C1711" t="str">
            <v/>
          </cell>
          <cell r="D1711" t="str">
            <v/>
          </cell>
        </row>
        <row r="1712">
          <cell r="A1712" t="str">
            <v/>
          </cell>
          <cell r="B1712" t="str">
            <v/>
          </cell>
          <cell r="C1712" t="str">
            <v/>
          </cell>
          <cell r="D1712" t="str">
            <v/>
          </cell>
        </row>
        <row r="1713">
          <cell r="A1713" t="str">
            <v/>
          </cell>
          <cell r="B1713" t="str">
            <v/>
          </cell>
          <cell r="C1713" t="str">
            <v/>
          </cell>
          <cell r="D1713" t="str">
            <v/>
          </cell>
        </row>
        <row r="1714">
          <cell r="A1714" t="str">
            <v/>
          </cell>
          <cell r="B1714" t="str">
            <v/>
          </cell>
          <cell r="C1714" t="str">
            <v/>
          </cell>
          <cell r="D1714" t="str">
            <v/>
          </cell>
        </row>
        <row r="1715">
          <cell r="A1715" t="str">
            <v/>
          </cell>
          <cell r="B1715" t="str">
            <v/>
          </cell>
          <cell r="C1715" t="str">
            <v/>
          </cell>
          <cell r="D1715" t="str">
            <v/>
          </cell>
        </row>
        <row r="1716">
          <cell r="A1716" t="str">
            <v/>
          </cell>
          <cell r="B1716" t="str">
            <v/>
          </cell>
          <cell r="C1716" t="str">
            <v/>
          </cell>
          <cell r="D1716" t="str">
            <v/>
          </cell>
        </row>
        <row r="1717">
          <cell r="A1717" t="str">
            <v/>
          </cell>
          <cell r="B1717" t="str">
            <v/>
          </cell>
          <cell r="C1717" t="str">
            <v/>
          </cell>
          <cell r="D1717" t="str">
            <v/>
          </cell>
        </row>
        <row r="1718">
          <cell r="A1718" t="str">
            <v/>
          </cell>
          <cell r="B1718" t="str">
            <v/>
          </cell>
          <cell r="C1718" t="str">
            <v/>
          </cell>
          <cell r="D1718" t="str">
            <v/>
          </cell>
        </row>
        <row r="1719">
          <cell r="A1719" t="str">
            <v/>
          </cell>
          <cell r="B1719" t="str">
            <v/>
          </cell>
          <cell r="C1719" t="str">
            <v/>
          </cell>
          <cell r="D1719" t="str">
            <v/>
          </cell>
        </row>
        <row r="1720">
          <cell r="A1720" t="str">
            <v/>
          </cell>
          <cell r="B1720" t="str">
            <v/>
          </cell>
          <cell r="C1720" t="str">
            <v/>
          </cell>
          <cell r="D1720" t="str">
            <v/>
          </cell>
        </row>
        <row r="1721">
          <cell r="A1721" t="str">
            <v/>
          </cell>
          <cell r="B1721" t="str">
            <v/>
          </cell>
          <cell r="C1721" t="str">
            <v/>
          </cell>
          <cell r="D1721" t="str">
            <v/>
          </cell>
        </row>
        <row r="1722">
          <cell r="A1722" t="str">
            <v/>
          </cell>
          <cell r="B1722" t="str">
            <v/>
          </cell>
          <cell r="C1722" t="str">
            <v/>
          </cell>
          <cell r="D1722" t="str">
            <v/>
          </cell>
        </row>
        <row r="1723">
          <cell r="A1723" t="str">
            <v/>
          </cell>
          <cell r="B1723" t="str">
            <v/>
          </cell>
          <cell r="C1723" t="str">
            <v/>
          </cell>
          <cell r="D1723" t="str">
            <v/>
          </cell>
        </row>
        <row r="1724">
          <cell r="A1724" t="str">
            <v/>
          </cell>
          <cell r="B1724" t="str">
            <v/>
          </cell>
          <cell r="C1724" t="str">
            <v/>
          </cell>
          <cell r="D1724" t="str">
            <v/>
          </cell>
        </row>
        <row r="1725">
          <cell r="A1725" t="str">
            <v/>
          </cell>
          <cell r="B1725" t="str">
            <v/>
          </cell>
          <cell r="C1725" t="str">
            <v/>
          </cell>
          <cell r="D1725" t="str">
            <v/>
          </cell>
        </row>
        <row r="1726">
          <cell r="A1726" t="str">
            <v/>
          </cell>
          <cell r="B1726" t="str">
            <v/>
          </cell>
          <cell r="C1726" t="str">
            <v/>
          </cell>
          <cell r="D1726" t="str">
            <v/>
          </cell>
        </row>
        <row r="1727">
          <cell r="A1727" t="str">
            <v/>
          </cell>
          <cell r="B1727" t="str">
            <v/>
          </cell>
          <cell r="C1727" t="str">
            <v/>
          </cell>
          <cell r="D1727" t="str">
            <v/>
          </cell>
        </row>
        <row r="1728">
          <cell r="A1728" t="str">
            <v/>
          </cell>
          <cell r="B1728" t="str">
            <v/>
          </cell>
          <cell r="C1728" t="str">
            <v/>
          </cell>
          <cell r="D1728" t="str">
            <v/>
          </cell>
        </row>
        <row r="1729">
          <cell r="A1729" t="str">
            <v/>
          </cell>
          <cell r="B1729" t="str">
            <v/>
          </cell>
          <cell r="C1729" t="str">
            <v/>
          </cell>
          <cell r="D1729" t="str">
            <v/>
          </cell>
        </row>
        <row r="1730">
          <cell r="A1730" t="str">
            <v/>
          </cell>
          <cell r="B1730" t="str">
            <v/>
          </cell>
          <cell r="C1730" t="str">
            <v/>
          </cell>
          <cell r="D1730" t="str">
            <v/>
          </cell>
        </row>
        <row r="1731">
          <cell r="A1731" t="str">
            <v/>
          </cell>
          <cell r="B1731" t="str">
            <v/>
          </cell>
          <cell r="C1731" t="str">
            <v/>
          </cell>
          <cell r="D1731" t="str">
            <v/>
          </cell>
        </row>
        <row r="1732">
          <cell r="A1732" t="str">
            <v/>
          </cell>
          <cell r="B1732" t="str">
            <v/>
          </cell>
          <cell r="C1732" t="str">
            <v/>
          </cell>
          <cell r="D1732" t="str">
            <v/>
          </cell>
        </row>
        <row r="1733">
          <cell r="A1733" t="str">
            <v/>
          </cell>
          <cell r="B1733" t="str">
            <v/>
          </cell>
          <cell r="C1733" t="str">
            <v/>
          </cell>
          <cell r="D1733" t="str">
            <v/>
          </cell>
        </row>
        <row r="1734">
          <cell r="A1734" t="str">
            <v/>
          </cell>
          <cell r="B1734" t="str">
            <v/>
          </cell>
          <cell r="C1734" t="str">
            <v/>
          </cell>
          <cell r="D1734" t="str">
            <v/>
          </cell>
        </row>
        <row r="1735">
          <cell r="A1735" t="str">
            <v/>
          </cell>
          <cell r="B1735" t="str">
            <v/>
          </cell>
          <cell r="C1735" t="str">
            <v/>
          </cell>
          <cell r="D1735" t="str">
            <v/>
          </cell>
        </row>
        <row r="1736">
          <cell r="A1736" t="str">
            <v/>
          </cell>
          <cell r="B1736" t="str">
            <v/>
          </cell>
          <cell r="C1736" t="str">
            <v/>
          </cell>
          <cell r="D1736" t="str">
            <v/>
          </cell>
        </row>
        <row r="1737">
          <cell r="A1737" t="str">
            <v/>
          </cell>
          <cell r="B1737" t="str">
            <v/>
          </cell>
          <cell r="C1737" t="str">
            <v/>
          </cell>
          <cell r="D1737" t="str">
            <v/>
          </cell>
        </row>
        <row r="1738">
          <cell r="A1738" t="str">
            <v/>
          </cell>
          <cell r="B1738" t="str">
            <v/>
          </cell>
          <cell r="C1738" t="str">
            <v/>
          </cell>
          <cell r="D1738" t="str">
            <v/>
          </cell>
        </row>
        <row r="1739">
          <cell r="A1739" t="str">
            <v/>
          </cell>
          <cell r="B1739" t="str">
            <v/>
          </cell>
          <cell r="C1739" t="str">
            <v/>
          </cell>
          <cell r="D1739" t="str">
            <v/>
          </cell>
        </row>
        <row r="1740">
          <cell r="A1740" t="str">
            <v/>
          </cell>
          <cell r="B1740" t="str">
            <v/>
          </cell>
          <cell r="C1740" t="str">
            <v/>
          </cell>
          <cell r="D1740" t="str">
            <v/>
          </cell>
        </row>
        <row r="1741">
          <cell r="A1741" t="str">
            <v/>
          </cell>
          <cell r="B1741" t="str">
            <v/>
          </cell>
          <cell r="C1741" t="str">
            <v/>
          </cell>
          <cell r="D1741" t="str">
            <v/>
          </cell>
        </row>
        <row r="1742">
          <cell r="A1742" t="str">
            <v/>
          </cell>
          <cell r="B1742" t="str">
            <v/>
          </cell>
          <cell r="C1742" t="str">
            <v/>
          </cell>
          <cell r="D1742" t="str">
            <v/>
          </cell>
        </row>
        <row r="1743">
          <cell r="A1743" t="str">
            <v/>
          </cell>
          <cell r="B1743" t="str">
            <v/>
          </cell>
          <cell r="C1743" t="str">
            <v/>
          </cell>
          <cell r="D1743" t="str">
            <v/>
          </cell>
        </row>
        <row r="1744">
          <cell r="A1744" t="str">
            <v/>
          </cell>
          <cell r="B1744" t="str">
            <v/>
          </cell>
          <cell r="C1744" t="str">
            <v/>
          </cell>
          <cell r="D1744" t="str">
            <v/>
          </cell>
        </row>
        <row r="1745">
          <cell r="A1745" t="str">
            <v/>
          </cell>
          <cell r="B1745" t="str">
            <v/>
          </cell>
          <cell r="C1745" t="str">
            <v/>
          </cell>
          <cell r="D1745" t="str">
            <v/>
          </cell>
        </row>
        <row r="1746">
          <cell r="A1746" t="str">
            <v/>
          </cell>
          <cell r="B1746" t="str">
            <v/>
          </cell>
          <cell r="C1746" t="str">
            <v/>
          </cell>
          <cell r="D1746" t="str">
            <v/>
          </cell>
        </row>
        <row r="1747">
          <cell r="A1747" t="str">
            <v/>
          </cell>
          <cell r="B1747" t="str">
            <v/>
          </cell>
          <cell r="C1747" t="str">
            <v/>
          </cell>
          <cell r="D1747" t="str">
            <v/>
          </cell>
        </row>
        <row r="1748">
          <cell r="A1748" t="str">
            <v/>
          </cell>
          <cell r="B1748" t="str">
            <v/>
          </cell>
          <cell r="C1748" t="str">
            <v/>
          </cell>
          <cell r="D1748" t="str">
            <v/>
          </cell>
        </row>
        <row r="1749">
          <cell r="A1749" t="str">
            <v/>
          </cell>
          <cell r="B1749" t="str">
            <v/>
          </cell>
          <cell r="C1749" t="str">
            <v/>
          </cell>
          <cell r="D1749" t="str">
            <v/>
          </cell>
        </row>
        <row r="1750">
          <cell r="A1750" t="str">
            <v/>
          </cell>
          <cell r="B1750" t="str">
            <v/>
          </cell>
          <cell r="C1750" t="str">
            <v/>
          </cell>
          <cell r="D1750" t="str">
            <v/>
          </cell>
        </row>
        <row r="1751">
          <cell r="A1751" t="str">
            <v/>
          </cell>
          <cell r="B1751" t="str">
            <v/>
          </cell>
          <cell r="C1751" t="str">
            <v/>
          </cell>
          <cell r="D1751" t="str">
            <v/>
          </cell>
        </row>
        <row r="1752">
          <cell r="A1752" t="str">
            <v/>
          </cell>
          <cell r="B1752" t="str">
            <v/>
          </cell>
          <cell r="C1752" t="str">
            <v/>
          </cell>
          <cell r="D1752" t="str">
            <v/>
          </cell>
        </row>
        <row r="1753">
          <cell r="A1753" t="str">
            <v/>
          </cell>
          <cell r="B1753" t="str">
            <v/>
          </cell>
          <cell r="C1753" t="str">
            <v/>
          </cell>
          <cell r="D1753" t="str">
            <v/>
          </cell>
        </row>
        <row r="1754">
          <cell r="A1754" t="str">
            <v/>
          </cell>
          <cell r="B1754" t="str">
            <v/>
          </cell>
          <cell r="C1754" t="str">
            <v/>
          </cell>
          <cell r="D1754" t="str">
            <v/>
          </cell>
        </row>
        <row r="1755">
          <cell r="A1755" t="str">
            <v/>
          </cell>
          <cell r="B1755" t="str">
            <v/>
          </cell>
          <cell r="C1755" t="str">
            <v/>
          </cell>
          <cell r="D1755" t="str">
            <v/>
          </cell>
        </row>
        <row r="1756">
          <cell r="A1756" t="str">
            <v/>
          </cell>
          <cell r="B1756" t="str">
            <v/>
          </cell>
          <cell r="C1756" t="str">
            <v/>
          </cell>
          <cell r="D1756" t="str">
            <v/>
          </cell>
        </row>
        <row r="1757">
          <cell r="A1757" t="str">
            <v/>
          </cell>
          <cell r="B1757" t="str">
            <v/>
          </cell>
          <cell r="C1757" t="str">
            <v/>
          </cell>
          <cell r="D1757" t="str">
            <v/>
          </cell>
        </row>
        <row r="1758">
          <cell r="A1758" t="str">
            <v/>
          </cell>
          <cell r="B1758" t="str">
            <v/>
          </cell>
          <cell r="C1758" t="str">
            <v/>
          </cell>
          <cell r="D1758" t="str">
            <v/>
          </cell>
        </row>
        <row r="1759">
          <cell r="A1759" t="str">
            <v/>
          </cell>
          <cell r="B1759" t="str">
            <v/>
          </cell>
          <cell r="C1759" t="str">
            <v/>
          </cell>
          <cell r="D1759" t="str">
            <v/>
          </cell>
        </row>
        <row r="1760">
          <cell r="A1760" t="str">
            <v/>
          </cell>
          <cell r="B1760" t="str">
            <v/>
          </cell>
          <cell r="C1760" t="str">
            <v/>
          </cell>
          <cell r="D1760" t="str">
            <v/>
          </cell>
        </row>
        <row r="1761">
          <cell r="A1761" t="str">
            <v/>
          </cell>
          <cell r="B1761" t="str">
            <v/>
          </cell>
          <cell r="C1761" t="str">
            <v/>
          </cell>
          <cell r="D1761" t="str">
            <v/>
          </cell>
        </row>
        <row r="1762">
          <cell r="A1762" t="str">
            <v/>
          </cell>
          <cell r="B1762" t="str">
            <v/>
          </cell>
          <cell r="C1762" t="str">
            <v/>
          </cell>
          <cell r="D1762" t="str">
            <v/>
          </cell>
        </row>
        <row r="1763">
          <cell r="A1763" t="str">
            <v/>
          </cell>
          <cell r="B1763" t="str">
            <v/>
          </cell>
          <cell r="C1763" t="str">
            <v/>
          </cell>
          <cell r="D1763" t="str">
            <v/>
          </cell>
        </row>
        <row r="1764">
          <cell r="A1764" t="str">
            <v/>
          </cell>
          <cell r="B1764" t="str">
            <v/>
          </cell>
          <cell r="C1764" t="str">
            <v/>
          </cell>
          <cell r="D1764" t="str">
            <v/>
          </cell>
        </row>
        <row r="1765">
          <cell r="A1765" t="str">
            <v/>
          </cell>
          <cell r="B1765" t="str">
            <v/>
          </cell>
          <cell r="C1765" t="str">
            <v/>
          </cell>
          <cell r="D1765" t="str">
            <v/>
          </cell>
        </row>
        <row r="1766">
          <cell r="A1766" t="str">
            <v/>
          </cell>
          <cell r="B1766" t="str">
            <v/>
          </cell>
          <cell r="C1766" t="str">
            <v/>
          </cell>
          <cell r="D1766" t="str">
            <v/>
          </cell>
        </row>
        <row r="1767">
          <cell r="A1767" t="str">
            <v/>
          </cell>
          <cell r="B1767" t="str">
            <v/>
          </cell>
          <cell r="C1767" t="str">
            <v/>
          </cell>
          <cell r="D1767" t="str">
            <v/>
          </cell>
        </row>
        <row r="1768">
          <cell r="A1768" t="str">
            <v/>
          </cell>
          <cell r="B1768" t="str">
            <v/>
          </cell>
          <cell r="C1768" t="str">
            <v/>
          </cell>
          <cell r="D1768" t="str">
            <v/>
          </cell>
        </row>
        <row r="1769">
          <cell r="A1769" t="str">
            <v/>
          </cell>
          <cell r="B1769" t="str">
            <v/>
          </cell>
          <cell r="C1769" t="str">
            <v/>
          </cell>
          <cell r="D1769" t="str">
            <v/>
          </cell>
        </row>
        <row r="1770">
          <cell r="A1770" t="str">
            <v/>
          </cell>
          <cell r="B1770" t="str">
            <v/>
          </cell>
          <cell r="C1770" t="str">
            <v/>
          </cell>
          <cell r="D1770" t="str">
            <v/>
          </cell>
        </row>
        <row r="1771">
          <cell r="A1771" t="str">
            <v/>
          </cell>
          <cell r="B1771" t="str">
            <v/>
          </cell>
          <cell r="C1771" t="str">
            <v/>
          </cell>
          <cell r="D1771" t="str">
            <v/>
          </cell>
        </row>
        <row r="1772">
          <cell r="A1772" t="str">
            <v/>
          </cell>
          <cell r="B1772" t="str">
            <v/>
          </cell>
          <cell r="C1772" t="str">
            <v/>
          </cell>
          <cell r="D1772" t="str">
            <v/>
          </cell>
        </row>
        <row r="1773">
          <cell r="A1773" t="str">
            <v/>
          </cell>
          <cell r="B1773" t="str">
            <v/>
          </cell>
          <cell r="C1773" t="str">
            <v/>
          </cell>
          <cell r="D1773" t="str">
            <v/>
          </cell>
        </row>
        <row r="1774">
          <cell r="A1774" t="str">
            <v/>
          </cell>
          <cell r="B1774" t="str">
            <v/>
          </cell>
          <cell r="C1774" t="str">
            <v/>
          </cell>
          <cell r="D1774" t="str">
            <v/>
          </cell>
        </row>
        <row r="1775">
          <cell r="A1775" t="str">
            <v/>
          </cell>
          <cell r="B1775" t="str">
            <v/>
          </cell>
          <cell r="C1775" t="str">
            <v/>
          </cell>
          <cell r="D1775" t="str">
            <v/>
          </cell>
        </row>
        <row r="1776">
          <cell r="A1776" t="str">
            <v/>
          </cell>
          <cell r="B1776" t="str">
            <v/>
          </cell>
          <cell r="C1776" t="str">
            <v/>
          </cell>
          <cell r="D1776" t="str">
            <v/>
          </cell>
        </row>
        <row r="1777">
          <cell r="A1777" t="str">
            <v/>
          </cell>
          <cell r="B1777" t="str">
            <v/>
          </cell>
          <cell r="C1777" t="str">
            <v/>
          </cell>
          <cell r="D1777" t="str">
            <v/>
          </cell>
        </row>
        <row r="1778">
          <cell r="A1778" t="str">
            <v/>
          </cell>
          <cell r="B1778" t="str">
            <v/>
          </cell>
          <cell r="C1778" t="str">
            <v/>
          </cell>
          <cell r="D1778" t="str">
            <v/>
          </cell>
        </row>
        <row r="1779">
          <cell r="A1779" t="str">
            <v/>
          </cell>
          <cell r="B1779" t="str">
            <v/>
          </cell>
          <cell r="C1779" t="str">
            <v/>
          </cell>
          <cell r="D1779" t="str">
            <v/>
          </cell>
        </row>
        <row r="1780">
          <cell r="A1780" t="str">
            <v/>
          </cell>
          <cell r="B1780" t="str">
            <v/>
          </cell>
          <cell r="C1780" t="str">
            <v/>
          </cell>
          <cell r="D1780" t="str">
            <v/>
          </cell>
        </row>
        <row r="1781">
          <cell r="A1781" t="str">
            <v/>
          </cell>
          <cell r="B1781" t="str">
            <v/>
          </cell>
          <cell r="C1781" t="str">
            <v/>
          </cell>
          <cell r="D1781" t="str">
            <v/>
          </cell>
        </row>
        <row r="1782">
          <cell r="A1782" t="str">
            <v/>
          </cell>
          <cell r="B1782" t="str">
            <v/>
          </cell>
          <cell r="C1782" t="str">
            <v/>
          </cell>
          <cell r="D1782" t="str">
            <v/>
          </cell>
        </row>
        <row r="1783">
          <cell r="A1783" t="str">
            <v/>
          </cell>
          <cell r="B1783" t="str">
            <v/>
          </cell>
          <cell r="C1783" t="str">
            <v/>
          </cell>
          <cell r="D1783" t="str">
            <v/>
          </cell>
        </row>
        <row r="1784">
          <cell r="A1784" t="str">
            <v/>
          </cell>
          <cell r="B1784" t="str">
            <v/>
          </cell>
          <cell r="C1784" t="str">
            <v/>
          </cell>
          <cell r="D1784" t="str">
            <v/>
          </cell>
        </row>
        <row r="1785">
          <cell r="A1785" t="str">
            <v/>
          </cell>
          <cell r="B1785" t="str">
            <v/>
          </cell>
          <cell r="C1785" t="str">
            <v/>
          </cell>
          <cell r="D1785" t="str">
            <v/>
          </cell>
        </row>
        <row r="1786">
          <cell r="A1786" t="str">
            <v/>
          </cell>
          <cell r="B1786" t="str">
            <v/>
          </cell>
          <cell r="C1786" t="str">
            <v/>
          </cell>
          <cell r="D1786" t="str">
            <v/>
          </cell>
        </row>
        <row r="1787">
          <cell r="A1787" t="str">
            <v/>
          </cell>
          <cell r="B1787" t="str">
            <v/>
          </cell>
          <cell r="C1787" t="str">
            <v/>
          </cell>
          <cell r="D1787" t="str">
            <v/>
          </cell>
        </row>
        <row r="1788">
          <cell r="A1788" t="str">
            <v/>
          </cell>
          <cell r="B1788" t="str">
            <v/>
          </cell>
          <cell r="C1788" t="str">
            <v/>
          </cell>
          <cell r="D1788" t="str">
            <v/>
          </cell>
        </row>
        <row r="1789">
          <cell r="A1789" t="str">
            <v/>
          </cell>
          <cell r="B1789" t="str">
            <v/>
          </cell>
          <cell r="C1789" t="str">
            <v/>
          </cell>
          <cell r="D1789" t="str">
            <v/>
          </cell>
        </row>
        <row r="1790">
          <cell r="A1790" t="str">
            <v/>
          </cell>
          <cell r="B1790" t="str">
            <v/>
          </cell>
          <cell r="C1790" t="str">
            <v/>
          </cell>
          <cell r="D1790" t="str">
            <v/>
          </cell>
        </row>
        <row r="1791">
          <cell r="A1791" t="str">
            <v/>
          </cell>
          <cell r="B1791" t="str">
            <v/>
          </cell>
          <cell r="C1791" t="str">
            <v/>
          </cell>
          <cell r="D1791" t="str">
            <v/>
          </cell>
        </row>
        <row r="1792">
          <cell r="A1792" t="str">
            <v/>
          </cell>
          <cell r="B1792" t="str">
            <v/>
          </cell>
          <cell r="C1792" t="str">
            <v/>
          </cell>
          <cell r="D1792" t="str">
            <v/>
          </cell>
        </row>
        <row r="1793">
          <cell r="A1793" t="str">
            <v/>
          </cell>
          <cell r="B1793" t="str">
            <v/>
          </cell>
          <cell r="C1793" t="str">
            <v/>
          </cell>
          <cell r="D1793" t="str">
            <v/>
          </cell>
        </row>
        <row r="1794">
          <cell r="A1794" t="str">
            <v/>
          </cell>
          <cell r="B1794" t="str">
            <v/>
          </cell>
          <cell r="C1794" t="str">
            <v/>
          </cell>
          <cell r="D1794" t="str">
            <v/>
          </cell>
        </row>
        <row r="1795">
          <cell r="A1795" t="str">
            <v/>
          </cell>
          <cell r="B1795" t="str">
            <v/>
          </cell>
          <cell r="C1795" t="str">
            <v/>
          </cell>
          <cell r="D1795" t="str">
            <v/>
          </cell>
        </row>
        <row r="1796">
          <cell r="A1796" t="str">
            <v/>
          </cell>
          <cell r="B1796" t="str">
            <v/>
          </cell>
          <cell r="C1796" t="str">
            <v/>
          </cell>
          <cell r="D1796" t="str">
            <v/>
          </cell>
        </row>
        <row r="1797">
          <cell r="A1797" t="str">
            <v/>
          </cell>
          <cell r="B1797" t="str">
            <v/>
          </cell>
          <cell r="C1797" t="str">
            <v/>
          </cell>
          <cell r="D1797" t="str">
            <v/>
          </cell>
        </row>
        <row r="1798">
          <cell r="A1798" t="str">
            <v/>
          </cell>
          <cell r="B1798" t="str">
            <v/>
          </cell>
          <cell r="C1798" t="str">
            <v/>
          </cell>
          <cell r="D1798" t="str">
            <v/>
          </cell>
        </row>
        <row r="1799">
          <cell r="A1799" t="str">
            <v/>
          </cell>
          <cell r="B1799" t="str">
            <v/>
          </cell>
          <cell r="C1799" t="str">
            <v/>
          </cell>
          <cell r="D1799" t="str">
            <v/>
          </cell>
        </row>
        <row r="1800">
          <cell r="A1800" t="str">
            <v/>
          </cell>
          <cell r="B1800" t="str">
            <v/>
          </cell>
          <cell r="C1800" t="str">
            <v/>
          </cell>
          <cell r="D1800" t="str">
            <v/>
          </cell>
        </row>
        <row r="1801">
          <cell r="A1801" t="str">
            <v/>
          </cell>
          <cell r="B1801" t="str">
            <v/>
          </cell>
          <cell r="C1801" t="str">
            <v/>
          </cell>
          <cell r="D1801" t="str">
            <v/>
          </cell>
        </row>
        <row r="1802">
          <cell r="A1802" t="str">
            <v/>
          </cell>
          <cell r="B1802" t="str">
            <v/>
          </cell>
          <cell r="C1802" t="str">
            <v/>
          </cell>
          <cell r="D1802" t="str">
            <v/>
          </cell>
        </row>
        <row r="1803">
          <cell r="A1803" t="str">
            <v/>
          </cell>
          <cell r="B1803" t="str">
            <v/>
          </cell>
          <cell r="C1803" t="str">
            <v/>
          </cell>
          <cell r="D1803" t="str">
            <v/>
          </cell>
        </row>
        <row r="1804">
          <cell r="A1804" t="str">
            <v/>
          </cell>
          <cell r="B1804" t="str">
            <v/>
          </cell>
          <cell r="C1804" t="str">
            <v/>
          </cell>
          <cell r="D1804" t="str">
            <v/>
          </cell>
        </row>
        <row r="1805">
          <cell r="A1805" t="str">
            <v/>
          </cell>
          <cell r="B1805" t="str">
            <v/>
          </cell>
          <cell r="C1805" t="str">
            <v/>
          </cell>
          <cell r="D1805" t="str">
            <v/>
          </cell>
        </row>
        <row r="1806">
          <cell r="A1806" t="str">
            <v/>
          </cell>
          <cell r="B1806" t="str">
            <v/>
          </cell>
          <cell r="C1806" t="str">
            <v/>
          </cell>
          <cell r="D1806" t="str">
            <v/>
          </cell>
        </row>
        <row r="1807">
          <cell r="A1807" t="str">
            <v/>
          </cell>
          <cell r="B1807" t="str">
            <v/>
          </cell>
          <cell r="C1807" t="str">
            <v/>
          </cell>
          <cell r="D1807" t="str">
            <v/>
          </cell>
        </row>
        <row r="1808">
          <cell r="A1808" t="str">
            <v/>
          </cell>
          <cell r="B1808" t="str">
            <v/>
          </cell>
          <cell r="C1808" t="str">
            <v/>
          </cell>
          <cell r="D1808" t="str">
            <v/>
          </cell>
        </row>
        <row r="1809">
          <cell r="A1809" t="str">
            <v/>
          </cell>
          <cell r="B1809" t="str">
            <v/>
          </cell>
          <cell r="C1809" t="str">
            <v/>
          </cell>
          <cell r="D1809" t="str">
            <v/>
          </cell>
        </row>
        <row r="1810">
          <cell r="A1810" t="str">
            <v/>
          </cell>
          <cell r="B1810" t="str">
            <v/>
          </cell>
          <cell r="C1810" t="str">
            <v/>
          </cell>
          <cell r="D1810" t="str">
            <v/>
          </cell>
        </row>
        <row r="1811">
          <cell r="A1811" t="str">
            <v/>
          </cell>
          <cell r="B1811" t="str">
            <v/>
          </cell>
          <cell r="C1811" t="str">
            <v/>
          </cell>
          <cell r="D1811" t="str">
            <v/>
          </cell>
        </row>
        <row r="1812">
          <cell r="A1812" t="str">
            <v/>
          </cell>
          <cell r="B1812" t="str">
            <v/>
          </cell>
          <cell r="C1812" t="str">
            <v/>
          </cell>
          <cell r="D1812" t="str">
            <v/>
          </cell>
        </row>
        <row r="1813">
          <cell r="A1813" t="str">
            <v/>
          </cell>
          <cell r="B1813" t="str">
            <v/>
          </cell>
          <cell r="C1813" t="str">
            <v/>
          </cell>
          <cell r="D1813" t="str">
            <v/>
          </cell>
        </row>
        <row r="1814">
          <cell r="A1814" t="str">
            <v/>
          </cell>
          <cell r="B1814" t="str">
            <v/>
          </cell>
          <cell r="C1814" t="str">
            <v/>
          </cell>
          <cell r="D1814" t="str">
            <v/>
          </cell>
        </row>
        <row r="1815">
          <cell r="A1815" t="str">
            <v/>
          </cell>
          <cell r="B1815" t="str">
            <v/>
          </cell>
          <cell r="C1815" t="str">
            <v/>
          </cell>
          <cell r="D1815" t="str">
            <v/>
          </cell>
        </row>
        <row r="1816">
          <cell r="A1816" t="str">
            <v/>
          </cell>
          <cell r="B1816" t="str">
            <v/>
          </cell>
          <cell r="C1816" t="str">
            <v/>
          </cell>
          <cell r="D1816" t="str">
            <v/>
          </cell>
        </row>
        <row r="1817">
          <cell r="A1817" t="str">
            <v/>
          </cell>
          <cell r="B1817" t="str">
            <v/>
          </cell>
          <cell r="C1817" t="str">
            <v/>
          </cell>
          <cell r="D1817" t="str">
            <v/>
          </cell>
        </row>
        <row r="1818">
          <cell r="A1818" t="str">
            <v/>
          </cell>
          <cell r="B1818" t="str">
            <v/>
          </cell>
          <cell r="C1818" t="str">
            <v/>
          </cell>
          <cell r="D1818" t="str">
            <v/>
          </cell>
        </row>
        <row r="1819">
          <cell r="A1819" t="str">
            <v/>
          </cell>
          <cell r="B1819" t="str">
            <v/>
          </cell>
          <cell r="C1819" t="str">
            <v/>
          </cell>
          <cell r="D1819" t="str">
            <v/>
          </cell>
        </row>
        <row r="1820">
          <cell r="A1820" t="str">
            <v/>
          </cell>
          <cell r="B1820" t="str">
            <v/>
          </cell>
          <cell r="C1820" t="str">
            <v/>
          </cell>
          <cell r="D1820" t="str">
            <v/>
          </cell>
        </row>
        <row r="1821">
          <cell r="A1821" t="str">
            <v/>
          </cell>
          <cell r="B1821" t="str">
            <v/>
          </cell>
          <cell r="C1821" t="str">
            <v/>
          </cell>
          <cell r="D1821" t="str">
            <v/>
          </cell>
        </row>
        <row r="1822">
          <cell r="A1822" t="str">
            <v/>
          </cell>
          <cell r="B1822" t="str">
            <v/>
          </cell>
          <cell r="C1822" t="str">
            <v/>
          </cell>
          <cell r="D1822" t="str">
            <v/>
          </cell>
        </row>
        <row r="1823">
          <cell r="A1823" t="str">
            <v/>
          </cell>
          <cell r="B1823" t="str">
            <v/>
          </cell>
          <cell r="C1823" t="str">
            <v/>
          </cell>
          <cell r="D1823" t="str">
            <v/>
          </cell>
        </row>
        <row r="1824">
          <cell r="A1824" t="str">
            <v/>
          </cell>
          <cell r="B1824" t="str">
            <v/>
          </cell>
          <cell r="C1824" t="str">
            <v/>
          </cell>
          <cell r="D1824" t="str">
            <v/>
          </cell>
        </row>
        <row r="1825">
          <cell r="A1825" t="str">
            <v/>
          </cell>
          <cell r="B1825" t="str">
            <v/>
          </cell>
          <cell r="C1825" t="str">
            <v/>
          </cell>
          <cell r="D1825" t="str">
            <v/>
          </cell>
        </row>
        <row r="1826">
          <cell r="A1826" t="str">
            <v/>
          </cell>
          <cell r="B1826" t="str">
            <v/>
          </cell>
          <cell r="C1826" t="str">
            <v/>
          </cell>
          <cell r="D1826" t="str">
            <v/>
          </cell>
        </row>
        <row r="1827">
          <cell r="A1827" t="str">
            <v/>
          </cell>
          <cell r="B1827" t="str">
            <v/>
          </cell>
          <cell r="C1827" t="str">
            <v/>
          </cell>
          <cell r="D1827" t="str">
            <v/>
          </cell>
        </row>
        <row r="1828">
          <cell r="A1828" t="str">
            <v/>
          </cell>
          <cell r="B1828" t="str">
            <v/>
          </cell>
          <cell r="C1828" t="str">
            <v/>
          </cell>
          <cell r="D1828" t="str">
            <v/>
          </cell>
        </row>
        <row r="1829">
          <cell r="A1829" t="str">
            <v/>
          </cell>
          <cell r="B1829" t="str">
            <v/>
          </cell>
          <cell r="C1829" t="str">
            <v/>
          </cell>
          <cell r="D1829" t="str">
            <v/>
          </cell>
        </row>
        <row r="1830">
          <cell r="A1830" t="str">
            <v/>
          </cell>
          <cell r="B1830" t="str">
            <v/>
          </cell>
          <cell r="C1830" t="str">
            <v/>
          </cell>
          <cell r="D1830" t="str">
            <v/>
          </cell>
        </row>
        <row r="1831">
          <cell r="A1831" t="str">
            <v/>
          </cell>
          <cell r="B1831" t="str">
            <v/>
          </cell>
          <cell r="C1831" t="str">
            <v/>
          </cell>
          <cell r="D1831" t="str">
            <v/>
          </cell>
        </row>
        <row r="1832">
          <cell r="A1832" t="str">
            <v/>
          </cell>
          <cell r="B1832" t="str">
            <v/>
          </cell>
          <cell r="C1832" t="str">
            <v/>
          </cell>
          <cell r="D1832" t="str">
            <v/>
          </cell>
        </row>
        <row r="1833">
          <cell r="A1833" t="str">
            <v/>
          </cell>
          <cell r="B1833" t="str">
            <v/>
          </cell>
          <cell r="C1833" t="str">
            <v/>
          </cell>
          <cell r="D1833" t="str">
            <v/>
          </cell>
        </row>
        <row r="1834">
          <cell r="A1834" t="str">
            <v/>
          </cell>
          <cell r="B1834" t="str">
            <v/>
          </cell>
          <cell r="C1834" t="str">
            <v/>
          </cell>
          <cell r="D1834" t="str">
            <v/>
          </cell>
        </row>
        <row r="1835">
          <cell r="A1835" t="str">
            <v/>
          </cell>
          <cell r="B1835" t="str">
            <v/>
          </cell>
          <cell r="C1835" t="str">
            <v/>
          </cell>
          <cell r="D1835" t="str">
            <v/>
          </cell>
        </row>
        <row r="1836">
          <cell r="A1836" t="str">
            <v/>
          </cell>
          <cell r="B1836" t="str">
            <v/>
          </cell>
          <cell r="C1836" t="str">
            <v/>
          </cell>
          <cell r="D1836" t="str">
            <v/>
          </cell>
        </row>
        <row r="1837">
          <cell r="A1837" t="str">
            <v/>
          </cell>
          <cell r="B1837" t="str">
            <v/>
          </cell>
          <cell r="C1837" t="str">
            <v/>
          </cell>
          <cell r="D1837" t="str">
            <v/>
          </cell>
        </row>
        <row r="1838">
          <cell r="A1838" t="str">
            <v/>
          </cell>
          <cell r="B1838" t="str">
            <v/>
          </cell>
          <cell r="C1838" t="str">
            <v/>
          </cell>
          <cell r="D1838" t="str">
            <v/>
          </cell>
        </row>
        <row r="1839">
          <cell r="A1839" t="str">
            <v/>
          </cell>
          <cell r="B1839" t="str">
            <v/>
          </cell>
          <cell r="C1839" t="str">
            <v/>
          </cell>
          <cell r="D1839" t="str">
            <v/>
          </cell>
        </row>
        <row r="1840">
          <cell r="A1840" t="str">
            <v/>
          </cell>
          <cell r="B1840" t="str">
            <v/>
          </cell>
          <cell r="C1840" t="str">
            <v/>
          </cell>
          <cell r="D1840" t="str">
            <v/>
          </cell>
        </row>
        <row r="1841">
          <cell r="A1841" t="str">
            <v/>
          </cell>
          <cell r="B1841" t="str">
            <v/>
          </cell>
          <cell r="C1841" t="str">
            <v/>
          </cell>
          <cell r="D1841" t="str">
            <v/>
          </cell>
        </row>
        <row r="1842">
          <cell r="A1842" t="str">
            <v/>
          </cell>
          <cell r="B1842" t="str">
            <v/>
          </cell>
          <cell r="C1842" t="str">
            <v/>
          </cell>
          <cell r="D1842" t="str">
            <v/>
          </cell>
        </row>
        <row r="1843">
          <cell r="A1843" t="str">
            <v/>
          </cell>
          <cell r="B1843" t="str">
            <v/>
          </cell>
          <cell r="C1843" t="str">
            <v/>
          </cell>
          <cell r="D1843" t="str">
            <v/>
          </cell>
        </row>
        <row r="1844">
          <cell r="A1844" t="str">
            <v/>
          </cell>
          <cell r="B1844" t="str">
            <v/>
          </cell>
          <cell r="C1844" t="str">
            <v/>
          </cell>
          <cell r="D1844" t="str">
            <v/>
          </cell>
        </row>
        <row r="1845">
          <cell r="A1845" t="str">
            <v/>
          </cell>
          <cell r="B1845" t="str">
            <v/>
          </cell>
          <cell r="C1845" t="str">
            <v/>
          </cell>
          <cell r="D1845" t="str">
            <v/>
          </cell>
        </row>
        <row r="1846">
          <cell r="A1846" t="str">
            <v/>
          </cell>
          <cell r="B1846" t="str">
            <v/>
          </cell>
          <cell r="C1846" t="str">
            <v/>
          </cell>
          <cell r="D1846" t="str">
            <v/>
          </cell>
        </row>
        <row r="1847">
          <cell r="A1847" t="str">
            <v/>
          </cell>
          <cell r="B1847" t="str">
            <v/>
          </cell>
          <cell r="C1847" t="str">
            <v/>
          </cell>
          <cell r="D1847" t="str">
            <v/>
          </cell>
        </row>
        <row r="1848">
          <cell r="A1848" t="str">
            <v/>
          </cell>
          <cell r="B1848" t="str">
            <v/>
          </cell>
          <cell r="C1848" t="str">
            <v/>
          </cell>
          <cell r="D1848" t="str">
            <v/>
          </cell>
        </row>
        <row r="1849">
          <cell r="A1849" t="str">
            <v/>
          </cell>
          <cell r="B1849" t="str">
            <v/>
          </cell>
          <cell r="C1849" t="str">
            <v/>
          </cell>
          <cell r="D1849" t="str">
            <v/>
          </cell>
        </row>
        <row r="1850">
          <cell r="A1850" t="str">
            <v/>
          </cell>
          <cell r="B1850" t="str">
            <v/>
          </cell>
          <cell r="C1850" t="str">
            <v/>
          </cell>
          <cell r="D1850" t="str">
            <v/>
          </cell>
        </row>
        <row r="1851">
          <cell r="A1851" t="str">
            <v/>
          </cell>
          <cell r="B1851" t="str">
            <v/>
          </cell>
          <cell r="C1851" t="str">
            <v/>
          </cell>
          <cell r="D1851" t="str">
            <v/>
          </cell>
        </row>
        <row r="1852">
          <cell r="A1852" t="str">
            <v/>
          </cell>
          <cell r="B1852" t="str">
            <v/>
          </cell>
          <cell r="C1852" t="str">
            <v/>
          </cell>
          <cell r="D1852" t="str">
            <v/>
          </cell>
        </row>
        <row r="1853">
          <cell r="A1853" t="str">
            <v/>
          </cell>
          <cell r="B1853" t="str">
            <v/>
          </cell>
          <cell r="C1853" t="str">
            <v/>
          </cell>
          <cell r="D1853" t="str">
            <v/>
          </cell>
        </row>
        <row r="1854">
          <cell r="A1854" t="str">
            <v/>
          </cell>
          <cell r="B1854" t="str">
            <v/>
          </cell>
          <cell r="C1854" t="str">
            <v/>
          </cell>
          <cell r="D1854" t="str">
            <v/>
          </cell>
        </row>
        <row r="1855">
          <cell r="A1855" t="str">
            <v/>
          </cell>
          <cell r="B1855" t="str">
            <v/>
          </cell>
          <cell r="C1855" t="str">
            <v/>
          </cell>
          <cell r="D1855" t="str">
            <v/>
          </cell>
        </row>
        <row r="1856">
          <cell r="A1856" t="str">
            <v/>
          </cell>
          <cell r="B1856" t="str">
            <v/>
          </cell>
          <cell r="C1856" t="str">
            <v/>
          </cell>
          <cell r="D1856" t="str">
            <v/>
          </cell>
        </row>
        <row r="1857">
          <cell r="A1857" t="str">
            <v/>
          </cell>
          <cell r="B1857" t="str">
            <v/>
          </cell>
          <cell r="C1857" t="str">
            <v/>
          </cell>
          <cell r="D1857" t="str">
            <v/>
          </cell>
        </row>
        <row r="1858">
          <cell r="A1858" t="str">
            <v/>
          </cell>
          <cell r="B1858" t="str">
            <v/>
          </cell>
          <cell r="C1858" t="str">
            <v/>
          </cell>
          <cell r="D1858" t="str">
            <v/>
          </cell>
        </row>
        <row r="1859">
          <cell r="A1859" t="str">
            <v/>
          </cell>
          <cell r="B1859" t="str">
            <v/>
          </cell>
          <cell r="C1859" t="str">
            <v/>
          </cell>
          <cell r="D1859" t="str">
            <v/>
          </cell>
        </row>
        <row r="1860">
          <cell r="A1860" t="str">
            <v/>
          </cell>
          <cell r="B1860" t="str">
            <v/>
          </cell>
          <cell r="C1860" t="str">
            <v/>
          </cell>
          <cell r="D1860" t="str">
            <v/>
          </cell>
        </row>
        <row r="1861">
          <cell r="A1861" t="str">
            <v/>
          </cell>
          <cell r="B1861" t="str">
            <v/>
          </cell>
          <cell r="C1861" t="str">
            <v/>
          </cell>
          <cell r="D1861" t="str">
            <v/>
          </cell>
        </row>
        <row r="1862">
          <cell r="A1862" t="str">
            <v/>
          </cell>
          <cell r="B1862" t="str">
            <v/>
          </cell>
          <cell r="C1862" t="str">
            <v/>
          </cell>
          <cell r="D1862" t="str">
            <v/>
          </cell>
        </row>
        <row r="1863">
          <cell r="A1863" t="str">
            <v/>
          </cell>
          <cell r="B1863" t="str">
            <v/>
          </cell>
          <cell r="C1863" t="str">
            <v/>
          </cell>
          <cell r="D1863" t="str">
            <v/>
          </cell>
        </row>
        <row r="1864">
          <cell r="A1864" t="str">
            <v/>
          </cell>
          <cell r="B1864" t="str">
            <v/>
          </cell>
          <cell r="C1864" t="str">
            <v/>
          </cell>
          <cell r="D1864" t="str">
            <v/>
          </cell>
        </row>
        <row r="1865">
          <cell r="A1865" t="str">
            <v/>
          </cell>
          <cell r="B1865" t="str">
            <v/>
          </cell>
          <cell r="C1865" t="str">
            <v/>
          </cell>
          <cell r="D1865" t="str">
            <v/>
          </cell>
        </row>
        <row r="1866">
          <cell r="A1866" t="str">
            <v/>
          </cell>
          <cell r="B1866" t="str">
            <v/>
          </cell>
          <cell r="C1866" t="str">
            <v/>
          </cell>
          <cell r="D1866" t="str">
            <v/>
          </cell>
        </row>
        <row r="1867">
          <cell r="A1867" t="str">
            <v/>
          </cell>
          <cell r="B1867" t="str">
            <v/>
          </cell>
          <cell r="C1867" t="str">
            <v/>
          </cell>
          <cell r="D1867" t="str">
            <v/>
          </cell>
        </row>
        <row r="1868">
          <cell r="A1868" t="str">
            <v/>
          </cell>
          <cell r="B1868" t="str">
            <v/>
          </cell>
          <cell r="C1868" t="str">
            <v/>
          </cell>
          <cell r="D1868" t="str">
            <v/>
          </cell>
        </row>
        <row r="1869">
          <cell r="A1869" t="str">
            <v/>
          </cell>
          <cell r="B1869" t="str">
            <v/>
          </cell>
          <cell r="C1869" t="str">
            <v/>
          </cell>
          <cell r="D1869" t="str">
            <v/>
          </cell>
        </row>
        <row r="1870">
          <cell r="A1870" t="str">
            <v/>
          </cell>
          <cell r="B1870" t="str">
            <v/>
          </cell>
          <cell r="C1870" t="str">
            <v/>
          </cell>
          <cell r="D1870" t="str">
            <v/>
          </cell>
        </row>
        <row r="1871">
          <cell r="A1871" t="str">
            <v/>
          </cell>
          <cell r="B1871" t="str">
            <v/>
          </cell>
          <cell r="C1871" t="str">
            <v/>
          </cell>
          <cell r="D1871" t="str">
            <v/>
          </cell>
        </row>
        <row r="1872">
          <cell r="A1872" t="str">
            <v/>
          </cell>
          <cell r="B1872" t="str">
            <v/>
          </cell>
          <cell r="C1872" t="str">
            <v/>
          </cell>
          <cell r="D1872" t="str">
            <v/>
          </cell>
        </row>
        <row r="1873">
          <cell r="A1873" t="str">
            <v/>
          </cell>
          <cell r="B1873" t="str">
            <v/>
          </cell>
          <cell r="C1873" t="str">
            <v/>
          </cell>
          <cell r="D1873" t="str">
            <v/>
          </cell>
        </row>
        <row r="1874">
          <cell r="A1874" t="str">
            <v/>
          </cell>
          <cell r="B1874" t="str">
            <v/>
          </cell>
          <cell r="C1874" t="str">
            <v/>
          </cell>
          <cell r="D1874" t="str">
            <v/>
          </cell>
        </row>
        <row r="1875">
          <cell r="A1875" t="str">
            <v/>
          </cell>
          <cell r="B1875" t="str">
            <v/>
          </cell>
          <cell r="C1875" t="str">
            <v/>
          </cell>
          <cell r="D1875" t="str">
            <v/>
          </cell>
        </row>
        <row r="1876">
          <cell r="A1876" t="str">
            <v/>
          </cell>
          <cell r="B1876" t="str">
            <v/>
          </cell>
          <cell r="C1876" t="str">
            <v/>
          </cell>
          <cell r="D1876" t="str">
            <v/>
          </cell>
        </row>
        <row r="1877">
          <cell r="A1877" t="str">
            <v/>
          </cell>
          <cell r="B1877" t="str">
            <v/>
          </cell>
          <cell r="C1877" t="str">
            <v/>
          </cell>
          <cell r="D1877" t="str">
            <v/>
          </cell>
        </row>
        <row r="1878">
          <cell r="A1878" t="str">
            <v/>
          </cell>
          <cell r="B1878" t="str">
            <v/>
          </cell>
          <cell r="C1878" t="str">
            <v/>
          </cell>
          <cell r="D1878" t="str">
            <v/>
          </cell>
        </row>
        <row r="1879">
          <cell r="A1879" t="str">
            <v/>
          </cell>
          <cell r="B1879" t="str">
            <v/>
          </cell>
          <cell r="C1879" t="str">
            <v/>
          </cell>
          <cell r="D1879" t="str">
            <v/>
          </cell>
        </row>
        <row r="1880">
          <cell r="A1880" t="str">
            <v/>
          </cell>
          <cell r="B1880" t="str">
            <v/>
          </cell>
          <cell r="C1880" t="str">
            <v/>
          </cell>
          <cell r="D1880" t="str">
            <v/>
          </cell>
        </row>
        <row r="1881">
          <cell r="A1881" t="str">
            <v/>
          </cell>
          <cell r="B1881" t="str">
            <v/>
          </cell>
          <cell r="C1881" t="str">
            <v/>
          </cell>
          <cell r="D1881" t="str">
            <v/>
          </cell>
        </row>
        <row r="1882">
          <cell r="A1882" t="str">
            <v/>
          </cell>
          <cell r="B1882" t="str">
            <v/>
          </cell>
          <cell r="C1882" t="str">
            <v/>
          </cell>
          <cell r="D1882" t="str">
            <v/>
          </cell>
        </row>
        <row r="1883">
          <cell r="A1883" t="str">
            <v/>
          </cell>
          <cell r="B1883" t="str">
            <v/>
          </cell>
          <cell r="C1883" t="str">
            <v/>
          </cell>
          <cell r="D1883" t="str">
            <v/>
          </cell>
        </row>
        <row r="1884">
          <cell r="A1884" t="str">
            <v/>
          </cell>
          <cell r="B1884" t="str">
            <v/>
          </cell>
          <cell r="C1884" t="str">
            <v/>
          </cell>
          <cell r="D1884" t="str">
            <v/>
          </cell>
        </row>
        <row r="1885">
          <cell r="A1885" t="str">
            <v/>
          </cell>
          <cell r="B1885" t="str">
            <v/>
          </cell>
          <cell r="C1885" t="str">
            <v/>
          </cell>
          <cell r="D1885" t="str">
            <v/>
          </cell>
        </row>
        <row r="1886">
          <cell r="A1886" t="str">
            <v/>
          </cell>
          <cell r="B1886" t="str">
            <v/>
          </cell>
          <cell r="C1886" t="str">
            <v/>
          </cell>
          <cell r="D1886" t="str">
            <v/>
          </cell>
        </row>
        <row r="1887">
          <cell r="A1887" t="str">
            <v/>
          </cell>
          <cell r="B1887" t="str">
            <v/>
          </cell>
          <cell r="C1887" t="str">
            <v/>
          </cell>
          <cell r="D1887" t="str">
            <v/>
          </cell>
        </row>
        <row r="1888">
          <cell r="A1888" t="str">
            <v/>
          </cell>
          <cell r="B1888" t="str">
            <v/>
          </cell>
          <cell r="C1888" t="str">
            <v/>
          </cell>
          <cell r="D1888" t="str">
            <v/>
          </cell>
        </row>
        <row r="1889">
          <cell r="A1889" t="str">
            <v/>
          </cell>
          <cell r="B1889" t="str">
            <v/>
          </cell>
          <cell r="C1889" t="str">
            <v/>
          </cell>
          <cell r="D1889" t="str">
            <v/>
          </cell>
        </row>
        <row r="1890">
          <cell r="A1890" t="str">
            <v/>
          </cell>
          <cell r="B1890" t="str">
            <v/>
          </cell>
          <cell r="C1890" t="str">
            <v/>
          </cell>
          <cell r="D1890" t="str">
            <v/>
          </cell>
        </row>
        <row r="1891">
          <cell r="A1891" t="str">
            <v/>
          </cell>
          <cell r="B1891" t="str">
            <v/>
          </cell>
          <cell r="C1891" t="str">
            <v/>
          </cell>
          <cell r="D1891" t="str">
            <v/>
          </cell>
        </row>
        <row r="1892">
          <cell r="A1892" t="str">
            <v/>
          </cell>
          <cell r="B1892" t="str">
            <v/>
          </cell>
          <cell r="C1892" t="str">
            <v/>
          </cell>
          <cell r="D1892" t="str">
            <v/>
          </cell>
        </row>
        <row r="1893">
          <cell r="A1893" t="str">
            <v/>
          </cell>
          <cell r="B1893" t="str">
            <v/>
          </cell>
          <cell r="C1893" t="str">
            <v/>
          </cell>
          <cell r="D1893" t="str">
            <v/>
          </cell>
        </row>
        <row r="1894">
          <cell r="A1894" t="str">
            <v/>
          </cell>
          <cell r="B1894" t="str">
            <v/>
          </cell>
          <cell r="C1894" t="str">
            <v/>
          </cell>
          <cell r="D1894" t="str">
            <v/>
          </cell>
        </row>
        <row r="1895">
          <cell r="A1895" t="str">
            <v/>
          </cell>
          <cell r="B1895" t="str">
            <v/>
          </cell>
          <cell r="C1895" t="str">
            <v/>
          </cell>
          <cell r="D1895" t="str">
            <v/>
          </cell>
        </row>
        <row r="1896">
          <cell r="A1896" t="str">
            <v/>
          </cell>
          <cell r="B1896" t="str">
            <v/>
          </cell>
          <cell r="C1896" t="str">
            <v/>
          </cell>
          <cell r="D1896" t="str">
            <v/>
          </cell>
        </row>
        <row r="1897">
          <cell r="A1897" t="str">
            <v/>
          </cell>
          <cell r="B1897" t="str">
            <v/>
          </cell>
          <cell r="C1897" t="str">
            <v/>
          </cell>
          <cell r="D1897" t="str">
            <v/>
          </cell>
        </row>
        <row r="1898">
          <cell r="A1898" t="str">
            <v/>
          </cell>
          <cell r="B1898" t="str">
            <v/>
          </cell>
          <cell r="C1898" t="str">
            <v/>
          </cell>
          <cell r="D1898" t="str">
            <v/>
          </cell>
        </row>
        <row r="1899">
          <cell r="A1899" t="str">
            <v/>
          </cell>
          <cell r="B1899" t="str">
            <v/>
          </cell>
          <cell r="C1899" t="str">
            <v/>
          </cell>
          <cell r="D1899" t="str">
            <v/>
          </cell>
        </row>
        <row r="1900">
          <cell r="A1900" t="str">
            <v/>
          </cell>
          <cell r="B1900" t="str">
            <v/>
          </cell>
          <cell r="C1900" t="str">
            <v/>
          </cell>
          <cell r="D1900" t="str">
            <v/>
          </cell>
        </row>
        <row r="1901">
          <cell r="A1901" t="str">
            <v/>
          </cell>
          <cell r="B1901" t="str">
            <v/>
          </cell>
          <cell r="C1901" t="str">
            <v/>
          </cell>
          <cell r="D1901" t="str">
            <v/>
          </cell>
        </row>
        <row r="1902">
          <cell r="A1902" t="str">
            <v/>
          </cell>
          <cell r="B1902" t="str">
            <v/>
          </cell>
          <cell r="C1902" t="str">
            <v/>
          </cell>
          <cell r="D1902" t="str">
            <v/>
          </cell>
        </row>
        <row r="1903">
          <cell r="A1903" t="str">
            <v/>
          </cell>
          <cell r="B1903" t="str">
            <v/>
          </cell>
          <cell r="C1903" t="str">
            <v/>
          </cell>
          <cell r="D1903" t="str">
            <v/>
          </cell>
        </row>
        <row r="1904">
          <cell r="A1904" t="str">
            <v/>
          </cell>
          <cell r="B1904" t="str">
            <v/>
          </cell>
          <cell r="C1904" t="str">
            <v/>
          </cell>
          <cell r="D1904" t="str">
            <v/>
          </cell>
        </row>
        <row r="1905">
          <cell r="A1905" t="str">
            <v/>
          </cell>
          <cell r="B1905" t="str">
            <v/>
          </cell>
          <cell r="C1905" t="str">
            <v/>
          </cell>
          <cell r="D1905" t="str">
            <v/>
          </cell>
        </row>
        <row r="1906">
          <cell r="A1906" t="str">
            <v/>
          </cell>
          <cell r="B1906" t="str">
            <v/>
          </cell>
          <cell r="C1906" t="str">
            <v/>
          </cell>
          <cell r="D1906" t="str">
            <v/>
          </cell>
        </row>
        <row r="1907">
          <cell r="A1907" t="str">
            <v/>
          </cell>
          <cell r="B1907" t="str">
            <v/>
          </cell>
          <cell r="C1907" t="str">
            <v/>
          </cell>
          <cell r="D1907" t="str">
            <v/>
          </cell>
        </row>
        <row r="1908">
          <cell r="A1908" t="str">
            <v/>
          </cell>
          <cell r="B1908" t="str">
            <v/>
          </cell>
          <cell r="C1908" t="str">
            <v/>
          </cell>
          <cell r="D1908" t="str">
            <v/>
          </cell>
        </row>
        <row r="1909">
          <cell r="A1909" t="str">
            <v/>
          </cell>
          <cell r="B1909" t="str">
            <v/>
          </cell>
          <cell r="C1909" t="str">
            <v/>
          </cell>
          <cell r="D1909" t="str">
            <v/>
          </cell>
        </row>
        <row r="1910">
          <cell r="A1910" t="str">
            <v/>
          </cell>
          <cell r="B1910" t="str">
            <v/>
          </cell>
          <cell r="C1910" t="str">
            <v/>
          </cell>
          <cell r="D1910" t="str">
            <v/>
          </cell>
        </row>
        <row r="1911">
          <cell r="A1911" t="str">
            <v/>
          </cell>
          <cell r="B1911" t="str">
            <v/>
          </cell>
          <cell r="C1911" t="str">
            <v/>
          </cell>
          <cell r="D1911" t="str">
            <v/>
          </cell>
        </row>
        <row r="1912">
          <cell r="A1912" t="str">
            <v/>
          </cell>
          <cell r="B1912" t="str">
            <v/>
          </cell>
          <cell r="C1912" t="str">
            <v/>
          </cell>
          <cell r="D1912" t="str">
            <v/>
          </cell>
        </row>
        <row r="1913">
          <cell r="A1913" t="str">
            <v/>
          </cell>
          <cell r="B1913" t="str">
            <v/>
          </cell>
          <cell r="C1913" t="str">
            <v/>
          </cell>
          <cell r="D1913" t="str">
            <v/>
          </cell>
        </row>
        <row r="1914">
          <cell r="A1914" t="str">
            <v/>
          </cell>
          <cell r="B1914" t="str">
            <v/>
          </cell>
          <cell r="C1914" t="str">
            <v/>
          </cell>
          <cell r="D1914" t="str">
            <v/>
          </cell>
        </row>
        <row r="1915">
          <cell r="A1915" t="str">
            <v/>
          </cell>
          <cell r="B1915" t="str">
            <v/>
          </cell>
          <cell r="C1915" t="str">
            <v/>
          </cell>
          <cell r="D1915" t="str">
            <v/>
          </cell>
        </row>
        <row r="1916">
          <cell r="A1916" t="str">
            <v/>
          </cell>
          <cell r="B1916" t="str">
            <v/>
          </cell>
          <cell r="C1916" t="str">
            <v/>
          </cell>
          <cell r="D1916" t="str">
            <v/>
          </cell>
        </row>
        <row r="1917">
          <cell r="A1917" t="str">
            <v/>
          </cell>
          <cell r="B1917" t="str">
            <v/>
          </cell>
          <cell r="C1917" t="str">
            <v/>
          </cell>
          <cell r="D1917" t="str">
            <v/>
          </cell>
        </row>
        <row r="1918">
          <cell r="A1918" t="str">
            <v/>
          </cell>
          <cell r="B1918" t="str">
            <v/>
          </cell>
          <cell r="C1918" t="str">
            <v/>
          </cell>
          <cell r="D1918" t="str">
            <v/>
          </cell>
        </row>
        <row r="1919">
          <cell r="A1919" t="str">
            <v/>
          </cell>
          <cell r="B1919" t="str">
            <v/>
          </cell>
          <cell r="C1919" t="str">
            <v/>
          </cell>
          <cell r="D1919" t="str">
            <v/>
          </cell>
        </row>
        <row r="1920">
          <cell r="A1920" t="str">
            <v/>
          </cell>
          <cell r="B1920" t="str">
            <v/>
          </cell>
          <cell r="C1920" t="str">
            <v/>
          </cell>
          <cell r="D1920" t="str">
            <v/>
          </cell>
        </row>
        <row r="1921">
          <cell r="A1921" t="str">
            <v/>
          </cell>
          <cell r="B1921" t="str">
            <v/>
          </cell>
          <cell r="C1921" t="str">
            <v/>
          </cell>
          <cell r="D1921" t="str">
            <v/>
          </cell>
        </row>
        <row r="1922">
          <cell r="A1922" t="str">
            <v/>
          </cell>
          <cell r="B1922" t="str">
            <v/>
          </cell>
          <cell r="C1922" t="str">
            <v/>
          </cell>
          <cell r="D1922" t="str">
            <v/>
          </cell>
        </row>
        <row r="1923">
          <cell r="A1923" t="str">
            <v/>
          </cell>
          <cell r="B1923" t="str">
            <v/>
          </cell>
          <cell r="C1923" t="str">
            <v/>
          </cell>
          <cell r="D1923" t="str">
            <v/>
          </cell>
        </row>
        <row r="1924">
          <cell r="A1924" t="str">
            <v/>
          </cell>
          <cell r="B1924" t="str">
            <v/>
          </cell>
          <cell r="C1924" t="str">
            <v/>
          </cell>
          <cell r="D1924" t="str">
            <v/>
          </cell>
        </row>
        <row r="1925">
          <cell r="A1925" t="str">
            <v/>
          </cell>
          <cell r="B1925" t="str">
            <v/>
          </cell>
          <cell r="C1925" t="str">
            <v/>
          </cell>
          <cell r="D1925" t="str">
            <v/>
          </cell>
        </row>
        <row r="1926">
          <cell r="A1926" t="str">
            <v/>
          </cell>
          <cell r="B1926" t="str">
            <v/>
          </cell>
          <cell r="C1926" t="str">
            <v/>
          </cell>
          <cell r="D1926" t="str">
            <v/>
          </cell>
        </row>
        <row r="1927">
          <cell r="A1927" t="str">
            <v/>
          </cell>
          <cell r="B1927" t="str">
            <v/>
          </cell>
          <cell r="C1927" t="str">
            <v/>
          </cell>
          <cell r="D1927" t="str">
            <v/>
          </cell>
        </row>
        <row r="1928">
          <cell r="A1928" t="str">
            <v/>
          </cell>
          <cell r="B1928" t="str">
            <v/>
          </cell>
          <cell r="C1928" t="str">
            <v/>
          </cell>
          <cell r="D1928" t="str">
            <v/>
          </cell>
        </row>
        <row r="1929">
          <cell r="A1929" t="str">
            <v/>
          </cell>
          <cell r="B1929" t="str">
            <v/>
          </cell>
          <cell r="C1929" t="str">
            <v/>
          </cell>
          <cell r="D1929" t="str">
            <v/>
          </cell>
        </row>
        <row r="1930">
          <cell r="A1930" t="str">
            <v/>
          </cell>
          <cell r="B1930" t="str">
            <v/>
          </cell>
          <cell r="C1930" t="str">
            <v/>
          </cell>
          <cell r="D1930" t="str">
            <v/>
          </cell>
        </row>
        <row r="1931">
          <cell r="A1931" t="str">
            <v/>
          </cell>
          <cell r="B1931" t="str">
            <v/>
          </cell>
          <cell r="C1931" t="str">
            <v/>
          </cell>
          <cell r="D1931" t="str">
            <v/>
          </cell>
        </row>
        <row r="1932">
          <cell r="A1932" t="str">
            <v/>
          </cell>
          <cell r="B1932" t="str">
            <v/>
          </cell>
          <cell r="C1932" t="str">
            <v/>
          </cell>
          <cell r="D1932" t="str">
            <v/>
          </cell>
        </row>
        <row r="1933">
          <cell r="A1933" t="str">
            <v/>
          </cell>
          <cell r="B1933" t="str">
            <v/>
          </cell>
          <cell r="C1933" t="str">
            <v/>
          </cell>
          <cell r="D1933" t="str">
            <v/>
          </cell>
        </row>
        <row r="1934">
          <cell r="A1934" t="str">
            <v/>
          </cell>
          <cell r="B1934" t="str">
            <v/>
          </cell>
          <cell r="C1934" t="str">
            <v/>
          </cell>
          <cell r="D1934" t="str">
            <v/>
          </cell>
        </row>
        <row r="1935">
          <cell r="A1935" t="str">
            <v/>
          </cell>
          <cell r="B1935" t="str">
            <v/>
          </cell>
          <cell r="C1935" t="str">
            <v/>
          </cell>
          <cell r="D1935" t="str">
            <v/>
          </cell>
        </row>
        <row r="1936">
          <cell r="A1936" t="str">
            <v/>
          </cell>
          <cell r="B1936" t="str">
            <v/>
          </cell>
          <cell r="C1936" t="str">
            <v/>
          </cell>
          <cell r="D1936" t="str">
            <v/>
          </cell>
        </row>
        <row r="1937">
          <cell r="A1937" t="str">
            <v/>
          </cell>
          <cell r="B1937" t="str">
            <v/>
          </cell>
          <cell r="C1937" t="str">
            <v/>
          </cell>
          <cell r="D1937" t="str">
            <v/>
          </cell>
        </row>
        <row r="1938">
          <cell r="A1938" t="str">
            <v/>
          </cell>
          <cell r="B1938" t="str">
            <v/>
          </cell>
          <cell r="C1938" t="str">
            <v/>
          </cell>
          <cell r="D1938" t="str">
            <v/>
          </cell>
        </row>
        <row r="1939">
          <cell r="A1939" t="str">
            <v/>
          </cell>
          <cell r="B1939" t="str">
            <v/>
          </cell>
          <cell r="C1939" t="str">
            <v/>
          </cell>
          <cell r="D1939" t="str">
            <v/>
          </cell>
        </row>
        <row r="1940">
          <cell r="A1940" t="str">
            <v/>
          </cell>
          <cell r="B1940" t="str">
            <v/>
          </cell>
          <cell r="C1940" t="str">
            <v/>
          </cell>
          <cell r="D1940" t="str">
            <v/>
          </cell>
        </row>
        <row r="1941">
          <cell r="A1941" t="str">
            <v/>
          </cell>
          <cell r="B1941" t="str">
            <v/>
          </cell>
          <cell r="C1941" t="str">
            <v/>
          </cell>
          <cell r="D1941" t="str">
            <v/>
          </cell>
        </row>
        <row r="1942">
          <cell r="A1942" t="str">
            <v/>
          </cell>
          <cell r="B1942" t="str">
            <v/>
          </cell>
          <cell r="C1942" t="str">
            <v/>
          </cell>
          <cell r="D1942" t="str">
            <v/>
          </cell>
        </row>
        <row r="1943">
          <cell r="A1943" t="str">
            <v/>
          </cell>
          <cell r="B1943" t="str">
            <v/>
          </cell>
          <cell r="C1943" t="str">
            <v/>
          </cell>
          <cell r="D1943" t="str">
            <v/>
          </cell>
        </row>
        <row r="1944">
          <cell r="A1944" t="str">
            <v/>
          </cell>
          <cell r="B1944" t="str">
            <v/>
          </cell>
          <cell r="C1944" t="str">
            <v/>
          </cell>
          <cell r="D1944" t="str">
            <v/>
          </cell>
        </row>
        <row r="1945">
          <cell r="A1945" t="str">
            <v/>
          </cell>
          <cell r="B1945" t="str">
            <v/>
          </cell>
          <cell r="C1945" t="str">
            <v/>
          </cell>
          <cell r="D1945" t="str">
            <v/>
          </cell>
        </row>
        <row r="1946">
          <cell r="A1946" t="str">
            <v/>
          </cell>
          <cell r="B1946" t="str">
            <v/>
          </cell>
          <cell r="C1946" t="str">
            <v/>
          </cell>
          <cell r="D1946" t="str">
            <v/>
          </cell>
        </row>
        <row r="1947">
          <cell r="A1947" t="str">
            <v/>
          </cell>
          <cell r="B1947" t="str">
            <v/>
          </cell>
          <cell r="C1947" t="str">
            <v/>
          </cell>
          <cell r="D1947" t="str">
            <v/>
          </cell>
        </row>
        <row r="1948">
          <cell r="A1948" t="str">
            <v/>
          </cell>
          <cell r="B1948" t="str">
            <v/>
          </cell>
          <cell r="C1948" t="str">
            <v/>
          </cell>
          <cell r="D1948" t="str">
            <v/>
          </cell>
        </row>
        <row r="1949">
          <cell r="A1949" t="str">
            <v/>
          </cell>
          <cell r="B1949" t="str">
            <v/>
          </cell>
          <cell r="C1949" t="str">
            <v/>
          </cell>
          <cell r="D1949" t="str">
            <v/>
          </cell>
        </row>
        <row r="1950">
          <cell r="A1950" t="str">
            <v/>
          </cell>
          <cell r="B1950" t="str">
            <v/>
          </cell>
          <cell r="C1950" t="str">
            <v/>
          </cell>
          <cell r="D1950" t="str">
            <v/>
          </cell>
        </row>
        <row r="1951">
          <cell r="A1951" t="str">
            <v/>
          </cell>
          <cell r="B1951" t="str">
            <v/>
          </cell>
          <cell r="C1951" t="str">
            <v/>
          </cell>
          <cell r="D1951" t="str">
            <v/>
          </cell>
        </row>
        <row r="1952">
          <cell r="A1952" t="str">
            <v/>
          </cell>
          <cell r="B1952" t="str">
            <v/>
          </cell>
          <cell r="C1952" t="str">
            <v/>
          </cell>
          <cell r="D1952" t="str">
            <v/>
          </cell>
        </row>
        <row r="1953">
          <cell r="A1953" t="str">
            <v/>
          </cell>
          <cell r="B1953" t="str">
            <v/>
          </cell>
          <cell r="C1953" t="str">
            <v/>
          </cell>
          <cell r="D1953" t="str">
            <v/>
          </cell>
        </row>
        <row r="1954">
          <cell r="A1954" t="str">
            <v/>
          </cell>
          <cell r="B1954" t="str">
            <v/>
          </cell>
          <cell r="C1954" t="str">
            <v/>
          </cell>
          <cell r="D1954" t="str">
            <v/>
          </cell>
        </row>
        <row r="1955">
          <cell r="A1955" t="str">
            <v/>
          </cell>
          <cell r="B1955" t="str">
            <v/>
          </cell>
          <cell r="C1955" t="str">
            <v/>
          </cell>
          <cell r="D1955" t="str">
            <v/>
          </cell>
        </row>
        <row r="1956">
          <cell r="A1956" t="str">
            <v/>
          </cell>
          <cell r="B1956" t="str">
            <v/>
          </cell>
          <cell r="C1956" t="str">
            <v/>
          </cell>
          <cell r="D1956" t="str">
            <v/>
          </cell>
        </row>
        <row r="1957">
          <cell r="A1957" t="str">
            <v/>
          </cell>
          <cell r="B1957" t="str">
            <v/>
          </cell>
          <cell r="C1957" t="str">
            <v/>
          </cell>
          <cell r="D1957" t="str">
            <v/>
          </cell>
        </row>
        <row r="1958">
          <cell r="A1958" t="str">
            <v/>
          </cell>
          <cell r="B1958" t="str">
            <v/>
          </cell>
          <cell r="C1958" t="str">
            <v/>
          </cell>
          <cell r="D1958" t="str">
            <v/>
          </cell>
        </row>
        <row r="1959">
          <cell r="A1959" t="str">
            <v/>
          </cell>
          <cell r="B1959" t="str">
            <v/>
          </cell>
          <cell r="C1959" t="str">
            <v/>
          </cell>
          <cell r="D1959" t="str">
            <v/>
          </cell>
        </row>
        <row r="1960">
          <cell r="A1960" t="str">
            <v/>
          </cell>
          <cell r="B1960" t="str">
            <v/>
          </cell>
          <cell r="C1960" t="str">
            <v/>
          </cell>
          <cell r="D1960" t="str">
            <v/>
          </cell>
        </row>
        <row r="1961">
          <cell r="A1961" t="str">
            <v/>
          </cell>
          <cell r="B1961" t="str">
            <v/>
          </cell>
          <cell r="C1961" t="str">
            <v/>
          </cell>
          <cell r="D1961" t="str">
            <v/>
          </cell>
        </row>
        <row r="1962">
          <cell r="A1962" t="str">
            <v/>
          </cell>
          <cell r="B1962" t="str">
            <v/>
          </cell>
          <cell r="C1962" t="str">
            <v/>
          </cell>
          <cell r="D1962" t="str">
            <v/>
          </cell>
        </row>
        <row r="1963">
          <cell r="A1963" t="str">
            <v/>
          </cell>
          <cell r="B1963" t="str">
            <v/>
          </cell>
          <cell r="C1963" t="str">
            <v/>
          </cell>
          <cell r="D1963" t="str">
            <v/>
          </cell>
        </row>
        <row r="1964">
          <cell r="A1964" t="str">
            <v/>
          </cell>
          <cell r="B1964" t="str">
            <v/>
          </cell>
          <cell r="C1964" t="str">
            <v/>
          </cell>
          <cell r="D1964" t="str">
            <v/>
          </cell>
        </row>
        <row r="1965">
          <cell r="A1965" t="str">
            <v/>
          </cell>
          <cell r="B1965" t="str">
            <v/>
          </cell>
          <cell r="C1965" t="str">
            <v/>
          </cell>
          <cell r="D1965" t="str">
            <v/>
          </cell>
        </row>
        <row r="1966">
          <cell r="A1966" t="str">
            <v/>
          </cell>
          <cell r="B1966" t="str">
            <v/>
          </cell>
          <cell r="C1966" t="str">
            <v/>
          </cell>
          <cell r="D1966" t="str">
            <v/>
          </cell>
        </row>
        <row r="1967">
          <cell r="A1967" t="str">
            <v/>
          </cell>
          <cell r="B1967" t="str">
            <v/>
          </cell>
          <cell r="C1967" t="str">
            <v/>
          </cell>
          <cell r="D1967" t="str">
            <v/>
          </cell>
        </row>
        <row r="1968">
          <cell r="A1968" t="str">
            <v/>
          </cell>
          <cell r="B1968" t="str">
            <v/>
          </cell>
          <cell r="C1968" t="str">
            <v/>
          </cell>
          <cell r="D1968" t="str">
            <v/>
          </cell>
        </row>
        <row r="1969">
          <cell r="A1969" t="str">
            <v/>
          </cell>
          <cell r="B1969" t="str">
            <v/>
          </cell>
          <cell r="C1969" t="str">
            <v/>
          </cell>
          <cell r="D1969" t="str">
            <v/>
          </cell>
        </row>
        <row r="1970">
          <cell r="A1970" t="str">
            <v/>
          </cell>
          <cell r="B1970" t="str">
            <v/>
          </cell>
          <cell r="C1970" t="str">
            <v/>
          </cell>
          <cell r="D1970" t="str">
            <v/>
          </cell>
        </row>
        <row r="1971">
          <cell r="A1971" t="str">
            <v/>
          </cell>
          <cell r="B1971" t="str">
            <v/>
          </cell>
          <cell r="C1971" t="str">
            <v/>
          </cell>
          <cell r="D1971" t="str">
            <v/>
          </cell>
        </row>
        <row r="1972">
          <cell r="A1972" t="str">
            <v/>
          </cell>
          <cell r="B1972" t="str">
            <v/>
          </cell>
          <cell r="C1972" t="str">
            <v/>
          </cell>
          <cell r="D1972" t="str">
            <v/>
          </cell>
        </row>
        <row r="1973">
          <cell r="A1973" t="str">
            <v/>
          </cell>
          <cell r="B1973" t="str">
            <v/>
          </cell>
          <cell r="C1973" t="str">
            <v/>
          </cell>
          <cell r="D1973" t="str">
            <v/>
          </cell>
        </row>
        <row r="1974">
          <cell r="A1974" t="str">
            <v/>
          </cell>
          <cell r="B1974" t="str">
            <v/>
          </cell>
          <cell r="C1974" t="str">
            <v/>
          </cell>
          <cell r="D1974" t="str">
            <v/>
          </cell>
        </row>
        <row r="1975">
          <cell r="A1975" t="str">
            <v/>
          </cell>
          <cell r="B1975" t="str">
            <v/>
          </cell>
          <cell r="C1975" t="str">
            <v/>
          </cell>
          <cell r="D1975" t="str">
            <v/>
          </cell>
        </row>
        <row r="1976">
          <cell r="A1976" t="str">
            <v/>
          </cell>
          <cell r="B1976" t="str">
            <v/>
          </cell>
          <cell r="C1976" t="str">
            <v/>
          </cell>
          <cell r="D1976" t="str">
            <v/>
          </cell>
        </row>
        <row r="1977">
          <cell r="A1977" t="str">
            <v/>
          </cell>
          <cell r="B1977" t="str">
            <v/>
          </cell>
          <cell r="C1977" t="str">
            <v/>
          </cell>
          <cell r="D1977" t="str">
            <v/>
          </cell>
        </row>
        <row r="1978">
          <cell r="A1978" t="str">
            <v/>
          </cell>
          <cell r="B1978" t="str">
            <v/>
          </cell>
          <cell r="C1978" t="str">
            <v/>
          </cell>
          <cell r="D1978" t="str">
            <v/>
          </cell>
        </row>
        <row r="1979">
          <cell r="A1979" t="str">
            <v/>
          </cell>
          <cell r="B1979" t="str">
            <v/>
          </cell>
          <cell r="C1979" t="str">
            <v/>
          </cell>
          <cell r="D1979" t="str">
            <v/>
          </cell>
        </row>
        <row r="1980">
          <cell r="A1980" t="str">
            <v/>
          </cell>
          <cell r="B1980" t="str">
            <v/>
          </cell>
          <cell r="C1980" t="str">
            <v/>
          </cell>
          <cell r="D1980" t="str">
            <v/>
          </cell>
        </row>
        <row r="1981">
          <cell r="A1981" t="str">
            <v/>
          </cell>
          <cell r="B1981" t="str">
            <v/>
          </cell>
          <cell r="C1981" t="str">
            <v/>
          </cell>
          <cell r="D1981" t="str">
            <v/>
          </cell>
        </row>
        <row r="1982">
          <cell r="A1982" t="str">
            <v/>
          </cell>
          <cell r="B1982" t="str">
            <v/>
          </cell>
          <cell r="C1982" t="str">
            <v/>
          </cell>
          <cell r="D1982" t="str">
            <v/>
          </cell>
        </row>
        <row r="1983">
          <cell r="A1983" t="str">
            <v/>
          </cell>
          <cell r="B1983" t="str">
            <v/>
          </cell>
          <cell r="C1983" t="str">
            <v/>
          </cell>
          <cell r="D1983" t="str">
            <v/>
          </cell>
        </row>
        <row r="1984">
          <cell r="A1984" t="str">
            <v/>
          </cell>
          <cell r="B1984" t="str">
            <v/>
          </cell>
          <cell r="C1984" t="str">
            <v/>
          </cell>
          <cell r="D1984" t="str">
            <v/>
          </cell>
        </row>
        <row r="1985">
          <cell r="A1985" t="str">
            <v/>
          </cell>
          <cell r="B1985" t="str">
            <v/>
          </cell>
          <cell r="C1985" t="str">
            <v/>
          </cell>
          <cell r="D1985" t="str">
            <v/>
          </cell>
        </row>
        <row r="1986">
          <cell r="A1986" t="str">
            <v/>
          </cell>
          <cell r="B1986" t="str">
            <v/>
          </cell>
          <cell r="C1986" t="str">
            <v/>
          </cell>
          <cell r="D1986" t="str">
            <v/>
          </cell>
        </row>
        <row r="1987">
          <cell r="A1987" t="str">
            <v/>
          </cell>
          <cell r="B1987" t="str">
            <v/>
          </cell>
          <cell r="C1987" t="str">
            <v/>
          </cell>
          <cell r="D1987" t="str">
            <v/>
          </cell>
        </row>
        <row r="1988">
          <cell r="A1988" t="str">
            <v/>
          </cell>
          <cell r="B1988" t="str">
            <v/>
          </cell>
          <cell r="C1988" t="str">
            <v/>
          </cell>
          <cell r="D1988" t="str">
            <v/>
          </cell>
        </row>
        <row r="1989">
          <cell r="A1989" t="str">
            <v/>
          </cell>
          <cell r="B1989" t="str">
            <v/>
          </cell>
          <cell r="C1989" t="str">
            <v/>
          </cell>
          <cell r="D1989" t="str">
            <v/>
          </cell>
        </row>
        <row r="1990">
          <cell r="A1990" t="str">
            <v/>
          </cell>
          <cell r="B1990" t="str">
            <v/>
          </cell>
          <cell r="C1990" t="str">
            <v/>
          </cell>
          <cell r="D1990" t="str">
            <v/>
          </cell>
        </row>
        <row r="1991">
          <cell r="A1991" t="str">
            <v/>
          </cell>
          <cell r="B1991" t="str">
            <v/>
          </cell>
          <cell r="C1991" t="str">
            <v/>
          </cell>
          <cell r="D1991" t="str">
            <v/>
          </cell>
        </row>
        <row r="1992">
          <cell r="A1992" t="str">
            <v/>
          </cell>
          <cell r="B1992" t="str">
            <v/>
          </cell>
          <cell r="C1992" t="str">
            <v/>
          </cell>
          <cell r="D1992" t="str">
            <v/>
          </cell>
        </row>
        <row r="1993">
          <cell r="A1993" t="str">
            <v/>
          </cell>
          <cell r="B1993" t="str">
            <v/>
          </cell>
          <cell r="C1993" t="str">
            <v/>
          </cell>
          <cell r="D1993" t="str">
            <v/>
          </cell>
        </row>
        <row r="1994">
          <cell r="A1994" t="str">
            <v/>
          </cell>
          <cell r="B1994" t="str">
            <v/>
          </cell>
          <cell r="C1994" t="str">
            <v/>
          </cell>
          <cell r="D1994" t="str">
            <v/>
          </cell>
        </row>
        <row r="1995">
          <cell r="A1995" t="str">
            <v/>
          </cell>
          <cell r="B1995" t="str">
            <v/>
          </cell>
          <cell r="C1995" t="str">
            <v/>
          </cell>
          <cell r="D1995" t="str">
            <v/>
          </cell>
        </row>
        <row r="1996">
          <cell r="A1996" t="str">
            <v/>
          </cell>
          <cell r="B1996" t="str">
            <v/>
          </cell>
          <cell r="C1996" t="str">
            <v/>
          </cell>
          <cell r="D1996" t="str">
            <v/>
          </cell>
        </row>
        <row r="1997">
          <cell r="A1997" t="str">
            <v/>
          </cell>
          <cell r="B1997" t="str">
            <v/>
          </cell>
          <cell r="C1997" t="str">
            <v/>
          </cell>
          <cell r="D1997" t="str">
            <v/>
          </cell>
        </row>
        <row r="1998">
          <cell r="A1998" t="str">
            <v/>
          </cell>
          <cell r="B1998" t="str">
            <v/>
          </cell>
          <cell r="C1998" t="str">
            <v/>
          </cell>
          <cell r="D1998" t="str">
            <v/>
          </cell>
        </row>
        <row r="1999">
          <cell r="A1999" t="str">
            <v/>
          </cell>
          <cell r="B1999" t="str">
            <v/>
          </cell>
          <cell r="C1999" t="str">
            <v/>
          </cell>
          <cell r="D1999" t="str">
            <v/>
          </cell>
        </row>
      </sheetData>
      <sheetData sheetId="3">
        <row r="2">
          <cell r="B2" t="str">
            <v>AYUDANTE DE ALBAÑILERIA 1(A)</v>
          </cell>
        </row>
      </sheetData>
      <sheetData sheetId="4">
        <row r="2">
          <cell r="B2" t="str">
            <v>TRANSPORTE DE MAQUINARIA Y EQUIPO</v>
          </cell>
        </row>
      </sheetData>
      <sheetData sheetId="5">
        <row r="2">
          <cell r="B2" t="str">
            <v>YESO CORRIENTE</v>
          </cell>
        </row>
      </sheetData>
      <sheetData sheetId="6"/>
      <sheetData sheetId="7">
        <row r="2">
          <cell r="B2" t="str">
            <v>HERRAMIENTA MENOR (5% MO)</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LISTA DE UNITARIOS"/>
      <sheetName val="PRESUPUESTO"/>
      <sheetName val="APU"/>
      <sheetName val="EQUIPOS"/>
      <sheetName val="MATERIALES"/>
      <sheetName val="MANO_DE_OBRA"/>
      <sheetName val="TRANSPORTES"/>
      <sheetName val="A.I.U."/>
      <sheetName val="Flujo de inversión"/>
      <sheetName val="Rendimientos"/>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OFICIAL"/>
      <sheetName val="MEMORIA PAVIMENTO"/>
      <sheetName val="AIU"/>
      <sheetName val="PLAN AMBIENTAL"/>
      <sheetName val="MO"/>
      <sheetName val="M.OBRA"/>
      <sheetName val="APU BASICO"/>
      <sheetName val="INTERVENTORIA"/>
      <sheetName val="FACTOR MULTIPLICADOR"/>
      <sheetName val="1"/>
      <sheetName val="APU"/>
      <sheetName val="2"/>
      <sheetName val="3"/>
      <sheetName val="4"/>
      <sheetName val="1.3_2"/>
      <sheetName val="5"/>
      <sheetName val="6"/>
      <sheetName val="7"/>
      <sheetName val="8"/>
      <sheetName val="9"/>
      <sheetName val="10"/>
      <sheetName val="11"/>
      <sheetName val="12"/>
      <sheetName val="MATERIA"/>
      <sheetName val="Cortes y Llenos"/>
      <sheetName val="Pavimento"/>
      <sheetName val="LISTA DE PRECIOS"/>
      <sheetName val="FSE-01 HOJA 1 "/>
      <sheetName val="PRESUPUESTO VIA SAN LUIS JULIO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ow r="4">
          <cell r="A4" t="str">
            <v>ACERO</v>
          </cell>
        </row>
        <row r="5">
          <cell r="A5" t="str">
            <v>AGUA</v>
          </cell>
        </row>
        <row r="6">
          <cell r="A6" t="str">
            <v>ARENA LAVADA INCLUYE TRANSPORTE</v>
          </cell>
        </row>
        <row r="7">
          <cell r="A7" t="str">
            <v>CARROTANQUE</v>
          </cell>
        </row>
        <row r="8">
          <cell r="A8" t="str">
            <v>CEMENTO GRIS</v>
          </cell>
        </row>
        <row r="9">
          <cell r="A9" t="str">
            <v>EQUIPO DE SOLDADURA</v>
          </cell>
        </row>
        <row r="10">
          <cell r="A10" t="str">
            <v>GRASA</v>
          </cell>
        </row>
        <row r="11">
          <cell r="A11" t="str">
            <v>HERRAMIENTAS</v>
          </cell>
        </row>
        <row r="12">
          <cell r="A12" t="str">
            <v>MEZCLADORA</v>
          </cell>
        </row>
        <row r="13">
          <cell r="A13" t="str">
            <v>MOTONIVELADORA</v>
          </cell>
        </row>
        <row r="14">
          <cell r="A14" t="str">
            <v>SOLDADURA</v>
          </cell>
        </row>
        <row r="15">
          <cell r="A15" t="str">
            <v>TRITURADO DE 1/2" A  3/4" INCLUYE TRANSPORTE</v>
          </cell>
        </row>
        <row r="16">
          <cell r="A16" t="str">
            <v>VIBROCOMPACTADOR</v>
          </cell>
        </row>
        <row r="17">
          <cell r="A17" t="str">
            <v>VOLQUETA (6M3)</v>
          </cell>
        </row>
        <row r="18">
          <cell r="A18" t="str">
            <v>CARGADOR</v>
          </cell>
        </row>
        <row r="19">
          <cell r="A19" t="str">
            <v>ANTISOL ROJO</v>
          </cell>
        </row>
        <row r="20">
          <cell r="A20" t="str">
            <v>CORTADORA</v>
          </cell>
        </row>
        <row r="21">
          <cell r="A21" t="str">
            <v>HIDROLAVADORA</v>
          </cell>
        </row>
        <row r="22">
          <cell r="A22" t="str">
            <v>CORDON PARA JUNTAS</v>
          </cell>
        </row>
        <row r="23">
          <cell r="A23" t="str">
            <v>SELLANTE DE SILICONA</v>
          </cell>
        </row>
        <row r="24">
          <cell r="A24" t="str">
            <v>SUBBASE GRANULAR</v>
          </cell>
        </row>
        <row r="25">
          <cell r="A25" t="str">
            <v>ROTOMARTILLO - PERCUTOR</v>
          </cell>
        </row>
      </sheetData>
      <sheetData sheetId="27"/>
      <sheetData sheetId="28" refreshError="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AFE COVER"/>
      <sheetName val="Hoja2"/>
      <sheetName val="BASE"/>
      <sheetName val="PRECIOS"/>
    </sheetNames>
    <sheetDataSet>
      <sheetData sheetId="0"/>
      <sheetData sheetId="1"/>
      <sheetData sheetId="2">
        <row r="3">
          <cell r="C3" t="str">
            <v>INITIAL</v>
          </cell>
        </row>
        <row r="4">
          <cell r="C4" t="str">
            <v>SUPPLEMENTAL</v>
          </cell>
        </row>
        <row r="5">
          <cell r="C5" t="str">
            <v>PARTIAL</v>
          </cell>
        </row>
      </sheetData>
      <sheetData sheetId="3" refreshError="1"/>
      <sheetData sheetId="4" refreshError="1"/>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 PRECIOS"/>
      <sheetName val="TRAPMO"/>
      <sheetName val="TOMADOBLE"/>
      <sheetName val="TOMA REGULADA"/>
      <sheetName val="TOMA220V"/>
      <sheetName val="TOMATRIF"/>
      <sheetName val="INTERRU CONM"/>
      <sheetName val="INTERR SENC"/>
      <sheetName val="INTERRUP TRIPLE"/>
      <sheetName val="ILUMINA"/>
      <sheetName val="ILUM PASILLOS"/>
      <sheetName val="VENT I PISO"/>
      <sheetName val="VENT 2 PISO"/>
      <sheetName val="ILUMIN 2 PISO"/>
      <sheetName val="HALOGENA 50W"/>
      <sheetName val="FLUOR 32"/>
      <sheetName val="FLUOR 48"/>
      <sheetName val="FLUOR 96"/>
      <sheetName val="FLUOR 4X17W"/>
      <sheetName val="LUM NA 70W"/>
      <sheetName val="LUM NA 150"/>
      <sheetName val="REFLECTOR 400W"/>
      <sheetName val="LUM COLON 150W"/>
      <sheetName val="SONIDO"/>
      <sheetName val="TELV"/>
      <sheetName val="TELFON"/>
      <sheetName val="VENTIL TECHO"/>
      <sheetName val="VENTILADOR"/>
      <sheetName val="CS274"/>
      <sheetName val="CS275"/>
      <sheetName val="CS276"/>
      <sheetName val="CONCRETO 2500"/>
      <sheetName val="CONCRETO 3000"/>
      <sheetName val="CONCRETO PB 136"/>
      <sheetName val="MORTERO 14"/>
      <sheetName val="TUBO 1&quot;"/>
      <sheetName val="TUBO 3X1 1-2&quot;"/>
      <sheetName val="TUBO 1 1-2&quot;"/>
      <sheetName val="TUBO 3X2&quot;"/>
      <sheetName val="TUBO 2&quot;"/>
      <sheetName val="TUBO 3&quot;"/>
      <sheetName val="TUBO 4&quot;"/>
      <sheetName val="TUBO MET 2&quot;"/>
      <sheetName val="TUBO MET 4&quot; "/>
      <sheetName val="CAJA 30X30"/>
      <sheetName val="ACO 2X8+10T "/>
      <sheetName val="ACO 2X8+10+10T"/>
      <sheetName val="ACO 3X8+10+10T "/>
      <sheetName val="ACO 3X8+10T"/>
      <sheetName val="ACO 3X6+8+8T"/>
      <sheetName val="ACO 3X4+6+6T"/>
      <sheetName val="ACO 3X2+4+4T"/>
      <sheetName val="ACO 3X4-0+2-0+2-0T"/>
      <sheetName val="ACO 2X1-0+1X1-0+1X1-0T"/>
      <sheetName val="ACO 3X1-0+1-1-0+1-1-0T"/>
      <sheetName val="ACO 9X 300MCM"/>
      <sheetName val="ACO 4X 500MCM"/>
      <sheetName val="ACO XLPE No2"/>
      <sheetName val="CONOS EXT"/>
      <sheetName val="CONOS INT"/>
      <sheetName val="CARCAMO"/>
      <sheetName val="EST 550"/>
      <sheetName val="EST 711"/>
      <sheetName val="EST 712"/>
      <sheetName val="TAB TR-F"/>
      <sheetName val="TAB BT ESCUE"/>
      <sheetName val="TAB 8 BIF"/>
      <sheetName val="TAB 12-1"/>
      <sheetName val="TAB 12"/>
      <sheetName val="TAB 18"/>
      <sheetName val="TAB 24"/>
      <sheetName val="TAB 36"/>
      <sheetName val="TAB 42"/>
      <sheetName val="TAB 4"/>
      <sheetName val="TAB 6"/>
      <sheetName val="PT COM"/>
      <sheetName val="PT TBL"/>
      <sheetName val="PLANTA 250"/>
      <sheetName val="TERM 1X15 A"/>
      <sheetName val="TERM 1X20 A"/>
      <sheetName val="TERM 2X15 A"/>
      <sheetName val="TERM 2X20 A"/>
      <sheetName val="TERM 3X15 A"/>
      <sheetName val="TERM 3X20 A"/>
      <sheetName val="TERM 3X30 A"/>
      <sheetName val="TERM 2X30A"/>
      <sheetName val="TERM 3X40 A"/>
      <sheetName val="TERM 3X50 A"/>
      <sheetName val="TER 3X18 A IND"/>
      <sheetName val="TERM 3-60A"/>
      <sheetName val="TERM 3-100A"/>
      <sheetName val="TERM 2X70A"/>
      <sheetName val="TER 3X44-63A IND"/>
      <sheetName val="TERM 3X70-100A IND "/>
      <sheetName val="TERM 160-250a IND"/>
      <sheetName val="TERM 3X100-150 A IND"/>
      <sheetName val="TERM 3X220A IND"/>
      <sheetName val="TERM 3X900 A IND "/>
      <sheetName val="TRAFO 150KVA"/>
      <sheetName val="TRAFO 225 KVA"/>
      <sheetName val="CELDA DE PROTECCION"/>
      <sheetName val="CELDA DE TRAF"/>
      <sheetName val="CELDA DE MEDIDA MT"/>
      <sheetName val="TRF CONT MEDIDA"/>
      <sheetName val="CONTADOR ENERGIA"/>
      <sheetName val="DESM DE LUM Y CIR"/>
      <sheetName val="DESM DE POSTE"/>
      <sheetName val="TABLERO RENOVADO"/>
      <sheetName val="INSTA AA VENT"/>
      <sheetName val="INSTA AA MINISPL"/>
      <sheetName val="AAMINISPL 12"/>
      <sheetName val=" AA MINISPL 24"/>
      <sheetName val="REINSTLA ACOMET"/>
      <sheetName val="PUNTO CANEL COMP"/>
      <sheetName val="A.A. 10T"/>
      <sheetName val="A.A.7T"/>
      <sheetName val="AA 5T"/>
      <sheetName val="PUNTO CANELDATOS"/>
      <sheetName val="INST UPS "/>
      <sheetName val="INST TRANF UPS"/>
      <sheetName val="INST RAC"/>
      <sheetName val="INST SUICHE"/>
      <sheetName val="TRF DE UPS"/>
      <sheetName val="UPS"/>
      <sheetName val="ROUTER"/>
      <sheetName val="TAB TRF UPS"/>
      <sheetName val="BASE LUM"/>
    </sheetNames>
    <sheetDataSet>
      <sheetData sheetId="0">
        <row r="4">
          <cell r="A4" t="str">
            <v>ABRAZADERA  AJUSTABLE 1 1/2"</v>
          </cell>
          <cell r="B4">
            <v>5100</v>
          </cell>
          <cell r="C4" t="str">
            <v>UND</v>
          </cell>
          <cell r="D4">
            <v>6120</v>
          </cell>
          <cell r="E4">
            <v>979.2</v>
          </cell>
          <cell r="F4">
            <v>7099</v>
          </cell>
        </row>
        <row r="5">
          <cell r="A5" t="str">
            <v>ABRAZADERA  AJUSTABLE 1"</v>
          </cell>
          <cell r="B5">
            <v>4650</v>
          </cell>
          <cell r="C5" t="str">
            <v>UND</v>
          </cell>
          <cell r="D5">
            <v>5580</v>
          </cell>
          <cell r="E5">
            <v>892.80000000000007</v>
          </cell>
          <cell r="F5">
            <v>6473</v>
          </cell>
        </row>
        <row r="6">
          <cell r="A6" t="str">
            <v>ABRAZADERA  AJUSTABLE 2"</v>
          </cell>
          <cell r="B6">
            <v>7940</v>
          </cell>
          <cell r="C6" t="str">
            <v>UND</v>
          </cell>
          <cell r="D6">
            <v>9528</v>
          </cell>
          <cell r="E6">
            <v>1524.48</v>
          </cell>
          <cell r="F6">
            <v>11052</v>
          </cell>
        </row>
        <row r="7">
          <cell r="A7" t="str">
            <v>ABRAZADERA  AJUSTABLE 3"</v>
          </cell>
          <cell r="B7">
            <v>9610</v>
          </cell>
          <cell r="C7" t="str">
            <v>UND</v>
          </cell>
          <cell r="D7">
            <v>11532</v>
          </cell>
          <cell r="E7">
            <v>1845.1200000000001</v>
          </cell>
          <cell r="F7">
            <v>13377</v>
          </cell>
        </row>
        <row r="8">
          <cell r="A8" t="str">
            <v>ABRAZADERA  AJUSTABLE 3/4"</v>
          </cell>
          <cell r="B8">
            <v>3240</v>
          </cell>
          <cell r="C8" t="str">
            <v>UND</v>
          </cell>
          <cell r="D8">
            <v>3888</v>
          </cell>
          <cell r="E8">
            <v>622.08000000000004</v>
          </cell>
          <cell r="F8">
            <v>4510</v>
          </cell>
        </row>
        <row r="9">
          <cell r="A9" t="str">
            <v>ABRAZADERA  SENCILLA DE 8"</v>
          </cell>
          <cell r="B9">
            <v>4980</v>
          </cell>
          <cell r="C9" t="str">
            <v>UND</v>
          </cell>
          <cell r="D9">
            <v>5976</v>
          </cell>
          <cell r="E9">
            <v>956.16</v>
          </cell>
          <cell r="F9">
            <v>6932</v>
          </cell>
        </row>
        <row r="10">
          <cell r="A10" t="str">
            <v>ABRAZADERA  SIN SALIDAD 140MM</v>
          </cell>
          <cell r="B10">
            <v>4899</v>
          </cell>
          <cell r="C10" t="str">
            <v>UND</v>
          </cell>
          <cell r="D10">
            <v>5878.8</v>
          </cell>
          <cell r="E10">
            <v>940.60800000000006</v>
          </cell>
          <cell r="F10">
            <v>6819</v>
          </cell>
        </row>
        <row r="11">
          <cell r="A11" t="str">
            <v>ABRAZADERA 1 SAL  11-12 CON SALID.1/2</v>
          </cell>
          <cell r="B11">
            <v>5500</v>
          </cell>
          <cell r="C11" t="str">
            <v>UND</v>
          </cell>
          <cell r="D11">
            <v>6600</v>
          </cell>
          <cell r="E11">
            <v>1056</v>
          </cell>
          <cell r="F11">
            <v>7656</v>
          </cell>
        </row>
        <row r="12">
          <cell r="A12" t="str">
            <v>ABRAZADERA 1 SAL 8-9 CON SALI.1/2</v>
          </cell>
          <cell r="B12">
            <v>4700</v>
          </cell>
          <cell r="C12" t="str">
            <v>UND</v>
          </cell>
          <cell r="D12">
            <v>5640</v>
          </cell>
          <cell r="E12">
            <v>902.4</v>
          </cell>
          <cell r="F12">
            <v>6542</v>
          </cell>
        </row>
        <row r="13">
          <cell r="A13" t="str">
            <v>ABRAZADERA 1 SALIDA 10-12 220MM</v>
          </cell>
          <cell r="B13">
            <v>5397.7001953124991</v>
          </cell>
          <cell r="C13" t="str">
            <v>UND</v>
          </cell>
          <cell r="D13">
            <v>6477.2402343749991</v>
          </cell>
          <cell r="E13">
            <v>1036.3584374999998</v>
          </cell>
          <cell r="F13">
            <v>7514</v>
          </cell>
        </row>
        <row r="14">
          <cell r="A14" t="str">
            <v>ABRAZADERA 1 SALIDA 120MM</v>
          </cell>
          <cell r="B14">
            <v>4429</v>
          </cell>
          <cell r="C14" t="str">
            <v>UND</v>
          </cell>
          <cell r="D14">
            <v>5314.8</v>
          </cell>
          <cell r="E14">
            <v>850.36800000000005</v>
          </cell>
          <cell r="F14">
            <v>6165</v>
          </cell>
        </row>
        <row r="15">
          <cell r="A15" t="str">
            <v>ABRAZADERA 1 SALIDA 12-14 250MM</v>
          </cell>
          <cell r="B15">
            <v>5542</v>
          </cell>
          <cell r="C15" t="str">
            <v>UND</v>
          </cell>
          <cell r="D15">
            <v>6650.4</v>
          </cell>
          <cell r="E15">
            <v>1064.0639999999999</v>
          </cell>
          <cell r="F15">
            <v>7714</v>
          </cell>
        </row>
        <row r="16">
          <cell r="A16" t="str">
            <v>ABRAZADERA 1 SALIDA 140MM</v>
          </cell>
          <cell r="B16">
            <v>4079</v>
          </cell>
          <cell r="C16" t="str">
            <v>UND</v>
          </cell>
          <cell r="D16">
            <v>4894.8</v>
          </cell>
          <cell r="E16">
            <v>783.16800000000001</v>
          </cell>
          <cell r="F16">
            <v>5678</v>
          </cell>
        </row>
        <row r="17">
          <cell r="A17" t="str">
            <v>ABRAZADERA 1 SALIDA 14-16 300MM</v>
          </cell>
          <cell r="B17">
            <v>5200</v>
          </cell>
          <cell r="C17" t="str">
            <v>UND</v>
          </cell>
          <cell r="D17">
            <v>6240</v>
          </cell>
          <cell r="E17">
            <v>998.4</v>
          </cell>
          <cell r="F17">
            <v>7238</v>
          </cell>
        </row>
        <row r="18">
          <cell r="A18" t="str">
            <v>ABRAZADERA 1 SALIDA 150MM</v>
          </cell>
          <cell r="B18">
            <v>4493</v>
          </cell>
          <cell r="C18" t="str">
            <v>UND</v>
          </cell>
          <cell r="D18">
            <v>5391.5999999999995</v>
          </cell>
          <cell r="E18">
            <v>862.65599999999995</v>
          </cell>
          <cell r="F18">
            <v>6254</v>
          </cell>
        </row>
        <row r="19">
          <cell r="A19" t="str">
            <v>ABRAZADERA 1 SALIDA 160MM</v>
          </cell>
          <cell r="B19">
            <v>4573</v>
          </cell>
          <cell r="C19" t="str">
            <v>UND</v>
          </cell>
          <cell r="D19">
            <v>5487.5999999999995</v>
          </cell>
          <cell r="E19">
            <v>878.01599999999996</v>
          </cell>
          <cell r="F19">
            <v>6366</v>
          </cell>
        </row>
        <row r="20">
          <cell r="A20" t="str">
            <v>ABRAZADERA 1 SALIDA 4-6 140MM</v>
          </cell>
          <cell r="B20">
            <v>7500</v>
          </cell>
          <cell r="C20" t="str">
            <v>UND</v>
          </cell>
          <cell r="D20">
            <v>9000</v>
          </cell>
          <cell r="E20">
            <v>1440</v>
          </cell>
          <cell r="F20">
            <v>10440</v>
          </cell>
        </row>
        <row r="21">
          <cell r="A21" t="str">
            <v>ABRAZADERA 1 SALIDA 8-10 200MM</v>
          </cell>
          <cell r="B21">
            <v>4718</v>
          </cell>
          <cell r="C21" t="str">
            <v>UND</v>
          </cell>
          <cell r="D21">
            <v>5661.5999999999995</v>
          </cell>
          <cell r="E21">
            <v>905.85599999999988</v>
          </cell>
          <cell r="F21">
            <v>6567</v>
          </cell>
        </row>
        <row r="22">
          <cell r="A22" t="str">
            <v>ABRAZADERA 1SALIDA 160MM</v>
          </cell>
          <cell r="B22">
            <v>4127</v>
          </cell>
          <cell r="C22" t="str">
            <v>UND</v>
          </cell>
          <cell r="D22">
            <v>4952.3999999999996</v>
          </cell>
          <cell r="E22">
            <v>792.38400000000001</v>
          </cell>
          <cell r="F22">
            <v>5745</v>
          </cell>
        </row>
        <row r="23">
          <cell r="A23" t="str">
            <v>ABRAZADERA 2 SALIDA 12-14 250MM</v>
          </cell>
          <cell r="B23">
            <v>6247</v>
          </cell>
          <cell r="C23" t="str">
            <v>UND</v>
          </cell>
          <cell r="D23">
            <v>7496.4</v>
          </cell>
          <cell r="E23">
            <v>1199.424</v>
          </cell>
          <cell r="F23">
            <v>8696</v>
          </cell>
        </row>
        <row r="24">
          <cell r="A24" t="str">
            <v>ABRAZADERA 2 SALIDA 4-6 140MM</v>
          </cell>
          <cell r="B24">
            <v>4542</v>
          </cell>
          <cell r="C24" t="str">
            <v>UND</v>
          </cell>
          <cell r="D24">
            <v>5450.4</v>
          </cell>
          <cell r="E24">
            <v>872.06399999999996</v>
          </cell>
          <cell r="F24">
            <v>6322</v>
          </cell>
        </row>
        <row r="25">
          <cell r="A25" t="str">
            <v>ABRAZADERA 2 SALIDA 6-8 180MM</v>
          </cell>
          <cell r="B25">
            <v>12818</v>
          </cell>
          <cell r="C25" t="str">
            <v>UND</v>
          </cell>
          <cell r="D25">
            <v>15381.599999999999</v>
          </cell>
          <cell r="E25">
            <v>2461.056</v>
          </cell>
          <cell r="F25">
            <v>17843</v>
          </cell>
        </row>
        <row r="26">
          <cell r="A26" t="str">
            <v>ABRAZADERA 2 SALIDA 8-10 200MM</v>
          </cell>
          <cell r="B26">
            <v>5579.2001953124991</v>
          </cell>
          <cell r="C26" t="str">
            <v>UND</v>
          </cell>
          <cell r="D26">
            <v>6695.0402343749984</v>
          </cell>
          <cell r="E26">
            <v>1071.2064374999998</v>
          </cell>
          <cell r="F26">
            <v>7766</v>
          </cell>
        </row>
        <row r="27">
          <cell r="A27" t="str">
            <v>ABRAZADERA 2 SALIDAS 120MM</v>
          </cell>
          <cell r="B27">
            <v>4344</v>
          </cell>
          <cell r="C27" t="str">
            <v>UND</v>
          </cell>
          <cell r="D27">
            <v>5212.8</v>
          </cell>
          <cell r="E27">
            <v>834.048</v>
          </cell>
          <cell r="F27">
            <v>6047</v>
          </cell>
        </row>
        <row r="28">
          <cell r="A28" t="str">
            <v>ABRAZADERA 2 SALIDAS 140MM</v>
          </cell>
          <cell r="B28">
            <v>4576</v>
          </cell>
          <cell r="C28" t="str">
            <v>UND</v>
          </cell>
          <cell r="D28">
            <v>5491.2</v>
          </cell>
          <cell r="E28">
            <v>878.59199999999998</v>
          </cell>
          <cell r="F28">
            <v>6370</v>
          </cell>
        </row>
        <row r="29">
          <cell r="A29" t="str">
            <v>ABRAZADERA 2 SALIDAS 150MM</v>
          </cell>
          <cell r="B29">
            <v>4819</v>
          </cell>
          <cell r="C29" t="str">
            <v>UND</v>
          </cell>
          <cell r="D29">
            <v>5782.8</v>
          </cell>
          <cell r="E29">
            <v>925.24800000000005</v>
          </cell>
          <cell r="F29">
            <v>6708</v>
          </cell>
        </row>
        <row r="30">
          <cell r="A30" t="str">
            <v>ABRAZADERA 2 SALIDAS 160MM</v>
          </cell>
          <cell r="B30">
            <v>5472.5</v>
          </cell>
          <cell r="C30" t="str">
            <v>UND</v>
          </cell>
          <cell r="D30">
            <v>6567</v>
          </cell>
          <cell r="E30">
            <v>1050.72</v>
          </cell>
          <cell r="F30">
            <v>7618</v>
          </cell>
        </row>
        <row r="31">
          <cell r="A31" t="str">
            <v>ABRAZADERA CIEGA REFORZADA 10-12</v>
          </cell>
          <cell r="B31">
            <v>4036</v>
          </cell>
          <cell r="C31" t="str">
            <v>UND</v>
          </cell>
          <cell r="D31">
            <v>4843.2</v>
          </cell>
          <cell r="E31">
            <v>774.91200000000003</v>
          </cell>
          <cell r="F31">
            <v>5618</v>
          </cell>
        </row>
        <row r="32">
          <cell r="A32" t="str">
            <v>ABRAZADERA CIEGA REFORZADA 8-10</v>
          </cell>
          <cell r="B32">
            <v>4036</v>
          </cell>
          <cell r="C32" t="str">
            <v>UND</v>
          </cell>
          <cell r="D32">
            <v>4843.2</v>
          </cell>
          <cell r="E32">
            <v>774.91200000000003</v>
          </cell>
          <cell r="F32">
            <v>5618</v>
          </cell>
        </row>
        <row r="33">
          <cell r="A33" t="str">
            <v>ABRAZADERA DE ZING DE 26" COLA POSTE</v>
          </cell>
          <cell r="B33">
            <v>561</v>
          </cell>
          <cell r="C33" t="str">
            <v>UND</v>
          </cell>
          <cell r="D33">
            <v>673.19999999999993</v>
          </cell>
          <cell r="E33">
            <v>107.71199999999999</v>
          </cell>
          <cell r="F33">
            <v>781</v>
          </cell>
        </row>
        <row r="34">
          <cell r="A34" t="str">
            <v>ABRAZADERA PARA CABLE 100 - 200 PARES</v>
          </cell>
          <cell r="B34">
            <v>667</v>
          </cell>
          <cell r="C34" t="str">
            <v>UND</v>
          </cell>
          <cell r="D34">
            <v>800.4</v>
          </cell>
          <cell r="E34">
            <v>128.06399999999999</v>
          </cell>
          <cell r="F34">
            <v>928</v>
          </cell>
        </row>
        <row r="35">
          <cell r="A35" t="str">
            <v>ABRAZADERA PARA CABLE 1200 - 1500 PARES</v>
          </cell>
          <cell r="B35">
            <v>1353</v>
          </cell>
          <cell r="C35" t="str">
            <v>UND</v>
          </cell>
          <cell r="D35">
            <v>1623.6</v>
          </cell>
          <cell r="E35">
            <v>259.77600000000001</v>
          </cell>
          <cell r="F35">
            <v>1883</v>
          </cell>
        </row>
        <row r="36">
          <cell r="A36" t="str">
            <v>ABRAZADERA PARA CABLE 1800 - 2400</v>
          </cell>
          <cell r="B36">
            <v>1353</v>
          </cell>
          <cell r="C36" t="str">
            <v>UND</v>
          </cell>
          <cell r="D36">
            <v>1623.6</v>
          </cell>
          <cell r="E36">
            <v>259.77600000000001</v>
          </cell>
          <cell r="F36">
            <v>1883</v>
          </cell>
        </row>
        <row r="37">
          <cell r="A37" t="str">
            <v>ABRAZADERA PARA CABLE 300 - 900 PARES</v>
          </cell>
          <cell r="B37">
            <v>1178</v>
          </cell>
          <cell r="C37" t="str">
            <v>UND</v>
          </cell>
          <cell r="D37">
            <v>1413.6</v>
          </cell>
          <cell r="E37">
            <v>226.17599999999999</v>
          </cell>
          <cell r="F37">
            <v>1640</v>
          </cell>
        </row>
        <row r="38">
          <cell r="A38" t="str">
            <v>ABRAZADERA POLO TIERRA</v>
          </cell>
          <cell r="B38">
            <v>5320</v>
          </cell>
          <cell r="C38" t="str">
            <v>UND</v>
          </cell>
          <cell r="D38">
            <v>6384</v>
          </cell>
          <cell r="E38">
            <v>1021.44</v>
          </cell>
          <cell r="F38">
            <v>7405</v>
          </cell>
        </row>
        <row r="39">
          <cell r="A39" t="str">
            <v>ABRAZADERA SIN SALIDA 10-12 220MM</v>
          </cell>
          <cell r="B39">
            <v>4691.5</v>
          </cell>
          <cell r="C39" t="str">
            <v>UND</v>
          </cell>
          <cell r="D39">
            <v>5629.8</v>
          </cell>
          <cell r="E39">
            <v>900.76800000000003</v>
          </cell>
          <cell r="F39">
            <v>6531</v>
          </cell>
        </row>
        <row r="40">
          <cell r="A40" t="str">
            <v>ABRAZADERA SIN SALIDA 12-14 250MM</v>
          </cell>
          <cell r="B40">
            <v>4711</v>
          </cell>
          <cell r="C40" t="str">
            <v>UND</v>
          </cell>
          <cell r="D40">
            <v>5653.2</v>
          </cell>
          <cell r="E40">
            <v>904.51199999999994</v>
          </cell>
          <cell r="F40">
            <v>6558</v>
          </cell>
        </row>
        <row r="41">
          <cell r="A41" t="str">
            <v>ABRAZADERA SIN SALIDA 180 MM</v>
          </cell>
          <cell r="B41">
            <v>3997</v>
          </cell>
          <cell r="C41" t="str">
            <v>UND</v>
          </cell>
          <cell r="D41">
            <v>4796.3999999999996</v>
          </cell>
          <cell r="E41">
            <v>767.42399999999998</v>
          </cell>
          <cell r="F41">
            <v>5564</v>
          </cell>
        </row>
        <row r="42">
          <cell r="A42" t="str">
            <v>ABRAZADERA SIN SALIDA 4-6 140MM</v>
          </cell>
          <cell r="B42">
            <v>3681</v>
          </cell>
          <cell r="C42" t="str">
            <v>UND</v>
          </cell>
          <cell r="D42">
            <v>4417.2</v>
          </cell>
          <cell r="E42">
            <v>706.75199999999995</v>
          </cell>
          <cell r="F42">
            <v>5124</v>
          </cell>
        </row>
        <row r="43">
          <cell r="A43" t="str">
            <v>ABRAZADERA SIN SALIDA 6-8 180MM</v>
          </cell>
          <cell r="B43">
            <v>3700</v>
          </cell>
          <cell r="C43" t="str">
            <v>UND</v>
          </cell>
          <cell r="D43">
            <v>4440</v>
          </cell>
          <cell r="E43">
            <v>710.4</v>
          </cell>
          <cell r="F43">
            <v>5150</v>
          </cell>
        </row>
        <row r="44">
          <cell r="A44" t="str">
            <v>ABRAZADERA SIN SALIDA 8-10 200MM</v>
          </cell>
          <cell r="B44">
            <v>4525.39990234375</v>
          </cell>
          <cell r="C44" t="str">
            <v>UND</v>
          </cell>
          <cell r="D44">
            <v>5430.4798828124995</v>
          </cell>
          <cell r="E44">
            <v>868.87678124999991</v>
          </cell>
          <cell r="F44">
            <v>6299</v>
          </cell>
        </row>
        <row r="45">
          <cell r="A45" t="str">
            <v>ABRAZADERA SOPORTE LUMIN  11/2"  140MM</v>
          </cell>
          <cell r="B45">
            <v>3780</v>
          </cell>
          <cell r="C45" t="str">
            <v>UND</v>
          </cell>
          <cell r="D45">
            <v>4536</v>
          </cell>
          <cell r="E45">
            <v>725.76</v>
          </cell>
          <cell r="F45">
            <v>5262</v>
          </cell>
        </row>
        <row r="46">
          <cell r="A46" t="str">
            <v>ABRAZADERA SOPORTE LUMIN 11/4" 140MM</v>
          </cell>
          <cell r="B46">
            <v>4140</v>
          </cell>
          <cell r="C46" t="str">
            <v>UND</v>
          </cell>
          <cell r="D46">
            <v>4968</v>
          </cell>
          <cell r="E46">
            <v>794.88</v>
          </cell>
          <cell r="F46">
            <v>5763</v>
          </cell>
        </row>
        <row r="47">
          <cell r="A47" t="str">
            <v>ABRAZADERA SOPORTE LUMIN 11/4" 180MM</v>
          </cell>
          <cell r="B47">
            <v>4370</v>
          </cell>
          <cell r="C47" t="str">
            <v>UND</v>
          </cell>
          <cell r="D47">
            <v>5244</v>
          </cell>
          <cell r="E47">
            <v>839.04</v>
          </cell>
          <cell r="F47">
            <v>6083</v>
          </cell>
        </row>
        <row r="48">
          <cell r="A48" t="str">
            <v>ABRAZADERA SOPORTE LUMIN 3/4" 120MM</v>
          </cell>
          <cell r="B48">
            <v>2022</v>
          </cell>
          <cell r="C48" t="str">
            <v>UND</v>
          </cell>
          <cell r="D48">
            <v>2426.4</v>
          </cell>
          <cell r="E48">
            <v>388.22400000000005</v>
          </cell>
          <cell r="F48">
            <v>2815</v>
          </cell>
        </row>
        <row r="49">
          <cell r="A49" t="str">
            <v>ABRAZADERA SOPORTE LUMIN 3/4" 140MM</v>
          </cell>
          <cell r="B49">
            <v>2750</v>
          </cell>
          <cell r="C49" t="str">
            <v>UND</v>
          </cell>
          <cell r="D49">
            <v>3300</v>
          </cell>
          <cell r="E49">
            <v>528</v>
          </cell>
          <cell r="F49">
            <v>3828</v>
          </cell>
        </row>
        <row r="50">
          <cell r="A50" t="str">
            <v>ABRAZADERA SOPORTE LUMIN 3/4" 160 MM</v>
          </cell>
          <cell r="B50">
            <v>2915</v>
          </cell>
          <cell r="C50" t="str">
            <v>UND</v>
          </cell>
          <cell r="D50">
            <v>3498</v>
          </cell>
          <cell r="E50">
            <v>559.68000000000006</v>
          </cell>
          <cell r="F50">
            <v>4058</v>
          </cell>
        </row>
        <row r="51">
          <cell r="A51" t="str">
            <v>ABRAZADERA SOPORTE LUMIN 3/4" 180MM</v>
          </cell>
          <cell r="B51">
            <v>2915</v>
          </cell>
          <cell r="C51" t="str">
            <v>UND</v>
          </cell>
          <cell r="D51">
            <v>3498</v>
          </cell>
          <cell r="E51">
            <v>559.68000000000006</v>
          </cell>
          <cell r="F51">
            <v>4058</v>
          </cell>
        </row>
        <row r="52">
          <cell r="A52" t="str">
            <v>ABRAZADERA SOPORTE LUMIN 3/4" 2" 120MM</v>
          </cell>
          <cell r="B52">
            <v>3562</v>
          </cell>
          <cell r="C52" t="str">
            <v>UND</v>
          </cell>
          <cell r="D52">
            <v>4274.3999999999996</v>
          </cell>
          <cell r="E52">
            <v>683.904</v>
          </cell>
          <cell r="F52">
            <v>4958</v>
          </cell>
        </row>
        <row r="53">
          <cell r="A53" t="str">
            <v>ABRAZADERA SOPORTE LUMIN 3/4" 2" 140MM</v>
          </cell>
          <cell r="B53">
            <v>3903</v>
          </cell>
          <cell r="C53" t="str">
            <v>UND</v>
          </cell>
          <cell r="D53">
            <v>4683.5999999999995</v>
          </cell>
          <cell r="E53">
            <v>749.37599999999998</v>
          </cell>
          <cell r="F53">
            <v>5433</v>
          </cell>
        </row>
        <row r="54">
          <cell r="A54" t="str">
            <v>ABRAZADERA SOPORTE LUMIN 3/4" 2" 160MM</v>
          </cell>
          <cell r="B54">
            <v>4088</v>
          </cell>
          <cell r="C54" t="str">
            <v>UND</v>
          </cell>
          <cell r="D54">
            <v>4905.5999999999995</v>
          </cell>
          <cell r="E54">
            <v>784.89599999999996</v>
          </cell>
          <cell r="F54">
            <v>5690</v>
          </cell>
        </row>
        <row r="55">
          <cell r="A55" t="str">
            <v>ABRAZADERA SOPORTE LUMIN 3/4" 2" 180MM</v>
          </cell>
          <cell r="B55">
            <v>4368</v>
          </cell>
          <cell r="C55" t="str">
            <v>UND</v>
          </cell>
          <cell r="D55">
            <v>5241.5999999999995</v>
          </cell>
          <cell r="E55">
            <v>838.65599999999995</v>
          </cell>
          <cell r="F55">
            <v>6080</v>
          </cell>
        </row>
        <row r="56">
          <cell r="A56" t="str">
            <v>ABRAZADERA SOPORTE LUMIN 3/4" 2" 200MM</v>
          </cell>
          <cell r="B56">
            <v>4689</v>
          </cell>
          <cell r="C56" t="str">
            <v>UND</v>
          </cell>
          <cell r="D56">
            <v>5626.8</v>
          </cell>
          <cell r="E56">
            <v>900.28800000000001</v>
          </cell>
          <cell r="F56">
            <v>6527</v>
          </cell>
        </row>
        <row r="57">
          <cell r="A57" t="str">
            <v>ABRAZADERA SOPORTE LUMIN 3/4" 2" 220MM</v>
          </cell>
          <cell r="B57">
            <v>5159</v>
          </cell>
          <cell r="C57" t="str">
            <v>UND</v>
          </cell>
          <cell r="D57">
            <v>6190.8</v>
          </cell>
          <cell r="E57">
            <v>990.52800000000002</v>
          </cell>
          <cell r="F57">
            <v>7181</v>
          </cell>
        </row>
        <row r="58">
          <cell r="A58" t="str">
            <v>ABRAZADERA SOPORTE LUMIN 3/4" 200MM</v>
          </cell>
          <cell r="B58">
            <v>3163</v>
          </cell>
          <cell r="C58" t="str">
            <v>UND</v>
          </cell>
          <cell r="D58">
            <v>3795.6</v>
          </cell>
          <cell r="E58">
            <v>607.29600000000005</v>
          </cell>
          <cell r="F58">
            <v>4403</v>
          </cell>
        </row>
        <row r="59">
          <cell r="A59" t="str">
            <v>ABRAZADERA SOPORTE LUMIN 3/4" 220MM</v>
          </cell>
          <cell r="B59">
            <v>3355</v>
          </cell>
          <cell r="C59" t="str">
            <v>UND</v>
          </cell>
          <cell r="D59">
            <v>4026</v>
          </cell>
          <cell r="E59">
            <v>644.16</v>
          </cell>
          <cell r="F59">
            <v>4670</v>
          </cell>
        </row>
        <row r="60">
          <cell r="A60" t="str">
            <v>ABRAZADERA SUJECION DE CABLE A POSTE</v>
          </cell>
          <cell r="B60">
            <v>5805</v>
          </cell>
          <cell r="C60" t="str">
            <v>UND</v>
          </cell>
          <cell r="D60">
            <v>6966</v>
          </cell>
          <cell r="E60">
            <v>1114.56</v>
          </cell>
          <cell r="F60">
            <v>8081</v>
          </cell>
        </row>
        <row r="61">
          <cell r="A61" t="str">
            <v>ABRAZADERA TRAFO TIPO 1-140MM</v>
          </cell>
          <cell r="B61">
            <v>6432.7998046875009</v>
          </cell>
          <cell r="C61" t="str">
            <v>UND</v>
          </cell>
          <cell r="D61">
            <v>7719.3597656250004</v>
          </cell>
          <cell r="E61">
            <v>1235.0975625000001</v>
          </cell>
          <cell r="F61">
            <v>8954</v>
          </cell>
        </row>
        <row r="62">
          <cell r="A62" t="str">
            <v>ABRAZADERA TRAFO TIPO 2-180MM</v>
          </cell>
          <cell r="B62">
            <v>7128</v>
          </cell>
          <cell r="C62" t="str">
            <v>UND</v>
          </cell>
          <cell r="D62">
            <v>8553.6</v>
          </cell>
          <cell r="E62">
            <v>1368.576</v>
          </cell>
          <cell r="F62">
            <v>9922</v>
          </cell>
        </row>
        <row r="63">
          <cell r="A63" t="str">
            <v>ABRAZADERA TRAFO TIPO 3-200MM</v>
          </cell>
          <cell r="B63">
            <v>7318.2998046875009</v>
          </cell>
          <cell r="C63" t="str">
            <v>UND</v>
          </cell>
          <cell r="D63">
            <v>8781.9597656250007</v>
          </cell>
          <cell r="E63">
            <v>1405.1135625000002</v>
          </cell>
          <cell r="F63">
            <v>10187</v>
          </cell>
        </row>
        <row r="64">
          <cell r="A64" t="str">
            <v>ABRAZADERA TRAFO TIPO 4-220MM</v>
          </cell>
          <cell r="B64">
            <v>8653.7001953125018</v>
          </cell>
          <cell r="C64" t="str">
            <v>UND</v>
          </cell>
          <cell r="D64">
            <v>10384.440234375003</v>
          </cell>
          <cell r="E64">
            <v>1661.5104375000005</v>
          </cell>
          <cell r="F64">
            <v>12046</v>
          </cell>
        </row>
        <row r="65">
          <cell r="A65" t="str">
            <v>ABRAZADERA TRAFO TIPO 5 250MM</v>
          </cell>
          <cell r="B65">
            <v>12500</v>
          </cell>
          <cell r="C65" t="str">
            <v>UND</v>
          </cell>
          <cell r="D65">
            <v>15000</v>
          </cell>
          <cell r="E65">
            <v>2400</v>
          </cell>
          <cell r="F65">
            <v>17400</v>
          </cell>
        </row>
        <row r="66">
          <cell r="A66" t="str">
            <v>ABRAZADERA U No.1 P/CTA MADERA 140MM</v>
          </cell>
          <cell r="B66">
            <v>4092</v>
          </cell>
          <cell r="C66" t="str">
            <v>UND</v>
          </cell>
          <cell r="D66">
            <v>4910.3999999999996</v>
          </cell>
          <cell r="E66">
            <v>785.66399999999999</v>
          </cell>
          <cell r="F66">
            <v>5696</v>
          </cell>
        </row>
        <row r="67">
          <cell r="A67" t="str">
            <v>ABRAZADERA U No.2 P/CTA MADERA 180MM</v>
          </cell>
          <cell r="B67">
            <v>4990</v>
          </cell>
          <cell r="C67" t="str">
            <v>UND</v>
          </cell>
          <cell r="D67">
            <v>5988</v>
          </cell>
          <cell r="E67">
            <v>958.08</v>
          </cell>
          <cell r="F67">
            <v>6946</v>
          </cell>
        </row>
        <row r="68">
          <cell r="A68" t="str">
            <v>ABRAZADERA U No.3 P/CTA MADERA 200MM</v>
          </cell>
          <cell r="B68">
            <v>5940</v>
          </cell>
          <cell r="C68" t="str">
            <v>UND</v>
          </cell>
          <cell r="D68">
            <v>7128</v>
          </cell>
          <cell r="E68">
            <v>1140.48</v>
          </cell>
          <cell r="F68">
            <v>8268</v>
          </cell>
        </row>
        <row r="69">
          <cell r="A69" t="str">
            <v>ABRAZADERA U No.4 P/CTA MADERA 220MM</v>
          </cell>
          <cell r="B69">
            <v>6204</v>
          </cell>
          <cell r="C69" t="str">
            <v>UND</v>
          </cell>
          <cell r="D69">
            <v>7444.7999999999993</v>
          </cell>
          <cell r="E69">
            <v>1191.1679999999999</v>
          </cell>
          <cell r="F69">
            <v>8636</v>
          </cell>
        </row>
        <row r="70">
          <cell r="A70" t="str">
            <v>ABRAZADERA U No.4 P/CTA METALICA 200MM</v>
          </cell>
          <cell r="B70">
            <v>5640</v>
          </cell>
          <cell r="C70" t="str">
            <v>UND</v>
          </cell>
          <cell r="D70">
            <v>6768</v>
          </cell>
          <cell r="E70">
            <v>1082.8800000000001</v>
          </cell>
          <cell r="F70">
            <v>7851</v>
          </cell>
        </row>
        <row r="71">
          <cell r="A71" t="str">
            <v>ABRAZADERA U No.5 P/CTA  MADERA 250MM</v>
          </cell>
          <cell r="B71">
            <v>8429</v>
          </cell>
          <cell r="C71" t="str">
            <v>UND</v>
          </cell>
          <cell r="D71">
            <v>10114.799999999999</v>
          </cell>
          <cell r="E71">
            <v>1618.3679999999999</v>
          </cell>
          <cell r="F71">
            <v>11733</v>
          </cell>
        </row>
        <row r="72">
          <cell r="A72" t="str">
            <v>ABRAZAFERA 1 SALIDA 6-8 180MM</v>
          </cell>
          <cell r="B72">
            <v>4690</v>
          </cell>
          <cell r="C72" t="str">
            <v>UND</v>
          </cell>
          <cell r="D72">
            <v>5628</v>
          </cell>
          <cell r="E72">
            <v>900.48</v>
          </cell>
          <cell r="F72">
            <v>6528</v>
          </cell>
        </row>
        <row r="73">
          <cell r="A73" t="str">
            <v>ACCIONAMIENTO MOTORIZADO PARA SECCIONADO</v>
          </cell>
          <cell r="B73">
            <v>7450000</v>
          </cell>
          <cell r="C73" t="str">
            <v>UND</v>
          </cell>
          <cell r="D73">
            <v>8940000</v>
          </cell>
          <cell r="E73">
            <v>1430400</v>
          </cell>
          <cell r="F73">
            <v>10370400</v>
          </cell>
        </row>
        <row r="74">
          <cell r="A74" t="str">
            <v xml:space="preserve">ACCESORIOS </v>
          </cell>
          <cell r="B74">
            <v>500000</v>
          </cell>
          <cell r="C74" t="str">
            <v>UND</v>
          </cell>
          <cell r="D74">
            <v>600000</v>
          </cell>
          <cell r="E74">
            <v>96000</v>
          </cell>
          <cell r="F74">
            <v>696000</v>
          </cell>
        </row>
        <row r="75">
          <cell r="A75" t="str">
            <v>ACCESORIO TOMACORRIENTE EN CANALETA</v>
          </cell>
          <cell r="B75">
            <v>3250</v>
          </cell>
          <cell r="C75" t="str">
            <v>UND</v>
          </cell>
          <cell r="D75">
            <v>3900</v>
          </cell>
          <cell r="E75">
            <v>624</v>
          </cell>
          <cell r="F75">
            <v>4524</v>
          </cell>
        </row>
        <row r="76">
          <cell r="A76" t="str">
            <v>ACEITE DIELECTRICO</v>
          </cell>
          <cell r="B76">
            <v>5600</v>
          </cell>
          <cell r="C76" t="str">
            <v>UND</v>
          </cell>
          <cell r="D76">
            <v>6720</v>
          </cell>
          <cell r="E76">
            <v>1075.2</v>
          </cell>
          <cell r="F76">
            <v>7795</v>
          </cell>
        </row>
        <row r="77">
          <cell r="A77" t="str">
            <v>ACOPLE LAVAPLATOS</v>
          </cell>
          <cell r="B77">
            <v>1345</v>
          </cell>
          <cell r="C77" t="str">
            <v>UND</v>
          </cell>
          <cell r="D77">
            <v>1614</v>
          </cell>
          <cell r="E77">
            <v>258.24</v>
          </cell>
          <cell r="F77">
            <v>1872</v>
          </cell>
        </row>
        <row r="78">
          <cell r="A78" t="str">
            <v>ACOPLE LAVAPLATOS</v>
          </cell>
          <cell r="B78">
            <v>1980</v>
          </cell>
          <cell r="C78" t="str">
            <v>UND</v>
          </cell>
          <cell r="D78">
            <v>2376</v>
          </cell>
          <cell r="E78">
            <v>380.16</v>
          </cell>
          <cell r="F78">
            <v>2756</v>
          </cell>
        </row>
        <row r="79">
          <cell r="A79" t="str">
            <v>ACOPLE PARA LAMPARA LUZ MIXTA</v>
          </cell>
          <cell r="B79">
            <v>2000</v>
          </cell>
          <cell r="C79" t="str">
            <v>UND</v>
          </cell>
          <cell r="D79">
            <v>2400</v>
          </cell>
          <cell r="E79">
            <v>384</v>
          </cell>
          <cell r="F79">
            <v>2784</v>
          </cell>
        </row>
        <row r="80">
          <cell r="A80" t="str">
            <v>ACRILICO P/LUMINARIA 2X48W  0.30X1.22CM</v>
          </cell>
          <cell r="B80">
            <v>4310</v>
          </cell>
          <cell r="C80" t="str">
            <v>UND</v>
          </cell>
          <cell r="D80">
            <v>5172</v>
          </cell>
          <cell r="E80">
            <v>827.52</v>
          </cell>
          <cell r="F80">
            <v>6000</v>
          </cell>
        </row>
        <row r="81">
          <cell r="A81" t="str">
            <v>ACRILICO P/LUMINARIA 2X96 INCRUSTAR</v>
          </cell>
          <cell r="B81">
            <v>3600</v>
          </cell>
          <cell r="C81" t="str">
            <v>UND</v>
          </cell>
          <cell r="D81">
            <v>4320</v>
          </cell>
          <cell r="E81">
            <v>691.2</v>
          </cell>
          <cell r="F81">
            <v>5011</v>
          </cell>
        </row>
        <row r="82">
          <cell r="A82" t="str">
            <v xml:space="preserve">ACRILICO P/SEÑALIZACION </v>
          </cell>
          <cell r="B82">
            <v>5700</v>
          </cell>
          <cell r="C82" t="str">
            <v>UND</v>
          </cell>
          <cell r="D82">
            <v>6840</v>
          </cell>
          <cell r="E82">
            <v>1094.4000000000001</v>
          </cell>
          <cell r="F82">
            <v>7934</v>
          </cell>
        </row>
        <row r="83">
          <cell r="A83" t="str">
            <v>ADAPTADOR TERMINAL COND. PVC ½"</v>
          </cell>
          <cell r="B83">
            <v>50</v>
          </cell>
          <cell r="C83" t="str">
            <v>UND</v>
          </cell>
          <cell r="D83">
            <v>60</v>
          </cell>
          <cell r="E83">
            <v>9.6</v>
          </cell>
          <cell r="F83">
            <v>70</v>
          </cell>
        </row>
        <row r="84">
          <cell r="A84" t="str">
            <v>ADAPTADOR BUSHING 1 1/2"</v>
          </cell>
          <cell r="B84">
            <v>11500</v>
          </cell>
          <cell r="C84" t="str">
            <v>UND</v>
          </cell>
          <cell r="D84">
            <v>13800</v>
          </cell>
          <cell r="E84">
            <v>2208</v>
          </cell>
          <cell r="F84">
            <v>16008</v>
          </cell>
        </row>
        <row r="85">
          <cell r="A85" t="str">
            <v>ADAPTADOR BUSHING 2"</v>
          </cell>
          <cell r="B85">
            <v>23450</v>
          </cell>
          <cell r="C85" t="str">
            <v>UND</v>
          </cell>
          <cell r="D85">
            <v>28140</v>
          </cell>
          <cell r="E85">
            <v>4502.4000000000005</v>
          </cell>
          <cell r="F85">
            <v>32642</v>
          </cell>
        </row>
        <row r="86">
          <cell r="A86" t="str">
            <v>ADAPTADOR BUSHING 3"</v>
          </cell>
          <cell r="B86">
            <v>29990</v>
          </cell>
          <cell r="C86" t="str">
            <v>UND</v>
          </cell>
          <cell r="D86">
            <v>35988</v>
          </cell>
          <cell r="E86">
            <v>5758.08</v>
          </cell>
          <cell r="F86">
            <v>41746</v>
          </cell>
        </row>
        <row r="87">
          <cell r="A87" t="str">
            <v>ADAPTADOR COAXIAL A PLANO TV DALCO</v>
          </cell>
          <cell r="B87">
            <v>564.20001220703114</v>
          </cell>
          <cell r="C87" t="str">
            <v>UND</v>
          </cell>
          <cell r="D87">
            <v>677.04001464843736</v>
          </cell>
          <cell r="E87">
            <v>108.32640234374998</v>
          </cell>
          <cell r="F87">
            <v>785</v>
          </cell>
        </row>
        <row r="88">
          <cell r="A88" t="str">
            <v>ADAPTADOR CONDUIT PVC DE 3" TIPO CAMPANA</v>
          </cell>
          <cell r="B88">
            <v>2908</v>
          </cell>
          <cell r="C88" t="str">
            <v>UND</v>
          </cell>
          <cell r="D88">
            <v>3489.6</v>
          </cell>
          <cell r="E88">
            <v>558.33600000000001</v>
          </cell>
          <cell r="F88">
            <v>4048</v>
          </cell>
        </row>
        <row r="89">
          <cell r="A89" t="str">
            <v>ADAPTADOR CONDUIT PVC DE 4" TIPO CAMPANA</v>
          </cell>
          <cell r="B89">
            <v>6017</v>
          </cell>
          <cell r="C89" t="str">
            <v>UND</v>
          </cell>
          <cell r="D89">
            <v>7220.4</v>
          </cell>
          <cell r="E89">
            <v>1155.2639999999999</v>
          </cell>
          <cell r="F89">
            <v>8376</v>
          </cell>
        </row>
        <row r="90">
          <cell r="A90" t="str">
            <v>ADAPTADOR CONDUIT PVC DE 6" TIPO CAMPANA</v>
          </cell>
          <cell r="B90">
            <v>9400</v>
          </cell>
          <cell r="C90" t="str">
            <v>UND</v>
          </cell>
          <cell r="D90">
            <v>11280</v>
          </cell>
          <cell r="E90">
            <v>1804.8</v>
          </cell>
          <cell r="F90">
            <v>13085</v>
          </cell>
        </row>
        <row r="91">
          <cell r="A91" t="str">
            <v>ADAPTADOR CUENCA Y BOLA</v>
          </cell>
          <cell r="B91">
            <v>5000</v>
          </cell>
          <cell r="C91" t="str">
            <v>UND</v>
          </cell>
          <cell r="D91">
            <v>6000</v>
          </cell>
          <cell r="E91">
            <v>960</v>
          </cell>
          <cell r="F91">
            <v>6960</v>
          </cell>
        </row>
        <row r="92">
          <cell r="A92" t="str">
            <v>ADAPTADOR CUENCA Y OJO</v>
          </cell>
          <cell r="B92">
            <v>5300</v>
          </cell>
          <cell r="C92" t="str">
            <v>UND</v>
          </cell>
          <cell r="D92">
            <v>6360</v>
          </cell>
          <cell r="E92">
            <v>1017.6</v>
          </cell>
          <cell r="F92">
            <v>7378</v>
          </cell>
        </row>
        <row r="93">
          <cell r="A93" t="str">
            <v>ADAPTADOR DE BOLA Y OJAL</v>
          </cell>
          <cell r="B93">
            <v>5300</v>
          </cell>
          <cell r="C93" t="str">
            <v>UND</v>
          </cell>
          <cell r="D93">
            <v>6360</v>
          </cell>
          <cell r="E93">
            <v>1017.6</v>
          </cell>
          <cell r="F93">
            <v>7378</v>
          </cell>
        </row>
        <row r="94">
          <cell r="A94" t="str">
            <v>ADAPTADOR HORQUILLA BOLA 5/8</v>
          </cell>
          <cell r="B94">
            <v>6210</v>
          </cell>
          <cell r="C94" t="str">
            <v>UND</v>
          </cell>
          <cell r="D94">
            <v>7452</v>
          </cell>
          <cell r="E94">
            <v>1192.32</v>
          </cell>
          <cell r="F94">
            <v>8644</v>
          </cell>
        </row>
        <row r="95">
          <cell r="A95" t="str">
            <v>ADAPTADOR PARA EMPALME MODULAR 1/0AWG</v>
          </cell>
          <cell r="B95">
            <v>514267</v>
          </cell>
          <cell r="C95" t="str">
            <v>UND</v>
          </cell>
          <cell r="D95">
            <v>617120.4</v>
          </cell>
          <cell r="E95">
            <v>98739.26400000001</v>
          </cell>
          <cell r="F95">
            <v>715860</v>
          </cell>
        </row>
        <row r="96">
          <cell r="A96" t="str">
            <v>ADAPTADOR PARA EMPALME MODULAR 1/0AWG</v>
          </cell>
          <cell r="B96">
            <v>514267</v>
          </cell>
          <cell r="C96" t="str">
            <v>UND</v>
          </cell>
          <cell r="D96">
            <v>617120.4</v>
          </cell>
          <cell r="E96">
            <v>98739.26400000001</v>
          </cell>
          <cell r="F96">
            <v>715860</v>
          </cell>
        </row>
        <row r="97">
          <cell r="A97" t="str">
            <v>ADAPTADOR PARA EMPALME MODULAR 2/0AWG</v>
          </cell>
          <cell r="B97">
            <v>514267</v>
          </cell>
          <cell r="C97" t="str">
            <v>UND</v>
          </cell>
          <cell r="D97">
            <v>617120.4</v>
          </cell>
          <cell r="E97">
            <v>98739.26400000001</v>
          </cell>
          <cell r="F97">
            <v>715860</v>
          </cell>
        </row>
        <row r="98">
          <cell r="A98" t="str">
            <v>ADAPTADOR PARA EMPALME MODULAR 2/0AWG</v>
          </cell>
          <cell r="B98">
            <v>514267</v>
          </cell>
          <cell r="C98" t="str">
            <v>UND</v>
          </cell>
          <cell r="D98">
            <v>617120.4</v>
          </cell>
          <cell r="E98">
            <v>98739.26400000001</v>
          </cell>
          <cell r="F98">
            <v>715860</v>
          </cell>
        </row>
        <row r="99">
          <cell r="A99" t="str">
            <v>ADAPTADOR PARA EMPALME MODULAR 4/0AWG</v>
          </cell>
          <cell r="B99">
            <v>514267</v>
          </cell>
          <cell r="C99" t="str">
            <v>UND</v>
          </cell>
          <cell r="D99">
            <v>617120.4</v>
          </cell>
          <cell r="E99">
            <v>98739.26400000001</v>
          </cell>
          <cell r="F99">
            <v>715860</v>
          </cell>
        </row>
        <row r="100">
          <cell r="A100" t="str">
            <v>ADAPTADOR PARA EMPALME MODULAR 4/0AWG</v>
          </cell>
          <cell r="B100">
            <v>514267</v>
          </cell>
          <cell r="C100" t="str">
            <v>UND</v>
          </cell>
          <cell r="D100">
            <v>617120.4</v>
          </cell>
          <cell r="E100">
            <v>98739.26400000001</v>
          </cell>
          <cell r="F100">
            <v>715860</v>
          </cell>
        </row>
        <row r="101">
          <cell r="A101" t="str">
            <v>ADAPTADOR POLO A TIERRA GALAXY CHINA</v>
          </cell>
          <cell r="B101">
            <v>847</v>
          </cell>
          <cell r="C101" t="str">
            <v>UND</v>
          </cell>
          <cell r="D101">
            <v>1016.4</v>
          </cell>
          <cell r="E101">
            <v>162.624</v>
          </cell>
          <cell r="F101">
            <v>1179</v>
          </cell>
        </row>
        <row r="102">
          <cell r="A102" t="str">
            <v>AIRE ACONDICIONADO MINI SPLIT 12000 BTU</v>
          </cell>
          <cell r="B102">
            <v>1250000</v>
          </cell>
          <cell r="C102" t="str">
            <v>UND</v>
          </cell>
          <cell r="D102">
            <v>1500000</v>
          </cell>
          <cell r="E102">
            <v>240000</v>
          </cell>
          <cell r="F102">
            <v>1740000</v>
          </cell>
        </row>
        <row r="103">
          <cell r="A103" t="str">
            <v>AIRE ACONDICIONADO MINI SPLIT 24000 BTU</v>
          </cell>
          <cell r="B103">
            <v>4000000</v>
          </cell>
          <cell r="C103" t="str">
            <v>UND</v>
          </cell>
          <cell r="D103">
            <v>4800000</v>
          </cell>
          <cell r="E103">
            <v>768000</v>
          </cell>
          <cell r="F103">
            <v>5568000</v>
          </cell>
        </row>
        <row r="104">
          <cell r="A104" t="str">
            <v>AISLADOR  BARRAJE 25 X 25 SIN TORNILLO</v>
          </cell>
          <cell r="B104">
            <v>1000</v>
          </cell>
          <cell r="C104" t="str">
            <v>UND</v>
          </cell>
          <cell r="D104">
            <v>1200</v>
          </cell>
          <cell r="E104">
            <v>192</v>
          </cell>
          <cell r="F104">
            <v>1392</v>
          </cell>
        </row>
        <row r="105">
          <cell r="A105" t="str">
            <v>AISLADOR BARRAJE CON TORNILLO 25 X 25 MM</v>
          </cell>
          <cell r="B105">
            <v>1200</v>
          </cell>
          <cell r="C105" t="str">
            <v>UND</v>
          </cell>
          <cell r="D105">
            <v>1440</v>
          </cell>
          <cell r="E105">
            <v>230.4</v>
          </cell>
          <cell r="F105">
            <v>1670</v>
          </cell>
        </row>
        <row r="106">
          <cell r="A106" t="str">
            <v>AISLADOR BARRAJE T-31M MATRIMOL 600V.</v>
          </cell>
          <cell r="B106">
            <v>6000</v>
          </cell>
          <cell r="C106" t="str">
            <v>UND</v>
          </cell>
          <cell r="D106">
            <v>7200</v>
          </cell>
          <cell r="E106">
            <v>1152</v>
          </cell>
          <cell r="F106">
            <v>8352</v>
          </cell>
        </row>
        <row r="107">
          <cell r="A107" t="str">
            <v>AISLADOR BARRAJE T-45 50X45MM</v>
          </cell>
          <cell r="B107">
            <v>4136</v>
          </cell>
          <cell r="C107" t="str">
            <v>UND</v>
          </cell>
          <cell r="D107">
            <v>4963.2</v>
          </cell>
          <cell r="E107">
            <v>794.11199999999997</v>
          </cell>
          <cell r="F107">
            <v>5757</v>
          </cell>
        </row>
        <row r="108">
          <cell r="A108" t="str">
            <v>AISLADOR BARRAJE T-50 60X50M</v>
          </cell>
          <cell r="B108">
            <v>7645</v>
          </cell>
          <cell r="C108" t="str">
            <v>UND</v>
          </cell>
          <cell r="D108">
            <v>9174</v>
          </cell>
          <cell r="E108">
            <v>1467.84</v>
          </cell>
          <cell r="F108">
            <v>10642</v>
          </cell>
        </row>
        <row r="109">
          <cell r="A109" t="str">
            <v>AISLADOR BARRAJE T-55M MATRIMOL 600V.</v>
          </cell>
          <cell r="B109">
            <v>10000</v>
          </cell>
          <cell r="C109" t="str">
            <v>UND</v>
          </cell>
          <cell r="D109">
            <v>12000</v>
          </cell>
          <cell r="E109">
            <v>1920</v>
          </cell>
          <cell r="F109">
            <v>13920</v>
          </cell>
        </row>
        <row r="110">
          <cell r="A110" t="str">
            <v>AISLADOR BUJE 1000AMP HEMBRA</v>
          </cell>
          <cell r="B110">
            <v>4369</v>
          </cell>
          <cell r="C110" t="str">
            <v>UND</v>
          </cell>
          <cell r="D110">
            <v>5242.8</v>
          </cell>
          <cell r="E110">
            <v>838.84800000000007</v>
          </cell>
          <cell r="F110">
            <v>6082</v>
          </cell>
        </row>
        <row r="111">
          <cell r="A111" t="str">
            <v>AISLADOR BUJE 1000AMP MACHO</v>
          </cell>
          <cell r="B111">
            <v>3894</v>
          </cell>
          <cell r="C111" t="str">
            <v>UND</v>
          </cell>
          <cell r="D111">
            <v>4672.8</v>
          </cell>
          <cell r="E111">
            <v>747.64800000000002</v>
          </cell>
          <cell r="F111">
            <v>5420</v>
          </cell>
        </row>
        <row r="112">
          <cell r="A112" t="str">
            <v>AISLADOR BUJE 200 AMP HEMBRA</v>
          </cell>
          <cell r="B112">
            <v>2425</v>
          </cell>
          <cell r="C112" t="str">
            <v>UND</v>
          </cell>
          <cell r="D112">
            <v>2910</v>
          </cell>
          <cell r="E112">
            <v>465.6</v>
          </cell>
          <cell r="F112">
            <v>3376</v>
          </cell>
        </row>
        <row r="113">
          <cell r="A113" t="str">
            <v>AISLADOR BUJE 600 AMP. MACHO</v>
          </cell>
          <cell r="B113">
            <v>2825</v>
          </cell>
          <cell r="C113" t="str">
            <v>UND</v>
          </cell>
          <cell r="D113">
            <v>3390</v>
          </cell>
          <cell r="E113">
            <v>542.4</v>
          </cell>
          <cell r="F113">
            <v>3932</v>
          </cell>
        </row>
        <row r="114">
          <cell r="A114" t="str">
            <v>AISLADOR BUJE 600AMP HEMBRA</v>
          </cell>
          <cell r="B114">
            <v>2550</v>
          </cell>
          <cell r="C114" t="str">
            <v>UND</v>
          </cell>
          <cell r="D114">
            <v>3060</v>
          </cell>
          <cell r="E114">
            <v>489.6</v>
          </cell>
          <cell r="F114">
            <v>3550</v>
          </cell>
        </row>
        <row r="115">
          <cell r="A115" t="str">
            <v>AISLADOR CARRETE 2.1/8P ANSI 53-1</v>
          </cell>
          <cell r="B115">
            <v>1063</v>
          </cell>
          <cell r="C115" t="str">
            <v>UND</v>
          </cell>
          <cell r="D115">
            <v>1275.5999999999999</v>
          </cell>
          <cell r="E115">
            <v>204.096</v>
          </cell>
          <cell r="F115">
            <v>1480</v>
          </cell>
        </row>
        <row r="116">
          <cell r="A116" t="str">
            <v>AISLADOR CARRETE 33/16P ANSI 53-3</v>
          </cell>
          <cell r="B116">
            <v>1738</v>
          </cell>
          <cell r="C116" t="str">
            <v>UND</v>
          </cell>
          <cell r="D116">
            <v>2085.6</v>
          </cell>
          <cell r="E116">
            <v>333.69599999999997</v>
          </cell>
          <cell r="F116">
            <v>2419</v>
          </cell>
        </row>
        <row r="117">
          <cell r="A117" t="str">
            <v>AISLADOR CARRETE 3P ANSI 53-2</v>
          </cell>
          <cell r="B117">
            <v>1681</v>
          </cell>
          <cell r="C117" t="str">
            <v>UND</v>
          </cell>
          <cell r="D117">
            <v>2017.1999999999998</v>
          </cell>
          <cell r="E117">
            <v>322.75199999999995</v>
          </cell>
          <cell r="F117">
            <v>2340</v>
          </cell>
        </row>
        <row r="118">
          <cell r="A118" t="str">
            <v>AISLADOR CARRETE 3P ANSI 53-4</v>
          </cell>
          <cell r="B118">
            <v>4600</v>
          </cell>
          <cell r="C118" t="str">
            <v>UND</v>
          </cell>
          <cell r="D118">
            <v>5520</v>
          </cell>
          <cell r="E118">
            <v>883.2</v>
          </cell>
          <cell r="F118">
            <v>6403</v>
          </cell>
        </row>
        <row r="119">
          <cell r="A119" t="str">
            <v>AISLADOR CARRETE 41/8P ANSI 53-5</v>
          </cell>
          <cell r="B119">
            <v>4631</v>
          </cell>
          <cell r="C119" t="str">
            <v>UND</v>
          </cell>
          <cell r="D119">
            <v>5557.2</v>
          </cell>
          <cell r="E119">
            <v>889.15200000000004</v>
          </cell>
          <cell r="F119">
            <v>6446</v>
          </cell>
        </row>
        <row r="120">
          <cell r="A120" t="str">
            <v>AISLADOR CARRTE PLASTICO</v>
          </cell>
          <cell r="B120">
            <v>230</v>
          </cell>
          <cell r="C120" t="str">
            <v>UND</v>
          </cell>
          <cell r="D120">
            <v>276</v>
          </cell>
          <cell r="E120">
            <v>44.160000000000004</v>
          </cell>
          <cell r="F120">
            <v>320</v>
          </cell>
        </row>
        <row r="121">
          <cell r="A121" t="str">
            <v>AISLADOR CORTACIRCUITO 15KV MACIZO</v>
          </cell>
          <cell r="B121">
            <v>14700</v>
          </cell>
          <cell r="C121" t="str">
            <v>UND</v>
          </cell>
          <cell r="D121">
            <v>17640</v>
          </cell>
          <cell r="E121">
            <v>2822.4</v>
          </cell>
          <cell r="F121">
            <v>20462</v>
          </cell>
        </row>
        <row r="122">
          <cell r="A122" t="str">
            <v>AISLADOR CORTACIRCUITO 7.8KV MACIZO</v>
          </cell>
          <cell r="B122">
            <v>12166</v>
          </cell>
          <cell r="C122" t="str">
            <v>UND</v>
          </cell>
          <cell r="D122">
            <v>14599.199999999999</v>
          </cell>
          <cell r="E122">
            <v>2335.8719999999998</v>
          </cell>
          <cell r="F122">
            <v>16935</v>
          </cell>
        </row>
        <row r="123">
          <cell r="A123" t="str">
            <v>AISLADOR DE CARRETE ANSI:53/3</v>
          </cell>
          <cell r="B123">
            <v>9000</v>
          </cell>
          <cell r="C123" t="str">
            <v>UND</v>
          </cell>
          <cell r="D123">
            <v>10800</v>
          </cell>
          <cell r="E123">
            <v>1728</v>
          </cell>
          <cell r="F123">
            <v>12528</v>
          </cell>
        </row>
        <row r="124">
          <cell r="A124" t="str">
            <v>AISLADOR LINEA POST 23.0 KV ANSI 57-1</v>
          </cell>
          <cell r="B124">
            <v>62619</v>
          </cell>
          <cell r="C124" t="str">
            <v>UND</v>
          </cell>
          <cell r="D124">
            <v>75142.8</v>
          </cell>
          <cell r="E124">
            <v>12022.848</v>
          </cell>
          <cell r="F124">
            <v>87166</v>
          </cell>
        </row>
        <row r="125">
          <cell r="A125" t="str">
            <v>AISLADOR LINEA POST 34.5KV ANSI 57-2</v>
          </cell>
          <cell r="B125">
            <v>84350</v>
          </cell>
          <cell r="C125" t="str">
            <v>UND</v>
          </cell>
          <cell r="D125">
            <v>101220</v>
          </cell>
          <cell r="E125">
            <v>16195.2</v>
          </cell>
          <cell r="F125">
            <v>117415</v>
          </cell>
        </row>
        <row r="126">
          <cell r="A126" t="str">
            <v>AISLADOR PARA BARRAJE</v>
          </cell>
          <cell r="B126">
            <v>2200.80004882813</v>
          </cell>
          <cell r="C126" t="str">
            <v>UND</v>
          </cell>
          <cell r="D126">
            <v>2640.960058593756</v>
          </cell>
          <cell r="E126">
            <v>422.55360937500097</v>
          </cell>
          <cell r="F126">
            <v>3064</v>
          </cell>
        </row>
        <row r="127">
          <cell r="A127" t="str">
            <v>AISLADOR PIN 13.2KV 55-4</v>
          </cell>
          <cell r="B127">
            <v>8944</v>
          </cell>
          <cell r="C127" t="str">
            <v>UND</v>
          </cell>
          <cell r="D127">
            <v>10732.8</v>
          </cell>
          <cell r="E127">
            <v>1717.2479999999998</v>
          </cell>
          <cell r="F127">
            <v>12450</v>
          </cell>
        </row>
        <row r="128">
          <cell r="A128" t="str">
            <v>AISLADOR PIN 13.2KV55-4 GRIS,CAFE INDIA</v>
          </cell>
          <cell r="B128">
            <v>8944</v>
          </cell>
          <cell r="C128" t="str">
            <v>UND</v>
          </cell>
          <cell r="D128">
            <v>10732.8</v>
          </cell>
          <cell r="E128">
            <v>1717.2479999999998</v>
          </cell>
          <cell r="F128">
            <v>12450</v>
          </cell>
        </row>
        <row r="129">
          <cell r="A129" t="str">
            <v>AISLADOR PIN 15KV 55-5</v>
          </cell>
          <cell r="B129">
            <v>12125</v>
          </cell>
          <cell r="C129" t="str">
            <v>UND</v>
          </cell>
          <cell r="D129">
            <v>14550</v>
          </cell>
          <cell r="E129">
            <v>2328</v>
          </cell>
          <cell r="F129">
            <v>16878</v>
          </cell>
        </row>
        <row r="130">
          <cell r="A130" t="str">
            <v>AISLADOR PIN 23KV 56-1</v>
          </cell>
          <cell r="B130">
            <v>21463</v>
          </cell>
          <cell r="C130" t="str">
            <v>UND</v>
          </cell>
          <cell r="D130">
            <v>25755.599999999999</v>
          </cell>
          <cell r="E130">
            <v>4120.8959999999997</v>
          </cell>
          <cell r="F130">
            <v>29876</v>
          </cell>
        </row>
        <row r="131">
          <cell r="A131" t="str">
            <v>AISLADOR PIN 23KV 56-1MARCADO CODENSA</v>
          </cell>
          <cell r="B131">
            <v>21463</v>
          </cell>
          <cell r="C131" t="str">
            <v>UND</v>
          </cell>
          <cell r="D131">
            <v>25755.599999999999</v>
          </cell>
          <cell r="E131">
            <v>4120.8959999999997</v>
          </cell>
          <cell r="F131">
            <v>29876</v>
          </cell>
        </row>
        <row r="132">
          <cell r="A132" t="str">
            <v>AISLADOR PIN 23KV ANSI 55-7</v>
          </cell>
          <cell r="B132">
            <v>19750</v>
          </cell>
          <cell r="C132" t="str">
            <v>UND</v>
          </cell>
          <cell r="D132">
            <v>23700</v>
          </cell>
          <cell r="E132">
            <v>3792</v>
          </cell>
          <cell r="F132">
            <v>27492</v>
          </cell>
        </row>
        <row r="133">
          <cell r="A133" t="str">
            <v>AISLADOR PIN 34.5KV 56-3</v>
          </cell>
          <cell r="B133">
            <v>38238</v>
          </cell>
          <cell r="C133" t="str">
            <v>UND</v>
          </cell>
          <cell r="D133">
            <v>45885.599999999999</v>
          </cell>
          <cell r="E133">
            <v>7341.6959999999999</v>
          </cell>
          <cell r="F133">
            <v>53227</v>
          </cell>
        </row>
        <row r="134">
          <cell r="A134" t="str">
            <v>AISLADOR PIN 7.2KV ANSI 55-2 RF</v>
          </cell>
          <cell r="B134">
            <v>5275</v>
          </cell>
          <cell r="C134" t="str">
            <v>UND</v>
          </cell>
          <cell r="D134">
            <v>6330</v>
          </cell>
          <cell r="E134">
            <v>1012.8000000000001</v>
          </cell>
          <cell r="F134">
            <v>7343</v>
          </cell>
        </row>
        <row r="135">
          <cell r="A135" t="str">
            <v>AISLADOR SUPENSION SINTETICO 34.5KV</v>
          </cell>
          <cell r="B135">
            <v>39600</v>
          </cell>
          <cell r="C135" t="str">
            <v>UND</v>
          </cell>
          <cell r="D135">
            <v>47520</v>
          </cell>
          <cell r="E135">
            <v>7603.2</v>
          </cell>
          <cell r="F135">
            <v>55123</v>
          </cell>
        </row>
        <row r="136">
          <cell r="A136" t="str">
            <v>AISLADOR SUSPENCION SINTETICO 15KV</v>
          </cell>
          <cell r="B136">
            <v>24200</v>
          </cell>
          <cell r="C136" t="str">
            <v>UND</v>
          </cell>
          <cell r="D136">
            <v>29040</v>
          </cell>
          <cell r="E136">
            <v>4646.4000000000005</v>
          </cell>
          <cell r="F136">
            <v>33686</v>
          </cell>
        </row>
        <row r="137">
          <cell r="A137" t="str">
            <v>AISLADOR SUSPENSION 10" B&amp;S 15.000LB</v>
          </cell>
          <cell r="B137">
            <v>29794</v>
          </cell>
          <cell r="C137" t="str">
            <v>UND</v>
          </cell>
          <cell r="D137">
            <v>35752.799999999996</v>
          </cell>
          <cell r="E137">
            <v>5720.4479999999994</v>
          </cell>
          <cell r="F137">
            <v>41473</v>
          </cell>
        </row>
        <row r="138">
          <cell r="A138" t="str">
            <v>AISLADOR SUSPENSION 10" CLEVIS 15.000LB</v>
          </cell>
          <cell r="B138">
            <v>29794</v>
          </cell>
          <cell r="C138" t="str">
            <v>UND</v>
          </cell>
          <cell r="D138">
            <v>35752.799999999996</v>
          </cell>
          <cell r="E138">
            <v>5720.4479999999994</v>
          </cell>
          <cell r="F138">
            <v>41473</v>
          </cell>
        </row>
        <row r="139">
          <cell r="A139" t="str">
            <v>AISLADOR SUSPENSION 10" CLEVIS MARCADOMA</v>
          </cell>
          <cell r="B139">
            <v>29794</v>
          </cell>
          <cell r="C139" t="str">
            <v>UND</v>
          </cell>
          <cell r="D139">
            <v>35752.799999999996</v>
          </cell>
          <cell r="E139">
            <v>5720.4479999999994</v>
          </cell>
          <cell r="F139">
            <v>41473</v>
          </cell>
        </row>
        <row r="140">
          <cell r="A140" t="str">
            <v>AISLADOR SUSPENSION 6" CLEVIS 10.000LB</v>
          </cell>
          <cell r="B140">
            <v>13300</v>
          </cell>
          <cell r="C140" t="str">
            <v>UND</v>
          </cell>
          <cell r="D140">
            <v>15960</v>
          </cell>
          <cell r="E140">
            <v>2553.6</v>
          </cell>
          <cell r="F140">
            <v>18514</v>
          </cell>
        </row>
        <row r="141">
          <cell r="A141" t="str">
            <v>AISLADOR DE DISCO DE 6"</v>
          </cell>
          <cell r="B141">
            <v>25000</v>
          </cell>
          <cell r="C141" t="str">
            <v>UND</v>
          </cell>
          <cell r="D141">
            <v>30000</v>
          </cell>
          <cell r="E141">
            <v>4800</v>
          </cell>
          <cell r="F141">
            <v>34800</v>
          </cell>
        </row>
        <row r="142">
          <cell r="A142" t="str">
            <v>AISLADOR TENSOR 31/2P ANSI:54-1 89MM</v>
          </cell>
          <cell r="B142">
            <v>5569</v>
          </cell>
          <cell r="C142" t="str">
            <v>UND</v>
          </cell>
          <cell r="D142">
            <v>6682.8</v>
          </cell>
          <cell r="E142">
            <v>1069.248</v>
          </cell>
          <cell r="F142">
            <v>7752</v>
          </cell>
        </row>
        <row r="143">
          <cell r="A143" t="str">
            <v>AISLADOR TENSOR 41/4P ANSI:54-2 108MM</v>
          </cell>
          <cell r="B143">
            <v>12000</v>
          </cell>
          <cell r="C143" t="str">
            <v>UND</v>
          </cell>
          <cell r="D143">
            <v>14400</v>
          </cell>
          <cell r="E143">
            <v>2304</v>
          </cell>
          <cell r="F143">
            <v>16704</v>
          </cell>
        </row>
        <row r="144">
          <cell r="A144" t="str">
            <v>AISLADOR TENSOR 51/2P ANSI: 54-3 140MM</v>
          </cell>
          <cell r="B144">
            <v>7781</v>
          </cell>
          <cell r="C144" t="str">
            <v>UND</v>
          </cell>
          <cell r="D144">
            <v>9337.1999999999989</v>
          </cell>
          <cell r="E144">
            <v>1493.9519999999998</v>
          </cell>
          <cell r="F144">
            <v>10831</v>
          </cell>
        </row>
        <row r="145">
          <cell r="A145" t="str">
            <v>AISLADOR TENSOR 63/4 54-4MARCADO:CODENSA</v>
          </cell>
          <cell r="B145">
            <v>9956</v>
          </cell>
          <cell r="C145" t="str">
            <v>UND</v>
          </cell>
          <cell r="D145">
            <v>11947.199999999999</v>
          </cell>
          <cell r="E145">
            <v>1911.5519999999999</v>
          </cell>
          <cell r="F145">
            <v>13859</v>
          </cell>
        </row>
        <row r="146">
          <cell r="A146" t="str">
            <v>AISLADOR TENSOR 63/4P ANSI:54-4 172MM</v>
          </cell>
          <cell r="B146">
            <v>9956</v>
          </cell>
          <cell r="C146" t="str">
            <v>UND</v>
          </cell>
          <cell r="D146">
            <v>11947.199999999999</v>
          </cell>
          <cell r="E146">
            <v>1911.5519999999999</v>
          </cell>
          <cell r="F146">
            <v>13859</v>
          </cell>
        </row>
        <row r="147">
          <cell r="A147" t="str">
            <v>AISLADOR TENSOR31/2ANSI:54-1 MAR:CODENSA</v>
          </cell>
          <cell r="B147">
            <v>5569</v>
          </cell>
          <cell r="C147" t="str">
            <v>UND</v>
          </cell>
          <cell r="D147">
            <v>6682.8</v>
          </cell>
          <cell r="E147">
            <v>1069.248</v>
          </cell>
          <cell r="F147">
            <v>7752</v>
          </cell>
        </row>
        <row r="148">
          <cell r="A148" t="str">
            <v>AISLADOR TIPO ESTACIÓN 15.0KV ANSI TR205</v>
          </cell>
          <cell r="B148">
            <v>70138</v>
          </cell>
          <cell r="C148" t="str">
            <v>UND</v>
          </cell>
          <cell r="D148">
            <v>84165.599999999991</v>
          </cell>
          <cell r="E148">
            <v>13466.495999999999</v>
          </cell>
          <cell r="F148">
            <v>97632</v>
          </cell>
        </row>
        <row r="149">
          <cell r="A149" t="str">
            <v>AISLADOR TIPO ESTACIÓN 23.0KV ANSI TR208</v>
          </cell>
          <cell r="B149">
            <v>107750</v>
          </cell>
          <cell r="C149" t="str">
            <v>UND</v>
          </cell>
          <cell r="D149">
            <v>129300</v>
          </cell>
          <cell r="E149">
            <v>20688</v>
          </cell>
          <cell r="F149">
            <v>149988</v>
          </cell>
        </row>
        <row r="150">
          <cell r="A150" t="str">
            <v>AISLADOR TIPO ESTACIÓN 34.5KV ANSI TR210</v>
          </cell>
          <cell r="B150">
            <v>118750</v>
          </cell>
          <cell r="C150" t="str">
            <v>UND</v>
          </cell>
          <cell r="D150">
            <v>142500</v>
          </cell>
          <cell r="E150">
            <v>22800</v>
          </cell>
          <cell r="F150">
            <v>165300</v>
          </cell>
        </row>
        <row r="151">
          <cell r="A151" t="str">
            <v>AISLADORES SECCIONADOR 25KV SIN HERRAJE</v>
          </cell>
          <cell r="B151">
            <v>21868</v>
          </cell>
          <cell r="C151" t="str">
            <v>UND</v>
          </cell>
          <cell r="D151">
            <v>26241.599999999999</v>
          </cell>
          <cell r="E151">
            <v>4198.6559999999999</v>
          </cell>
          <cell r="F151">
            <v>30440</v>
          </cell>
        </row>
        <row r="152">
          <cell r="A152" t="str">
            <v>ALAMBRE ALUMINIO 8TW</v>
          </cell>
          <cell r="B152">
            <v>908</v>
          </cell>
          <cell r="C152" t="str">
            <v>ML</v>
          </cell>
          <cell r="D152">
            <v>1089.5999999999999</v>
          </cell>
          <cell r="E152">
            <v>174.33599999999998</v>
          </cell>
          <cell r="F152">
            <v>1264</v>
          </cell>
        </row>
        <row r="153">
          <cell r="A153" t="str">
            <v>ALAMBRE ALUMINIO No 12 THW CHIPA</v>
          </cell>
          <cell r="B153">
            <v>364</v>
          </cell>
          <cell r="C153" t="str">
            <v>ML</v>
          </cell>
          <cell r="D153">
            <v>1200</v>
          </cell>
          <cell r="E153">
            <v>192</v>
          </cell>
          <cell r="F153">
            <v>1392</v>
          </cell>
        </row>
        <row r="154">
          <cell r="A154" t="str">
            <v>ALAMBRE COBRE No.2 DESNUDO</v>
          </cell>
          <cell r="B154">
            <v>5148</v>
          </cell>
          <cell r="C154" t="str">
            <v>ML</v>
          </cell>
          <cell r="D154">
            <v>6177.5999999999995</v>
          </cell>
          <cell r="E154">
            <v>988.41599999999994</v>
          </cell>
          <cell r="F154">
            <v>7166</v>
          </cell>
        </row>
        <row r="155">
          <cell r="A155" t="str">
            <v>ALAMBRE COBRE No.4 DESNUDO</v>
          </cell>
          <cell r="B155">
            <v>3317</v>
          </cell>
          <cell r="C155" t="str">
            <v>ML</v>
          </cell>
          <cell r="D155">
            <v>3980.3999999999996</v>
          </cell>
          <cell r="E155">
            <v>636.86399999999992</v>
          </cell>
          <cell r="F155">
            <v>4617</v>
          </cell>
        </row>
        <row r="156">
          <cell r="A156" t="str">
            <v>ALAMBRE COBRE No.6 DESNUDO</v>
          </cell>
          <cell r="B156">
            <v>2086</v>
          </cell>
          <cell r="C156" t="str">
            <v>ML</v>
          </cell>
          <cell r="D156">
            <v>2503.1999999999998</v>
          </cell>
          <cell r="E156">
            <v>400.512</v>
          </cell>
          <cell r="F156">
            <v>2904</v>
          </cell>
        </row>
        <row r="157">
          <cell r="A157" t="str">
            <v>ALAMBRE COBRE No.8 DESNUDO</v>
          </cell>
          <cell r="B157">
            <v>1307</v>
          </cell>
          <cell r="C157" t="str">
            <v>ML</v>
          </cell>
          <cell r="D157">
            <v>1568.3999999999999</v>
          </cell>
          <cell r="E157">
            <v>250.94399999999999</v>
          </cell>
          <cell r="F157">
            <v>1819</v>
          </cell>
        </row>
        <row r="158">
          <cell r="A158" t="str">
            <v>ALAMBRE Cu  No. 12 TW BLANCO ICONEL</v>
          </cell>
          <cell r="B158">
            <v>553</v>
          </cell>
          <cell r="C158" t="str">
            <v>ML</v>
          </cell>
          <cell r="D158">
            <v>663.6</v>
          </cell>
          <cell r="E158">
            <v>106.176</v>
          </cell>
          <cell r="F158">
            <v>770</v>
          </cell>
        </row>
        <row r="159">
          <cell r="A159" t="str">
            <v>ALAMBRE Cu 2X10 ACOMETIDA PLANA</v>
          </cell>
          <cell r="B159">
            <v>1499</v>
          </cell>
          <cell r="C159" t="str">
            <v>ML</v>
          </cell>
          <cell r="D159">
            <v>1798.8</v>
          </cell>
          <cell r="E159">
            <v>287.80799999999999</v>
          </cell>
          <cell r="F159">
            <v>2087</v>
          </cell>
        </row>
        <row r="160">
          <cell r="A160" t="str">
            <v>ALAMBRE Cu 8 TW AZUL</v>
          </cell>
          <cell r="B160">
            <v>1432</v>
          </cell>
          <cell r="C160" t="str">
            <v>ML</v>
          </cell>
          <cell r="D160">
            <v>1718.3999999999999</v>
          </cell>
          <cell r="E160">
            <v>274.94399999999996</v>
          </cell>
          <cell r="F160">
            <v>1993</v>
          </cell>
        </row>
        <row r="161">
          <cell r="A161" t="str">
            <v>ALAMBRE Cu 8 TW AZUL  ICONEL</v>
          </cell>
          <cell r="B161">
            <v>1432</v>
          </cell>
          <cell r="C161" t="str">
            <v>ML</v>
          </cell>
          <cell r="D161">
            <v>1718.3999999999999</v>
          </cell>
          <cell r="E161">
            <v>274.94399999999996</v>
          </cell>
          <cell r="F161">
            <v>1993</v>
          </cell>
        </row>
        <row r="162">
          <cell r="A162" t="str">
            <v>ALAMBRE Cu No 10 THW AMARILLO</v>
          </cell>
          <cell r="B162">
            <v>969</v>
          </cell>
          <cell r="C162" t="str">
            <v>ML</v>
          </cell>
          <cell r="D162">
            <v>1162.8</v>
          </cell>
          <cell r="E162">
            <v>186.048</v>
          </cell>
          <cell r="F162">
            <v>1349</v>
          </cell>
        </row>
        <row r="163">
          <cell r="A163" t="str">
            <v>ALAMBRE Cu No 10 TW CHIPA</v>
          </cell>
          <cell r="B163">
            <v>901</v>
          </cell>
          <cell r="C163" t="str">
            <v>ML</v>
          </cell>
          <cell r="D163">
            <v>1081.2</v>
          </cell>
          <cell r="E163">
            <v>172.99200000000002</v>
          </cell>
          <cell r="F163">
            <v>1254</v>
          </cell>
        </row>
        <row r="164">
          <cell r="A164" t="str">
            <v>ALAMBRE Cu No 14 THW CHIPA</v>
          </cell>
          <cell r="B164">
            <v>444</v>
          </cell>
          <cell r="C164" t="str">
            <v>ML</v>
          </cell>
          <cell r="D164">
            <v>532.79999999999995</v>
          </cell>
          <cell r="E164">
            <v>85.24799999999999</v>
          </cell>
          <cell r="F164">
            <v>618</v>
          </cell>
        </row>
        <row r="165">
          <cell r="A165" t="str">
            <v>ALAMBRE Cu No 14 TW CHIPA</v>
          </cell>
          <cell r="B165">
            <v>387</v>
          </cell>
          <cell r="C165" t="str">
            <v>ML</v>
          </cell>
          <cell r="D165">
            <v>464.4</v>
          </cell>
          <cell r="E165">
            <v>74.304000000000002</v>
          </cell>
          <cell r="F165">
            <v>539</v>
          </cell>
        </row>
        <row r="166">
          <cell r="A166" t="str">
            <v>ALAMBRE Cu No 16 TF BLANCO</v>
          </cell>
          <cell r="B166">
            <v>236</v>
          </cell>
          <cell r="C166" t="str">
            <v>ML</v>
          </cell>
          <cell r="D166">
            <v>283.2</v>
          </cell>
          <cell r="E166">
            <v>45.311999999999998</v>
          </cell>
          <cell r="F166">
            <v>329</v>
          </cell>
        </row>
        <row r="167">
          <cell r="A167" t="str">
            <v>ALAMBRE Cu No 16 TF NEGRO</v>
          </cell>
          <cell r="B167">
            <v>271</v>
          </cell>
          <cell r="C167" t="str">
            <v>ML</v>
          </cell>
          <cell r="D167">
            <v>325.2</v>
          </cell>
          <cell r="E167">
            <v>52.031999999999996</v>
          </cell>
          <cell r="F167">
            <v>377</v>
          </cell>
        </row>
        <row r="168">
          <cell r="A168" t="str">
            <v>ALAMBRE Cu No 16TF CHIPA</v>
          </cell>
          <cell r="B168">
            <v>271</v>
          </cell>
          <cell r="C168" t="str">
            <v>ML</v>
          </cell>
          <cell r="D168">
            <v>325.2</v>
          </cell>
          <cell r="E168">
            <v>52.031999999999996</v>
          </cell>
          <cell r="F168">
            <v>377</v>
          </cell>
        </row>
        <row r="169">
          <cell r="A169" t="str">
            <v>ALAMBRE Cu No 18 TF BLANCO</v>
          </cell>
          <cell r="B169">
            <v>202</v>
          </cell>
          <cell r="C169" t="str">
            <v>ML</v>
          </cell>
          <cell r="D169">
            <v>242.39999999999998</v>
          </cell>
          <cell r="E169">
            <v>38.783999999999999</v>
          </cell>
          <cell r="F169">
            <v>281</v>
          </cell>
        </row>
        <row r="170">
          <cell r="A170" t="str">
            <v>ALAMBRE Cu No 6 THW CHIPA</v>
          </cell>
          <cell r="B170">
            <v>2389</v>
          </cell>
          <cell r="C170" t="str">
            <v>ML</v>
          </cell>
          <cell r="D170">
            <v>2866.7999999999997</v>
          </cell>
          <cell r="E170">
            <v>458.68799999999999</v>
          </cell>
          <cell r="F170">
            <v>3325</v>
          </cell>
        </row>
        <row r="171">
          <cell r="A171" t="str">
            <v>ALAMBRE Cu No 8 THW CHIPA</v>
          </cell>
          <cell r="B171">
            <v>1513</v>
          </cell>
          <cell r="C171" t="str">
            <v>ML</v>
          </cell>
          <cell r="D171">
            <v>1815.6</v>
          </cell>
          <cell r="E171">
            <v>290.49599999999998</v>
          </cell>
          <cell r="F171">
            <v>2106</v>
          </cell>
        </row>
        <row r="172">
          <cell r="A172" t="str">
            <v>ALAMBRE Cu No 8 TW BLANCO ICONEL</v>
          </cell>
          <cell r="B172">
            <v>1432</v>
          </cell>
          <cell r="C172" t="str">
            <v>ML</v>
          </cell>
          <cell r="D172">
            <v>1718.3999999999999</v>
          </cell>
          <cell r="E172">
            <v>274.94399999999996</v>
          </cell>
          <cell r="F172">
            <v>1993</v>
          </cell>
        </row>
        <row r="173">
          <cell r="A173" t="str">
            <v>ALAMBRE Cu No 8 TW CHIPA</v>
          </cell>
          <cell r="B173">
            <v>1432</v>
          </cell>
          <cell r="C173" t="str">
            <v>ML</v>
          </cell>
          <cell r="D173">
            <v>1718.3999999999999</v>
          </cell>
          <cell r="E173">
            <v>274.94399999999996</v>
          </cell>
          <cell r="F173">
            <v>1993</v>
          </cell>
        </row>
        <row r="174">
          <cell r="A174" t="str">
            <v>ALAMBRE Cu No 8 TW ROJO ICONEL</v>
          </cell>
          <cell r="B174">
            <v>1432</v>
          </cell>
          <cell r="C174" t="str">
            <v>ML</v>
          </cell>
          <cell r="D174">
            <v>1718.3999999999999</v>
          </cell>
          <cell r="E174">
            <v>274.94399999999996</v>
          </cell>
          <cell r="F174">
            <v>1993</v>
          </cell>
        </row>
        <row r="175">
          <cell r="A175" t="str">
            <v>ALAMBRE Cu No. 10  TW AZUL  ICONEL</v>
          </cell>
          <cell r="B175">
            <v>901</v>
          </cell>
          <cell r="C175" t="str">
            <v>ML</v>
          </cell>
          <cell r="D175">
            <v>1081.2</v>
          </cell>
          <cell r="E175">
            <v>172.99200000000002</v>
          </cell>
          <cell r="F175">
            <v>1254</v>
          </cell>
        </row>
        <row r="176">
          <cell r="A176" t="str">
            <v>ALAMBRE Cu No. 10 TW  VERDE  ICONEL</v>
          </cell>
          <cell r="B176">
            <v>901</v>
          </cell>
          <cell r="C176" t="str">
            <v>ML</v>
          </cell>
          <cell r="D176">
            <v>1081.2</v>
          </cell>
          <cell r="E176">
            <v>172.99200000000002</v>
          </cell>
          <cell r="F176">
            <v>1254</v>
          </cell>
        </row>
        <row r="177">
          <cell r="A177" t="str">
            <v>ALAMBRE Cu No. 10 TW AMARILLO ICONEL</v>
          </cell>
          <cell r="B177">
            <v>901</v>
          </cell>
          <cell r="C177" t="str">
            <v>ML</v>
          </cell>
          <cell r="D177">
            <v>1081.2</v>
          </cell>
          <cell r="E177">
            <v>172.99200000000002</v>
          </cell>
          <cell r="F177">
            <v>1254</v>
          </cell>
        </row>
        <row r="178">
          <cell r="A178" t="str">
            <v>ALAMBRE Cu No. 10 TW BLANCO ICONEL</v>
          </cell>
          <cell r="B178">
            <v>901</v>
          </cell>
          <cell r="C178" t="str">
            <v>ML</v>
          </cell>
          <cell r="D178">
            <v>1081.2</v>
          </cell>
          <cell r="E178">
            <v>172.99200000000002</v>
          </cell>
          <cell r="F178">
            <v>1254</v>
          </cell>
        </row>
        <row r="179">
          <cell r="A179" t="str">
            <v>ALAMBRE Cu No. 10 TW NEGRO ICONEL</v>
          </cell>
          <cell r="B179">
            <v>901</v>
          </cell>
          <cell r="C179" t="str">
            <v>ML</v>
          </cell>
          <cell r="D179">
            <v>1081.2</v>
          </cell>
          <cell r="E179">
            <v>172.99200000000002</v>
          </cell>
          <cell r="F179">
            <v>1254</v>
          </cell>
        </row>
        <row r="180">
          <cell r="A180" t="str">
            <v>ALAMBRE Cu No. 10 TW ROJO ICONEL</v>
          </cell>
          <cell r="B180">
            <v>901</v>
          </cell>
          <cell r="C180" t="str">
            <v>ML</v>
          </cell>
          <cell r="D180">
            <v>1081.2</v>
          </cell>
          <cell r="E180">
            <v>172.99200000000002</v>
          </cell>
          <cell r="F180">
            <v>1254</v>
          </cell>
        </row>
        <row r="181">
          <cell r="A181" t="str">
            <v xml:space="preserve">ALAMBRE Cu No. 12 THW </v>
          </cell>
          <cell r="B181">
            <v>590</v>
          </cell>
          <cell r="C181" t="str">
            <v>ML</v>
          </cell>
          <cell r="D181">
            <v>708</v>
          </cell>
          <cell r="E181">
            <v>113.28</v>
          </cell>
          <cell r="F181">
            <v>821</v>
          </cell>
        </row>
        <row r="182">
          <cell r="A182" t="str">
            <v>ALAMBRE Cu No. 12 TW  NEGRO ICONEL</v>
          </cell>
          <cell r="B182">
            <v>553</v>
          </cell>
          <cell r="C182" t="str">
            <v>ML</v>
          </cell>
          <cell r="D182">
            <v>663.6</v>
          </cell>
          <cell r="E182">
            <v>106.176</v>
          </cell>
          <cell r="F182">
            <v>770</v>
          </cell>
        </row>
        <row r="183">
          <cell r="A183" t="str">
            <v>ALAMBRE Cu No. 12 TW AMARILLO ICONEL</v>
          </cell>
          <cell r="B183">
            <v>553</v>
          </cell>
          <cell r="C183" t="str">
            <v>ML</v>
          </cell>
          <cell r="D183">
            <v>663.6</v>
          </cell>
          <cell r="E183">
            <v>106.176</v>
          </cell>
          <cell r="F183">
            <v>770</v>
          </cell>
        </row>
        <row r="184">
          <cell r="A184" t="str">
            <v>ALAMBRE Cu No. 12 TW AZUL ICONEL</v>
          </cell>
          <cell r="B184">
            <v>553</v>
          </cell>
          <cell r="C184" t="str">
            <v>ML</v>
          </cell>
          <cell r="D184">
            <v>663.6</v>
          </cell>
          <cell r="E184">
            <v>106.176</v>
          </cell>
          <cell r="F184">
            <v>770</v>
          </cell>
        </row>
        <row r="185">
          <cell r="A185" t="str">
            <v>ALAMBRE Cu No. 12 TW ROJO ICONEL</v>
          </cell>
          <cell r="B185">
            <v>553</v>
          </cell>
          <cell r="C185" t="str">
            <v>ML</v>
          </cell>
          <cell r="D185">
            <v>663.6</v>
          </cell>
          <cell r="E185">
            <v>106.176</v>
          </cell>
          <cell r="F185">
            <v>770</v>
          </cell>
        </row>
        <row r="186">
          <cell r="A186" t="str">
            <v>ALAMBRE Cu No. 12 TW VERDE ICONEL</v>
          </cell>
          <cell r="B186">
            <v>553</v>
          </cell>
          <cell r="C186" t="str">
            <v>ML</v>
          </cell>
          <cell r="D186">
            <v>663.6</v>
          </cell>
          <cell r="E186">
            <v>106.176</v>
          </cell>
          <cell r="F186">
            <v>770</v>
          </cell>
        </row>
        <row r="187">
          <cell r="A187" t="str">
            <v>ALAMBRE Cu No. 14 TF CHIPA</v>
          </cell>
          <cell r="B187">
            <v>198</v>
          </cell>
          <cell r="C187" t="str">
            <v>ML</v>
          </cell>
          <cell r="D187">
            <v>237.6</v>
          </cell>
          <cell r="E187">
            <v>38.015999999999998</v>
          </cell>
          <cell r="F187">
            <v>276</v>
          </cell>
        </row>
        <row r="188">
          <cell r="A188" t="str">
            <v>ALAMBRE Cu No. 2X22 JWP BLANCO PARALELO</v>
          </cell>
          <cell r="B188">
            <v>263</v>
          </cell>
          <cell r="C188" t="str">
            <v>ML</v>
          </cell>
          <cell r="D188">
            <v>315.59999999999997</v>
          </cell>
          <cell r="E188">
            <v>50.495999999999995</v>
          </cell>
          <cell r="F188">
            <v>366</v>
          </cell>
        </row>
        <row r="189">
          <cell r="A189" t="str">
            <v>ALAMBRE Cu No. 2X22 TIMBRE</v>
          </cell>
          <cell r="B189">
            <v>246</v>
          </cell>
          <cell r="C189" t="str">
            <v>ML</v>
          </cell>
          <cell r="D189">
            <v>295.2</v>
          </cell>
          <cell r="E189">
            <v>47.231999999999999</v>
          </cell>
          <cell r="F189">
            <v>342</v>
          </cell>
        </row>
        <row r="190">
          <cell r="A190" t="str">
            <v xml:space="preserve">ALAMBRE Cu No. 8 THW </v>
          </cell>
          <cell r="B190">
            <v>1513</v>
          </cell>
          <cell r="C190" t="str">
            <v>ML</v>
          </cell>
          <cell r="D190">
            <v>1815.6</v>
          </cell>
          <cell r="E190">
            <v>290.49599999999998</v>
          </cell>
          <cell r="F190">
            <v>2106</v>
          </cell>
        </row>
        <row r="191">
          <cell r="A191" t="str">
            <v>ALAMBRE Cu No. 8 THW</v>
          </cell>
          <cell r="B191">
            <v>1513</v>
          </cell>
          <cell r="C191" t="str">
            <v>ML</v>
          </cell>
          <cell r="D191">
            <v>1815.6</v>
          </cell>
          <cell r="E191">
            <v>290.49599999999998</v>
          </cell>
          <cell r="F191">
            <v>2106</v>
          </cell>
        </row>
        <row r="192">
          <cell r="A192" t="str">
            <v>ALAMBRE Cu No. 8 THW BLANCO</v>
          </cell>
          <cell r="B192">
            <v>1513</v>
          </cell>
          <cell r="C192" t="str">
            <v>ML</v>
          </cell>
          <cell r="D192">
            <v>1815.6</v>
          </cell>
          <cell r="E192">
            <v>290.49599999999998</v>
          </cell>
          <cell r="F192">
            <v>2106</v>
          </cell>
        </row>
        <row r="193">
          <cell r="A193" t="str">
            <v xml:space="preserve">ALAMBRE Cu No.10 THW </v>
          </cell>
          <cell r="B193">
            <v>969</v>
          </cell>
          <cell r="C193" t="str">
            <v>ML</v>
          </cell>
          <cell r="D193">
            <v>1162.8</v>
          </cell>
          <cell r="E193">
            <v>186.048</v>
          </cell>
          <cell r="F193">
            <v>1349</v>
          </cell>
        </row>
        <row r="194">
          <cell r="A194" t="str">
            <v>ALAMBRE Cu No.10 THW BLANCO</v>
          </cell>
          <cell r="B194">
            <v>969</v>
          </cell>
          <cell r="C194" t="str">
            <v>ML</v>
          </cell>
          <cell r="D194">
            <v>1162.8</v>
          </cell>
          <cell r="E194">
            <v>186.048</v>
          </cell>
          <cell r="F194">
            <v>1349</v>
          </cell>
        </row>
        <row r="195">
          <cell r="A195" t="str">
            <v>ALAMBRE Cu No.10 THW CHIPA</v>
          </cell>
          <cell r="B195">
            <v>969</v>
          </cell>
          <cell r="C195" t="str">
            <v>ML</v>
          </cell>
          <cell r="D195">
            <v>1162.8</v>
          </cell>
          <cell r="E195">
            <v>186.048</v>
          </cell>
          <cell r="F195">
            <v>1349</v>
          </cell>
        </row>
        <row r="196">
          <cell r="A196" t="str">
            <v>ALAMBRE Cu No.10 THW</v>
          </cell>
          <cell r="B196">
            <v>969</v>
          </cell>
          <cell r="C196" t="str">
            <v>ML</v>
          </cell>
          <cell r="D196">
            <v>1162.8</v>
          </cell>
          <cell r="E196">
            <v>186.048</v>
          </cell>
          <cell r="F196">
            <v>1349</v>
          </cell>
        </row>
        <row r="197">
          <cell r="A197" t="str">
            <v xml:space="preserve">ALAMBRE Cu No.10 THW </v>
          </cell>
          <cell r="B197">
            <v>969</v>
          </cell>
          <cell r="C197" t="str">
            <v>ML</v>
          </cell>
          <cell r="D197">
            <v>1162.8</v>
          </cell>
          <cell r="E197">
            <v>186.048</v>
          </cell>
          <cell r="F197">
            <v>1349</v>
          </cell>
        </row>
        <row r="198">
          <cell r="A198" t="str">
            <v xml:space="preserve">ALAMBRE Cu No.10 THW </v>
          </cell>
          <cell r="B198">
            <v>969</v>
          </cell>
          <cell r="C198" t="str">
            <v>ML</v>
          </cell>
          <cell r="D198">
            <v>1162.8</v>
          </cell>
          <cell r="E198">
            <v>186.048</v>
          </cell>
          <cell r="F198">
            <v>1349</v>
          </cell>
        </row>
        <row r="199">
          <cell r="A199" t="str">
            <v>ALAMBRE Cu No.10 TW AMARILLO</v>
          </cell>
          <cell r="B199">
            <v>901</v>
          </cell>
          <cell r="C199" t="str">
            <v>ML</v>
          </cell>
          <cell r="D199">
            <v>1081.2</v>
          </cell>
          <cell r="E199">
            <v>172.99200000000002</v>
          </cell>
          <cell r="F199">
            <v>1254</v>
          </cell>
        </row>
        <row r="200">
          <cell r="A200" t="str">
            <v>ALAMBRE Cu No.10 TW AZUL</v>
          </cell>
          <cell r="B200">
            <v>901</v>
          </cell>
          <cell r="C200" t="str">
            <v>ML</v>
          </cell>
          <cell r="D200">
            <v>1081.2</v>
          </cell>
          <cell r="E200">
            <v>172.99200000000002</v>
          </cell>
          <cell r="F200">
            <v>1254</v>
          </cell>
        </row>
        <row r="201">
          <cell r="A201" t="str">
            <v>ALAMBRE Cu No.10 TW BLANCO</v>
          </cell>
          <cell r="B201">
            <v>901</v>
          </cell>
          <cell r="C201" t="str">
            <v>ML</v>
          </cell>
          <cell r="D201">
            <v>1081.2</v>
          </cell>
          <cell r="E201">
            <v>172.99200000000002</v>
          </cell>
          <cell r="F201">
            <v>1254</v>
          </cell>
        </row>
        <row r="202">
          <cell r="A202" t="str">
            <v>ALAMBRE Cu No.10 TW BLANCO ELEKA</v>
          </cell>
          <cell r="B202">
            <v>901</v>
          </cell>
          <cell r="C202" t="str">
            <v>ML</v>
          </cell>
          <cell r="D202">
            <v>1081.2</v>
          </cell>
          <cell r="E202">
            <v>172.99200000000002</v>
          </cell>
          <cell r="F202">
            <v>1254</v>
          </cell>
        </row>
        <row r="203">
          <cell r="A203" t="str">
            <v>ALAMBRE Cu No.10 TW NEGRO</v>
          </cell>
          <cell r="B203">
            <v>901</v>
          </cell>
          <cell r="C203" t="str">
            <v>ML</v>
          </cell>
          <cell r="D203">
            <v>1081.2</v>
          </cell>
          <cell r="E203">
            <v>172.99200000000002</v>
          </cell>
          <cell r="F203">
            <v>1254</v>
          </cell>
        </row>
        <row r="204">
          <cell r="A204" t="str">
            <v>ALAMBRE Cu No.10 TW ROJO</v>
          </cell>
          <cell r="B204">
            <v>901</v>
          </cell>
          <cell r="C204" t="str">
            <v>ML</v>
          </cell>
          <cell r="D204">
            <v>1081.2</v>
          </cell>
          <cell r="E204">
            <v>172.99200000000002</v>
          </cell>
          <cell r="F204">
            <v>1254</v>
          </cell>
        </row>
        <row r="205">
          <cell r="A205" t="str">
            <v>ALAMBRE Cu No.10TW VERDE</v>
          </cell>
          <cell r="B205">
            <v>901</v>
          </cell>
          <cell r="C205" t="str">
            <v>ML</v>
          </cell>
          <cell r="D205">
            <v>1081.2</v>
          </cell>
          <cell r="E205">
            <v>172.99200000000002</v>
          </cell>
          <cell r="F205">
            <v>1254</v>
          </cell>
        </row>
        <row r="206">
          <cell r="A206" t="str">
            <v>ALAMBRE Cu No.12 DESNUDO</v>
          </cell>
          <cell r="B206">
            <v>478</v>
          </cell>
          <cell r="C206" t="str">
            <v>ML</v>
          </cell>
          <cell r="D206">
            <v>573.6</v>
          </cell>
          <cell r="E206">
            <v>91.77600000000001</v>
          </cell>
          <cell r="F206">
            <v>665</v>
          </cell>
        </row>
        <row r="207">
          <cell r="A207" t="str">
            <v xml:space="preserve">ALAMBRE Cu No.12 THW </v>
          </cell>
          <cell r="B207">
            <v>1200</v>
          </cell>
          <cell r="C207" t="str">
            <v>ML</v>
          </cell>
          <cell r="D207">
            <v>1440</v>
          </cell>
          <cell r="E207">
            <v>230.4</v>
          </cell>
          <cell r="F207">
            <v>1670</v>
          </cell>
        </row>
        <row r="208">
          <cell r="A208" t="str">
            <v>ALAMBRE Cu No.12 THW AZUL</v>
          </cell>
          <cell r="B208">
            <v>1200</v>
          </cell>
          <cell r="C208" t="str">
            <v>ML</v>
          </cell>
          <cell r="D208">
            <v>1440</v>
          </cell>
          <cell r="E208">
            <v>230.4</v>
          </cell>
          <cell r="F208">
            <v>1670</v>
          </cell>
        </row>
        <row r="209">
          <cell r="A209" t="str">
            <v>ALAMBRE Cu No.12 THW BLANCO</v>
          </cell>
          <cell r="B209">
            <v>1200</v>
          </cell>
          <cell r="C209" t="str">
            <v>ML</v>
          </cell>
          <cell r="D209">
            <v>1440</v>
          </cell>
          <cell r="E209">
            <v>230.4</v>
          </cell>
          <cell r="F209">
            <v>1670</v>
          </cell>
        </row>
        <row r="210">
          <cell r="A210" t="str">
            <v>ALAMBRE Cu No.12 THW CHIPA</v>
          </cell>
          <cell r="B210">
            <v>1200</v>
          </cell>
          <cell r="C210" t="str">
            <v>ML</v>
          </cell>
          <cell r="D210">
            <v>1440</v>
          </cell>
          <cell r="E210">
            <v>230.4</v>
          </cell>
          <cell r="F210">
            <v>1670</v>
          </cell>
        </row>
        <row r="211">
          <cell r="A211" t="str">
            <v>ALAMBRE Cu No.12 THW ROJO</v>
          </cell>
          <cell r="B211">
            <v>1200</v>
          </cell>
          <cell r="C211" t="str">
            <v>ML</v>
          </cell>
          <cell r="D211">
            <v>1440</v>
          </cell>
          <cell r="E211">
            <v>230.4</v>
          </cell>
          <cell r="F211">
            <v>1670</v>
          </cell>
        </row>
        <row r="212">
          <cell r="A212" t="str">
            <v xml:space="preserve">ALAMBRE Cu No.12 THW </v>
          </cell>
          <cell r="B212">
            <v>1200</v>
          </cell>
          <cell r="C212" t="str">
            <v>ML</v>
          </cell>
          <cell r="D212">
            <v>1440</v>
          </cell>
          <cell r="E212">
            <v>230.4</v>
          </cell>
          <cell r="F212">
            <v>1670</v>
          </cell>
        </row>
        <row r="213">
          <cell r="A213" t="str">
            <v>ALAMBRE Cu No.12 TW AMARILLO</v>
          </cell>
          <cell r="B213">
            <v>553</v>
          </cell>
          <cell r="C213" t="str">
            <v>ML</v>
          </cell>
          <cell r="D213">
            <v>663.6</v>
          </cell>
          <cell r="E213">
            <v>106.176</v>
          </cell>
          <cell r="F213">
            <v>770</v>
          </cell>
        </row>
        <row r="214">
          <cell r="A214" t="str">
            <v>ALAMBRE Cu No.12 TW AZUL</v>
          </cell>
          <cell r="B214">
            <v>553</v>
          </cell>
          <cell r="C214" t="str">
            <v>ML</v>
          </cell>
          <cell r="D214">
            <v>663.6</v>
          </cell>
          <cell r="E214">
            <v>106.176</v>
          </cell>
          <cell r="F214">
            <v>770</v>
          </cell>
        </row>
        <row r="215">
          <cell r="A215" t="str">
            <v>ALAMBRE Cu No.12 TW AZUL MARCA ELEKA</v>
          </cell>
          <cell r="B215">
            <v>553</v>
          </cell>
          <cell r="C215" t="str">
            <v>ML</v>
          </cell>
          <cell r="D215">
            <v>663.6</v>
          </cell>
          <cell r="E215">
            <v>106.176</v>
          </cell>
          <cell r="F215">
            <v>770</v>
          </cell>
        </row>
        <row r="216">
          <cell r="A216" t="str">
            <v>ALAMBRE Cu No.12 TW BLANCO</v>
          </cell>
          <cell r="B216">
            <v>553</v>
          </cell>
          <cell r="C216" t="str">
            <v>ML</v>
          </cell>
          <cell r="D216">
            <v>663.6</v>
          </cell>
          <cell r="E216">
            <v>106.176</v>
          </cell>
          <cell r="F216">
            <v>770</v>
          </cell>
        </row>
        <row r="217">
          <cell r="A217" t="str">
            <v>ALAMBRE Cu No.12 TW BLANCO ELEKA</v>
          </cell>
          <cell r="B217">
            <v>553</v>
          </cell>
          <cell r="C217" t="str">
            <v>ML</v>
          </cell>
          <cell r="D217">
            <v>663.6</v>
          </cell>
          <cell r="E217">
            <v>106.176</v>
          </cell>
          <cell r="F217">
            <v>770</v>
          </cell>
        </row>
        <row r="218">
          <cell r="A218" t="str">
            <v>ALAMBRE Cu No.12 TW NARANJA ELEKA</v>
          </cell>
          <cell r="B218">
            <v>553</v>
          </cell>
          <cell r="C218" t="str">
            <v>ML</v>
          </cell>
          <cell r="D218">
            <v>663.6</v>
          </cell>
          <cell r="E218">
            <v>106.176</v>
          </cell>
          <cell r="F218">
            <v>770</v>
          </cell>
        </row>
        <row r="219">
          <cell r="A219" t="str">
            <v>ALAMBRE Cu No.12 TW NEGRO</v>
          </cell>
          <cell r="B219">
            <v>553</v>
          </cell>
          <cell r="C219" t="str">
            <v>ML</v>
          </cell>
          <cell r="D219">
            <v>663.6</v>
          </cell>
          <cell r="E219">
            <v>106.176</v>
          </cell>
          <cell r="F219">
            <v>770</v>
          </cell>
        </row>
        <row r="220">
          <cell r="A220" t="str">
            <v>ALAMBRE Cu No.12 TW ROJO</v>
          </cell>
          <cell r="B220">
            <v>553</v>
          </cell>
          <cell r="C220" t="str">
            <v>ML</v>
          </cell>
          <cell r="D220">
            <v>663.6</v>
          </cell>
          <cell r="E220">
            <v>106.176</v>
          </cell>
          <cell r="F220">
            <v>770</v>
          </cell>
        </row>
        <row r="221">
          <cell r="A221" t="str">
            <v>ALAMBRE Cu No.12 TW VERDE</v>
          </cell>
          <cell r="B221">
            <v>553</v>
          </cell>
          <cell r="C221" t="str">
            <v>ML</v>
          </cell>
          <cell r="D221">
            <v>663.6</v>
          </cell>
          <cell r="E221">
            <v>106.176</v>
          </cell>
          <cell r="F221">
            <v>770</v>
          </cell>
        </row>
        <row r="222">
          <cell r="A222" t="str">
            <v>ALAMBRE Cu No.14 DESNUDO</v>
          </cell>
          <cell r="B222">
            <v>520</v>
          </cell>
          <cell r="C222" t="str">
            <v>ML</v>
          </cell>
          <cell r="D222">
            <v>624</v>
          </cell>
          <cell r="E222">
            <v>99.84</v>
          </cell>
          <cell r="F222">
            <v>724</v>
          </cell>
        </row>
        <row r="223">
          <cell r="A223" t="str">
            <v>ALAMBRE Cu No.14 THW AZUL</v>
          </cell>
          <cell r="B223">
            <v>444</v>
          </cell>
          <cell r="C223" t="str">
            <v>ML</v>
          </cell>
          <cell r="D223">
            <v>532.79999999999995</v>
          </cell>
          <cell r="E223">
            <v>85.24799999999999</v>
          </cell>
          <cell r="F223">
            <v>618</v>
          </cell>
        </row>
        <row r="224">
          <cell r="A224" t="str">
            <v>ALAMBRE Cu No.14 THW BLANCO</v>
          </cell>
          <cell r="B224">
            <v>444</v>
          </cell>
          <cell r="C224" t="str">
            <v>ML</v>
          </cell>
          <cell r="D224">
            <v>532.79999999999995</v>
          </cell>
          <cell r="E224">
            <v>85.24799999999999</v>
          </cell>
          <cell r="F224">
            <v>618</v>
          </cell>
        </row>
        <row r="225">
          <cell r="A225" t="str">
            <v>ALAMBRE Cu No.14 THW NEGRO</v>
          </cell>
          <cell r="B225">
            <v>444</v>
          </cell>
          <cell r="C225" t="str">
            <v>ML</v>
          </cell>
          <cell r="D225">
            <v>532.79999999999995</v>
          </cell>
          <cell r="E225">
            <v>85.24799999999999</v>
          </cell>
          <cell r="F225">
            <v>618</v>
          </cell>
        </row>
        <row r="226">
          <cell r="A226" t="str">
            <v>ALAMBRE Cu No.14 THW ROJO</v>
          </cell>
          <cell r="B226">
            <v>444</v>
          </cell>
          <cell r="C226" t="str">
            <v>ML</v>
          </cell>
          <cell r="D226">
            <v>532.79999999999995</v>
          </cell>
          <cell r="E226">
            <v>85.24799999999999</v>
          </cell>
          <cell r="F226">
            <v>618</v>
          </cell>
        </row>
        <row r="227">
          <cell r="A227" t="str">
            <v>ALAMBRE Cu No.14 THW VERDE</v>
          </cell>
          <cell r="B227">
            <v>444</v>
          </cell>
          <cell r="C227" t="str">
            <v>ML</v>
          </cell>
          <cell r="D227">
            <v>532.79999999999995</v>
          </cell>
          <cell r="E227">
            <v>85.24799999999999</v>
          </cell>
          <cell r="F227">
            <v>618</v>
          </cell>
        </row>
        <row r="228">
          <cell r="A228" t="str">
            <v>ALAMBRE Cu No.14 TW AMARILLO</v>
          </cell>
          <cell r="B228">
            <v>387</v>
          </cell>
          <cell r="C228" t="str">
            <v>ML</v>
          </cell>
          <cell r="D228">
            <v>464.4</v>
          </cell>
          <cell r="E228">
            <v>74.304000000000002</v>
          </cell>
          <cell r="F228">
            <v>539</v>
          </cell>
        </row>
        <row r="229">
          <cell r="A229" t="str">
            <v>ALAMBRE Cu No.14 TW AMARILLO ELEKA</v>
          </cell>
          <cell r="B229">
            <v>387</v>
          </cell>
          <cell r="C229" t="str">
            <v>ML</v>
          </cell>
          <cell r="D229">
            <v>464.4</v>
          </cell>
          <cell r="E229">
            <v>74.304000000000002</v>
          </cell>
          <cell r="F229">
            <v>539</v>
          </cell>
        </row>
        <row r="230">
          <cell r="A230" t="str">
            <v>ALAMBRE Cu No.14 TW AZUL</v>
          </cell>
          <cell r="B230">
            <v>387</v>
          </cell>
          <cell r="C230" t="str">
            <v>ML</v>
          </cell>
          <cell r="D230">
            <v>464.4</v>
          </cell>
          <cell r="E230">
            <v>74.304000000000002</v>
          </cell>
          <cell r="F230">
            <v>539</v>
          </cell>
        </row>
        <row r="231">
          <cell r="A231" t="str">
            <v>ALAMBRE Cu No.14 TW AZUL  ELEKA</v>
          </cell>
          <cell r="B231">
            <v>387</v>
          </cell>
          <cell r="C231" t="str">
            <v>ML</v>
          </cell>
          <cell r="D231">
            <v>464.4</v>
          </cell>
          <cell r="E231">
            <v>74.304000000000002</v>
          </cell>
          <cell r="F231">
            <v>539</v>
          </cell>
        </row>
        <row r="232">
          <cell r="A232" t="str">
            <v>ALAMBRE Cu No.14 TW BLANCO</v>
          </cell>
          <cell r="B232">
            <v>387</v>
          </cell>
          <cell r="C232" t="str">
            <v>ML</v>
          </cell>
          <cell r="D232">
            <v>464.4</v>
          </cell>
          <cell r="E232">
            <v>74.304000000000002</v>
          </cell>
          <cell r="F232">
            <v>539</v>
          </cell>
        </row>
        <row r="233">
          <cell r="A233" t="str">
            <v>ALAMBRE Cu No.14 TW BLANCO ELEKA</v>
          </cell>
          <cell r="B233">
            <v>387</v>
          </cell>
          <cell r="C233" t="str">
            <v>ML</v>
          </cell>
          <cell r="D233">
            <v>464.4</v>
          </cell>
          <cell r="E233">
            <v>74.304000000000002</v>
          </cell>
          <cell r="F233">
            <v>539</v>
          </cell>
        </row>
        <row r="234">
          <cell r="A234" t="str">
            <v>ALAMBRE Cu No.14 TW NARANJA  ELEKA</v>
          </cell>
          <cell r="B234">
            <v>387</v>
          </cell>
          <cell r="C234" t="str">
            <v>ML</v>
          </cell>
          <cell r="D234">
            <v>464.4</v>
          </cell>
          <cell r="E234">
            <v>74.304000000000002</v>
          </cell>
          <cell r="F234">
            <v>539</v>
          </cell>
        </row>
        <row r="235">
          <cell r="A235" t="str">
            <v>ALAMBRE Cu No.14 TW NEGRO</v>
          </cell>
          <cell r="B235">
            <v>387</v>
          </cell>
          <cell r="C235" t="str">
            <v>ML</v>
          </cell>
          <cell r="D235">
            <v>464.4</v>
          </cell>
          <cell r="E235">
            <v>74.304000000000002</v>
          </cell>
          <cell r="F235">
            <v>539</v>
          </cell>
        </row>
        <row r="236">
          <cell r="A236" t="str">
            <v>ALAMBRE Cu No.14 TW ROJO</v>
          </cell>
          <cell r="B236">
            <v>387</v>
          </cell>
          <cell r="C236" t="str">
            <v>ML</v>
          </cell>
          <cell r="D236">
            <v>464.4</v>
          </cell>
          <cell r="E236">
            <v>74.304000000000002</v>
          </cell>
          <cell r="F236">
            <v>539</v>
          </cell>
        </row>
        <row r="237">
          <cell r="A237" t="str">
            <v>ALAMBRE Cu No.14 TW VERDE</v>
          </cell>
          <cell r="B237">
            <v>387</v>
          </cell>
          <cell r="C237" t="str">
            <v>ML</v>
          </cell>
          <cell r="D237">
            <v>464.4</v>
          </cell>
          <cell r="E237">
            <v>74.304000000000002</v>
          </cell>
          <cell r="F237">
            <v>539</v>
          </cell>
        </row>
        <row r="238">
          <cell r="A238" t="str">
            <v>ALAMBRE Cu No.14THW AMARILLO</v>
          </cell>
          <cell r="B238">
            <v>444</v>
          </cell>
          <cell r="C238" t="str">
            <v>ML</v>
          </cell>
          <cell r="D238">
            <v>532.79999999999995</v>
          </cell>
          <cell r="E238">
            <v>85.24799999999999</v>
          </cell>
          <cell r="F238">
            <v>618</v>
          </cell>
        </row>
        <row r="239">
          <cell r="A239" t="str">
            <v>ALAMBRE Cu No.16 DESNUDO</v>
          </cell>
          <cell r="B239">
            <v>241</v>
          </cell>
          <cell r="C239" t="str">
            <v>ML</v>
          </cell>
          <cell r="D239">
            <v>289.2</v>
          </cell>
          <cell r="E239">
            <v>46.271999999999998</v>
          </cell>
          <cell r="F239">
            <v>335</v>
          </cell>
        </row>
        <row r="240">
          <cell r="A240" t="str">
            <v>ALAMBRE Cu No.18 TF ROJO</v>
          </cell>
          <cell r="B240">
            <v>202</v>
          </cell>
          <cell r="C240" t="str">
            <v>ML</v>
          </cell>
          <cell r="D240">
            <v>242.39999999999998</v>
          </cell>
          <cell r="E240">
            <v>38.783999999999999</v>
          </cell>
          <cell r="F240">
            <v>281</v>
          </cell>
        </row>
        <row r="241">
          <cell r="A241" t="str">
            <v>ALAMBRE Cu No.6 THW NEGRO</v>
          </cell>
          <cell r="B241">
            <v>5000</v>
          </cell>
          <cell r="C241" t="str">
            <v>ML</v>
          </cell>
          <cell r="D241">
            <v>6000</v>
          </cell>
          <cell r="E241">
            <v>960</v>
          </cell>
          <cell r="F241">
            <v>6960</v>
          </cell>
        </row>
        <row r="242">
          <cell r="A242" t="str">
            <v>ALAMBRE Cu No.6 TW CHIPA</v>
          </cell>
          <cell r="B242">
            <v>1312</v>
          </cell>
          <cell r="C242" t="str">
            <v>ML</v>
          </cell>
          <cell r="D242">
            <v>1574.3999999999999</v>
          </cell>
          <cell r="E242">
            <v>251.904</v>
          </cell>
          <cell r="F242">
            <v>1826</v>
          </cell>
        </row>
        <row r="243">
          <cell r="A243" t="str">
            <v>ALAMBRE Cu No.8 THW AZUL</v>
          </cell>
          <cell r="B243">
            <v>1513</v>
          </cell>
          <cell r="C243" t="str">
            <v>ML</v>
          </cell>
          <cell r="D243">
            <v>1815.6</v>
          </cell>
          <cell r="E243">
            <v>290.49599999999998</v>
          </cell>
          <cell r="F243">
            <v>2106</v>
          </cell>
        </row>
        <row r="244">
          <cell r="A244" t="str">
            <v>ALAMBRE Cu No.8 THW NEGRO</v>
          </cell>
          <cell r="B244">
            <v>1513</v>
          </cell>
          <cell r="C244" t="str">
            <v>ML</v>
          </cell>
          <cell r="D244">
            <v>1815.6</v>
          </cell>
          <cell r="E244">
            <v>290.49599999999998</v>
          </cell>
          <cell r="F244">
            <v>2106</v>
          </cell>
        </row>
        <row r="245">
          <cell r="A245" t="str">
            <v>ALAMBRE Cu No.8 THW ROJO</v>
          </cell>
          <cell r="B245">
            <v>1513</v>
          </cell>
          <cell r="C245" t="str">
            <v>ML</v>
          </cell>
          <cell r="D245">
            <v>1815.6</v>
          </cell>
          <cell r="E245">
            <v>290.49599999999998</v>
          </cell>
          <cell r="F245">
            <v>2106</v>
          </cell>
        </row>
        <row r="246">
          <cell r="A246" t="str">
            <v>ALAMBRE Cu No.8 THW VERDE</v>
          </cell>
          <cell r="B246">
            <v>1513</v>
          </cell>
          <cell r="C246" t="str">
            <v>ML</v>
          </cell>
          <cell r="D246">
            <v>1815.6</v>
          </cell>
          <cell r="E246">
            <v>290.49599999999998</v>
          </cell>
          <cell r="F246">
            <v>2106</v>
          </cell>
        </row>
        <row r="247">
          <cell r="A247" t="str">
            <v>ALAMBRE Cu No.8 TW AMARILLO</v>
          </cell>
          <cell r="B247">
            <v>1432</v>
          </cell>
          <cell r="C247" t="str">
            <v>ML</v>
          </cell>
          <cell r="D247">
            <v>1718.3999999999999</v>
          </cell>
          <cell r="E247">
            <v>274.94399999999996</v>
          </cell>
          <cell r="F247">
            <v>1993</v>
          </cell>
        </row>
        <row r="248">
          <cell r="A248" t="str">
            <v>ALAMBRE Cu No.8 TW BLANCO ELEKA</v>
          </cell>
          <cell r="B248">
            <v>1432</v>
          </cell>
          <cell r="C248" t="str">
            <v>ML</v>
          </cell>
          <cell r="D248">
            <v>1718.3999999999999</v>
          </cell>
          <cell r="E248">
            <v>274.94399999999996</v>
          </cell>
          <cell r="F248">
            <v>1993</v>
          </cell>
        </row>
        <row r="249">
          <cell r="A249" t="str">
            <v>ALAMBRE Cu No.8 TW NEGRO</v>
          </cell>
          <cell r="B249">
            <v>1432</v>
          </cell>
          <cell r="C249" t="str">
            <v>ML</v>
          </cell>
          <cell r="D249">
            <v>1718.3999999999999</v>
          </cell>
          <cell r="E249">
            <v>274.94399999999996</v>
          </cell>
          <cell r="F249">
            <v>1993</v>
          </cell>
        </row>
        <row r="250">
          <cell r="A250" t="str">
            <v>ALAMBRE Cu No.8 TW NEGRO PROCABLES</v>
          </cell>
          <cell r="B250">
            <v>1432</v>
          </cell>
          <cell r="C250" t="str">
            <v>ML</v>
          </cell>
          <cell r="D250">
            <v>1718.3999999999999</v>
          </cell>
          <cell r="E250">
            <v>274.94399999999996</v>
          </cell>
          <cell r="F250">
            <v>1993</v>
          </cell>
        </row>
        <row r="251">
          <cell r="A251" t="str">
            <v>ALAMBRE Cu No.8 TW ROJO</v>
          </cell>
          <cell r="B251">
            <v>1432</v>
          </cell>
          <cell r="C251" t="str">
            <v>ML</v>
          </cell>
          <cell r="D251">
            <v>1718.3999999999999</v>
          </cell>
          <cell r="E251">
            <v>274.94399999999996</v>
          </cell>
          <cell r="F251">
            <v>1993</v>
          </cell>
        </row>
        <row r="252">
          <cell r="A252" t="str">
            <v>ALAMBRE Cu No.8 TW VERDE</v>
          </cell>
          <cell r="B252">
            <v>1432</v>
          </cell>
          <cell r="C252" t="str">
            <v>ML</v>
          </cell>
          <cell r="D252">
            <v>1718.3999999999999</v>
          </cell>
          <cell r="E252">
            <v>274.94399999999996</v>
          </cell>
          <cell r="F252">
            <v>1993</v>
          </cell>
        </row>
        <row r="253">
          <cell r="A253" t="str">
            <v>ALAMBRE Cu No.8TW AZUL  ELEKA</v>
          </cell>
          <cell r="B253">
            <v>1432</v>
          </cell>
          <cell r="C253" t="str">
            <v>ML</v>
          </cell>
          <cell r="D253">
            <v>1718.3999999999999</v>
          </cell>
          <cell r="E253">
            <v>274.94399999999996</v>
          </cell>
          <cell r="F253">
            <v>1993</v>
          </cell>
        </row>
        <row r="254">
          <cell r="A254" t="str">
            <v>ALAMBRE Cu.10 DESNUDO</v>
          </cell>
          <cell r="B254">
            <v>749</v>
          </cell>
          <cell r="C254" t="str">
            <v>ML</v>
          </cell>
          <cell r="D254">
            <v>898.8</v>
          </cell>
          <cell r="E254">
            <v>143.80799999999999</v>
          </cell>
          <cell r="F254">
            <v>1043</v>
          </cell>
        </row>
        <row r="255">
          <cell r="A255" t="str">
            <v>ALAMBRE DE PASE CHOCO AMARILLO 2X0.5</v>
          </cell>
          <cell r="B255">
            <v>85</v>
          </cell>
          <cell r="C255" t="str">
            <v>ML</v>
          </cell>
          <cell r="D255">
            <v>102</v>
          </cell>
          <cell r="E255">
            <v>16.32</v>
          </cell>
          <cell r="F255">
            <v>118</v>
          </cell>
        </row>
        <row r="256">
          <cell r="A256" t="str">
            <v>ALAMBRE DULCE NO. 18</v>
          </cell>
          <cell r="B256">
            <v>1311</v>
          </cell>
          <cell r="C256" t="str">
            <v>ML</v>
          </cell>
          <cell r="D256">
            <v>1573.2</v>
          </cell>
          <cell r="E256">
            <v>251.71200000000002</v>
          </cell>
          <cell r="F256">
            <v>1825</v>
          </cell>
        </row>
        <row r="257">
          <cell r="A257" t="str">
            <v>ALAMBRE MINIDISTRIBUIDOR 2X0.5 SIEMENS B</v>
          </cell>
          <cell r="B257">
            <v>110</v>
          </cell>
          <cell r="C257" t="str">
            <v>ML</v>
          </cell>
          <cell r="D257">
            <v>132</v>
          </cell>
          <cell r="E257">
            <v>21.12</v>
          </cell>
          <cell r="F257">
            <v>153</v>
          </cell>
        </row>
        <row r="258">
          <cell r="A258" t="str">
            <v>ALAMBRE TELEFONICO DE PASE ROJO/AZUL</v>
          </cell>
          <cell r="B258">
            <v>198</v>
          </cell>
          <cell r="C258" t="str">
            <v>ML</v>
          </cell>
          <cell r="D258">
            <v>237.6</v>
          </cell>
          <cell r="E258">
            <v>38.015999999999998</v>
          </cell>
          <cell r="F258">
            <v>276</v>
          </cell>
        </row>
        <row r="259">
          <cell r="A259" t="str">
            <v>ALAMBRE TELEFONICO NEOPREN 2X18</v>
          </cell>
          <cell r="B259">
            <v>521</v>
          </cell>
          <cell r="C259" t="str">
            <v>ML</v>
          </cell>
          <cell r="D259">
            <v>625.19999999999993</v>
          </cell>
          <cell r="E259">
            <v>100.032</v>
          </cell>
          <cell r="F259">
            <v>725</v>
          </cell>
        </row>
        <row r="260">
          <cell r="A260" t="str">
            <v>ALAMBRE TELEFONICO NEOPREN 2X20</v>
          </cell>
          <cell r="B260">
            <v>408</v>
          </cell>
          <cell r="C260" t="str">
            <v>ML</v>
          </cell>
          <cell r="D260">
            <v>489.59999999999997</v>
          </cell>
          <cell r="E260">
            <v>78.335999999999999</v>
          </cell>
          <cell r="F260">
            <v>568</v>
          </cell>
        </row>
        <row r="261">
          <cell r="A261" t="str">
            <v>ALAMBRE TELEFONICO NEOPREN 2X20CHIPA</v>
          </cell>
          <cell r="B261">
            <v>408</v>
          </cell>
          <cell r="C261" t="str">
            <v>ML</v>
          </cell>
          <cell r="D261">
            <v>489.59999999999997</v>
          </cell>
          <cell r="E261">
            <v>78.335999999999999</v>
          </cell>
          <cell r="F261">
            <v>568</v>
          </cell>
        </row>
        <row r="262">
          <cell r="A262" t="str">
            <v>ALAMBRE Cu No.8 TW BLANCO</v>
          </cell>
          <cell r="B262">
            <v>1432</v>
          </cell>
          <cell r="C262" t="str">
            <v>ML</v>
          </cell>
          <cell r="D262">
            <v>1718.3999999999999</v>
          </cell>
          <cell r="E262">
            <v>274.94399999999996</v>
          </cell>
          <cell r="F262">
            <v>1993</v>
          </cell>
        </row>
        <row r="263">
          <cell r="A263" t="str">
            <v>ALAMBRE Cu No 12TW CHIPA</v>
          </cell>
          <cell r="B263">
            <v>553</v>
          </cell>
          <cell r="C263" t="str">
            <v>ML</v>
          </cell>
          <cell r="D263">
            <v>663.6</v>
          </cell>
          <cell r="E263">
            <v>106.176</v>
          </cell>
          <cell r="F263">
            <v>770</v>
          </cell>
        </row>
        <row r="264">
          <cell r="A264" t="str">
            <v>AMARRE 145MM (6") BLANCO</v>
          </cell>
          <cell r="B264">
            <v>50</v>
          </cell>
          <cell r="C264" t="str">
            <v>UND</v>
          </cell>
          <cell r="D264">
            <v>60</v>
          </cell>
          <cell r="E264">
            <v>9.6</v>
          </cell>
          <cell r="F264">
            <v>70</v>
          </cell>
        </row>
        <row r="265">
          <cell r="A265" t="str">
            <v>AMARRE 149MM (59") NEGRO</v>
          </cell>
          <cell r="B265">
            <v>213</v>
          </cell>
          <cell r="C265" t="str">
            <v>UND</v>
          </cell>
          <cell r="D265">
            <v>255.6</v>
          </cell>
          <cell r="E265">
            <v>40.896000000000001</v>
          </cell>
          <cell r="F265">
            <v>296</v>
          </cell>
        </row>
        <row r="266">
          <cell r="A266" t="str">
            <v>AMARRE 202MM (8") BLANCO</v>
          </cell>
          <cell r="B266">
            <v>75</v>
          </cell>
          <cell r="C266" t="str">
            <v>UND</v>
          </cell>
          <cell r="D266">
            <v>90</v>
          </cell>
          <cell r="E266">
            <v>14.4</v>
          </cell>
          <cell r="F266">
            <v>104</v>
          </cell>
        </row>
        <row r="267">
          <cell r="A267" t="str">
            <v>AMARRE 202MM (8") NEGRO</v>
          </cell>
          <cell r="B267">
            <v>600</v>
          </cell>
          <cell r="C267" t="str">
            <v>UND</v>
          </cell>
          <cell r="D267">
            <v>720</v>
          </cell>
          <cell r="E267">
            <v>115.2</v>
          </cell>
          <cell r="F267">
            <v>835</v>
          </cell>
        </row>
        <row r="268">
          <cell r="A268" t="str">
            <v>AMARRE 305MM (12") BLANCO</v>
          </cell>
          <cell r="B268">
            <v>128</v>
          </cell>
          <cell r="C268" t="str">
            <v>UND</v>
          </cell>
          <cell r="D268">
            <v>153.6</v>
          </cell>
          <cell r="E268">
            <v>24.576000000000001</v>
          </cell>
          <cell r="F268">
            <v>178</v>
          </cell>
        </row>
        <row r="269">
          <cell r="A269" t="str">
            <v>AMARRE 381MM (15") BLANCO</v>
          </cell>
          <cell r="B269">
            <v>270</v>
          </cell>
          <cell r="C269" t="str">
            <v>UND</v>
          </cell>
          <cell r="D269">
            <v>324</v>
          </cell>
          <cell r="E269">
            <v>51.84</v>
          </cell>
          <cell r="F269">
            <v>376</v>
          </cell>
        </row>
        <row r="270">
          <cell r="A270" t="str">
            <v>AMARRE 381MM (15") BLANCO TRABAJO PESADO</v>
          </cell>
          <cell r="B270">
            <v>528</v>
          </cell>
          <cell r="C270" t="str">
            <v>UND</v>
          </cell>
          <cell r="D270">
            <v>633.6</v>
          </cell>
          <cell r="E270">
            <v>101.376</v>
          </cell>
          <cell r="F270">
            <v>735</v>
          </cell>
        </row>
        <row r="271">
          <cell r="A271" t="str">
            <v>AMARRE 890MM (35") NEGRO</v>
          </cell>
          <cell r="B271">
            <v>2033</v>
          </cell>
          <cell r="C271" t="str">
            <v>UND</v>
          </cell>
          <cell r="D271">
            <v>2439.6</v>
          </cell>
          <cell r="E271">
            <v>390.33600000000001</v>
          </cell>
          <cell r="F271">
            <v>2830</v>
          </cell>
        </row>
        <row r="272">
          <cell r="A272" t="str">
            <v>AMARRE 95MM (4") BLANCO</v>
          </cell>
          <cell r="B272">
            <v>35</v>
          </cell>
          <cell r="C272" t="str">
            <v>UND</v>
          </cell>
          <cell r="D272">
            <v>42</v>
          </cell>
          <cell r="E272">
            <v>6.72</v>
          </cell>
          <cell r="F272">
            <v>49</v>
          </cell>
        </row>
        <row r="273">
          <cell r="A273" t="str">
            <v>AMARRE PLASTCIO 140MM</v>
          </cell>
          <cell r="B273">
            <v>52</v>
          </cell>
          <cell r="C273" t="str">
            <v>UND</v>
          </cell>
          <cell r="D273">
            <v>62.4</v>
          </cell>
          <cell r="E273">
            <v>9.984</v>
          </cell>
          <cell r="F273">
            <v>72</v>
          </cell>
        </row>
        <row r="274">
          <cell r="A274" t="str">
            <v>AMARRE PLASTICO 170MM</v>
          </cell>
          <cell r="B274">
            <v>52</v>
          </cell>
          <cell r="C274" t="str">
            <v>UND</v>
          </cell>
          <cell r="D274">
            <v>62.4</v>
          </cell>
          <cell r="E274">
            <v>9.984</v>
          </cell>
          <cell r="F274">
            <v>72</v>
          </cell>
        </row>
        <row r="275">
          <cell r="A275" t="str">
            <v>AMARRE PLASTICO 300 MM</v>
          </cell>
          <cell r="B275">
            <v>118</v>
          </cell>
          <cell r="C275" t="str">
            <v>UND</v>
          </cell>
          <cell r="D275">
            <v>141.6</v>
          </cell>
          <cell r="E275">
            <v>22.655999999999999</v>
          </cell>
          <cell r="F275">
            <v>164</v>
          </cell>
        </row>
        <row r="276">
          <cell r="A276" t="str">
            <v>AMARRE PLASTICO IDENTIFICACION CABLE</v>
          </cell>
          <cell r="B276">
            <v>78</v>
          </cell>
          <cell r="C276" t="str">
            <v>UND</v>
          </cell>
          <cell r="D276">
            <v>93.6</v>
          </cell>
          <cell r="E276">
            <v>14.975999999999999</v>
          </cell>
          <cell r="F276">
            <v>109</v>
          </cell>
        </row>
        <row r="277">
          <cell r="A277" t="str">
            <v>AMARRE PLASTICO NEGRO 140MM</v>
          </cell>
          <cell r="B277">
            <v>52</v>
          </cell>
          <cell r="C277" t="str">
            <v>UND</v>
          </cell>
          <cell r="D277">
            <v>62.4</v>
          </cell>
          <cell r="E277">
            <v>9.984</v>
          </cell>
          <cell r="F277">
            <v>72</v>
          </cell>
        </row>
        <row r="278">
          <cell r="A278" t="str">
            <v>AMARRE PLASTICO NEGRO 200 MM</v>
          </cell>
          <cell r="B278">
            <v>60</v>
          </cell>
          <cell r="C278" t="str">
            <v>UND</v>
          </cell>
          <cell r="D278">
            <v>72</v>
          </cell>
          <cell r="E278">
            <v>11.52</v>
          </cell>
          <cell r="F278">
            <v>84</v>
          </cell>
        </row>
        <row r="279">
          <cell r="A279" t="str">
            <v>AMARRE PLASTICO NEGRO 90MM</v>
          </cell>
          <cell r="B279">
            <v>52</v>
          </cell>
          <cell r="C279" t="str">
            <v>UND</v>
          </cell>
          <cell r="D279">
            <v>62.4</v>
          </cell>
          <cell r="E279">
            <v>9.984</v>
          </cell>
          <cell r="F279">
            <v>72</v>
          </cell>
        </row>
        <row r="280">
          <cell r="A280" t="str">
            <v>AMORTIGUADOR CABLE 1/4</v>
          </cell>
          <cell r="B280">
            <v>9700</v>
          </cell>
          <cell r="C280" t="str">
            <v>UND</v>
          </cell>
          <cell r="D280">
            <v>11640</v>
          </cell>
          <cell r="E280">
            <v>1862.4</v>
          </cell>
          <cell r="F280">
            <v>13502</v>
          </cell>
        </row>
        <row r="281">
          <cell r="A281" t="str">
            <v>AMORTIGUADOR CABLE 2/0 - 4 LIBRAS</v>
          </cell>
          <cell r="B281">
            <v>8639</v>
          </cell>
          <cell r="C281" t="str">
            <v>UND</v>
          </cell>
          <cell r="D281">
            <v>10366.799999999999</v>
          </cell>
          <cell r="E281">
            <v>1658.6879999999999</v>
          </cell>
          <cell r="F281">
            <v>12025</v>
          </cell>
        </row>
        <row r="282">
          <cell r="A282" t="str">
            <v>AMORTIGUADOR CABLE 3/8</v>
          </cell>
          <cell r="B282">
            <v>12000</v>
          </cell>
          <cell r="C282" t="str">
            <v>UND</v>
          </cell>
          <cell r="D282">
            <v>14400</v>
          </cell>
          <cell r="E282">
            <v>2304</v>
          </cell>
          <cell r="F282">
            <v>16704</v>
          </cell>
        </row>
        <row r="283">
          <cell r="A283" t="str">
            <v>AMORTIGUADOR CABLE 397.5</v>
          </cell>
          <cell r="B283">
            <v>25520</v>
          </cell>
          <cell r="C283" t="str">
            <v>UND</v>
          </cell>
          <cell r="D283">
            <v>30624</v>
          </cell>
          <cell r="E283">
            <v>4899.84</v>
          </cell>
          <cell r="F283">
            <v>35524</v>
          </cell>
        </row>
        <row r="284">
          <cell r="A284" t="str">
            <v>AMORTIGUADOR CABLE 4/0</v>
          </cell>
          <cell r="B284">
            <v>10100</v>
          </cell>
          <cell r="C284" t="str">
            <v>UND</v>
          </cell>
          <cell r="D284">
            <v>12120</v>
          </cell>
          <cell r="E284">
            <v>1939.2</v>
          </cell>
          <cell r="F284">
            <v>14059</v>
          </cell>
        </row>
        <row r="285">
          <cell r="A285" t="str">
            <v>AMORTIGUADOR CABLE No.2</v>
          </cell>
          <cell r="B285">
            <v>8454</v>
          </cell>
          <cell r="C285" t="str">
            <v>UND</v>
          </cell>
          <cell r="D285">
            <v>10144.799999999999</v>
          </cell>
          <cell r="E285">
            <v>1623.1679999999999</v>
          </cell>
          <cell r="F285">
            <v>11768</v>
          </cell>
        </row>
        <row r="286">
          <cell r="A286" t="str">
            <v>AMPERIMETRO 0/500A CELSA</v>
          </cell>
          <cell r="B286">
            <v>42000</v>
          </cell>
          <cell r="C286" t="str">
            <v>UND</v>
          </cell>
          <cell r="D286">
            <v>50400</v>
          </cell>
          <cell r="E286">
            <v>8064</v>
          </cell>
          <cell r="F286">
            <v>58464</v>
          </cell>
        </row>
        <row r="287">
          <cell r="A287" t="str">
            <v>AMPERIMETRO 0-100/5AMP.</v>
          </cell>
          <cell r="B287">
            <v>95800</v>
          </cell>
          <cell r="C287" t="str">
            <v>UND</v>
          </cell>
          <cell r="D287">
            <v>114960</v>
          </cell>
          <cell r="E287">
            <v>18393.600000000002</v>
          </cell>
          <cell r="F287">
            <v>133354</v>
          </cell>
        </row>
        <row r="288">
          <cell r="A288" t="str">
            <v>AMPERIMETRO 0-1000/5AMP.</v>
          </cell>
          <cell r="B288">
            <v>95800</v>
          </cell>
          <cell r="C288" t="str">
            <v>UND</v>
          </cell>
          <cell r="D288">
            <v>114960</v>
          </cell>
          <cell r="E288">
            <v>18393.600000000002</v>
          </cell>
          <cell r="F288">
            <v>133354</v>
          </cell>
        </row>
        <row r="289">
          <cell r="A289" t="str">
            <v>AMPERIMETRO 0-1500/5AMP.</v>
          </cell>
          <cell r="B289">
            <v>95800</v>
          </cell>
          <cell r="C289" t="str">
            <v>UND</v>
          </cell>
          <cell r="D289">
            <v>114960</v>
          </cell>
          <cell r="E289">
            <v>18393.600000000002</v>
          </cell>
          <cell r="F289">
            <v>133354</v>
          </cell>
        </row>
        <row r="290">
          <cell r="A290" t="str">
            <v>AMPERIMETRO 0-15AMP.</v>
          </cell>
          <cell r="B290">
            <v>117700</v>
          </cell>
          <cell r="C290" t="str">
            <v>UND</v>
          </cell>
          <cell r="D290">
            <v>141240</v>
          </cell>
          <cell r="E290">
            <v>22598.400000000001</v>
          </cell>
          <cell r="F290">
            <v>163838</v>
          </cell>
        </row>
        <row r="291">
          <cell r="A291" t="str">
            <v>AMPERIMETRO 0-200/5AMP.</v>
          </cell>
          <cell r="B291">
            <v>95800</v>
          </cell>
          <cell r="C291" t="str">
            <v>UND</v>
          </cell>
          <cell r="D291">
            <v>114960</v>
          </cell>
          <cell r="E291">
            <v>18393.600000000002</v>
          </cell>
          <cell r="F291">
            <v>133354</v>
          </cell>
        </row>
        <row r="292">
          <cell r="A292" t="str">
            <v>AMPERIMETRO 0-2000/5AMP.</v>
          </cell>
          <cell r="B292">
            <v>95800</v>
          </cell>
          <cell r="C292" t="str">
            <v>UND</v>
          </cell>
          <cell r="D292">
            <v>114960</v>
          </cell>
          <cell r="E292">
            <v>18393.600000000002</v>
          </cell>
          <cell r="F292">
            <v>133354</v>
          </cell>
        </row>
        <row r="293">
          <cell r="A293" t="str">
            <v>AMPERIMETRO 0-25AMP.</v>
          </cell>
          <cell r="B293">
            <v>117700</v>
          </cell>
          <cell r="C293" t="str">
            <v>UND</v>
          </cell>
          <cell r="D293">
            <v>141240</v>
          </cell>
          <cell r="E293">
            <v>22598.400000000001</v>
          </cell>
          <cell r="F293">
            <v>163838</v>
          </cell>
        </row>
        <row r="294">
          <cell r="A294" t="str">
            <v>AMPERIMETRO 0-300/5AMP.</v>
          </cell>
          <cell r="B294">
            <v>95800</v>
          </cell>
          <cell r="C294" t="str">
            <v>UND</v>
          </cell>
          <cell r="D294">
            <v>114960</v>
          </cell>
          <cell r="E294">
            <v>18393.600000000002</v>
          </cell>
          <cell r="F294">
            <v>133354</v>
          </cell>
        </row>
        <row r="295">
          <cell r="A295" t="str">
            <v>AMPERIMETRO 0-400/5AMP</v>
          </cell>
          <cell r="B295">
            <v>95800</v>
          </cell>
          <cell r="C295" t="str">
            <v>UND</v>
          </cell>
          <cell r="D295">
            <v>114960</v>
          </cell>
          <cell r="E295">
            <v>18393.600000000002</v>
          </cell>
          <cell r="F295">
            <v>133354</v>
          </cell>
        </row>
        <row r="296">
          <cell r="A296" t="str">
            <v>AMPERIMETRO 0-60 AMP</v>
          </cell>
          <cell r="B296">
            <v>117700</v>
          </cell>
          <cell r="C296" t="str">
            <v>UND</v>
          </cell>
          <cell r="D296">
            <v>141240</v>
          </cell>
          <cell r="E296">
            <v>22598.400000000001</v>
          </cell>
          <cell r="F296">
            <v>163838</v>
          </cell>
        </row>
        <row r="297">
          <cell r="A297" t="str">
            <v>AMPERIMETRO 0-6005AMP</v>
          </cell>
          <cell r="B297">
            <v>95800</v>
          </cell>
          <cell r="C297" t="str">
            <v>UND</v>
          </cell>
          <cell r="D297">
            <v>114960</v>
          </cell>
          <cell r="E297">
            <v>18393.600000000002</v>
          </cell>
          <cell r="F297">
            <v>133354</v>
          </cell>
        </row>
        <row r="298">
          <cell r="A298" t="str">
            <v>AMPERIMETRO 100 A 5 AMP.</v>
          </cell>
          <cell r="B298">
            <v>72420</v>
          </cell>
          <cell r="C298" t="str">
            <v>UND</v>
          </cell>
          <cell r="D298">
            <v>86904</v>
          </cell>
          <cell r="E298">
            <v>13904.64</v>
          </cell>
          <cell r="F298">
            <v>100809</v>
          </cell>
        </row>
        <row r="299">
          <cell r="A299" t="str">
            <v>AMPERIMETRO 1000/5A CELSA</v>
          </cell>
          <cell r="B299">
            <v>65000</v>
          </cell>
          <cell r="C299" t="str">
            <v>UND</v>
          </cell>
          <cell r="D299">
            <v>78000</v>
          </cell>
          <cell r="E299">
            <v>12480</v>
          </cell>
          <cell r="F299">
            <v>90480</v>
          </cell>
        </row>
        <row r="300">
          <cell r="A300" t="str">
            <v>AMPERIMETRO 300/5A PANEL METER</v>
          </cell>
          <cell r="B300">
            <v>37800</v>
          </cell>
          <cell r="C300" t="str">
            <v>UND</v>
          </cell>
          <cell r="D300">
            <v>45360</v>
          </cell>
          <cell r="E300">
            <v>7257.6</v>
          </cell>
          <cell r="F300">
            <v>52618</v>
          </cell>
        </row>
        <row r="301">
          <cell r="A301" t="str">
            <v>AMPERIMETRO 500/5A PANEL METER</v>
          </cell>
          <cell r="B301">
            <v>37800</v>
          </cell>
          <cell r="C301" t="str">
            <v>UND</v>
          </cell>
          <cell r="D301">
            <v>45360</v>
          </cell>
          <cell r="E301">
            <v>7257.6</v>
          </cell>
          <cell r="F301">
            <v>52618</v>
          </cell>
        </row>
        <row r="302">
          <cell r="A302" t="str">
            <v>AMPERIMETRO 600/5A PANEL METER</v>
          </cell>
          <cell r="B302">
            <v>37800</v>
          </cell>
          <cell r="C302" t="str">
            <v>UND</v>
          </cell>
          <cell r="D302">
            <v>45360</v>
          </cell>
          <cell r="E302">
            <v>7257.6</v>
          </cell>
          <cell r="F302">
            <v>52618</v>
          </cell>
        </row>
        <row r="303">
          <cell r="A303" t="str">
            <v>AMPERIMETRO 800/5A SIN MARCA</v>
          </cell>
          <cell r="B303">
            <v>35000</v>
          </cell>
          <cell r="C303" t="str">
            <v>UND</v>
          </cell>
          <cell r="D303">
            <v>42000</v>
          </cell>
          <cell r="E303">
            <v>6720</v>
          </cell>
          <cell r="F303">
            <v>48720</v>
          </cell>
        </row>
        <row r="304">
          <cell r="A304" t="str">
            <v>AMPERIMETRO 96X96 - 0-200/5 CELSA</v>
          </cell>
          <cell r="B304">
            <v>46080</v>
          </cell>
          <cell r="C304" t="str">
            <v>UND</v>
          </cell>
          <cell r="D304">
            <v>55296</v>
          </cell>
          <cell r="E304">
            <v>8847.36</v>
          </cell>
          <cell r="F304">
            <v>64143</v>
          </cell>
        </row>
        <row r="305">
          <cell r="A305" t="str">
            <v>AMPERIMETRO 96X96 100/5 CELSA</v>
          </cell>
          <cell r="B305">
            <v>42315</v>
          </cell>
          <cell r="C305" t="str">
            <v>UND</v>
          </cell>
          <cell r="D305">
            <v>50778</v>
          </cell>
          <cell r="E305">
            <v>8124.4800000000005</v>
          </cell>
          <cell r="F305">
            <v>58902</v>
          </cell>
        </row>
        <row r="306">
          <cell r="A306" t="str">
            <v>AMPERIMETRO 96X96 1200/5 FAITHFOL</v>
          </cell>
          <cell r="B306">
            <v>30800</v>
          </cell>
          <cell r="C306" t="str">
            <v>UND</v>
          </cell>
          <cell r="D306">
            <v>36960</v>
          </cell>
          <cell r="E306">
            <v>5913.6</v>
          </cell>
          <cell r="F306">
            <v>42874</v>
          </cell>
        </row>
        <row r="307">
          <cell r="A307" t="str">
            <v>AMPLIADOR DE RED DE CONTROLADORES EMH</v>
          </cell>
          <cell r="B307">
            <v>637939</v>
          </cell>
          <cell r="C307" t="str">
            <v>UND</v>
          </cell>
          <cell r="D307">
            <v>765526.79999999993</v>
          </cell>
          <cell r="E307">
            <v>122484.28799999999</v>
          </cell>
          <cell r="F307">
            <v>888011</v>
          </cell>
        </row>
        <row r="308">
          <cell r="A308" t="str">
            <v>ANALIZADOR DE REDES LOVATO CON PUERTO RS 232 Y/O 485</v>
          </cell>
          <cell r="B308">
            <v>1316224</v>
          </cell>
          <cell r="C308" t="str">
            <v>UND</v>
          </cell>
          <cell r="D308">
            <v>1579468.8</v>
          </cell>
          <cell r="E308">
            <v>252715.008</v>
          </cell>
          <cell r="F308">
            <v>1832184</v>
          </cell>
        </row>
        <row r="309">
          <cell r="A309" t="str">
            <v>ANGULO GALVANIZADO 1.00 MT X 3/4X1/8</v>
          </cell>
          <cell r="B309">
            <v>1600</v>
          </cell>
          <cell r="C309" t="str">
            <v>UND</v>
          </cell>
          <cell r="D309">
            <v>1920</v>
          </cell>
          <cell r="E309">
            <v>307.2</v>
          </cell>
          <cell r="F309">
            <v>2227</v>
          </cell>
        </row>
        <row r="310">
          <cell r="A310" t="str">
            <v>ANGULO PARA UNION 21/2X21/2X0.35M</v>
          </cell>
          <cell r="B310">
            <v>2980</v>
          </cell>
          <cell r="C310" t="str">
            <v>UND</v>
          </cell>
          <cell r="D310">
            <v>3576</v>
          </cell>
          <cell r="E310">
            <v>572.16</v>
          </cell>
          <cell r="F310">
            <v>4148</v>
          </cell>
        </row>
        <row r="311">
          <cell r="A311" t="str">
            <v>ANILLO ADAPTACION 10 AMP.</v>
          </cell>
          <cell r="B311">
            <v>502.60000610351608</v>
          </cell>
          <cell r="C311" t="str">
            <v>UND</v>
          </cell>
          <cell r="D311">
            <v>603.12000732421927</v>
          </cell>
          <cell r="E311">
            <v>96.499201171875086</v>
          </cell>
          <cell r="F311">
            <v>700</v>
          </cell>
        </row>
        <row r="312">
          <cell r="A312" t="str">
            <v>ANILLO ADAPTACION 16 AMP.</v>
          </cell>
          <cell r="B312">
            <v>442.39999389648398</v>
          </cell>
          <cell r="C312" t="str">
            <v>UND</v>
          </cell>
          <cell r="D312">
            <v>530.87999267578073</v>
          </cell>
          <cell r="E312">
            <v>84.940798828124912</v>
          </cell>
          <cell r="F312">
            <v>616</v>
          </cell>
        </row>
        <row r="313">
          <cell r="A313" t="str">
            <v>ANILLO ADAPTACION 16A.</v>
          </cell>
          <cell r="B313">
            <v>506.79998779296898</v>
          </cell>
          <cell r="C313" t="str">
            <v>UND</v>
          </cell>
          <cell r="D313">
            <v>608.1599853515628</v>
          </cell>
          <cell r="E313">
            <v>97.305597656250043</v>
          </cell>
          <cell r="F313">
            <v>705</v>
          </cell>
        </row>
        <row r="314">
          <cell r="A314" t="str">
            <v>ANILLO ADAPTACION 20 AMP.</v>
          </cell>
          <cell r="B314">
            <v>434</v>
          </cell>
          <cell r="C314" t="str">
            <v>UND</v>
          </cell>
          <cell r="D314">
            <v>520.79999999999995</v>
          </cell>
          <cell r="E314">
            <v>83.327999999999989</v>
          </cell>
          <cell r="F314">
            <v>604</v>
          </cell>
        </row>
        <row r="315">
          <cell r="A315" t="str">
            <v>ANILLO ADAPTACION 20A</v>
          </cell>
          <cell r="B315">
            <v>2000</v>
          </cell>
          <cell r="C315" t="str">
            <v>UND</v>
          </cell>
          <cell r="D315">
            <v>2400</v>
          </cell>
          <cell r="E315">
            <v>384</v>
          </cell>
          <cell r="F315">
            <v>2784</v>
          </cell>
        </row>
        <row r="316">
          <cell r="A316" t="str">
            <v>ANILLO ADAPTACION 25A.</v>
          </cell>
          <cell r="B316">
            <v>506.79998779296898</v>
          </cell>
          <cell r="C316" t="str">
            <v>UND</v>
          </cell>
          <cell r="D316">
            <v>608.1599853515628</v>
          </cell>
          <cell r="E316">
            <v>97.305597656250043</v>
          </cell>
          <cell r="F316">
            <v>705</v>
          </cell>
        </row>
        <row r="317">
          <cell r="A317" t="str">
            <v>ANILLO ADAPTACION 35 AMP.</v>
          </cell>
          <cell r="B317">
            <v>814.79998779296898</v>
          </cell>
          <cell r="C317" t="str">
            <v>UND</v>
          </cell>
          <cell r="D317">
            <v>977.7599853515627</v>
          </cell>
          <cell r="E317">
            <v>156.44159765625002</v>
          </cell>
          <cell r="F317">
            <v>1134</v>
          </cell>
        </row>
        <row r="318">
          <cell r="A318" t="str">
            <v>ANILLO ADAPTACION 35A.</v>
          </cell>
          <cell r="B318">
            <v>564.20001220703114</v>
          </cell>
          <cell r="C318" t="str">
            <v>UND</v>
          </cell>
          <cell r="D318">
            <v>677.04001464843736</v>
          </cell>
          <cell r="E318">
            <v>108.32640234374998</v>
          </cell>
          <cell r="F318">
            <v>785</v>
          </cell>
        </row>
        <row r="319">
          <cell r="A319" t="str">
            <v>ANILLO ADAPTACION 50 AMP.</v>
          </cell>
          <cell r="B319">
            <v>814.79998779296898</v>
          </cell>
          <cell r="C319" t="str">
            <v>UND</v>
          </cell>
          <cell r="D319">
            <v>977.7599853515627</v>
          </cell>
          <cell r="E319">
            <v>156.44159765625002</v>
          </cell>
          <cell r="F319">
            <v>1134</v>
          </cell>
        </row>
        <row r="320">
          <cell r="A320" t="str">
            <v>ANILLO ADAPTACION 50A.</v>
          </cell>
          <cell r="B320">
            <v>564.20001220703114</v>
          </cell>
          <cell r="C320" t="str">
            <v>UND</v>
          </cell>
          <cell r="D320">
            <v>677.04001464843736</v>
          </cell>
          <cell r="E320">
            <v>108.32640234374998</v>
          </cell>
          <cell r="F320">
            <v>785</v>
          </cell>
        </row>
        <row r="321">
          <cell r="A321" t="str">
            <v>ANILLO ADAPTACION 63 AMP.</v>
          </cell>
          <cell r="B321">
            <v>865.20001220703114</v>
          </cell>
          <cell r="C321" t="str">
            <v>UND</v>
          </cell>
          <cell r="D321">
            <v>1038.2400146484374</v>
          </cell>
          <cell r="E321">
            <v>166.11840234374998</v>
          </cell>
          <cell r="F321">
            <v>1204</v>
          </cell>
        </row>
        <row r="322">
          <cell r="A322" t="str">
            <v>ANILLO ADAPTACION 63A</v>
          </cell>
          <cell r="B322">
            <v>564.20001220703114</v>
          </cell>
          <cell r="C322" t="str">
            <v>UND</v>
          </cell>
          <cell r="D322">
            <v>677.04001464843736</v>
          </cell>
          <cell r="E322">
            <v>108.32640234374998</v>
          </cell>
          <cell r="F322">
            <v>785</v>
          </cell>
        </row>
        <row r="323">
          <cell r="A323" t="str">
            <v>ANILLO ADAPTACION 6A.</v>
          </cell>
          <cell r="B323">
            <v>506.79998779296898</v>
          </cell>
          <cell r="C323" t="str">
            <v>UND</v>
          </cell>
          <cell r="D323">
            <v>608.1599853515628</v>
          </cell>
          <cell r="E323">
            <v>97.305597656250043</v>
          </cell>
          <cell r="F323">
            <v>705</v>
          </cell>
        </row>
        <row r="324">
          <cell r="A324" t="str">
            <v>ANILLO ADAPTACION E27</v>
          </cell>
          <cell r="B324">
            <v>448</v>
          </cell>
          <cell r="C324" t="str">
            <v>UND</v>
          </cell>
          <cell r="D324">
            <v>537.6</v>
          </cell>
          <cell r="E324">
            <v>86.016000000000005</v>
          </cell>
          <cell r="F324">
            <v>624</v>
          </cell>
        </row>
        <row r="325">
          <cell r="A325" t="str">
            <v>ANILLO ADAPTADOR FUSIBLE DIAZED 100A</v>
          </cell>
          <cell r="B325">
            <v>1000</v>
          </cell>
          <cell r="C325" t="str">
            <v>UND</v>
          </cell>
          <cell r="D325">
            <v>1200</v>
          </cell>
          <cell r="E325">
            <v>192</v>
          </cell>
          <cell r="F325">
            <v>1392</v>
          </cell>
        </row>
        <row r="326">
          <cell r="A326" t="str">
            <v>ANILLO ADAPTADOR FUSIBLE DIAZED 80A</v>
          </cell>
          <cell r="B326">
            <v>1000</v>
          </cell>
          <cell r="C326" t="str">
            <v>UND</v>
          </cell>
          <cell r="D326">
            <v>1200</v>
          </cell>
          <cell r="E326">
            <v>192</v>
          </cell>
          <cell r="F326">
            <v>1392</v>
          </cell>
        </row>
        <row r="327">
          <cell r="A327" t="str">
            <v>ANILLO ADPTACION 25 AMP.</v>
          </cell>
          <cell r="B327">
            <v>434</v>
          </cell>
          <cell r="C327" t="str">
            <v>UND</v>
          </cell>
          <cell r="D327">
            <v>520.79999999999995</v>
          </cell>
          <cell r="E327">
            <v>83.327999999999989</v>
          </cell>
          <cell r="F327">
            <v>604</v>
          </cell>
        </row>
        <row r="328">
          <cell r="A328" t="str">
            <v>ANILLO DE ADAPTACION DE 30 A 22MM</v>
          </cell>
          <cell r="B328">
            <v>20580</v>
          </cell>
          <cell r="C328" t="str">
            <v>UND</v>
          </cell>
          <cell r="D328">
            <v>24696</v>
          </cell>
          <cell r="E328">
            <v>3951.36</v>
          </cell>
          <cell r="F328">
            <v>28647</v>
          </cell>
        </row>
        <row r="329">
          <cell r="A329" t="str">
            <v>ANILLO ROSCADO DE RETENSION</v>
          </cell>
          <cell r="B329">
            <v>204</v>
          </cell>
          <cell r="C329" t="str">
            <v>UND</v>
          </cell>
          <cell r="D329">
            <v>244.79999999999998</v>
          </cell>
          <cell r="E329">
            <v>39.167999999999999</v>
          </cell>
          <cell r="F329">
            <v>284</v>
          </cell>
        </row>
        <row r="330">
          <cell r="A330" t="str">
            <v>ANILLO ROSCADO DE SUSPENSION</v>
          </cell>
          <cell r="B330">
            <v>185</v>
          </cell>
          <cell r="C330" t="str">
            <v>UND</v>
          </cell>
          <cell r="D330">
            <v>222</v>
          </cell>
          <cell r="E330">
            <v>35.520000000000003</v>
          </cell>
          <cell r="F330">
            <v>258</v>
          </cell>
        </row>
        <row r="331">
          <cell r="A331" t="str">
            <v>ARANDELA CUADRADA 3/4</v>
          </cell>
          <cell r="B331">
            <v>1050</v>
          </cell>
          <cell r="C331" t="str">
            <v>UND</v>
          </cell>
          <cell r="D331">
            <v>1260</v>
          </cell>
          <cell r="E331">
            <v>201.6</v>
          </cell>
          <cell r="F331">
            <v>1462</v>
          </cell>
        </row>
        <row r="332">
          <cell r="A332" t="str">
            <v>ARANDELA CUADRADA CURVADA 5/8 L:2X2</v>
          </cell>
          <cell r="B332">
            <v>294</v>
          </cell>
          <cell r="C332" t="str">
            <v>UND</v>
          </cell>
          <cell r="D332">
            <v>352.8</v>
          </cell>
          <cell r="E332">
            <v>56.448</v>
          </cell>
          <cell r="F332">
            <v>409</v>
          </cell>
        </row>
        <row r="333">
          <cell r="A333" t="str">
            <v>ARANDELA CUADRADA PLANA 1 L:2X2</v>
          </cell>
          <cell r="B333">
            <v>1485</v>
          </cell>
          <cell r="C333" t="str">
            <v>UND</v>
          </cell>
          <cell r="D333">
            <v>1782</v>
          </cell>
          <cell r="E333">
            <v>285.12</v>
          </cell>
          <cell r="F333">
            <v>2067</v>
          </cell>
        </row>
        <row r="334">
          <cell r="A334" t="str">
            <v>ARANDELA CUADRADA PLANA 1/2 L:2X2</v>
          </cell>
          <cell r="B334">
            <v>233</v>
          </cell>
          <cell r="C334" t="str">
            <v>UND</v>
          </cell>
          <cell r="D334">
            <v>279.59999999999997</v>
          </cell>
          <cell r="E334">
            <v>44.735999999999997</v>
          </cell>
          <cell r="F334">
            <v>324</v>
          </cell>
        </row>
        <row r="335">
          <cell r="A335" t="str">
            <v>ARANDELA CUADRADA PLANA 3/4 L:2X2</v>
          </cell>
          <cell r="B335">
            <v>330</v>
          </cell>
          <cell r="C335" t="str">
            <v>UND</v>
          </cell>
          <cell r="D335">
            <v>396</v>
          </cell>
          <cell r="E335">
            <v>63.36</v>
          </cell>
          <cell r="F335">
            <v>459</v>
          </cell>
        </row>
        <row r="336">
          <cell r="A336" t="str">
            <v>ARANDELA CUADRADA PLANA 3/4 L:4X4</v>
          </cell>
          <cell r="B336">
            <v>1144</v>
          </cell>
          <cell r="C336" t="str">
            <v>UND</v>
          </cell>
          <cell r="D336">
            <v>1372.8</v>
          </cell>
          <cell r="E336">
            <v>219.648</v>
          </cell>
          <cell r="F336">
            <v>1592</v>
          </cell>
        </row>
        <row r="337">
          <cell r="A337" t="str">
            <v>ARANDELA CUADRADA PLANA 3/8 L:4X4</v>
          </cell>
          <cell r="B337">
            <v>1284</v>
          </cell>
          <cell r="C337" t="str">
            <v>UND</v>
          </cell>
          <cell r="D337">
            <v>1540.8</v>
          </cell>
          <cell r="E337">
            <v>246.52799999999999</v>
          </cell>
          <cell r="F337">
            <v>1787</v>
          </cell>
        </row>
        <row r="338">
          <cell r="A338" t="str">
            <v>ARANDELA CUADRADA PLANA 5/8 L:2X2</v>
          </cell>
          <cell r="B338">
            <v>594</v>
          </cell>
          <cell r="C338" t="str">
            <v>UND</v>
          </cell>
          <cell r="D338">
            <v>712.8</v>
          </cell>
          <cell r="E338">
            <v>114.048</v>
          </cell>
          <cell r="F338">
            <v>827</v>
          </cell>
        </row>
        <row r="339">
          <cell r="A339" t="str">
            <v>ARANDELA CUADRADA PLANA 5/8 L:4X4</v>
          </cell>
          <cell r="B339">
            <v>1800</v>
          </cell>
          <cell r="C339" t="str">
            <v>UND</v>
          </cell>
          <cell r="D339">
            <v>2160</v>
          </cell>
          <cell r="E339">
            <v>345.6</v>
          </cell>
          <cell r="F339">
            <v>2506</v>
          </cell>
        </row>
        <row r="340">
          <cell r="A340" t="str">
            <v>ARANDELA DE AJUSTE PARA MOTOR TAM 160ML</v>
          </cell>
          <cell r="B340">
            <v>6347.60009765625</v>
          </cell>
          <cell r="C340" t="str">
            <v>UND</v>
          </cell>
          <cell r="D340">
            <v>7617.1201171875</v>
          </cell>
          <cell r="E340">
            <v>1218.73921875</v>
          </cell>
          <cell r="F340">
            <v>8836</v>
          </cell>
        </row>
        <row r="341">
          <cell r="A341" t="str">
            <v>ARANDELA PRESION DE 1/2</v>
          </cell>
          <cell r="B341">
            <v>120</v>
          </cell>
          <cell r="C341" t="str">
            <v>UND</v>
          </cell>
          <cell r="D341">
            <v>144</v>
          </cell>
          <cell r="E341">
            <v>23.04</v>
          </cell>
          <cell r="F341">
            <v>167</v>
          </cell>
        </row>
        <row r="342">
          <cell r="A342" t="str">
            <v>ARANDELA PRESION DE 3/4</v>
          </cell>
          <cell r="B342">
            <v>88</v>
          </cell>
          <cell r="C342" t="str">
            <v>UND</v>
          </cell>
          <cell r="D342">
            <v>105.6</v>
          </cell>
          <cell r="E342">
            <v>16.896000000000001</v>
          </cell>
          <cell r="F342">
            <v>122</v>
          </cell>
        </row>
        <row r="343">
          <cell r="A343" t="str">
            <v>ARANDELA PRESION DE 3/8¨</v>
          </cell>
          <cell r="B343">
            <v>33</v>
          </cell>
          <cell r="C343" t="str">
            <v>UND</v>
          </cell>
          <cell r="D343">
            <v>39.6</v>
          </cell>
          <cell r="E343">
            <v>6.3360000000000003</v>
          </cell>
          <cell r="F343">
            <v>46</v>
          </cell>
        </row>
        <row r="344">
          <cell r="A344" t="str">
            <v>ARANDELA PRESION DE 5/8</v>
          </cell>
          <cell r="B344">
            <v>120</v>
          </cell>
          <cell r="C344" t="str">
            <v>UND</v>
          </cell>
          <cell r="D344">
            <v>144</v>
          </cell>
          <cell r="E344">
            <v>23.04</v>
          </cell>
          <cell r="F344">
            <v>167</v>
          </cell>
        </row>
        <row r="345">
          <cell r="A345" t="str">
            <v>ARANDELA REDONDA DE 1</v>
          </cell>
          <cell r="B345">
            <v>220</v>
          </cell>
          <cell r="C345" t="str">
            <v>UND</v>
          </cell>
          <cell r="D345">
            <v>264</v>
          </cell>
          <cell r="E345">
            <v>42.24</v>
          </cell>
          <cell r="F345">
            <v>306</v>
          </cell>
        </row>
        <row r="346">
          <cell r="A346" t="str">
            <v>ARANDELA REDONDA DE 1/2</v>
          </cell>
          <cell r="B346">
            <v>99</v>
          </cell>
          <cell r="C346" t="str">
            <v>UND</v>
          </cell>
          <cell r="D346">
            <v>118.8</v>
          </cell>
          <cell r="E346">
            <v>19.007999999999999</v>
          </cell>
          <cell r="F346">
            <v>138</v>
          </cell>
        </row>
        <row r="347">
          <cell r="A347" t="str">
            <v>ARANDELA REDONDA DE 3/4</v>
          </cell>
          <cell r="B347">
            <v>220</v>
          </cell>
          <cell r="C347" t="str">
            <v>UND</v>
          </cell>
          <cell r="D347">
            <v>264</v>
          </cell>
          <cell r="E347">
            <v>42.24</v>
          </cell>
          <cell r="F347">
            <v>306</v>
          </cell>
        </row>
        <row r="348">
          <cell r="A348" t="str">
            <v>ARANDELA REDONDA DE 5/8</v>
          </cell>
          <cell r="B348">
            <v>165</v>
          </cell>
          <cell r="C348" t="str">
            <v>UND</v>
          </cell>
          <cell r="D348">
            <v>198</v>
          </cell>
          <cell r="E348">
            <v>31.68</v>
          </cell>
          <cell r="F348">
            <v>230</v>
          </cell>
        </row>
        <row r="349">
          <cell r="A349" t="str">
            <v>ARANDELA ZINCADA 3/16</v>
          </cell>
          <cell r="B349">
            <v>6</v>
          </cell>
          <cell r="C349" t="str">
            <v>UND</v>
          </cell>
          <cell r="D349">
            <v>7.1999999999999993</v>
          </cell>
          <cell r="E349">
            <v>1.1519999999999999</v>
          </cell>
          <cell r="F349">
            <v>8</v>
          </cell>
        </row>
        <row r="350">
          <cell r="A350" t="str">
            <v>ARANDELAS EN COBRE ( FUSIBLES)</v>
          </cell>
          <cell r="B350">
            <v>180</v>
          </cell>
          <cell r="C350" t="str">
            <v>UND</v>
          </cell>
          <cell r="D350">
            <v>216</v>
          </cell>
          <cell r="E350">
            <v>34.56</v>
          </cell>
          <cell r="F350">
            <v>251</v>
          </cell>
        </row>
        <row r="351">
          <cell r="A351" t="str">
            <v>ARGOLLA DE DISTRIBUCION</v>
          </cell>
          <cell r="B351">
            <v>162</v>
          </cell>
          <cell r="C351" t="str">
            <v>UND</v>
          </cell>
          <cell r="D351">
            <v>194.4</v>
          </cell>
          <cell r="E351">
            <v>31.104000000000003</v>
          </cell>
          <cell r="F351">
            <v>226</v>
          </cell>
        </row>
        <row r="352">
          <cell r="A352" t="str">
            <v>ARGOLLA GUIA</v>
          </cell>
          <cell r="B352">
            <v>150</v>
          </cell>
          <cell r="C352" t="str">
            <v>UND</v>
          </cell>
          <cell r="D352">
            <v>180</v>
          </cell>
          <cell r="E352">
            <v>28.8</v>
          </cell>
          <cell r="F352">
            <v>209</v>
          </cell>
        </row>
        <row r="353">
          <cell r="A353" t="str">
            <v>ARMARIO /TABLERO 220X80X60 GRIS /BANDEJA</v>
          </cell>
          <cell r="B353">
            <v>1200000</v>
          </cell>
          <cell r="C353" t="str">
            <v>UND</v>
          </cell>
          <cell r="D353">
            <v>1440000</v>
          </cell>
          <cell r="E353">
            <v>230400</v>
          </cell>
          <cell r="F353">
            <v>1670400</v>
          </cell>
        </row>
        <row r="354">
          <cell r="A354" t="str">
            <v>ARMARIO TELEFONICO 2000 PARES SIMELCA</v>
          </cell>
          <cell r="B354">
            <v>902000</v>
          </cell>
          <cell r="C354" t="str">
            <v>UND</v>
          </cell>
          <cell r="D354">
            <v>1082400</v>
          </cell>
          <cell r="E354">
            <v>173184</v>
          </cell>
          <cell r="F354">
            <v>1255584</v>
          </cell>
        </row>
        <row r="355">
          <cell r="A355" t="str">
            <v>ARMELLA DE ACLAJE</v>
          </cell>
          <cell r="B355">
            <v>250</v>
          </cell>
          <cell r="C355" t="str">
            <v>UND</v>
          </cell>
          <cell r="D355">
            <v>300</v>
          </cell>
          <cell r="E355">
            <v>48</v>
          </cell>
          <cell r="F355">
            <v>348</v>
          </cell>
        </row>
        <row r="356">
          <cell r="A356" t="str">
            <v>ARRANCADOR * TRIANGULO 14 - 20 AMP</v>
          </cell>
          <cell r="B356">
            <v>1100000</v>
          </cell>
          <cell r="C356" t="str">
            <v>UND</v>
          </cell>
          <cell r="D356">
            <v>1320000</v>
          </cell>
          <cell r="E356">
            <v>211200</v>
          </cell>
          <cell r="F356">
            <v>1531200</v>
          </cell>
        </row>
        <row r="357">
          <cell r="A357" t="str">
            <v>ARRANCADOR *TRIAG.9-13AMP CON FUSIBLE</v>
          </cell>
          <cell r="B357">
            <v>1050000</v>
          </cell>
          <cell r="C357" t="str">
            <v>UND</v>
          </cell>
          <cell r="D357">
            <v>1260000</v>
          </cell>
          <cell r="E357">
            <v>201600</v>
          </cell>
          <cell r="F357">
            <v>1461600</v>
          </cell>
        </row>
        <row r="358">
          <cell r="A358" t="str">
            <v>ARRANCADOR *TRIANGULO 10-16AMP</v>
          </cell>
          <cell r="B358">
            <v>1046000</v>
          </cell>
          <cell r="C358" t="str">
            <v>UND</v>
          </cell>
          <cell r="D358">
            <v>1255200</v>
          </cell>
          <cell r="E358">
            <v>200832</v>
          </cell>
          <cell r="F358">
            <v>1456032</v>
          </cell>
        </row>
        <row r="359">
          <cell r="A359" t="str">
            <v>ARRANCADOR *TRIANGULO 16-23AMP</v>
          </cell>
          <cell r="B359">
            <v>1122000</v>
          </cell>
          <cell r="C359" t="str">
            <v>UND</v>
          </cell>
          <cell r="D359">
            <v>1346400</v>
          </cell>
          <cell r="E359">
            <v>215424</v>
          </cell>
          <cell r="F359">
            <v>1561824</v>
          </cell>
        </row>
        <row r="360">
          <cell r="A360" t="str">
            <v>ARRANCADOR *TRIANGULO 22-32 AMP</v>
          </cell>
          <cell r="B360">
            <v>1365000</v>
          </cell>
          <cell r="C360" t="str">
            <v>UND</v>
          </cell>
          <cell r="D360">
            <v>1638000</v>
          </cell>
          <cell r="E360">
            <v>262080</v>
          </cell>
          <cell r="F360">
            <v>1900080</v>
          </cell>
        </row>
        <row r="361">
          <cell r="A361" t="str">
            <v>ARRANCADOR *TRIANGULO 32-50AMP</v>
          </cell>
          <cell r="B361">
            <v>2231000</v>
          </cell>
          <cell r="C361" t="str">
            <v>UND</v>
          </cell>
          <cell r="D361">
            <v>2677200</v>
          </cell>
          <cell r="E361">
            <v>428352</v>
          </cell>
          <cell r="F361">
            <v>3105552</v>
          </cell>
        </row>
        <row r="362">
          <cell r="A362" t="str">
            <v>ARRANCADOR *TRIANGULO 6.3-10AMP</v>
          </cell>
          <cell r="B362">
            <v>937200</v>
          </cell>
          <cell r="C362" t="str">
            <v>UND</v>
          </cell>
          <cell r="D362">
            <v>1124640</v>
          </cell>
          <cell r="E362">
            <v>179942.39999999999</v>
          </cell>
          <cell r="F362">
            <v>1304582</v>
          </cell>
        </row>
        <row r="363">
          <cell r="A363" t="str">
            <v>ARRANCADOR *TRIANGULO 63-80AMP.</v>
          </cell>
          <cell r="B363">
            <v>2800000</v>
          </cell>
          <cell r="C363" t="str">
            <v>UND</v>
          </cell>
          <cell r="D363">
            <v>3360000</v>
          </cell>
          <cell r="E363">
            <v>537600</v>
          </cell>
          <cell r="F363">
            <v>3897600</v>
          </cell>
        </row>
        <row r="364">
          <cell r="A364" t="str">
            <v>ARRANCADOR 12-18AMP C/METALICA</v>
          </cell>
          <cell r="B364">
            <v>309000</v>
          </cell>
          <cell r="C364" t="str">
            <v>UND</v>
          </cell>
          <cell r="D364">
            <v>370800</v>
          </cell>
          <cell r="E364">
            <v>59328</v>
          </cell>
          <cell r="F364">
            <v>430128</v>
          </cell>
        </row>
        <row r="365">
          <cell r="A365" t="str">
            <v>ARRANCADOR 12-18AMP C/PLASTICA</v>
          </cell>
          <cell r="B365">
            <v>323000</v>
          </cell>
          <cell r="C365" t="str">
            <v>UND</v>
          </cell>
          <cell r="D365">
            <v>387600</v>
          </cell>
          <cell r="E365">
            <v>62016</v>
          </cell>
          <cell r="F365">
            <v>449616</v>
          </cell>
        </row>
        <row r="366">
          <cell r="A366" t="str">
            <v>ARRANCADOR 17-25AMP C/PLASTICA</v>
          </cell>
          <cell r="B366">
            <v>380000</v>
          </cell>
          <cell r="C366" t="str">
            <v>UND</v>
          </cell>
          <cell r="D366">
            <v>456000</v>
          </cell>
          <cell r="E366">
            <v>72960</v>
          </cell>
          <cell r="F366">
            <v>528960</v>
          </cell>
        </row>
        <row r="367">
          <cell r="A367" t="str">
            <v>ARRANCADOR 2 VELOCIDADES 1SENTIDO DE JIR</v>
          </cell>
          <cell r="B367">
            <v>85871.796874999971</v>
          </cell>
          <cell r="C367" t="str">
            <v>UND</v>
          </cell>
          <cell r="D367">
            <v>103046.15624999996</v>
          </cell>
          <cell r="E367">
            <v>16487.384999999995</v>
          </cell>
          <cell r="F367">
            <v>119534</v>
          </cell>
        </row>
        <row r="368">
          <cell r="A368" t="str">
            <v>ARRANCADOR 23-32AMP C/METALICA</v>
          </cell>
          <cell r="B368">
            <v>554000</v>
          </cell>
          <cell r="C368" t="str">
            <v>UND</v>
          </cell>
          <cell r="D368">
            <v>664800</v>
          </cell>
          <cell r="E368">
            <v>106368</v>
          </cell>
          <cell r="F368">
            <v>771168</v>
          </cell>
        </row>
        <row r="369">
          <cell r="A369" t="str">
            <v>ARRANCADOR 37-50MP C/METALICA</v>
          </cell>
          <cell r="B369">
            <v>756000</v>
          </cell>
          <cell r="C369" t="str">
            <v>UND</v>
          </cell>
          <cell r="D369">
            <v>907200</v>
          </cell>
          <cell r="E369">
            <v>145152</v>
          </cell>
          <cell r="F369">
            <v>1052352</v>
          </cell>
        </row>
        <row r="370">
          <cell r="A370" t="str">
            <v>ARRANCADOR 48-65AMP C/METALICA</v>
          </cell>
          <cell r="B370">
            <v>832000</v>
          </cell>
          <cell r="C370" t="str">
            <v>UND</v>
          </cell>
          <cell r="D370">
            <v>998400</v>
          </cell>
          <cell r="E370">
            <v>159744</v>
          </cell>
          <cell r="F370">
            <v>1158144</v>
          </cell>
        </row>
        <row r="371">
          <cell r="A371" t="str">
            <v>ARRANCADOR 9-13AMP C/PLASTICA</v>
          </cell>
          <cell r="B371">
            <v>254000</v>
          </cell>
          <cell r="C371" t="str">
            <v>UND</v>
          </cell>
          <cell r="D371">
            <v>304800</v>
          </cell>
          <cell r="E371">
            <v>48768</v>
          </cell>
          <cell r="F371">
            <v>353568</v>
          </cell>
        </row>
        <row r="372">
          <cell r="A372" t="str">
            <v>ARRANCADOR COMBINADO</v>
          </cell>
          <cell r="B372">
            <v>293000</v>
          </cell>
          <cell r="C372" t="str">
            <v>UND</v>
          </cell>
          <cell r="D372">
            <v>351600</v>
          </cell>
          <cell r="E372">
            <v>56256</v>
          </cell>
          <cell r="F372">
            <v>407856</v>
          </cell>
        </row>
        <row r="373">
          <cell r="A373" t="str">
            <v>ARRANCADOR DIRECTO  7-10AMP C/PLASTICA</v>
          </cell>
          <cell r="B373">
            <v>242000</v>
          </cell>
          <cell r="C373" t="str">
            <v>UND</v>
          </cell>
          <cell r="D373">
            <v>290400</v>
          </cell>
          <cell r="E373">
            <v>46464</v>
          </cell>
          <cell r="F373">
            <v>336864</v>
          </cell>
        </row>
        <row r="374">
          <cell r="A374" t="str">
            <v>ARRANCADOR DIRECTO 0.7-1.1A SQUARED</v>
          </cell>
          <cell r="B374">
            <v>60000</v>
          </cell>
          <cell r="C374" t="str">
            <v>UND</v>
          </cell>
          <cell r="D374">
            <v>72000</v>
          </cell>
          <cell r="E374">
            <v>11520</v>
          </cell>
          <cell r="F374">
            <v>83520</v>
          </cell>
        </row>
        <row r="375">
          <cell r="A375" t="str">
            <v>ARRANCADOR DIRECTO 1.6-2.5AMP C/PLASTICA</v>
          </cell>
          <cell r="B375">
            <v>242000</v>
          </cell>
          <cell r="C375" t="str">
            <v>UND</v>
          </cell>
          <cell r="D375">
            <v>290400</v>
          </cell>
          <cell r="E375">
            <v>46464</v>
          </cell>
          <cell r="F375">
            <v>336864</v>
          </cell>
        </row>
        <row r="376">
          <cell r="A376" t="str">
            <v>ARRANCADOR DIRECTO 10.0-16.0AMP</v>
          </cell>
          <cell r="B376">
            <v>230400</v>
          </cell>
          <cell r="C376" t="str">
            <v>UND</v>
          </cell>
          <cell r="D376">
            <v>276480</v>
          </cell>
          <cell r="E376">
            <v>44236.800000000003</v>
          </cell>
          <cell r="F376">
            <v>320717</v>
          </cell>
        </row>
        <row r="377">
          <cell r="A377" t="str">
            <v>ARRANCADOR DIRECTO 1-1.6A</v>
          </cell>
          <cell r="B377">
            <v>242000</v>
          </cell>
          <cell r="C377" t="str">
            <v>UND</v>
          </cell>
          <cell r="D377">
            <v>290400</v>
          </cell>
          <cell r="E377">
            <v>46464</v>
          </cell>
          <cell r="F377">
            <v>336864</v>
          </cell>
        </row>
        <row r="378">
          <cell r="A378" t="str">
            <v>ARRANCADOR DIRECTO 16.0-22.0AMP</v>
          </cell>
          <cell r="B378">
            <v>312800</v>
          </cell>
          <cell r="C378" t="str">
            <v>UND</v>
          </cell>
          <cell r="D378">
            <v>375360</v>
          </cell>
          <cell r="E378">
            <v>60057.599999999999</v>
          </cell>
          <cell r="F378">
            <v>435418</v>
          </cell>
        </row>
        <row r="379">
          <cell r="A379" t="str">
            <v>ARRANCADOR DIRECTO 16-20A AC MAGNETIC</v>
          </cell>
          <cell r="B379">
            <v>60000</v>
          </cell>
          <cell r="C379" t="str">
            <v>UND</v>
          </cell>
          <cell r="D379">
            <v>72000</v>
          </cell>
          <cell r="E379">
            <v>11520</v>
          </cell>
          <cell r="F379">
            <v>83520</v>
          </cell>
        </row>
        <row r="380">
          <cell r="A380" t="str">
            <v>ARRANCADOR DIRECTO 16-25</v>
          </cell>
          <cell r="B380">
            <v>120738.79687499997</v>
          </cell>
          <cell r="C380" t="str">
            <v>UND</v>
          </cell>
          <cell r="D380">
            <v>144886.55624999997</v>
          </cell>
          <cell r="E380">
            <v>23181.848999999995</v>
          </cell>
          <cell r="F380">
            <v>168068</v>
          </cell>
        </row>
        <row r="381">
          <cell r="A381" t="str">
            <v>ARRANCADOR DIRECTO 18AMP CUTLER HAMMER</v>
          </cell>
          <cell r="B381">
            <v>196000</v>
          </cell>
          <cell r="C381" t="str">
            <v>UND</v>
          </cell>
          <cell r="D381">
            <v>235200</v>
          </cell>
          <cell r="E381">
            <v>37632</v>
          </cell>
          <cell r="F381">
            <v>272832</v>
          </cell>
        </row>
        <row r="382">
          <cell r="A382" t="str">
            <v>ARRANCADOR DIRECTO 2.5-4 TM</v>
          </cell>
          <cell r="B382">
            <v>60000</v>
          </cell>
          <cell r="C382" t="str">
            <v>UND</v>
          </cell>
          <cell r="D382">
            <v>72000</v>
          </cell>
          <cell r="E382">
            <v>11520</v>
          </cell>
          <cell r="F382">
            <v>83520</v>
          </cell>
        </row>
        <row r="383">
          <cell r="A383" t="str">
            <v>ARRANCADOR DIRECTO 2.5-4.0AMP</v>
          </cell>
          <cell r="B383">
            <v>212000</v>
          </cell>
          <cell r="C383" t="str">
            <v>UND</v>
          </cell>
          <cell r="D383">
            <v>254400</v>
          </cell>
          <cell r="E383">
            <v>40704</v>
          </cell>
          <cell r="F383">
            <v>295104</v>
          </cell>
        </row>
        <row r="384">
          <cell r="A384" t="str">
            <v>ARRANCADOR DIRECTO 2.5-4AMP C/PLASTICA</v>
          </cell>
          <cell r="B384">
            <v>242000</v>
          </cell>
          <cell r="C384" t="str">
            <v>UND</v>
          </cell>
          <cell r="D384">
            <v>290400</v>
          </cell>
          <cell r="E384">
            <v>46464</v>
          </cell>
          <cell r="F384">
            <v>336864</v>
          </cell>
        </row>
        <row r="385">
          <cell r="A385" t="str">
            <v>ARRANCADOR DIRECTO 20.0-32.0AMP</v>
          </cell>
          <cell r="B385">
            <v>449600</v>
          </cell>
          <cell r="C385" t="str">
            <v>UND</v>
          </cell>
          <cell r="D385">
            <v>539520</v>
          </cell>
          <cell r="E385">
            <v>86323.199999999997</v>
          </cell>
          <cell r="F385">
            <v>625843</v>
          </cell>
        </row>
        <row r="386">
          <cell r="A386" t="str">
            <v>ARRANCADOR DIRECTO 2-3.6A SIN P KASUSA</v>
          </cell>
          <cell r="B386">
            <v>60000</v>
          </cell>
          <cell r="C386" t="str">
            <v>UND</v>
          </cell>
          <cell r="D386">
            <v>72000</v>
          </cell>
          <cell r="E386">
            <v>11520</v>
          </cell>
          <cell r="F386">
            <v>83520</v>
          </cell>
        </row>
        <row r="387">
          <cell r="A387" t="str">
            <v>ARRANCADOR DIRECTO 32.0-38.0AMP</v>
          </cell>
          <cell r="B387">
            <v>549200</v>
          </cell>
          <cell r="C387" t="str">
            <v>UND</v>
          </cell>
          <cell r="D387">
            <v>659040</v>
          </cell>
          <cell r="E387">
            <v>105446.40000000001</v>
          </cell>
          <cell r="F387">
            <v>764486</v>
          </cell>
        </row>
        <row r="388">
          <cell r="A388" t="str">
            <v>ARRANCADOR DIRECTO 4.0-6.3AMP</v>
          </cell>
          <cell r="B388">
            <v>212000</v>
          </cell>
          <cell r="C388" t="str">
            <v>UND</v>
          </cell>
          <cell r="D388">
            <v>254400</v>
          </cell>
          <cell r="E388">
            <v>40704</v>
          </cell>
          <cell r="F388">
            <v>295104</v>
          </cell>
        </row>
        <row r="389">
          <cell r="A389" t="str">
            <v>ARRANCADOR DIRECTO 40/60 AMPS</v>
          </cell>
          <cell r="B389">
            <v>476000</v>
          </cell>
          <cell r="C389" t="str">
            <v>UND</v>
          </cell>
          <cell r="D389">
            <v>571200</v>
          </cell>
          <cell r="E389">
            <v>91392</v>
          </cell>
          <cell r="F389">
            <v>662592</v>
          </cell>
        </row>
        <row r="390">
          <cell r="A390" t="str">
            <v>ARRANCADOR DIRECTO 40/60AMP SIN PULSADOR</v>
          </cell>
          <cell r="B390">
            <v>476000</v>
          </cell>
          <cell r="C390" t="str">
            <v>UND</v>
          </cell>
          <cell r="D390">
            <v>571200</v>
          </cell>
          <cell r="E390">
            <v>91392</v>
          </cell>
          <cell r="F390">
            <v>662592</v>
          </cell>
        </row>
        <row r="391">
          <cell r="A391" t="str">
            <v>ARRANCADOR DIRECTO 4-6AMP C/PLASTICA</v>
          </cell>
          <cell r="B391">
            <v>242000</v>
          </cell>
          <cell r="C391" t="str">
            <v>UND</v>
          </cell>
          <cell r="D391">
            <v>290400</v>
          </cell>
          <cell r="E391">
            <v>46464</v>
          </cell>
          <cell r="F391">
            <v>336864</v>
          </cell>
        </row>
        <row r="392">
          <cell r="A392" t="str">
            <v>ARRANCADOR DIRECTO 5.5-8AMP C/PLASTICA</v>
          </cell>
          <cell r="B392">
            <v>242000</v>
          </cell>
          <cell r="C392" t="str">
            <v>UND</v>
          </cell>
          <cell r="D392">
            <v>290400</v>
          </cell>
          <cell r="E392">
            <v>46464</v>
          </cell>
          <cell r="F392">
            <v>336864</v>
          </cell>
        </row>
        <row r="393">
          <cell r="A393" t="str">
            <v>ARRANCADOR DIRECTO 6.3-10AMP</v>
          </cell>
          <cell r="B393">
            <v>218000</v>
          </cell>
          <cell r="C393" t="str">
            <v>UND</v>
          </cell>
          <cell r="D393">
            <v>261600</v>
          </cell>
          <cell r="E393">
            <v>41856</v>
          </cell>
          <cell r="F393">
            <v>303456</v>
          </cell>
        </row>
        <row r="394">
          <cell r="A394" t="str">
            <v>ARRANCADOR DIRECTO 8-12A MAGNETIC SIN CA</v>
          </cell>
          <cell r="B394">
            <v>60000</v>
          </cell>
          <cell r="C394" t="str">
            <v>UND</v>
          </cell>
          <cell r="D394">
            <v>72000</v>
          </cell>
          <cell r="E394">
            <v>11520</v>
          </cell>
          <cell r="F394">
            <v>83520</v>
          </cell>
        </row>
        <row r="395">
          <cell r="A395" t="str">
            <v>ARRANCADOR DIRECTO REF;LE1D1821</v>
          </cell>
          <cell r="B395">
            <v>164628.79687500003</v>
          </cell>
          <cell r="C395" t="str">
            <v>UND</v>
          </cell>
          <cell r="D395">
            <v>197554.55625000002</v>
          </cell>
          <cell r="E395">
            <v>31608.729000000003</v>
          </cell>
          <cell r="F395">
            <v>229163</v>
          </cell>
        </row>
        <row r="396">
          <cell r="A396" t="str">
            <v>ARRANCADOR ESTRELLA TRIANGULO 16-25AMP</v>
          </cell>
          <cell r="B396">
            <v>324562</v>
          </cell>
          <cell r="C396" t="str">
            <v>UND</v>
          </cell>
          <cell r="D396">
            <v>389474.39999999997</v>
          </cell>
          <cell r="E396">
            <v>62315.903999999995</v>
          </cell>
          <cell r="F396">
            <v>451790</v>
          </cell>
        </row>
        <row r="397">
          <cell r="A397" t="str">
            <v>ARRANCADOR ESTRELLATRIAN6.3-10A.</v>
          </cell>
          <cell r="B397">
            <v>291036.1875</v>
          </cell>
          <cell r="C397" t="str">
            <v>UND</v>
          </cell>
          <cell r="D397">
            <v>349243.42499999999</v>
          </cell>
          <cell r="E397">
            <v>55878.947999999997</v>
          </cell>
          <cell r="F397">
            <v>405122</v>
          </cell>
        </row>
        <row r="398">
          <cell r="A398" t="str">
            <v>ARRANCADOR MANUAL 22MM</v>
          </cell>
          <cell r="B398">
            <v>38295.601562499993</v>
          </cell>
          <cell r="C398" t="str">
            <v>UND</v>
          </cell>
          <cell r="D398">
            <v>45954.721874999988</v>
          </cell>
          <cell r="E398">
            <v>7352.7554999999984</v>
          </cell>
          <cell r="F398">
            <v>53307</v>
          </cell>
        </row>
        <row r="399">
          <cell r="A399" t="str">
            <v>ARRANCADOR MANUAL 30MM</v>
          </cell>
          <cell r="B399">
            <v>44415</v>
          </cell>
          <cell r="C399" t="str">
            <v>UND</v>
          </cell>
          <cell r="D399">
            <v>53298</v>
          </cell>
          <cell r="E399">
            <v>8527.68</v>
          </cell>
          <cell r="F399">
            <v>61826</v>
          </cell>
        </row>
        <row r="400">
          <cell r="A400" t="str">
            <v>ARRANCADOR Na 1000W ERGON</v>
          </cell>
          <cell r="B400">
            <v>10332</v>
          </cell>
          <cell r="C400" t="str">
            <v>UND</v>
          </cell>
          <cell r="D400">
            <v>12398.4</v>
          </cell>
          <cell r="E400">
            <v>1983.7439999999999</v>
          </cell>
          <cell r="F400">
            <v>14382</v>
          </cell>
        </row>
        <row r="401">
          <cell r="A401" t="str">
            <v>ARRANCADOR Na AP 70W PLUS</v>
          </cell>
          <cell r="B401">
            <v>17000</v>
          </cell>
          <cell r="C401" t="str">
            <v>UND</v>
          </cell>
          <cell r="D401">
            <v>20400</v>
          </cell>
          <cell r="E401">
            <v>3264</v>
          </cell>
          <cell r="F401">
            <v>23664</v>
          </cell>
        </row>
        <row r="402">
          <cell r="A402" t="str">
            <v>ARRANCADOR RGT-70</v>
          </cell>
          <cell r="B402">
            <v>140812</v>
          </cell>
          <cell r="C402" t="str">
            <v>UND</v>
          </cell>
          <cell r="D402">
            <v>168974.4</v>
          </cell>
          <cell r="E402">
            <v>27035.903999999999</v>
          </cell>
          <cell r="F402">
            <v>196010</v>
          </cell>
        </row>
        <row r="403">
          <cell r="A403" t="str">
            <v>ARRANCADOR SODIO SN58 100-150-250-400W P</v>
          </cell>
          <cell r="B403">
            <v>7053.2001953124991</v>
          </cell>
          <cell r="C403" t="str">
            <v>UND</v>
          </cell>
          <cell r="D403">
            <v>8463.8402343749985</v>
          </cell>
          <cell r="E403">
            <v>1354.2144374999998</v>
          </cell>
          <cell r="F403">
            <v>9818</v>
          </cell>
        </row>
        <row r="404">
          <cell r="A404" t="str">
            <v>ARRANCADOR SUAVE 38 AMPS 3RW3035</v>
          </cell>
          <cell r="B404">
            <v>1173000</v>
          </cell>
          <cell r="C404" t="str">
            <v>UND</v>
          </cell>
          <cell r="D404">
            <v>1407600</v>
          </cell>
          <cell r="E404">
            <v>225216</v>
          </cell>
          <cell r="F404">
            <v>1632816</v>
          </cell>
        </row>
        <row r="405">
          <cell r="A405" t="str">
            <v>ARRANCADOR SUAVE 6 AMPS 3RW3014</v>
          </cell>
          <cell r="B405">
            <v>508000</v>
          </cell>
          <cell r="C405" t="str">
            <v>UND</v>
          </cell>
          <cell r="D405">
            <v>609600</v>
          </cell>
          <cell r="E405">
            <v>97536</v>
          </cell>
          <cell r="F405">
            <v>707136</v>
          </cell>
        </row>
        <row r="406">
          <cell r="A406" t="str">
            <v>ARRANCADOR SUAVE 63 AMPS 3RW3044</v>
          </cell>
          <cell r="B406">
            <v>1618000</v>
          </cell>
          <cell r="C406" t="str">
            <v>UND</v>
          </cell>
          <cell r="D406">
            <v>1941600</v>
          </cell>
          <cell r="E406">
            <v>310656</v>
          </cell>
          <cell r="F406">
            <v>2252256</v>
          </cell>
        </row>
        <row r="407">
          <cell r="A407" t="str">
            <v>ARRANCADOR UNIVER 70-400W PARALE MEGALIT</v>
          </cell>
          <cell r="B407">
            <v>6435</v>
          </cell>
          <cell r="C407" t="str">
            <v>UND</v>
          </cell>
          <cell r="D407">
            <v>7722</v>
          </cell>
          <cell r="E407">
            <v>1235.52</v>
          </cell>
          <cell r="F407">
            <v>8958</v>
          </cell>
        </row>
        <row r="408">
          <cell r="A408" t="str">
            <v>ASPA METALICA PARA VENTILADOR 14"</v>
          </cell>
          <cell r="B408">
            <v>48620.601562499993</v>
          </cell>
          <cell r="C408" t="str">
            <v>UND</v>
          </cell>
          <cell r="D408">
            <v>58344.721874999988</v>
          </cell>
          <cell r="E408">
            <v>9335.1554999999989</v>
          </cell>
          <cell r="F408">
            <v>67680</v>
          </cell>
        </row>
        <row r="409">
          <cell r="A409" t="str">
            <v>ASPA PLASTICA 2CC2716-5YB6</v>
          </cell>
          <cell r="B409">
            <v>166500</v>
          </cell>
          <cell r="C409" t="str">
            <v>UND</v>
          </cell>
          <cell r="D409">
            <v>199800</v>
          </cell>
          <cell r="E409">
            <v>31968</v>
          </cell>
          <cell r="F409">
            <v>231768</v>
          </cell>
        </row>
        <row r="410">
          <cell r="A410" t="str">
            <v>ASPA PLASTICA P/VENTILADOR 2CC2254-5YA3</v>
          </cell>
          <cell r="B410">
            <v>71700</v>
          </cell>
          <cell r="C410" t="str">
            <v>UND</v>
          </cell>
          <cell r="D410">
            <v>86040</v>
          </cell>
          <cell r="E410">
            <v>13766.4</v>
          </cell>
          <cell r="F410">
            <v>99806</v>
          </cell>
        </row>
        <row r="411">
          <cell r="A411" t="str">
            <v>ASPA PLASTICA P/VENTILADOR 2CC2314-5YA3</v>
          </cell>
          <cell r="B411">
            <v>82300</v>
          </cell>
          <cell r="C411" t="str">
            <v>UND</v>
          </cell>
          <cell r="D411">
            <v>98760</v>
          </cell>
          <cell r="E411">
            <v>15801.6</v>
          </cell>
          <cell r="F411">
            <v>114562</v>
          </cell>
        </row>
        <row r="412">
          <cell r="A412" t="str">
            <v>ASPA PLASTICA VENTILADOR 2CC2504-5YB6-5Y</v>
          </cell>
          <cell r="B412">
            <v>130400</v>
          </cell>
          <cell r="C412" t="str">
            <v>UND</v>
          </cell>
          <cell r="D412">
            <v>156480</v>
          </cell>
          <cell r="E412">
            <v>25036.799999999999</v>
          </cell>
          <cell r="F412">
            <v>181517</v>
          </cell>
        </row>
        <row r="413">
          <cell r="A413" t="str">
            <v>ASPA PLASTICA VENTILADOR 2CC2636-5YB6</v>
          </cell>
          <cell r="B413">
            <v>144200</v>
          </cell>
          <cell r="C413" t="str">
            <v>UND</v>
          </cell>
          <cell r="D413">
            <v>173040</v>
          </cell>
          <cell r="E413">
            <v>27686.400000000001</v>
          </cell>
          <cell r="F413">
            <v>200726</v>
          </cell>
        </row>
        <row r="414">
          <cell r="A414" t="str">
            <v>ASPA PLASTICA VENTILADOR 2CC354-5YA3-4</v>
          </cell>
          <cell r="B414">
            <v>92000</v>
          </cell>
          <cell r="C414" t="str">
            <v>UND</v>
          </cell>
          <cell r="D414">
            <v>110400</v>
          </cell>
          <cell r="E414">
            <v>17664</v>
          </cell>
          <cell r="F414">
            <v>128064</v>
          </cell>
        </row>
        <row r="415">
          <cell r="A415" t="str">
            <v>AUTOMATA DE 32 ENTRADAS-32 SALIDAS</v>
          </cell>
          <cell r="B415">
            <v>1049414</v>
          </cell>
          <cell r="C415" t="str">
            <v>UND</v>
          </cell>
          <cell r="D415">
            <v>1259296.8</v>
          </cell>
          <cell r="E415">
            <v>201487.48800000001</v>
          </cell>
          <cell r="F415">
            <v>1460784</v>
          </cell>
        </row>
        <row r="416">
          <cell r="A416" t="str">
            <v>AUTOTRANSFORMADOR 200W 220-440V</v>
          </cell>
          <cell r="B416">
            <v>196500</v>
          </cell>
          <cell r="C416" t="str">
            <v>UND</v>
          </cell>
          <cell r="D416">
            <v>235800</v>
          </cell>
          <cell r="E416">
            <v>37728</v>
          </cell>
          <cell r="F416">
            <v>273528</v>
          </cell>
        </row>
        <row r="417">
          <cell r="A417" t="str">
            <v>AUTOTRANSFORMADOR 300W 440-200V</v>
          </cell>
          <cell r="B417">
            <v>208800</v>
          </cell>
          <cell r="C417" t="str">
            <v>UND</v>
          </cell>
          <cell r="D417">
            <v>250560</v>
          </cell>
          <cell r="E417">
            <v>40089.599999999999</v>
          </cell>
          <cell r="F417">
            <v>290650</v>
          </cell>
        </row>
        <row r="418">
          <cell r="A418" t="str">
            <v>AUXILIAR SWITCH</v>
          </cell>
          <cell r="B418">
            <v>19320</v>
          </cell>
          <cell r="C418" t="str">
            <v>UND</v>
          </cell>
          <cell r="D418">
            <v>23184</v>
          </cell>
          <cell r="E418">
            <v>3709.44</v>
          </cell>
          <cell r="F418">
            <v>26893</v>
          </cell>
        </row>
        <row r="419">
          <cell r="A419" t="str">
            <v>AVISO REFLECTIVO PELIGRO  DE A.T</v>
          </cell>
          <cell r="B419">
            <v>5750</v>
          </cell>
          <cell r="C419" t="str">
            <v>UND</v>
          </cell>
          <cell r="D419">
            <v>6900</v>
          </cell>
          <cell r="E419">
            <v>1104</v>
          </cell>
          <cell r="F419">
            <v>8004</v>
          </cell>
        </row>
        <row r="420">
          <cell r="A420" t="str">
            <v>AVISO REFLECTIVO RAYO</v>
          </cell>
          <cell r="B420">
            <v>5750</v>
          </cell>
          <cell r="C420" t="str">
            <v>UND</v>
          </cell>
          <cell r="D420">
            <v>6900</v>
          </cell>
          <cell r="E420">
            <v>1104</v>
          </cell>
          <cell r="F420">
            <v>8004</v>
          </cell>
        </row>
        <row r="421">
          <cell r="A421" t="str">
            <v>BALASTO  2X96 SLIM  LINE ERGON</v>
          </cell>
          <cell r="B421">
            <v>17510</v>
          </cell>
          <cell r="C421" t="str">
            <v>UND</v>
          </cell>
          <cell r="D421">
            <v>21012</v>
          </cell>
          <cell r="E421">
            <v>3361.92</v>
          </cell>
          <cell r="F421">
            <v>24374</v>
          </cell>
        </row>
        <row r="422">
          <cell r="A422" t="str">
            <v>BALASTO 1X20W 118V TIPO ABIERTO</v>
          </cell>
          <cell r="B422">
            <v>4168</v>
          </cell>
          <cell r="C422" t="str">
            <v>UND</v>
          </cell>
          <cell r="D422">
            <v>5001.5999999999995</v>
          </cell>
          <cell r="E422">
            <v>800.25599999999997</v>
          </cell>
          <cell r="F422">
            <v>5802</v>
          </cell>
        </row>
        <row r="423">
          <cell r="A423" t="str">
            <v>BALASTO 1X40 118V FN ERGON REG.EST</v>
          </cell>
          <cell r="B423">
            <v>3536.3999023437505</v>
          </cell>
          <cell r="C423" t="str">
            <v>UND</v>
          </cell>
          <cell r="D423">
            <v>4243.6798828125002</v>
          </cell>
          <cell r="E423">
            <v>678.98878124999999</v>
          </cell>
          <cell r="F423">
            <v>4923</v>
          </cell>
        </row>
        <row r="424">
          <cell r="A424" t="str">
            <v>BALASTO 1X40W 118V FACTOR NORMAL</v>
          </cell>
          <cell r="B424">
            <v>7642</v>
          </cell>
          <cell r="C424" t="str">
            <v>UND</v>
          </cell>
          <cell r="D424">
            <v>9170.4</v>
          </cell>
          <cell r="E424">
            <v>1467.2639999999999</v>
          </cell>
          <cell r="F424">
            <v>10638</v>
          </cell>
        </row>
        <row r="425">
          <cell r="A425" t="str">
            <v>BALASTO 2X 75W 120V SLIM LINE PHILIPS</v>
          </cell>
          <cell r="B425">
            <v>21000</v>
          </cell>
          <cell r="C425" t="str">
            <v>UND</v>
          </cell>
          <cell r="D425">
            <v>25200</v>
          </cell>
          <cell r="E425">
            <v>4032</v>
          </cell>
          <cell r="F425">
            <v>29232</v>
          </cell>
        </row>
        <row r="426">
          <cell r="A426" t="str">
            <v>BALASTO 2X20 118V AF ERGON REG.EST</v>
          </cell>
          <cell r="B426">
            <v>6004.60009765625</v>
          </cell>
          <cell r="C426" t="str">
            <v>UND</v>
          </cell>
          <cell r="D426">
            <v>7205.5201171874996</v>
          </cell>
          <cell r="E426">
            <v>1152.88321875</v>
          </cell>
          <cell r="F426">
            <v>8358</v>
          </cell>
        </row>
        <row r="427">
          <cell r="A427" t="str">
            <v>BALASTO 2X20W 118V PRECALENTAMIENTO</v>
          </cell>
          <cell r="B427">
            <v>17640</v>
          </cell>
          <cell r="C427" t="str">
            <v>UND</v>
          </cell>
          <cell r="D427">
            <v>21168</v>
          </cell>
          <cell r="E427">
            <v>3386.88</v>
          </cell>
          <cell r="F427">
            <v>24555</v>
          </cell>
        </row>
        <row r="428">
          <cell r="A428" t="str">
            <v>BALASTO 2X40W 118V PRECALENTAMIENTO</v>
          </cell>
          <cell r="B428">
            <v>16500</v>
          </cell>
          <cell r="C428" t="str">
            <v>UND</v>
          </cell>
          <cell r="D428">
            <v>19800</v>
          </cell>
          <cell r="E428">
            <v>3168</v>
          </cell>
          <cell r="F428">
            <v>22968</v>
          </cell>
        </row>
        <row r="429">
          <cell r="A429" t="str">
            <v>BALASTO 2X40W 118V. RS . AF.</v>
          </cell>
          <cell r="B429">
            <v>17432.800781250004</v>
          </cell>
          <cell r="C429" t="str">
            <v>UND</v>
          </cell>
          <cell r="D429">
            <v>20919.360937500005</v>
          </cell>
          <cell r="E429">
            <v>3347.0977500000008</v>
          </cell>
          <cell r="F429">
            <v>24266</v>
          </cell>
        </row>
        <row r="430">
          <cell r="A430" t="str">
            <v>BALASTO 2X40W 120V</v>
          </cell>
          <cell r="B430">
            <v>12795</v>
          </cell>
          <cell r="C430" t="str">
            <v>UND</v>
          </cell>
          <cell r="D430">
            <v>15354</v>
          </cell>
          <cell r="E430">
            <v>2456.64</v>
          </cell>
          <cell r="F430">
            <v>17811</v>
          </cell>
        </row>
        <row r="431">
          <cell r="A431" t="str">
            <v>BALASTO 2X48 118V ERGON</v>
          </cell>
          <cell r="B431">
            <v>6748</v>
          </cell>
          <cell r="C431" t="str">
            <v>UND</v>
          </cell>
          <cell r="D431">
            <v>8097.5999999999995</v>
          </cell>
          <cell r="E431">
            <v>1295.616</v>
          </cell>
          <cell r="F431">
            <v>9393</v>
          </cell>
        </row>
        <row r="432">
          <cell r="A432" t="str">
            <v>BALASTO 2X48W 118V SLIM LINE</v>
          </cell>
          <cell r="B432">
            <v>18468</v>
          </cell>
          <cell r="C432" t="str">
            <v>UND</v>
          </cell>
          <cell r="D432">
            <v>22161.599999999999</v>
          </cell>
          <cell r="E432">
            <v>3545.8559999999998</v>
          </cell>
          <cell r="F432">
            <v>25707</v>
          </cell>
        </row>
        <row r="433">
          <cell r="A433" t="str">
            <v>BALASTO 2X48W 120V. TOKIO SLIM LINE</v>
          </cell>
          <cell r="B433">
            <v>14202</v>
          </cell>
          <cell r="C433" t="str">
            <v>UND</v>
          </cell>
          <cell r="D433">
            <v>17042.399999999998</v>
          </cell>
          <cell r="E433">
            <v>2726.7839999999997</v>
          </cell>
          <cell r="F433">
            <v>19769</v>
          </cell>
        </row>
        <row r="434">
          <cell r="A434" t="str">
            <v>BALASTO 2X96 118V ECONTROL REG EST</v>
          </cell>
          <cell r="B434">
            <v>8941.7998046874982</v>
          </cell>
          <cell r="C434" t="str">
            <v>UND</v>
          </cell>
          <cell r="D434">
            <v>10730.159765624998</v>
          </cell>
          <cell r="E434">
            <v>1716.8255624999997</v>
          </cell>
          <cell r="F434">
            <v>12447</v>
          </cell>
        </row>
        <row r="435">
          <cell r="A435" t="str">
            <v>BALASTO 2X96 TOKIO</v>
          </cell>
          <cell r="B435">
            <v>150000</v>
          </cell>
          <cell r="C435" t="str">
            <v>UND</v>
          </cell>
          <cell r="D435">
            <v>180000</v>
          </cell>
          <cell r="E435">
            <v>28800</v>
          </cell>
          <cell r="F435">
            <v>208800</v>
          </cell>
        </row>
        <row r="436">
          <cell r="A436" t="str">
            <v>BALASTO 2X96W 118V SLIM LINE</v>
          </cell>
          <cell r="B436">
            <v>22926</v>
          </cell>
          <cell r="C436" t="str">
            <v>UND</v>
          </cell>
          <cell r="D436">
            <v>27511.200000000001</v>
          </cell>
          <cell r="E436">
            <v>4401.7920000000004</v>
          </cell>
          <cell r="F436">
            <v>31913</v>
          </cell>
        </row>
        <row r="437">
          <cell r="A437" t="str">
            <v>BALASTO 2X96W 118V TOKIO SLIM LINE</v>
          </cell>
          <cell r="B437">
            <v>18214</v>
          </cell>
          <cell r="C437" t="str">
            <v>UND</v>
          </cell>
          <cell r="D437">
            <v>21856.799999999999</v>
          </cell>
          <cell r="E437">
            <v>3497.0879999999997</v>
          </cell>
          <cell r="F437">
            <v>25354</v>
          </cell>
        </row>
        <row r="438">
          <cell r="A438" t="str">
            <v>BALASTO CWA Na 250 TAP 208-277 VOL</v>
          </cell>
          <cell r="B438">
            <v>96500</v>
          </cell>
          <cell r="C438" t="str">
            <v>UND</v>
          </cell>
          <cell r="D438">
            <v>115800</v>
          </cell>
          <cell r="E438">
            <v>18528</v>
          </cell>
          <cell r="F438">
            <v>134328</v>
          </cell>
        </row>
        <row r="439">
          <cell r="A439" t="str">
            <v>BALASTO ELECTRONICO 2X32</v>
          </cell>
          <cell r="B439">
            <v>30000</v>
          </cell>
          <cell r="C439" t="str">
            <v>UND</v>
          </cell>
          <cell r="D439">
            <v>36000</v>
          </cell>
          <cell r="E439">
            <v>5760</v>
          </cell>
          <cell r="F439">
            <v>41760</v>
          </cell>
        </row>
        <row r="440">
          <cell r="A440" t="str">
            <v>BALASTO Hg 125W 208/220V ELECTRO CONTROL</v>
          </cell>
          <cell r="B440">
            <v>120000</v>
          </cell>
          <cell r="C440" t="str">
            <v>UND</v>
          </cell>
          <cell r="D440">
            <v>144000</v>
          </cell>
          <cell r="E440">
            <v>23040</v>
          </cell>
          <cell r="F440">
            <v>167040</v>
          </cell>
        </row>
        <row r="441">
          <cell r="A441" t="str">
            <v>BALASTO Hg 250W 220V ILL</v>
          </cell>
          <cell r="B441">
            <v>9000</v>
          </cell>
          <cell r="C441" t="str">
            <v>UND</v>
          </cell>
          <cell r="D441">
            <v>10800</v>
          </cell>
          <cell r="E441">
            <v>1728</v>
          </cell>
          <cell r="F441">
            <v>12528</v>
          </cell>
        </row>
        <row r="442">
          <cell r="A442" t="str">
            <v>BALASTO MERCURIO 250W-208-220V ERGON</v>
          </cell>
          <cell r="B442">
            <v>16926</v>
          </cell>
          <cell r="C442" t="str">
            <v>UND</v>
          </cell>
          <cell r="D442">
            <v>20311.2</v>
          </cell>
          <cell r="E442">
            <v>3249.7920000000004</v>
          </cell>
          <cell r="F442">
            <v>23561</v>
          </cell>
        </row>
        <row r="443">
          <cell r="A443" t="str">
            <v>BALASTO MERCURIO 250W-208-220V PHILIPS</v>
          </cell>
          <cell r="B443">
            <v>20594</v>
          </cell>
          <cell r="C443" t="str">
            <v>UND</v>
          </cell>
          <cell r="D443">
            <v>24712.799999999999</v>
          </cell>
          <cell r="E443">
            <v>3954.0479999999998</v>
          </cell>
          <cell r="F443">
            <v>28667</v>
          </cell>
        </row>
        <row r="444">
          <cell r="A444" t="str">
            <v>BALASTO MERCURIO 250W-220V ELECTRICOL</v>
          </cell>
          <cell r="B444">
            <v>16926</v>
          </cell>
          <cell r="C444" t="str">
            <v>UND</v>
          </cell>
          <cell r="D444">
            <v>20311.2</v>
          </cell>
          <cell r="E444">
            <v>3249.7920000000004</v>
          </cell>
          <cell r="F444">
            <v>23561</v>
          </cell>
        </row>
        <row r="445">
          <cell r="A445" t="str">
            <v>BALASTO MERCURIO 400W 208-220V PHILIPS</v>
          </cell>
          <cell r="B445">
            <v>29621.199218749996</v>
          </cell>
          <cell r="C445" t="str">
            <v>UND</v>
          </cell>
          <cell r="D445">
            <v>35545.439062499994</v>
          </cell>
          <cell r="E445">
            <v>5687.2702499999996</v>
          </cell>
          <cell r="F445">
            <v>41233</v>
          </cell>
        </row>
        <row r="446">
          <cell r="A446" t="str">
            <v>BALASTO METALHALIDE 400 W 480V.</v>
          </cell>
          <cell r="B446">
            <v>66700</v>
          </cell>
          <cell r="C446" t="str">
            <v>UND</v>
          </cell>
          <cell r="D446">
            <v>80040</v>
          </cell>
          <cell r="E446">
            <v>12806.4</v>
          </cell>
          <cell r="F446">
            <v>92846</v>
          </cell>
        </row>
        <row r="447">
          <cell r="A447" t="str">
            <v>BALASTO Na 1000W 120-208/240V ERGON</v>
          </cell>
          <cell r="B447">
            <v>85000</v>
          </cell>
          <cell r="C447" t="str">
            <v>UND</v>
          </cell>
          <cell r="D447">
            <v>102000</v>
          </cell>
          <cell r="E447">
            <v>16320</v>
          </cell>
          <cell r="F447">
            <v>118320</v>
          </cell>
        </row>
        <row r="448">
          <cell r="A448" t="str">
            <v>BALASTO OSRAM ELECTRONICO 4X32</v>
          </cell>
          <cell r="B448">
            <v>37000</v>
          </cell>
          <cell r="C448" t="str">
            <v>UND</v>
          </cell>
          <cell r="D448">
            <v>44400</v>
          </cell>
          <cell r="E448">
            <v>7104</v>
          </cell>
          <cell r="F448">
            <v>51504</v>
          </cell>
        </row>
        <row r="449">
          <cell r="A449" t="str">
            <v>BALASTO REACTOR Hg125W 208/220V</v>
          </cell>
          <cell r="B449">
            <v>19831</v>
          </cell>
          <cell r="C449" t="str">
            <v>UND</v>
          </cell>
          <cell r="D449">
            <v>23797.200000000001</v>
          </cell>
          <cell r="E449">
            <v>3807.5520000000001</v>
          </cell>
          <cell r="F449">
            <v>27605</v>
          </cell>
        </row>
        <row r="450">
          <cell r="A450" t="str">
            <v>BALASTO REACTOR Na 150W 208/220V</v>
          </cell>
          <cell r="B450">
            <v>18086</v>
          </cell>
          <cell r="C450" t="str">
            <v>UND</v>
          </cell>
          <cell r="D450">
            <v>21703.200000000001</v>
          </cell>
          <cell r="E450">
            <v>3472.5120000000002</v>
          </cell>
          <cell r="F450">
            <v>25176</v>
          </cell>
        </row>
        <row r="451">
          <cell r="A451" t="str">
            <v>BALASTO REACTOR Na 250 W 208/240V</v>
          </cell>
          <cell r="B451">
            <v>27750.800781250004</v>
          </cell>
          <cell r="C451" t="str">
            <v>UND</v>
          </cell>
          <cell r="D451">
            <v>33300.9609375</v>
          </cell>
          <cell r="E451">
            <v>5328.1537500000004</v>
          </cell>
          <cell r="F451">
            <v>38629</v>
          </cell>
        </row>
        <row r="452">
          <cell r="A452" t="str">
            <v>BALASTO REACTOR Na 250W 208/220V</v>
          </cell>
          <cell r="B452">
            <v>25421</v>
          </cell>
          <cell r="C452" t="str">
            <v>UND</v>
          </cell>
          <cell r="D452">
            <v>30505.199999999997</v>
          </cell>
          <cell r="E452">
            <v>4880.8319999999994</v>
          </cell>
          <cell r="F452">
            <v>35386</v>
          </cell>
        </row>
        <row r="453">
          <cell r="A453" t="str">
            <v>BALASTO REACTOR Na 400W 208/220V</v>
          </cell>
          <cell r="B453">
            <v>33116</v>
          </cell>
          <cell r="C453" t="str">
            <v>UND</v>
          </cell>
          <cell r="D453">
            <v>39739.199999999997</v>
          </cell>
          <cell r="E453">
            <v>6358.2719999999999</v>
          </cell>
          <cell r="F453">
            <v>46097</v>
          </cell>
        </row>
        <row r="454">
          <cell r="A454" t="str">
            <v>BALASTO REACTOR Na 70W 208/220V</v>
          </cell>
          <cell r="B454">
            <v>13316</v>
          </cell>
          <cell r="C454" t="str">
            <v>UND</v>
          </cell>
          <cell r="D454">
            <v>15979.199999999999</v>
          </cell>
          <cell r="E454">
            <v>2556.672</v>
          </cell>
          <cell r="F454">
            <v>18536</v>
          </cell>
        </row>
        <row r="455">
          <cell r="A455" t="str">
            <v>BANCO DE CONDENSADORES 3F 40 KVAR 22OV PASO FIJO</v>
          </cell>
          <cell r="B455">
            <v>772920</v>
          </cell>
          <cell r="C455" t="str">
            <v>UND</v>
          </cell>
          <cell r="D455">
            <v>927504</v>
          </cell>
          <cell r="E455">
            <v>148400.64000000001</v>
          </cell>
          <cell r="F455">
            <v>1075905</v>
          </cell>
        </row>
        <row r="456">
          <cell r="A456" t="str">
            <v>BANCO DE CONDENSADORES 3F 40 KVAR 22OV PASO MOVIL</v>
          </cell>
          <cell r="B456">
            <v>772920</v>
          </cell>
          <cell r="C456" t="str">
            <v>UND</v>
          </cell>
          <cell r="D456">
            <v>927504</v>
          </cell>
          <cell r="E456">
            <v>148400.64000000001</v>
          </cell>
          <cell r="F456">
            <v>1075905</v>
          </cell>
        </row>
        <row r="457">
          <cell r="A457" t="str">
            <v>BANDA REFLEJANTE PARA DETECTOR</v>
          </cell>
          <cell r="B457">
            <v>30000</v>
          </cell>
          <cell r="C457" t="str">
            <v>UND</v>
          </cell>
          <cell r="D457">
            <v>36000</v>
          </cell>
          <cell r="E457">
            <v>5760</v>
          </cell>
          <cell r="F457">
            <v>41760</v>
          </cell>
        </row>
        <row r="458">
          <cell r="A458" t="str">
            <v>BANDEJA 7 CM DE 30X 45CM EIB</v>
          </cell>
          <cell r="B458">
            <v>32500</v>
          </cell>
          <cell r="C458" t="str">
            <v>UND</v>
          </cell>
          <cell r="D458">
            <v>39000</v>
          </cell>
          <cell r="E458">
            <v>6240</v>
          </cell>
          <cell r="F458">
            <v>45240</v>
          </cell>
        </row>
        <row r="459">
          <cell r="A459" t="str">
            <v>BANDEJA DE 40X8X240CM</v>
          </cell>
          <cell r="B459">
            <v>54517.3984375</v>
          </cell>
          <cell r="C459" t="str">
            <v>UND</v>
          </cell>
          <cell r="D459">
            <v>65420.878124999996</v>
          </cell>
          <cell r="E459">
            <v>10467.3405</v>
          </cell>
          <cell r="F459">
            <v>75888</v>
          </cell>
        </row>
        <row r="460">
          <cell r="A460" t="str">
            <v>BANDEJA DE 60X8X240CM</v>
          </cell>
          <cell r="B460">
            <v>24500</v>
          </cell>
          <cell r="C460" t="str">
            <v>UND</v>
          </cell>
          <cell r="D460">
            <v>29400</v>
          </cell>
          <cell r="E460">
            <v>4704</v>
          </cell>
          <cell r="F460">
            <v>34104</v>
          </cell>
        </row>
        <row r="461">
          <cell r="A461" t="str">
            <v>BANDEJA DYM SIN MEDIDOR, Y SIN MODEM</v>
          </cell>
          <cell r="B461">
            <v>1500000</v>
          </cell>
          <cell r="C461" t="str">
            <v>UND</v>
          </cell>
          <cell r="D461">
            <v>1800000</v>
          </cell>
          <cell r="E461">
            <v>288000</v>
          </cell>
          <cell r="F461">
            <v>2088000</v>
          </cell>
        </row>
        <row r="462">
          <cell r="A462" t="str">
            <v>BANDEJA METALICA 20X10X100</v>
          </cell>
          <cell r="B462">
            <v>39514</v>
          </cell>
          <cell r="C462" t="str">
            <v>UND</v>
          </cell>
          <cell r="D462">
            <v>47416.799999999996</v>
          </cell>
          <cell r="E462">
            <v>7586.6879999999992</v>
          </cell>
          <cell r="F462">
            <v>55003</v>
          </cell>
        </row>
        <row r="463">
          <cell r="A463" t="str">
            <v>BANDEJA METALICA TIPO ESCALERA GALV 10X40X240 CM</v>
          </cell>
          <cell r="B463">
            <v>46600</v>
          </cell>
          <cell r="C463" t="str">
            <v>UND</v>
          </cell>
          <cell r="D463">
            <v>55920</v>
          </cell>
          <cell r="E463">
            <v>8947.2000000000007</v>
          </cell>
          <cell r="F463">
            <v>64867</v>
          </cell>
        </row>
        <row r="464">
          <cell r="A464" t="str">
            <v>BANDEJA METALICA TIPO ESCALERA GALV 15X40X240 CM</v>
          </cell>
          <cell r="B464">
            <v>48200</v>
          </cell>
          <cell r="C464" t="str">
            <v>UND</v>
          </cell>
          <cell r="D464">
            <v>57840</v>
          </cell>
          <cell r="E464">
            <v>9254.4</v>
          </cell>
          <cell r="F464">
            <v>67094</v>
          </cell>
        </row>
        <row r="465">
          <cell r="A465" t="str">
            <v>BANDEJA P/EQUIPO MEDIDA 45X65X4.5</v>
          </cell>
          <cell r="B465">
            <v>35000</v>
          </cell>
          <cell r="C465" t="str">
            <v>UND</v>
          </cell>
          <cell r="D465">
            <v>42000</v>
          </cell>
          <cell r="E465">
            <v>6720</v>
          </cell>
          <cell r="F465">
            <v>48720</v>
          </cell>
        </row>
        <row r="466">
          <cell r="A466" t="str">
            <v>BANDEJA P/EQUIPO MEDIDA 50X30X4 S/D MTE</v>
          </cell>
          <cell r="B466">
            <v>35000</v>
          </cell>
          <cell r="C466" t="str">
            <v>UND</v>
          </cell>
          <cell r="D466">
            <v>42000</v>
          </cell>
          <cell r="E466">
            <v>6720</v>
          </cell>
          <cell r="F466">
            <v>48720</v>
          </cell>
        </row>
        <row r="467">
          <cell r="A467" t="str">
            <v>BANDEJA PARA FOCS REF. ACC 12-2</v>
          </cell>
          <cell r="B467">
            <v>35000</v>
          </cell>
          <cell r="C467" t="str">
            <v>UND</v>
          </cell>
          <cell r="D467">
            <v>42000</v>
          </cell>
          <cell r="E467">
            <v>6720</v>
          </cell>
          <cell r="F467">
            <v>48720</v>
          </cell>
        </row>
        <row r="468">
          <cell r="A468" t="str">
            <v>BANDEJA PARA FOCS REF. ACC 16-2</v>
          </cell>
          <cell r="B468">
            <v>35000</v>
          </cell>
          <cell r="C468" t="str">
            <v>UND</v>
          </cell>
          <cell r="D468">
            <v>42000</v>
          </cell>
          <cell r="E468">
            <v>6720</v>
          </cell>
          <cell r="F468">
            <v>48720</v>
          </cell>
        </row>
        <row r="469">
          <cell r="A469" t="str">
            <v>BANDEJA PORTA ACOMETIDA DE 1 1/4"</v>
          </cell>
          <cell r="B469">
            <v>30980</v>
          </cell>
          <cell r="C469" t="str">
            <v>UND</v>
          </cell>
          <cell r="D469">
            <v>37176</v>
          </cell>
          <cell r="E469">
            <v>5948.16</v>
          </cell>
          <cell r="F469">
            <v>43124</v>
          </cell>
        </row>
        <row r="470">
          <cell r="A470" t="str">
            <v>BANDEJA PORTA ACOMETIDA DE 1"</v>
          </cell>
          <cell r="B470">
            <v>26200</v>
          </cell>
          <cell r="C470" t="str">
            <v>UND</v>
          </cell>
          <cell r="D470">
            <v>31440</v>
          </cell>
          <cell r="E470">
            <v>5030.4000000000005</v>
          </cell>
          <cell r="F470">
            <v>36470</v>
          </cell>
        </row>
        <row r="471">
          <cell r="A471" t="str">
            <v>BANDEJA PORTA ACOMETIDA DE 1/2"</v>
          </cell>
          <cell r="B471">
            <v>18100</v>
          </cell>
          <cell r="C471" t="str">
            <v>UND</v>
          </cell>
          <cell r="D471">
            <v>21720</v>
          </cell>
          <cell r="E471">
            <v>3475.2000000000003</v>
          </cell>
          <cell r="F471">
            <v>25195</v>
          </cell>
        </row>
        <row r="472">
          <cell r="A472" t="str">
            <v>BANDEJA PORTA ACOMETIDA DE 3"</v>
          </cell>
          <cell r="B472">
            <v>47800</v>
          </cell>
          <cell r="C472" t="str">
            <v>UND</v>
          </cell>
          <cell r="D472">
            <v>57360</v>
          </cell>
          <cell r="E472">
            <v>9177.6</v>
          </cell>
          <cell r="F472">
            <v>66538</v>
          </cell>
        </row>
        <row r="473">
          <cell r="A473" t="str">
            <v>BANDEJA PORTA ACOMETIDA DE 3/4"</v>
          </cell>
          <cell r="B473">
            <v>21100</v>
          </cell>
          <cell r="C473" t="str">
            <v>UND</v>
          </cell>
          <cell r="D473">
            <v>25320</v>
          </cell>
          <cell r="E473">
            <v>4051.2000000000003</v>
          </cell>
          <cell r="F473">
            <v>29371</v>
          </cell>
        </row>
        <row r="474">
          <cell r="A474" t="str">
            <v>BANDEJA TELEMEDIDA DYM 3 ELEMENTOS A.T.</v>
          </cell>
          <cell r="B474">
            <v>3000000</v>
          </cell>
          <cell r="C474" t="str">
            <v>UND</v>
          </cell>
          <cell r="D474">
            <v>3600000</v>
          </cell>
          <cell r="E474">
            <v>576000</v>
          </cell>
          <cell r="F474">
            <v>4176000</v>
          </cell>
        </row>
        <row r="475">
          <cell r="A475" t="str">
            <v>BANDEJA TELEMEDIDA DYM 3 ELEMENTOS B.T.</v>
          </cell>
          <cell r="B475">
            <v>3000000</v>
          </cell>
          <cell r="C475" t="str">
            <v>UND</v>
          </cell>
          <cell r="D475">
            <v>3600000</v>
          </cell>
          <cell r="E475">
            <v>576000</v>
          </cell>
          <cell r="F475">
            <v>4176000</v>
          </cell>
        </row>
        <row r="476">
          <cell r="A476" t="str">
            <v>BANDEJA TELEMEDIDA DYM-2ELEMENTOS A.T.</v>
          </cell>
          <cell r="B476">
            <v>3000000</v>
          </cell>
          <cell r="C476" t="str">
            <v>UND</v>
          </cell>
          <cell r="D476">
            <v>3600000</v>
          </cell>
          <cell r="E476">
            <v>576000</v>
          </cell>
          <cell r="F476">
            <v>4176000</v>
          </cell>
        </row>
        <row r="477">
          <cell r="A477" t="str">
            <v>BANDEJA/ PANEL FIBRA OPTICA 12 PTS.</v>
          </cell>
          <cell r="B477">
            <v>336906</v>
          </cell>
          <cell r="C477" t="str">
            <v>UND</v>
          </cell>
          <cell r="D477">
            <v>404287.2</v>
          </cell>
          <cell r="E477">
            <v>64685.952000000005</v>
          </cell>
          <cell r="F477">
            <v>468973</v>
          </cell>
        </row>
        <row r="478">
          <cell r="A478" t="str">
            <v>BAQUELITA MONOFASICA</v>
          </cell>
          <cell r="B478">
            <v>3600</v>
          </cell>
          <cell r="C478" t="str">
            <v>UND</v>
          </cell>
          <cell r="D478">
            <v>4320</v>
          </cell>
          <cell r="E478">
            <v>691.2</v>
          </cell>
          <cell r="F478">
            <v>5011</v>
          </cell>
        </row>
        <row r="479">
          <cell r="A479" t="str">
            <v>BAQUELITA TRIFASICA</v>
          </cell>
          <cell r="B479">
            <v>5000</v>
          </cell>
          <cell r="C479" t="str">
            <v>UND</v>
          </cell>
          <cell r="D479">
            <v>6000</v>
          </cell>
          <cell r="E479">
            <v>960</v>
          </cell>
          <cell r="F479">
            <v>6960</v>
          </cell>
        </row>
        <row r="480">
          <cell r="A480" t="str">
            <v>BARRA EQUIPOTENCIAL DE CU 1/4"X4"X 50CMS</v>
          </cell>
          <cell r="B480">
            <v>220000</v>
          </cell>
          <cell r="C480" t="str">
            <v>UND</v>
          </cell>
          <cell r="D480">
            <v>264000</v>
          </cell>
          <cell r="E480">
            <v>42240</v>
          </cell>
          <cell r="F480">
            <v>306240</v>
          </cell>
        </row>
        <row r="481">
          <cell r="A481" t="str">
            <v>BARRAJE BAJA TENSION  3F 4H 200A</v>
          </cell>
          <cell r="B481">
            <v>280000</v>
          </cell>
          <cell r="C481" t="str">
            <v>UND</v>
          </cell>
          <cell r="D481">
            <v>336000</v>
          </cell>
          <cell r="E481">
            <v>53760</v>
          </cell>
          <cell r="F481">
            <v>389760</v>
          </cell>
        </row>
        <row r="482">
          <cell r="A482" t="str">
            <v>BARRAJE BAJA TENSION  6X1/2" 500A.</v>
          </cell>
          <cell r="B482">
            <v>220000</v>
          </cell>
          <cell r="C482" t="str">
            <v>UND</v>
          </cell>
          <cell r="D482">
            <v>264000</v>
          </cell>
          <cell r="E482">
            <v>42240</v>
          </cell>
          <cell r="F482">
            <v>306240</v>
          </cell>
        </row>
        <row r="483">
          <cell r="A483" t="str">
            <v>BARRAJE BAJA TENSION 2X3/8",4X1/4" 500A</v>
          </cell>
          <cell r="B483">
            <v>222000</v>
          </cell>
          <cell r="C483" t="str">
            <v>UND</v>
          </cell>
          <cell r="D483">
            <v>266400</v>
          </cell>
          <cell r="E483">
            <v>42624</v>
          </cell>
          <cell r="F483">
            <v>309024</v>
          </cell>
        </row>
        <row r="484">
          <cell r="A484" t="str">
            <v>BARRAJE BAJA TENSION 6X1/4" 175A</v>
          </cell>
          <cell r="B484">
            <v>245000</v>
          </cell>
          <cell r="C484" t="str">
            <v>UND</v>
          </cell>
          <cell r="D484">
            <v>294000</v>
          </cell>
          <cell r="E484">
            <v>47040</v>
          </cell>
          <cell r="F484">
            <v>341040</v>
          </cell>
        </row>
        <row r="485">
          <cell r="A485" t="str">
            <v>BARRAJE BAJA TENSION PLAT DE CU 3F 5H 1100A/240V</v>
          </cell>
          <cell r="B485">
            <v>1320000</v>
          </cell>
          <cell r="C485" t="str">
            <v>UND</v>
          </cell>
          <cell r="D485">
            <v>1584000</v>
          </cell>
          <cell r="E485">
            <v>253440</v>
          </cell>
          <cell r="F485">
            <v>1837440</v>
          </cell>
        </row>
        <row r="486">
          <cell r="A486" t="str">
            <v>BARRAJE BAJA TENSION PLAT DE CU 3F 5H 1800A/240V</v>
          </cell>
          <cell r="B486">
            <v>1580000</v>
          </cell>
          <cell r="C486" t="str">
            <v>UND</v>
          </cell>
          <cell r="D486">
            <v>1896000</v>
          </cell>
          <cell r="E486">
            <v>303360</v>
          </cell>
          <cell r="F486">
            <v>2199360</v>
          </cell>
        </row>
        <row r="487">
          <cell r="A487" t="str">
            <v>BARRAJE BAJA TENSION PLAT DE CU 3F 5H 2700A/240V</v>
          </cell>
          <cell r="B487">
            <v>1850000</v>
          </cell>
          <cell r="C487" t="str">
            <v>UND</v>
          </cell>
          <cell r="D487">
            <v>2220000</v>
          </cell>
          <cell r="E487">
            <v>355200</v>
          </cell>
          <cell r="F487">
            <v>2575200</v>
          </cell>
        </row>
        <row r="488">
          <cell r="A488" t="str">
            <v>BARRAJE BAJA TENSION PLAT. DE CU 3F 5H 400A/240V</v>
          </cell>
          <cell r="B488">
            <v>574000</v>
          </cell>
          <cell r="C488" t="str">
            <v>UND</v>
          </cell>
          <cell r="D488">
            <v>688800</v>
          </cell>
          <cell r="E488">
            <v>110208</v>
          </cell>
          <cell r="F488">
            <v>799008</v>
          </cell>
        </row>
        <row r="489">
          <cell r="A489" t="str">
            <v>BARRAJE BAJA TENSION PLAT. DE CU 3F 5H 900A/240V</v>
          </cell>
          <cell r="B489">
            <v>798000</v>
          </cell>
          <cell r="C489" t="str">
            <v>UND</v>
          </cell>
          <cell r="D489">
            <v>957600</v>
          </cell>
          <cell r="E489">
            <v>153216</v>
          </cell>
          <cell r="F489">
            <v>1110816</v>
          </cell>
        </row>
        <row r="490">
          <cell r="A490" t="str">
            <v>BARRAJE UNIPOLAR GF-60 AMP</v>
          </cell>
          <cell r="B490">
            <v>12500</v>
          </cell>
          <cell r="C490" t="str">
            <v>UND</v>
          </cell>
          <cell r="D490">
            <v>15000</v>
          </cell>
          <cell r="E490">
            <v>2400</v>
          </cell>
          <cell r="F490">
            <v>17400</v>
          </cell>
        </row>
        <row r="491">
          <cell r="A491" t="str">
            <v>BARRAS  DE ENSAMBLE</v>
          </cell>
          <cell r="B491">
            <v>1020</v>
          </cell>
          <cell r="C491" t="str">
            <v>UND</v>
          </cell>
          <cell r="D491">
            <v>1224</v>
          </cell>
          <cell r="E491">
            <v>195.84</v>
          </cell>
          <cell r="F491">
            <v>1420</v>
          </cell>
        </row>
        <row r="492">
          <cell r="A492" t="str">
            <v>BARRAS DE ENSAMBLE</v>
          </cell>
          <cell r="B492">
            <v>1020</v>
          </cell>
          <cell r="C492" t="str">
            <v>UND</v>
          </cell>
          <cell r="D492">
            <v>1224</v>
          </cell>
          <cell r="E492">
            <v>195.84</v>
          </cell>
          <cell r="F492">
            <v>1420</v>
          </cell>
        </row>
        <row r="493">
          <cell r="A493" t="str">
            <v>BASE PARA CORREA DE AMARRE 2X2 CALY</v>
          </cell>
          <cell r="B493">
            <v>630</v>
          </cell>
          <cell r="C493" t="str">
            <v>UND</v>
          </cell>
          <cell r="D493">
            <v>756</v>
          </cell>
          <cell r="E493">
            <v>120.96000000000001</v>
          </cell>
          <cell r="F493">
            <v>877</v>
          </cell>
        </row>
        <row r="494">
          <cell r="A494" t="str">
            <v>BASE PARA FOTOCELDA</v>
          </cell>
          <cell r="B494">
            <v>2715</v>
          </cell>
          <cell r="C494" t="str">
            <v>UND</v>
          </cell>
          <cell r="D494">
            <v>3258</v>
          </cell>
          <cell r="E494">
            <v>521.28</v>
          </cell>
          <cell r="F494">
            <v>3779</v>
          </cell>
        </row>
        <row r="495">
          <cell r="A495" t="str">
            <v>BASE PARA RELE 11 PINES</v>
          </cell>
          <cell r="B495">
            <v>17000</v>
          </cell>
          <cell r="C495" t="str">
            <v>UND</v>
          </cell>
          <cell r="D495">
            <v>20400</v>
          </cell>
          <cell r="E495">
            <v>3264</v>
          </cell>
          <cell r="F495">
            <v>23664</v>
          </cell>
        </row>
        <row r="496">
          <cell r="A496" t="str">
            <v>BASE PARA RELE 14 PINES</v>
          </cell>
          <cell r="B496">
            <v>20000</v>
          </cell>
          <cell r="C496" t="str">
            <v>UND</v>
          </cell>
          <cell r="D496">
            <v>24000</v>
          </cell>
          <cell r="E496">
            <v>3840</v>
          </cell>
          <cell r="F496">
            <v>27840</v>
          </cell>
        </row>
        <row r="497">
          <cell r="A497" t="str">
            <v>BASE PARA RELEVO 11 PINES REPOL</v>
          </cell>
          <cell r="B497">
            <v>4620</v>
          </cell>
          <cell r="C497" t="str">
            <v>UND</v>
          </cell>
          <cell r="D497">
            <v>5544</v>
          </cell>
          <cell r="E497">
            <v>887.04</v>
          </cell>
          <cell r="F497">
            <v>6431</v>
          </cell>
        </row>
        <row r="498">
          <cell r="A498" t="str">
            <v>BASE PARA RELEVO 8 PINES</v>
          </cell>
          <cell r="B498">
            <v>4620</v>
          </cell>
          <cell r="C498" t="str">
            <v>UND</v>
          </cell>
          <cell r="D498">
            <v>5544</v>
          </cell>
          <cell r="E498">
            <v>887.04</v>
          </cell>
          <cell r="F498">
            <v>6431</v>
          </cell>
        </row>
        <row r="499">
          <cell r="A499" t="str">
            <v>BASE PORTAFUSIBLE 22X5 LEGRAND</v>
          </cell>
          <cell r="B499">
            <v>4062.80004882813</v>
          </cell>
          <cell r="C499" t="str">
            <v>UND</v>
          </cell>
          <cell r="D499">
            <v>4875.3600585937556</v>
          </cell>
          <cell r="E499">
            <v>780.05760937500088</v>
          </cell>
          <cell r="F499">
            <v>5655</v>
          </cell>
        </row>
        <row r="500">
          <cell r="A500" t="str">
            <v>BASE PORTAFUSIBLE 500V DIAZED</v>
          </cell>
          <cell r="B500">
            <v>4550</v>
          </cell>
          <cell r="C500" t="str">
            <v>UND</v>
          </cell>
          <cell r="D500">
            <v>5460</v>
          </cell>
          <cell r="E500">
            <v>873.6</v>
          </cell>
          <cell r="F500">
            <v>6334</v>
          </cell>
        </row>
        <row r="501">
          <cell r="A501" t="str">
            <v>BASE PORTAFUSIBLE 63 AMP.</v>
          </cell>
          <cell r="B501">
            <v>3430</v>
          </cell>
          <cell r="C501" t="str">
            <v>UND</v>
          </cell>
          <cell r="D501">
            <v>4116</v>
          </cell>
          <cell r="E501">
            <v>658.56000000000006</v>
          </cell>
          <cell r="F501">
            <v>4775</v>
          </cell>
        </row>
        <row r="502">
          <cell r="A502" t="str">
            <v>BASE PORTAFUSIBLE DOBLE CON FUSIBLES</v>
          </cell>
          <cell r="B502">
            <v>15000</v>
          </cell>
          <cell r="C502" t="str">
            <v>UND</v>
          </cell>
          <cell r="D502">
            <v>18000</v>
          </cell>
          <cell r="E502">
            <v>2880</v>
          </cell>
          <cell r="F502">
            <v>20880</v>
          </cell>
        </row>
        <row r="503">
          <cell r="A503" t="str">
            <v>BASE PORTAFUSIBLE E33</v>
          </cell>
          <cell r="B503">
            <v>564.20001220703114</v>
          </cell>
          <cell r="C503" t="str">
            <v>UND</v>
          </cell>
          <cell r="D503">
            <v>677.04001464843736</v>
          </cell>
          <cell r="E503">
            <v>108.32640234374998</v>
          </cell>
          <cell r="F503">
            <v>785</v>
          </cell>
        </row>
        <row r="504">
          <cell r="A504" t="str">
            <v>BASE PULSADOR BRETER</v>
          </cell>
          <cell r="B504">
            <v>4000</v>
          </cell>
          <cell r="C504" t="str">
            <v>UND</v>
          </cell>
          <cell r="D504">
            <v>4800</v>
          </cell>
          <cell r="E504">
            <v>768</v>
          </cell>
          <cell r="F504">
            <v>5568</v>
          </cell>
        </row>
        <row r="505">
          <cell r="A505" t="str">
            <v>BASE PULSADOR ZA2B2009</v>
          </cell>
          <cell r="B505">
            <v>1040</v>
          </cell>
          <cell r="C505" t="str">
            <v>UND</v>
          </cell>
          <cell r="D505">
            <v>1248</v>
          </cell>
          <cell r="E505">
            <v>199.68</v>
          </cell>
          <cell r="F505">
            <v>1448</v>
          </cell>
        </row>
        <row r="506">
          <cell r="A506" t="str">
            <v>BASE PULSADOR ZA2B2009</v>
          </cell>
          <cell r="B506">
            <v>4500</v>
          </cell>
          <cell r="C506" t="str">
            <v>UND</v>
          </cell>
          <cell r="D506">
            <v>5400</v>
          </cell>
          <cell r="E506">
            <v>864</v>
          </cell>
          <cell r="F506">
            <v>6264</v>
          </cell>
        </row>
        <row r="507">
          <cell r="A507" t="str">
            <v>BASE RELEVO 11 PINES</v>
          </cell>
          <cell r="B507">
            <v>600</v>
          </cell>
          <cell r="C507" t="str">
            <v>UND</v>
          </cell>
          <cell r="D507">
            <v>720</v>
          </cell>
          <cell r="E507">
            <v>115.2</v>
          </cell>
          <cell r="F507">
            <v>835</v>
          </cell>
        </row>
        <row r="508">
          <cell r="A508" t="str">
            <v>BASE UNIPOLAR TAM0 160A</v>
          </cell>
          <cell r="B508">
            <v>4000</v>
          </cell>
          <cell r="C508" t="str">
            <v>UND</v>
          </cell>
          <cell r="D508">
            <v>4800</v>
          </cell>
          <cell r="E508">
            <v>768</v>
          </cell>
          <cell r="F508">
            <v>5568</v>
          </cell>
        </row>
        <row r="509">
          <cell r="A509" t="str">
            <v>BASES P/RELES RH</v>
          </cell>
          <cell r="B509">
            <v>75000</v>
          </cell>
          <cell r="C509" t="str">
            <v>UND</v>
          </cell>
          <cell r="D509">
            <v>90000</v>
          </cell>
          <cell r="E509">
            <v>14400</v>
          </cell>
          <cell r="F509">
            <v>104400</v>
          </cell>
        </row>
        <row r="510">
          <cell r="A510" t="str">
            <v>BASES PARA AMARRE (2.54X50.8)MM</v>
          </cell>
          <cell r="B510">
            <v>1232</v>
          </cell>
          <cell r="C510" t="str">
            <v>UND</v>
          </cell>
          <cell r="D510">
            <v>1478.3999999999999</v>
          </cell>
          <cell r="E510">
            <v>236.54399999999998</v>
          </cell>
          <cell r="F510">
            <v>1715</v>
          </cell>
        </row>
        <row r="511">
          <cell r="A511" t="str">
            <v>BASES PARA AMARRE (25.4X25.4)MM</v>
          </cell>
          <cell r="B511">
            <v>616</v>
          </cell>
          <cell r="C511" t="str">
            <v>UND</v>
          </cell>
          <cell r="D511">
            <v>739.19999999999993</v>
          </cell>
          <cell r="E511">
            <v>118.27199999999999</v>
          </cell>
          <cell r="F511">
            <v>857</v>
          </cell>
        </row>
        <row r="512">
          <cell r="A512" t="str">
            <v>BATERIA Y CARGADOR 120AC 24 VDC</v>
          </cell>
          <cell r="B512">
            <v>5406000</v>
          </cell>
          <cell r="C512" t="str">
            <v>UND</v>
          </cell>
          <cell r="D512">
            <v>6487200</v>
          </cell>
          <cell r="E512">
            <v>1037952</v>
          </cell>
          <cell r="F512">
            <v>7525152</v>
          </cell>
        </row>
        <row r="513">
          <cell r="A513" t="str">
            <v>BAYONETA AGULO 2X3/16"X1.2M REF1912</v>
          </cell>
          <cell r="B513">
            <v>25548</v>
          </cell>
          <cell r="C513" t="str">
            <v>UND</v>
          </cell>
          <cell r="D513">
            <v>30657.599999999999</v>
          </cell>
          <cell r="E513">
            <v>4905.2159999999994</v>
          </cell>
          <cell r="F513">
            <v>35563</v>
          </cell>
        </row>
        <row r="514">
          <cell r="A514" t="str">
            <v>BAYONETA ANGULO 21/2X1/4"X1.5M</v>
          </cell>
          <cell r="B514">
            <v>33880</v>
          </cell>
          <cell r="C514" t="str">
            <v>UND</v>
          </cell>
          <cell r="D514">
            <v>40656</v>
          </cell>
          <cell r="E514">
            <v>6504.96</v>
          </cell>
          <cell r="F514">
            <v>47161</v>
          </cell>
        </row>
        <row r="515">
          <cell r="A515" t="str">
            <v>BAYONETA ANGULO 21/2X1/4"X2M REF1914</v>
          </cell>
          <cell r="B515">
            <v>56773</v>
          </cell>
          <cell r="C515" t="str">
            <v>UND</v>
          </cell>
          <cell r="D515">
            <v>68127.599999999991</v>
          </cell>
          <cell r="E515">
            <v>10900.415999999999</v>
          </cell>
          <cell r="F515">
            <v>79028</v>
          </cell>
        </row>
        <row r="516">
          <cell r="A516" t="str">
            <v>BAYONETA ANGULO 2X1/4"X1.5M</v>
          </cell>
          <cell r="B516">
            <v>19160</v>
          </cell>
          <cell r="C516" t="str">
            <v>UND</v>
          </cell>
          <cell r="D516">
            <v>22992</v>
          </cell>
          <cell r="E516">
            <v>3678.7200000000003</v>
          </cell>
          <cell r="F516">
            <v>26671</v>
          </cell>
        </row>
        <row r="517">
          <cell r="A517" t="str">
            <v>BAYONETA ARRIOSTRA 21/2X1/4"X4M</v>
          </cell>
          <cell r="B517">
            <v>54300</v>
          </cell>
          <cell r="C517" t="str">
            <v>UND</v>
          </cell>
          <cell r="D517">
            <v>65160</v>
          </cell>
          <cell r="E517">
            <v>10425.6</v>
          </cell>
          <cell r="F517">
            <v>75586</v>
          </cell>
        </row>
        <row r="518">
          <cell r="A518" t="str">
            <v>BAYONETA RETENIDA 21/2X1/4"X2M REF1924</v>
          </cell>
          <cell r="B518">
            <v>58625</v>
          </cell>
          <cell r="C518" t="str">
            <v>UND</v>
          </cell>
          <cell r="D518">
            <v>70350</v>
          </cell>
          <cell r="E518">
            <v>11256</v>
          </cell>
          <cell r="F518">
            <v>81606</v>
          </cell>
        </row>
        <row r="519">
          <cell r="A519" t="str">
            <v>BAYONETA RETENIDA 2X1/4"X1.5M REF1923</v>
          </cell>
          <cell r="B519">
            <v>37447</v>
          </cell>
          <cell r="C519" t="str">
            <v>UND</v>
          </cell>
          <cell r="D519">
            <v>44936.4</v>
          </cell>
          <cell r="E519">
            <v>7189.8240000000005</v>
          </cell>
          <cell r="F519">
            <v>52126</v>
          </cell>
        </row>
        <row r="520">
          <cell r="A520" t="str">
            <v>BAYONETA RETENIDA 2X2X1/4"X1.4M</v>
          </cell>
          <cell r="B520">
            <v>45000</v>
          </cell>
          <cell r="C520" t="str">
            <v>UND</v>
          </cell>
          <cell r="D520">
            <v>54000</v>
          </cell>
          <cell r="E520">
            <v>8640</v>
          </cell>
          <cell r="F520">
            <v>62640</v>
          </cell>
        </row>
        <row r="521">
          <cell r="A521" t="str">
            <v>BAYONETA RETENIDA 2X3/16"X1.2M REF1922</v>
          </cell>
          <cell r="B521">
            <v>22082</v>
          </cell>
          <cell r="C521" t="str">
            <v>UND</v>
          </cell>
          <cell r="D521">
            <v>26498.399999999998</v>
          </cell>
          <cell r="E521">
            <v>4239.7439999999997</v>
          </cell>
          <cell r="F521">
            <v>30738</v>
          </cell>
        </row>
        <row r="522">
          <cell r="A522" t="str">
            <v>BAYONETA RETENIDA 3X1/4"X2M</v>
          </cell>
          <cell r="B522">
            <v>71528</v>
          </cell>
          <cell r="C522" t="str">
            <v>UND</v>
          </cell>
          <cell r="D522">
            <v>85833.599999999991</v>
          </cell>
          <cell r="E522">
            <v>13733.375999999998</v>
          </cell>
          <cell r="F522">
            <v>99567</v>
          </cell>
        </row>
        <row r="523">
          <cell r="A523" t="str">
            <v>BAYONETA RETENNIDA 21/2X1/4"X1.5M S/U</v>
          </cell>
          <cell r="B523">
            <v>44646</v>
          </cell>
          <cell r="C523" t="str">
            <v>UND</v>
          </cell>
          <cell r="D523">
            <v>53575.199999999997</v>
          </cell>
          <cell r="E523">
            <v>8572.0319999999992</v>
          </cell>
          <cell r="F523">
            <v>62147</v>
          </cell>
        </row>
        <row r="524">
          <cell r="A524" t="str">
            <v>BAYONETA SENCILLA 21/2X1/4"X1.2M REF1902</v>
          </cell>
          <cell r="B524">
            <v>14898</v>
          </cell>
          <cell r="C524" t="str">
            <v>UND</v>
          </cell>
          <cell r="D524">
            <v>17877.599999999999</v>
          </cell>
          <cell r="E524">
            <v>2860.4159999999997</v>
          </cell>
          <cell r="F524">
            <v>20738</v>
          </cell>
        </row>
        <row r="525">
          <cell r="A525" t="str">
            <v>BAYONETA SENCILLA 21/2X1/4"X1.5M REF1903</v>
          </cell>
          <cell r="B525">
            <v>21598</v>
          </cell>
          <cell r="C525" t="str">
            <v>UND</v>
          </cell>
          <cell r="D525">
            <v>25917.599999999999</v>
          </cell>
          <cell r="E525">
            <v>4146.8159999999998</v>
          </cell>
          <cell r="F525">
            <v>30064</v>
          </cell>
        </row>
        <row r="526">
          <cell r="A526" t="str">
            <v>BAYONETA SENCILLA 3X1/4X2M REF1904</v>
          </cell>
          <cell r="B526">
            <v>30294</v>
          </cell>
          <cell r="C526" t="str">
            <v>UND</v>
          </cell>
          <cell r="D526">
            <v>36352.799999999996</v>
          </cell>
          <cell r="E526">
            <v>5816.4479999999994</v>
          </cell>
          <cell r="F526">
            <v>42169</v>
          </cell>
        </row>
        <row r="527">
          <cell r="A527" t="str">
            <v>BEN TONITA</v>
          </cell>
          <cell r="B527">
            <v>450</v>
          </cell>
          <cell r="C527" t="str">
            <v>UND</v>
          </cell>
          <cell r="D527">
            <v>540</v>
          </cell>
          <cell r="E527">
            <v>86.4</v>
          </cell>
          <cell r="F527">
            <v>626</v>
          </cell>
        </row>
        <row r="528">
          <cell r="A528" t="str">
            <v>BENJAMIN</v>
          </cell>
          <cell r="B528">
            <v>882</v>
          </cell>
          <cell r="C528" t="str">
            <v>UND</v>
          </cell>
          <cell r="D528">
            <v>1058.3999999999999</v>
          </cell>
          <cell r="E528">
            <v>169.34399999999999</v>
          </cell>
          <cell r="F528">
            <v>1228</v>
          </cell>
        </row>
        <row r="529">
          <cell r="A529" t="str">
            <v>BLOQUE 3TY7561-1B SQUARED</v>
          </cell>
          <cell r="B529">
            <v>4000</v>
          </cell>
          <cell r="C529" t="str">
            <v>UND</v>
          </cell>
          <cell r="D529">
            <v>4800</v>
          </cell>
          <cell r="E529">
            <v>768</v>
          </cell>
          <cell r="F529">
            <v>5568</v>
          </cell>
        </row>
        <row r="530">
          <cell r="A530" t="str">
            <v>BLOQUE ADITIVO 3 CONTACTOS</v>
          </cell>
          <cell r="B530">
            <v>54000</v>
          </cell>
          <cell r="C530" t="str">
            <v>UND</v>
          </cell>
          <cell r="D530">
            <v>64800</v>
          </cell>
          <cell r="E530">
            <v>10368</v>
          </cell>
          <cell r="F530">
            <v>75168</v>
          </cell>
        </row>
        <row r="531">
          <cell r="A531" t="str">
            <v>BLOQUE AUX.1NA+1NC MONT.LAT.3RV1901-1A</v>
          </cell>
          <cell r="B531">
            <v>15000</v>
          </cell>
          <cell r="C531" t="str">
            <v>UND</v>
          </cell>
          <cell r="D531">
            <v>18000</v>
          </cell>
          <cell r="E531">
            <v>2880</v>
          </cell>
          <cell r="F531">
            <v>20880</v>
          </cell>
        </row>
        <row r="532">
          <cell r="A532" t="str">
            <v>BLOQUE CONECCION UN PAR</v>
          </cell>
          <cell r="B532">
            <v>1320</v>
          </cell>
          <cell r="C532" t="str">
            <v>UND</v>
          </cell>
          <cell r="D532">
            <v>1584</v>
          </cell>
          <cell r="E532">
            <v>253.44</v>
          </cell>
          <cell r="F532">
            <v>1837</v>
          </cell>
        </row>
        <row r="533">
          <cell r="A533" t="str">
            <v>BLOQUE CONTACTOS #1 1NA</v>
          </cell>
          <cell r="B533">
            <v>20000</v>
          </cell>
          <cell r="C533" t="str">
            <v>UND</v>
          </cell>
          <cell r="D533">
            <v>24000</v>
          </cell>
          <cell r="E533">
            <v>3840</v>
          </cell>
          <cell r="F533">
            <v>27840</v>
          </cell>
        </row>
        <row r="534">
          <cell r="A534" t="str">
            <v>BLOQUE CONTACTOS AUX. #1 1NC</v>
          </cell>
          <cell r="B534">
            <v>20000</v>
          </cell>
          <cell r="C534" t="str">
            <v>UND</v>
          </cell>
          <cell r="D534">
            <v>24000</v>
          </cell>
          <cell r="E534">
            <v>3840</v>
          </cell>
          <cell r="F534">
            <v>27840</v>
          </cell>
        </row>
        <row r="535">
          <cell r="A535" t="str">
            <v>BLOQUE CONTACTOS AUX. #4 2NA+2NC</v>
          </cell>
          <cell r="B535">
            <v>41000</v>
          </cell>
          <cell r="C535" t="str">
            <v>UND</v>
          </cell>
          <cell r="D535">
            <v>49200</v>
          </cell>
          <cell r="E535">
            <v>7872</v>
          </cell>
          <cell r="F535">
            <v>57072</v>
          </cell>
        </row>
        <row r="536">
          <cell r="A536" t="str">
            <v>BLOQUE CONTACTOS AUX.#2 1NA 1NC</v>
          </cell>
          <cell r="B536">
            <v>39000</v>
          </cell>
          <cell r="C536" t="str">
            <v>UND</v>
          </cell>
          <cell r="D536">
            <v>46800</v>
          </cell>
          <cell r="E536">
            <v>7488</v>
          </cell>
          <cell r="F536">
            <v>54288</v>
          </cell>
        </row>
        <row r="537">
          <cell r="A537" t="str">
            <v>BLOQUE CONTACTOS AUX.#4 4NA</v>
          </cell>
          <cell r="B537">
            <v>41000</v>
          </cell>
          <cell r="C537" t="str">
            <v>UND</v>
          </cell>
          <cell r="D537">
            <v>49200</v>
          </cell>
          <cell r="E537">
            <v>7872</v>
          </cell>
          <cell r="F537">
            <v>57072</v>
          </cell>
        </row>
        <row r="538">
          <cell r="A538" t="str">
            <v>BLOQUE CONTACTOS AUX.3TX4001-2A 1NC</v>
          </cell>
          <cell r="B538">
            <v>12600</v>
          </cell>
          <cell r="C538" t="str">
            <v>UND</v>
          </cell>
          <cell r="D538">
            <v>15120</v>
          </cell>
          <cell r="E538">
            <v>2419.2000000000003</v>
          </cell>
          <cell r="F538">
            <v>17539</v>
          </cell>
        </row>
        <row r="539">
          <cell r="A539" t="str">
            <v>BLOQUE CONTACTOS AUX.3TX4010-2A 1NA</v>
          </cell>
          <cell r="B539">
            <v>12600</v>
          </cell>
          <cell r="C539" t="str">
            <v>UND</v>
          </cell>
          <cell r="D539">
            <v>15120</v>
          </cell>
          <cell r="E539">
            <v>2419.2000000000003</v>
          </cell>
          <cell r="F539">
            <v>17539</v>
          </cell>
        </row>
        <row r="540">
          <cell r="A540" t="str">
            <v>BLOQUE DE CONTACTO 11DILM</v>
          </cell>
          <cell r="B540">
            <v>8379</v>
          </cell>
          <cell r="C540" t="str">
            <v>UND</v>
          </cell>
          <cell r="D540">
            <v>10054.799999999999</v>
          </cell>
          <cell r="E540">
            <v>1608.768</v>
          </cell>
          <cell r="F540">
            <v>11664</v>
          </cell>
        </row>
        <row r="541">
          <cell r="A541" t="str">
            <v>BLOQUE DE CONTACTO AUX. 2NA+2NC</v>
          </cell>
          <cell r="B541">
            <v>27000</v>
          </cell>
          <cell r="C541" t="str">
            <v>UND</v>
          </cell>
          <cell r="D541">
            <v>32400</v>
          </cell>
          <cell r="E541">
            <v>5184</v>
          </cell>
          <cell r="F541">
            <v>37584</v>
          </cell>
        </row>
        <row r="542">
          <cell r="A542" t="str">
            <v>BLOQUE DE CONTACTO AUX. 3NA+1NC</v>
          </cell>
          <cell r="B542">
            <v>27000</v>
          </cell>
          <cell r="C542" t="str">
            <v>UND</v>
          </cell>
          <cell r="D542">
            <v>32400</v>
          </cell>
          <cell r="E542">
            <v>5184</v>
          </cell>
          <cell r="F542">
            <v>37584</v>
          </cell>
        </row>
        <row r="543">
          <cell r="A543" t="str">
            <v>BLOQUE DE CONTACTO AUXILIAR 04DILE</v>
          </cell>
          <cell r="B543">
            <v>12222</v>
          </cell>
          <cell r="C543" t="str">
            <v>UND</v>
          </cell>
          <cell r="D543">
            <v>14666.4</v>
          </cell>
          <cell r="E543">
            <v>2346.6239999999998</v>
          </cell>
          <cell r="F543">
            <v>17013</v>
          </cell>
        </row>
        <row r="544">
          <cell r="A544" t="str">
            <v>BLOQUE DE CONTACTO AUXILIAR 22DILM2</v>
          </cell>
          <cell r="B544">
            <v>13797</v>
          </cell>
          <cell r="C544" t="str">
            <v>UND</v>
          </cell>
          <cell r="D544">
            <v>16556.399999999998</v>
          </cell>
          <cell r="E544">
            <v>2649.0239999999999</v>
          </cell>
          <cell r="F544">
            <v>19205</v>
          </cell>
        </row>
        <row r="545">
          <cell r="A545" t="str">
            <v>BLOQUE DE CONTACTO DIL 01SKM</v>
          </cell>
          <cell r="B545">
            <v>4000</v>
          </cell>
          <cell r="C545" t="str">
            <v>UND</v>
          </cell>
          <cell r="D545">
            <v>4800</v>
          </cell>
          <cell r="E545">
            <v>768</v>
          </cell>
          <cell r="F545">
            <v>5568</v>
          </cell>
        </row>
        <row r="546">
          <cell r="A546" t="str">
            <v>BLOQUE DE CONTACTO NA PARA PULSADOR</v>
          </cell>
          <cell r="B546">
            <v>5292</v>
          </cell>
          <cell r="C546" t="str">
            <v>UND</v>
          </cell>
          <cell r="D546">
            <v>6350.4</v>
          </cell>
          <cell r="E546">
            <v>1016.064</v>
          </cell>
          <cell r="F546">
            <v>7366</v>
          </cell>
        </row>
        <row r="547">
          <cell r="A547" t="str">
            <v>BLOQUE DE CONTACTO NA PARA PULSADOR</v>
          </cell>
          <cell r="B547">
            <v>6251</v>
          </cell>
          <cell r="C547" t="str">
            <v>UND</v>
          </cell>
          <cell r="D547">
            <v>7501.2</v>
          </cell>
          <cell r="E547">
            <v>1200.192</v>
          </cell>
          <cell r="F547">
            <v>8701</v>
          </cell>
        </row>
        <row r="548">
          <cell r="A548" t="str">
            <v>BLOQUE DE CONTACTO NC PARA PULSADOR</v>
          </cell>
          <cell r="B548">
            <v>5292</v>
          </cell>
          <cell r="C548" t="str">
            <v>UND</v>
          </cell>
          <cell r="D548">
            <v>6350.4</v>
          </cell>
          <cell r="E548">
            <v>1016.064</v>
          </cell>
          <cell r="F548">
            <v>7366</v>
          </cell>
        </row>
        <row r="549">
          <cell r="A549" t="str">
            <v>BLOQUE DE CONTACTO NC PARA PULSADOR</v>
          </cell>
          <cell r="B549">
            <v>6251</v>
          </cell>
          <cell r="C549" t="str">
            <v>UND</v>
          </cell>
          <cell r="D549">
            <v>7501.2</v>
          </cell>
          <cell r="E549">
            <v>1200.192</v>
          </cell>
          <cell r="F549">
            <v>8701</v>
          </cell>
        </row>
        <row r="550">
          <cell r="A550" t="str">
            <v>BLOQUE DE CONTACTO NHI 11 KM</v>
          </cell>
          <cell r="B550">
            <v>4000</v>
          </cell>
          <cell r="C550" t="str">
            <v>UND</v>
          </cell>
          <cell r="D550">
            <v>4800</v>
          </cell>
          <cell r="E550">
            <v>768</v>
          </cell>
          <cell r="F550">
            <v>5568</v>
          </cell>
        </row>
        <row r="551">
          <cell r="A551" t="str">
            <v>BLOQUE DE CONTACTOS (NA) ABB</v>
          </cell>
          <cell r="B551">
            <v>4800</v>
          </cell>
          <cell r="C551" t="str">
            <v>UND</v>
          </cell>
          <cell r="D551">
            <v>5760</v>
          </cell>
          <cell r="E551">
            <v>921.6</v>
          </cell>
          <cell r="F551">
            <v>6682</v>
          </cell>
        </row>
        <row r="552">
          <cell r="A552" t="str">
            <v>BLOQUE DE CONTACTOS 195 FA11 ALLANBRA</v>
          </cell>
          <cell r="B552">
            <v>4000</v>
          </cell>
          <cell r="C552" t="str">
            <v>UND</v>
          </cell>
          <cell r="D552">
            <v>4800</v>
          </cell>
          <cell r="E552">
            <v>768</v>
          </cell>
          <cell r="F552">
            <v>5568</v>
          </cell>
        </row>
        <row r="553">
          <cell r="A553" t="str">
            <v>BLOQUE DE CONTACTOS 1NA+1NC</v>
          </cell>
          <cell r="B553">
            <v>15100</v>
          </cell>
          <cell r="C553" t="str">
            <v>UND</v>
          </cell>
          <cell r="D553">
            <v>18120</v>
          </cell>
          <cell r="E553">
            <v>2899.2000000000003</v>
          </cell>
          <cell r="F553">
            <v>21019</v>
          </cell>
        </row>
        <row r="554">
          <cell r="A554" t="str">
            <v>BLOQUE DE CONTACTOS 1NA+1NC</v>
          </cell>
          <cell r="B554">
            <v>20000</v>
          </cell>
          <cell r="C554" t="str">
            <v>UND</v>
          </cell>
          <cell r="D554">
            <v>24000</v>
          </cell>
          <cell r="E554">
            <v>3840</v>
          </cell>
          <cell r="F554">
            <v>27840</v>
          </cell>
        </row>
        <row r="555">
          <cell r="A555" t="str">
            <v>BLOQUE DE CONTACTOS 1NC</v>
          </cell>
          <cell r="B555">
            <v>13000</v>
          </cell>
          <cell r="C555" t="str">
            <v>UND</v>
          </cell>
          <cell r="D555">
            <v>15600</v>
          </cell>
          <cell r="E555">
            <v>2496</v>
          </cell>
          <cell r="F555">
            <v>18096</v>
          </cell>
        </row>
        <row r="556">
          <cell r="A556" t="str">
            <v>BLOQUE DE CONTACTOS 1NO</v>
          </cell>
          <cell r="B556">
            <v>13000</v>
          </cell>
          <cell r="C556" t="str">
            <v>UND</v>
          </cell>
          <cell r="D556">
            <v>15600</v>
          </cell>
          <cell r="E556">
            <v>2496</v>
          </cell>
          <cell r="F556">
            <v>18096</v>
          </cell>
        </row>
        <row r="557">
          <cell r="A557" t="str">
            <v>BLOQUE DE CONTACTOS GV3M1NA+1NC</v>
          </cell>
          <cell r="B557">
            <v>28000</v>
          </cell>
          <cell r="C557" t="str">
            <v>UND</v>
          </cell>
          <cell r="D557">
            <v>33600</v>
          </cell>
          <cell r="E557">
            <v>5376</v>
          </cell>
          <cell r="F557">
            <v>38976</v>
          </cell>
        </row>
        <row r="558">
          <cell r="A558" t="str">
            <v>BLOQUE DE CONTACTOS NA ILUM PARA TEND</v>
          </cell>
          <cell r="B558">
            <v>8026.2001953124991</v>
          </cell>
          <cell r="C558" t="str">
            <v>UND</v>
          </cell>
          <cell r="D558">
            <v>9631.4402343749989</v>
          </cell>
          <cell r="E558">
            <v>1541.0304374999998</v>
          </cell>
          <cell r="F558">
            <v>11172</v>
          </cell>
        </row>
        <row r="559">
          <cell r="A559" t="str">
            <v>BLOQUE DE CONTACTOS NA NOILUM PARA</v>
          </cell>
          <cell r="B559">
            <v>3229.80004882813</v>
          </cell>
          <cell r="C559" t="str">
            <v>UND</v>
          </cell>
          <cell r="D559">
            <v>3875.7600585937557</v>
          </cell>
          <cell r="E559">
            <v>620.12160937500096</v>
          </cell>
          <cell r="F559">
            <v>4496</v>
          </cell>
        </row>
        <row r="560">
          <cell r="A560" t="str">
            <v>BLOQUE DE CONTACTOS NA+NC ILUM PARA</v>
          </cell>
          <cell r="B560">
            <v>8444.7998046874982</v>
          </cell>
          <cell r="C560" t="str">
            <v>UND</v>
          </cell>
          <cell r="D560">
            <v>10133.759765624998</v>
          </cell>
          <cell r="E560">
            <v>1621.4015624999997</v>
          </cell>
          <cell r="F560">
            <v>11755</v>
          </cell>
        </row>
        <row r="561">
          <cell r="A561" t="str">
            <v>BLOQUE DE CONTACTOS SD REF:8502</v>
          </cell>
          <cell r="B561">
            <v>4000</v>
          </cell>
          <cell r="C561" t="str">
            <v>UND</v>
          </cell>
          <cell r="D561">
            <v>4800</v>
          </cell>
          <cell r="E561">
            <v>768</v>
          </cell>
          <cell r="F561">
            <v>5568</v>
          </cell>
        </row>
        <row r="562">
          <cell r="A562" t="str">
            <v>BLOQUE DE RETENCION MECANICA</v>
          </cell>
          <cell r="B562">
            <v>107000</v>
          </cell>
          <cell r="C562" t="str">
            <v>UND</v>
          </cell>
          <cell r="D562">
            <v>128400</v>
          </cell>
          <cell r="E562">
            <v>20544</v>
          </cell>
          <cell r="F562">
            <v>148944</v>
          </cell>
        </row>
        <row r="563">
          <cell r="A563" t="str">
            <v>BLOQUE DECONTACTO TEMPORIZADO DIL0.8-33T</v>
          </cell>
          <cell r="B563">
            <v>2000</v>
          </cell>
          <cell r="C563" t="str">
            <v>UND</v>
          </cell>
          <cell r="D563">
            <v>2400</v>
          </cell>
          <cell r="E563">
            <v>384</v>
          </cell>
          <cell r="F563">
            <v>2784</v>
          </cell>
        </row>
        <row r="564">
          <cell r="A564" t="str">
            <v>BLOQUE DIL 00M 115V KM</v>
          </cell>
          <cell r="B564">
            <v>19719</v>
          </cell>
          <cell r="C564" t="str">
            <v>UND</v>
          </cell>
          <cell r="D564">
            <v>23662.799999999999</v>
          </cell>
          <cell r="E564">
            <v>3786.0479999999998</v>
          </cell>
          <cell r="F564">
            <v>27449</v>
          </cell>
        </row>
        <row r="565">
          <cell r="A565" t="str">
            <v>BLOQUE DIL 1M 115V KM</v>
          </cell>
          <cell r="B565">
            <v>23751</v>
          </cell>
          <cell r="C565" t="str">
            <v>UND</v>
          </cell>
          <cell r="D565">
            <v>28501.200000000001</v>
          </cell>
          <cell r="E565">
            <v>4560.192</v>
          </cell>
          <cell r="F565">
            <v>33061</v>
          </cell>
        </row>
        <row r="566">
          <cell r="A566" t="str">
            <v>BLOQUE DIL 2M 220V KM</v>
          </cell>
          <cell r="B566">
            <v>27216</v>
          </cell>
          <cell r="C566" t="str">
            <v>UND</v>
          </cell>
          <cell r="D566">
            <v>32659.199999999997</v>
          </cell>
          <cell r="E566">
            <v>5225.4719999999998</v>
          </cell>
          <cell r="F566">
            <v>37885</v>
          </cell>
        </row>
        <row r="567">
          <cell r="A567" t="str">
            <v>BLOQUE DIL OM 115V KM</v>
          </cell>
          <cell r="B567">
            <v>21609</v>
          </cell>
          <cell r="C567" t="str">
            <v>UND</v>
          </cell>
          <cell r="D567">
            <v>25930.799999999999</v>
          </cell>
          <cell r="E567">
            <v>4148.9279999999999</v>
          </cell>
          <cell r="F567">
            <v>30080</v>
          </cell>
        </row>
        <row r="568">
          <cell r="A568" t="str">
            <v>BLOQUE FRONTAL DE CONTACTOS NA+NC</v>
          </cell>
          <cell r="B568">
            <v>34000</v>
          </cell>
          <cell r="C568" t="str">
            <v>UND</v>
          </cell>
          <cell r="D568">
            <v>40800</v>
          </cell>
          <cell r="E568">
            <v>6528</v>
          </cell>
          <cell r="F568">
            <v>47328</v>
          </cell>
        </row>
        <row r="569">
          <cell r="A569" t="str">
            <v>BLOQUE INSERCION 100 PARES</v>
          </cell>
          <cell r="B569">
            <v>71500</v>
          </cell>
          <cell r="C569" t="str">
            <v>UND</v>
          </cell>
          <cell r="D569">
            <v>85800</v>
          </cell>
          <cell r="E569">
            <v>13728</v>
          </cell>
          <cell r="F569">
            <v>99528</v>
          </cell>
        </row>
        <row r="570">
          <cell r="A570" t="str">
            <v>BLOQUE LA1EN20 TELEMECANIQUE</v>
          </cell>
          <cell r="B570">
            <v>4000</v>
          </cell>
          <cell r="C570" t="str">
            <v>UND</v>
          </cell>
          <cell r="D570">
            <v>4800</v>
          </cell>
          <cell r="E570">
            <v>768</v>
          </cell>
          <cell r="F570">
            <v>5568</v>
          </cell>
        </row>
        <row r="571">
          <cell r="A571" t="str">
            <v>BLOQUE LA1EN20 TELEMECANIQUE</v>
          </cell>
          <cell r="B571">
            <v>4000</v>
          </cell>
          <cell r="C571" t="str">
            <v>UND</v>
          </cell>
          <cell r="D571">
            <v>4800</v>
          </cell>
          <cell r="E571">
            <v>768</v>
          </cell>
          <cell r="F571">
            <v>5568</v>
          </cell>
        </row>
        <row r="572">
          <cell r="A572" t="str">
            <v>BLOQUE LA1LC020 TELEMECANIQUE</v>
          </cell>
          <cell r="B572">
            <v>4000</v>
          </cell>
          <cell r="C572" t="str">
            <v>UND</v>
          </cell>
          <cell r="D572">
            <v>4800</v>
          </cell>
          <cell r="E572">
            <v>768</v>
          </cell>
          <cell r="F572">
            <v>5568</v>
          </cell>
        </row>
        <row r="573">
          <cell r="A573" t="str">
            <v>BLOQUE LATERAL DE CONTACTOS AUX.</v>
          </cell>
          <cell r="B573">
            <v>34000</v>
          </cell>
          <cell r="C573" t="str">
            <v>UND</v>
          </cell>
          <cell r="D573">
            <v>40800</v>
          </cell>
          <cell r="E573">
            <v>6528</v>
          </cell>
          <cell r="F573">
            <v>47328</v>
          </cell>
        </row>
        <row r="574">
          <cell r="A574" t="str">
            <v>BLOQUE NA SK616001-A ABB</v>
          </cell>
          <cell r="B574">
            <v>4000</v>
          </cell>
          <cell r="C574" t="str">
            <v>UND</v>
          </cell>
          <cell r="D574">
            <v>4800</v>
          </cell>
          <cell r="E574">
            <v>768</v>
          </cell>
          <cell r="F574">
            <v>5568</v>
          </cell>
        </row>
        <row r="575">
          <cell r="A575" t="str">
            <v>BLOQUE NC CA7-01 ABB</v>
          </cell>
          <cell r="B575">
            <v>4000</v>
          </cell>
          <cell r="C575" t="str">
            <v>UND</v>
          </cell>
          <cell r="D575">
            <v>4800</v>
          </cell>
          <cell r="E575">
            <v>768</v>
          </cell>
          <cell r="F575">
            <v>5568</v>
          </cell>
        </row>
        <row r="576">
          <cell r="A576" t="str">
            <v>BLOQUE NC CA7-10 ABB</v>
          </cell>
          <cell r="B576">
            <v>4000</v>
          </cell>
          <cell r="C576" t="str">
            <v>UND</v>
          </cell>
          <cell r="D576">
            <v>4800</v>
          </cell>
          <cell r="E576">
            <v>768</v>
          </cell>
          <cell r="F576">
            <v>5568</v>
          </cell>
        </row>
        <row r="577">
          <cell r="A577" t="str">
            <v>BLOQUE NC SL616001-B ABB</v>
          </cell>
          <cell r="B577">
            <v>4000</v>
          </cell>
          <cell r="C577" t="str">
            <v>UND</v>
          </cell>
          <cell r="D577">
            <v>4800</v>
          </cell>
          <cell r="E577">
            <v>768</v>
          </cell>
          <cell r="F577">
            <v>5568</v>
          </cell>
        </row>
        <row r="578">
          <cell r="A578" t="str">
            <v>BLOQUE PORTAFUSIBLE R80</v>
          </cell>
          <cell r="B578">
            <v>4000</v>
          </cell>
          <cell r="C578" t="str">
            <v>UND</v>
          </cell>
          <cell r="D578">
            <v>4800</v>
          </cell>
          <cell r="E578">
            <v>768</v>
          </cell>
          <cell r="F578">
            <v>5568</v>
          </cell>
        </row>
        <row r="579">
          <cell r="A579" t="str">
            <v>BLOQUE PORTALAMPARA PARA PILOTO KM</v>
          </cell>
          <cell r="B579">
            <v>1890</v>
          </cell>
          <cell r="C579" t="str">
            <v>UND</v>
          </cell>
          <cell r="D579">
            <v>2268</v>
          </cell>
          <cell r="E579">
            <v>362.88</v>
          </cell>
          <cell r="F579">
            <v>2631</v>
          </cell>
        </row>
        <row r="580">
          <cell r="A580" t="str">
            <v>BLOQUE RETENCION MECANICA REF:LA6DK2</v>
          </cell>
          <cell r="B580">
            <v>41297</v>
          </cell>
          <cell r="C580" t="str">
            <v>UND</v>
          </cell>
          <cell r="D580">
            <v>49556.4</v>
          </cell>
          <cell r="E580">
            <v>7929.0240000000003</v>
          </cell>
          <cell r="F580">
            <v>57485</v>
          </cell>
        </row>
        <row r="581">
          <cell r="A581" t="str">
            <v>BLOQUE X-EN B1191</v>
          </cell>
          <cell r="B581">
            <v>45500</v>
          </cell>
          <cell r="C581" t="str">
            <v>UND</v>
          </cell>
          <cell r="D581">
            <v>54600</v>
          </cell>
          <cell r="E581">
            <v>8736</v>
          </cell>
          <cell r="F581">
            <v>63336</v>
          </cell>
        </row>
        <row r="582">
          <cell r="A582" t="str">
            <v>BLOQUES CONTACTOS AUX.1NA+1NC (D09-D95)</v>
          </cell>
          <cell r="B582">
            <v>25000</v>
          </cell>
          <cell r="C582" t="str">
            <v>UND</v>
          </cell>
          <cell r="D582">
            <v>30000</v>
          </cell>
          <cell r="E582">
            <v>4800</v>
          </cell>
          <cell r="F582">
            <v>34800</v>
          </cell>
        </row>
        <row r="583">
          <cell r="A583" t="str">
            <v>BLOQUES CONTACTOS AUX.4NC (D09-D95)</v>
          </cell>
          <cell r="B583">
            <v>41000</v>
          </cell>
          <cell r="C583" t="str">
            <v>UND</v>
          </cell>
          <cell r="D583">
            <v>49200</v>
          </cell>
          <cell r="E583">
            <v>7872</v>
          </cell>
          <cell r="F583">
            <v>57072</v>
          </cell>
        </row>
        <row r="584">
          <cell r="A584" t="str">
            <v>BLOQUES DE CONTACTOS 1NC</v>
          </cell>
          <cell r="B584">
            <v>12000</v>
          </cell>
          <cell r="C584" t="str">
            <v>UND</v>
          </cell>
          <cell r="D584">
            <v>14400</v>
          </cell>
          <cell r="E584">
            <v>2304</v>
          </cell>
          <cell r="F584">
            <v>16704</v>
          </cell>
        </row>
        <row r="585">
          <cell r="A585" t="str">
            <v>BLOQUR CONTACTOS AUX.#4 2NA+2NC</v>
          </cell>
          <cell r="B585">
            <v>68000</v>
          </cell>
          <cell r="C585" t="str">
            <v>UND</v>
          </cell>
          <cell r="D585">
            <v>81600</v>
          </cell>
          <cell r="E585">
            <v>13056</v>
          </cell>
          <cell r="F585">
            <v>94656</v>
          </cell>
        </row>
        <row r="586">
          <cell r="A586" t="str">
            <v>BOBINA 110V</v>
          </cell>
          <cell r="B586">
            <v>18000</v>
          </cell>
          <cell r="C586" t="str">
            <v>UND</v>
          </cell>
          <cell r="D586">
            <v>21600</v>
          </cell>
          <cell r="E586">
            <v>3456</v>
          </cell>
          <cell r="F586">
            <v>25056</v>
          </cell>
        </row>
        <row r="587">
          <cell r="A587" t="str">
            <v>BOBINA 110V</v>
          </cell>
          <cell r="B587">
            <v>23868</v>
          </cell>
          <cell r="C587" t="str">
            <v>UND</v>
          </cell>
          <cell r="D587">
            <v>28641.599999999999</v>
          </cell>
          <cell r="E587">
            <v>4582.6559999999999</v>
          </cell>
          <cell r="F587">
            <v>33224</v>
          </cell>
        </row>
        <row r="588">
          <cell r="A588" t="str">
            <v>BOBINA 110V</v>
          </cell>
          <cell r="B588">
            <v>81000</v>
          </cell>
          <cell r="C588" t="str">
            <v>UND</v>
          </cell>
          <cell r="D588">
            <v>97200</v>
          </cell>
          <cell r="E588">
            <v>15552</v>
          </cell>
          <cell r="F588">
            <v>112752</v>
          </cell>
        </row>
        <row r="589">
          <cell r="A589" t="str">
            <v>BOBINA 125 VDO</v>
          </cell>
          <cell r="B589">
            <v>200000</v>
          </cell>
          <cell r="C589" t="str">
            <v>UND</v>
          </cell>
          <cell r="D589">
            <v>240000</v>
          </cell>
          <cell r="E589">
            <v>38400</v>
          </cell>
          <cell r="F589">
            <v>278400</v>
          </cell>
        </row>
        <row r="590">
          <cell r="A590" t="str">
            <v>BOBINA 220V</v>
          </cell>
          <cell r="B590">
            <v>11024</v>
          </cell>
          <cell r="C590" t="str">
            <v>UND</v>
          </cell>
          <cell r="D590">
            <v>13228.8</v>
          </cell>
          <cell r="E590">
            <v>2116.6079999999997</v>
          </cell>
          <cell r="F590">
            <v>15345</v>
          </cell>
        </row>
        <row r="591">
          <cell r="A591" t="str">
            <v>BOBINA 220V</v>
          </cell>
          <cell r="B591">
            <v>44000</v>
          </cell>
          <cell r="C591" t="str">
            <v>UND</v>
          </cell>
          <cell r="D591">
            <v>52800</v>
          </cell>
          <cell r="E591">
            <v>8448</v>
          </cell>
          <cell r="F591">
            <v>61248</v>
          </cell>
        </row>
        <row r="592">
          <cell r="A592" t="str">
            <v>BOBINA 220V</v>
          </cell>
          <cell r="B592">
            <v>180000</v>
          </cell>
          <cell r="C592" t="str">
            <v>UND</v>
          </cell>
          <cell r="D592">
            <v>216000</v>
          </cell>
          <cell r="E592">
            <v>34560</v>
          </cell>
          <cell r="F592">
            <v>250560</v>
          </cell>
        </row>
        <row r="593">
          <cell r="A593" t="str">
            <v>BOBINA 220V</v>
          </cell>
          <cell r="B593">
            <v>217000</v>
          </cell>
          <cell r="C593" t="str">
            <v>UND</v>
          </cell>
          <cell r="D593">
            <v>260400</v>
          </cell>
          <cell r="E593">
            <v>41664</v>
          </cell>
          <cell r="F593">
            <v>302064</v>
          </cell>
        </row>
        <row r="594">
          <cell r="A594" t="str">
            <v>BOBINA 220V</v>
          </cell>
          <cell r="B594">
            <v>217000</v>
          </cell>
          <cell r="C594" t="str">
            <v>UND</v>
          </cell>
          <cell r="D594">
            <v>260400</v>
          </cell>
          <cell r="E594">
            <v>41664</v>
          </cell>
          <cell r="F594">
            <v>302064</v>
          </cell>
        </row>
        <row r="595">
          <cell r="A595" t="str">
            <v>BOBINA 220V</v>
          </cell>
          <cell r="B595">
            <v>244000</v>
          </cell>
          <cell r="C595" t="str">
            <v>UND</v>
          </cell>
          <cell r="D595">
            <v>292800</v>
          </cell>
          <cell r="E595">
            <v>46848</v>
          </cell>
          <cell r="F595">
            <v>339648</v>
          </cell>
        </row>
        <row r="596">
          <cell r="A596" t="str">
            <v>BOBINA 220V</v>
          </cell>
          <cell r="B596">
            <v>657000</v>
          </cell>
          <cell r="C596" t="str">
            <v>UND</v>
          </cell>
          <cell r="D596">
            <v>788400</v>
          </cell>
          <cell r="E596">
            <v>126144</v>
          </cell>
          <cell r="F596">
            <v>914544</v>
          </cell>
        </row>
        <row r="597">
          <cell r="A597" t="str">
            <v>BOBINA 24V</v>
          </cell>
          <cell r="B597">
            <v>10296</v>
          </cell>
          <cell r="C597" t="str">
            <v>UND</v>
          </cell>
          <cell r="D597">
            <v>12355.199999999999</v>
          </cell>
          <cell r="E597">
            <v>1976.8319999999999</v>
          </cell>
          <cell r="F597">
            <v>14332</v>
          </cell>
        </row>
        <row r="598">
          <cell r="A598" t="str">
            <v>BOBINA 24V</v>
          </cell>
          <cell r="B598">
            <v>35000</v>
          </cell>
          <cell r="C598" t="str">
            <v>UND</v>
          </cell>
          <cell r="D598">
            <v>42000</v>
          </cell>
          <cell r="E598">
            <v>6720</v>
          </cell>
          <cell r="F598">
            <v>48720</v>
          </cell>
        </row>
        <row r="599">
          <cell r="A599" t="str">
            <v>BOBINA 24V</v>
          </cell>
          <cell r="B599">
            <v>35000</v>
          </cell>
          <cell r="C599" t="str">
            <v>UND</v>
          </cell>
          <cell r="D599">
            <v>42000</v>
          </cell>
          <cell r="E599">
            <v>6720</v>
          </cell>
          <cell r="F599">
            <v>48720</v>
          </cell>
        </row>
        <row r="600">
          <cell r="A600" t="str">
            <v>BOBINA 3TF52 -220V</v>
          </cell>
          <cell r="B600">
            <v>200400</v>
          </cell>
          <cell r="C600" t="str">
            <v>UND</v>
          </cell>
          <cell r="D600">
            <v>240480</v>
          </cell>
          <cell r="E600">
            <v>38476.800000000003</v>
          </cell>
          <cell r="F600">
            <v>278957</v>
          </cell>
        </row>
        <row r="601">
          <cell r="A601" t="str">
            <v>BOBINA 440V</v>
          </cell>
          <cell r="B601">
            <v>217000</v>
          </cell>
          <cell r="C601" t="str">
            <v>UND</v>
          </cell>
          <cell r="D601">
            <v>260400</v>
          </cell>
          <cell r="E601">
            <v>41664</v>
          </cell>
          <cell r="F601">
            <v>302064</v>
          </cell>
        </row>
        <row r="602">
          <cell r="A602" t="str">
            <v>BOBINA 48V</v>
          </cell>
          <cell r="B602">
            <v>10296</v>
          </cell>
          <cell r="C602" t="str">
            <v>UND</v>
          </cell>
          <cell r="D602">
            <v>12355.199999999999</v>
          </cell>
          <cell r="E602">
            <v>1976.8319999999999</v>
          </cell>
          <cell r="F602">
            <v>14332</v>
          </cell>
        </row>
        <row r="603">
          <cell r="A603" t="str">
            <v>BOBINA 48V</v>
          </cell>
          <cell r="B603">
            <v>35000</v>
          </cell>
          <cell r="C603" t="str">
            <v>UND</v>
          </cell>
          <cell r="D603">
            <v>42000</v>
          </cell>
          <cell r="E603">
            <v>6720</v>
          </cell>
          <cell r="F603">
            <v>48720</v>
          </cell>
        </row>
        <row r="604">
          <cell r="A604" t="str">
            <v>BOBINA 48V</v>
          </cell>
          <cell r="B604">
            <v>35000</v>
          </cell>
          <cell r="C604" t="str">
            <v>UND</v>
          </cell>
          <cell r="D604">
            <v>42000</v>
          </cell>
          <cell r="E604">
            <v>6720</v>
          </cell>
          <cell r="F604">
            <v>48720</v>
          </cell>
        </row>
        <row r="605">
          <cell r="A605" t="str">
            <v>BOBINA 48V</v>
          </cell>
          <cell r="B605">
            <v>48000</v>
          </cell>
          <cell r="C605" t="str">
            <v>UND</v>
          </cell>
          <cell r="D605">
            <v>57600</v>
          </cell>
          <cell r="E605">
            <v>9216</v>
          </cell>
          <cell r="F605">
            <v>66816</v>
          </cell>
        </row>
        <row r="606">
          <cell r="A606" t="str">
            <v>BOBINA 48V</v>
          </cell>
          <cell r="B606">
            <v>81000</v>
          </cell>
          <cell r="C606" t="str">
            <v>UND</v>
          </cell>
          <cell r="D606">
            <v>97200</v>
          </cell>
          <cell r="E606">
            <v>15552</v>
          </cell>
          <cell r="F606">
            <v>112752</v>
          </cell>
        </row>
        <row r="607">
          <cell r="A607" t="str">
            <v>BOBINA CONTACTOR 3TF46/47 110V</v>
          </cell>
          <cell r="B607">
            <v>89600</v>
          </cell>
          <cell r="C607" t="str">
            <v>UND</v>
          </cell>
          <cell r="D607">
            <v>107520</v>
          </cell>
          <cell r="E607">
            <v>17203.2</v>
          </cell>
          <cell r="F607">
            <v>124723</v>
          </cell>
        </row>
        <row r="608">
          <cell r="A608" t="str">
            <v>BOBINA CONTACTOR 3TF50 24V</v>
          </cell>
          <cell r="B608">
            <v>39172</v>
          </cell>
          <cell r="C608" t="str">
            <v>UND</v>
          </cell>
          <cell r="D608">
            <v>47006.400000000001</v>
          </cell>
          <cell r="E608">
            <v>7521.0240000000003</v>
          </cell>
          <cell r="F608">
            <v>54527</v>
          </cell>
        </row>
        <row r="609">
          <cell r="A609" t="str">
            <v xml:space="preserve">BOBINA DE CHOQUE DE 1 MH </v>
          </cell>
          <cell r="B609">
            <v>295000</v>
          </cell>
          <cell r="C609" t="str">
            <v>UND</v>
          </cell>
          <cell r="D609">
            <v>354000</v>
          </cell>
          <cell r="E609">
            <v>56640</v>
          </cell>
          <cell r="F609">
            <v>410640</v>
          </cell>
        </row>
        <row r="610">
          <cell r="A610" t="str">
            <v>BOBINA DE EMISION CORRIENTE S03JLD6 240V</v>
          </cell>
          <cell r="B610">
            <v>193200</v>
          </cell>
          <cell r="C610" t="str">
            <v>UND</v>
          </cell>
          <cell r="D610">
            <v>231840</v>
          </cell>
          <cell r="E610">
            <v>37094.400000000001</v>
          </cell>
          <cell r="F610">
            <v>268934</v>
          </cell>
        </row>
        <row r="611">
          <cell r="A611" t="str">
            <v>BOBINA DIL 00M</v>
          </cell>
          <cell r="B611">
            <v>4000</v>
          </cell>
          <cell r="C611" t="str">
            <v>UND</v>
          </cell>
          <cell r="D611">
            <v>4800</v>
          </cell>
          <cell r="E611">
            <v>768</v>
          </cell>
          <cell r="F611">
            <v>5568</v>
          </cell>
        </row>
        <row r="612">
          <cell r="A612" t="str">
            <v>BOBINA DIL 0M 115V</v>
          </cell>
          <cell r="B612">
            <v>4000</v>
          </cell>
          <cell r="C612" t="str">
            <v>UND</v>
          </cell>
          <cell r="D612">
            <v>4800</v>
          </cell>
          <cell r="E612">
            <v>768</v>
          </cell>
          <cell r="F612">
            <v>5568</v>
          </cell>
        </row>
        <row r="613">
          <cell r="A613" t="str">
            <v>BOBINA DIL 1M 115V</v>
          </cell>
          <cell r="B613">
            <v>4000</v>
          </cell>
          <cell r="C613" t="str">
            <v>UND</v>
          </cell>
          <cell r="D613">
            <v>4800</v>
          </cell>
          <cell r="E613">
            <v>768</v>
          </cell>
          <cell r="F613">
            <v>5568</v>
          </cell>
        </row>
        <row r="614">
          <cell r="A614" t="str">
            <v>BOBINA DIL 2M 220V</v>
          </cell>
          <cell r="B614">
            <v>4000</v>
          </cell>
          <cell r="C614" t="str">
            <v>UND</v>
          </cell>
          <cell r="D614">
            <v>4800</v>
          </cell>
          <cell r="E614">
            <v>768</v>
          </cell>
          <cell r="F614">
            <v>5568</v>
          </cell>
        </row>
        <row r="615">
          <cell r="A615" t="str">
            <v>BOBINA DIL 2M 440V</v>
          </cell>
          <cell r="B615">
            <v>4000</v>
          </cell>
          <cell r="C615" t="str">
            <v>UND</v>
          </cell>
          <cell r="D615">
            <v>4800</v>
          </cell>
          <cell r="E615">
            <v>768</v>
          </cell>
          <cell r="F615">
            <v>5568</v>
          </cell>
        </row>
        <row r="616">
          <cell r="A616" t="str">
            <v>BOBINA DIL 3.22 110V</v>
          </cell>
          <cell r="B616">
            <v>7000</v>
          </cell>
          <cell r="C616" t="str">
            <v>UND</v>
          </cell>
          <cell r="D616">
            <v>8400</v>
          </cell>
          <cell r="E616">
            <v>1344</v>
          </cell>
          <cell r="F616">
            <v>9744</v>
          </cell>
        </row>
        <row r="617">
          <cell r="A617" t="str">
            <v>BOBINA DIL 4.22 110V</v>
          </cell>
          <cell r="B617">
            <v>7000</v>
          </cell>
          <cell r="C617" t="str">
            <v>UND</v>
          </cell>
          <cell r="D617">
            <v>8400</v>
          </cell>
          <cell r="E617">
            <v>1344</v>
          </cell>
          <cell r="F617">
            <v>9744</v>
          </cell>
        </row>
        <row r="618">
          <cell r="A618" t="str">
            <v>BOBINA DIL 8.22 110V</v>
          </cell>
          <cell r="B618">
            <v>7000</v>
          </cell>
          <cell r="C618" t="str">
            <v>UND</v>
          </cell>
          <cell r="D618">
            <v>8400</v>
          </cell>
          <cell r="E618">
            <v>1344</v>
          </cell>
          <cell r="F618">
            <v>9744</v>
          </cell>
        </row>
        <row r="619">
          <cell r="A619" t="str">
            <v>BOBINA DIL OM 220V</v>
          </cell>
          <cell r="B619">
            <v>4000</v>
          </cell>
          <cell r="C619" t="str">
            <v>UND</v>
          </cell>
          <cell r="D619">
            <v>4800</v>
          </cell>
          <cell r="E619">
            <v>768</v>
          </cell>
          <cell r="F619">
            <v>5568</v>
          </cell>
        </row>
        <row r="620">
          <cell r="A620" t="str">
            <v>BOBINA DISPARO P/INT. G.E.CLA REF.SASTI</v>
          </cell>
          <cell r="B620">
            <v>216000</v>
          </cell>
          <cell r="C620" t="str">
            <v>UND</v>
          </cell>
          <cell r="D620">
            <v>259200</v>
          </cell>
          <cell r="E620">
            <v>41472</v>
          </cell>
          <cell r="F620">
            <v>300672</v>
          </cell>
        </row>
        <row r="621">
          <cell r="A621" t="str">
            <v>BOBINA KB16 220V ABB</v>
          </cell>
          <cell r="B621">
            <v>16121</v>
          </cell>
          <cell r="C621" t="str">
            <v>UND</v>
          </cell>
          <cell r="D621">
            <v>19345.2</v>
          </cell>
          <cell r="E621">
            <v>3095.232</v>
          </cell>
          <cell r="F621">
            <v>22440</v>
          </cell>
        </row>
        <row r="622">
          <cell r="A622" t="str">
            <v>BOBINA KB30 110V ABB</v>
          </cell>
          <cell r="B622">
            <v>23359</v>
          </cell>
          <cell r="C622" t="str">
            <v>UND</v>
          </cell>
          <cell r="D622">
            <v>28030.799999999999</v>
          </cell>
          <cell r="E622">
            <v>4484.9279999999999</v>
          </cell>
          <cell r="F622">
            <v>32516</v>
          </cell>
        </row>
        <row r="623">
          <cell r="A623" t="str">
            <v>BOBINA KB30 220V ABB</v>
          </cell>
          <cell r="B623">
            <v>23359</v>
          </cell>
          <cell r="C623" t="str">
            <v>UND</v>
          </cell>
          <cell r="D623">
            <v>28030.799999999999</v>
          </cell>
          <cell r="E623">
            <v>4484.9279999999999</v>
          </cell>
          <cell r="F623">
            <v>32516</v>
          </cell>
        </row>
        <row r="624">
          <cell r="A624" t="str">
            <v>BOBINA LC1-D 110V.</v>
          </cell>
          <cell r="B624">
            <v>48000</v>
          </cell>
          <cell r="C624" t="str">
            <v>UND</v>
          </cell>
          <cell r="D624">
            <v>57600</v>
          </cell>
          <cell r="E624">
            <v>9216</v>
          </cell>
          <cell r="F624">
            <v>66816</v>
          </cell>
        </row>
        <row r="625">
          <cell r="A625" t="str">
            <v>BOBINA LC1-D 110V.</v>
          </cell>
          <cell r="B625">
            <v>81000</v>
          </cell>
          <cell r="C625" t="str">
            <v>UND</v>
          </cell>
          <cell r="D625">
            <v>97200</v>
          </cell>
          <cell r="E625">
            <v>15552</v>
          </cell>
          <cell r="F625">
            <v>112752</v>
          </cell>
        </row>
        <row r="626">
          <cell r="A626" t="str">
            <v>BOBINA LC1-D 220V.</v>
          </cell>
          <cell r="B626">
            <v>48000</v>
          </cell>
          <cell r="C626" t="str">
            <v>UND</v>
          </cell>
          <cell r="D626">
            <v>57600</v>
          </cell>
          <cell r="E626">
            <v>9216</v>
          </cell>
          <cell r="F626">
            <v>66816</v>
          </cell>
        </row>
        <row r="627">
          <cell r="A627" t="str">
            <v>BOBINA LC1-D 220V.</v>
          </cell>
          <cell r="B627">
            <v>81000</v>
          </cell>
          <cell r="C627" t="str">
            <v>UND</v>
          </cell>
          <cell r="D627">
            <v>97200</v>
          </cell>
          <cell r="E627">
            <v>15552</v>
          </cell>
          <cell r="F627">
            <v>112752</v>
          </cell>
        </row>
        <row r="628">
          <cell r="A628" t="str">
            <v>BOBINA LC1-D 24V</v>
          </cell>
          <cell r="B628">
            <v>48000</v>
          </cell>
          <cell r="C628" t="str">
            <v>UND</v>
          </cell>
          <cell r="D628">
            <v>57600</v>
          </cell>
          <cell r="E628">
            <v>9216</v>
          </cell>
          <cell r="F628">
            <v>66816</v>
          </cell>
        </row>
        <row r="629">
          <cell r="A629" t="str">
            <v>BOBINA LC1-D 24V.</v>
          </cell>
          <cell r="B629">
            <v>81000</v>
          </cell>
          <cell r="C629" t="str">
            <v>UND</v>
          </cell>
          <cell r="D629">
            <v>97200</v>
          </cell>
          <cell r="E629">
            <v>15552</v>
          </cell>
          <cell r="F629">
            <v>112752</v>
          </cell>
        </row>
        <row r="630">
          <cell r="A630" t="str">
            <v>BOBINA LC1-D 440V</v>
          </cell>
          <cell r="B630">
            <v>35000</v>
          </cell>
          <cell r="C630" t="str">
            <v>UND</v>
          </cell>
          <cell r="D630">
            <v>42000</v>
          </cell>
          <cell r="E630">
            <v>6720</v>
          </cell>
          <cell r="F630">
            <v>48720</v>
          </cell>
        </row>
        <row r="631">
          <cell r="A631" t="str">
            <v>BOBINA LC1-D 440V.</v>
          </cell>
          <cell r="B631">
            <v>48000</v>
          </cell>
          <cell r="C631" t="str">
            <v>UND</v>
          </cell>
          <cell r="D631">
            <v>57600</v>
          </cell>
          <cell r="E631">
            <v>9216</v>
          </cell>
          <cell r="F631">
            <v>66816</v>
          </cell>
        </row>
        <row r="632">
          <cell r="A632" t="str">
            <v>BOBINA LC1-D 440V.</v>
          </cell>
          <cell r="B632">
            <v>81000</v>
          </cell>
          <cell r="C632" t="str">
            <v>UND</v>
          </cell>
          <cell r="D632">
            <v>97200</v>
          </cell>
          <cell r="E632">
            <v>15552</v>
          </cell>
          <cell r="F632">
            <v>112752</v>
          </cell>
        </row>
        <row r="633">
          <cell r="A633" t="str">
            <v>BOBINA LC1-D 48V</v>
          </cell>
          <cell r="B633">
            <v>35000</v>
          </cell>
          <cell r="C633" t="str">
            <v>UND</v>
          </cell>
          <cell r="D633">
            <v>42000</v>
          </cell>
          <cell r="E633">
            <v>6720</v>
          </cell>
          <cell r="F633">
            <v>48720</v>
          </cell>
        </row>
        <row r="634">
          <cell r="A634" t="str">
            <v>BOBINA LS17 SHA AEG</v>
          </cell>
          <cell r="B634">
            <v>35000</v>
          </cell>
          <cell r="C634" t="str">
            <v>UND</v>
          </cell>
          <cell r="D634">
            <v>42000</v>
          </cell>
          <cell r="E634">
            <v>6720</v>
          </cell>
          <cell r="F634">
            <v>48720</v>
          </cell>
        </row>
        <row r="635">
          <cell r="A635" t="str">
            <v>BOBINA LS2L57</v>
          </cell>
          <cell r="B635">
            <v>4000</v>
          </cell>
          <cell r="C635" t="str">
            <v>UND</v>
          </cell>
          <cell r="D635">
            <v>4800</v>
          </cell>
          <cell r="E635">
            <v>768</v>
          </cell>
          <cell r="F635">
            <v>5568</v>
          </cell>
        </row>
        <row r="636">
          <cell r="A636" t="str">
            <v>BOBINA LS4L57 220V</v>
          </cell>
          <cell r="B636">
            <v>4000</v>
          </cell>
          <cell r="C636" t="str">
            <v>UND</v>
          </cell>
          <cell r="D636">
            <v>4800</v>
          </cell>
          <cell r="E636">
            <v>768</v>
          </cell>
          <cell r="F636">
            <v>5568</v>
          </cell>
        </row>
        <row r="637">
          <cell r="A637" t="str">
            <v>BOBINA LX1D025 D25-D32 C.A. SERIE D</v>
          </cell>
          <cell r="B637">
            <v>35000</v>
          </cell>
          <cell r="C637" t="str">
            <v>UND</v>
          </cell>
          <cell r="D637">
            <v>42000</v>
          </cell>
          <cell r="E637">
            <v>6720</v>
          </cell>
          <cell r="F637">
            <v>48720</v>
          </cell>
        </row>
        <row r="638">
          <cell r="A638" t="str">
            <v>BOBINA LX1D25 440V</v>
          </cell>
          <cell r="B638">
            <v>4000</v>
          </cell>
          <cell r="C638" t="str">
            <v>UND</v>
          </cell>
          <cell r="D638">
            <v>4800</v>
          </cell>
          <cell r="E638">
            <v>768</v>
          </cell>
          <cell r="F638">
            <v>5568</v>
          </cell>
        </row>
        <row r="639">
          <cell r="A639" t="str">
            <v>BOBINA MN220V PARA NS100/160/250/400/630</v>
          </cell>
          <cell r="B639">
            <v>184000</v>
          </cell>
          <cell r="C639" t="str">
            <v>UND</v>
          </cell>
          <cell r="D639">
            <v>220800</v>
          </cell>
          <cell r="E639">
            <v>35328</v>
          </cell>
          <cell r="F639">
            <v>256128</v>
          </cell>
        </row>
        <row r="640">
          <cell r="A640" t="str">
            <v>BOBINA MX120V PARA NS100/160/250/400/630</v>
          </cell>
          <cell r="B640">
            <v>119000</v>
          </cell>
          <cell r="C640" t="str">
            <v>UND</v>
          </cell>
          <cell r="D640">
            <v>142800</v>
          </cell>
          <cell r="E640">
            <v>22848</v>
          </cell>
          <cell r="F640">
            <v>165648</v>
          </cell>
        </row>
        <row r="641">
          <cell r="A641" t="str">
            <v>BOBINA P/3F46-47 (220V).</v>
          </cell>
          <cell r="B641">
            <v>89600</v>
          </cell>
          <cell r="C641" t="str">
            <v>UND</v>
          </cell>
          <cell r="D641">
            <v>107520</v>
          </cell>
          <cell r="E641">
            <v>17203.2</v>
          </cell>
          <cell r="F641">
            <v>124723</v>
          </cell>
        </row>
        <row r="642">
          <cell r="A642" t="str">
            <v>BOBINA P/3F54 (440V).</v>
          </cell>
          <cell r="B642">
            <v>293900</v>
          </cell>
          <cell r="C642" t="str">
            <v>UND</v>
          </cell>
          <cell r="D642">
            <v>352680</v>
          </cell>
          <cell r="E642">
            <v>56428.800000000003</v>
          </cell>
          <cell r="F642">
            <v>409109</v>
          </cell>
        </row>
        <row r="643">
          <cell r="A643" t="str">
            <v>BOBINA P/3F56 (220V).</v>
          </cell>
          <cell r="B643">
            <v>418400</v>
          </cell>
          <cell r="C643" t="str">
            <v>UND</v>
          </cell>
          <cell r="D643">
            <v>502080</v>
          </cell>
          <cell r="E643">
            <v>80332.800000000003</v>
          </cell>
          <cell r="F643">
            <v>582413</v>
          </cell>
        </row>
        <row r="644">
          <cell r="A644" t="str">
            <v>BOBINA P/3FT30 A 3TF33 (220V).</v>
          </cell>
          <cell r="B644">
            <v>43300</v>
          </cell>
          <cell r="C644" t="str">
            <v>UND</v>
          </cell>
          <cell r="D644">
            <v>51960</v>
          </cell>
          <cell r="E644">
            <v>8313.6</v>
          </cell>
          <cell r="F644">
            <v>60274</v>
          </cell>
        </row>
        <row r="645">
          <cell r="A645" t="str">
            <v>BOBINA P/3RT1023/1024/25/26 (110V)</v>
          </cell>
          <cell r="B645">
            <v>43300</v>
          </cell>
          <cell r="C645" t="str">
            <v>UND</v>
          </cell>
          <cell r="D645">
            <v>51960</v>
          </cell>
          <cell r="E645">
            <v>8313.6</v>
          </cell>
          <cell r="F645">
            <v>60274</v>
          </cell>
        </row>
        <row r="646">
          <cell r="A646" t="str">
            <v>BOBINA P/3RT1023/1024/25/26 (24V)</v>
          </cell>
          <cell r="B646">
            <v>47600</v>
          </cell>
          <cell r="C646" t="str">
            <v>UND</v>
          </cell>
          <cell r="D646">
            <v>57120</v>
          </cell>
          <cell r="E646">
            <v>9139.2000000000007</v>
          </cell>
          <cell r="F646">
            <v>66259</v>
          </cell>
        </row>
        <row r="647">
          <cell r="A647" t="str">
            <v>BOBINA P/3RT1023/1024/25/26 (48V)</v>
          </cell>
          <cell r="B647">
            <v>47600</v>
          </cell>
          <cell r="C647" t="str">
            <v>UND</v>
          </cell>
          <cell r="D647">
            <v>57120</v>
          </cell>
          <cell r="E647">
            <v>9139.2000000000007</v>
          </cell>
          <cell r="F647">
            <v>66259</v>
          </cell>
        </row>
        <row r="648">
          <cell r="A648" t="str">
            <v>BOBINA P/3RT1034 (110V)</v>
          </cell>
          <cell r="B648">
            <v>52100</v>
          </cell>
          <cell r="C648" t="str">
            <v>UND</v>
          </cell>
          <cell r="D648">
            <v>62520</v>
          </cell>
          <cell r="E648">
            <v>10003.200000000001</v>
          </cell>
          <cell r="F648">
            <v>72523</v>
          </cell>
        </row>
        <row r="649">
          <cell r="A649" t="str">
            <v>BOBINA P/3RT1035/1036 (110V)</v>
          </cell>
          <cell r="B649">
            <v>52100</v>
          </cell>
          <cell r="C649" t="str">
            <v>UND</v>
          </cell>
          <cell r="D649">
            <v>62520</v>
          </cell>
          <cell r="E649">
            <v>10003.200000000001</v>
          </cell>
          <cell r="F649">
            <v>72523</v>
          </cell>
        </row>
        <row r="650">
          <cell r="A650" t="str">
            <v>BOBINA P/3TB40 A 3TB44</v>
          </cell>
          <cell r="B650">
            <v>43300</v>
          </cell>
          <cell r="C650" t="str">
            <v>UND</v>
          </cell>
          <cell r="D650">
            <v>51960</v>
          </cell>
          <cell r="E650">
            <v>8313.6</v>
          </cell>
          <cell r="F650">
            <v>60274</v>
          </cell>
        </row>
        <row r="651">
          <cell r="A651" t="str">
            <v>BOBINA P/3TB46 (110V).</v>
          </cell>
          <cell r="B651">
            <v>93500</v>
          </cell>
          <cell r="C651" t="str">
            <v>UND</v>
          </cell>
          <cell r="D651">
            <v>112200</v>
          </cell>
          <cell r="E651">
            <v>17952</v>
          </cell>
          <cell r="F651">
            <v>130152</v>
          </cell>
        </row>
        <row r="652">
          <cell r="A652" t="str">
            <v>BOBINA P/3TB46 (220V).</v>
          </cell>
          <cell r="B652">
            <v>93500</v>
          </cell>
          <cell r="C652" t="str">
            <v>UND</v>
          </cell>
          <cell r="D652">
            <v>112200</v>
          </cell>
          <cell r="E652">
            <v>17952</v>
          </cell>
          <cell r="F652">
            <v>130152</v>
          </cell>
        </row>
        <row r="653">
          <cell r="A653" t="str">
            <v>BOBINA P/3TB46 (440V).</v>
          </cell>
          <cell r="B653">
            <v>93500</v>
          </cell>
          <cell r="C653" t="str">
            <v>UND</v>
          </cell>
          <cell r="D653">
            <v>112200</v>
          </cell>
          <cell r="E653">
            <v>17952</v>
          </cell>
          <cell r="F653">
            <v>130152</v>
          </cell>
        </row>
        <row r="654">
          <cell r="A654" t="str">
            <v>BOBINA P/3TB47-48 (110V).</v>
          </cell>
          <cell r="B654">
            <v>127600</v>
          </cell>
          <cell r="C654" t="str">
            <v>UND</v>
          </cell>
          <cell r="D654">
            <v>153120</v>
          </cell>
          <cell r="E654">
            <v>24499.200000000001</v>
          </cell>
          <cell r="F654">
            <v>177619</v>
          </cell>
        </row>
        <row r="655">
          <cell r="A655" t="str">
            <v>BOBINA P/3TB47-48 (220V).</v>
          </cell>
          <cell r="B655">
            <v>127600</v>
          </cell>
          <cell r="C655" t="str">
            <v>UND</v>
          </cell>
          <cell r="D655">
            <v>153120</v>
          </cell>
          <cell r="E655">
            <v>24499.200000000001</v>
          </cell>
          <cell r="F655">
            <v>177619</v>
          </cell>
        </row>
        <row r="656">
          <cell r="A656" t="str">
            <v>BOBINA P/3TB47-48 (440V).</v>
          </cell>
          <cell r="B656">
            <v>127600</v>
          </cell>
          <cell r="C656" t="str">
            <v>UND</v>
          </cell>
          <cell r="D656">
            <v>153120</v>
          </cell>
          <cell r="E656">
            <v>24499.200000000001</v>
          </cell>
          <cell r="F656">
            <v>177619</v>
          </cell>
        </row>
        <row r="657">
          <cell r="A657" t="str">
            <v>BOBINA P/3TB50 (110V).</v>
          </cell>
          <cell r="B657">
            <v>159400</v>
          </cell>
          <cell r="C657" t="str">
            <v>UND</v>
          </cell>
          <cell r="D657">
            <v>191280</v>
          </cell>
          <cell r="E657">
            <v>30604.799999999999</v>
          </cell>
          <cell r="F657">
            <v>221885</v>
          </cell>
        </row>
        <row r="658">
          <cell r="A658" t="str">
            <v>BOBINA P/3TB50 (440V).</v>
          </cell>
          <cell r="B658">
            <v>159400</v>
          </cell>
          <cell r="C658" t="str">
            <v>UND</v>
          </cell>
          <cell r="D658">
            <v>191280</v>
          </cell>
          <cell r="E658">
            <v>30604.799999999999</v>
          </cell>
          <cell r="F658">
            <v>221885</v>
          </cell>
        </row>
        <row r="659">
          <cell r="A659" t="str">
            <v>BOBINA P/3TB52 (110V).</v>
          </cell>
          <cell r="B659">
            <v>209100</v>
          </cell>
          <cell r="C659" t="str">
            <v>UND</v>
          </cell>
          <cell r="D659">
            <v>250920</v>
          </cell>
          <cell r="E659">
            <v>40147.200000000004</v>
          </cell>
          <cell r="F659">
            <v>291067</v>
          </cell>
        </row>
        <row r="660">
          <cell r="A660" t="str">
            <v>BOBINA P/3TB52 (220V).</v>
          </cell>
          <cell r="B660">
            <v>209100</v>
          </cell>
          <cell r="C660" t="str">
            <v>UND</v>
          </cell>
          <cell r="D660">
            <v>250920</v>
          </cell>
          <cell r="E660">
            <v>40147.200000000004</v>
          </cell>
          <cell r="F660">
            <v>291067</v>
          </cell>
        </row>
        <row r="661">
          <cell r="A661" t="str">
            <v>BOBINA P/3TB52 (440V).</v>
          </cell>
          <cell r="B661">
            <v>209100</v>
          </cell>
          <cell r="C661" t="str">
            <v>UND</v>
          </cell>
          <cell r="D661">
            <v>250920</v>
          </cell>
          <cell r="E661">
            <v>40147.200000000004</v>
          </cell>
          <cell r="F661">
            <v>291067</v>
          </cell>
        </row>
        <row r="662">
          <cell r="A662" t="str">
            <v>BOBINA P/3TB54 (110V).</v>
          </cell>
          <cell r="B662">
            <v>306600</v>
          </cell>
          <cell r="C662" t="str">
            <v>UND</v>
          </cell>
          <cell r="D662">
            <v>367920</v>
          </cell>
          <cell r="E662">
            <v>58867.200000000004</v>
          </cell>
          <cell r="F662">
            <v>426787</v>
          </cell>
        </row>
        <row r="663">
          <cell r="A663" t="str">
            <v>BOBINA P/3TB54 (440V).</v>
          </cell>
          <cell r="B663">
            <v>306600</v>
          </cell>
          <cell r="C663" t="str">
            <v>UND</v>
          </cell>
          <cell r="D663">
            <v>367920</v>
          </cell>
          <cell r="E663">
            <v>58867.200000000004</v>
          </cell>
          <cell r="F663">
            <v>426787</v>
          </cell>
        </row>
        <row r="664">
          <cell r="A664" t="str">
            <v>BOBINA P/3TB56 (110V).</v>
          </cell>
          <cell r="B664">
            <v>436600</v>
          </cell>
          <cell r="C664" t="str">
            <v>UND</v>
          </cell>
          <cell r="D664">
            <v>523920</v>
          </cell>
          <cell r="E664">
            <v>83827.199999999997</v>
          </cell>
          <cell r="F664">
            <v>607747</v>
          </cell>
        </row>
        <row r="665">
          <cell r="A665" t="str">
            <v>BOBINA P/3TB56 (220V).</v>
          </cell>
          <cell r="B665">
            <v>436600</v>
          </cell>
          <cell r="C665" t="str">
            <v>UND</v>
          </cell>
          <cell r="D665">
            <v>523920</v>
          </cell>
          <cell r="E665">
            <v>83827.199999999997</v>
          </cell>
          <cell r="F665">
            <v>607747</v>
          </cell>
        </row>
        <row r="666">
          <cell r="A666" t="str">
            <v>BOBINA P/3TB56 (440V).</v>
          </cell>
          <cell r="B666">
            <v>436600</v>
          </cell>
          <cell r="C666" t="str">
            <v>UND</v>
          </cell>
          <cell r="D666">
            <v>523920</v>
          </cell>
          <cell r="E666">
            <v>83827.199999999997</v>
          </cell>
          <cell r="F666">
            <v>607747</v>
          </cell>
        </row>
        <row r="667">
          <cell r="A667" t="str">
            <v>BOBINA P/3TF30 A 3TF33 440V.</v>
          </cell>
          <cell r="B667">
            <v>43300</v>
          </cell>
          <cell r="C667" t="str">
            <v>UND</v>
          </cell>
          <cell r="D667">
            <v>51960</v>
          </cell>
          <cell r="E667">
            <v>8313.6</v>
          </cell>
          <cell r="F667">
            <v>60274</v>
          </cell>
        </row>
        <row r="668">
          <cell r="A668" t="str">
            <v>BOBINA P/3TF30 A 3TF33 48V</v>
          </cell>
          <cell r="B668">
            <v>46300</v>
          </cell>
          <cell r="C668" t="str">
            <v>UND</v>
          </cell>
          <cell r="D668">
            <v>55560</v>
          </cell>
          <cell r="E668">
            <v>8889.6</v>
          </cell>
          <cell r="F668">
            <v>64450</v>
          </cell>
        </row>
        <row r="669">
          <cell r="A669" t="str">
            <v>BOBINA P/3TF34-35  (110V).</v>
          </cell>
          <cell r="B669">
            <v>47400</v>
          </cell>
          <cell r="C669" t="str">
            <v>UND</v>
          </cell>
          <cell r="D669">
            <v>56880</v>
          </cell>
          <cell r="E669">
            <v>9100.8000000000011</v>
          </cell>
          <cell r="F669">
            <v>65981</v>
          </cell>
        </row>
        <row r="670">
          <cell r="A670" t="str">
            <v>BOBINA P/3TF34-35 (220V).</v>
          </cell>
          <cell r="B670">
            <v>47400</v>
          </cell>
          <cell r="C670" t="str">
            <v>UND</v>
          </cell>
          <cell r="D670">
            <v>56880</v>
          </cell>
          <cell r="E670">
            <v>9100.8000000000011</v>
          </cell>
          <cell r="F670">
            <v>65981</v>
          </cell>
        </row>
        <row r="671">
          <cell r="A671" t="str">
            <v>BOBINA P/3TF34-35 (440V).</v>
          </cell>
          <cell r="B671">
            <v>47400</v>
          </cell>
          <cell r="C671" t="str">
            <v>UND</v>
          </cell>
          <cell r="D671">
            <v>56880</v>
          </cell>
          <cell r="E671">
            <v>9100.8000000000011</v>
          </cell>
          <cell r="F671">
            <v>65981</v>
          </cell>
        </row>
        <row r="672">
          <cell r="A672" t="str">
            <v>BOBINA P/3TF44-45 (24V).</v>
          </cell>
          <cell r="B672">
            <v>47400</v>
          </cell>
          <cell r="C672" t="str">
            <v>UND</v>
          </cell>
          <cell r="D672">
            <v>56880</v>
          </cell>
          <cell r="E672">
            <v>9100.8000000000011</v>
          </cell>
          <cell r="F672">
            <v>65981</v>
          </cell>
        </row>
        <row r="673">
          <cell r="A673" t="str">
            <v>BOBINA P/3TF46-47 (440V).</v>
          </cell>
          <cell r="B673">
            <v>89600</v>
          </cell>
          <cell r="C673" t="str">
            <v>UND</v>
          </cell>
          <cell r="D673">
            <v>107520</v>
          </cell>
          <cell r="E673">
            <v>17203.2</v>
          </cell>
          <cell r="F673">
            <v>124723</v>
          </cell>
        </row>
        <row r="674">
          <cell r="A674" t="str">
            <v>BOBINA P/3TF48 (110V).</v>
          </cell>
          <cell r="B674">
            <v>122300</v>
          </cell>
          <cell r="C674" t="str">
            <v>UND</v>
          </cell>
          <cell r="D674">
            <v>146760</v>
          </cell>
          <cell r="E674">
            <v>23481.600000000002</v>
          </cell>
          <cell r="F674">
            <v>170242</v>
          </cell>
        </row>
        <row r="675">
          <cell r="A675" t="str">
            <v>BOBINA P/3TF48 (220V).</v>
          </cell>
          <cell r="B675">
            <v>122300</v>
          </cell>
          <cell r="C675" t="str">
            <v>UND</v>
          </cell>
          <cell r="D675">
            <v>146760</v>
          </cell>
          <cell r="E675">
            <v>23481.600000000002</v>
          </cell>
          <cell r="F675">
            <v>170242</v>
          </cell>
        </row>
        <row r="676">
          <cell r="A676" t="str">
            <v>BOBINA P/3TF48 (440V).</v>
          </cell>
          <cell r="B676">
            <v>122300</v>
          </cell>
          <cell r="C676" t="str">
            <v>UND</v>
          </cell>
          <cell r="D676">
            <v>146760</v>
          </cell>
          <cell r="E676">
            <v>23481.600000000002</v>
          </cell>
          <cell r="F676">
            <v>170242</v>
          </cell>
        </row>
        <row r="677">
          <cell r="A677" t="str">
            <v>BOBINA P/3TF50 (110V).</v>
          </cell>
          <cell r="B677">
            <v>154045</v>
          </cell>
          <cell r="C677" t="str">
            <v>UND</v>
          </cell>
          <cell r="D677">
            <v>184854</v>
          </cell>
          <cell r="E677">
            <v>29576.639999999999</v>
          </cell>
          <cell r="F677">
            <v>214431</v>
          </cell>
        </row>
        <row r="678">
          <cell r="A678" t="str">
            <v>BOBINA P/3TF50 (220V).</v>
          </cell>
          <cell r="B678">
            <v>152800</v>
          </cell>
          <cell r="C678" t="str">
            <v>UND</v>
          </cell>
          <cell r="D678">
            <v>183360</v>
          </cell>
          <cell r="E678">
            <v>29337.600000000002</v>
          </cell>
          <cell r="F678">
            <v>212698</v>
          </cell>
        </row>
        <row r="679">
          <cell r="A679" t="str">
            <v>BOBINA P/3TF50 (440V).</v>
          </cell>
          <cell r="B679">
            <v>152800</v>
          </cell>
          <cell r="C679" t="str">
            <v>UND</v>
          </cell>
          <cell r="D679">
            <v>183360</v>
          </cell>
          <cell r="E679">
            <v>29337.600000000002</v>
          </cell>
          <cell r="F679">
            <v>212698</v>
          </cell>
        </row>
        <row r="680">
          <cell r="A680" t="str">
            <v>BOBINA P/3TF52 (220V).</v>
          </cell>
          <cell r="B680">
            <v>200400</v>
          </cell>
          <cell r="C680" t="str">
            <v>UND</v>
          </cell>
          <cell r="D680">
            <v>240480</v>
          </cell>
          <cell r="E680">
            <v>38476.800000000003</v>
          </cell>
          <cell r="F680">
            <v>278957</v>
          </cell>
        </row>
        <row r="681">
          <cell r="A681" t="str">
            <v>BOBINA P/3TF52 (440V).</v>
          </cell>
          <cell r="B681">
            <v>200400</v>
          </cell>
          <cell r="C681" t="str">
            <v>UND</v>
          </cell>
          <cell r="D681">
            <v>240480</v>
          </cell>
          <cell r="E681">
            <v>38476.800000000003</v>
          </cell>
          <cell r="F681">
            <v>278957</v>
          </cell>
        </row>
        <row r="682">
          <cell r="A682" t="str">
            <v>BOBINA P/3TF54 (220V).</v>
          </cell>
          <cell r="B682">
            <v>293900</v>
          </cell>
          <cell r="C682" t="str">
            <v>UND</v>
          </cell>
          <cell r="D682">
            <v>352680</v>
          </cell>
          <cell r="E682">
            <v>56428.800000000003</v>
          </cell>
          <cell r="F682">
            <v>409109</v>
          </cell>
        </row>
        <row r="683">
          <cell r="A683" t="str">
            <v>BOBINA P/3TF56 (110V).</v>
          </cell>
          <cell r="B683">
            <v>418400</v>
          </cell>
          <cell r="C683" t="str">
            <v>UND</v>
          </cell>
          <cell r="D683">
            <v>502080</v>
          </cell>
          <cell r="E683">
            <v>80332.800000000003</v>
          </cell>
          <cell r="F683">
            <v>582413</v>
          </cell>
        </row>
        <row r="684">
          <cell r="A684" t="str">
            <v>BOBINA P/3TF56 (440V).</v>
          </cell>
          <cell r="B684">
            <v>418400</v>
          </cell>
          <cell r="C684" t="str">
            <v>UND</v>
          </cell>
          <cell r="D684">
            <v>502080</v>
          </cell>
          <cell r="E684">
            <v>80332.800000000003</v>
          </cell>
          <cell r="F684">
            <v>582413</v>
          </cell>
        </row>
        <row r="685">
          <cell r="A685" t="str">
            <v>BOBINA P/3TF68 (220V).</v>
          </cell>
          <cell r="B685">
            <v>873600</v>
          </cell>
          <cell r="C685" t="str">
            <v>UND</v>
          </cell>
          <cell r="D685">
            <v>1048320</v>
          </cell>
          <cell r="E685">
            <v>167731.20000000001</v>
          </cell>
          <cell r="F685">
            <v>1216051</v>
          </cell>
        </row>
        <row r="686">
          <cell r="A686" t="str">
            <v>BOBINA P/3THB,3TH4,3THB (110V).</v>
          </cell>
          <cell r="B686">
            <v>43300</v>
          </cell>
          <cell r="C686" t="str">
            <v>UND</v>
          </cell>
          <cell r="D686">
            <v>51960</v>
          </cell>
          <cell r="E686">
            <v>8313.6</v>
          </cell>
          <cell r="F686">
            <v>60274</v>
          </cell>
        </row>
        <row r="687">
          <cell r="A687" t="str">
            <v>BOBINA PARA CONTACTOR LC1FJ-LC1FF400</v>
          </cell>
          <cell r="B687">
            <v>540000</v>
          </cell>
          <cell r="C687" t="str">
            <v>UND</v>
          </cell>
          <cell r="D687">
            <v>648000</v>
          </cell>
          <cell r="E687">
            <v>103680</v>
          </cell>
          <cell r="F687">
            <v>751680</v>
          </cell>
        </row>
        <row r="688">
          <cell r="A688" t="str">
            <v>BOBINA PARA CONTACTOR LX1D09 220V</v>
          </cell>
          <cell r="B688">
            <v>35000</v>
          </cell>
          <cell r="C688" t="str">
            <v>UND</v>
          </cell>
          <cell r="D688">
            <v>42000</v>
          </cell>
          <cell r="E688">
            <v>6720</v>
          </cell>
          <cell r="F688">
            <v>48720</v>
          </cell>
        </row>
        <row r="689">
          <cell r="A689" t="str">
            <v>BOBINAP/RT1023/1024/1025/1026(220)</v>
          </cell>
          <cell r="B689">
            <v>43300</v>
          </cell>
          <cell r="C689" t="str">
            <v>UND</v>
          </cell>
          <cell r="D689">
            <v>51960</v>
          </cell>
          <cell r="E689">
            <v>8313.6</v>
          </cell>
          <cell r="F689">
            <v>60274</v>
          </cell>
        </row>
        <row r="690">
          <cell r="A690" t="str">
            <v>BOBINAS LC1-D 110V</v>
          </cell>
          <cell r="B690">
            <v>35000</v>
          </cell>
          <cell r="C690" t="str">
            <v>UND</v>
          </cell>
          <cell r="D690">
            <v>42000</v>
          </cell>
          <cell r="E690">
            <v>6720</v>
          </cell>
          <cell r="F690">
            <v>48720</v>
          </cell>
        </row>
        <row r="691">
          <cell r="A691" t="str">
            <v>BOBINAS LC1-D 220V</v>
          </cell>
          <cell r="B691">
            <v>35000</v>
          </cell>
          <cell r="C691" t="str">
            <v>UND</v>
          </cell>
          <cell r="D691">
            <v>42000</v>
          </cell>
          <cell r="E691">
            <v>6720</v>
          </cell>
          <cell r="F691">
            <v>48720</v>
          </cell>
        </row>
        <row r="692">
          <cell r="A692" t="str">
            <v>BOBUNA 48V</v>
          </cell>
          <cell r="B692">
            <v>10296</v>
          </cell>
          <cell r="C692" t="str">
            <v>UND</v>
          </cell>
          <cell r="D692">
            <v>12355.199999999999</v>
          </cell>
          <cell r="E692">
            <v>1976.8319999999999</v>
          </cell>
          <cell r="F692">
            <v>14332</v>
          </cell>
        </row>
        <row r="693">
          <cell r="A693" t="str">
            <v>BOLA PARA FLOTADOR</v>
          </cell>
          <cell r="B693">
            <v>9520</v>
          </cell>
          <cell r="C693" t="str">
            <v>UND</v>
          </cell>
          <cell r="D693">
            <v>11424</v>
          </cell>
          <cell r="E693">
            <v>1827.8400000000001</v>
          </cell>
          <cell r="F693">
            <v>13252</v>
          </cell>
        </row>
        <row r="694">
          <cell r="A694" t="str">
            <v>BOLIGRAFO TINTA ROJA INDELEBLE</v>
          </cell>
          <cell r="B694">
            <v>18500</v>
          </cell>
          <cell r="C694" t="str">
            <v>UND</v>
          </cell>
          <cell r="D694">
            <v>22200</v>
          </cell>
          <cell r="E694">
            <v>3552</v>
          </cell>
          <cell r="F694">
            <v>25752</v>
          </cell>
        </row>
        <row r="695">
          <cell r="A695" t="str">
            <v>BOMBIILO INCANDESCENTE DE 25W-120V VINOT</v>
          </cell>
          <cell r="B695">
            <v>672</v>
          </cell>
          <cell r="C695" t="str">
            <v>UND</v>
          </cell>
          <cell r="D695">
            <v>806.4</v>
          </cell>
          <cell r="E695">
            <v>129.024</v>
          </cell>
          <cell r="F695">
            <v>935</v>
          </cell>
        </row>
        <row r="696">
          <cell r="A696" t="str">
            <v>BOMBILLA 120 VAC ABB</v>
          </cell>
          <cell r="B696">
            <v>2700</v>
          </cell>
          <cell r="C696" t="str">
            <v>UND</v>
          </cell>
          <cell r="D696">
            <v>3240</v>
          </cell>
          <cell r="E696">
            <v>518.4</v>
          </cell>
          <cell r="F696">
            <v>3758</v>
          </cell>
        </row>
        <row r="697">
          <cell r="A697" t="str">
            <v>BOMBILLO 100W-150V</v>
          </cell>
          <cell r="B697">
            <v>660</v>
          </cell>
          <cell r="C697" t="str">
            <v>UND</v>
          </cell>
          <cell r="D697">
            <v>792</v>
          </cell>
          <cell r="E697">
            <v>126.72</v>
          </cell>
          <cell r="F697">
            <v>919</v>
          </cell>
        </row>
        <row r="698">
          <cell r="A698" t="str">
            <v>BOMBILLO 24V</v>
          </cell>
          <cell r="B698">
            <v>5200</v>
          </cell>
          <cell r="C698" t="str">
            <v>UND</v>
          </cell>
          <cell r="D698">
            <v>6240</v>
          </cell>
          <cell r="E698">
            <v>998.4</v>
          </cell>
          <cell r="F698">
            <v>7238</v>
          </cell>
        </row>
        <row r="699">
          <cell r="A699" t="str">
            <v>BOMBILLO 40W SPOTLINE R60 PHILIPS INCAND</v>
          </cell>
          <cell r="B699">
            <v>408.79998779296898</v>
          </cell>
          <cell r="C699" t="str">
            <v>UND</v>
          </cell>
          <cell r="D699">
            <v>490.55998535156277</v>
          </cell>
          <cell r="E699">
            <v>78.489597656250041</v>
          </cell>
          <cell r="F699">
            <v>569</v>
          </cell>
        </row>
        <row r="700">
          <cell r="A700" t="str">
            <v>BOMBILLO 48V 22MM</v>
          </cell>
          <cell r="B700">
            <v>5200</v>
          </cell>
          <cell r="C700" t="str">
            <v>UND</v>
          </cell>
          <cell r="D700">
            <v>6240</v>
          </cell>
          <cell r="E700">
            <v>998.4</v>
          </cell>
          <cell r="F700">
            <v>7238</v>
          </cell>
        </row>
        <row r="701">
          <cell r="A701" t="str">
            <v>BOMBILLO A COLOR 25W A3UL PHILIPS</v>
          </cell>
          <cell r="B701">
            <v>634.20001220703114</v>
          </cell>
          <cell r="C701" t="str">
            <v>UND</v>
          </cell>
          <cell r="D701">
            <v>761.04001464843736</v>
          </cell>
          <cell r="E701">
            <v>121.76640234374997</v>
          </cell>
          <cell r="F701">
            <v>883</v>
          </cell>
        </row>
        <row r="702">
          <cell r="A702" t="str">
            <v>BOMBILLO AHORRADOR DE ENERGIA 120V. 15W.</v>
          </cell>
          <cell r="B702">
            <v>15000</v>
          </cell>
          <cell r="C702" t="str">
            <v>UND</v>
          </cell>
          <cell r="D702">
            <v>18000</v>
          </cell>
          <cell r="E702">
            <v>2880</v>
          </cell>
          <cell r="F702">
            <v>20880</v>
          </cell>
        </row>
        <row r="703">
          <cell r="A703" t="str">
            <v>BOMBILLO AHORRADOR DE ENERGIA 120V. 20W.</v>
          </cell>
          <cell r="B703">
            <v>15000</v>
          </cell>
          <cell r="C703" t="str">
            <v>UND</v>
          </cell>
          <cell r="D703">
            <v>18000</v>
          </cell>
          <cell r="E703">
            <v>2880</v>
          </cell>
          <cell r="F703">
            <v>20880</v>
          </cell>
        </row>
        <row r="704">
          <cell r="A704" t="str">
            <v>BOMBILLO BAYONETA</v>
          </cell>
          <cell r="B704">
            <v>1120</v>
          </cell>
          <cell r="C704" t="str">
            <v>UND</v>
          </cell>
          <cell r="D704">
            <v>1344</v>
          </cell>
          <cell r="E704">
            <v>215.04</v>
          </cell>
          <cell r="F704">
            <v>1559</v>
          </cell>
        </row>
        <row r="705">
          <cell r="A705" t="str">
            <v>BOMBILLO BAYONETA  28MM</v>
          </cell>
          <cell r="B705">
            <v>2000</v>
          </cell>
          <cell r="C705" t="str">
            <v>UND</v>
          </cell>
          <cell r="D705">
            <v>2400</v>
          </cell>
          <cell r="E705">
            <v>384</v>
          </cell>
          <cell r="F705">
            <v>2784</v>
          </cell>
        </row>
        <row r="706">
          <cell r="A706" t="str">
            <v>BOMBILLO DE NEON 110V</v>
          </cell>
          <cell r="B706">
            <v>8100</v>
          </cell>
          <cell r="C706" t="str">
            <v>UND</v>
          </cell>
          <cell r="D706">
            <v>9720</v>
          </cell>
          <cell r="E706">
            <v>1555.2</v>
          </cell>
          <cell r="F706">
            <v>11275</v>
          </cell>
        </row>
        <row r="707">
          <cell r="A707" t="str">
            <v>BOMBILLO DE NEON 220V.</v>
          </cell>
          <cell r="B707">
            <v>11000</v>
          </cell>
          <cell r="C707" t="str">
            <v>UND</v>
          </cell>
          <cell r="D707">
            <v>13200</v>
          </cell>
          <cell r="E707">
            <v>2112</v>
          </cell>
          <cell r="F707">
            <v>15312</v>
          </cell>
        </row>
        <row r="708">
          <cell r="A708" t="str">
            <v>BOMBILLO DICROICO 50W 12V OSRAM</v>
          </cell>
          <cell r="B708">
            <v>5880</v>
          </cell>
          <cell r="C708" t="str">
            <v>UND</v>
          </cell>
          <cell r="D708">
            <v>7056</v>
          </cell>
          <cell r="E708">
            <v>1128.96</v>
          </cell>
          <cell r="F708">
            <v>8185</v>
          </cell>
        </row>
        <row r="709">
          <cell r="A709" t="str">
            <v>BOMBILLO ESMERILADO 60W 120V SILVANIA</v>
          </cell>
          <cell r="B709">
            <v>400</v>
          </cell>
          <cell r="C709" t="str">
            <v>UND</v>
          </cell>
          <cell r="D709">
            <v>480</v>
          </cell>
          <cell r="E709">
            <v>76.8</v>
          </cell>
          <cell r="F709">
            <v>557</v>
          </cell>
        </row>
        <row r="710">
          <cell r="A710" t="str">
            <v>BOMBILLO INCADECENTE 40W 130V EXCELL</v>
          </cell>
          <cell r="B710">
            <v>400</v>
          </cell>
          <cell r="C710" t="str">
            <v>UND</v>
          </cell>
          <cell r="D710">
            <v>480</v>
          </cell>
          <cell r="E710">
            <v>76.8</v>
          </cell>
          <cell r="F710">
            <v>557</v>
          </cell>
        </row>
        <row r="711">
          <cell r="A711" t="str">
            <v>BOMBILLO INCANDESCENTE 100W-110V</v>
          </cell>
          <cell r="B711">
            <v>660</v>
          </cell>
          <cell r="C711" t="str">
            <v>UND</v>
          </cell>
          <cell r="D711">
            <v>792</v>
          </cell>
          <cell r="E711">
            <v>126.72</v>
          </cell>
          <cell r="F711">
            <v>919</v>
          </cell>
        </row>
        <row r="712">
          <cell r="A712" t="str">
            <v>BOMBILLO INCANDESCENTE 100W-110V GLOBO 6</v>
          </cell>
          <cell r="B712">
            <v>494.20001220703097</v>
          </cell>
          <cell r="C712" t="str">
            <v>UND</v>
          </cell>
          <cell r="D712">
            <v>593.04001464843714</v>
          </cell>
          <cell r="E712">
            <v>94.88640234374995</v>
          </cell>
          <cell r="F712">
            <v>688</v>
          </cell>
        </row>
        <row r="713">
          <cell r="A713" t="str">
            <v>BOMBILLO INCANDESCENTE 100W-110V GLOBO T</v>
          </cell>
          <cell r="B713">
            <v>1692.59997558594</v>
          </cell>
          <cell r="C713" t="str">
            <v>UND</v>
          </cell>
          <cell r="D713">
            <v>2031.1199707031278</v>
          </cell>
          <cell r="E713">
            <v>324.97919531250045</v>
          </cell>
          <cell r="F713">
            <v>2356</v>
          </cell>
        </row>
        <row r="714">
          <cell r="A714" t="str">
            <v>BOMBILLO INCANDESCENTE 100W-110V OPTICA</v>
          </cell>
          <cell r="B714">
            <v>494.20001220703097</v>
          </cell>
          <cell r="C714" t="str">
            <v>UND</v>
          </cell>
          <cell r="D714">
            <v>593.04001464843714</v>
          </cell>
          <cell r="E714">
            <v>94.88640234374995</v>
          </cell>
          <cell r="F714">
            <v>688</v>
          </cell>
        </row>
        <row r="715">
          <cell r="A715" t="str">
            <v>BOMBILLO INCANDESCENTE 100W-120V CLARO</v>
          </cell>
          <cell r="B715">
            <v>494.20001220703097</v>
          </cell>
          <cell r="C715" t="str">
            <v>UND</v>
          </cell>
          <cell r="D715">
            <v>593.04001464843714</v>
          </cell>
          <cell r="E715">
            <v>94.88640234374995</v>
          </cell>
          <cell r="F715">
            <v>688</v>
          </cell>
        </row>
        <row r="716">
          <cell r="A716" t="str">
            <v>BOMBILLO INCANDESCENTE 60W-120V SPOTLINE</v>
          </cell>
          <cell r="B716">
            <v>464.79998779296898</v>
          </cell>
          <cell r="C716" t="str">
            <v>UND</v>
          </cell>
          <cell r="D716">
            <v>557.7599853515627</v>
          </cell>
          <cell r="E716">
            <v>89.241597656250036</v>
          </cell>
          <cell r="F716">
            <v>647</v>
          </cell>
        </row>
        <row r="717">
          <cell r="A717" t="str">
            <v>BOMBILLO INCANDESCENTE 60W-220V PHILIPS</v>
          </cell>
          <cell r="B717">
            <v>465</v>
          </cell>
          <cell r="C717" t="str">
            <v>UND</v>
          </cell>
          <cell r="D717">
            <v>558</v>
          </cell>
          <cell r="E717">
            <v>89.28</v>
          </cell>
          <cell r="F717">
            <v>647</v>
          </cell>
        </row>
        <row r="718">
          <cell r="A718" t="str">
            <v>BOMBILLO INCANDESCENTE DE 100W-110V</v>
          </cell>
          <cell r="B718">
            <v>660</v>
          </cell>
          <cell r="C718" t="str">
            <v>UND</v>
          </cell>
          <cell r="D718">
            <v>792</v>
          </cell>
          <cell r="E718">
            <v>126.72</v>
          </cell>
          <cell r="F718">
            <v>919</v>
          </cell>
        </row>
        <row r="719">
          <cell r="A719" t="str">
            <v>BOMBILLO INCANDESCENTE DE 100W-150V</v>
          </cell>
          <cell r="B719">
            <v>660</v>
          </cell>
          <cell r="C719" t="str">
            <v>UND</v>
          </cell>
          <cell r="D719">
            <v>792</v>
          </cell>
          <cell r="E719">
            <v>126.72</v>
          </cell>
          <cell r="F719">
            <v>919</v>
          </cell>
        </row>
        <row r="720">
          <cell r="A720" t="str">
            <v>BOMBILLO INCANDESCENTE DE 200W-220V</v>
          </cell>
          <cell r="B720">
            <v>1694</v>
          </cell>
          <cell r="C720" t="str">
            <v>UND</v>
          </cell>
          <cell r="D720">
            <v>2032.8</v>
          </cell>
          <cell r="E720">
            <v>325.24799999999999</v>
          </cell>
          <cell r="F720">
            <v>2358</v>
          </cell>
        </row>
        <row r="721">
          <cell r="A721" t="str">
            <v>BOMBILLO INCANDESCENTE DE 25W-120V AMAR</v>
          </cell>
          <cell r="B721">
            <v>672</v>
          </cell>
          <cell r="C721" t="str">
            <v>UND</v>
          </cell>
          <cell r="D721">
            <v>806.4</v>
          </cell>
          <cell r="E721">
            <v>129.024</v>
          </cell>
          <cell r="F721">
            <v>935</v>
          </cell>
        </row>
        <row r="722">
          <cell r="A722" t="str">
            <v>BOMBILLO INCANDESCENTE DE 25W-120V AZUL</v>
          </cell>
          <cell r="B722">
            <v>672</v>
          </cell>
          <cell r="C722" t="str">
            <v>UND</v>
          </cell>
          <cell r="D722">
            <v>806.4</v>
          </cell>
          <cell r="E722">
            <v>129.024</v>
          </cell>
          <cell r="F722">
            <v>935</v>
          </cell>
        </row>
        <row r="723">
          <cell r="A723" t="str">
            <v>BOMBILLO INCANDESCENTE DE 25W-120V ROJO</v>
          </cell>
          <cell r="B723">
            <v>672</v>
          </cell>
          <cell r="C723" t="str">
            <v>UND</v>
          </cell>
          <cell r="D723">
            <v>806.4</v>
          </cell>
          <cell r="E723">
            <v>129.024</v>
          </cell>
          <cell r="F723">
            <v>935</v>
          </cell>
        </row>
        <row r="724">
          <cell r="A724" t="str">
            <v>BOMBILLO INCANDESCENTE DE 25W-120V VERDE</v>
          </cell>
          <cell r="B724">
            <v>672</v>
          </cell>
          <cell r="C724" t="str">
            <v>UND</v>
          </cell>
          <cell r="D724">
            <v>806.4</v>
          </cell>
          <cell r="E724">
            <v>129.024</v>
          </cell>
          <cell r="F724">
            <v>935</v>
          </cell>
        </row>
        <row r="725">
          <cell r="A725" t="str">
            <v>BOMBILLO INCANDESCENTE DE 60W-120V</v>
          </cell>
          <cell r="B725">
            <v>672</v>
          </cell>
          <cell r="C725" t="str">
            <v>UND</v>
          </cell>
          <cell r="D725">
            <v>806.4</v>
          </cell>
          <cell r="E725">
            <v>129.024</v>
          </cell>
          <cell r="F725">
            <v>935</v>
          </cell>
        </row>
        <row r="726">
          <cell r="A726" t="str">
            <v>BOMBILLO INCANDESCENTE DE 60W-120V BLANC</v>
          </cell>
          <cell r="B726">
            <v>672</v>
          </cell>
          <cell r="C726" t="str">
            <v>UND</v>
          </cell>
          <cell r="D726">
            <v>806.4</v>
          </cell>
          <cell r="E726">
            <v>129.024</v>
          </cell>
          <cell r="F726">
            <v>935</v>
          </cell>
        </row>
        <row r="727">
          <cell r="A727" t="str">
            <v>BOMBILLO LUZ DIA COLOR AZUL 20W</v>
          </cell>
          <cell r="B727">
            <v>323</v>
          </cell>
          <cell r="C727" t="str">
            <v>UND</v>
          </cell>
          <cell r="D727">
            <v>387.59999999999997</v>
          </cell>
          <cell r="E727">
            <v>62.015999999999998</v>
          </cell>
          <cell r="F727">
            <v>450</v>
          </cell>
        </row>
        <row r="728">
          <cell r="A728" t="str">
            <v>BOMBILLO LUZ MIXTA DE 160W-110V</v>
          </cell>
          <cell r="B728">
            <v>18300</v>
          </cell>
          <cell r="C728" t="str">
            <v>UND</v>
          </cell>
          <cell r="D728">
            <v>21960</v>
          </cell>
          <cell r="E728">
            <v>3513.6</v>
          </cell>
          <cell r="F728">
            <v>25474</v>
          </cell>
        </row>
        <row r="729">
          <cell r="A729" t="str">
            <v>BOMBILLO LUZ MIXTA DE 160W-220V</v>
          </cell>
          <cell r="B729">
            <v>8700</v>
          </cell>
          <cell r="C729" t="str">
            <v>UND</v>
          </cell>
          <cell r="D729">
            <v>10440</v>
          </cell>
          <cell r="E729">
            <v>1670.4</v>
          </cell>
          <cell r="F729">
            <v>12110</v>
          </cell>
        </row>
        <row r="730">
          <cell r="A730" t="str">
            <v>BOMBILLO LUZ MIXTA DE 250W</v>
          </cell>
          <cell r="B730">
            <v>11184</v>
          </cell>
          <cell r="C730" t="str">
            <v>UND</v>
          </cell>
          <cell r="D730">
            <v>13420.8</v>
          </cell>
          <cell r="E730">
            <v>2147.328</v>
          </cell>
          <cell r="F730">
            <v>15568</v>
          </cell>
        </row>
        <row r="731">
          <cell r="A731" t="str">
            <v>BOMBILLO MERCURIO DE 125W</v>
          </cell>
          <cell r="B731">
            <v>5590</v>
          </cell>
          <cell r="C731" t="str">
            <v>UND</v>
          </cell>
          <cell r="D731">
            <v>6708</v>
          </cell>
          <cell r="E731">
            <v>1073.28</v>
          </cell>
          <cell r="F731">
            <v>7781</v>
          </cell>
        </row>
        <row r="732">
          <cell r="A732" t="str">
            <v>BOMBILLO MERCURIO DE 125W TUNGRAM</v>
          </cell>
          <cell r="B732">
            <v>5590</v>
          </cell>
          <cell r="C732" t="str">
            <v>UND</v>
          </cell>
          <cell r="D732">
            <v>6708</v>
          </cell>
          <cell r="E732">
            <v>1073.28</v>
          </cell>
          <cell r="F732">
            <v>7781</v>
          </cell>
        </row>
        <row r="733">
          <cell r="A733" t="str">
            <v>BOMBILLO MERCURIO DE 250W</v>
          </cell>
          <cell r="B733">
            <v>15840</v>
          </cell>
          <cell r="C733" t="str">
            <v>UND</v>
          </cell>
          <cell r="D733">
            <v>19008</v>
          </cell>
          <cell r="E733">
            <v>3041.28</v>
          </cell>
          <cell r="F733">
            <v>22049</v>
          </cell>
        </row>
        <row r="734">
          <cell r="A734" t="str">
            <v>BOMBILLO MERCURIO DE 400W</v>
          </cell>
          <cell r="B734">
            <v>21481</v>
          </cell>
          <cell r="C734" t="str">
            <v>UND</v>
          </cell>
          <cell r="D734">
            <v>25777.200000000001</v>
          </cell>
          <cell r="E734">
            <v>4124.3519999999999</v>
          </cell>
          <cell r="F734">
            <v>29902</v>
          </cell>
        </row>
        <row r="735">
          <cell r="A735" t="str">
            <v>BOMBILLO METAL HALIDE DE 1000W</v>
          </cell>
          <cell r="B735">
            <v>47850</v>
          </cell>
          <cell r="C735" t="str">
            <v>UND</v>
          </cell>
          <cell r="D735">
            <v>57420</v>
          </cell>
          <cell r="E735">
            <v>9187.2000000000007</v>
          </cell>
          <cell r="F735">
            <v>66607</v>
          </cell>
        </row>
        <row r="736">
          <cell r="A736" t="str">
            <v>BOMBILLO METAL HALIDE DE 250W</v>
          </cell>
          <cell r="B736">
            <v>31500</v>
          </cell>
          <cell r="C736" t="str">
            <v>UND</v>
          </cell>
          <cell r="D736">
            <v>37800</v>
          </cell>
          <cell r="E736">
            <v>6048</v>
          </cell>
          <cell r="F736">
            <v>43848</v>
          </cell>
        </row>
        <row r="737">
          <cell r="A737" t="str">
            <v>BOMBILLO METAL HALIDE DE 400W</v>
          </cell>
          <cell r="B737">
            <v>45535</v>
          </cell>
          <cell r="C737" t="str">
            <v>UND</v>
          </cell>
          <cell r="D737">
            <v>54642</v>
          </cell>
          <cell r="E737">
            <v>8742.7199999999993</v>
          </cell>
          <cell r="F737">
            <v>63385</v>
          </cell>
        </row>
        <row r="738">
          <cell r="A738" t="str">
            <v>BOMBILLO OJO BUEY 220V AMARILLO</v>
          </cell>
          <cell r="B738">
            <v>4000</v>
          </cell>
          <cell r="C738" t="str">
            <v>UND</v>
          </cell>
          <cell r="D738">
            <v>4800</v>
          </cell>
          <cell r="E738">
            <v>768</v>
          </cell>
          <cell r="F738">
            <v>5568</v>
          </cell>
        </row>
        <row r="739">
          <cell r="A739" t="str">
            <v>BOMBILLO PARA XB2B T.BA9S 28MM 130V</v>
          </cell>
          <cell r="B739">
            <v>5200</v>
          </cell>
          <cell r="C739" t="str">
            <v>UND</v>
          </cell>
          <cell r="D739">
            <v>6240</v>
          </cell>
          <cell r="E739">
            <v>998.4</v>
          </cell>
          <cell r="F739">
            <v>7238</v>
          </cell>
        </row>
        <row r="740">
          <cell r="A740" t="str">
            <v>BOMBILLO PARA XB2B T.BA9S 28MM 220V</v>
          </cell>
          <cell r="B740">
            <v>5200</v>
          </cell>
          <cell r="C740" t="str">
            <v>UND</v>
          </cell>
          <cell r="D740">
            <v>6240</v>
          </cell>
          <cell r="E740">
            <v>998.4</v>
          </cell>
          <cell r="F740">
            <v>7238</v>
          </cell>
        </row>
        <row r="741">
          <cell r="A741" t="str">
            <v>BOMBILLO REFLECTOR 100W INTERIOR</v>
          </cell>
          <cell r="B741">
            <v>4232.2001953124991</v>
          </cell>
          <cell r="C741" t="str">
            <v>UND</v>
          </cell>
          <cell r="D741">
            <v>5078.6402343749987</v>
          </cell>
          <cell r="E741">
            <v>812.58243749999986</v>
          </cell>
          <cell r="F741">
            <v>5891</v>
          </cell>
        </row>
        <row r="742">
          <cell r="A742" t="str">
            <v>BOMBILLO REFLECTOR 60W SPOTLINE R80 PHIL</v>
          </cell>
          <cell r="B742">
            <v>400</v>
          </cell>
          <cell r="C742" t="str">
            <v>UND</v>
          </cell>
          <cell r="D742">
            <v>480</v>
          </cell>
          <cell r="E742">
            <v>76.8</v>
          </cell>
          <cell r="F742">
            <v>557</v>
          </cell>
        </row>
        <row r="743">
          <cell r="A743" t="str">
            <v>BOMBILLO SODIO DE 150 TUBULAR</v>
          </cell>
          <cell r="B743">
            <v>23640</v>
          </cell>
          <cell r="C743" t="str">
            <v>UND</v>
          </cell>
          <cell r="D743">
            <v>28368</v>
          </cell>
          <cell r="E743">
            <v>4538.88</v>
          </cell>
          <cell r="F743">
            <v>32907</v>
          </cell>
        </row>
        <row r="744">
          <cell r="A744" t="str">
            <v>BOMBILLO SODIO DE 150W OVOIDE "SILVANIA"</v>
          </cell>
          <cell r="B744">
            <v>23640</v>
          </cell>
          <cell r="C744" t="str">
            <v>UND</v>
          </cell>
          <cell r="D744">
            <v>28368</v>
          </cell>
          <cell r="E744">
            <v>4538.88</v>
          </cell>
          <cell r="F744">
            <v>32907</v>
          </cell>
        </row>
        <row r="745">
          <cell r="A745" t="str">
            <v>BOMBILLO SODIO DE 250W TUBULAR</v>
          </cell>
          <cell r="B745">
            <v>28500</v>
          </cell>
          <cell r="C745" t="str">
            <v>UND</v>
          </cell>
          <cell r="D745">
            <v>34200</v>
          </cell>
          <cell r="E745">
            <v>5472</v>
          </cell>
          <cell r="F745">
            <v>39672</v>
          </cell>
        </row>
        <row r="746">
          <cell r="A746" t="str">
            <v>BOMBILLO SODIO DE 400W TUBULAR</v>
          </cell>
          <cell r="B746">
            <v>29376</v>
          </cell>
          <cell r="C746" t="str">
            <v>UND</v>
          </cell>
          <cell r="D746">
            <v>35251.199999999997</v>
          </cell>
          <cell r="E746">
            <v>5640.192</v>
          </cell>
          <cell r="F746">
            <v>40891</v>
          </cell>
        </row>
        <row r="747">
          <cell r="A747" t="str">
            <v>BOMBILLO SODIO DE 70W CON ARRANCADOR TUB</v>
          </cell>
          <cell r="B747">
            <v>14672</v>
          </cell>
          <cell r="C747" t="str">
            <v>UND</v>
          </cell>
          <cell r="D747">
            <v>17606.399999999998</v>
          </cell>
          <cell r="E747">
            <v>2817.0239999999999</v>
          </cell>
          <cell r="F747">
            <v>20423</v>
          </cell>
        </row>
        <row r="748">
          <cell r="A748" t="str">
            <v>BOMBILLO SODIO DE 70W OVOIDE C/ARR SILVA</v>
          </cell>
          <cell r="B748">
            <v>21736</v>
          </cell>
          <cell r="C748" t="str">
            <v>UND</v>
          </cell>
          <cell r="D748">
            <v>26083.200000000001</v>
          </cell>
          <cell r="E748">
            <v>4173.3119999999999</v>
          </cell>
          <cell r="F748">
            <v>30257</v>
          </cell>
        </row>
        <row r="749">
          <cell r="A749" t="str">
            <v>BOMBILLO SODIO DE 70W OVOIDE CON ARRANCA</v>
          </cell>
          <cell r="B749">
            <v>15180</v>
          </cell>
          <cell r="C749" t="str">
            <v>UND</v>
          </cell>
          <cell r="D749">
            <v>18216</v>
          </cell>
          <cell r="E749">
            <v>2914.56</v>
          </cell>
          <cell r="F749">
            <v>21131</v>
          </cell>
        </row>
        <row r="750">
          <cell r="A750" t="str">
            <v>BOMBILLO SODIO DE 70W TUBULAR SIN ARRANC</v>
          </cell>
          <cell r="B750">
            <v>18000</v>
          </cell>
          <cell r="C750" t="str">
            <v>UND</v>
          </cell>
          <cell r="D750">
            <v>21600</v>
          </cell>
          <cell r="E750">
            <v>3456</v>
          </cell>
          <cell r="F750">
            <v>25056</v>
          </cell>
        </row>
        <row r="751">
          <cell r="A751" t="str">
            <v>BOMBILLO T.BA 15D 35MM 110/160V</v>
          </cell>
          <cell r="B751">
            <v>7000</v>
          </cell>
          <cell r="C751" t="str">
            <v>UND</v>
          </cell>
          <cell r="D751">
            <v>8400</v>
          </cell>
          <cell r="E751">
            <v>1344</v>
          </cell>
          <cell r="F751">
            <v>9744</v>
          </cell>
        </row>
        <row r="752">
          <cell r="A752" t="str">
            <v>BOMBILLO T.BA 15D 35MM 220/260V</v>
          </cell>
          <cell r="B752">
            <v>7000</v>
          </cell>
          <cell r="C752" t="str">
            <v>UND</v>
          </cell>
          <cell r="D752">
            <v>8400</v>
          </cell>
          <cell r="E752">
            <v>1344</v>
          </cell>
          <cell r="F752">
            <v>9744</v>
          </cell>
        </row>
        <row r="753">
          <cell r="A753" t="str">
            <v>BOMBILLO T.BA 15D 35MM 48V.</v>
          </cell>
          <cell r="B753">
            <v>7000</v>
          </cell>
          <cell r="C753" t="str">
            <v>UND</v>
          </cell>
          <cell r="D753">
            <v>8400</v>
          </cell>
          <cell r="E753">
            <v>1344</v>
          </cell>
          <cell r="F753">
            <v>9744</v>
          </cell>
        </row>
        <row r="754">
          <cell r="A754" t="str">
            <v>BOMBILLO T.BA 15D 35MM.24V</v>
          </cell>
          <cell r="B754">
            <v>7000</v>
          </cell>
          <cell r="C754" t="str">
            <v>UND</v>
          </cell>
          <cell r="D754">
            <v>8400</v>
          </cell>
          <cell r="E754">
            <v>1344</v>
          </cell>
          <cell r="F754">
            <v>9744</v>
          </cell>
        </row>
        <row r="755">
          <cell r="A755" t="str">
            <v>BOMBILLOS MERCURIO DE 125W RAYADOS</v>
          </cell>
          <cell r="B755">
            <v>5590</v>
          </cell>
          <cell r="C755" t="str">
            <v>UND</v>
          </cell>
          <cell r="D755">
            <v>6708</v>
          </cell>
          <cell r="E755">
            <v>1073.28</v>
          </cell>
          <cell r="F755">
            <v>7781</v>
          </cell>
        </row>
        <row r="756">
          <cell r="A756" t="str">
            <v>BORNA 1810</v>
          </cell>
          <cell r="B756">
            <v>800</v>
          </cell>
          <cell r="C756" t="str">
            <v>UND</v>
          </cell>
          <cell r="D756">
            <v>960</v>
          </cell>
          <cell r="E756">
            <v>153.6</v>
          </cell>
          <cell r="F756">
            <v>1114</v>
          </cell>
        </row>
        <row r="757">
          <cell r="A757" t="str">
            <v>BORNA 18-10</v>
          </cell>
          <cell r="B757">
            <v>600</v>
          </cell>
          <cell r="C757" t="str">
            <v>UND</v>
          </cell>
          <cell r="D757">
            <v>720</v>
          </cell>
          <cell r="E757">
            <v>115.2</v>
          </cell>
          <cell r="F757">
            <v>835</v>
          </cell>
        </row>
        <row r="758">
          <cell r="A758" t="str">
            <v>BORNA AB1VV3535 TELEMECANIQUE</v>
          </cell>
          <cell r="B758">
            <v>4000</v>
          </cell>
          <cell r="C758" t="str">
            <v>UND</v>
          </cell>
          <cell r="D758">
            <v>4800</v>
          </cell>
          <cell r="E758">
            <v>768</v>
          </cell>
          <cell r="F758">
            <v>5568</v>
          </cell>
        </row>
        <row r="759">
          <cell r="A759" t="str">
            <v>BORNA COBRE ESTAÑADA #2 1HUECO</v>
          </cell>
          <cell r="B759">
            <v>1150</v>
          </cell>
          <cell r="C759" t="str">
            <v>UND</v>
          </cell>
          <cell r="D759">
            <v>1380</v>
          </cell>
          <cell r="E759">
            <v>220.8</v>
          </cell>
          <cell r="F759">
            <v>1601</v>
          </cell>
        </row>
        <row r="760">
          <cell r="A760" t="str">
            <v>BORNA COBRE ESTAÑADO # 4/0 1 HUECO</v>
          </cell>
          <cell r="B760">
            <v>1725</v>
          </cell>
          <cell r="C760" t="str">
            <v>UND</v>
          </cell>
          <cell r="D760">
            <v>2070</v>
          </cell>
          <cell r="E760">
            <v>331.2</v>
          </cell>
          <cell r="F760">
            <v>2401</v>
          </cell>
        </row>
        <row r="761">
          <cell r="A761" t="str">
            <v>BORNA COBRE ESTAÑADO No 4 NAL</v>
          </cell>
          <cell r="B761">
            <v>3800</v>
          </cell>
          <cell r="C761" t="str">
            <v>UND</v>
          </cell>
          <cell r="D761">
            <v>4560</v>
          </cell>
          <cell r="E761">
            <v>729.6</v>
          </cell>
          <cell r="F761">
            <v>5290</v>
          </cell>
        </row>
        <row r="762">
          <cell r="A762" t="str">
            <v>BORNA COMPRENSION EN ALUMINIO No. 2/0</v>
          </cell>
          <cell r="B762">
            <v>9394</v>
          </cell>
          <cell r="C762" t="str">
            <v>UND</v>
          </cell>
          <cell r="D762">
            <v>11272.8</v>
          </cell>
          <cell r="E762">
            <v>1803.6479999999999</v>
          </cell>
          <cell r="F762">
            <v>13076</v>
          </cell>
        </row>
        <row r="763">
          <cell r="A763" t="str">
            <v>BORNA CONEXION 143AMP</v>
          </cell>
          <cell r="B763">
            <v>18000</v>
          </cell>
          <cell r="C763" t="str">
            <v>UND</v>
          </cell>
          <cell r="D763">
            <v>21600</v>
          </cell>
          <cell r="E763">
            <v>3456</v>
          </cell>
          <cell r="F763">
            <v>25056</v>
          </cell>
        </row>
        <row r="764">
          <cell r="A764" t="str">
            <v>BORNA CONEXION 87AMP</v>
          </cell>
          <cell r="B764">
            <v>9000</v>
          </cell>
          <cell r="C764" t="str">
            <v>UND</v>
          </cell>
          <cell r="D764">
            <v>10800</v>
          </cell>
          <cell r="E764">
            <v>1728</v>
          </cell>
          <cell r="F764">
            <v>12528</v>
          </cell>
        </row>
        <row r="765">
          <cell r="A765" t="str">
            <v>BORNA CONEXION TIERRA 12 AWG</v>
          </cell>
          <cell r="B765">
            <v>11000</v>
          </cell>
          <cell r="C765" t="str">
            <v>UND</v>
          </cell>
          <cell r="D765">
            <v>13200</v>
          </cell>
          <cell r="E765">
            <v>2112</v>
          </cell>
          <cell r="F765">
            <v>15312</v>
          </cell>
        </row>
        <row r="766">
          <cell r="A766" t="str">
            <v>BORNA CONTROL REF. 37001 LEGRAND</v>
          </cell>
          <cell r="B766">
            <v>1364</v>
          </cell>
          <cell r="C766" t="str">
            <v>UND</v>
          </cell>
          <cell r="D766">
            <v>1636.8</v>
          </cell>
          <cell r="E766">
            <v>261.88799999999998</v>
          </cell>
          <cell r="F766">
            <v>1899</v>
          </cell>
        </row>
        <row r="767">
          <cell r="A767" t="str">
            <v>BORNA CORTOCIRCUITABLE WAGO</v>
          </cell>
          <cell r="B767">
            <v>13110</v>
          </cell>
          <cell r="C767" t="str">
            <v>UND</v>
          </cell>
          <cell r="D767">
            <v>15732</v>
          </cell>
          <cell r="E767">
            <v>2517.12</v>
          </cell>
          <cell r="F767">
            <v>18249</v>
          </cell>
        </row>
        <row r="768">
          <cell r="A768" t="str">
            <v>BORNA Cu/ESTAÑADO No 1  2 HUECOS D</v>
          </cell>
          <cell r="B768">
            <v>2000</v>
          </cell>
          <cell r="C768" t="str">
            <v>UND</v>
          </cell>
          <cell r="D768">
            <v>2400</v>
          </cell>
          <cell r="E768">
            <v>384</v>
          </cell>
          <cell r="F768">
            <v>2784</v>
          </cell>
        </row>
        <row r="769">
          <cell r="A769" t="str">
            <v>BORNA Cu/ESTAÑADO No 1/0 1 HUECO</v>
          </cell>
          <cell r="B769">
            <v>6883</v>
          </cell>
          <cell r="C769" t="str">
            <v>UND</v>
          </cell>
          <cell r="D769">
            <v>8259.6</v>
          </cell>
          <cell r="E769">
            <v>1321.5360000000001</v>
          </cell>
          <cell r="F769">
            <v>9581</v>
          </cell>
        </row>
        <row r="770">
          <cell r="A770" t="str">
            <v>BORNA Cu/ESTAÑADO No 1/0 1 HUECO D</v>
          </cell>
          <cell r="B770">
            <v>6883</v>
          </cell>
          <cell r="C770" t="str">
            <v>UND</v>
          </cell>
          <cell r="D770">
            <v>8259.6</v>
          </cell>
          <cell r="E770">
            <v>1321.5360000000001</v>
          </cell>
          <cell r="F770">
            <v>9581</v>
          </cell>
        </row>
        <row r="771">
          <cell r="A771" t="str">
            <v>BORNA Cu/ESTAÑADO No 1/0 2 HUECOS D</v>
          </cell>
          <cell r="B771">
            <v>7000</v>
          </cell>
          <cell r="C771" t="str">
            <v>UND</v>
          </cell>
          <cell r="D771">
            <v>8400</v>
          </cell>
          <cell r="E771">
            <v>1344</v>
          </cell>
          <cell r="F771">
            <v>9744</v>
          </cell>
        </row>
        <row r="772">
          <cell r="A772" t="str">
            <v>BORNA Cu/ESTAÑADO No 1000 2 HUECOS</v>
          </cell>
          <cell r="B772">
            <v>77242</v>
          </cell>
          <cell r="C772" t="str">
            <v>UND</v>
          </cell>
          <cell r="D772">
            <v>92690.4</v>
          </cell>
          <cell r="E772">
            <v>14830.464</v>
          </cell>
          <cell r="F772">
            <v>107521</v>
          </cell>
        </row>
        <row r="773">
          <cell r="A773" t="str">
            <v>BORNA Cu/ESTAÑADO No 2  1 HUECO D</v>
          </cell>
          <cell r="B773">
            <v>5624</v>
          </cell>
          <cell r="C773" t="str">
            <v>UND</v>
          </cell>
          <cell r="D773">
            <v>6748.8</v>
          </cell>
          <cell r="E773">
            <v>1079.808</v>
          </cell>
          <cell r="F773">
            <v>7829</v>
          </cell>
        </row>
        <row r="774">
          <cell r="A774" t="str">
            <v>BORNA Cu/ESTAÑADO No 2 1 HUECO</v>
          </cell>
          <cell r="B774">
            <v>5624</v>
          </cell>
          <cell r="C774" t="str">
            <v>UND</v>
          </cell>
          <cell r="D774">
            <v>6748.8</v>
          </cell>
          <cell r="E774">
            <v>1079.808</v>
          </cell>
          <cell r="F774">
            <v>7829</v>
          </cell>
        </row>
        <row r="775">
          <cell r="A775" t="str">
            <v>BORNA Cu/ESTAÑADO No 2 2 HUECOS</v>
          </cell>
          <cell r="B775">
            <v>6146</v>
          </cell>
          <cell r="C775" t="str">
            <v>UND</v>
          </cell>
          <cell r="D775">
            <v>7375.2</v>
          </cell>
          <cell r="E775">
            <v>1180.0319999999999</v>
          </cell>
          <cell r="F775">
            <v>8555</v>
          </cell>
        </row>
        <row r="776">
          <cell r="A776" t="str">
            <v>BORNA Cu/ESTAÑADO No 2/0 1 HUECO D</v>
          </cell>
          <cell r="B776">
            <v>8320</v>
          </cell>
          <cell r="C776" t="str">
            <v>UND</v>
          </cell>
          <cell r="D776">
            <v>9984</v>
          </cell>
          <cell r="E776">
            <v>1597.44</v>
          </cell>
          <cell r="F776">
            <v>11581</v>
          </cell>
        </row>
        <row r="777">
          <cell r="A777" t="str">
            <v>BORNA Cu/ESTAÑADO No 2/0 2 HUECOS D</v>
          </cell>
          <cell r="B777">
            <v>8000</v>
          </cell>
          <cell r="C777" t="str">
            <v>UND</v>
          </cell>
          <cell r="D777">
            <v>9600</v>
          </cell>
          <cell r="E777">
            <v>1536</v>
          </cell>
          <cell r="F777">
            <v>11136</v>
          </cell>
        </row>
        <row r="778">
          <cell r="A778" t="str">
            <v>BORNA Cu/ESTAÑADO No 250 1 HUECO</v>
          </cell>
          <cell r="B778">
            <v>17804</v>
          </cell>
          <cell r="C778" t="str">
            <v>UND</v>
          </cell>
          <cell r="D778">
            <v>21364.799999999999</v>
          </cell>
          <cell r="E778">
            <v>3418.3679999999999</v>
          </cell>
          <cell r="F778">
            <v>24783</v>
          </cell>
        </row>
        <row r="779">
          <cell r="A779" t="str">
            <v>BORNA Cu/ESTAÑADO No 250 1 HUECO D</v>
          </cell>
          <cell r="B779">
            <v>17804</v>
          </cell>
          <cell r="C779" t="str">
            <v>UND</v>
          </cell>
          <cell r="D779">
            <v>21364.799999999999</v>
          </cell>
          <cell r="E779">
            <v>3418.3679999999999</v>
          </cell>
          <cell r="F779">
            <v>24783</v>
          </cell>
        </row>
        <row r="780">
          <cell r="A780" t="str">
            <v>BORNA Cu/ESTAÑADO No 250 2 HUECOS</v>
          </cell>
          <cell r="B780">
            <v>20956</v>
          </cell>
          <cell r="C780" t="str">
            <v>UND</v>
          </cell>
          <cell r="D780">
            <v>25147.200000000001</v>
          </cell>
          <cell r="E780">
            <v>4023.5520000000001</v>
          </cell>
          <cell r="F780">
            <v>29171</v>
          </cell>
        </row>
        <row r="781">
          <cell r="A781" t="str">
            <v>BORNA Cu/ESTAÑADO No 250 2 HUECOS D</v>
          </cell>
          <cell r="B781">
            <v>20956</v>
          </cell>
          <cell r="C781" t="str">
            <v>UND</v>
          </cell>
          <cell r="D781">
            <v>25147.200000000001</v>
          </cell>
          <cell r="E781">
            <v>4023.5520000000001</v>
          </cell>
          <cell r="F781">
            <v>29171</v>
          </cell>
        </row>
        <row r="782">
          <cell r="A782" t="str">
            <v>BORNA Cu/ESTAÑADO No 300 1 HUECO</v>
          </cell>
          <cell r="B782">
            <v>23022</v>
          </cell>
          <cell r="C782" t="str">
            <v>UND</v>
          </cell>
          <cell r="D782">
            <v>27626.399999999998</v>
          </cell>
          <cell r="E782">
            <v>4420.2240000000002</v>
          </cell>
          <cell r="F782">
            <v>32047</v>
          </cell>
        </row>
        <row r="783">
          <cell r="A783" t="str">
            <v>BORNA Cu/ESTAÑADO No 300 1 HUECO D</v>
          </cell>
          <cell r="B783">
            <v>23022</v>
          </cell>
          <cell r="C783" t="str">
            <v>UND</v>
          </cell>
          <cell r="D783">
            <v>27626.399999999998</v>
          </cell>
          <cell r="E783">
            <v>4420.2240000000002</v>
          </cell>
          <cell r="F783">
            <v>32047</v>
          </cell>
        </row>
        <row r="784">
          <cell r="A784" t="str">
            <v>BORNA Cu/ESTAÑADO No 300 2 HUECOS</v>
          </cell>
          <cell r="B784">
            <v>24660</v>
          </cell>
          <cell r="C784" t="str">
            <v>UND</v>
          </cell>
          <cell r="D784">
            <v>29592</v>
          </cell>
          <cell r="E784">
            <v>4734.72</v>
          </cell>
          <cell r="F784">
            <v>34327</v>
          </cell>
        </row>
        <row r="785">
          <cell r="A785" t="str">
            <v>BORNA Cu/ESTAÑADO No 350 1 HUECO</v>
          </cell>
          <cell r="B785">
            <v>27125</v>
          </cell>
          <cell r="C785" t="str">
            <v>UND</v>
          </cell>
          <cell r="D785">
            <v>32550</v>
          </cell>
          <cell r="E785">
            <v>5208</v>
          </cell>
          <cell r="F785">
            <v>37758</v>
          </cell>
        </row>
        <row r="786">
          <cell r="A786" t="str">
            <v>BORNA Cu/ESTAÑADO No 350 1 HUECO D</v>
          </cell>
          <cell r="B786">
            <v>27125</v>
          </cell>
          <cell r="C786" t="str">
            <v>UND</v>
          </cell>
          <cell r="D786">
            <v>32550</v>
          </cell>
          <cell r="E786">
            <v>5208</v>
          </cell>
          <cell r="F786">
            <v>37758</v>
          </cell>
        </row>
        <row r="787">
          <cell r="A787" t="str">
            <v>BORNA Cu/ESTAÑADO No 350 2 HUECOS</v>
          </cell>
          <cell r="B787">
            <v>29098</v>
          </cell>
          <cell r="C787" t="str">
            <v>UND</v>
          </cell>
          <cell r="D787">
            <v>34917.599999999999</v>
          </cell>
          <cell r="E787">
            <v>5586.8159999999998</v>
          </cell>
          <cell r="F787">
            <v>40504</v>
          </cell>
        </row>
        <row r="788">
          <cell r="A788" t="str">
            <v>BORNA Cu/ESTAÑADO No 4 1 HUECO</v>
          </cell>
          <cell r="B788">
            <v>5177</v>
          </cell>
          <cell r="C788" t="str">
            <v>UND</v>
          </cell>
          <cell r="D788">
            <v>6212.4</v>
          </cell>
          <cell r="E788">
            <v>993.98399999999992</v>
          </cell>
          <cell r="F788">
            <v>7206</v>
          </cell>
        </row>
        <row r="789">
          <cell r="A789" t="str">
            <v>BORNA Cu/ESTAÑADO No 4/0 1 HUECO</v>
          </cell>
          <cell r="B789">
            <v>13001</v>
          </cell>
          <cell r="C789" t="str">
            <v>UND</v>
          </cell>
          <cell r="D789">
            <v>15601.199999999999</v>
          </cell>
          <cell r="E789">
            <v>2496.192</v>
          </cell>
          <cell r="F789">
            <v>18097</v>
          </cell>
        </row>
        <row r="790">
          <cell r="A790" t="str">
            <v>BORNA Cu/ESTAÑADO No 4/0 1 HUECO D</v>
          </cell>
          <cell r="B790">
            <v>13001</v>
          </cell>
          <cell r="C790" t="str">
            <v>UND</v>
          </cell>
          <cell r="D790">
            <v>15601.199999999999</v>
          </cell>
          <cell r="E790">
            <v>2496.192</v>
          </cell>
          <cell r="F790">
            <v>18097</v>
          </cell>
        </row>
        <row r="791">
          <cell r="A791" t="str">
            <v>BORNA Cu/ESTAÑADO No 4/0 2 HUECOS</v>
          </cell>
          <cell r="B791">
            <v>14713</v>
          </cell>
          <cell r="C791" t="str">
            <v>UND</v>
          </cell>
          <cell r="D791">
            <v>17655.599999999999</v>
          </cell>
          <cell r="E791">
            <v>2824.8959999999997</v>
          </cell>
          <cell r="F791">
            <v>20480</v>
          </cell>
        </row>
        <row r="792">
          <cell r="A792" t="str">
            <v>BORNA Cu/ESTAÑADO No 4/0 2 HUECOS D</v>
          </cell>
          <cell r="B792">
            <v>14713</v>
          </cell>
          <cell r="C792" t="str">
            <v>UND</v>
          </cell>
          <cell r="D792">
            <v>17655.599999999999</v>
          </cell>
          <cell r="E792">
            <v>2824.8959999999997</v>
          </cell>
          <cell r="F792">
            <v>20480</v>
          </cell>
        </row>
        <row r="793">
          <cell r="A793" t="str">
            <v>BORNA Cu/ESTAÑADO No 500 1 HUECO</v>
          </cell>
          <cell r="B793">
            <v>31495</v>
          </cell>
          <cell r="C793" t="str">
            <v>UND</v>
          </cell>
          <cell r="D793">
            <v>37794</v>
          </cell>
          <cell r="E793">
            <v>6047.04</v>
          </cell>
          <cell r="F793">
            <v>43841</v>
          </cell>
        </row>
        <row r="794">
          <cell r="A794" t="str">
            <v>BORNA Cu/ESTAÑADO No 500 1 HUECO D</v>
          </cell>
          <cell r="B794">
            <v>31495</v>
          </cell>
          <cell r="C794" t="str">
            <v>UND</v>
          </cell>
          <cell r="D794">
            <v>37794</v>
          </cell>
          <cell r="E794">
            <v>6047.04</v>
          </cell>
          <cell r="F794">
            <v>43841</v>
          </cell>
        </row>
        <row r="795">
          <cell r="A795" t="str">
            <v>BORNA Cu/ESTAÑADO No 500 2 HUECOS</v>
          </cell>
          <cell r="B795">
            <v>37123</v>
          </cell>
          <cell r="C795" t="str">
            <v>UND</v>
          </cell>
          <cell r="D795">
            <v>44547.6</v>
          </cell>
          <cell r="E795">
            <v>7127.616</v>
          </cell>
          <cell r="F795">
            <v>51675</v>
          </cell>
        </row>
        <row r="796">
          <cell r="A796" t="str">
            <v>BORNA Cu/ESTAÑADO No 500 2 HUECOS D</v>
          </cell>
          <cell r="B796">
            <v>37123</v>
          </cell>
          <cell r="C796" t="str">
            <v>UND</v>
          </cell>
          <cell r="D796">
            <v>44547.6</v>
          </cell>
          <cell r="E796">
            <v>7127.616</v>
          </cell>
          <cell r="F796">
            <v>51675</v>
          </cell>
        </row>
        <row r="797">
          <cell r="A797" t="str">
            <v>BORNA Cu/ESTAÑADO No 6 1 HUECO</v>
          </cell>
          <cell r="B797">
            <v>5044</v>
          </cell>
          <cell r="C797" t="str">
            <v>UND</v>
          </cell>
          <cell r="D797">
            <v>6052.8</v>
          </cell>
          <cell r="E797">
            <v>968.44800000000009</v>
          </cell>
          <cell r="F797">
            <v>7021</v>
          </cell>
        </row>
        <row r="798">
          <cell r="A798" t="str">
            <v>BORNA Cu/ESTAÑADO No 750 2 HUECOS</v>
          </cell>
          <cell r="B798">
            <v>59876</v>
          </cell>
          <cell r="C798" t="str">
            <v>UND</v>
          </cell>
          <cell r="D798">
            <v>71851.199999999997</v>
          </cell>
          <cell r="E798">
            <v>11496.191999999999</v>
          </cell>
          <cell r="F798">
            <v>83347</v>
          </cell>
        </row>
        <row r="799">
          <cell r="A799" t="str">
            <v>BORNA Cu/ESTAÑDO No 2/0 1 HUECO</v>
          </cell>
          <cell r="B799">
            <v>8320</v>
          </cell>
          <cell r="C799" t="str">
            <v>UND</v>
          </cell>
          <cell r="D799">
            <v>9984</v>
          </cell>
          <cell r="E799">
            <v>1597.44</v>
          </cell>
          <cell r="F799">
            <v>11581</v>
          </cell>
        </row>
        <row r="800">
          <cell r="A800" t="str">
            <v>BORNA Cu/ESTAÑDO No 266.8 2 HUECOS D</v>
          </cell>
          <cell r="B800">
            <v>7000</v>
          </cell>
          <cell r="C800" t="str">
            <v>UND</v>
          </cell>
          <cell r="D800">
            <v>8400</v>
          </cell>
          <cell r="E800">
            <v>1344</v>
          </cell>
          <cell r="F800">
            <v>9744</v>
          </cell>
        </row>
        <row r="801">
          <cell r="A801" t="str">
            <v>BORNA DE CONEXION A TIERRA  8AWG</v>
          </cell>
          <cell r="B801">
            <v>15000</v>
          </cell>
          <cell r="C801" t="str">
            <v>UND</v>
          </cell>
          <cell r="D801">
            <v>18000</v>
          </cell>
          <cell r="E801">
            <v>2880</v>
          </cell>
          <cell r="F801">
            <v>20880</v>
          </cell>
        </row>
        <row r="802">
          <cell r="A802" t="str">
            <v>BORNA DE CONEXION A TIERRA 10AWG</v>
          </cell>
          <cell r="B802">
            <v>13000</v>
          </cell>
          <cell r="C802" t="str">
            <v>UND</v>
          </cell>
          <cell r="D802">
            <v>15600</v>
          </cell>
          <cell r="E802">
            <v>2496</v>
          </cell>
          <cell r="F802">
            <v>18096</v>
          </cell>
        </row>
        <row r="803">
          <cell r="A803" t="str">
            <v>BORNA DE FUERZA REF. 37002 LEGRAND</v>
          </cell>
          <cell r="B803">
            <v>1947</v>
          </cell>
          <cell r="C803" t="str">
            <v>UND</v>
          </cell>
          <cell r="D803">
            <v>2336.4</v>
          </cell>
          <cell r="E803">
            <v>373.82400000000001</v>
          </cell>
          <cell r="F803">
            <v>2710</v>
          </cell>
        </row>
        <row r="804">
          <cell r="A804" t="str">
            <v>BORNA DE PASO PARA SET 282-870-24/10AWG</v>
          </cell>
          <cell r="B804">
            <v>7210</v>
          </cell>
          <cell r="C804" t="str">
            <v>UND</v>
          </cell>
          <cell r="D804">
            <v>8652</v>
          </cell>
          <cell r="E804">
            <v>1384.32</v>
          </cell>
          <cell r="F804">
            <v>10036</v>
          </cell>
        </row>
        <row r="805">
          <cell r="A805" t="str">
            <v>BORNA DESCONECTABLE LEGRAND</v>
          </cell>
          <cell r="B805">
            <v>4062.80004882813</v>
          </cell>
          <cell r="C805" t="str">
            <v>UND</v>
          </cell>
          <cell r="D805">
            <v>4875.3600585937556</v>
          </cell>
          <cell r="E805">
            <v>780.05760937500088</v>
          </cell>
          <cell r="F805">
            <v>5655</v>
          </cell>
        </row>
        <row r="806">
          <cell r="A806" t="str">
            <v>BORNA FUSIBLE REF.37089 LEGRAND</v>
          </cell>
          <cell r="B806">
            <v>6545</v>
          </cell>
          <cell r="C806" t="str">
            <v>UND</v>
          </cell>
          <cell r="D806">
            <v>7854</v>
          </cell>
          <cell r="E806">
            <v>1256.6400000000001</v>
          </cell>
          <cell r="F806">
            <v>9111</v>
          </cell>
        </row>
        <row r="807">
          <cell r="A807" t="str">
            <v>BORNA MAMVT 45A 10AWG</v>
          </cell>
          <cell r="B807">
            <v>4000</v>
          </cell>
          <cell r="C807" t="str">
            <v>UND</v>
          </cell>
          <cell r="D807">
            <v>4800</v>
          </cell>
          <cell r="E807">
            <v>768</v>
          </cell>
          <cell r="F807">
            <v>5568</v>
          </cell>
        </row>
        <row r="808">
          <cell r="A808" t="str">
            <v>BORNA PORTAFUSIBLE LEGRAND</v>
          </cell>
          <cell r="B808">
            <v>4062.80004882813</v>
          </cell>
          <cell r="C808" t="str">
            <v>UND</v>
          </cell>
          <cell r="D808">
            <v>4875.3600585937556</v>
          </cell>
          <cell r="E808">
            <v>780.05760937500088</v>
          </cell>
          <cell r="F808">
            <v>5655</v>
          </cell>
        </row>
        <row r="809">
          <cell r="A809" t="str">
            <v>BORNA TERMINAL DE PONCHAR # 4 AWG</v>
          </cell>
          <cell r="B809">
            <v>1950</v>
          </cell>
          <cell r="C809" t="str">
            <v>UND</v>
          </cell>
          <cell r="D809">
            <v>2340</v>
          </cell>
          <cell r="E809">
            <v>374.40000000000003</v>
          </cell>
          <cell r="F809">
            <v>2714</v>
          </cell>
        </row>
        <row r="810">
          <cell r="A810" t="str">
            <v>BORNA UNIPOLAR   AMPERIOS   AWG</v>
          </cell>
          <cell r="B810">
            <v>9000</v>
          </cell>
          <cell r="C810" t="str">
            <v>UND</v>
          </cell>
          <cell r="D810">
            <v>10800</v>
          </cell>
          <cell r="E810">
            <v>1728</v>
          </cell>
          <cell r="F810">
            <v>12528</v>
          </cell>
        </row>
        <row r="811">
          <cell r="A811" t="str">
            <v>BORNA UNIPOLAR 14-8</v>
          </cell>
          <cell r="B811">
            <v>3080</v>
          </cell>
          <cell r="C811" t="str">
            <v>UND</v>
          </cell>
          <cell r="D811">
            <v>3696</v>
          </cell>
          <cell r="E811">
            <v>591.36</v>
          </cell>
          <cell r="F811">
            <v>4287</v>
          </cell>
        </row>
        <row r="812">
          <cell r="A812" t="str">
            <v>BORNA UNIPOLAR 205 AMPERIOS</v>
          </cell>
          <cell r="B812">
            <v>30000</v>
          </cell>
          <cell r="C812" t="str">
            <v>UND</v>
          </cell>
          <cell r="D812">
            <v>36000</v>
          </cell>
          <cell r="E812">
            <v>5760</v>
          </cell>
          <cell r="F812">
            <v>41760</v>
          </cell>
        </row>
        <row r="813">
          <cell r="A813" t="str">
            <v>BORNA UNIPOLAR 27A</v>
          </cell>
          <cell r="B813">
            <v>3200</v>
          </cell>
          <cell r="C813" t="str">
            <v>UND</v>
          </cell>
          <cell r="D813">
            <v>3840</v>
          </cell>
          <cell r="E813">
            <v>614.4</v>
          </cell>
          <cell r="F813">
            <v>4454</v>
          </cell>
        </row>
        <row r="814">
          <cell r="A814" t="str">
            <v>BORNA UNIPOLAR 35A 10AWG LEGRAND</v>
          </cell>
          <cell r="B814">
            <v>1050</v>
          </cell>
          <cell r="C814" t="str">
            <v>UND</v>
          </cell>
          <cell r="D814">
            <v>1260</v>
          </cell>
          <cell r="E814">
            <v>201.6</v>
          </cell>
          <cell r="F814">
            <v>1462</v>
          </cell>
        </row>
        <row r="815">
          <cell r="A815" t="str">
            <v>BORNA UNIPOLAR 36 AMPERIOS 12AWG</v>
          </cell>
          <cell r="B815">
            <v>3500</v>
          </cell>
          <cell r="C815" t="str">
            <v>UND</v>
          </cell>
          <cell r="D815">
            <v>4200</v>
          </cell>
          <cell r="E815">
            <v>672</v>
          </cell>
          <cell r="F815">
            <v>4872</v>
          </cell>
        </row>
        <row r="816">
          <cell r="A816" t="str">
            <v>BORNA UNIPOLAR 405 AMPERIOS</v>
          </cell>
          <cell r="B816">
            <v>47000</v>
          </cell>
          <cell r="C816" t="str">
            <v>UND</v>
          </cell>
          <cell r="D816">
            <v>56400</v>
          </cell>
          <cell r="E816">
            <v>9024</v>
          </cell>
          <cell r="F816">
            <v>65424</v>
          </cell>
        </row>
        <row r="817">
          <cell r="A817" t="str">
            <v>BORNA UNIPOLAR 47 AMPERIOS 10AWG</v>
          </cell>
          <cell r="B817">
            <v>4800</v>
          </cell>
          <cell r="C817" t="str">
            <v>UND</v>
          </cell>
          <cell r="D817">
            <v>5760</v>
          </cell>
          <cell r="E817">
            <v>921.6</v>
          </cell>
          <cell r="F817">
            <v>6682</v>
          </cell>
        </row>
        <row r="818">
          <cell r="A818" t="str">
            <v>BORNA UNIPOLAR 65 AMPERIOS 6AWG</v>
          </cell>
          <cell r="B818">
            <v>6100</v>
          </cell>
          <cell r="C818" t="str">
            <v>UND</v>
          </cell>
          <cell r="D818">
            <v>7320</v>
          </cell>
          <cell r="E818">
            <v>1171.2</v>
          </cell>
          <cell r="F818">
            <v>8491</v>
          </cell>
        </row>
        <row r="819">
          <cell r="A819" t="str">
            <v>BORNA UNIPOLAR WK65L35 KEMAKEUR</v>
          </cell>
          <cell r="B819">
            <v>8000</v>
          </cell>
          <cell r="C819" t="str">
            <v>UND</v>
          </cell>
          <cell r="D819">
            <v>9600</v>
          </cell>
          <cell r="E819">
            <v>1536</v>
          </cell>
          <cell r="F819">
            <v>11136</v>
          </cell>
        </row>
        <row r="820">
          <cell r="A820" t="str">
            <v>BORNAS A TIERRA STANDARD 41A. WAGO</v>
          </cell>
          <cell r="B820">
            <v>1794</v>
          </cell>
          <cell r="C820" t="str">
            <v>UND</v>
          </cell>
          <cell r="D820">
            <v>2152.7999999999997</v>
          </cell>
          <cell r="E820">
            <v>344.44799999999998</v>
          </cell>
          <cell r="F820">
            <v>2497</v>
          </cell>
        </row>
        <row r="821">
          <cell r="A821" t="str">
            <v>BORNAS CORTOCIRCUITABLES PARA VOLTAJE.</v>
          </cell>
          <cell r="B821">
            <v>12564</v>
          </cell>
          <cell r="C821" t="str">
            <v>UND</v>
          </cell>
          <cell r="D821">
            <v>15076.8</v>
          </cell>
          <cell r="E821">
            <v>2412.288</v>
          </cell>
          <cell r="F821">
            <v>17489</v>
          </cell>
        </row>
        <row r="822">
          <cell r="A822" t="str">
            <v>BORNAS DE PONCHAR 100 AMP</v>
          </cell>
          <cell r="B822">
            <v>9000</v>
          </cell>
          <cell r="C822" t="str">
            <v>UND</v>
          </cell>
          <cell r="D822">
            <v>10800</v>
          </cell>
          <cell r="E822">
            <v>1728</v>
          </cell>
          <cell r="F822">
            <v>12528</v>
          </cell>
        </row>
        <row r="823">
          <cell r="A823" t="str">
            <v>BORNAS DE PONCHAR 150 AMP</v>
          </cell>
          <cell r="B823">
            <v>9900</v>
          </cell>
          <cell r="C823" t="str">
            <v>UND</v>
          </cell>
          <cell r="D823">
            <v>11880</v>
          </cell>
          <cell r="E823">
            <v>1900.8</v>
          </cell>
          <cell r="F823">
            <v>13781</v>
          </cell>
        </row>
        <row r="824">
          <cell r="A824" t="str">
            <v>BORNAS DE PONCHAR 50 AMP</v>
          </cell>
          <cell r="B824">
            <v>6200</v>
          </cell>
          <cell r="C824" t="str">
            <v>UND</v>
          </cell>
          <cell r="D824">
            <v>7440</v>
          </cell>
          <cell r="E824">
            <v>1190.4000000000001</v>
          </cell>
          <cell r="F824">
            <v>8630</v>
          </cell>
        </row>
        <row r="825">
          <cell r="A825" t="str">
            <v>BORNAS DISICO</v>
          </cell>
          <cell r="C825" t="str">
            <v>UND</v>
          </cell>
          <cell r="D825">
            <v>0</v>
          </cell>
          <cell r="E825">
            <v>0</v>
          </cell>
          <cell r="F825">
            <v>0</v>
          </cell>
        </row>
        <row r="826">
          <cell r="A826" t="str">
            <v>BORNAS PARA SET CON BORNAS 282-860 WAGO</v>
          </cell>
          <cell r="B826">
            <v>6555</v>
          </cell>
          <cell r="C826" t="str">
            <v>UND</v>
          </cell>
          <cell r="D826">
            <v>7866</v>
          </cell>
          <cell r="E826">
            <v>1258.56</v>
          </cell>
          <cell r="F826">
            <v>9125</v>
          </cell>
        </row>
        <row r="827">
          <cell r="A827" t="str">
            <v>BORNAS SW PASO STANDARD 28/12AWG-32A</v>
          </cell>
          <cell r="B827">
            <v>1449</v>
          </cell>
          <cell r="C827" t="str">
            <v>UND</v>
          </cell>
          <cell r="D827">
            <v>1738.8</v>
          </cell>
          <cell r="E827">
            <v>278.20800000000003</v>
          </cell>
          <cell r="F827">
            <v>2017</v>
          </cell>
        </row>
        <row r="828">
          <cell r="A828" t="str">
            <v>BORNE DE CONEXION 26AMP. 22-12AWG</v>
          </cell>
          <cell r="B828">
            <v>2700</v>
          </cell>
          <cell r="C828" t="str">
            <v>UND</v>
          </cell>
          <cell r="D828">
            <v>3240</v>
          </cell>
          <cell r="E828">
            <v>518.4</v>
          </cell>
          <cell r="F828">
            <v>3758</v>
          </cell>
        </row>
        <row r="829">
          <cell r="A829" t="str">
            <v>BORNE DE CONEXION 34AMP.18-10AWG</v>
          </cell>
          <cell r="B829">
            <v>3300</v>
          </cell>
          <cell r="C829" t="str">
            <v>UND</v>
          </cell>
          <cell r="D829">
            <v>3960</v>
          </cell>
          <cell r="E829">
            <v>633.6</v>
          </cell>
          <cell r="F829">
            <v>4594</v>
          </cell>
        </row>
        <row r="830">
          <cell r="A830" t="str">
            <v>BORNE DE CONEXION 44AMP.14-8AWG</v>
          </cell>
          <cell r="B830">
            <v>4000</v>
          </cell>
          <cell r="C830" t="str">
            <v>UND</v>
          </cell>
          <cell r="D830">
            <v>4800</v>
          </cell>
          <cell r="E830">
            <v>768</v>
          </cell>
          <cell r="F830">
            <v>5568</v>
          </cell>
        </row>
        <row r="831">
          <cell r="A831" t="str">
            <v>BORNE PARA CABLE DESNUDO NS100/160</v>
          </cell>
          <cell r="B831">
            <v>18000</v>
          </cell>
          <cell r="C831" t="str">
            <v>UND</v>
          </cell>
          <cell r="D831">
            <v>21600</v>
          </cell>
          <cell r="E831">
            <v>3456</v>
          </cell>
          <cell r="F831">
            <v>25056</v>
          </cell>
        </row>
        <row r="832">
          <cell r="A832" t="str">
            <v>BORNE PARA CABLE DESNUDO NS160/250 MG</v>
          </cell>
          <cell r="B832">
            <v>40000</v>
          </cell>
          <cell r="C832" t="str">
            <v>UND</v>
          </cell>
          <cell r="D832">
            <v>48000</v>
          </cell>
          <cell r="E832">
            <v>7680</v>
          </cell>
          <cell r="F832">
            <v>55680</v>
          </cell>
        </row>
        <row r="833">
          <cell r="A833" t="str">
            <v>BORNE PARA CABLE DESNUDO NS250/400 M.G.</v>
          </cell>
          <cell r="B833">
            <v>65000</v>
          </cell>
          <cell r="C833" t="str">
            <v>UND</v>
          </cell>
          <cell r="D833">
            <v>78000</v>
          </cell>
          <cell r="E833">
            <v>12480</v>
          </cell>
          <cell r="F833">
            <v>90480</v>
          </cell>
        </row>
        <row r="834">
          <cell r="A834" t="str">
            <v>BORNE SUSPENSOR CON J</v>
          </cell>
          <cell r="B834">
            <v>1087</v>
          </cell>
          <cell r="C834" t="str">
            <v>UND</v>
          </cell>
          <cell r="D834">
            <v>1304.3999999999999</v>
          </cell>
          <cell r="E834">
            <v>208.70399999999998</v>
          </cell>
          <cell r="F834">
            <v>1513</v>
          </cell>
        </row>
        <row r="835">
          <cell r="A835" t="str">
            <v>BORNE SUSPENSOR SIN J</v>
          </cell>
          <cell r="B835">
            <v>632</v>
          </cell>
          <cell r="C835" t="str">
            <v>UND</v>
          </cell>
          <cell r="D835">
            <v>758.4</v>
          </cell>
          <cell r="E835">
            <v>121.34399999999999</v>
          </cell>
          <cell r="F835">
            <v>880</v>
          </cell>
        </row>
        <row r="836">
          <cell r="A836" t="str">
            <v>BORNERA DE PORCELANA 2 ELEMENTOS</v>
          </cell>
          <cell r="B836">
            <v>162000</v>
          </cell>
          <cell r="C836" t="str">
            <v>UND</v>
          </cell>
          <cell r="D836">
            <v>194400</v>
          </cell>
          <cell r="E836">
            <v>31104</v>
          </cell>
          <cell r="F836">
            <v>225504</v>
          </cell>
        </row>
        <row r="837">
          <cell r="A837" t="str">
            <v>BORNERA DE PORCELANA 3 ELEMENTOS LANDIS</v>
          </cell>
          <cell r="B837">
            <v>162000</v>
          </cell>
          <cell r="C837" t="str">
            <v>UND</v>
          </cell>
          <cell r="D837">
            <v>194400</v>
          </cell>
          <cell r="E837">
            <v>31104</v>
          </cell>
          <cell r="F837">
            <v>225504</v>
          </cell>
        </row>
        <row r="838">
          <cell r="A838" t="str">
            <v>BOTAS PARA RJ-45 AMARILLO UNICOM</v>
          </cell>
          <cell r="B838">
            <v>420</v>
          </cell>
          <cell r="C838" t="str">
            <v>UND</v>
          </cell>
          <cell r="D838">
            <v>504</v>
          </cell>
          <cell r="E838">
            <v>80.64</v>
          </cell>
          <cell r="F838">
            <v>585</v>
          </cell>
        </row>
        <row r="839">
          <cell r="A839" t="str">
            <v>BOTON CIEGO</v>
          </cell>
          <cell r="B839">
            <v>490</v>
          </cell>
          <cell r="C839" t="str">
            <v>UND</v>
          </cell>
          <cell r="D839">
            <v>588</v>
          </cell>
          <cell r="E839">
            <v>94.08</v>
          </cell>
          <cell r="F839">
            <v>682</v>
          </cell>
        </row>
        <row r="840">
          <cell r="A840" t="str">
            <v>BOTON CIEGO</v>
          </cell>
          <cell r="B840">
            <v>490</v>
          </cell>
          <cell r="C840" t="str">
            <v>UND</v>
          </cell>
          <cell r="D840">
            <v>588</v>
          </cell>
          <cell r="E840">
            <v>94.08</v>
          </cell>
          <cell r="F840">
            <v>682</v>
          </cell>
        </row>
        <row r="841">
          <cell r="A841" t="str">
            <v>BOTON PULSADOR</v>
          </cell>
          <cell r="B841">
            <v>25000</v>
          </cell>
          <cell r="C841" t="str">
            <v>UND</v>
          </cell>
          <cell r="D841">
            <v>30000</v>
          </cell>
          <cell r="E841">
            <v>4800</v>
          </cell>
          <cell r="F841">
            <v>34800</v>
          </cell>
        </row>
        <row r="842">
          <cell r="A842" t="str">
            <v>BOTON PULSADOR C/CAPUCHON NEGRO (A)</v>
          </cell>
          <cell r="B842">
            <v>48000</v>
          </cell>
          <cell r="C842" t="str">
            <v>UND</v>
          </cell>
          <cell r="D842">
            <v>57600</v>
          </cell>
          <cell r="E842">
            <v>9216</v>
          </cell>
          <cell r="F842">
            <v>66816</v>
          </cell>
        </row>
        <row r="843">
          <cell r="A843" t="str">
            <v>BOTON PULSADOR C/CAPUCHON NEGRO NA</v>
          </cell>
          <cell r="B843">
            <v>48000</v>
          </cell>
          <cell r="C843" t="str">
            <v>UND</v>
          </cell>
          <cell r="D843">
            <v>57600</v>
          </cell>
          <cell r="E843">
            <v>9216</v>
          </cell>
          <cell r="F843">
            <v>66816</v>
          </cell>
        </row>
        <row r="844">
          <cell r="A844" t="str">
            <v>BOTON PULSADOR C/CAPUCHON ROJO (C)</v>
          </cell>
          <cell r="B844">
            <v>48000</v>
          </cell>
          <cell r="C844" t="str">
            <v>UND</v>
          </cell>
          <cell r="D844">
            <v>57600</v>
          </cell>
          <cell r="E844">
            <v>9216</v>
          </cell>
          <cell r="F844">
            <v>66816</v>
          </cell>
        </row>
        <row r="845">
          <cell r="A845" t="str">
            <v>BOTON PULSADOR C/CAPUCHON ROJO NC</v>
          </cell>
          <cell r="B845">
            <v>48000</v>
          </cell>
          <cell r="C845" t="str">
            <v>UND</v>
          </cell>
          <cell r="D845">
            <v>57600</v>
          </cell>
          <cell r="E845">
            <v>9216</v>
          </cell>
          <cell r="F845">
            <v>66816</v>
          </cell>
        </row>
        <row r="846">
          <cell r="A846" t="str">
            <v>BOTON PULSADOR CON CAPUCHON MARCHA</v>
          </cell>
          <cell r="B846">
            <v>66000</v>
          </cell>
          <cell r="C846" t="str">
            <v>UND</v>
          </cell>
          <cell r="D846">
            <v>79200</v>
          </cell>
          <cell r="E846">
            <v>12672</v>
          </cell>
          <cell r="F846">
            <v>91872</v>
          </cell>
        </row>
        <row r="847">
          <cell r="A847" t="str">
            <v>BOTON PULSADOR DE SETA 40ROJO CON ENCLAV</v>
          </cell>
          <cell r="B847">
            <v>48000</v>
          </cell>
          <cell r="C847" t="str">
            <v>UND</v>
          </cell>
          <cell r="D847">
            <v>57600</v>
          </cell>
          <cell r="E847">
            <v>9216</v>
          </cell>
          <cell r="F847">
            <v>66816</v>
          </cell>
        </row>
        <row r="848">
          <cell r="A848" t="str">
            <v>BOTON PULSADOR DE SETA 40ROJO CON ENCLAV</v>
          </cell>
          <cell r="B848">
            <v>48000</v>
          </cell>
          <cell r="C848" t="str">
            <v>UND</v>
          </cell>
          <cell r="D848">
            <v>57600</v>
          </cell>
          <cell r="E848">
            <v>9216</v>
          </cell>
          <cell r="F848">
            <v>66816</v>
          </cell>
        </row>
        <row r="849">
          <cell r="A849" t="str">
            <v>BOTON PULSADOR DE SETA ROJO 1A+1C</v>
          </cell>
          <cell r="B849">
            <v>106000</v>
          </cell>
          <cell r="C849" t="str">
            <v>UND</v>
          </cell>
          <cell r="D849">
            <v>127200</v>
          </cell>
          <cell r="E849">
            <v>20352</v>
          </cell>
          <cell r="F849">
            <v>147552</v>
          </cell>
        </row>
        <row r="850">
          <cell r="A850" t="str">
            <v>BOTON PULSADOR DESETA ROJO CON ENCLAVAMI</v>
          </cell>
          <cell r="B850">
            <v>139000</v>
          </cell>
          <cell r="C850" t="str">
            <v>UND</v>
          </cell>
          <cell r="D850">
            <v>166800</v>
          </cell>
          <cell r="E850">
            <v>26688</v>
          </cell>
          <cell r="F850">
            <v>193488</v>
          </cell>
        </row>
        <row r="851">
          <cell r="A851" t="str">
            <v>BOTON PULSADOR DOBLE C/PIL.LUMI.S/LAMP</v>
          </cell>
          <cell r="B851">
            <v>84000</v>
          </cell>
          <cell r="C851" t="str">
            <v>UND</v>
          </cell>
          <cell r="D851">
            <v>100800</v>
          </cell>
          <cell r="E851">
            <v>16128</v>
          </cell>
          <cell r="F851">
            <v>116928</v>
          </cell>
        </row>
        <row r="852">
          <cell r="A852" t="str">
            <v>BOTON PULSADOR DOBLE CON LED 120VAC</v>
          </cell>
          <cell r="B852">
            <v>84000</v>
          </cell>
          <cell r="C852" t="str">
            <v>UND</v>
          </cell>
          <cell r="D852">
            <v>100800</v>
          </cell>
          <cell r="E852">
            <v>16128</v>
          </cell>
          <cell r="F852">
            <v>116928</v>
          </cell>
        </row>
        <row r="853">
          <cell r="A853" t="str">
            <v>BOTON PULSADOR DOBLE CON LED 240VAC</v>
          </cell>
          <cell r="B853">
            <v>84000</v>
          </cell>
          <cell r="C853" t="str">
            <v>UND</v>
          </cell>
          <cell r="D853">
            <v>100800</v>
          </cell>
          <cell r="E853">
            <v>16128</v>
          </cell>
          <cell r="F853">
            <v>116928</v>
          </cell>
        </row>
        <row r="854">
          <cell r="A854" t="str">
            <v>BOTON PULSADOR NEGRO (A)</v>
          </cell>
          <cell r="B854">
            <v>27000</v>
          </cell>
          <cell r="C854" t="str">
            <v>UND</v>
          </cell>
          <cell r="D854">
            <v>32400</v>
          </cell>
          <cell r="E854">
            <v>5184</v>
          </cell>
          <cell r="F854">
            <v>37584</v>
          </cell>
        </row>
        <row r="855">
          <cell r="A855" t="str">
            <v>BOTON PULSADOR NEGRO 1 NA</v>
          </cell>
          <cell r="B855">
            <v>11900</v>
          </cell>
          <cell r="C855" t="str">
            <v>UND</v>
          </cell>
          <cell r="D855">
            <v>14280</v>
          </cell>
          <cell r="E855">
            <v>2284.8000000000002</v>
          </cell>
          <cell r="F855">
            <v>16565</v>
          </cell>
        </row>
        <row r="856">
          <cell r="A856" t="str">
            <v>BOTON PULSADOR NEGRO 1NC+1NA 30MM</v>
          </cell>
          <cell r="B856">
            <v>49500</v>
          </cell>
          <cell r="C856" t="str">
            <v>UND</v>
          </cell>
          <cell r="D856">
            <v>59400</v>
          </cell>
          <cell r="E856">
            <v>9504</v>
          </cell>
          <cell r="F856">
            <v>68904</v>
          </cell>
        </row>
        <row r="857">
          <cell r="A857" t="str">
            <v>BOTON PULSADOR NEGRO NA</v>
          </cell>
          <cell r="B857">
            <v>11900</v>
          </cell>
          <cell r="C857" t="str">
            <v>UND</v>
          </cell>
          <cell r="D857">
            <v>14280</v>
          </cell>
          <cell r="E857">
            <v>2284.8000000000002</v>
          </cell>
          <cell r="F857">
            <v>16565</v>
          </cell>
        </row>
        <row r="858">
          <cell r="A858" t="str">
            <v>BOTON PULSADOR RASANTE NEGRO (NA)</v>
          </cell>
          <cell r="B858">
            <v>27000</v>
          </cell>
          <cell r="C858" t="str">
            <v>UND</v>
          </cell>
          <cell r="D858">
            <v>32400</v>
          </cell>
          <cell r="E858">
            <v>5184</v>
          </cell>
          <cell r="F858">
            <v>37584</v>
          </cell>
        </row>
        <row r="859">
          <cell r="A859" t="str">
            <v>BOTON PULSADOR RASANTE ROJO (NC)</v>
          </cell>
          <cell r="B859">
            <v>27000</v>
          </cell>
          <cell r="C859" t="str">
            <v>UND</v>
          </cell>
          <cell r="D859">
            <v>32400</v>
          </cell>
          <cell r="E859">
            <v>5184</v>
          </cell>
          <cell r="F859">
            <v>37584</v>
          </cell>
        </row>
        <row r="860">
          <cell r="A860" t="str">
            <v>BOTON PULSADOR RASANTE VERDE (NA)</v>
          </cell>
          <cell r="B860">
            <v>27000</v>
          </cell>
          <cell r="C860" t="str">
            <v>UND</v>
          </cell>
          <cell r="D860">
            <v>32400</v>
          </cell>
          <cell r="E860">
            <v>5184</v>
          </cell>
          <cell r="F860">
            <v>37584</v>
          </cell>
        </row>
        <row r="861">
          <cell r="A861" t="str">
            <v>BOTON PULSADOR ROJO (C)</v>
          </cell>
          <cell r="B861">
            <v>27000</v>
          </cell>
          <cell r="C861" t="str">
            <v>UND</v>
          </cell>
          <cell r="D861">
            <v>32400</v>
          </cell>
          <cell r="E861">
            <v>5184</v>
          </cell>
          <cell r="F861">
            <v>37584</v>
          </cell>
        </row>
        <row r="862">
          <cell r="A862" t="str">
            <v>BOTON PULSADOR ROJO 1 NC</v>
          </cell>
          <cell r="B862">
            <v>11900</v>
          </cell>
          <cell r="C862" t="str">
            <v>UND</v>
          </cell>
          <cell r="D862">
            <v>14280</v>
          </cell>
          <cell r="E862">
            <v>2284.8000000000002</v>
          </cell>
          <cell r="F862">
            <v>16565</v>
          </cell>
        </row>
        <row r="863">
          <cell r="A863" t="str">
            <v>BOTON PULSADOR ROJO 1C+1NA 30MM</v>
          </cell>
          <cell r="B863">
            <v>49500</v>
          </cell>
          <cell r="C863" t="str">
            <v>UND</v>
          </cell>
          <cell r="D863">
            <v>59400</v>
          </cell>
          <cell r="E863">
            <v>9504</v>
          </cell>
          <cell r="F863">
            <v>68904</v>
          </cell>
        </row>
        <row r="864">
          <cell r="A864" t="str">
            <v>BOTON PULSADOR ROJO NC</v>
          </cell>
          <cell r="B864">
            <v>11900</v>
          </cell>
          <cell r="C864" t="str">
            <v>UND</v>
          </cell>
          <cell r="D864">
            <v>14280</v>
          </cell>
          <cell r="E864">
            <v>2284.8000000000002</v>
          </cell>
          <cell r="F864">
            <v>16565</v>
          </cell>
        </row>
        <row r="865">
          <cell r="A865" t="str">
            <v>BOTON PULSADOR VERDE (NA)</v>
          </cell>
          <cell r="B865">
            <v>27000</v>
          </cell>
          <cell r="C865" t="str">
            <v>UND</v>
          </cell>
          <cell r="D865">
            <v>32400</v>
          </cell>
          <cell r="E865">
            <v>5184</v>
          </cell>
          <cell r="F865">
            <v>37584</v>
          </cell>
        </row>
        <row r="866">
          <cell r="A866" t="str">
            <v>BOTON PULSADOR VERDE 1 NA</v>
          </cell>
          <cell r="B866">
            <v>11900</v>
          </cell>
          <cell r="C866" t="str">
            <v>UND</v>
          </cell>
          <cell r="D866">
            <v>14280</v>
          </cell>
          <cell r="E866">
            <v>2284.8000000000002</v>
          </cell>
          <cell r="F866">
            <v>16565</v>
          </cell>
        </row>
        <row r="867">
          <cell r="A867" t="str">
            <v>BOTON PULSADOR VERDE 1NC+1NA 30MM</v>
          </cell>
          <cell r="B867">
            <v>49500</v>
          </cell>
          <cell r="C867" t="str">
            <v>UND</v>
          </cell>
          <cell r="D867">
            <v>59400</v>
          </cell>
          <cell r="E867">
            <v>9504</v>
          </cell>
          <cell r="F867">
            <v>68904</v>
          </cell>
        </row>
        <row r="868">
          <cell r="A868" t="str">
            <v>BOTON PULSADOR VERDE NA</v>
          </cell>
          <cell r="B868">
            <v>11900</v>
          </cell>
          <cell r="C868" t="str">
            <v>UND</v>
          </cell>
          <cell r="D868">
            <v>14280</v>
          </cell>
          <cell r="E868">
            <v>2284.8000000000002</v>
          </cell>
          <cell r="F868">
            <v>16565</v>
          </cell>
        </row>
        <row r="869">
          <cell r="A869" t="str">
            <v>BOTON PULSADOR VERDE/ROJO</v>
          </cell>
          <cell r="B869">
            <v>56000</v>
          </cell>
          <cell r="C869" t="str">
            <v>UND</v>
          </cell>
          <cell r="D869">
            <v>67200</v>
          </cell>
          <cell r="E869">
            <v>10752</v>
          </cell>
          <cell r="F869">
            <v>77952</v>
          </cell>
        </row>
        <row r="870">
          <cell r="A870" t="str">
            <v>BOTON PULSADOR VERDE/ROJO 1NA+1NC</v>
          </cell>
          <cell r="B870">
            <v>56000</v>
          </cell>
          <cell r="C870" t="str">
            <v>UND</v>
          </cell>
          <cell r="D870">
            <v>67200</v>
          </cell>
          <cell r="E870">
            <v>10752</v>
          </cell>
          <cell r="F870">
            <v>77952</v>
          </cell>
        </row>
        <row r="871">
          <cell r="A871" t="str">
            <v>BOTON TIMBRE</v>
          </cell>
          <cell r="B871">
            <v>3940</v>
          </cell>
          <cell r="C871" t="str">
            <v>UND</v>
          </cell>
          <cell r="D871">
            <v>4728</v>
          </cell>
          <cell r="E871">
            <v>756.48</v>
          </cell>
          <cell r="F871">
            <v>5484</v>
          </cell>
        </row>
        <row r="872">
          <cell r="A872" t="str">
            <v>BOTON TIMBRE AVE</v>
          </cell>
          <cell r="B872">
            <v>4000</v>
          </cell>
          <cell r="C872" t="str">
            <v>UND</v>
          </cell>
          <cell r="D872">
            <v>4800</v>
          </cell>
          <cell r="E872">
            <v>768</v>
          </cell>
          <cell r="F872">
            <v>5568</v>
          </cell>
        </row>
        <row r="873">
          <cell r="A873" t="str">
            <v>BOTON TIMBRE L.P.</v>
          </cell>
          <cell r="B873">
            <v>6810</v>
          </cell>
          <cell r="C873" t="str">
            <v>UND</v>
          </cell>
          <cell r="D873">
            <v>8172</v>
          </cell>
          <cell r="E873">
            <v>1307.52</v>
          </cell>
          <cell r="F873">
            <v>9480</v>
          </cell>
        </row>
        <row r="874">
          <cell r="A874" t="str">
            <v>BOTON TIMBRE LESITAL</v>
          </cell>
          <cell r="B874">
            <v>4000</v>
          </cell>
          <cell r="C874" t="str">
            <v>UND</v>
          </cell>
          <cell r="D874">
            <v>4800</v>
          </cell>
          <cell r="E874">
            <v>768</v>
          </cell>
          <cell r="F874">
            <v>5568</v>
          </cell>
        </row>
        <row r="875">
          <cell r="A875" t="str">
            <v>BOTON TIMBRE LUMINEX CLASICA</v>
          </cell>
          <cell r="B875">
            <v>3800</v>
          </cell>
          <cell r="C875" t="str">
            <v>UND</v>
          </cell>
          <cell r="D875">
            <v>4560</v>
          </cell>
          <cell r="E875">
            <v>729.6</v>
          </cell>
          <cell r="F875">
            <v>5290</v>
          </cell>
        </row>
        <row r="876">
          <cell r="A876" t="str">
            <v>BOTON TIMBRE LUZ PILOTO CREMA</v>
          </cell>
          <cell r="B876">
            <v>10340</v>
          </cell>
          <cell r="C876" t="str">
            <v>UND</v>
          </cell>
          <cell r="D876">
            <v>12408</v>
          </cell>
          <cell r="E876">
            <v>1985.28</v>
          </cell>
          <cell r="F876">
            <v>14393</v>
          </cell>
        </row>
        <row r="877">
          <cell r="A877" t="str">
            <v>BOTON TIMBRE SOBRE PONER AVE</v>
          </cell>
          <cell r="B877">
            <v>630</v>
          </cell>
          <cell r="C877" t="str">
            <v>UND</v>
          </cell>
          <cell r="D877">
            <v>756</v>
          </cell>
          <cell r="E877">
            <v>120.96000000000001</v>
          </cell>
          <cell r="F877">
            <v>877</v>
          </cell>
        </row>
        <row r="878">
          <cell r="A878" t="str">
            <v>BOTON TIMBRE SOBREPONER</v>
          </cell>
          <cell r="B878">
            <v>3420</v>
          </cell>
          <cell r="C878" t="str">
            <v>UND</v>
          </cell>
          <cell r="D878">
            <v>4104</v>
          </cell>
          <cell r="E878">
            <v>656.64</v>
          </cell>
          <cell r="F878">
            <v>4761</v>
          </cell>
        </row>
        <row r="879">
          <cell r="A879" t="str">
            <v>BRAZO LAMPARA DE 1/2" X 1 MTS</v>
          </cell>
          <cell r="B879">
            <v>6120</v>
          </cell>
          <cell r="C879" t="str">
            <v>UND</v>
          </cell>
          <cell r="D879">
            <v>7344</v>
          </cell>
          <cell r="E879">
            <v>1175.04</v>
          </cell>
          <cell r="F879">
            <v>8519</v>
          </cell>
        </row>
        <row r="880">
          <cell r="A880" t="str">
            <v>BRAZO LAMPARA DE 1/2" X 1.50 MTS</v>
          </cell>
          <cell r="B880">
            <v>7920</v>
          </cell>
          <cell r="C880" t="str">
            <v>UND</v>
          </cell>
          <cell r="D880">
            <v>9504</v>
          </cell>
          <cell r="E880">
            <v>1520.64</v>
          </cell>
          <cell r="F880">
            <v>11025</v>
          </cell>
        </row>
        <row r="881">
          <cell r="A881" t="str">
            <v>BRAZO LAMPARA DE 1/2" X 2 MTS</v>
          </cell>
          <cell r="B881">
            <v>9720</v>
          </cell>
          <cell r="C881" t="str">
            <v>UND</v>
          </cell>
          <cell r="D881">
            <v>11664</v>
          </cell>
          <cell r="E881">
            <v>1866.24</v>
          </cell>
          <cell r="F881">
            <v>13530</v>
          </cell>
        </row>
        <row r="882">
          <cell r="A882" t="str">
            <v>BRAZO LAMPARA DE 2"X 1.50 M</v>
          </cell>
          <cell r="B882">
            <v>10200</v>
          </cell>
          <cell r="C882" t="str">
            <v>UND</v>
          </cell>
          <cell r="D882">
            <v>12240</v>
          </cell>
          <cell r="E882">
            <v>1958.4</v>
          </cell>
          <cell r="F882">
            <v>14198</v>
          </cell>
        </row>
        <row r="883">
          <cell r="A883" t="str">
            <v>BRAZO SENCILLO HORIZONTALTUBO 3/4X1.5MT</v>
          </cell>
          <cell r="B883">
            <v>4961</v>
          </cell>
          <cell r="C883" t="str">
            <v>UND</v>
          </cell>
          <cell r="D883">
            <v>5953.2</v>
          </cell>
          <cell r="E883">
            <v>952.51199999999994</v>
          </cell>
          <cell r="F883">
            <v>6906</v>
          </cell>
        </row>
        <row r="884">
          <cell r="A884" t="str">
            <v>BRAZO SENCILLO HORIZOTAL TUBO 11/2X1.2MT</v>
          </cell>
          <cell r="B884">
            <v>43668</v>
          </cell>
          <cell r="C884" t="str">
            <v>UND</v>
          </cell>
          <cell r="D884">
            <v>52401.599999999999</v>
          </cell>
          <cell r="E884">
            <v>8384.2559999999994</v>
          </cell>
          <cell r="F884">
            <v>60786</v>
          </cell>
        </row>
        <row r="885">
          <cell r="A885" t="str">
            <v>BRAZO SENCILLO HORIZOTAL TUBO 11/4X1.2MT</v>
          </cell>
          <cell r="B885">
            <v>7000</v>
          </cell>
          <cell r="C885" t="str">
            <v>UND</v>
          </cell>
          <cell r="D885">
            <v>8400</v>
          </cell>
          <cell r="E885">
            <v>1344</v>
          </cell>
          <cell r="F885">
            <v>9744</v>
          </cell>
        </row>
        <row r="886">
          <cell r="A886" t="str">
            <v>BRAZO SENCILLO VERTICAL TUBO 3/4X1.5MT</v>
          </cell>
          <cell r="B886">
            <v>5493</v>
          </cell>
          <cell r="C886" t="str">
            <v>UND</v>
          </cell>
          <cell r="D886">
            <v>6591.5999999999995</v>
          </cell>
          <cell r="E886">
            <v>1054.6559999999999</v>
          </cell>
          <cell r="F886">
            <v>7646</v>
          </cell>
        </row>
        <row r="887">
          <cell r="A887" t="str">
            <v>BREAKER 3X100 AMP CENTRON SIMMENS 3VL</v>
          </cell>
          <cell r="B887">
            <v>142735</v>
          </cell>
          <cell r="C887" t="str">
            <v>UND</v>
          </cell>
          <cell r="D887">
            <v>171282</v>
          </cell>
          <cell r="E887">
            <v>27405.119999999999</v>
          </cell>
          <cell r="F887">
            <v>198687</v>
          </cell>
        </row>
        <row r="888">
          <cell r="A888" t="str">
            <v>BREAKER 3X1000 AMP CENTRON SIMMENS 3VL</v>
          </cell>
          <cell r="B888">
            <v>4316469</v>
          </cell>
          <cell r="C888" t="str">
            <v>UND</v>
          </cell>
          <cell r="D888">
            <v>5179762.8</v>
          </cell>
          <cell r="E888">
            <v>828762.04799999995</v>
          </cell>
          <cell r="F888">
            <v>6008525</v>
          </cell>
        </row>
        <row r="889">
          <cell r="A889" t="str">
            <v>BREAKER 3X150 AMP CENTRON SIMMENS 3VL</v>
          </cell>
          <cell r="B889">
            <v>438326</v>
          </cell>
          <cell r="C889" t="str">
            <v>UND</v>
          </cell>
          <cell r="D889">
            <v>525991.19999999995</v>
          </cell>
          <cell r="E889">
            <v>84158.59199999999</v>
          </cell>
          <cell r="F889">
            <v>610150</v>
          </cell>
        </row>
        <row r="890">
          <cell r="A890" t="str">
            <v>BREAKER 3X1500 AMP CENTRON SIMMENS 3VL</v>
          </cell>
          <cell r="B890">
            <v>6618296</v>
          </cell>
          <cell r="C890" t="str">
            <v>UND</v>
          </cell>
          <cell r="D890">
            <v>7941955.1999999993</v>
          </cell>
          <cell r="E890">
            <v>1270712.8319999999</v>
          </cell>
          <cell r="F890">
            <v>9212668</v>
          </cell>
        </row>
        <row r="891">
          <cell r="A891" t="str">
            <v>BREAKER 3X200 AMP CENTRON SIMMENS 3VL</v>
          </cell>
          <cell r="B891">
            <v>509618</v>
          </cell>
          <cell r="C891" t="str">
            <v>UND</v>
          </cell>
          <cell r="D891">
            <v>611541.6</v>
          </cell>
          <cell r="E891">
            <v>97846.656000000003</v>
          </cell>
          <cell r="F891">
            <v>709388</v>
          </cell>
        </row>
        <row r="892">
          <cell r="A892" t="str">
            <v>BREAKER 3X350 AMP CENTRON SIMMENS 3VL</v>
          </cell>
          <cell r="B892">
            <v>936910</v>
          </cell>
          <cell r="C892" t="str">
            <v>UND</v>
          </cell>
          <cell r="D892">
            <v>1124292</v>
          </cell>
          <cell r="E892">
            <v>179886.72</v>
          </cell>
          <cell r="F892">
            <v>1304179</v>
          </cell>
        </row>
        <row r="893">
          <cell r="A893" t="str">
            <v>BREAKER 3X50 AMP CENTRON SIMMENS 3VL</v>
          </cell>
          <cell r="B893">
            <v>125836</v>
          </cell>
          <cell r="C893" t="str">
            <v>UND</v>
          </cell>
          <cell r="D893">
            <v>151003.19999999998</v>
          </cell>
          <cell r="E893">
            <v>24160.511999999999</v>
          </cell>
          <cell r="F893">
            <v>175164</v>
          </cell>
        </row>
        <row r="894">
          <cell r="A894" t="str">
            <v>BREAKER 3X60 AMP CENTRON SIMMENS 3VL</v>
          </cell>
          <cell r="B894">
            <v>125836</v>
          </cell>
          <cell r="C894" t="str">
            <v>UND</v>
          </cell>
          <cell r="D894">
            <v>151003.19999999998</v>
          </cell>
          <cell r="E894">
            <v>24160.511999999999</v>
          </cell>
          <cell r="F894">
            <v>175164</v>
          </cell>
        </row>
        <row r="895">
          <cell r="A895" t="str">
            <v>BREAKER 3X600 AMP GENERAL ELECTRIC</v>
          </cell>
          <cell r="B895">
            <v>1390000</v>
          </cell>
          <cell r="C895" t="str">
            <v>UND</v>
          </cell>
          <cell r="D895">
            <v>1668000</v>
          </cell>
          <cell r="E895">
            <v>266880</v>
          </cell>
          <cell r="F895">
            <v>1934880</v>
          </cell>
        </row>
        <row r="896">
          <cell r="A896" t="str">
            <v>BREAKER 3X70 AMP CENTRON SIMMENS 3VL</v>
          </cell>
          <cell r="B896">
            <v>141362</v>
          </cell>
          <cell r="C896" t="str">
            <v>UND</v>
          </cell>
          <cell r="D896">
            <v>169634.4</v>
          </cell>
          <cell r="E896">
            <v>27141.504000000001</v>
          </cell>
          <cell r="F896">
            <v>196776</v>
          </cell>
        </row>
        <row r="897">
          <cell r="A897" t="str">
            <v>BREAKER 3X80 AMP CENTRON SIMMENS 3VL</v>
          </cell>
          <cell r="B897">
            <v>141362</v>
          </cell>
          <cell r="C897" t="str">
            <v>UND</v>
          </cell>
          <cell r="D897">
            <v>169634.4</v>
          </cell>
          <cell r="E897">
            <v>27141.504000000001</v>
          </cell>
          <cell r="F897">
            <v>196776</v>
          </cell>
        </row>
        <row r="898">
          <cell r="A898" t="str">
            <v>BREAKER 3X800 AMP CENTRON SIMMENS 3VL</v>
          </cell>
          <cell r="B898">
            <v>3033201</v>
          </cell>
          <cell r="C898" t="str">
            <v>UND</v>
          </cell>
          <cell r="D898">
            <v>3639841.1999999997</v>
          </cell>
          <cell r="E898">
            <v>582374.59199999995</v>
          </cell>
          <cell r="F898">
            <v>4222216</v>
          </cell>
        </row>
        <row r="899">
          <cell r="A899" t="str">
            <v>BROCA 1/2 INCOLMA</v>
          </cell>
          <cell r="B899">
            <v>7938</v>
          </cell>
          <cell r="C899" t="str">
            <v>UND</v>
          </cell>
          <cell r="D899">
            <v>9525.6</v>
          </cell>
          <cell r="E899">
            <v>1524.096</v>
          </cell>
          <cell r="F899">
            <v>11050</v>
          </cell>
        </row>
        <row r="900">
          <cell r="A900" t="str">
            <v>BROCA 13/32 INCOLMA</v>
          </cell>
          <cell r="B900">
            <v>4284</v>
          </cell>
          <cell r="C900" t="str">
            <v>UND</v>
          </cell>
          <cell r="D900">
            <v>5140.8</v>
          </cell>
          <cell r="E900">
            <v>822.52800000000002</v>
          </cell>
          <cell r="F900">
            <v>5963</v>
          </cell>
        </row>
        <row r="901">
          <cell r="A901" t="str">
            <v>BROCA 15/32 INCOLMA</v>
          </cell>
          <cell r="B901">
            <v>5922</v>
          </cell>
          <cell r="C901" t="str">
            <v>UND</v>
          </cell>
          <cell r="D901">
            <v>7106.4</v>
          </cell>
          <cell r="E901">
            <v>1137.0239999999999</v>
          </cell>
          <cell r="F901">
            <v>8243</v>
          </cell>
        </row>
        <row r="902">
          <cell r="A902" t="str">
            <v>BROCA 3/8 INCOLMA</v>
          </cell>
          <cell r="B902">
            <v>3780</v>
          </cell>
          <cell r="C902" t="str">
            <v>UND</v>
          </cell>
          <cell r="D902">
            <v>4536</v>
          </cell>
          <cell r="E902">
            <v>725.76</v>
          </cell>
          <cell r="F902">
            <v>5262</v>
          </cell>
        </row>
        <row r="903">
          <cell r="A903" t="str">
            <v>BROCA 7/16 INCOLMA</v>
          </cell>
          <cell r="B903">
            <v>5292</v>
          </cell>
          <cell r="C903" t="str">
            <v>UND</v>
          </cell>
          <cell r="D903">
            <v>6350.4</v>
          </cell>
          <cell r="E903">
            <v>1016.064</v>
          </cell>
          <cell r="F903">
            <v>7366</v>
          </cell>
        </row>
        <row r="904">
          <cell r="A904" t="str">
            <v>BSE TRIPOLAR NH100AMPS</v>
          </cell>
          <cell r="B904">
            <v>11088</v>
          </cell>
          <cell r="C904" t="str">
            <v>UND</v>
          </cell>
          <cell r="D904">
            <v>13305.6</v>
          </cell>
          <cell r="E904">
            <v>2128.8960000000002</v>
          </cell>
          <cell r="F904">
            <v>15434</v>
          </cell>
        </row>
        <row r="905">
          <cell r="A905" t="str">
            <v>BUJE PASATAPAS 15KV LC-200 AMP.RTE</v>
          </cell>
          <cell r="B905">
            <v>47840</v>
          </cell>
          <cell r="C905" t="str">
            <v>UND</v>
          </cell>
          <cell r="D905">
            <v>57408</v>
          </cell>
          <cell r="E905">
            <v>9185.2800000000007</v>
          </cell>
          <cell r="F905">
            <v>66593</v>
          </cell>
        </row>
        <row r="906">
          <cell r="A906" t="str">
            <v>BUSHING (BUJE) PMR3/38KV</v>
          </cell>
          <cell r="B906">
            <v>2199452</v>
          </cell>
          <cell r="C906" t="str">
            <v>UND</v>
          </cell>
          <cell r="D906">
            <v>2639342.4</v>
          </cell>
          <cell r="E906">
            <v>422294.78399999999</v>
          </cell>
          <cell r="F906">
            <v>3061637</v>
          </cell>
        </row>
        <row r="907">
          <cell r="A907" t="str">
            <v>CABEZA CON PULZADOR DE ROLDANA EN ACERO</v>
          </cell>
          <cell r="B907">
            <v>43000</v>
          </cell>
          <cell r="C907" t="str">
            <v>UND</v>
          </cell>
          <cell r="D907">
            <v>51600</v>
          </cell>
          <cell r="E907">
            <v>8256</v>
          </cell>
          <cell r="F907">
            <v>59856</v>
          </cell>
        </row>
        <row r="908">
          <cell r="A908" t="str">
            <v>CABEZA CON PULZADOR EXTERNO EN ACERO</v>
          </cell>
          <cell r="B908">
            <v>21000</v>
          </cell>
          <cell r="C908" t="str">
            <v>UND</v>
          </cell>
          <cell r="D908">
            <v>25200</v>
          </cell>
          <cell r="E908">
            <v>4032</v>
          </cell>
          <cell r="F908">
            <v>29232</v>
          </cell>
        </row>
        <row r="909">
          <cell r="A909" t="str">
            <v>CABEZA CONMUTADOR 3 POSICIONES TM</v>
          </cell>
          <cell r="B909">
            <v>6764</v>
          </cell>
          <cell r="C909" t="str">
            <v>UND</v>
          </cell>
          <cell r="D909">
            <v>8116.7999999999993</v>
          </cell>
          <cell r="E909">
            <v>1298.6879999999999</v>
          </cell>
          <cell r="F909">
            <v>9415</v>
          </cell>
        </row>
        <row r="910">
          <cell r="A910" t="str">
            <v>CABEZA CONMUTADOR 3 POSICIONES TM</v>
          </cell>
          <cell r="B910">
            <v>16500</v>
          </cell>
          <cell r="C910" t="str">
            <v>UND</v>
          </cell>
          <cell r="D910">
            <v>19800</v>
          </cell>
          <cell r="E910">
            <v>3168</v>
          </cell>
          <cell r="F910">
            <v>22968</v>
          </cell>
        </row>
        <row r="911">
          <cell r="A911" t="str">
            <v>CABEZA LARGA SELECTOR 2P TEND AMARILL IL</v>
          </cell>
          <cell r="B911">
            <v>4000</v>
          </cell>
          <cell r="C911" t="str">
            <v>UND</v>
          </cell>
          <cell r="D911">
            <v>4800</v>
          </cell>
          <cell r="E911">
            <v>768</v>
          </cell>
          <cell r="F911">
            <v>5568</v>
          </cell>
        </row>
        <row r="912">
          <cell r="A912" t="str">
            <v>CABEZA LARGA SELECTOR 2P TEND NEGRA</v>
          </cell>
          <cell r="B912">
            <v>4000</v>
          </cell>
          <cell r="C912" t="str">
            <v>UND</v>
          </cell>
          <cell r="D912">
            <v>4800</v>
          </cell>
          <cell r="E912">
            <v>768</v>
          </cell>
          <cell r="F912">
            <v>5568</v>
          </cell>
        </row>
        <row r="913">
          <cell r="A913" t="str">
            <v>CABEZA LARGA SELECTOR 2P TEND ROJA IL</v>
          </cell>
          <cell r="B913">
            <v>4000</v>
          </cell>
          <cell r="C913" t="str">
            <v>UND</v>
          </cell>
          <cell r="D913">
            <v>4800</v>
          </cell>
          <cell r="E913">
            <v>768</v>
          </cell>
          <cell r="F913">
            <v>5568</v>
          </cell>
        </row>
        <row r="914">
          <cell r="A914" t="str">
            <v>CABEZA PARA BOTON PULSADOR</v>
          </cell>
          <cell r="B914">
            <v>10000</v>
          </cell>
          <cell r="C914" t="str">
            <v>UND</v>
          </cell>
          <cell r="D914">
            <v>12000</v>
          </cell>
          <cell r="E914">
            <v>1920</v>
          </cell>
          <cell r="F914">
            <v>13920</v>
          </cell>
        </row>
        <row r="915">
          <cell r="A915" t="str">
            <v>CABEZA PARA MICRO-E67</v>
          </cell>
          <cell r="B915">
            <v>56000</v>
          </cell>
          <cell r="C915" t="str">
            <v>UND</v>
          </cell>
          <cell r="D915">
            <v>67200</v>
          </cell>
          <cell r="E915">
            <v>10752</v>
          </cell>
          <cell r="F915">
            <v>77952</v>
          </cell>
        </row>
        <row r="916">
          <cell r="A916" t="str">
            <v>CABEZA PARA PALANCA Y ROLDANA PLASTICA</v>
          </cell>
          <cell r="B916">
            <v>44000</v>
          </cell>
          <cell r="C916" t="str">
            <v>UND</v>
          </cell>
          <cell r="D916">
            <v>52800</v>
          </cell>
          <cell r="E916">
            <v>8448</v>
          </cell>
          <cell r="F916">
            <v>61248</v>
          </cell>
        </row>
        <row r="917">
          <cell r="A917" t="str">
            <v>CABEZA PARA PULSADOR DOBLE KM</v>
          </cell>
          <cell r="B917">
            <v>9874.2001953125018</v>
          </cell>
          <cell r="C917" t="str">
            <v>UND</v>
          </cell>
          <cell r="D917">
            <v>11849.040234375001</v>
          </cell>
          <cell r="E917">
            <v>1895.8464375000003</v>
          </cell>
          <cell r="F917">
            <v>13745</v>
          </cell>
        </row>
        <row r="918">
          <cell r="A918" t="str">
            <v>CABEZA PARA PULSADOR DOBLE LAMPARA BASE</v>
          </cell>
          <cell r="B918">
            <v>8463</v>
          </cell>
          <cell r="C918" t="str">
            <v>UND</v>
          </cell>
          <cell r="D918">
            <v>10155.6</v>
          </cell>
          <cell r="E918">
            <v>1624.8960000000002</v>
          </cell>
          <cell r="F918">
            <v>11780</v>
          </cell>
        </row>
        <row r="919">
          <cell r="A919" t="str">
            <v>CABEZA PARA PULSADOR ROJO CON BASE KM</v>
          </cell>
          <cell r="B919">
            <v>5642</v>
          </cell>
          <cell r="C919" t="str">
            <v>UND</v>
          </cell>
          <cell r="D919">
            <v>6770.4</v>
          </cell>
          <cell r="E919">
            <v>1083.2639999999999</v>
          </cell>
          <cell r="F919">
            <v>7854</v>
          </cell>
        </row>
        <row r="920">
          <cell r="A920" t="str">
            <v>CABEZA PARA PULSADOR ROJO KM</v>
          </cell>
          <cell r="B920">
            <v>5642</v>
          </cell>
          <cell r="C920" t="str">
            <v>UND</v>
          </cell>
          <cell r="D920">
            <v>6770.4</v>
          </cell>
          <cell r="E920">
            <v>1083.2639999999999</v>
          </cell>
          <cell r="F920">
            <v>7854</v>
          </cell>
        </row>
        <row r="921">
          <cell r="A921" t="str">
            <v>CABEZA PARA SELECTOR 2 POSICIONES</v>
          </cell>
          <cell r="B921">
            <v>5642</v>
          </cell>
          <cell r="C921" t="str">
            <v>UND</v>
          </cell>
          <cell r="D921">
            <v>6770.4</v>
          </cell>
          <cell r="E921">
            <v>1083.2639999999999</v>
          </cell>
          <cell r="F921">
            <v>7854</v>
          </cell>
        </row>
        <row r="922">
          <cell r="A922" t="str">
            <v>CABEZA PINT XCK-J</v>
          </cell>
          <cell r="B922">
            <v>56000</v>
          </cell>
          <cell r="C922" t="str">
            <v>UND</v>
          </cell>
          <cell r="D922">
            <v>67200</v>
          </cell>
          <cell r="E922">
            <v>10752</v>
          </cell>
          <cell r="F922">
            <v>77952</v>
          </cell>
        </row>
        <row r="923">
          <cell r="A923" t="str">
            <v>CABEZA PULSADOR C/R TEND ROJO IL</v>
          </cell>
          <cell r="B923">
            <v>4000</v>
          </cell>
          <cell r="C923" t="str">
            <v>UND</v>
          </cell>
          <cell r="D923">
            <v>4800</v>
          </cell>
          <cell r="E923">
            <v>768</v>
          </cell>
          <cell r="F923">
            <v>5568</v>
          </cell>
        </row>
        <row r="924">
          <cell r="A924" t="str">
            <v>CABEZA PULSADOR DE SETA 40 ROJO</v>
          </cell>
          <cell r="B924">
            <v>31000</v>
          </cell>
          <cell r="C924" t="str">
            <v>UND</v>
          </cell>
          <cell r="D924">
            <v>37200</v>
          </cell>
          <cell r="E924">
            <v>5952</v>
          </cell>
          <cell r="F924">
            <v>43152</v>
          </cell>
        </row>
        <row r="925">
          <cell r="A925" t="str">
            <v>CABEZA PULSADOR NEGRO ZA2BA2</v>
          </cell>
          <cell r="B925">
            <v>4000</v>
          </cell>
          <cell r="C925" t="str">
            <v>UND</v>
          </cell>
          <cell r="D925">
            <v>4800</v>
          </cell>
          <cell r="E925">
            <v>768</v>
          </cell>
          <cell r="F925">
            <v>5568</v>
          </cell>
        </row>
        <row r="926">
          <cell r="A926" t="str">
            <v>CABEZA PULSADOR REF: ZA2BA2</v>
          </cell>
          <cell r="B926">
            <v>4046</v>
          </cell>
          <cell r="C926" t="str">
            <v>UND</v>
          </cell>
          <cell r="D926">
            <v>4855.2</v>
          </cell>
          <cell r="E926">
            <v>776.83199999999999</v>
          </cell>
          <cell r="F926">
            <v>5632</v>
          </cell>
        </row>
        <row r="927">
          <cell r="A927" t="str">
            <v>CABEZA PULSADOR ROJO</v>
          </cell>
          <cell r="B927">
            <v>3037</v>
          </cell>
          <cell r="C927" t="str">
            <v>UND</v>
          </cell>
          <cell r="D927">
            <v>3644.4</v>
          </cell>
          <cell r="E927">
            <v>583.10400000000004</v>
          </cell>
          <cell r="F927">
            <v>4228</v>
          </cell>
        </row>
        <row r="928">
          <cell r="A928" t="str">
            <v>CABEZA PULSADOR ROJO</v>
          </cell>
          <cell r="B928">
            <v>4088</v>
          </cell>
          <cell r="C928" t="str">
            <v>UND</v>
          </cell>
          <cell r="D928">
            <v>4905.5999999999995</v>
          </cell>
          <cell r="E928">
            <v>784.89599999999996</v>
          </cell>
          <cell r="F928">
            <v>5690</v>
          </cell>
        </row>
        <row r="929">
          <cell r="A929" t="str">
            <v>CABEZA PULSADOR ROJO</v>
          </cell>
          <cell r="B929">
            <v>10000</v>
          </cell>
          <cell r="C929" t="str">
            <v>UND</v>
          </cell>
          <cell r="D929">
            <v>12000</v>
          </cell>
          <cell r="E929">
            <v>1920</v>
          </cell>
          <cell r="F929">
            <v>13920</v>
          </cell>
        </row>
        <row r="930">
          <cell r="A930" t="str">
            <v>CABEZA PULSADOR ROJO 30 MM</v>
          </cell>
          <cell r="B930">
            <v>4047</v>
          </cell>
          <cell r="C930" t="str">
            <v>UND</v>
          </cell>
          <cell r="D930">
            <v>4856.3999999999996</v>
          </cell>
          <cell r="E930">
            <v>777.024</v>
          </cell>
          <cell r="F930">
            <v>5633</v>
          </cell>
        </row>
        <row r="931">
          <cell r="A931" t="str">
            <v>CABEZA PULSADOR ROJO C/R KM</v>
          </cell>
          <cell r="B931">
            <v>4000</v>
          </cell>
          <cell r="C931" t="str">
            <v>UND</v>
          </cell>
          <cell r="D931">
            <v>4800</v>
          </cell>
          <cell r="E931">
            <v>768</v>
          </cell>
          <cell r="F931">
            <v>5568</v>
          </cell>
        </row>
        <row r="932">
          <cell r="A932" t="str">
            <v>CABEZA PULSADOR ZA2NBA2 TM</v>
          </cell>
          <cell r="B932">
            <v>10000</v>
          </cell>
          <cell r="C932" t="str">
            <v>UND</v>
          </cell>
          <cell r="D932">
            <v>12000</v>
          </cell>
          <cell r="E932">
            <v>1920</v>
          </cell>
          <cell r="F932">
            <v>13920</v>
          </cell>
        </row>
        <row r="933">
          <cell r="A933" t="str">
            <v>CABEZA ZETA ROJO C/E TELEMECANIQUE</v>
          </cell>
          <cell r="B933">
            <v>4000</v>
          </cell>
          <cell r="C933" t="str">
            <v>UND</v>
          </cell>
          <cell r="D933">
            <v>4800</v>
          </cell>
          <cell r="E933">
            <v>768</v>
          </cell>
          <cell r="F933">
            <v>5568</v>
          </cell>
        </row>
        <row r="934">
          <cell r="A934" t="str">
            <v>CABEZA ZETA ROJO TM</v>
          </cell>
          <cell r="B934">
            <v>9479</v>
          </cell>
          <cell r="C934" t="str">
            <v>UND</v>
          </cell>
          <cell r="D934">
            <v>11374.8</v>
          </cell>
          <cell r="E934">
            <v>1819.9679999999998</v>
          </cell>
          <cell r="F934">
            <v>13195</v>
          </cell>
        </row>
        <row r="935">
          <cell r="A935" t="str">
            <v>CABEZA ZETA ROJO TM</v>
          </cell>
          <cell r="B935">
            <v>23000</v>
          </cell>
          <cell r="C935" t="str">
            <v>UND</v>
          </cell>
          <cell r="D935">
            <v>27600</v>
          </cell>
          <cell r="E935">
            <v>4416</v>
          </cell>
          <cell r="F935">
            <v>32016</v>
          </cell>
        </row>
        <row r="936">
          <cell r="A936" t="str">
            <v>CABEZOTE OPTICO ELGAMA OKK3</v>
          </cell>
          <cell r="B936">
            <v>200000</v>
          </cell>
          <cell r="C936" t="str">
            <v>UND</v>
          </cell>
          <cell r="D936">
            <v>240000</v>
          </cell>
          <cell r="E936">
            <v>38400</v>
          </cell>
          <cell r="F936">
            <v>278400</v>
          </cell>
        </row>
        <row r="937">
          <cell r="A937" t="str">
            <v>CABLE  COBRE No.10 THW AZUL</v>
          </cell>
          <cell r="B937">
            <v>2049</v>
          </cell>
          <cell r="C937" t="str">
            <v>ML</v>
          </cell>
          <cell r="D937">
            <v>2458.7999999999997</v>
          </cell>
          <cell r="E937">
            <v>393.40799999999996</v>
          </cell>
          <cell r="F937">
            <v>2852</v>
          </cell>
        </row>
        <row r="938">
          <cell r="A938" t="str">
            <v>CABLE  MONOPOLAR 15 KV # 2 - 133%</v>
          </cell>
          <cell r="B938">
            <v>18269</v>
          </cell>
          <cell r="C938" t="str">
            <v>ML</v>
          </cell>
          <cell r="D938">
            <v>21922.799999999999</v>
          </cell>
          <cell r="E938">
            <v>3507.6480000000001</v>
          </cell>
          <cell r="F938">
            <v>25430</v>
          </cell>
        </row>
        <row r="939">
          <cell r="A939" t="str">
            <v>CABLE  MONOPOLAR 35 KV # 1/0</v>
          </cell>
          <cell r="B939">
            <v>35000</v>
          </cell>
          <cell r="C939" t="str">
            <v>ML</v>
          </cell>
          <cell r="D939">
            <v>42000</v>
          </cell>
          <cell r="E939">
            <v>6720</v>
          </cell>
          <cell r="F939">
            <v>48720</v>
          </cell>
        </row>
        <row r="940">
          <cell r="A940" t="str">
            <v>CABLE ACERO GALVANIZADO 1/2A.C.</v>
          </cell>
          <cell r="B940">
            <v>2134</v>
          </cell>
          <cell r="C940" t="str">
            <v>ML</v>
          </cell>
          <cell r="D940">
            <v>2560.7999999999997</v>
          </cell>
          <cell r="E940">
            <v>409.72799999999995</v>
          </cell>
          <cell r="F940">
            <v>2971</v>
          </cell>
        </row>
        <row r="941">
          <cell r="A941" t="str">
            <v>CABLE ACERO GALVANIZADO 1/4 A.C.</v>
          </cell>
          <cell r="B941">
            <v>1200</v>
          </cell>
          <cell r="C941" t="str">
            <v>ML</v>
          </cell>
          <cell r="D941">
            <v>1440</v>
          </cell>
          <cell r="E941">
            <v>230.4</v>
          </cell>
          <cell r="F941">
            <v>1670</v>
          </cell>
        </row>
        <row r="942">
          <cell r="A942" t="str">
            <v>CABLE ACERO GALVANIZADO 1/4 B.C.</v>
          </cell>
          <cell r="B942">
            <v>360</v>
          </cell>
          <cell r="C942" t="str">
            <v>ML</v>
          </cell>
          <cell r="D942">
            <v>432</v>
          </cell>
          <cell r="E942">
            <v>69.12</v>
          </cell>
          <cell r="F942">
            <v>501</v>
          </cell>
        </row>
        <row r="943">
          <cell r="A943" t="str">
            <v>CABLE ACERO GALVANIZADO 3/16 A.C.</v>
          </cell>
          <cell r="B943">
            <v>309</v>
          </cell>
          <cell r="C943" t="str">
            <v>ML</v>
          </cell>
          <cell r="D943">
            <v>370.8</v>
          </cell>
          <cell r="E943">
            <v>59.328000000000003</v>
          </cell>
          <cell r="F943">
            <v>430</v>
          </cell>
        </row>
        <row r="944">
          <cell r="A944" t="str">
            <v>CABLE ACERO GALVANIZADO 3/8 A.C.</v>
          </cell>
          <cell r="B944">
            <v>1227</v>
          </cell>
          <cell r="C944" t="str">
            <v>ML</v>
          </cell>
          <cell r="D944">
            <v>1472.3999999999999</v>
          </cell>
          <cell r="E944">
            <v>235.58399999999997</v>
          </cell>
          <cell r="F944">
            <v>1708</v>
          </cell>
        </row>
        <row r="945">
          <cell r="A945" t="str">
            <v>CABLE ACERO GALVANIZADO 3/8 B.C.</v>
          </cell>
          <cell r="B945">
            <v>772</v>
          </cell>
          <cell r="C945" t="str">
            <v>ML</v>
          </cell>
          <cell r="D945">
            <v>926.4</v>
          </cell>
          <cell r="E945">
            <v>148.22399999999999</v>
          </cell>
          <cell r="F945">
            <v>1075</v>
          </cell>
        </row>
        <row r="946">
          <cell r="A946" t="str">
            <v>CABLE ACERO GALVANIZADO 5/16 A.C.</v>
          </cell>
          <cell r="B946">
            <v>846</v>
          </cell>
          <cell r="C946" t="str">
            <v>ML</v>
          </cell>
          <cell r="D946">
            <v>1015.1999999999999</v>
          </cell>
          <cell r="E946">
            <v>162.43199999999999</v>
          </cell>
          <cell r="F946">
            <v>1178</v>
          </cell>
        </row>
        <row r="947">
          <cell r="A947" t="str">
            <v>CABLE AL DESN.No.1 ACSR</v>
          </cell>
          <cell r="B947">
            <v>684</v>
          </cell>
          <cell r="C947" t="str">
            <v>ML</v>
          </cell>
          <cell r="D947">
            <v>820.8</v>
          </cell>
          <cell r="E947">
            <v>131.328</v>
          </cell>
          <cell r="F947">
            <v>952</v>
          </cell>
        </row>
        <row r="948">
          <cell r="A948" t="str">
            <v>CABLE AL DESN.No.266.8 ACSR</v>
          </cell>
          <cell r="B948">
            <v>2682</v>
          </cell>
          <cell r="C948" t="str">
            <v>ML</v>
          </cell>
          <cell r="D948">
            <v>3218.4</v>
          </cell>
          <cell r="E948">
            <v>514.94400000000007</v>
          </cell>
          <cell r="F948">
            <v>3733</v>
          </cell>
        </row>
        <row r="949">
          <cell r="A949" t="str">
            <v>CABLE AL DESN.No.336.4 ACSR</v>
          </cell>
          <cell r="B949">
            <v>5200</v>
          </cell>
          <cell r="C949" t="str">
            <v>ML</v>
          </cell>
          <cell r="D949">
            <v>6240</v>
          </cell>
          <cell r="E949">
            <v>998.4</v>
          </cell>
          <cell r="F949">
            <v>7238</v>
          </cell>
        </row>
        <row r="950">
          <cell r="A950" t="str">
            <v>CABLE AL.AISLADO #1/0 CALPVC</v>
          </cell>
          <cell r="B950">
            <v>4250</v>
          </cell>
          <cell r="C950" t="str">
            <v>ML</v>
          </cell>
          <cell r="D950">
            <v>5100</v>
          </cell>
          <cell r="E950">
            <v>816</v>
          </cell>
          <cell r="F950">
            <v>5916</v>
          </cell>
        </row>
        <row r="951">
          <cell r="A951" t="str">
            <v>CABLE AL.AISLADO #2 CALPVC</v>
          </cell>
          <cell r="B951">
            <v>2785</v>
          </cell>
          <cell r="C951" t="str">
            <v>ML</v>
          </cell>
          <cell r="D951">
            <v>3342</v>
          </cell>
          <cell r="E951">
            <v>534.72</v>
          </cell>
          <cell r="F951">
            <v>3877</v>
          </cell>
        </row>
        <row r="952">
          <cell r="A952" t="str">
            <v>CABLE AL.AISLADO #4 CALPVC</v>
          </cell>
          <cell r="B952">
            <v>1864</v>
          </cell>
          <cell r="C952" t="str">
            <v>ML</v>
          </cell>
          <cell r="D952">
            <v>2236.7999999999997</v>
          </cell>
          <cell r="E952">
            <v>357.88799999999998</v>
          </cell>
          <cell r="F952">
            <v>2595</v>
          </cell>
        </row>
        <row r="953">
          <cell r="A953" t="str">
            <v>CABLE AL.AISLADO #4/0 CALPVC</v>
          </cell>
          <cell r="B953">
            <v>8039</v>
          </cell>
          <cell r="C953" t="str">
            <v>ML</v>
          </cell>
          <cell r="D953">
            <v>9646.7999999999993</v>
          </cell>
          <cell r="E953">
            <v>1543.4879999999998</v>
          </cell>
          <cell r="F953">
            <v>11190</v>
          </cell>
        </row>
        <row r="954">
          <cell r="A954" t="str">
            <v>CABLE AL.DESN.#1 ASC</v>
          </cell>
          <cell r="B954">
            <v>2007</v>
          </cell>
          <cell r="C954" t="str">
            <v>ML</v>
          </cell>
          <cell r="D954">
            <v>2408.4</v>
          </cell>
          <cell r="E954">
            <v>385.34400000000005</v>
          </cell>
          <cell r="F954">
            <v>2794</v>
          </cell>
        </row>
        <row r="955">
          <cell r="A955" t="str">
            <v>CABLE AL.DESN.#1/0 ACSR</v>
          </cell>
          <cell r="B955">
            <v>3057</v>
          </cell>
          <cell r="C955" t="str">
            <v>ML</v>
          </cell>
          <cell r="D955">
            <v>3668.4</v>
          </cell>
          <cell r="E955">
            <v>586.94400000000007</v>
          </cell>
          <cell r="F955">
            <v>4255</v>
          </cell>
        </row>
        <row r="956">
          <cell r="A956" t="str">
            <v>CABLE AL.DESN.#1/0 ASC</v>
          </cell>
          <cell r="B956">
            <v>2533</v>
          </cell>
          <cell r="C956" t="str">
            <v>ML</v>
          </cell>
          <cell r="D956">
            <v>3039.6</v>
          </cell>
          <cell r="E956">
            <v>486.33600000000001</v>
          </cell>
          <cell r="F956">
            <v>3526</v>
          </cell>
        </row>
        <row r="957">
          <cell r="A957" t="str">
            <v>CABLE AL.DESN.#1/0 AWG TIPO AAAC</v>
          </cell>
          <cell r="B957">
            <v>1396</v>
          </cell>
          <cell r="C957" t="str">
            <v>ML</v>
          </cell>
          <cell r="D957">
            <v>1675.2</v>
          </cell>
          <cell r="E957">
            <v>268.03200000000004</v>
          </cell>
          <cell r="F957">
            <v>1943</v>
          </cell>
        </row>
        <row r="958">
          <cell r="A958" t="str">
            <v>CABLE AL.DESN.#2 ACSR</v>
          </cell>
          <cell r="B958">
            <v>1968</v>
          </cell>
          <cell r="C958" t="str">
            <v>ML</v>
          </cell>
          <cell r="D958">
            <v>2361.6</v>
          </cell>
          <cell r="E958">
            <v>377.85599999999999</v>
          </cell>
          <cell r="F958">
            <v>2739</v>
          </cell>
        </row>
        <row r="959">
          <cell r="A959" t="str">
            <v>CABLE AL.DESN.#2 ASC</v>
          </cell>
          <cell r="B959">
            <v>1584</v>
          </cell>
          <cell r="C959" t="str">
            <v>ML</v>
          </cell>
          <cell r="D959">
            <v>1900.8</v>
          </cell>
          <cell r="E959">
            <v>304.12799999999999</v>
          </cell>
          <cell r="F959">
            <v>2205</v>
          </cell>
        </row>
        <row r="960">
          <cell r="A960" t="str">
            <v>CABLE AL.DESN.#2 AWG TIPO AAAC</v>
          </cell>
          <cell r="B960">
            <v>931</v>
          </cell>
          <cell r="C960" t="str">
            <v>ML</v>
          </cell>
          <cell r="D960">
            <v>1117.2</v>
          </cell>
          <cell r="E960">
            <v>178.75200000000001</v>
          </cell>
          <cell r="F960">
            <v>1296</v>
          </cell>
        </row>
        <row r="961">
          <cell r="A961" t="str">
            <v>CABLE AL.DESN.#2/0 ACSR</v>
          </cell>
          <cell r="B961">
            <v>3733</v>
          </cell>
          <cell r="C961" t="str">
            <v>ML</v>
          </cell>
          <cell r="D961">
            <v>4479.5999999999995</v>
          </cell>
          <cell r="E961">
            <v>716.73599999999988</v>
          </cell>
          <cell r="F961">
            <v>5196</v>
          </cell>
        </row>
        <row r="962">
          <cell r="A962" t="str">
            <v>CABLE AL.DESN.#2/0 ASC</v>
          </cell>
          <cell r="B962">
            <v>3205</v>
          </cell>
          <cell r="C962" t="str">
            <v>ML</v>
          </cell>
          <cell r="D962">
            <v>3846</v>
          </cell>
          <cell r="E962">
            <v>615.36</v>
          </cell>
          <cell r="F962">
            <v>4461</v>
          </cell>
        </row>
        <row r="963">
          <cell r="A963" t="str">
            <v>CABLE AL.DESN.#3/0 ACSR</v>
          </cell>
          <cell r="B963">
            <v>5012</v>
          </cell>
          <cell r="C963" t="str">
            <v>ML</v>
          </cell>
          <cell r="D963">
            <v>6014.4</v>
          </cell>
          <cell r="E963">
            <v>962.30399999999997</v>
          </cell>
          <cell r="F963">
            <v>6977</v>
          </cell>
        </row>
        <row r="964">
          <cell r="A964" t="str">
            <v>CABLE AL.DESN.#4 ACSR</v>
          </cell>
          <cell r="B964">
            <v>1315</v>
          </cell>
          <cell r="C964" t="str">
            <v>ML</v>
          </cell>
          <cell r="D964">
            <v>1578</v>
          </cell>
          <cell r="E964">
            <v>252.48000000000002</v>
          </cell>
          <cell r="F964">
            <v>1830</v>
          </cell>
        </row>
        <row r="965">
          <cell r="A965" t="str">
            <v>CABLE AL.DESN.#4 ASC</v>
          </cell>
          <cell r="B965">
            <v>1038</v>
          </cell>
          <cell r="C965" t="str">
            <v>ML</v>
          </cell>
          <cell r="D965">
            <v>1245.5999999999999</v>
          </cell>
          <cell r="E965">
            <v>199.29599999999999</v>
          </cell>
          <cell r="F965">
            <v>1445</v>
          </cell>
        </row>
        <row r="966">
          <cell r="A966" t="str">
            <v>CABLE AL.DESN.#4 AWG TIPO AAAC</v>
          </cell>
          <cell r="B966">
            <v>596</v>
          </cell>
          <cell r="C966" t="str">
            <v>ML</v>
          </cell>
          <cell r="D966">
            <v>715.19999999999993</v>
          </cell>
          <cell r="E966">
            <v>114.43199999999999</v>
          </cell>
          <cell r="F966">
            <v>830</v>
          </cell>
        </row>
        <row r="967">
          <cell r="A967" t="str">
            <v>CABLE AL.DESN.#4/0 ACSR</v>
          </cell>
          <cell r="B967">
            <v>6014</v>
          </cell>
          <cell r="C967" t="str">
            <v>ML</v>
          </cell>
          <cell r="D967">
            <v>7216.8</v>
          </cell>
          <cell r="E967">
            <v>1154.6880000000001</v>
          </cell>
          <cell r="F967">
            <v>8371</v>
          </cell>
        </row>
        <row r="968">
          <cell r="A968" t="str">
            <v>CABLE AL.DESN.#4/0 ASC</v>
          </cell>
          <cell r="B968">
            <v>5069</v>
          </cell>
          <cell r="C968" t="str">
            <v>ML</v>
          </cell>
          <cell r="D968">
            <v>6082.8</v>
          </cell>
          <cell r="E968">
            <v>973.24800000000005</v>
          </cell>
          <cell r="F968">
            <v>7056</v>
          </cell>
        </row>
        <row r="969">
          <cell r="A969" t="str">
            <v>CABLE ALUMINIO No. 1 TW</v>
          </cell>
          <cell r="B969">
            <v>3632</v>
          </cell>
          <cell r="C969" t="str">
            <v>ML</v>
          </cell>
          <cell r="D969">
            <v>4358.3999999999996</v>
          </cell>
          <cell r="E969">
            <v>697.34399999999994</v>
          </cell>
          <cell r="F969">
            <v>5056</v>
          </cell>
        </row>
        <row r="970">
          <cell r="A970" t="str">
            <v>CABLE ALUMINIO No.2/0 TW</v>
          </cell>
          <cell r="B970">
            <v>5183</v>
          </cell>
          <cell r="C970" t="str">
            <v>ML</v>
          </cell>
          <cell r="D970">
            <v>6219.5999999999995</v>
          </cell>
          <cell r="E970">
            <v>995.13599999999997</v>
          </cell>
          <cell r="F970">
            <v>7215</v>
          </cell>
        </row>
        <row r="971">
          <cell r="A971" t="str">
            <v>CABLE COAXIAL No.RG 59</v>
          </cell>
          <cell r="B971">
            <v>615</v>
          </cell>
          <cell r="C971" t="str">
            <v>ML</v>
          </cell>
          <cell r="D971">
            <v>738</v>
          </cell>
          <cell r="E971">
            <v>118.08</v>
          </cell>
          <cell r="F971">
            <v>856</v>
          </cell>
        </row>
        <row r="972">
          <cell r="A972" t="str">
            <v>CABLE COBRE BATERIA 2</v>
          </cell>
          <cell r="B972">
            <v>8866</v>
          </cell>
          <cell r="C972" t="str">
            <v>ML</v>
          </cell>
          <cell r="D972">
            <v>10639.199999999999</v>
          </cell>
          <cell r="E972">
            <v>1702.2719999999999</v>
          </cell>
          <cell r="F972">
            <v>12341</v>
          </cell>
        </row>
        <row r="973">
          <cell r="A973" t="str">
            <v>CABLE COBRE BATERIA No.4THW</v>
          </cell>
          <cell r="B973">
            <v>5981</v>
          </cell>
          <cell r="C973" t="str">
            <v>ML</v>
          </cell>
          <cell r="D973">
            <v>7177.2</v>
          </cell>
          <cell r="E973">
            <v>1148.3520000000001</v>
          </cell>
          <cell r="F973">
            <v>8326</v>
          </cell>
        </row>
        <row r="974">
          <cell r="A974" t="str">
            <v>CABLE COBRE DESNUDO No.6</v>
          </cell>
          <cell r="B974">
            <v>4499</v>
          </cell>
          <cell r="C974" t="str">
            <v>ML</v>
          </cell>
          <cell r="D974">
            <v>5398.8</v>
          </cell>
          <cell r="E974">
            <v>863.80799999999999</v>
          </cell>
          <cell r="F974">
            <v>6263</v>
          </cell>
        </row>
        <row r="975">
          <cell r="A975" t="str">
            <v>CABLE COBRE No 10 THW CHIPA</v>
          </cell>
          <cell r="B975">
            <v>2049</v>
          </cell>
          <cell r="C975" t="str">
            <v>ML</v>
          </cell>
          <cell r="D975">
            <v>2458.7999999999997</v>
          </cell>
          <cell r="E975">
            <v>393.40799999999996</v>
          </cell>
          <cell r="F975">
            <v>2852</v>
          </cell>
        </row>
        <row r="976">
          <cell r="A976" t="str">
            <v>CABLE COBRE No 12 THW CHIPA</v>
          </cell>
          <cell r="B976">
            <v>911</v>
          </cell>
          <cell r="C976" t="str">
            <v>ML</v>
          </cell>
          <cell r="D976">
            <v>1093.2</v>
          </cell>
          <cell r="E976">
            <v>174.91200000000001</v>
          </cell>
          <cell r="F976">
            <v>1268</v>
          </cell>
        </row>
        <row r="977">
          <cell r="A977" t="str">
            <v>CABLE COBRE No 12 THW VERDE</v>
          </cell>
          <cell r="B977">
            <v>2049</v>
          </cell>
          <cell r="C977" t="str">
            <v>ML</v>
          </cell>
          <cell r="D977">
            <v>2458.7999999999997</v>
          </cell>
          <cell r="E977">
            <v>393.40799999999996</v>
          </cell>
          <cell r="F977">
            <v>2852</v>
          </cell>
        </row>
        <row r="978">
          <cell r="A978" t="str">
            <v>CABLE COBRE No 14 THW CHIPA</v>
          </cell>
          <cell r="B978">
            <v>632</v>
          </cell>
          <cell r="C978" t="str">
            <v>ML</v>
          </cell>
          <cell r="D978">
            <v>758.4</v>
          </cell>
          <cell r="E978">
            <v>121.34399999999999</v>
          </cell>
          <cell r="F978">
            <v>880</v>
          </cell>
        </row>
        <row r="979">
          <cell r="A979" t="str">
            <v>CABLE COBRE No 8 THW VERDE</v>
          </cell>
          <cell r="B979">
            <v>3200</v>
          </cell>
          <cell r="C979" t="str">
            <v>ML</v>
          </cell>
          <cell r="D979">
            <v>3840</v>
          </cell>
          <cell r="E979">
            <v>614.4</v>
          </cell>
          <cell r="F979">
            <v>4454</v>
          </cell>
        </row>
        <row r="980">
          <cell r="A980" t="str">
            <v>CABLE COBRE No 8X18 CONTROL S/PANTALLA</v>
          </cell>
          <cell r="B980">
            <v>4064</v>
          </cell>
          <cell r="C980" t="str">
            <v>ML</v>
          </cell>
          <cell r="D980">
            <v>4876.8</v>
          </cell>
          <cell r="E980">
            <v>780.28800000000001</v>
          </cell>
          <cell r="F980">
            <v>5657</v>
          </cell>
        </row>
        <row r="981">
          <cell r="A981" t="str">
            <v>CABLE COBRE No,6 NEGRO TIPO NT</v>
          </cell>
          <cell r="B981">
            <v>5200</v>
          </cell>
          <cell r="C981" t="str">
            <v>ML</v>
          </cell>
          <cell r="D981">
            <v>6240</v>
          </cell>
          <cell r="E981">
            <v>998.4</v>
          </cell>
          <cell r="F981">
            <v>7238</v>
          </cell>
        </row>
        <row r="982">
          <cell r="A982" t="str">
            <v>CABLE COBRE No. 10 BLANCO SILICONADO</v>
          </cell>
          <cell r="B982">
            <v>2049</v>
          </cell>
          <cell r="C982" t="str">
            <v>ML</v>
          </cell>
          <cell r="D982">
            <v>2458.7999999999997</v>
          </cell>
          <cell r="E982">
            <v>393.40799999999996</v>
          </cell>
          <cell r="F982">
            <v>2852</v>
          </cell>
        </row>
        <row r="983">
          <cell r="A983" t="str">
            <v>CABLE COBRE No. 10 THW  AMARILLO ICONEL</v>
          </cell>
          <cell r="B983">
            <v>2049</v>
          </cell>
          <cell r="C983" t="str">
            <v>ML</v>
          </cell>
          <cell r="D983">
            <v>2458.7999999999997</v>
          </cell>
          <cell r="E983">
            <v>393.40799999999996</v>
          </cell>
          <cell r="F983">
            <v>2852</v>
          </cell>
        </row>
        <row r="984">
          <cell r="A984" t="str">
            <v>CABLE COBRE No. 10 THW  AMARILLO PROCABL</v>
          </cell>
          <cell r="B984">
            <v>2049</v>
          </cell>
          <cell r="C984" t="str">
            <v>ML</v>
          </cell>
          <cell r="D984">
            <v>2458.7999999999997</v>
          </cell>
          <cell r="E984">
            <v>393.40799999999996</v>
          </cell>
          <cell r="F984">
            <v>2852</v>
          </cell>
        </row>
        <row r="985">
          <cell r="A985" t="str">
            <v>CABLE COBRE No. 10 THW  AZUL PROCABLES</v>
          </cell>
          <cell r="B985">
            <v>2049</v>
          </cell>
          <cell r="C985" t="str">
            <v>ML</v>
          </cell>
          <cell r="D985">
            <v>2458.7999999999997</v>
          </cell>
          <cell r="E985">
            <v>393.40799999999996</v>
          </cell>
          <cell r="F985">
            <v>2852</v>
          </cell>
        </row>
        <row r="986">
          <cell r="A986" t="str">
            <v>CABLE COBRE No. 10 THW  ROJO PROCABLES</v>
          </cell>
          <cell r="B986">
            <v>2049</v>
          </cell>
          <cell r="C986" t="str">
            <v>ML</v>
          </cell>
          <cell r="D986">
            <v>2458.7999999999997</v>
          </cell>
          <cell r="E986">
            <v>393.40799999999996</v>
          </cell>
          <cell r="F986">
            <v>2852</v>
          </cell>
        </row>
        <row r="987">
          <cell r="A987" t="str">
            <v>CABLE COBRE No. 10 THW AZUL ICONEL</v>
          </cell>
          <cell r="B987">
            <v>2049</v>
          </cell>
          <cell r="C987" t="str">
            <v>ML</v>
          </cell>
          <cell r="D987">
            <v>2458.7999999999997</v>
          </cell>
          <cell r="E987">
            <v>393.40799999999996</v>
          </cell>
          <cell r="F987">
            <v>2852</v>
          </cell>
        </row>
        <row r="988">
          <cell r="A988" t="str">
            <v>CABLE COBRE No. 10 THW BLANCO ICONEL</v>
          </cell>
          <cell r="B988">
            <v>2049</v>
          </cell>
          <cell r="C988" t="str">
            <v>ML</v>
          </cell>
          <cell r="D988">
            <v>2458.7999999999997</v>
          </cell>
          <cell r="E988">
            <v>393.40799999999996</v>
          </cell>
          <cell r="F988">
            <v>2852</v>
          </cell>
        </row>
        <row r="989">
          <cell r="A989" t="str">
            <v>CABLE COBRE No. 10 THW VERDE ICONEL</v>
          </cell>
          <cell r="B989">
            <v>2049</v>
          </cell>
          <cell r="C989" t="str">
            <v>ML</v>
          </cell>
          <cell r="D989">
            <v>2458.7999999999997</v>
          </cell>
          <cell r="E989">
            <v>393.40799999999996</v>
          </cell>
          <cell r="F989">
            <v>2852</v>
          </cell>
        </row>
        <row r="990">
          <cell r="A990" t="str">
            <v>CABLE COBRE No. 10X10 CONTROL S/PANTALLA</v>
          </cell>
          <cell r="B990">
            <v>15520</v>
          </cell>
          <cell r="C990" t="str">
            <v>ML</v>
          </cell>
          <cell r="D990">
            <v>18624</v>
          </cell>
          <cell r="E990">
            <v>2979.84</v>
          </cell>
          <cell r="F990">
            <v>21604</v>
          </cell>
        </row>
        <row r="991">
          <cell r="A991" t="str">
            <v>CABLE COBRE No. 10X12 CONTROL S/PANTALLA</v>
          </cell>
          <cell r="B991">
            <v>11085</v>
          </cell>
          <cell r="C991" t="str">
            <v>ML</v>
          </cell>
          <cell r="D991">
            <v>13302</v>
          </cell>
          <cell r="E991">
            <v>2128.3200000000002</v>
          </cell>
          <cell r="F991">
            <v>15430</v>
          </cell>
        </row>
        <row r="992">
          <cell r="A992" t="str">
            <v>CABLE COBRE No. 10X14 CONTROL S/PANTALLA</v>
          </cell>
          <cell r="B992">
            <v>8795</v>
          </cell>
          <cell r="C992" t="str">
            <v>ML</v>
          </cell>
          <cell r="D992">
            <v>10554</v>
          </cell>
          <cell r="E992">
            <v>1688.64</v>
          </cell>
          <cell r="F992">
            <v>12243</v>
          </cell>
        </row>
        <row r="993">
          <cell r="A993" t="str">
            <v>CABLE COBRE No. 12 THW AZUL PROCABLES</v>
          </cell>
          <cell r="B993">
            <v>1300</v>
          </cell>
          <cell r="C993" t="str">
            <v>ML</v>
          </cell>
          <cell r="D993">
            <v>1560</v>
          </cell>
          <cell r="E993">
            <v>249.6</v>
          </cell>
          <cell r="F993">
            <v>1810</v>
          </cell>
        </row>
        <row r="994">
          <cell r="A994" t="str">
            <v>CABLE COBRE No. 12 THW BLANCO PROCABLES</v>
          </cell>
          <cell r="B994">
            <v>1300</v>
          </cell>
          <cell r="C994" t="str">
            <v>ML</v>
          </cell>
          <cell r="D994">
            <v>1560</v>
          </cell>
          <cell r="E994">
            <v>249.6</v>
          </cell>
          <cell r="F994">
            <v>1810</v>
          </cell>
        </row>
        <row r="995">
          <cell r="A995" t="str">
            <v>CABLE COBRE No. 12 THW ROJO ICONEL</v>
          </cell>
          <cell r="B995">
            <v>1300</v>
          </cell>
          <cell r="C995" t="str">
            <v>ML</v>
          </cell>
          <cell r="D995">
            <v>1560</v>
          </cell>
          <cell r="E995">
            <v>249.6</v>
          </cell>
          <cell r="F995">
            <v>1810</v>
          </cell>
        </row>
        <row r="996">
          <cell r="A996" t="str">
            <v>CABLE COBRE No. 12 THW ROJO PROCABLES</v>
          </cell>
          <cell r="B996">
            <v>1300</v>
          </cell>
          <cell r="C996" t="str">
            <v>ML</v>
          </cell>
          <cell r="D996">
            <v>1560</v>
          </cell>
          <cell r="E996">
            <v>249.6</v>
          </cell>
          <cell r="F996">
            <v>1810</v>
          </cell>
        </row>
        <row r="997">
          <cell r="A997" t="str">
            <v>CABLE COBRE No. 12 THW VERDE PROCABLES</v>
          </cell>
          <cell r="B997">
            <v>1300</v>
          </cell>
          <cell r="C997" t="str">
            <v>ML</v>
          </cell>
          <cell r="D997">
            <v>1560</v>
          </cell>
          <cell r="E997">
            <v>249.6</v>
          </cell>
          <cell r="F997">
            <v>1810</v>
          </cell>
        </row>
        <row r="998">
          <cell r="A998" t="str">
            <v>CABLE COBRE No. 12X12 CONTROL S/PANTALLA</v>
          </cell>
          <cell r="B998">
            <v>13212</v>
          </cell>
          <cell r="C998" t="str">
            <v>ML</v>
          </cell>
          <cell r="D998">
            <v>15854.4</v>
          </cell>
          <cell r="E998">
            <v>2536.7040000000002</v>
          </cell>
          <cell r="F998">
            <v>18391</v>
          </cell>
        </row>
        <row r="999">
          <cell r="A999" t="str">
            <v>CABLE COBRE No. 12X14 CONTROL S/PANTALLA</v>
          </cell>
          <cell r="B999">
            <v>10531</v>
          </cell>
          <cell r="C999" t="str">
            <v>ML</v>
          </cell>
          <cell r="D999">
            <v>12637.199999999999</v>
          </cell>
          <cell r="E999">
            <v>2021.9519999999998</v>
          </cell>
          <cell r="F999">
            <v>14659</v>
          </cell>
        </row>
        <row r="1000">
          <cell r="A1000" t="str">
            <v>CABLE COBRE No. 14 BLANCO SILICONADO</v>
          </cell>
          <cell r="B1000">
            <v>1270</v>
          </cell>
          <cell r="C1000" t="str">
            <v>ML</v>
          </cell>
          <cell r="D1000">
            <v>1524</v>
          </cell>
          <cell r="E1000">
            <v>243.84</v>
          </cell>
          <cell r="F1000">
            <v>1768</v>
          </cell>
        </row>
        <row r="1001">
          <cell r="A1001" t="str">
            <v>CABLE COBRE No. 14 THW NEGRO</v>
          </cell>
          <cell r="B1001">
            <v>632</v>
          </cell>
          <cell r="C1001" t="str">
            <v>ML</v>
          </cell>
          <cell r="D1001">
            <v>758.4</v>
          </cell>
          <cell r="E1001">
            <v>121.34399999999999</v>
          </cell>
          <cell r="F1001">
            <v>880</v>
          </cell>
        </row>
        <row r="1002">
          <cell r="A1002" t="str">
            <v>CABLE COBRE No. 14 THW NEGRO ICONEL</v>
          </cell>
          <cell r="B1002">
            <v>632</v>
          </cell>
          <cell r="C1002" t="str">
            <v>ML</v>
          </cell>
          <cell r="D1002">
            <v>758.4</v>
          </cell>
          <cell r="E1002">
            <v>121.34399999999999</v>
          </cell>
          <cell r="F1002">
            <v>880</v>
          </cell>
        </row>
        <row r="1003">
          <cell r="A1003" t="str">
            <v>CABLE COBRE No. 2X10 CONTROL S/PANTALLA</v>
          </cell>
          <cell r="B1003">
            <v>4026</v>
          </cell>
          <cell r="C1003" t="str">
            <v>ML</v>
          </cell>
          <cell r="D1003">
            <v>4831.2</v>
          </cell>
          <cell r="E1003">
            <v>772.99199999999996</v>
          </cell>
          <cell r="F1003">
            <v>5604</v>
          </cell>
        </row>
        <row r="1004">
          <cell r="A1004" t="str">
            <v>CABLE COBRE No. 2X12 CONTROL S/PANTALLA</v>
          </cell>
          <cell r="B1004">
            <v>3007</v>
          </cell>
          <cell r="C1004" t="str">
            <v>ML</v>
          </cell>
          <cell r="D1004">
            <v>3608.4</v>
          </cell>
          <cell r="E1004">
            <v>577.34400000000005</v>
          </cell>
          <cell r="F1004">
            <v>4186</v>
          </cell>
        </row>
        <row r="1005">
          <cell r="A1005" t="str">
            <v>CABLE COBRE No. 3X10 CONTROL S/PANTALLA</v>
          </cell>
          <cell r="B1005">
            <v>5636</v>
          </cell>
          <cell r="C1005" t="str">
            <v>ML</v>
          </cell>
          <cell r="D1005">
            <v>6763.2</v>
          </cell>
          <cell r="E1005">
            <v>1082.1120000000001</v>
          </cell>
          <cell r="F1005">
            <v>7845</v>
          </cell>
        </row>
        <row r="1006">
          <cell r="A1006" t="str">
            <v>CABLE COBRE No. 3X12 CONTROL S/PANTALLA</v>
          </cell>
          <cell r="B1006">
            <v>4158</v>
          </cell>
          <cell r="C1006" t="str">
            <v>ML</v>
          </cell>
          <cell r="D1006">
            <v>4989.5999999999995</v>
          </cell>
          <cell r="E1006">
            <v>798.3359999999999</v>
          </cell>
          <cell r="F1006">
            <v>5788</v>
          </cell>
        </row>
        <row r="1007">
          <cell r="A1007" t="str">
            <v>CABLE COBRE No. 3X16 CONTROL S/PANTALLA</v>
          </cell>
          <cell r="B1007">
            <v>2347</v>
          </cell>
          <cell r="C1007" t="str">
            <v>ML</v>
          </cell>
          <cell r="D1007">
            <v>2816.4</v>
          </cell>
          <cell r="E1007">
            <v>450.62400000000002</v>
          </cell>
          <cell r="F1007">
            <v>3267</v>
          </cell>
        </row>
        <row r="1008">
          <cell r="A1008" t="str">
            <v>CABLE COBRE No. 4X10 CONTROL S/PANTALLA</v>
          </cell>
          <cell r="B1008">
            <v>7113</v>
          </cell>
          <cell r="C1008" t="str">
            <v>ML</v>
          </cell>
          <cell r="D1008">
            <v>8535.6</v>
          </cell>
          <cell r="E1008">
            <v>1365.6960000000001</v>
          </cell>
          <cell r="F1008">
            <v>9901</v>
          </cell>
        </row>
        <row r="1009">
          <cell r="A1009" t="str">
            <v>CABLE COBRE No. 4X12 CONTROL S/PANTALLA</v>
          </cell>
          <cell r="B1009">
            <v>5174</v>
          </cell>
          <cell r="C1009" t="str">
            <v>ML</v>
          </cell>
          <cell r="D1009">
            <v>6208.8</v>
          </cell>
          <cell r="E1009">
            <v>993.40800000000002</v>
          </cell>
          <cell r="F1009">
            <v>7202</v>
          </cell>
        </row>
        <row r="1010">
          <cell r="A1010" t="str">
            <v>CABLE COBRE No. 4X14 CONTROL S/PANTALLA</v>
          </cell>
          <cell r="B1010">
            <v>3807</v>
          </cell>
          <cell r="C1010" t="str">
            <v>ML</v>
          </cell>
          <cell r="D1010">
            <v>4568.3999999999996</v>
          </cell>
          <cell r="E1010">
            <v>730.94399999999996</v>
          </cell>
          <cell r="F1010">
            <v>5299</v>
          </cell>
        </row>
        <row r="1011">
          <cell r="A1011" t="str">
            <v>CABLE COBRE No. 4X6 CONTROL S/PANTALLA</v>
          </cell>
          <cell r="B1011">
            <v>16634</v>
          </cell>
          <cell r="C1011" t="str">
            <v>ML</v>
          </cell>
          <cell r="D1011">
            <v>19960.8</v>
          </cell>
          <cell r="E1011">
            <v>3193.7280000000001</v>
          </cell>
          <cell r="F1011">
            <v>23155</v>
          </cell>
        </row>
        <row r="1012">
          <cell r="A1012" t="str">
            <v>CABLE COBRE No. 6X10 CONTROL S/PANTALLA</v>
          </cell>
          <cell r="B1012">
            <v>9977</v>
          </cell>
          <cell r="C1012" t="str">
            <v>ML</v>
          </cell>
          <cell r="D1012">
            <v>11972.4</v>
          </cell>
          <cell r="E1012">
            <v>1915.5840000000001</v>
          </cell>
          <cell r="F1012">
            <v>13888</v>
          </cell>
        </row>
        <row r="1013">
          <cell r="A1013" t="str">
            <v>CABLE COBRE No. 6X12 CONTROL S/PANTALLA</v>
          </cell>
          <cell r="B1013">
            <v>7113</v>
          </cell>
          <cell r="C1013" t="str">
            <v>ML</v>
          </cell>
          <cell r="D1013">
            <v>8535.6</v>
          </cell>
          <cell r="E1013">
            <v>1365.6960000000001</v>
          </cell>
          <cell r="F1013">
            <v>9901</v>
          </cell>
        </row>
        <row r="1014">
          <cell r="A1014" t="str">
            <v>CABLE COBRE No. 7X12 CONTROL S/PANTALLA</v>
          </cell>
          <cell r="B1014">
            <v>7945</v>
          </cell>
          <cell r="C1014" t="str">
            <v>ML</v>
          </cell>
          <cell r="D1014">
            <v>9534</v>
          </cell>
          <cell r="E1014">
            <v>1525.44</v>
          </cell>
          <cell r="F1014">
            <v>11059</v>
          </cell>
        </row>
        <row r="1015">
          <cell r="A1015" t="str">
            <v>CABLE COBRE No. 8 THW AMARILLO ICONEL</v>
          </cell>
          <cell r="B1015">
            <v>3200</v>
          </cell>
          <cell r="C1015" t="str">
            <v>ML</v>
          </cell>
          <cell r="D1015">
            <v>3840</v>
          </cell>
          <cell r="E1015">
            <v>614.4</v>
          </cell>
          <cell r="F1015">
            <v>4454</v>
          </cell>
        </row>
        <row r="1016">
          <cell r="A1016" t="str">
            <v>CABLE COBRE No. 8 THW AZUL</v>
          </cell>
          <cell r="B1016">
            <v>3200</v>
          </cell>
          <cell r="C1016" t="str">
            <v>ML</v>
          </cell>
          <cell r="D1016">
            <v>3840</v>
          </cell>
          <cell r="E1016">
            <v>614.4</v>
          </cell>
          <cell r="F1016">
            <v>4454</v>
          </cell>
        </row>
        <row r="1017">
          <cell r="A1017" t="str">
            <v>CABLE COBRE No. 8 THW ROJO</v>
          </cell>
          <cell r="B1017">
            <v>3200</v>
          </cell>
          <cell r="C1017" t="str">
            <v>ML</v>
          </cell>
          <cell r="D1017">
            <v>3840</v>
          </cell>
          <cell r="E1017">
            <v>614.4</v>
          </cell>
          <cell r="F1017">
            <v>4454</v>
          </cell>
        </row>
        <row r="1018">
          <cell r="A1018" t="str">
            <v>CABLE COBRE No. 8 THW VERDE ICONEL</v>
          </cell>
          <cell r="B1018">
            <v>3200</v>
          </cell>
          <cell r="C1018" t="str">
            <v>ML</v>
          </cell>
          <cell r="D1018">
            <v>3840</v>
          </cell>
          <cell r="E1018">
            <v>614.4</v>
          </cell>
          <cell r="F1018">
            <v>4454</v>
          </cell>
        </row>
        <row r="1019">
          <cell r="A1019" t="str">
            <v>CABLE COBRE No. 8X12 CONTROL S/PANTALLA</v>
          </cell>
          <cell r="B1019">
            <v>9054</v>
          </cell>
          <cell r="C1019" t="str">
            <v>ML</v>
          </cell>
          <cell r="D1019">
            <v>10864.8</v>
          </cell>
          <cell r="E1019">
            <v>1738.3679999999999</v>
          </cell>
          <cell r="F1019">
            <v>12603</v>
          </cell>
        </row>
        <row r="1020">
          <cell r="A1020" t="str">
            <v>CABLE COBRE No.10 THW AMARILLO</v>
          </cell>
          <cell r="B1020">
            <v>2049</v>
          </cell>
          <cell r="C1020" t="str">
            <v>ML</v>
          </cell>
          <cell r="D1020">
            <v>2458.7999999999997</v>
          </cell>
          <cell r="E1020">
            <v>393.40799999999996</v>
          </cell>
          <cell r="F1020">
            <v>2852</v>
          </cell>
        </row>
        <row r="1021">
          <cell r="A1021" t="str">
            <v>CABLE COBRE No.10 THW BLANCO</v>
          </cell>
          <cell r="B1021">
            <v>2049</v>
          </cell>
          <cell r="C1021" t="str">
            <v>ML</v>
          </cell>
          <cell r="D1021">
            <v>2458.7999999999997</v>
          </cell>
          <cell r="E1021">
            <v>393.40799999999996</v>
          </cell>
          <cell r="F1021">
            <v>2852</v>
          </cell>
        </row>
        <row r="1022">
          <cell r="A1022" t="str">
            <v>CABLE COBRE No.10 THW NEGRO</v>
          </cell>
          <cell r="B1022">
            <v>2000</v>
          </cell>
          <cell r="C1022" t="str">
            <v>ML</v>
          </cell>
          <cell r="D1022">
            <v>2400</v>
          </cell>
          <cell r="E1022">
            <v>384</v>
          </cell>
          <cell r="F1022">
            <v>2784</v>
          </cell>
        </row>
        <row r="1023">
          <cell r="A1023" t="str">
            <v>CABLE COBRE No.10 THW NEGRO ICONEL</v>
          </cell>
          <cell r="B1023">
            <v>2049</v>
          </cell>
          <cell r="C1023" t="str">
            <v>ML</v>
          </cell>
          <cell r="D1023">
            <v>2458.7999999999997</v>
          </cell>
          <cell r="E1023">
            <v>393.40799999999996</v>
          </cell>
          <cell r="F1023">
            <v>2852</v>
          </cell>
        </row>
        <row r="1024">
          <cell r="A1024" t="str">
            <v>CABLE COBRE No.10 THW ROJO</v>
          </cell>
          <cell r="B1024">
            <v>2049</v>
          </cell>
          <cell r="C1024" t="str">
            <v>ML</v>
          </cell>
          <cell r="D1024">
            <v>2458.7999999999997</v>
          </cell>
          <cell r="E1024">
            <v>393.40799999999996</v>
          </cell>
          <cell r="F1024">
            <v>2852</v>
          </cell>
        </row>
        <row r="1025">
          <cell r="A1025" t="str">
            <v>CABLE COBRE No.10 THW VERDE</v>
          </cell>
          <cell r="B1025">
            <v>2049</v>
          </cell>
          <cell r="C1025" t="str">
            <v>ML</v>
          </cell>
          <cell r="D1025">
            <v>2458.7999999999997</v>
          </cell>
          <cell r="E1025">
            <v>393.40799999999996</v>
          </cell>
          <cell r="F1025">
            <v>2852</v>
          </cell>
        </row>
        <row r="1026">
          <cell r="A1026" t="str">
            <v>CABLE COBRE No.12 THW AMARILLO</v>
          </cell>
          <cell r="B1026">
            <v>1425</v>
          </cell>
          <cell r="C1026" t="str">
            <v>ML</v>
          </cell>
          <cell r="D1026">
            <v>1710</v>
          </cell>
          <cell r="E1026">
            <v>273.60000000000002</v>
          </cell>
          <cell r="F1026">
            <v>1984</v>
          </cell>
        </row>
        <row r="1027">
          <cell r="A1027" t="str">
            <v>CABLE COBRE No.12 THW AZUL</v>
          </cell>
          <cell r="B1027">
            <v>1425</v>
          </cell>
          <cell r="C1027" t="str">
            <v>ML</v>
          </cell>
          <cell r="D1027">
            <v>1710</v>
          </cell>
          <cell r="E1027">
            <v>273.60000000000002</v>
          </cell>
          <cell r="F1027">
            <v>1984</v>
          </cell>
        </row>
        <row r="1028">
          <cell r="A1028" t="str">
            <v>CABLE COBRE No.12 THW BLANCO</v>
          </cell>
          <cell r="B1028">
            <v>1425</v>
          </cell>
          <cell r="C1028" t="str">
            <v>ML</v>
          </cell>
          <cell r="D1028">
            <v>1710</v>
          </cell>
          <cell r="E1028">
            <v>273.60000000000002</v>
          </cell>
          <cell r="F1028">
            <v>1984</v>
          </cell>
        </row>
        <row r="1029">
          <cell r="A1029" t="str">
            <v>CABLE COBRE No.12 THW NEGRO</v>
          </cell>
          <cell r="B1029">
            <v>1425</v>
          </cell>
          <cell r="C1029" t="str">
            <v>ML</v>
          </cell>
          <cell r="D1029">
            <v>1710</v>
          </cell>
          <cell r="E1029">
            <v>273.60000000000002</v>
          </cell>
          <cell r="F1029">
            <v>1984</v>
          </cell>
        </row>
        <row r="1030">
          <cell r="A1030" t="str">
            <v>CABLE COBRE No.12 THW ROJO</v>
          </cell>
          <cell r="B1030">
            <v>1425</v>
          </cell>
          <cell r="C1030" t="str">
            <v>ML</v>
          </cell>
          <cell r="D1030">
            <v>1710</v>
          </cell>
          <cell r="E1030">
            <v>273.60000000000002</v>
          </cell>
          <cell r="F1030">
            <v>1984</v>
          </cell>
        </row>
        <row r="1031">
          <cell r="A1031" t="str">
            <v>CABLE COBRE No.14 NARANJA</v>
          </cell>
          <cell r="B1031">
            <v>1200</v>
          </cell>
          <cell r="C1031" t="str">
            <v>ML</v>
          </cell>
          <cell r="D1031">
            <v>1440</v>
          </cell>
          <cell r="E1031">
            <v>230.4</v>
          </cell>
          <cell r="F1031">
            <v>1670</v>
          </cell>
        </row>
        <row r="1032">
          <cell r="A1032" t="str">
            <v>CABLE COBRE No.14 THW AMARILLO</v>
          </cell>
          <cell r="B1032">
            <v>1200</v>
          </cell>
          <cell r="C1032" t="str">
            <v>ML</v>
          </cell>
          <cell r="D1032">
            <v>1440</v>
          </cell>
          <cell r="E1032">
            <v>230.4</v>
          </cell>
          <cell r="F1032">
            <v>1670</v>
          </cell>
        </row>
        <row r="1033">
          <cell r="A1033" t="str">
            <v>CABLE COBRE No.14 THW AZUL</v>
          </cell>
          <cell r="B1033">
            <v>1200</v>
          </cell>
          <cell r="C1033" t="str">
            <v>ML</v>
          </cell>
          <cell r="D1033">
            <v>1440</v>
          </cell>
          <cell r="E1033">
            <v>230.4</v>
          </cell>
          <cell r="F1033">
            <v>1670</v>
          </cell>
        </row>
        <row r="1034">
          <cell r="A1034" t="str">
            <v>CABLE COBRE No.14 THW BLANCO</v>
          </cell>
          <cell r="B1034">
            <v>1200</v>
          </cell>
          <cell r="C1034" t="str">
            <v>ML</v>
          </cell>
          <cell r="D1034">
            <v>1440</v>
          </cell>
          <cell r="E1034">
            <v>230.4</v>
          </cell>
          <cell r="F1034">
            <v>1670</v>
          </cell>
        </row>
        <row r="1035">
          <cell r="A1035" t="str">
            <v>CABLE COBRE No.14 THW ROJO</v>
          </cell>
          <cell r="B1035">
            <v>1200</v>
          </cell>
          <cell r="C1035" t="str">
            <v>ML</v>
          </cell>
          <cell r="D1035">
            <v>1440</v>
          </cell>
          <cell r="E1035">
            <v>230.4</v>
          </cell>
          <cell r="F1035">
            <v>1670</v>
          </cell>
        </row>
        <row r="1036">
          <cell r="A1036" t="str">
            <v>CABLE COBRE No.14THW VERDE</v>
          </cell>
          <cell r="B1036">
            <v>1200</v>
          </cell>
          <cell r="C1036" t="str">
            <v>ML</v>
          </cell>
          <cell r="D1036">
            <v>1440</v>
          </cell>
          <cell r="E1036">
            <v>230.4</v>
          </cell>
          <cell r="F1036">
            <v>1670</v>
          </cell>
        </row>
        <row r="1037">
          <cell r="A1037" t="str">
            <v>CABLE COBRE No.16 BLANCO SILICONADO</v>
          </cell>
          <cell r="B1037">
            <v>909</v>
          </cell>
          <cell r="C1037" t="str">
            <v>ML</v>
          </cell>
          <cell r="D1037">
            <v>1090.8</v>
          </cell>
          <cell r="E1037">
            <v>174.52799999999999</v>
          </cell>
          <cell r="F1037">
            <v>1265</v>
          </cell>
        </row>
        <row r="1038">
          <cell r="A1038" t="str">
            <v>CABLE COBRE No.18 BLANCO SILICONADO</v>
          </cell>
          <cell r="B1038">
            <v>814</v>
          </cell>
          <cell r="C1038" t="str">
            <v>ML</v>
          </cell>
          <cell r="D1038">
            <v>976.8</v>
          </cell>
          <cell r="E1038">
            <v>156.28799999999998</v>
          </cell>
          <cell r="F1038">
            <v>1133</v>
          </cell>
        </row>
        <row r="1039">
          <cell r="A1039" t="str">
            <v>CABLE COBRE No.2 THW VERDE</v>
          </cell>
          <cell r="B1039">
            <v>10938</v>
          </cell>
          <cell r="C1039" t="str">
            <v>ML</v>
          </cell>
          <cell r="D1039">
            <v>13125.6</v>
          </cell>
          <cell r="E1039">
            <v>2100.096</v>
          </cell>
          <cell r="F1039">
            <v>15226</v>
          </cell>
        </row>
        <row r="1040">
          <cell r="A1040" t="str">
            <v>CABLE COBRE No.4 THW AMARILLO</v>
          </cell>
          <cell r="B1040">
            <v>7045</v>
          </cell>
          <cell r="C1040" t="str">
            <v>ML</v>
          </cell>
          <cell r="D1040">
            <v>8454</v>
          </cell>
          <cell r="E1040">
            <v>1352.64</v>
          </cell>
          <cell r="F1040">
            <v>9807</v>
          </cell>
        </row>
        <row r="1041">
          <cell r="A1041" t="str">
            <v>CABLE COBRE No.4 THW AZUL</v>
          </cell>
          <cell r="B1041">
            <v>7045</v>
          </cell>
          <cell r="C1041" t="str">
            <v>ML</v>
          </cell>
          <cell r="D1041">
            <v>8454</v>
          </cell>
          <cell r="E1041">
            <v>1352.64</v>
          </cell>
          <cell r="F1041">
            <v>9807</v>
          </cell>
        </row>
        <row r="1042">
          <cell r="A1042" t="str">
            <v>CABLE COBRE No.4 THW NEGRO</v>
          </cell>
          <cell r="B1042">
            <v>7045</v>
          </cell>
          <cell r="C1042" t="str">
            <v>ML</v>
          </cell>
          <cell r="D1042">
            <v>8454</v>
          </cell>
          <cell r="E1042">
            <v>1352.64</v>
          </cell>
          <cell r="F1042">
            <v>9807</v>
          </cell>
        </row>
        <row r="1043">
          <cell r="A1043" t="str">
            <v>CABLE COBRE No.6 THW AMARILLO</v>
          </cell>
          <cell r="B1043">
            <v>4569</v>
          </cell>
          <cell r="C1043" t="str">
            <v>ML</v>
          </cell>
          <cell r="D1043">
            <v>5482.8</v>
          </cell>
          <cell r="E1043">
            <v>877.24800000000005</v>
          </cell>
          <cell r="F1043">
            <v>6360</v>
          </cell>
        </row>
        <row r="1044">
          <cell r="A1044" t="str">
            <v>CABLE COBRE No.6 THW NEGRO</v>
          </cell>
          <cell r="B1044">
            <v>4569</v>
          </cell>
          <cell r="C1044" t="str">
            <v>ML</v>
          </cell>
          <cell r="D1044">
            <v>5482.8</v>
          </cell>
          <cell r="E1044">
            <v>877.24800000000005</v>
          </cell>
          <cell r="F1044">
            <v>6360</v>
          </cell>
        </row>
        <row r="1045">
          <cell r="A1045" t="str">
            <v>CABLE COBRE No.6 THW NEGRO ICONEL</v>
          </cell>
          <cell r="B1045">
            <v>4569</v>
          </cell>
          <cell r="C1045" t="str">
            <v>ML</v>
          </cell>
          <cell r="D1045">
            <v>5482.8</v>
          </cell>
          <cell r="E1045">
            <v>877.24800000000005</v>
          </cell>
          <cell r="F1045">
            <v>6360</v>
          </cell>
        </row>
        <row r="1046">
          <cell r="A1046" t="str">
            <v>CABLE COBRE No.6 THW ROJO</v>
          </cell>
          <cell r="B1046">
            <v>4569</v>
          </cell>
          <cell r="C1046" t="str">
            <v>ML</v>
          </cell>
          <cell r="D1046">
            <v>5482.8</v>
          </cell>
          <cell r="E1046">
            <v>877.24800000000005</v>
          </cell>
          <cell r="F1046">
            <v>6360</v>
          </cell>
        </row>
        <row r="1047">
          <cell r="A1047" t="str">
            <v>CABLE COBRE No.6 THW ROJO ICONEL</v>
          </cell>
          <cell r="B1047">
            <v>4569</v>
          </cell>
          <cell r="C1047" t="str">
            <v>ML</v>
          </cell>
          <cell r="D1047">
            <v>5482.8</v>
          </cell>
          <cell r="E1047">
            <v>877.24800000000005</v>
          </cell>
          <cell r="F1047">
            <v>6360</v>
          </cell>
        </row>
        <row r="1048">
          <cell r="A1048" t="str">
            <v>CABLE COBRE No.6 THW VERDE</v>
          </cell>
          <cell r="B1048">
            <v>4569</v>
          </cell>
          <cell r="C1048" t="str">
            <v>ML</v>
          </cell>
          <cell r="D1048">
            <v>5482.8</v>
          </cell>
          <cell r="E1048">
            <v>877.24800000000005</v>
          </cell>
          <cell r="F1048">
            <v>6360</v>
          </cell>
        </row>
        <row r="1049">
          <cell r="A1049" t="str">
            <v>CABLE COBRE No.6THW BLANCO</v>
          </cell>
          <cell r="B1049">
            <v>4569</v>
          </cell>
          <cell r="C1049" t="str">
            <v>ML</v>
          </cell>
          <cell r="D1049">
            <v>5482.8</v>
          </cell>
          <cell r="E1049">
            <v>877.24800000000005</v>
          </cell>
          <cell r="F1049">
            <v>6360</v>
          </cell>
        </row>
        <row r="1050">
          <cell r="A1050" t="str">
            <v>CABLE COBRE No.8 THW   NEGRO ICONEL</v>
          </cell>
          <cell r="B1050">
            <v>3200</v>
          </cell>
          <cell r="C1050" t="str">
            <v>ML</v>
          </cell>
          <cell r="D1050">
            <v>3840</v>
          </cell>
          <cell r="E1050">
            <v>614.4</v>
          </cell>
          <cell r="F1050">
            <v>4454</v>
          </cell>
        </row>
        <row r="1051">
          <cell r="A1051" t="str">
            <v>CABLE COBRE No.8 THW AZUL</v>
          </cell>
          <cell r="B1051">
            <v>3200</v>
          </cell>
          <cell r="C1051" t="str">
            <v>ML</v>
          </cell>
          <cell r="D1051">
            <v>3840</v>
          </cell>
          <cell r="E1051">
            <v>614.4</v>
          </cell>
          <cell r="F1051">
            <v>4454</v>
          </cell>
        </row>
        <row r="1052">
          <cell r="A1052" t="str">
            <v>CABLE COBRE No.8 THW BLANCO</v>
          </cell>
          <cell r="B1052">
            <v>3200</v>
          </cell>
          <cell r="C1052" t="str">
            <v>ML</v>
          </cell>
          <cell r="D1052">
            <v>3840</v>
          </cell>
          <cell r="E1052">
            <v>614.4</v>
          </cell>
          <cell r="F1052">
            <v>4454</v>
          </cell>
        </row>
        <row r="1053">
          <cell r="A1053" t="str">
            <v>CABLE COBRE No.8 THW NEGRO</v>
          </cell>
          <cell r="B1053">
            <v>3200</v>
          </cell>
          <cell r="C1053" t="str">
            <v>ML</v>
          </cell>
          <cell r="D1053">
            <v>3840</v>
          </cell>
          <cell r="E1053">
            <v>614.4</v>
          </cell>
          <cell r="F1053">
            <v>4454</v>
          </cell>
        </row>
        <row r="1054">
          <cell r="A1054" t="str">
            <v>CABLE COBRE No.8 THW ROJO</v>
          </cell>
          <cell r="B1054">
            <v>3200</v>
          </cell>
          <cell r="C1054" t="str">
            <v>ML</v>
          </cell>
          <cell r="D1054">
            <v>3840</v>
          </cell>
          <cell r="E1054">
            <v>614.4</v>
          </cell>
          <cell r="F1054">
            <v>4454</v>
          </cell>
        </row>
        <row r="1055">
          <cell r="A1055" t="str">
            <v>CABLE COBRE No.8 THW VERDE</v>
          </cell>
          <cell r="B1055">
            <v>3200</v>
          </cell>
          <cell r="C1055" t="str">
            <v>ML</v>
          </cell>
          <cell r="D1055">
            <v>3840</v>
          </cell>
          <cell r="E1055">
            <v>614.4</v>
          </cell>
          <cell r="F1055">
            <v>4454</v>
          </cell>
        </row>
        <row r="1056">
          <cell r="A1056" t="str">
            <v>CABLE COBRE No.8THW AMARILLO</v>
          </cell>
          <cell r="B1056">
            <v>3200</v>
          </cell>
          <cell r="C1056" t="str">
            <v>ML</v>
          </cell>
          <cell r="D1056">
            <v>3840</v>
          </cell>
          <cell r="E1056">
            <v>614.4</v>
          </cell>
          <cell r="F1056">
            <v>4454</v>
          </cell>
        </row>
        <row r="1057">
          <cell r="A1057" t="str">
            <v>CABLE COBRE SOLDADOR No 4/0</v>
          </cell>
          <cell r="B1057">
            <v>35897</v>
          </cell>
          <cell r="C1057" t="str">
            <v>ML</v>
          </cell>
          <cell r="D1057">
            <v>43076.4</v>
          </cell>
          <cell r="E1057">
            <v>6892.2240000000002</v>
          </cell>
          <cell r="F1057">
            <v>49969</v>
          </cell>
        </row>
        <row r="1058">
          <cell r="A1058" t="str">
            <v>CABLE COBRE SOLDADOR No.1/0</v>
          </cell>
          <cell r="B1058">
            <v>18134</v>
          </cell>
          <cell r="C1058" t="str">
            <v>ML</v>
          </cell>
          <cell r="D1058">
            <v>21760.799999999999</v>
          </cell>
          <cell r="E1058">
            <v>3481.7280000000001</v>
          </cell>
          <cell r="F1058">
            <v>25243</v>
          </cell>
        </row>
        <row r="1059">
          <cell r="A1059" t="str">
            <v>CABLE COBRE SOLDADOR No.2</v>
          </cell>
          <cell r="B1059">
            <v>12003</v>
          </cell>
          <cell r="C1059" t="str">
            <v>ML</v>
          </cell>
          <cell r="D1059">
            <v>14403.6</v>
          </cell>
          <cell r="E1059">
            <v>2304.576</v>
          </cell>
          <cell r="F1059">
            <v>16708</v>
          </cell>
        </row>
        <row r="1060">
          <cell r="A1060" t="str">
            <v>CABLE COBRE SOLDADOR No.2/0</v>
          </cell>
          <cell r="B1060">
            <v>22409</v>
          </cell>
          <cell r="C1060" t="str">
            <v>ML</v>
          </cell>
          <cell r="D1060">
            <v>26890.799999999999</v>
          </cell>
          <cell r="E1060">
            <v>4302.5280000000002</v>
          </cell>
          <cell r="F1060">
            <v>31193</v>
          </cell>
        </row>
        <row r="1061">
          <cell r="A1061" t="str">
            <v>CABLE COBRE SOLDADOR No.6</v>
          </cell>
          <cell r="B1061">
            <v>6054</v>
          </cell>
          <cell r="C1061" t="str">
            <v>ML</v>
          </cell>
          <cell r="D1061">
            <v>7264.8</v>
          </cell>
          <cell r="E1061">
            <v>1162.3680000000002</v>
          </cell>
          <cell r="F1061">
            <v>8427</v>
          </cell>
        </row>
        <row r="1062">
          <cell r="A1062" t="str">
            <v>CABLE COBRE THW 1X8+1X8 ACOMETIDA TREBOL</v>
          </cell>
          <cell r="B1062">
            <v>3102</v>
          </cell>
          <cell r="C1062" t="str">
            <v>ML</v>
          </cell>
          <cell r="D1062">
            <v>3722.3999999999996</v>
          </cell>
          <cell r="E1062">
            <v>595.58399999999995</v>
          </cell>
          <cell r="F1062">
            <v>4318</v>
          </cell>
        </row>
        <row r="1063">
          <cell r="A1063" t="str">
            <v>CABLE COBRE THW 2X10 CONCENTRICO/CODENSA</v>
          </cell>
          <cell r="B1063">
            <v>2000</v>
          </cell>
          <cell r="C1063" t="str">
            <v>ML</v>
          </cell>
          <cell r="D1063">
            <v>2400</v>
          </cell>
          <cell r="E1063">
            <v>384</v>
          </cell>
          <cell r="F1063">
            <v>2784</v>
          </cell>
        </row>
        <row r="1064">
          <cell r="A1064" t="str">
            <v>CABLE COBRE THW 2X6+1X6 ACOMETIDA TREBOL</v>
          </cell>
          <cell r="B1064">
            <v>5696</v>
          </cell>
          <cell r="C1064" t="str">
            <v>ML</v>
          </cell>
          <cell r="D1064">
            <v>6835.2</v>
          </cell>
          <cell r="E1064">
            <v>1093.6320000000001</v>
          </cell>
          <cell r="F1064">
            <v>7929</v>
          </cell>
        </row>
        <row r="1065">
          <cell r="A1065" t="str">
            <v>CABLE COBRE THW 2X8 CONCENTRICO</v>
          </cell>
          <cell r="B1065">
            <v>2000</v>
          </cell>
          <cell r="C1065" t="str">
            <v>ML</v>
          </cell>
          <cell r="D1065">
            <v>2400</v>
          </cell>
          <cell r="E1065">
            <v>384</v>
          </cell>
          <cell r="F1065">
            <v>2784</v>
          </cell>
        </row>
        <row r="1066">
          <cell r="A1066" t="str">
            <v>CABLE COBRE THW 2X8+1X10 CONCENTRICO</v>
          </cell>
          <cell r="B1066">
            <v>3320</v>
          </cell>
          <cell r="C1066" t="str">
            <v>ML</v>
          </cell>
          <cell r="D1066">
            <v>3984</v>
          </cell>
          <cell r="E1066">
            <v>637.44000000000005</v>
          </cell>
          <cell r="F1066">
            <v>4621</v>
          </cell>
        </row>
        <row r="1067">
          <cell r="A1067" t="str">
            <v>CABLE COBRE THW 2X8+1X8 ACOMETIDA TREBOL</v>
          </cell>
          <cell r="B1067">
            <v>5000</v>
          </cell>
          <cell r="C1067" t="str">
            <v>ML</v>
          </cell>
          <cell r="D1067">
            <v>6000</v>
          </cell>
          <cell r="E1067">
            <v>960</v>
          </cell>
          <cell r="F1067">
            <v>6960</v>
          </cell>
        </row>
        <row r="1068">
          <cell r="A1068" t="str">
            <v>CABLE COBRE THW 3X4+1X6 ACOMETIDA TREBOL</v>
          </cell>
          <cell r="B1068">
            <v>13542</v>
          </cell>
          <cell r="C1068" t="str">
            <v>ML</v>
          </cell>
          <cell r="D1068">
            <v>16250.4</v>
          </cell>
          <cell r="E1068">
            <v>2600.0639999999999</v>
          </cell>
          <cell r="F1068">
            <v>18850</v>
          </cell>
        </row>
        <row r="1069">
          <cell r="A1069" t="str">
            <v>CABLE COBRE THW 3X6+1X8 ACOMETIDA TREBOL</v>
          </cell>
          <cell r="B1069">
            <v>8880</v>
          </cell>
          <cell r="C1069" t="str">
            <v>ML</v>
          </cell>
          <cell r="D1069">
            <v>10656</v>
          </cell>
          <cell r="E1069">
            <v>1704.96</v>
          </cell>
          <cell r="F1069">
            <v>12361</v>
          </cell>
        </row>
        <row r="1070">
          <cell r="A1070" t="str">
            <v>CABLE COBRE THW 3X6+1X8 CONCENTRICO</v>
          </cell>
          <cell r="B1070">
            <v>6160</v>
          </cell>
          <cell r="C1070" t="str">
            <v>ML</v>
          </cell>
          <cell r="D1070">
            <v>7392</v>
          </cell>
          <cell r="E1070">
            <v>1182.72</v>
          </cell>
          <cell r="F1070">
            <v>8575</v>
          </cell>
        </row>
        <row r="1071">
          <cell r="A1071" t="str">
            <v>CABLE COBRE THW 3X8+1X10 ACOMETIDATREBOL</v>
          </cell>
          <cell r="B1071">
            <v>5110</v>
          </cell>
          <cell r="C1071" t="str">
            <v>ML</v>
          </cell>
          <cell r="D1071">
            <v>6132</v>
          </cell>
          <cell r="E1071">
            <v>981.12</v>
          </cell>
          <cell r="F1071">
            <v>7113</v>
          </cell>
        </row>
        <row r="1072">
          <cell r="A1072" t="str">
            <v>CABLE COBRE THW 3X8+1X10 CONCENTRICO</v>
          </cell>
          <cell r="B1072">
            <v>5110</v>
          </cell>
          <cell r="C1072" t="str">
            <v>ML</v>
          </cell>
          <cell r="D1072">
            <v>6132</v>
          </cell>
          <cell r="E1072">
            <v>981.12</v>
          </cell>
          <cell r="F1072">
            <v>7113</v>
          </cell>
        </row>
        <row r="1073">
          <cell r="A1073" t="str">
            <v>CABLE COBRE UTP No.25X2X24 NIVEL 3</v>
          </cell>
          <cell r="B1073">
            <v>7932</v>
          </cell>
          <cell r="C1073" t="str">
            <v>ML</v>
          </cell>
          <cell r="D1073">
            <v>9518.4</v>
          </cell>
          <cell r="E1073">
            <v>1522.944</v>
          </cell>
          <cell r="F1073">
            <v>11041</v>
          </cell>
        </row>
        <row r="1074">
          <cell r="A1074" t="str">
            <v>CABLE COBRE UTP No.2X.05 NIVEL 3</v>
          </cell>
          <cell r="B1074">
            <v>614</v>
          </cell>
          <cell r="C1074" t="str">
            <v>ML</v>
          </cell>
          <cell r="D1074">
            <v>736.8</v>
          </cell>
          <cell r="E1074">
            <v>117.88799999999999</v>
          </cell>
          <cell r="F1074">
            <v>855</v>
          </cell>
        </row>
        <row r="1075">
          <cell r="A1075" t="str">
            <v>CABLE COBRE UTP No.4X2X24 NIVEL 5</v>
          </cell>
          <cell r="B1075">
            <v>675</v>
          </cell>
          <cell r="C1075" t="str">
            <v>ML</v>
          </cell>
          <cell r="D1075">
            <v>810</v>
          </cell>
          <cell r="E1075">
            <v>129.6</v>
          </cell>
          <cell r="F1075">
            <v>940</v>
          </cell>
        </row>
        <row r="1076">
          <cell r="A1076" t="str">
            <v>CABLE COMUNICACION TTY/6ES5-734-1BD20</v>
          </cell>
          <cell r="B1076">
            <v>560000</v>
          </cell>
          <cell r="C1076" t="str">
            <v>ML</v>
          </cell>
          <cell r="D1076">
            <v>672000</v>
          </cell>
          <cell r="E1076">
            <v>107520</v>
          </cell>
          <cell r="F1076">
            <v>779520</v>
          </cell>
        </row>
        <row r="1077">
          <cell r="A1077" t="str">
            <v>CABLE CU DESN # 12 TEMPLE SUAVE</v>
          </cell>
          <cell r="B1077">
            <v>827</v>
          </cell>
          <cell r="C1077" t="str">
            <v>ML</v>
          </cell>
          <cell r="D1077">
            <v>992.4</v>
          </cell>
          <cell r="E1077">
            <v>158.78399999999999</v>
          </cell>
          <cell r="F1077">
            <v>1151</v>
          </cell>
        </row>
        <row r="1078">
          <cell r="A1078" t="str">
            <v>CABLE CU DESN.#1/0 TEMPLE SUAVE</v>
          </cell>
          <cell r="B1078">
            <v>16257</v>
          </cell>
          <cell r="C1078" t="str">
            <v>ML</v>
          </cell>
          <cell r="D1078">
            <v>19508.399999999998</v>
          </cell>
          <cell r="E1078">
            <v>3121.3439999999996</v>
          </cell>
          <cell r="F1078">
            <v>22630</v>
          </cell>
        </row>
        <row r="1079">
          <cell r="A1079" t="str">
            <v>CABLE CU DESN.#10 TEMPLE SUAVE</v>
          </cell>
          <cell r="B1079">
            <v>1984</v>
          </cell>
          <cell r="C1079" t="str">
            <v>ML</v>
          </cell>
          <cell r="D1079">
            <v>2380.7999999999997</v>
          </cell>
          <cell r="E1079">
            <v>380.92799999999994</v>
          </cell>
          <cell r="F1079">
            <v>2762</v>
          </cell>
        </row>
        <row r="1080">
          <cell r="A1080" t="str">
            <v>CABLE CU DESN.#2 TEMPLE SUAVE</v>
          </cell>
          <cell r="B1080">
            <v>10268</v>
          </cell>
          <cell r="C1080" t="str">
            <v>ML</v>
          </cell>
          <cell r="D1080">
            <v>12321.6</v>
          </cell>
          <cell r="E1080">
            <v>1971.4560000000001</v>
          </cell>
          <cell r="F1080">
            <v>14293</v>
          </cell>
        </row>
        <row r="1081">
          <cell r="A1081" t="str">
            <v>CABLE CU DESN.#2/0 TEMPLE SUAVE</v>
          </cell>
          <cell r="B1081">
            <v>18000</v>
          </cell>
          <cell r="C1081" t="str">
            <v>ML</v>
          </cell>
          <cell r="D1081">
            <v>21600</v>
          </cell>
          <cell r="E1081">
            <v>3456</v>
          </cell>
          <cell r="F1081">
            <v>25056</v>
          </cell>
        </row>
        <row r="1082">
          <cell r="A1082" t="str">
            <v>CABLE CU DESN.#4 TEMPLE SUAVE</v>
          </cell>
          <cell r="B1082">
            <v>6836</v>
          </cell>
          <cell r="C1082" t="str">
            <v>ML</v>
          </cell>
          <cell r="D1082">
            <v>8203.1999999999989</v>
          </cell>
          <cell r="E1082">
            <v>1312.5119999999999</v>
          </cell>
          <cell r="F1082">
            <v>9516</v>
          </cell>
        </row>
        <row r="1083">
          <cell r="A1083" t="str">
            <v>CABLE CU DESN.#6 TEMPLE SUAVE</v>
          </cell>
          <cell r="B1083">
            <v>4499</v>
          </cell>
          <cell r="C1083" t="str">
            <v>ML</v>
          </cell>
          <cell r="D1083">
            <v>5398.8</v>
          </cell>
          <cell r="E1083">
            <v>863.80799999999999</v>
          </cell>
          <cell r="F1083">
            <v>6263</v>
          </cell>
        </row>
        <row r="1084">
          <cell r="A1084" t="str">
            <v>CABLE CU DESN.#4/0 TEMPLE SUAVE</v>
          </cell>
          <cell r="B1084">
            <v>26000</v>
          </cell>
          <cell r="C1084" t="str">
            <v>ML</v>
          </cell>
          <cell r="D1084">
            <v>31200</v>
          </cell>
          <cell r="E1084">
            <v>4992</v>
          </cell>
          <cell r="F1084">
            <v>36192</v>
          </cell>
        </row>
        <row r="1085">
          <cell r="A1085" t="str">
            <v>CABLE CU DESN.No.2/0 TEMPLE DURO 7 HILOS</v>
          </cell>
          <cell r="B1085">
            <v>18000</v>
          </cell>
          <cell r="C1085" t="str">
            <v>ML</v>
          </cell>
          <cell r="D1085">
            <v>21600</v>
          </cell>
          <cell r="E1085">
            <v>3456</v>
          </cell>
          <cell r="F1085">
            <v>25056</v>
          </cell>
        </row>
        <row r="1086">
          <cell r="A1086" t="str">
            <v>CABLE CU DESN.No.4/0 MCM TEMPLE DURO 7 HILOS</v>
          </cell>
          <cell r="B1086">
            <v>22000</v>
          </cell>
          <cell r="C1086" t="str">
            <v>ML</v>
          </cell>
          <cell r="D1086">
            <v>26400</v>
          </cell>
          <cell r="E1086">
            <v>4224</v>
          </cell>
          <cell r="F1086">
            <v>30624</v>
          </cell>
        </row>
        <row r="1087">
          <cell r="A1087" t="str">
            <v>CABLE CU DESNUDO # 400 MCM TEMPLE SUAVE</v>
          </cell>
          <cell r="B1087">
            <v>40533</v>
          </cell>
          <cell r="C1087" t="str">
            <v>ML</v>
          </cell>
          <cell r="D1087">
            <v>48639.6</v>
          </cell>
          <cell r="E1087">
            <v>7782.3360000000002</v>
          </cell>
          <cell r="F1087">
            <v>56422</v>
          </cell>
        </row>
        <row r="1088">
          <cell r="A1088" t="str">
            <v>CABLE CU DESNUDO # 500 MCM TEMPLE SUAVE</v>
          </cell>
          <cell r="B1088">
            <v>51247</v>
          </cell>
          <cell r="C1088" t="str">
            <v>ML</v>
          </cell>
          <cell r="D1088">
            <v>61496.399999999994</v>
          </cell>
          <cell r="E1088">
            <v>9839.4239999999991</v>
          </cell>
          <cell r="F1088">
            <v>71336</v>
          </cell>
        </row>
        <row r="1089">
          <cell r="A1089" t="str">
            <v>CABLE CU DESNUDO # 750 MCM TEMPLE SUAVE</v>
          </cell>
          <cell r="B1089">
            <v>79905</v>
          </cell>
          <cell r="C1089" t="str">
            <v>ML</v>
          </cell>
          <cell r="D1089">
            <v>95886</v>
          </cell>
          <cell r="E1089">
            <v>15341.76</v>
          </cell>
          <cell r="F1089">
            <v>111228</v>
          </cell>
        </row>
        <row r="1090">
          <cell r="A1090" t="str">
            <v>CABLE CU DESNUDO #8</v>
          </cell>
          <cell r="B1090">
            <v>2866</v>
          </cell>
          <cell r="C1090" t="str">
            <v>ML</v>
          </cell>
          <cell r="D1090">
            <v>3439.2</v>
          </cell>
          <cell r="E1090">
            <v>550.27199999999993</v>
          </cell>
          <cell r="F1090">
            <v>3989</v>
          </cell>
        </row>
        <row r="1091">
          <cell r="A1091" t="str">
            <v>CABLE Cu No. 6 THW NEGRO PROCABLES</v>
          </cell>
          <cell r="B1091">
            <v>5000</v>
          </cell>
          <cell r="C1091" t="str">
            <v>ML</v>
          </cell>
          <cell r="D1091">
            <v>6000</v>
          </cell>
          <cell r="E1091">
            <v>960</v>
          </cell>
          <cell r="F1091">
            <v>6960</v>
          </cell>
        </row>
        <row r="1092">
          <cell r="A1092" t="str">
            <v>CABLE Cu No.8 THW AMARILLO</v>
          </cell>
          <cell r="B1092">
            <v>3200</v>
          </cell>
          <cell r="C1092" t="str">
            <v>ML</v>
          </cell>
          <cell r="D1092">
            <v>3840</v>
          </cell>
          <cell r="E1092">
            <v>614.4</v>
          </cell>
          <cell r="F1092">
            <v>4454</v>
          </cell>
        </row>
        <row r="1093">
          <cell r="A1093" t="str">
            <v>CABLE Cu No.8 THW BLANCO</v>
          </cell>
          <cell r="B1093">
            <v>3200</v>
          </cell>
          <cell r="C1093" t="str">
            <v>ML</v>
          </cell>
          <cell r="D1093">
            <v>3840</v>
          </cell>
          <cell r="E1093">
            <v>614.4</v>
          </cell>
          <cell r="F1093">
            <v>4454</v>
          </cell>
        </row>
        <row r="1094">
          <cell r="A1094" t="str">
            <v>CABLE Cu No.8 THW NEGRO</v>
          </cell>
          <cell r="B1094">
            <v>3200</v>
          </cell>
          <cell r="C1094" t="str">
            <v>ML</v>
          </cell>
          <cell r="D1094">
            <v>3840</v>
          </cell>
          <cell r="E1094">
            <v>614.4</v>
          </cell>
          <cell r="F1094">
            <v>4454</v>
          </cell>
        </row>
        <row r="1095">
          <cell r="A1095" t="str">
            <v>CABLE CU THW 1/0 600V (CTHWC)</v>
          </cell>
          <cell r="B1095">
            <v>16257</v>
          </cell>
          <cell r="C1095" t="str">
            <v>ML</v>
          </cell>
          <cell r="D1095">
            <v>19508.399999999998</v>
          </cell>
          <cell r="E1095">
            <v>3121.3439999999996</v>
          </cell>
          <cell r="F1095">
            <v>22630</v>
          </cell>
        </row>
        <row r="1096">
          <cell r="A1096" t="str">
            <v>CABLE CU THW 1/0 600V ICONEL</v>
          </cell>
          <cell r="B1096">
            <v>16257</v>
          </cell>
          <cell r="C1096" t="str">
            <v>ML</v>
          </cell>
          <cell r="D1096">
            <v>19508.399999999998</v>
          </cell>
          <cell r="E1096">
            <v>3121.3439999999996</v>
          </cell>
          <cell r="F1096">
            <v>22630</v>
          </cell>
        </row>
        <row r="1097">
          <cell r="A1097" t="str">
            <v>CABLE CU THW 2 600V (CTHWC)</v>
          </cell>
          <cell r="B1097">
            <v>10500</v>
          </cell>
          <cell r="C1097" t="str">
            <v>ML</v>
          </cell>
          <cell r="D1097">
            <v>12600</v>
          </cell>
          <cell r="E1097">
            <v>2016</v>
          </cell>
          <cell r="F1097">
            <v>14616</v>
          </cell>
        </row>
        <row r="1098">
          <cell r="A1098" t="str">
            <v>CABLE CU THW 2 600V ICONEL</v>
          </cell>
          <cell r="B1098">
            <v>10500</v>
          </cell>
          <cell r="C1098" t="str">
            <v>ML</v>
          </cell>
          <cell r="D1098">
            <v>12600</v>
          </cell>
          <cell r="E1098">
            <v>2016</v>
          </cell>
          <cell r="F1098">
            <v>14616</v>
          </cell>
        </row>
        <row r="1099">
          <cell r="A1099" t="str">
            <v>CABLE CU THW 2/0 600V (CTHWC)</v>
          </cell>
          <cell r="B1099">
            <v>22329</v>
          </cell>
          <cell r="C1099" t="str">
            <v>ML</v>
          </cell>
          <cell r="D1099">
            <v>26794.799999999999</v>
          </cell>
          <cell r="E1099">
            <v>4287.1679999999997</v>
          </cell>
          <cell r="F1099">
            <v>31082</v>
          </cell>
        </row>
        <row r="1100">
          <cell r="A1100" t="str">
            <v>CABLE CU THW 2/0 600V (CTHWC) ICONEL</v>
          </cell>
          <cell r="B1100">
            <v>22329</v>
          </cell>
          <cell r="C1100" t="str">
            <v>ML</v>
          </cell>
          <cell r="D1100">
            <v>26794.799999999999</v>
          </cell>
          <cell r="E1100">
            <v>4287.1679999999997</v>
          </cell>
          <cell r="F1100">
            <v>31082</v>
          </cell>
        </row>
        <row r="1101">
          <cell r="A1101" t="str">
            <v>CABLE CU THW 2/0 600V PROCABLES</v>
          </cell>
          <cell r="B1101">
            <v>22329</v>
          </cell>
          <cell r="C1101" t="str">
            <v>ML</v>
          </cell>
          <cell r="D1101">
            <v>26794.799999999999</v>
          </cell>
          <cell r="E1101">
            <v>4287.1679999999997</v>
          </cell>
          <cell r="F1101">
            <v>31082</v>
          </cell>
        </row>
        <row r="1102">
          <cell r="A1102" t="str">
            <v>CABLE CU THW 250 MCM 600V ICONEL</v>
          </cell>
          <cell r="B1102">
            <v>46000</v>
          </cell>
          <cell r="C1102" t="str">
            <v>ML</v>
          </cell>
          <cell r="D1102">
            <v>55200</v>
          </cell>
          <cell r="E1102">
            <v>8832</v>
          </cell>
          <cell r="F1102">
            <v>64032</v>
          </cell>
        </row>
        <row r="1103">
          <cell r="A1103" t="str">
            <v>CABLE CU THW 250MCM 600V (CTHWC)</v>
          </cell>
          <cell r="B1103">
            <v>28000</v>
          </cell>
          <cell r="C1103" t="str">
            <v>ML</v>
          </cell>
          <cell r="D1103">
            <v>33600</v>
          </cell>
          <cell r="E1103">
            <v>5376</v>
          </cell>
          <cell r="F1103">
            <v>38976</v>
          </cell>
        </row>
        <row r="1104">
          <cell r="A1104" t="str">
            <v>CABLE Cu THW 250MCM 600V. PROCABLES</v>
          </cell>
          <cell r="B1104">
            <v>46000</v>
          </cell>
          <cell r="C1104" t="str">
            <v>ML</v>
          </cell>
          <cell r="D1104">
            <v>55200</v>
          </cell>
          <cell r="E1104">
            <v>8832</v>
          </cell>
          <cell r="F1104">
            <v>64032</v>
          </cell>
        </row>
        <row r="1105">
          <cell r="A1105" t="str">
            <v>CABLE CU THW 3/0 600V (CTHWC)</v>
          </cell>
          <cell r="B1105">
            <v>17090</v>
          </cell>
          <cell r="C1105" t="str">
            <v>ML</v>
          </cell>
          <cell r="D1105">
            <v>20508</v>
          </cell>
          <cell r="E1105">
            <v>3281.28</v>
          </cell>
          <cell r="F1105">
            <v>23789</v>
          </cell>
        </row>
        <row r="1106">
          <cell r="A1106" t="str">
            <v>CABLE CU THW 3/0 600V ICONEL</v>
          </cell>
          <cell r="B1106">
            <v>17090</v>
          </cell>
          <cell r="C1106" t="str">
            <v>ML</v>
          </cell>
          <cell r="D1106">
            <v>20508</v>
          </cell>
          <cell r="E1106">
            <v>3281.28</v>
          </cell>
          <cell r="F1106">
            <v>23789</v>
          </cell>
        </row>
        <row r="1107">
          <cell r="A1107" t="str">
            <v>CABLE CU THW 300MCM 600V (CTHWC)</v>
          </cell>
          <cell r="B1107">
            <v>40000</v>
          </cell>
          <cell r="C1107" t="str">
            <v>ML</v>
          </cell>
          <cell r="D1107">
            <v>48000</v>
          </cell>
          <cell r="E1107">
            <v>7680</v>
          </cell>
          <cell r="F1107">
            <v>55680</v>
          </cell>
        </row>
        <row r="1108">
          <cell r="A1108" t="str">
            <v>CABLE CU THW 350MCM 600V (CTHWC)</v>
          </cell>
          <cell r="B1108">
            <v>37730</v>
          </cell>
          <cell r="C1108" t="str">
            <v>ML</v>
          </cell>
          <cell r="D1108">
            <v>45276</v>
          </cell>
          <cell r="E1108">
            <v>7244.16</v>
          </cell>
          <cell r="F1108">
            <v>52520</v>
          </cell>
        </row>
        <row r="1109">
          <cell r="A1109" t="str">
            <v>CABLE CU THW 350MCM 600V ICONEL</v>
          </cell>
          <cell r="B1109">
            <v>37730</v>
          </cell>
          <cell r="C1109" t="str">
            <v>ML</v>
          </cell>
          <cell r="D1109">
            <v>45276</v>
          </cell>
          <cell r="E1109">
            <v>7244.16</v>
          </cell>
          <cell r="F1109">
            <v>52520</v>
          </cell>
        </row>
        <row r="1110">
          <cell r="A1110" t="str">
            <v>CABLE CU THW 4/0   600 V   PROCABLES</v>
          </cell>
          <cell r="B1110">
            <v>34000</v>
          </cell>
          <cell r="C1110" t="str">
            <v>ML</v>
          </cell>
          <cell r="D1110">
            <v>40800</v>
          </cell>
          <cell r="E1110">
            <v>6528</v>
          </cell>
          <cell r="F1110">
            <v>47328</v>
          </cell>
        </row>
        <row r="1111">
          <cell r="A1111" t="str">
            <v>CABLE CU THW 4/0 600V (CTHWC)</v>
          </cell>
          <cell r="B1111">
            <v>34000</v>
          </cell>
          <cell r="C1111" t="str">
            <v>ML</v>
          </cell>
          <cell r="D1111">
            <v>40800</v>
          </cell>
          <cell r="E1111">
            <v>6528</v>
          </cell>
          <cell r="F1111">
            <v>47328</v>
          </cell>
        </row>
        <row r="1112">
          <cell r="A1112" t="str">
            <v>CABLE Cu THW 4/0 600V. ICONEL</v>
          </cell>
          <cell r="B1112">
            <v>34000</v>
          </cell>
          <cell r="C1112" t="str">
            <v>ML</v>
          </cell>
          <cell r="D1112">
            <v>40800</v>
          </cell>
          <cell r="E1112">
            <v>6528</v>
          </cell>
          <cell r="F1112">
            <v>47328</v>
          </cell>
        </row>
        <row r="1113">
          <cell r="A1113" t="str">
            <v>CABLE CU THW 400MCM 600V (CTHWC)</v>
          </cell>
          <cell r="B1113">
            <v>42998</v>
          </cell>
          <cell r="C1113" t="str">
            <v>ML</v>
          </cell>
          <cell r="D1113">
            <v>51597.599999999999</v>
          </cell>
          <cell r="E1113">
            <v>8255.616</v>
          </cell>
          <cell r="F1113">
            <v>59853</v>
          </cell>
        </row>
        <row r="1114">
          <cell r="A1114" t="str">
            <v>CABLE CU THW 500MCM 600V (CTHWC)</v>
          </cell>
          <cell r="B1114">
            <v>56192</v>
          </cell>
          <cell r="C1114" t="str">
            <v>ML</v>
          </cell>
          <cell r="D1114">
            <v>67430.399999999994</v>
          </cell>
          <cell r="E1114">
            <v>10788.864</v>
          </cell>
          <cell r="F1114">
            <v>78219</v>
          </cell>
        </row>
        <row r="1115">
          <cell r="A1115" t="str">
            <v>CABLE CU THW 500MCM 600V ICONEL</v>
          </cell>
          <cell r="B1115">
            <v>56192</v>
          </cell>
          <cell r="C1115" t="str">
            <v>ML</v>
          </cell>
          <cell r="D1115">
            <v>67430.399999999994</v>
          </cell>
          <cell r="E1115">
            <v>10788.864</v>
          </cell>
          <cell r="F1115">
            <v>78219</v>
          </cell>
        </row>
        <row r="1116">
          <cell r="A1116" t="str">
            <v>CABLE CUADRUPLEX AL 3X2/0+1X1/0</v>
          </cell>
          <cell r="B1116">
            <v>12100</v>
          </cell>
          <cell r="C1116" t="str">
            <v>ML</v>
          </cell>
          <cell r="D1116">
            <v>14520</v>
          </cell>
          <cell r="E1116">
            <v>2323.2000000000003</v>
          </cell>
          <cell r="F1116">
            <v>16843</v>
          </cell>
        </row>
        <row r="1117">
          <cell r="A1117" t="str">
            <v>CABLE CUADRUPLEX AL 3X2+1X4</v>
          </cell>
          <cell r="B1117">
            <v>5000</v>
          </cell>
          <cell r="C1117" t="str">
            <v>ML</v>
          </cell>
          <cell r="D1117">
            <v>6000</v>
          </cell>
          <cell r="E1117">
            <v>960</v>
          </cell>
          <cell r="F1117">
            <v>6960</v>
          </cell>
        </row>
        <row r="1118">
          <cell r="A1118" t="str">
            <v>CABLE CUADRUPLEX AL 3X4/0+1X2/0</v>
          </cell>
          <cell r="B1118">
            <v>19638</v>
          </cell>
          <cell r="C1118" t="str">
            <v>ML</v>
          </cell>
          <cell r="D1118">
            <v>23565.599999999999</v>
          </cell>
          <cell r="E1118">
            <v>3770.4959999999996</v>
          </cell>
          <cell r="F1118">
            <v>27336</v>
          </cell>
        </row>
        <row r="1119">
          <cell r="A1119" t="str">
            <v>CABLE CUADRUPLEX AL 3X4/0+1X2/0 RAYADO</v>
          </cell>
          <cell r="B1119">
            <v>19638</v>
          </cell>
          <cell r="C1119" t="str">
            <v>ML</v>
          </cell>
          <cell r="D1119">
            <v>23565.599999999999</v>
          </cell>
          <cell r="E1119">
            <v>3770.4959999999996</v>
          </cell>
          <cell r="F1119">
            <v>27336</v>
          </cell>
        </row>
        <row r="1120">
          <cell r="A1120" t="str">
            <v>CABLE DUPLEX 2X12 AWG SPT 300V CHIPAS</v>
          </cell>
          <cell r="B1120">
            <v>1339</v>
          </cell>
          <cell r="C1120" t="str">
            <v>ML</v>
          </cell>
          <cell r="D1120">
            <v>1606.8</v>
          </cell>
          <cell r="E1120">
            <v>257.08800000000002</v>
          </cell>
          <cell r="F1120">
            <v>1864</v>
          </cell>
        </row>
        <row r="1121">
          <cell r="A1121" t="str">
            <v>CABLE DUPLEX 2X12 AWG SPT BLANCO 300V</v>
          </cell>
          <cell r="B1121">
            <v>1339</v>
          </cell>
          <cell r="C1121" t="str">
            <v>ML</v>
          </cell>
          <cell r="D1121">
            <v>1606.8</v>
          </cell>
          <cell r="E1121">
            <v>257.08800000000002</v>
          </cell>
          <cell r="F1121">
            <v>1864</v>
          </cell>
        </row>
        <row r="1122">
          <cell r="A1122" t="str">
            <v>CABLE DUPLEX 2X12 AWG SPT BLANCO INDASA</v>
          </cell>
          <cell r="B1122">
            <v>1339</v>
          </cell>
          <cell r="C1122" t="str">
            <v>ML</v>
          </cell>
          <cell r="D1122">
            <v>1606.8</v>
          </cell>
          <cell r="E1122">
            <v>257.08800000000002</v>
          </cell>
          <cell r="F1122">
            <v>1864</v>
          </cell>
        </row>
        <row r="1123">
          <cell r="A1123" t="str">
            <v>CABLE DUPLEX 2X12 AWG SPT CAFE 300V</v>
          </cell>
          <cell r="B1123">
            <v>1339</v>
          </cell>
          <cell r="C1123" t="str">
            <v>ML</v>
          </cell>
          <cell r="D1123">
            <v>1606.8</v>
          </cell>
          <cell r="E1123">
            <v>257.08800000000002</v>
          </cell>
          <cell r="F1123">
            <v>1864</v>
          </cell>
        </row>
        <row r="1124">
          <cell r="A1124" t="str">
            <v>CABLE DUPLEX 2X12 AWG SPT GRIS 300V</v>
          </cell>
          <cell r="B1124">
            <v>1339</v>
          </cell>
          <cell r="C1124" t="str">
            <v>ML</v>
          </cell>
          <cell r="D1124">
            <v>1606.8</v>
          </cell>
          <cell r="E1124">
            <v>257.08800000000002</v>
          </cell>
          <cell r="F1124">
            <v>1864</v>
          </cell>
        </row>
        <row r="1125">
          <cell r="A1125" t="str">
            <v>CABLE DUPLEX 2X12 AWG SPT NEGRO 300V</v>
          </cell>
          <cell r="B1125">
            <v>1339</v>
          </cell>
          <cell r="C1125" t="str">
            <v>ML</v>
          </cell>
          <cell r="D1125">
            <v>1606.8</v>
          </cell>
          <cell r="E1125">
            <v>257.08800000000002</v>
          </cell>
          <cell r="F1125">
            <v>1864</v>
          </cell>
        </row>
        <row r="1126">
          <cell r="A1126" t="str">
            <v>CABLE DUPLEX 2X12 AWG TCP BLANCO 150V</v>
          </cell>
          <cell r="B1126">
            <v>1339</v>
          </cell>
          <cell r="C1126" t="str">
            <v>ML</v>
          </cell>
          <cell r="D1126">
            <v>1606.8</v>
          </cell>
          <cell r="E1126">
            <v>257.08800000000002</v>
          </cell>
          <cell r="F1126">
            <v>1864</v>
          </cell>
        </row>
        <row r="1127">
          <cell r="A1127" t="str">
            <v>CABLE DUPLEX 2X12 AWG TCP CAFE 150V</v>
          </cell>
          <cell r="B1127">
            <v>1339</v>
          </cell>
          <cell r="C1127" t="str">
            <v>ML</v>
          </cell>
          <cell r="D1127">
            <v>1606.8</v>
          </cell>
          <cell r="E1127">
            <v>257.08800000000002</v>
          </cell>
          <cell r="F1127">
            <v>1864</v>
          </cell>
        </row>
        <row r="1128">
          <cell r="A1128" t="str">
            <v>CABLE DUPLEX 2X12 AWG TCP GRIS 150V</v>
          </cell>
          <cell r="B1128">
            <v>1339</v>
          </cell>
          <cell r="C1128" t="str">
            <v>ML</v>
          </cell>
          <cell r="D1128">
            <v>1606.8</v>
          </cell>
          <cell r="E1128">
            <v>257.08800000000002</v>
          </cell>
          <cell r="F1128">
            <v>1864</v>
          </cell>
        </row>
        <row r="1129">
          <cell r="A1129" t="str">
            <v>CABLE DUPLEX 2X14 AWG SPT 300V CHIPAS</v>
          </cell>
          <cell r="B1129">
            <v>844</v>
          </cell>
          <cell r="C1129" t="str">
            <v>ML</v>
          </cell>
          <cell r="D1129">
            <v>1012.8</v>
          </cell>
          <cell r="E1129">
            <v>162.048</v>
          </cell>
          <cell r="F1129">
            <v>1175</v>
          </cell>
        </row>
        <row r="1130">
          <cell r="A1130" t="str">
            <v>CABLE DUPLEX 2X14 AWG SPT BLANCO 300V</v>
          </cell>
          <cell r="B1130">
            <v>844</v>
          </cell>
          <cell r="C1130" t="str">
            <v>ML</v>
          </cell>
          <cell r="D1130">
            <v>1012.8</v>
          </cell>
          <cell r="E1130">
            <v>162.048</v>
          </cell>
          <cell r="F1130">
            <v>1175</v>
          </cell>
        </row>
        <row r="1131">
          <cell r="A1131" t="str">
            <v>CABLE DUPLEX 2X14 AWG SPT BLANCO INDASA</v>
          </cell>
          <cell r="B1131">
            <v>844</v>
          </cell>
          <cell r="C1131" t="str">
            <v>ML</v>
          </cell>
          <cell r="D1131">
            <v>1012.8</v>
          </cell>
          <cell r="E1131">
            <v>162.048</v>
          </cell>
          <cell r="F1131">
            <v>1175</v>
          </cell>
        </row>
        <row r="1132">
          <cell r="A1132" t="str">
            <v>CABLE DUPLEX 2X14 AWG SPT CAFE 300V</v>
          </cell>
          <cell r="B1132">
            <v>844</v>
          </cell>
          <cell r="C1132" t="str">
            <v>ML</v>
          </cell>
          <cell r="D1132">
            <v>1012.8</v>
          </cell>
          <cell r="E1132">
            <v>162.048</v>
          </cell>
          <cell r="F1132">
            <v>1175</v>
          </cell>
        </row>
        <row r="1133">
          <cell r="A1133" t="str">
            <v>CABLE DUPLEX 2X14 AWG SPT GRIS 300V</v>
          </cell>
          <cell r="B1133">
            <v>844</v>
          </cell>
          <cell r="C1133" t="str">
            <v>ML</v>
          </cell>
          <cell r="D1133">
            <v>1012.8</v>
          </cell>
          <cell r="E1133">
            <v>162.048</v>
          </cell>
          <cell r="F1133">
            <v>1175</v>
          </cell>
        </row>
        <row r="1134">
          <cell r="A1134" t="str">
            <v>CABLE DUPLEX 2X14 AWG SPT NEGRO 300V</v>
          </cell>
          <cell r="B1134">
            <v>844</v>
          </cell>
          <cell r="C1134" t="str">
            <v>ML</v>
          </cell>
          <cell r="D1134">
            <v>1012.8</v>
          </cell>
          <cell r="E1134">
            <v>162.048</v>
          </cell>
          <cell r="F1134">
            <v>1175</v>
          </cell>
        </row>
        <row r="1135">
          <cell r="A1135" t="str">
            <v>CABLE DUPLEX 2X14 AWG TCP 150V CHIPAS</v>
          </cell>
          <cell r="B1135">
            <v>844</v>
          </cell>
          <cell r="C1135" t="str">
            <v>ML</v>
          </cell>
          <cell r="D1135">
            <v>1012.8</v>
          </cell>
          <cell r="E1135">
            <v>162.048</v>
          </cell>
          <cell r="F1135">
            <v>1175</v>
          </cell>
        </row>
        <row r="1136">
          <cell r="A1136" t="str">
            <v>CABLE DUPLEX 2X14 AWG TCP BLANCO 150V</v>
          </cell>
          <cell r="B1136">
            <v>844</v>
          </cell>
          <cell r="C1136" t="str">
            <v>ML</v>
          </cell>
          <cell r="D1136">
            <v>1012.8</v>
          </cell>
          <cell r="E1136">
            <v>162.048</v>
          </cell>
          <cell r="F1136">
            <v>1175</v>
          </cell>
        </row>
        <row r="1137">
          <cell r="A1137" t="str">
            <v>CABLE DUPLEX 2X14 AWG TCP CAFE 150V</v>
          </cell>
          <cell r="B1137">
            <v>844</v>
          </cell>
          <cell r="C1137" t="str">
            <v>ML</v>
          </cell>
          <cell r="D1137">
            <v>1012.8</v>
          </cell>
          <cell r="E1137">
            <v>162.048</v>
          </cell>
          <cell r="F1137">
            <v>1175</v>
          </cell>
        </row>
        <row r="1138">
          <cell r="A1138" t="str">
            <v>CABLE DUPLEX 2X14 AWG TCP GRIS 150V</v>
          </cell>
          <cell r="B1138">
            <v>844</v>
          </cell>
          <cell r="C1138" t="str">
            <v>ML</v>
          </cell>
          <cell r="D1138">
            <v>1012.8</v>
          </cell>
          <cell r="E1138">
            <v>162.048</v>
          </cell>
          <cell r="F1138">
            <v>1175</v>
          </cell>
        </row>
        <row r="1139">
          <cell r="A1139" t="str">
            <v>CABLE DUPLEX 2X14 AWG TCP NEGRO 150V</v>
          </cell>
          <cell r="B1139">
            <v>844</v>
          </cell>
          <cell r="C1139" t="str">
            <v>ML</v>
          </cell>
          <cell r="D1139">
            <v>1012.8</v>
          </cell>
          <cell r="E1139">
            <v>162.048</v>
          </cell>
          <cell r="F1139">
            <v>1175</v>
          </cell>
        </row>
        <row r="1140">
          <cell r="A1140" t="str">
            <v>CABLE DUPLEX 2X16 AWG SPT BLANCO 300V</v>
          </cell>
          <cell r="B1140">
            <v>750</v>
          </cell>
          <cell r="C1140" t="str">
            <v>ML</v>
          </cell>
          <cell r="D1140">
            <v>900</v>
          </cell>
          <cell r="E1140">
            <v>144</v>
          </cell>
          <cell r="F1140">
            <v>1044</v>
          </cell>
        </row>
        <row r="1141">
          <cell r="A1141" t="str">
            <v>CABLE DUPLEX 2X16 AWG SPT BLANCO INDELSA</v>
          </cell>
          <cell r="B1141">
            <v>536</v>
          </cell>
          <cell r="C1141" t="str">
            <v>ML</v>
          </cell>
          <cell r="D1141">
            <v>643.19999999999993</v>
          </cell>
          <cell r="E1141">
            <v>102.91199999999999</v>
          </cell>
          <cell r="F1141">
            <v>746</v>
          </cell>
        </row>
        <row r="1142">
          <cell r="A1142" t="str">
            <v>CABLE DUPLEX 2X16 AWG SPT CAFE 300V</v>
          </cell>
          <cell r="B1142">
            <v>536</v>
          </cell>
          <cell r="C1142" t="str">
            <v>ML</v>
          </cell>
          <cell r="D1142">
            <v>643.19999999999993</v>
          </cell>
          <cell r="E1142">
            <v>102.91199999999999</v>
          </cell>
          <cell r="F1142">
            <v>746</v>
          </cell>
        </row>
        <row r="1143">
          <cell r="A1143" t="str">
            <v>CABLE DUPLEX 2X16 AWG SPT GRIS 300V</v>
          </cell>
          <cell r="B1143">
            <v>536</v>
          </cell>
          <cell r="C1143" t="str">
            <v>ML</v>
          </cell>
          <cell r="D1143">
            <v>643.19999999999993</v>
          </cell>
          <cell r="E1143">
            <v>102.91199999999999</v>
          </cell>
          <cell r="F1143">
            <v>746</v>
          </cell>
        </row>
        <row r="1144">
          <cell r="A1144" t="str">
            <v>CABLE DUPLEX 2X16 AWG TCP 150V CHIPAS</v>
          </cell>
          <cell r="B1144">
            <v>536</v>
          </cell>
          <cell r="C1144" t="str">
            <v>ML</v>
          </cell>
          <cell r="D1144">
            <v>643.19999999999993</v>
          </cell>
          <cell r="E1144">
            <v>102.91199999999999</v>
          </cell>
          <cell r="F1144">
            <v>746</v>
          </cell>
        </row>
        <row r="1145">
          <cell r="A1145" t="str">
            <v>CABLE DUPLEX 2X16 AWG TCP BLANCO 150V</v>
          </cell>
          <cell r="B1145">
            <v>536</v>
          </cell>
          <cell r="C1145" t="str">
            <v>ML</v>
          </cell>
          <cell r="D1145">
            <v>643.19999999999993</v>
          </cell>
          <cell r="E1145">
            <v>102.91199999999999</v>
          </cell>
          <cell r="F1145">
            <v>746</v>
          </cell>
        </row>
        <row r="1146">
          <cell r="A1146" t="str">
            <v>CABLE DUPLEX 2X16 AWG TCP CAFE 150V</v>
          </cell>
          <cell r="B1146">
            <v>536</v>
          </cell>
          <cell r="C1146" t="str">
            <v>ML</v>
          </cell>
          <cell r="D1146">
            <v>643.19999999999993</v>
          </cell>
          <cell r="E1146">
            <v>102.91199999999999</v>
          </cell>
          <cell r="F1146">
            <v>746</v>
          </cell>
        </row>
        <row r="1147">
          <cell r="A1147" t="str">
            <v>CABLE DUPLEX 2X16 AWG TCP GRIS 150V</v>
          </cell>
          <cell r="B1147">
            <v>536</v>
          </cell>
          <cell r="C1147" t="str">
            <v>ML</v>
          </cell>
          <cell r="D1147">
            <v>643.19999999999993</v>
          </cell>
          <cell r="E1147">
            <v>102.91199999999999</v>
          </cell>
          <cell r="F1147">
            <v>746</v>
          </cell>
        </row>
        <row r="1148">
          <cell r="A1148" t="str">
            <v>CABLE DUPLEX 2X18 AWG SPT 300V CHIPAS</v>
          </cell>
          <cell r="B1148">
            <v>364</v>
          </cell>
          <cell r="C1148" t="str">
            <v>ML</v>
          </cell>
          <cell r="D1148">
            <v>436.8</v>
          </cell>
          <cell r="E1148">
            <v>69.888000000000005</v>
          </cell>
          <cell r="F1148">
            <v>507</v>
          </cell>
        </row>
        <row r="1149">
          <cell r="A1149" t="str">
            <v>CABLE DUPLEX 2X18 AWG SPT BLANCO  PROCAB</v>
          </cell>
          <cell r="B1149">
            <v>364</v>
          </cell>
          <cell r="C1149" t="str">
            <v>ML</v>
          </cell>
          <cell r="D1149">
            <v>436.8</v>
          </cell>
          <cell r="E1149">
            <v>69.888000000000005</v>
          </cell>
          <cell r="F1149">
            <v>507</v>
          </cell>
        </row>
        <row r="1150">
          <cell r="A1150" t="str">
            <v>CABLE DUPLEX 2X18 AWG SPT BLANCO 300V</v>
          </cell>
          <cell r="B1150">
            <v>364</v>
          </cell>
          <cell r="C1150" t="str">
            <v>ML</v>
          </cell>
          <cell r="D1150">
            <v>436.8</v>
          </cell>
          <cell r="E1150">
            <v>69.888000000000005</v>
          </cell>
          <cell r="F1150">
            <v>507</v>
          </cell>
        </row>
        <row r="1151">
          <cell r="A1151" t="str">
            <v>CABLE DUPLEX 2X18 AWG SPT BLANCO INDACE</v>
          </cell>
          <cell r="B1151">
            <v>364</v>
          </cell>
          <cell r="C1151" t="str">
            <v>ML</v>
          </cell>
          <cell r="D1151">
            <v>436.8</v>
          </cell>
          <cell r="E1151">
            <v>69.888000000000005</v>
          </cell>
          <cell r="F1151">
            <v>507</v>
          </cell>
        </row>
        <row r="1152">
          <cell r="A1152" t="str">
            <v>CABLE DUPLEX 2X18 AWG SPT BLANCO INDELSA</v>
          </cell>
          <cell r="B1152">
            <v>364</v>
          </cell>
          <cell r="C1152" t="str">
            <v>ML</v>
          </cell>
          <cell r="D1152">
            <v>436.8</v>
          </cell>
          <cell r="E1152">
            <v>69.888000000000005</v>
          </cell>
          <cell r="F1152">
            <v>507</v>
          </cell>
        </row>
        <row r="1153">
          <cell r="A1153" t="str">
            <v>CABLE DUPLEX 2X18 AWG TCP 150V CHIPAS</v>
          </cell>
          <cell r="B1153">
            <v>364</v>
          </cell>
          <cell r="C1153" t="str">
            <v>ML</v>
          </cell>
          <cell r="D1153">
            <v>436.8</v>
          </cell>
          <cell r="E1153">
            <v>69.888000000000005</v>
          </cell>
          <cell r="F1153">
            <v>507</v>
          </cell>
        </row>
        <row r="1154">
          <cell r="A1154" t="str">
            <v>CABLE DUPLEX 2X18 AWG TCP BLANCO 150V</v>
          </cell>
          <cell r="B1154">
            <v>364</v>
          </cell>
          <cell r="C1154" t="str">
            <v>ML</v>
          </cell>
          <cell r="D1154">
            <v>436.8</v>
          </cell>
          <cell r="E1154">
            <v>69.888000000000005</v>
          </cell>
          <cell r="F1154">
            <v>507</v>
          </cell>
        </row>
        <row r="1155">
          <cell r="A1155" t="str">
            <v>CABLE DUPLEX 2X18 AWG TCP CAFE 150V</v>
          </cell>
          <cell r="B1155">
            <v>364</v>
          </cell>
          <cell r="C1155" t="str">
            <v>ML</v>
          </cell>
          <cell r="D1155">
            <v>436.8</v>
          </cell>
          <cell r="E1155">
            <v>69.888000000000005</v>
          </cell>
          <cell r="F1155">
            <v>507</v>
          </cell>
        </row>
        <row r="1156">
          <cell r="A1156" t="str">
            <v>CABLE DUPLEX 2X18 AWG TCP GRIS 150V</v>
          </cell>
          <cell r="B1156">
            <v>364</v>
          </cell>
          <cell r="C1156" t="str">
            <v>ML</v>
          </cell>
          <cell r="D1156">
            <v>436.8</v>
          </cell>
          <cell r="E1156">
            <v>69.888000000000005</v>
          </cell>
          <cell r="F1156">
            <v>507</v>
          </cell>
        </row>
        <row r="1157">
          <cell r="A1157" t="str">
            <v>CABLE DUPLEX 2X18 AWG TCP NEGRO 150V</v>
          </cell>
          <cell r="B1157">
            <v>364</v>
          </cell>
          <cell r="C1157" t="str">
            <v>ML</v>
          </cell>
          <cell r="D1157">
            <v>436.8</v>
          </cell>
          <cell r="E1157">
            <v>69.888000000000005</v>
          </cell>
          <cell r="F1157">
            <v>507</v>
          </cell>
        </row>
        <row r="1158">
          <cell r="A1158" t="str">
            <v>CABLE DUPLEX 2X20 AWG SPT 300V CHIPAS</v>
          </cell>
          <cell r="B1158">
            <v>295</v>
          </cell>
          <cell r="C1158" t="str">
            <v>ML</v>
          </cell>
          <cell r="D1158">
            <v>354</v>
          </cell>
          <cell r="E1158">
            <v>56.64</v>
          </cell>
          <cell r="F1158">
            <v>411</v>
          </cell>
        </row>
        <row r="1159">
          <cell r="A1159" t="str">
            <v>CABLE DUPLEX 2X20 AWG SPT BLANCO INDACE</v>
          </cell>
          <cell r="B1159">
            <v>295</v>
          </cell>
          <cell r="C1159" t="str">
            <v>ML</v>
          </cell>
          <cell r="D1159">
            <v>354</v>
          </cell>
          <cell r="E1159">
            <v>56.64</v>
          </cell>
          <cell r="F1159">
            <v>411</v>
          </cell>
        </row>
        <row r="1160">
          <cell r="A1160" t="str">
            <v>CABLE DUPLEX 2X20 AWG SPT GRIS 300V</v>
          </cell>
          <cell r="B1160">
            <v>295</v>
          </cell>
          <cell r="C1160" t="str">
            <v>ML</v>
          </cell>
          <cell r="D1160">
            <v>354</v>
          </cell>
          <cell r="E1160">
            <v>56.64</v>
          </cell>
          <cell r="F1160">
            <v>411</v>
          </cell>
        </row>
        <row r="1161">
          <cell r="A1161" t="str">
            <v>CABLE DUPLEX 2X20 AWG SPT NEGRO 300V</v>
          </cell>
          <cell r="B1161">
            <v>295</v>
          </cell>
          <cell r="C1161" t="str">
            <v>ML</v>
          </cell>
          <cell r="D1161">
            <v>354</v>
          </cell>
          <cell r="E1161">
            <v>56.64</v>
          </cell>
          <cell r="F1161">
            <v>411</v>
          </cell>
        </row>
        <row r="1162">
          <cell r="A1162" t="str">
            <v>CABLE DUPLEX 2X20 AWG TCP AMARILLO 150V</v>
          </cell>
          <cell r="B1162">
            <v>243</v>
          </cell>
          <cell r="C1162" t="str">
            <v>ML</v>
          </cell>
          <cell r="D1162">
            <v>291.59999999999997</v>
          </cell>
          <cell r="E1162">
            <v>46.655999999999999</v>
          </cell>
          <cell r="F1162">
            <v>338</v>
          </cell>
        </row>
        <row r="1163">
          <cell r="A1163" t="str">
            <v>CABLE DUPLEX 2X20 AWG TCP BLANCO 150V</v>
          </cell>
          <cell r="B1163">
            <v>295</v>
          </cell>
          <cell r="C1163" t="str">
            <v>ML</v>
          </cell>
          <cell r="D1163">
            <v>354</v>
          </cell>
          <cell r="E1163">
            <v>56.64</v>
          </cell>
          <cell r="F1163">
            <v>411</v>
          </cell>
        </row>
        <row r="1164">
          <cell r="A1164" t="str">
            <v>CABLE DUPLEX 2X20 AWG TCP CAFE 150V</v>
          </cell>
          <cell r="B1164">
            <v>295</v>
          </cell>
          <cell r="C1164" t="str">
            <v>ML</v>
          </cell>
          <cell r="D1164">
            <v>354</v>
          </cell>
          <cell r="E1164">
            <v>56.64</v>
          </cell>
          <cell r="F1164">
            <v>411</v>
          </cell>
        </row>
        <row r="1165">
          <cell r="A1165" t="str">
            <v>CABLE DUPLEX 2X20 AWG TCP GRIS 150V</v>
          </cell>
          <cell r="B1165">
            <v>295</v>
          </cell>
          <cell r="C1165" t="str">
            <v>ML</v>
          </cell>
          <cell r="D1165">
            <v>354</v>
          </cell>
          <cell r="E1165">
            <v>56.64</v>
          </cell>
          <cell r="F1165">
            <v>411</v>
          </cell>
        </row>
        <row r="1166">
          <cell r="A1166" t="str">
            <v>CABLE DUPLEX 2X20 AWG TCP NEGRO 150V</v>
          </cell>
          <cell r="B1166">
            <v>295</v>
          </cell>
          <cell r="C1166" t="str">
            <v>ML</v>
          </cell>
          <cell r="D1166">
            <v>354</v>
          </cell>
          <cell r="E1166">
            <v>56.64</v>
          </cell>
          <cell r="F1166">
            <v>411</v>
          </cell>
        </row>
        <row r="1167">
          <cell r="A1167" t="str">
            <v>CABLE DUPLEX 2X20 POLARIZADO NEGRO-ROJO</v>
          </cell>
          <cell r="B1167">
            <v>295</v>
          </cell>
          <cell r="C1167" t="str">
            <v>ML</v>
          </cell>
          <cell r="D1167">
            <v>354</v>
          </cell>
          <cell r="E1167">
            <v>56.64</v>
          </cell>
          <cell r="F1167">
            <v>411</v>
          </cell>
        </row>
        <row r="1168">
          <cell r="A1168" t="str">
            <v>CABLE DUPLEX 2X22 AWG POLARIZADO NEGRO</v>
          </cell>
          <cell r="B1168">
            <v>243</v>
          </cell>
          <cell r="C1168" t="str">
            <v>ML</v>
          </cell>
          <cell r="D1168">
            <v>291.59999999999997</v>
          </cell>
          <cell r="E1168">
            <v>46.655999999999999</v>
          </cell>
          <cell r="F1168">
            <v>338</v>
          </cell>
        </row>
        <row r="1169">
          <cell r="A1169" t="str">
            <v>CABLE DUPLEX 2X22 AWG SPT 300V CHIPAS</v>
          </cell>
          <cell r="B1169">
            <v>243</v>
          </cell>
          <cell r="C1169" t="str">
            <v>ML</v>
          </cell>
          <cell r="D1169">
            <v>291.59999999999997</v>
          </cell>
          <cell r="E1169">
            <v>46.655999999999999</v>
          </cell>
          <cell r="F1169">
            <v>338</v>
          </cell>
        </row>
        <row r="1170">
          <cell r="A1170" t="str">
            <v>CABLE DUPLEX 2X22 AWG SPT BLANCO CABLE S</v>
          </cell>
          <cell r="B1170">
            <v>243</v>
          </cell>
          <cell r="C1170" t="str">
            <v>ML</v>
          </cell>
          <cell r="D1170">
            <v>291.59999999999997</v>
          </cell>
          <cell r="E1170">
            <v>46.655999999999999</v>
          </cell>
          <cell r="F1170">
            <v>338</v>
          </cell>
        </row>
        <row r="1171">
          <cell r="A1171" t="str">
            <v>CABLE DUPLEX 2X22 AWG SPT BLANCO CYC MV</v>
          </cell>
          <cell r="B1171">
            <v>243</v>
          </cell>
          <cell r="C1171" t="str">
            <v>ML</v>
          </cell>
          <cell r="D1171">
            <v>291.59999999999997</v>
          </cell>
          <cell r="E1171">
            <v>46.655999999999999</v>
          </cell>
          <cell r="F1171">
            <v>338</v>
          </cell>
        </row>
        <row r="1172">
          <cell r="A1172" t="str">
            <v>CABLE DUPLEX 2X22 AWG TCP BLANCO 150V</v>
          </cell>
          <cell r="B1172">
            <v>243</v>
          </cell>
          <cell r="C1172" t="str">
            <v>ML</v>
          </cell>
          <cell r="D1172">
            <v>291.59999999999997</v>
          </cell>
          <cell r="E1172">
            <v>46.655999999999999</v>
          </cell>
          <cell r="F1172">
            <v>338</v>
          </cell>
        </row>
        <row r="1173">
          <cell r="A1173" t="str">
            <v>CABLE DUPLEX 2X22 AWG TCP CAFE 150V</v>
          </cell>
          <cell r="B1173">
            <v>243</v>
          </cell>
          <cell r="C1173" t="str">
            <v>ML</v>
          </cell>
          <cell r="D1173">
            <v>291.59999999999997</v>
          </cell>
          <cell r="E1173">
            <v>46.655999999999999</v>
          </cell>
          <cell r="F1173">
            <v>338</v>
          </cell>
        </row>
        <row r="1174">
          <cell r="A1174" t="str">
            <v>CABLE DUPLEX 2X22 AWG TCP GRIS 150V</v>
          </cell>
          <cell r="B1174">
            <v>243</v>
          </cell>
          <cell r="C1174" t="str">
            <v>ML</v>
          </cell>
          <cell r="D1174">
            <v>291.59999999999997</v>
          </cell>
          <cell r="E1174">
            <v>46.655999999999999</v>
          </cell>
          <cell r="F1174">
            <v>338</v>
          </cell>
        </row>
        <row r="1175">
          <cell r="A1175" t="str">
            <v>CABLE DUPLEX 2X22 AWG TCP NEGRO 150V</v>
          </cell>
          <cell r="B1175">
            <v>243</v>
          </cell>
          <cell r="C1175" t="str">
            <v>ML</v>
          </cell>
          <cell r="D1175">
            <v>291.59999999999997</v>
          </cell>
          <cell r="E1175">
            <v>46.655999999999999</v>
          </cell>
          <cell r="F1175">
            <v>338</v>
          </cell>
        </row>
        <row r="1176">
          <cell r="A1176" t="str">
            <v>CABLE ENCAU. No. 2X6 600V. ST</v>
          </cell>
          <cell r="B1176">
            <v>8710</v>
          </cell>
          <cell r="C1176" t="str">
            <v>ML</v>
          </cell>
          <cell r="D1176">
            <v>10452</v>
          </cell>
          <cell r="E1176">
            <v>1672.32</v>
          </cell>
          <cell r="F1176">
            <v>12124</v>
          </cell>
        </row>
        <row r="1177">
          <cell r="A1177" t="str">
            <v>CABLE ENCAU. No.3X6 600V ST</v>
          </cell>
          <cell r="B1177">
            <v>11283</v>
          </cell>
          <cell r="C1177" t="str">
            <v>ML</v>
          </cell>
          <cell r="D1177">
            <v>13539.6</v>
          </cell>
          <cell r="E1177">
            <v>2166.3360000000002</v>
          </cell>
          <cell r="F1177">
            <v>15706</v>
          </cell>
        </row>
        <row r="1178">
          <cell r="A1178" t="str">
            <v>CABLE ENCAU.#2X10 600V ST</v>
          </cell>
          <cell r="B1178">
            <v>3849</v>
          </cell>
          <cell r="C1178" t="str">
            <v>ML</v>
          </cell>
          <cell r="D1178">
            <v>4618.8</v>
          </cell>
          <cell r="E1178">
            <v>739.00800000000004</v>
          </cell>
          <cell r="F1178">
            <v>5358</v>
          </cell>
        </row>
        <row r="1179">
          <cell r="A1179" t="str">
            <v>CABLE ENCAU.#2X10 600V ST  ICONEL</v>
          </cell>
          <cell r="B1179">
            <v>3545</v>
          </cell>
          <cell r="C1179" t="str">
            <v>ML</v>
          </cell>
          <cell r="D1179">
            <v>4254</v>
          </cell>
          <cell r="E1179">
            <v>680.64</v>
          </cell>
          <cell r="F1179">
            <v>4935</v>
          </cell>
        </row>
        <row r="1180">
          <cell r="A1180" t="str">
            <v>CABLE ENCAU.#2X12 600V ST</v>
          </cell>
          <cell r="B1180">
            <v>2878</v>
          </cell>
          <cell r="C1180" t="str">
            <v>ML</v>
          </cell>
          <cell r="D1180">
            <v>3453.6</v>
          </cell>
          <cell r="E1180">
            <v>552.57600000000002</v>
          </cell>
          <cell r="F1180">
            <v>4006</v>
          </cell>
        </row>
        <row r="1181">
          <cell r="A1181" t="str">
            <v>CABLE ENCAU.#2X12 600V ST  ICONEL</v>
          </cell>
          <cell r="B1181">
            <v>2650</v>
          </cell>
          <cell r="C1181" t="str">
            <v>ML</v>
          </cell>
          <cell r="D1181">
            <v>3180</v>
          </cell>
          <cell r="E1181">
            <v>508.8</v>
          </cell>
          <cell r="F1181">
            <v>3689</v>
          </cell>
        </row>
        <row r="1182">
          <cell r="A1182" t="str">
            <v>CABLE ENCAU.#2X14 600V ST</v>
          </cell>
          <cell r="B1182">
            <v>2126</v>
          </cell>
          <cell r="C1182" t="str">
            <v>ML</v>
          </cell>
          <cell r="D1182">
            <v>2551.1999999999998</v>
          </cell>
          <cell r="E1182">
            <v>408.19200000000001</v>
          </cell>
          <cell r="F1182">
            <v>2959</v>
          </cell>
        </row>
        <row r="1183">
          <cell r="A1183" t="str">
            <v>CABLE ENCAU.#2X16 600V ST</v>
          </cell>
          <cell r="B1183">
            <v>1272</v>
          </cell>
          <cell r="C1183" t="str">
            <v>ML</v>
          </cell>
          <cell r="D1183">
            <v>1526.3999999999999</v>
          </cell>
          <cell r="E1183">
            <v>244.22399999999999</v>
          </cell>
          <cell r="F1183">
            <v>1771</v>
          </cell>
        </row>
        <row r="1184">
          <cell r="A1184" t="str">
            <v>CABLE ENCAU.#2X18 600V ST</v>
          </cell>
          <cell r="B1184">
            <v>939</v>
          </cell>
          <cell r="C1184" t="str">
            <v>ML</v>
          </cell>
          <cell r="D1184">
            <v>1126.8</v>
          </cell>
          <cell r="E1184">
            <v>180.28799999999998</v>
          </cell>
          <cell r="F1184">
            <v>1307</v>
          </cell>
        </row>
        <row r="1185">
          <cell r="A1185" t="str">
            <v>CABLE ENCAU.#2X8 600V ST</v>
          </cell>
          <cell r="B1185">
            <v>5852</v>
          </cell>
          <cell r="C1185" t="str">
            <v>ML</v>
          </cell>
          <cell r="D1185">
            <v>7022.4</v>
          </cell>
          <cell r="E1185">
            <v>1123.5840000000001</v>
          </cell>
          <cell r="F1185">
            <v>8146</v>
          </cell>
        </row>
        <row r="1186">
          <cell r="A1186" t="str">
            <v>CABLE ENCAU.#3X10 600V ST</v>
          </cell>
          <cell r="B1186">
            <v>4822</v>
          </cell>
          <cell r="C1186" t="str">
            <v>ML</v>
          </cell>
          <cell r="D1186">
            <v>5786.4</v>
          </cell>
          <cell r="E1186">
            <v>925.82399999999996</v>
          </cell>
          <cell r="F1186">
            <v>6712</v>
          </cell>
        </row>
        <row r="1187">
          <cell r="A1187" t="str">
            <v>CABLE ENCAU.#3X12 600V ST</v>
          </cell>
          <cell r="B1187">
            <v>3566</v>
          </cell>
          <cell r="C1187" t="str">
            <v>ML</v>
          </cell>
          <cell r="D1187">
            <v>4279.2</v>
          </cell>
          <cell r="E1187">
            <v>684.67200000000003</v>
          </cell>
          <cell r="F1187">
            <v>4964</v>
          </cell>
        </row>
        <row r="1188">
          <cell r="A1188" t="str">
            <v>CABLE ENCAU.#3X14 600V ST</v>
          </cell>
          <cell r="B1188">
            <v>2540</v>
          </cell>
          <cell r="C1188" t="str">
            <v>ML</v>
          </cell>
          <cell r="D1188">
            <v>3048</v>
          </cell>
          <cell r="E1188">
            <v>487.68</v>
          </cell>
          <cell r="F1188">
            <v>3536</v>
          </cell>
        </row>
        <row r="1189">
          <cell r="A1189" t="str">
            <v>CABLE ENCAU.#3X16 600V ST</v>
          </cell>
          <cell r="B1189">
            <v>1654</v>
          </cell>
          <cell r="C1189" t="str">
            <v>ML</v>
          </cell>
          <cell r="D1189">
            <v>1984.8</v>
          </cell>
          <cell r="E1189">
            <v>317.56799999999998</v>
          </cell>
          <cell r="F1189">
            <v>2302</v>
          </cell>
        </row>
        <row r="1190">
          <cell r="A1190" t="str">
            <v>CABLE ENCAU.#3X18 600V ST</v>
          </cell>
          <cell r="B1190">
            <v>1274</v>
          </cell>
          <cell r="C1190" t="str">
            <v>ML</v>
          </cell>
          <cell r="D1190">
            <v>1528.8</v>
          </cell>
          <cell r="E1190">
            <v>244.608</v>
          </cell>
          <cell r="F1190">
            <v>1773</v>
          </cell>
        </row>
        <row r="1191">
          <cell r="A1191" t="str">
            <v>CABLE ENCAU.#3X8 600V ST</v>
          </cell>
          <cell r="B1191">
            <v>7294</v>
          </cell>
          <cell r="C1191" t="str">
            <v>ML</v>
          </cell>
          <cell r="D1191">
            <v>8752.7999999999993</v>
          </cell>
          <cell r="E1191">
            <v>1400.4479999999999</v>
          </cell>
          <cell r="F1191">
            <v>10153</v>
          </cell>
        </row>
        <row r="1192">
          <cell r="A1192" t="str">
            <v>CABLE ENCAU.#4X10 600V ST</v>
          </cell>
          <cell r="B1192">
            <v>5803</v>
          </cell>
          <cell r="C1192" t="str">
            <v>ML</v>
          </cell>
          <cell r="D1192">
            <v>6963.5999999999995</v>
          </cell>
          <cell r="E1192">
            <v>1114.1759999999999</v>
          </cell>
          <cell r="F1192">
            <v>8078</v>
          </cell>
        </row>
        <row r="1193">
          <cell r="A1193" t="str">
            <v>CABLE ENCAU.#4X10 600V ST ICONEL</v>
          </cell>
          <cell r="B1193">
            <v>5340</v>
          </cell>
          <cell r="C1193" t="str">
            <v>ML</v>
          </cell>
          <cell r="D1193">
            <v>6408</v>
          </cell>
          <cell r="E1193">
            <v>1025.28</v>
          </cell>
          <cell r="F1193">
            <v>7433</v>
          </cell>
        </row>
        <row r="1194">
          <cell r="A1194" t="str">
            <v>CABLE ENCAU.#4X12 600V ST</v>
          </cell>
          <cell r="B1194">
            <v>4231</v>
          </cell>
          <cell r="C1194" t="str">
            <v>ML</v>
          </cell>
          <cell r="D1194">
            <v>5077.2</v>
          </cell>
          <cell r="E1194">
            <v>812.35199999999998</v>
          </cell>
          <cell r="F1194">
            <v>5890</v>
          </cell>
        </row>
        <row r="1195">
          <cell r="A1195" t="str">
            <v>CABLE ENCAU.#4X12 600V ST  ICONEL</v>
          </cell>
          <cell r="B1195">
            <v>3895</v>
          </cell>
          <cell r="C1195" t="str">
            <v>ML</v>
          </cell>
          <cell r="D1195">
            <v>4674</v>
          </cell>
          <cell r="E1195">
            <v>747.84</v>
          </cell>
          <cell r="F1195">
            <v>5422</v>
          </cell>
        </row>
        <row r="1196">
          <cell r="A1196" t="str">
            <v>CABLE ENCAU.#4X14 600V ST</v>
          </cell>
          <cell r="B1196">
            <v>3036</v>
          </cell>
          <cell r="C1196" t="str">
            <v>ML</v>
          </cell>
          <cell r="D1196">
            <v>3643.2</v>
          </cell>
          <cell r="E1196">
            <v>582.91200000000003</v>
          </cell>
          <cell r="F1196">
            <v>4226</v>
          </cell>
        </row>
        <row r="1197">
          <cell r="A1197" t="str">
            <v>CABLE ENCAU.#4X16 600V ST</v>
          </cell>
          <cell r="B1197">
            <v>1942</v>
          </cell>
          <cell r="C1197" t="str">
            <v>ML</v>
          </cell>
          <cell r="D1197">
            <v>2330.4</v>
          </cell>
          <cell r="E1197">
            <v>372.86400000000003</v>
          </cell>
          <cell r="F1197">
            <v>2703</v>
          </cell>
        </row>
        <row r="1198">
          <cell r="A1198" t="str">
            <v>CABLE ENCAU.#4X18 600V ST</v>
          </cell>
          <cell r="B1198">
            <v>1623</v>
          </cell>
          <cell r="C1198" t="str">
            <v>ML</v>
          </cell>
          <cell r="D1198">
            <v>1947.6</v>
          </cell>
          <cell r="E1198">
            <v>311.61599999999999</v>
          </cell>
          <cell r="F1198">
            <v>2259</v>
          </cell>
        </row>
        <row r="1199">
          <cell r="A1199" t="str">
            <v>CABLE ENCAU.#4X6 600V ST</v>
          </cell>
          <cell r="B1199">
            <v>14918</v>
          </cell>
          <cell r="C1199" t="str">
            <v>ML</v>
          </cell>
          <cell r="D1199">
            <v>17901.599999999999</v>
          </cell>
          <cell r="E1199">
            <v>2864.2559999999999</v>
          </cell>
          <cell r="F1199">
            <v>20766</v>
          </cell>
        </row>
        <row r="1200">
          <cell r="A1200" t="str">
            <v>CABLE ENCAU.#4X8 600V ST</v>
          </cell>
          <cell r="B1200">
            <v>9469</v>
          </cell>
          <cell r="C1200" t="str">
            <v>ML</v>
          </cell>
          <cell r="D1200">
            <v>11362.8</v>
          </cell>
          <cell r="E1200">
            <v>1818.048</v>
          </cell>
          <cell r="F1200">
            <v>13181</v>
          </cell>
        </row>
        <row r="1201">
          <cell r="A1201" t="str">
            <v>CABLE ENCAU.3X18 600V ST  ICONEL</v>
          </cell>
          <cell r="B1201">
            <v>1175</v>
          </cell>
          <cell r="C1201" t="str">
            <v>ML</v>
          </cell>
          <cell r="D1201">
            <v>1410</v>
          </cell>
          <cell r="E1201">
            <v>225.6</v>
          </cell>
          <cell r="F1201">
            <v>1636</v>
          </cell>
        </row>
        <row r="1202">
          <cell r="A1202" t="str">
            <v>CABLE FIBRA OPTICA 12 FIBRAS</v>
          </cell>
          <cell r="B1202">
            <v>5100</v>
          </cell>
          <cell r="C1202" t="str">
            <v>ML</v>
          </cell>
          <cell r="D1202">
            <v>6120</v>
          </cell>
          <cell r="E1202">
            <v>979.2</v>
          </cell>
          <cell r="F1202">
            <v>7099</v>
          </cell>
        </row>
        <row r="1203">
          <cell r="A1203" t="str">
            <v>CABLE FLEXIBLE  TFF 16 VERDE 600V</v>
          </cell>
          <cell r="B1203">
            <v>372</v>
          </cell>
          <cell r="C1203" t="str">
            <v>ML</v>
          </cell>
          <cell r="D1203">
            <v>446.4</v>
          </cell>
          <cell r="E1203">
            <v>71.423999999999992</v>
          </cell>
          <cell r="F1203">
            <v>518</v>
          </cell>
        </row>
        <row r="1204">
          <cell r="A1204" t="str">
            <v>CABLE FLEXIBLE TFF 14 CHIPA</v>
          </cell>
          <cell r="B1204">
            <v>639</v>
          </cell>
          <cell r="C1204" t="str">
            <v>ML</v>
          </cell>
          <cell r="D1204">
            <v>766.8</v>
          </cell>
          <cell r="E1204">
            <v>122.68799999999999</v>
          </cell>
          <cell r="F1204">
            <v>889</v>
          </cell>
        </row>
        <row r="1205">
          <cell r="A1205" t="str">
            <v>CABLE FLEXIBLE TFF 16 AMARILLO 600V</v>
          </cell>
          <cell r="B1205">
            <v>372</v>
          </cell>
          <cell r="C1205" t="str">
            <v>ML</v>
          </cell>
          <cell r="D1205">
            <v>446.4</v>
          </cell>
          <cell r="E1205">
            <v>71.423999999999992</v>
          </cell>
          <cell r="F1205">
            <v>518</v>
          </cell>
        </row>
        <row r="1206">
          <cell r="A1206" t="str">
            <v>CABLE FLEXIBLE TFF 16 AZUL 600V</v>
          </cell>
          <cell r="B1206">
            <v>372</v>
          </cell>
          <cell r="C1206" t="str">
            <v>ML</v>
          </cell>
          <cell r="D1206">
            <v>446.4</v>
          </cell>
          <cell r="E1206">
            <v>71.423999999999992</v>
          </cell>
          <cell r="F1206">
            <v>518</v>
          </cell>
        </row>
        <row r="1207">
          <cell r="A1207" t="str">
            <v>CABLE FLEXIBLE TFF 16 BLANCO 600V</v>
          </cell>
          <cell r="B1207">
            <v>372</v>
          </cell>
          <cell r="C1207" t="str">
            <v>ML</v>
          </cell>
          <cell r="D1207">
            <v>446.4</v>
          </cell>
          <cell r="E1207">
            <v>71.423999999999992</v>
          </cell>
          <cell r="F1207">
            <v>518</v>
          </cell>
        </row>
        <row r="1208">
          <cell r="A1208" t="str">
            <v>CABLE FLEXIBLE TFF 16 CAFE 600V</v>
          </cell>
          <cell r="B1208">
            <v>372</v>
          </cell>
          <cell r="C1208" t="str">
            <v>ML</v>
          </cell>
          <cell r="D1208">
            <v>446.4</v>
          </cell>
          <cell r="E1208">
            <v>71.423999999999992</v>
          </cell>
          <cell r="F1208">
            <v>518</v>
          </cell>
        </row>
        <row r="1209">
          <cell r="A1209" t="str">
            <v>CABLE FLEXIBLE TFF 16 GRIS 600V</v>
          </cell>
          <cell r="B1209">
            <v>372</v>
          </cell>
          <cell r="C1209" t="str">
            <v>ML</v>
          </cell>
          <cell r="D1209">
            <v>446.4</v>
          </cell>
          <cell r="E1209">
            <v>71.423999999999992</v>
          </cell>
          <cell r="F1209">
            <v>518</v>
          </cell>
        </row>
        <row r="1210">
          <cell r="A1210" t="str">
            <v>CABLE FLEXIBLE TFF 16 NEGRO 600V</v>
          </cell>
          <cell r="B1210">
            <v>372</v>
          </cell>
          <cell r="C1210" t="str">
            <v>ML</v>
          </cell>
          <cell r="D1210">
            <v>446.4</v>
          </cell>
          <cell r="E1210">
            <v>71.423999999999992</v>
          </cell>
          <cell r="F1210">
            <v>518</v>
          </cell>
        </row>
        <row r="1211">
          <cell r="A1211" t="str">
            <v>CABLE FLEXIBLE TFF 16 ROJO 600V</v>
          </cell>
          <cell r="B1211">
            <v>372</v>
          </cell>
          <cell r="C1211" t="str">
            <v>ML</v>
          </cell>
          <cell r="D1211">
            <v>446.4</v>
          </cell>
          <cell r="E1211">
            <v>71.423999999999992</v>
          </cell>
          <cell r="F1211">
            <v>518</v>
          </cell>
        </row>
        <row r="1212">
          <cell r="A1212" t="str">
            <v>CABLE FLEXIBLE TFF 18 AMARILLO 60V</v>
          </cell>
          <cell r="B1212">
            <v>271</v>
          </cell>
          <cell r="C1212" t="str">
            <v>ML</v>
          </cell>
          <cell r="D1212">
            <v>325.2</v>
          </cell>
          <cell r="E1212">
            <v>52.031999999999996</v>
          </cell>
          <cell r="F1212">
            <v>377</v>
          </cell>
        </row>
        <row r="1213">
          <cell r="A1213" t="str">
            <v>CABLE FLEXIBLE TFF 18 AZUL 600V</v>
          </cell>
          <cell r="B1213">
            <v>271</v>
          </cell>
          <cell r="C1213" t="str">
            <v>ML</v>
          </cell>
          <cell r="D1213">
            <v>325.2</v>
          </cell>
          <cell r="E1213">
            <v>52.031999999999996</v>
          </cell>
          <cell r="F1213">
            <v>377</v>
          </cell>
        </row>
        <row r="1214">
          <cell r="A1214" t="str">
            <v>CABLE FLEXIBLE TFF 18 BLANCO 600V</v>
          </cell>
          <cell r="B1214">
            <v>271</v>
          </cell>
          <cell r="C1214" t="str">
            <v>ML</v>
          </cell>
          <cell r="D1214">
            <v>325.2</v>
          </cell>
          <cell r="E1214">
            <v>52.031999999999996</v>
          </cell>
          <cell r="F1214">
            <v>377</v>
          </cell>
        </row>
        <row r="1215">
          <cell r="A1215" t="str">
            <v>CABLE FLEXIBLE TFF 18 CAFE 600V</v>
          </cell>
          <cell r="B1215">
            <v>271</v>
          </cell>
          <cell r="C1215" t="str">
            <v>ML</v>
          </cell>
          <cell r="D1215">
            <v>325.2</v>
          </cell>
          <cell r="E1215">
            <v>52.031999999999996</v>
          </cell>
          <cell r="F1215">
            <v>377</v>
          </cell>
        </row>
        <row r="1216">
          <cell r="A1216" t="str">
            <v>CABLE FLEXIBLE TFF 18 CHIPA</v>
          </cell>
          <cell r="B1216">
            <v>271</v>
          </cell>
          <cell r="C1216" t="str">
            <v>ML</v>
          </cell>
          <cell r="D1216">
            <v>325.2</v>
          </cell>
          <cell r="E1216">
            <v>52.031999999999996</v>
          </cell>
          <cell r="F1216">
            <v>377</v>
          </cell>
        </row>
        <row r="1217">
          <cell r="A1217" t="str">
            <v>CABLE FLEXIBLE TFF 18 GRIS 600V</v>
          </cell>
          <cell r="B1217">
            <v>271</v>
          </cell>
          <cell r="C1217" t="str">
            <v>ML</v>
          </cell>
          <cell r="D1217">
            <v>325.2</v>
          </cell>
          <cell r="E1217">
            <v>52.031999999999996</v>
          </cell>
          <cell r="F1217">
            <v>377</v>
          </cell>
        </row>
        <row r="1218">
          <cell r="A1218" t="str">
            <v>CABLE FLEXIBLE TFF 18 NEGRO 600V</v>
          </cell>
          <cell r="B1218">
            <v>271</v>
          </cell>
          <cell r="C1218" t="str">
            <v>ML</v>
          </cell>
          <cell r="D1218">
            <v>325.2</v>
          </cell>
          <cell r="E1218">
            <v>52.031999999999996</v>
          </cell>
          <cell r="F1218">
            <v>377</v>
          </cell>
        </row>
        <row r="1219">
          <cell r="A1219" t="str">
            <v>CABLE FLEXIBLE TFF 18 ROJO 600V</v>
          </cell>
          <cell r="B1219">
            <v>271</v>
          </cell>
          <cell r="C1219" t="str">
            <v>ML</v>
          </cell>
          <cell r="D1219">
            <v>325.2</v>
          </cell>
          <cell r="E1219">
            <v>52.031999999999996</v>
          </cell>
          <cell r="F1219">
            <v>377</v>
          </cell>
        </row>
        <row r="1220">
          <cell r="A1220" t="str">
            <v>CABLE FLEXIBLE TFF 18 VERDE 600V</v>
          </cell>
          <cell r="B1220">
            <v>271</v>
          </cell>
          <cell r="C1220" t="str">
            <v>ML</v>
          </cell>
          <cell r="D1220">
            <v>325.2</v>
          </cell>
          <cell r="E1220">
            <v>52.031999999999996</v>
          </cell>
          <cell r="F1220">
            <v>377</v>
          </cell>
        </row>
        <row r="1221">
          <cell r="A1221" t="str">
            <v>CABLE FLEXIBLE TWK 10 AZUL 600V</v>
          </cell>
          <cell r="B1221">
            <v>1408</v>
          </cell>
          <cell r="C1221" t="str">
            <v>ML</v>
          </cell>
          <cell r="D1221">
            <v>1689.6</v>
          </cell>
          <cell r="E1221">
            <v>270.33600000000001</v>
          </cell>
          <cell r="F1221">
            <v>1960</v>
          </cell>
        </row>
        <row r="1222">
          <cell r="A1222" t="str">
            <v>CABLE FLEXIBLE TWK 10 BLANCO 600 V</v>
          </cell>
          <cell r="B1222">
            <v>1408</v>
          </cell>
          <cell r="C1222" t="str">
            <v>ML</v>
          </cell>
          <cell r="D1222">
            <v>1689.6</v>
          </cell>
          <cell r="E1222">
            <v>270.33600000000001</v>
          </cell>
          <cell r="F1222">
            <v>1960</v>
          </cell>
        </row>
        <row r="1223">
          <cell r="A1223" t="str">
            <v>CABLE FLEXIBLE TWK 10 NEGRO 600V</v>
          </cell>
          <cell r="B1223">
            <v>1408</v>
          </cell>
          <cell r="C1223" t="str">
            <v>ML</v>
          </cell>
          <cell r="D1223">
            <v>1689.6</v>
          </cell>
          <cell r="E1223">
            <v>270.33600000000001</v>
          </cell>
          <cell r="F1223">
            <v>1960</v>
          </cell>
        </row>
        <row r="1224">
          <cell r="A1224" t="str">
            <v>CABLE FLEXIBLE TWK 10 ROJO 600V</v>
          </cell>
          <cell r="B1224">
            <v>1408</v>
          </cell>
          <cell r="C1224" t="str">
            <v>ML</v>
          </cell>
          <cell r="D1224">
            <v>1689.6</v>
          </cell>
          <cell r="E1224">
            <v>270.33600000000001</v>
          </cell>
          <cell r="F1224">
            <v>1960</v>
          </cell>
        </row>
        <row r="1225">
          <cell r="A1225" t="str">
            <v>CABLE FLEXIBLE TWK 10 VERDE 600V</v>
          </cell>
          <cell r="B1225">
            <v>1408</v>
          </cell>
          <cell r="C1225" t="str">
            <v>ML</v>
          </cell>
          <cell r="D1225">
            <v>1689.6</v>
          </cell>
          <cell r="E1225">
            <v>270.33600000000001</v>
          </cell>
          <cell r="F1225">
            <v>1960</v>
          </cell>
        </row>
        <row r="1226">
          <cell r="A1226" t="str">
            <v>CABLE FLEXIBLE TWK 12 AMARILLO 600V</v>
          </cell>
          <cell r="B1226">
            <v>968</v>
          </cell>
          <cell r="C1226" t="str">
            <v>ML</v>
          </cell>
          <cell r="D1226">
            <v>1161.5999999999999</v>
          </cell>
          <cell r="E1226">
            <v>185.85599999999999</v>
          </cell>
          <cell r="F1226">
            <v>1347</v>
          </cell>
        </row>
        <row r="1227">
          <cell r="A1227" t="str">
            <v>CABLE FLEXIBLE TWK 12 AZUL 600V</v>
          </cell>
          <cell r="B1227">
            <v>968</v>
          </cell>
          <cell r="C1227" t="str">
            <v>ML</v>
          </cell>
          <cell r="D1227">
            <v>1161.5999999999999</v>
          </cell>
          <cell r="E1227">
            <v>185.85599999999999</v>
          </cell>
          <cell r="F1227">
            <v>1347</v>
          </cell>
        </row>
        <row r="1228">
          <cell r="A1228" t="str">
            <v>CABLE FLEXIBLE TWK 12 BLANCO 600V</v>
          </cell>
          <cell r="B1228">
            <v>968</v>
          </cell>
          <cell r="C1228" t="str">
            <v>ML</v>
          </cell>
          <cell r="D1228">
            <v>1161.5999999999999</v>
          </cell>
          <cell r="E1228">
            <v>185.85599999999999</v>
          </cell>
          <cell r="F1228">
            <v>1347</v>
          </cell>
        </row>
        <row r="1229">
          <cell r="A1229" t="str">
            <v>CABLE FLEXIBLE TWK 12 NEGRO 600V</v>
          </cell>
          <cell r="B1229">
            <v>968</v>
          </cell>
          <cell r="C1229" t="str">
            <v>ML</v>
          </cell>
          <cell r="D1229">
            <v>1161.5999999999999</v>
          </cell>
          <cell r="E1229">
            <v>185.85599999999999</v>
          </cell>
          <cell r="F1229">
            <v>1347</v>
          </cell>
        </row>
        <row r="1230">
          <cell r="A1230" t="str">
            <v>CABLE FLEXIBLE TWK 12 ROJO 600V</v>
          </cell>
          <cell r="B1230">
            <v>968</v>
          </cell>
          <cell r="C1230" t="str">
            <v>ML</v>
          </cell>
          <cell r="D1230">
            <v>1161.5999999999999</v>
          </cell>
          <cell r="E1230">
            <v>185.85599999999999</v>
          </cell>
          <cell r="F1230">
            <v>1347</v>
          </cell>
        </row>
        <row r="1231">
          <cell r="A1231" t="str">
            <v>CABLE FLEXIBLE TWK 12 VERDE 600V</v>
          </cell>
          <cell r="B1231">
            <v>968</v>
          </cell>
          <cell r="C1231" t="str">
            <v>ML</v>
          </cell>
          <cell r="D1231">
            <v>1161.5999999999999</v>
          </cell>
          <cell r="E1231">
            <v>185.85599999999999</v>
          </cell>
          <cell r="F1231">
            <v>1347</v>
          </cell>
        </row>
        <row r="1232">
          <cell r="A1232" t="str">
            <v>CABLE FLEXIBLE TWK 14 BLANCO 600V</v>
          </cell>
          <cell r="B1232">
            <v>639</v>
          </cell>
          <cell r="C1232" t="str">
            <v>ML</v>
          </cell>
          <cell r="D1232">
            <v>766.8</v>
          </cell>
          <cell r="E1232">
            <v>122.68799999999999</v>
          </cell>
          <cell r="F1232">
            <v>889</v>
          </cell>
        </row>
        <row r="1233">
          <cell r="A1233" t="str">
            <v>CABLE FLEXIBLE TWK 14 NEGRO 600V</v>
          </cell>
          <cell r="B1233">
            <v>639</v>
          </cell>
          <cell r="C1233" t="str">
            <v>ML</v>
          </cell>
          <cell r="D1233">
            <v>766.8</v>
          </cell>
          <cell r="E1233">
            <v>122.68799999999999</v>
          </cell>
          <cell r="F1233">
            <v>889</v>
          </cell>
        </row>
        <row r="1234">
          <cell r="A1234" t="str">
            <v>CABLE FLEXIBLE TWK 14 ROJO 600V</v>
          </cell>
          <cell r="B1234">
            <v>639</v>
          </cell>
          <cell r="C1234" t="str">
            <v>ML</v>
          </cell>
          <cell r="D1234">
            <v>766.8</v>
          </cell>
          <cell r="E1234">
            <v>122.68799999999999</v>
          </cell>
          <cell r="F1234">
            <v>889</v>
          </cell>
        </row>
        <row r="1235">
          <cell r="A1235" t="str">
            <v>CABLE FLEXIBLE TWK 14 VERDE 600V</v>
          </cell>
          <cell r="B1235">
            <v>639</v>
          </cell>
          <cell r="C1235" t="str">
            <v>ML</v>
          </cell>
          <cell r="D1235">
            <v>766.8</v>
          </cell>
          <cell r="E1235">
            <v>122.68799999999999</v>
          </cell>
          <cell r="F1235">
            <v>889</v>
          </cell>
        </row>
        <row r="1236">
          <cell r="A1236" t="str">
            <v>CABLE GPT 20 VIOLETA 50V</v>
          </cell>
          <cell r="B1236">
            <v>210</v>
          </cell>
          <cell r="C1236" t="str">
            <v>ML</v>
          </cell>
          <cell r="D1236">
            <v>252</v>
          </cell>
          <cell r="E1236">
            <v>40.32</v>
          </cell>
          <cell r="F1236">
            <v>292</v>
          </cell>
        </row>
        <row r="1237">
          <cell r="A1237" t="str">
            <v>CABLE GPT N. 14NEGRO INGE. ANDINO</v>
          </cell>
          <cell r="B1237">
            <v>639</v>
          </cell>
          <cell r="C1237" t="str">
            <v>ML</v>
          </cell>
          <cell r="D1237">
            <v>766.8</v>
          </cell>
          <cell r="E1237">
            <v>122.68799999999999</v>
          </cell>
          <cell r="F1237">
            <v>889</v>
          </cell>
        </row>
        <row r="1238">
          <cell r="A1238" t="str">
            <v>CABLE GPT NO. 14 AZUL</v>
          </cell>
          <cell r="B1238">
            <v>639</v>
          </cell>
          <cell r="C1238" t="str">
            <v>ML</v>
          </cell>
          <cell r="D1238">
            <v>766.8</v>
          </cell>
          <cell r="E1238">
            <v>122.68799999999999</v>
          </cell>
          <cell r="F1238">
            <v>889</v>
          </cell>
        </row>
        <row r="1239">
          <cell r="A1239" t="str">
            <v>CABLE GPT NO. 14 BLANCO</v>
          </cell>
          <cell r="B1239">
            <v>639</v>
          </cell>
          <cell r="C1239" t="str">
            <v>ML</v>
          </cell>
          <cell r="D1239">
            <v>766.8</v>
          </cell>
          <cell r="E1239">
            <v>122.68799999999999</v>
          </cell>
          <cell r="F1239">
            <v>889</v>
          </cell>
        </row>
        <row r="1240">
          <cell r="A1240" t="str">
            <v>CABLE GPT NO.10 NEGRO PROCABLES</v>
          </cell>
          <cell r="B1240">
            <v>1408</v>
          </cell>
          <cell r="C1240" t="str">
            <v>ML</v>
          </cell>
          <cell r="D1240">
            <v>1689.6</v>
          </cell>
          <cell r="E1240">
            <v>270.33600000000001</v>
          </cell>
          <cell r="F1240">
            <v>1960</v>
          </cell>
        </row>
        <row r="1241">
          <cell r="A1241" t="str">
            <v>CABLE GPT NO.10 ROJO PROCABLES</v>
          </cell>
          <cell r="B1241">
            <v>1408</v>
          </cell>
          <cell r="C1241" t="str">
            <v>ML</v>
          </cell>
          <cell r="D1241">
            <v>1689.6</v>
          </cell>
          <cell r="E1241">
            <v>270.33600000000001</v>
          </cell>
          <cell r="F1241">
            <v>1960</v>
          </cell>
        </row>
        <row r="1242">
          <cell r="A1242" t="str">
            <v>CABLE GPT NO.10ROJO PROCABLES</v>
          </cell>
          <cell r="B1242">
            <v>1408</v>
          </cell>
          <cell r="C1242" t="str">
            <v>ML</v>
          </cell>
          <cell r="D1242">
            <v>1689.6</v>
          </cell>
          <cell r="E1242">
            <v>270.33600000000001</v>
          </cell>
          <cell r="F1242">
            <v>1960</v>
          </cell>
        </row>
        <row r="1243">
          <cell r="A1243" t="str">
            <v>CABLE GPT NO.12NEGRO PROCABLES</v>
          </cell>
          <cell r="B1243">
            <v>968</v>
          </cell>
          <cell r="C1243" t="str">
            <v>ML</v>
          </cell>
          <cell r="D1243">
            <v>1161.5999999999999</v>
          </cell>
          <cell r="E1243">
            <v>185.85599999999999</v>
          </cell>
          <cell r="F1243">
            <v>1347</v>
          </cell>
        </row>
        <row r="1244">
          <cell r="A1244" t="str">
            <v>CABLE GPT NO.14 AZUL</v>
          </cell>
          <cell r="B1244">
            <v>639</v>
          </cell>
          <cell r="C1244" t="str">
            <v>ML</v>
          </cell>
          <cell r="D1244">
            <v>766.8</v>
          </cell>
          <cell r="E1244">
            <v>122.68799999999999</v>
          </cell>
          <cell r="F1244">
            <v>889</v>
          </cell>
        </row>
        <row r="1245">
          <cell r="A1245" t="str">
            <v>CABLE GPT No.20 AZUL 50V</v>
          </cell>
          <cell r="B1245">
            <v>210</v>
          </cell>
          <cell r="C1245" t="str">
            <v>ML</v>
          </cell>
          <cell r="D1245">
            <v>252</v>
          </cell>
          <cell r="E1245">
            <v>40.32</v>
          </cell>
          <cell r="F1245">
            <v>292</v>
          </cell>
        </row>
        <row r="1246">
          <cell r="A1246" t="str">
            <v>CABLE GPT No.20 BLANCO 50V</v>
          </cell>
          <cell r="B1246">
            <v>210</v>
          </cell>
          <cell r="C1246" t="str">
            <v>ML</v>
          </cell>
          <cell r="D1246">
            <v>252</v>
          </cell>
          <cell r="E1246">
            <v>40.32</v>
          </cell>
          <cell r="F1246">
            <v>292</v>
          </cell>
        </row>
        <row r="1247">
          <cell r="A1247" t="str">
            <v>CABLE GPT No.20 CAFE 50V</v>
          </cell>
          <cell r="B1247">
            <v>210</v>
          </cell>
          <cell r="C1247" t="str">
            <v>ML</v>
          </cell>
          <cell r="D1247">
            <v>252</v>
          </cell>
          <cell r="E1247">
            <v>40.32</v>
          </cell>
          <cell r="F1247">
            <v>292</v>
          </cell>
        </row>
        <row r="1248">
          <cell r="A1248" t="str">
            <v>CABLE GPT No.20 GRIS</v>
          </cell>
          <cell r="B1248">
            <v>210</v>
          </cell>
          <cell r="C1248" t="str">
            <v>ML</v>
          </cell>
          <cell r="D1248">
            <v>252</v>
          </cell>
          <cell r="E1248">
            <v>40.32</v>
          </cell>
          <cell r="F1248">
            <v>292</v>
          </cell>
        </row>
        <row r="1249">
          <cell r="A1249" t="str">
            <v>CABLE GPT No.22 AMARILLO 50V</v>
          </cell>
          <cell r="B1249">
            <v>163</v>
          </cell>
          <cell r="C1249" t="str">
            <v>ML</v>
          </cell>
          <cell r="D1249">
            <v>195.6</v>
          </cell>
          <cell r="E1249">
            <v>31.295999999999999</v>
          </cell>
          <cell r="F1249">
            <v>227</v>
          </cell>
        </row>
        <row r="1250">
          <cell r="A1250" t="str">
            <v>CABLE GPT No.22 AZUL 50V</v>
          </cell>
          <cell r="B1250">
            <v>163</v>
          </cell>
          <cell r="C1250" t="str">
            <v>ML</v>
          </cell>
          <cell r="D1250">
            <v>195.6</v>
          </cell>
          <cell r="E1250">
            <v>31.295999999999999</v>
          </cell>
          <cell r="F1250">
            <v>227</v>
          </cell>
        </row>
        <row r="1251">
          <cell r="A1251" t="str">
            <v>CABLE GPT No.22 BLANCO  50V</v>
          </cell>
          <cell r="B1251">
            <v>163</v>
          </cell>
          <cell r="C1251" t="str">
            <v>ML</v>
          </cell>
          <cell r="D1251">
            <v>195.6</v>
          </cell>
          <cell r="E1251">
            <v>31.295999999999999</v>
          </cell>
          <cell r="F1251">
            <v>227</v>
          </cell>
        </row>
        <row r="1252">
          <cell r="A1252" t="str">
            <v>CABLE GPT No.22 CAFE</v>
          </cell>
          <cell r="B1252">
            <v>163</v>
          </cell>
          <cell r="C1252" t="str">
            <v>ML</v>
          </cell>
          <cell r="D1252">
            <v>195.6</v>
          </cell>
          <cell r="E1252">
            <v>31.295999999999999</v>
          </cell>
          <cell r="F1252">
            <v>227</v>
          </cell>
        </row>
        <row r="1253">
          <cell r="A1253" t="str">
            <v>CABLE GPT No.22 NEGRO 50V</v>
          </cell>
          <cell r="B1253">
            <v>163</v>
          </cell>
          <cell r="C1253" t="str">
            <v>ML</v>
          </cell>
          <cell r="D1253">
            <v>195.6</v>
          </cell>
          <cell r="E1253">
            <v>31.295999999999999</v>
          </cell>
          <cell r="F1253">
            <v>227</v>
          </cell>
        </row>
        <row r="1254">
          <cell r="A1254" t="str">
            <v>CABLE GPT No.22 VERDE 50V.</v>
          </cell>
          <cell r="B1254">
            <v>163</v>
          </cell>
          <cell r="C1254" t="str">
            <v>ML</v>
          </cell>
          <cell r="D1254">
            <v>195.6</v>
          </cell>
          <cell r="E1254">
            <v>31.295999999999999</v>
          </cell>
          <cell r="F1254">
            <v>227</v>
          </cell>
        </row>
        <row r="1255">
          <cell r="A1255" t="str">
            <v>CABLE GPT No.6 BLANCO 50V</v>
          </cell>
          <cell r="B1255">
            <v>3532</v>
          </cell>
          <cell r="C1255" t="str">
            <v>ML</v>
          </cell>
          <cell r="D1255">
            <v>4238.3999999999996</v>
          </cell>
          <cell r="E1255">
            <v>678.14400000000001</v>
          </cell>
          <cell r="F1255">
            <v>4917</v>
          </cell>
        </row>
        <row r="1256">
          <cell r="A1256" t="str">
            <v>CABLE GPT No16CHIPA</v>
          </cell>
          <cell r="B1256">
            <v>372</v>
          </cell>
          <cell r="C1256" t="str">
            <v>ML</v>
          </cell>
          <cell r="D1256">
            <v>446.4</v>
          </cell>
          <cell r="E1256">
            <v>71.423999999999992</v>
          </cell>
          <cell r="F1256">
            <v>518</v>
          </cell>
        </row>
        <row r="1257">
          <cell r="A1257" t="str">
            <v>CABLE GPT No18CHIPA</v>
          </cell>
          <cell r="B1257">
            <v>372</v>
          </cell>
          <cell r="C1257" t="str">
            <v>ML</v>
          </cell>
          <cell r="D1257">
            <v>446.4</v>
          </cell>
          <cell r="E1257">
            <v>71.423999999999992</v>
          </cell>
          <cell r="F1257">
            <v>518</v>
          </cell>
        </row>
        <row r="1258">
          <cell r="A1258" t="str">
            <v>CABLE MONOPOLAR 15KV #2 XLPE</v>
          </cell>
          <cell r="B1258">
            <v>48015</v>
          </cell>
          <cell r="C1258" t="str">
            <v>ML</v>
          </cell>
          <cell r="D1258">
            <v>57618</v>
          </cell>
          <cell r="E1258">
            <v>9218.880000000001</v>
          </cell>
          <cell r="F1258">
            <v>66837</v>
          </cell>
        </row>
        <row r="1259">
          <cell r="A1259" t="str">
            <v>CABLE MONOPOLAR 15KV #2/0</v>
          </cell>
          <cell r="B1259">
            <v>27998</v>
          </cell>
          <cell r="C1259" t="str">
            <v>ML</v>
          </cell>
          <cell r="D1259">
            <v>33597.599999999999</v>
          </cell>
          <cell r="E1259">
            <v>5375.616</v>
          </cell>
          <cell r="F1259">
            <v>38973</v>
          </cell>
        </row>
        <row r="1260">
          <cell r="A1260" t="str">
            <v>CABLE MONOPOLAR 15KV #4/0</v>
          </cell>
          <cell r="B1260">
            <v>40570</v>
          </cell>
          <cell r="C1260" t="str">
            <v>ML</v>
          </cell>
          <cell r="D1260">
            <v>48684</v>
          </cell>
          <cell r="E1260">
            <v>7789.4400000000005</v>
          </cell>
          <cell r="F1260">
            <v>56473</v>
          </cell>
        </row>
        <row r="1261">
          <cell r="A1261" t="str">
            <v>CABLE MONOPOLAR 35 KV #1/0</v>
          </cell>
          <cell r="B1261">
            <v>34318</v>
          </cell>
          <cell r="C1261" t="str">
            <v>ML</v>
          </cell>
          <cell r="D1261">
            <v>41181.599999999999</v>
          </cell>
          <cell r="E1261">
            <v>6589.0559999999996</v>
          </cell>
          <cell r="F1261">
            <v>47771</v>
          </cell>
        </row>
        <row r="1262">
          <cell r="A1262" t="str">
            <v>CABLE MONOPOLAR 35KV #4/0</v>
          </cell>
          <cell r="B1262">
            <v>51634</v>
          </cell>
          <cell r="C1262" t="str">
            <v>ML</v>
          </cell>
          <cell r="D1262">
            <v>61960.799999999996</v>
          </cell>
          <cell r="E1262">
            <v>9913.7279999999992</v>
          </cell>
          <cell r="F1262">
            <v>71875</v>
          </cell>
        </row>
        <row r="1263">
          <cell r="A1263" t="str">
            <v>CABLE MONOPOLAR No.1/0 15KV</v>
          </cell>
          <cell r="B1263">
            <v>41000</v>
          </cell>
          <cell r="C1263" t="str">
            <v>ML</v>
          </cell>
          <cell r="D1263">
            <v>49200</v>
          </cell>
          <cell r="E1263">
            <v>7872</v>
          </cell>
          <cell r="F1263">
            <v>57072</v>
          </cell>
        </row>
        <row r="1264">
          <cell r="A1264" t="str">
            <v>CABLE MONOPOLAR No.2/0 35KV</v>
          </cell>
          <cell r="B1264">
            <v>48015</v>
          </cell>
          <cell r="C1264" t="str">
            <v>ML</v>
          </cell>
          <cell r="D1264">
            <v>57618</v>
          </cell>
          <cell r="E1264">
            <v>9218.880000000001</v>
          </cell>
          <cell r="F1264">
            <v>66837</v>
          </cell>
        </row>
        <row r="1265">
          <cell r="A1265" t="str">
            <v>CABLE MULTIPAR EXTERIOR 5 PARES</v>
          </cell>
          <cell r="B1265">
            <v>1100</v>
          </cell>
          <cell r="C1265" t="str">
            <v>ML</v>
          </cell>
          <cell r="D1265">
            <v>1320</v>
          </cell>
          <cell r="E1265">
            <v>211.20000000000002</v>
          </cell>
          <cell r="F1265">
            <v>1531</v>
          </cell>
        </row>
        <row r="1266">
          <cell r="A1266" t="str">
            <v>CABLE MULTIPAR EXTERIOR 6 PARES</v>
          </cell>
          <cell r="B1266">
            <v>910</v>
          </cell>
          <cell r="C1266" t="str">
            <v>ML</v>
          </cell>
          <cell r="D1266">
            <v>1092</v>
          </cell>
          <cell r="E1266">
            <v>174.72</v>
          </cell>
          <cell r="F1266">
            <v>1267</v>
          </cell>
        </row>
        <row r="1267">
          <cell r="A1267" t="str">
            <v>CABLE TEL 2X2X0.5 INTERIOR</v>
          </cell>
          <cell r="B1267">
            <v>399</v>
          </cell>
          <cell r="C1267" t="str">
            <v>ML</v>
          </cell>
          <cell r="D1267">
            <v>478.79999999999995</v>
          </cell>
          <cell r="E1267">
            <v>76.60799999999999</v>
          </cell>
          <cell r="F1267">
            <v>555</v>
          </cell>
        </row>
        <row r="1268">
          <cell r="A1268" t="str">
            <v>CABLE TEL 3X2X0.5 INTERIOR CHIPA</v>
          </cell>
          <cell r="B1268">
            <v>450</v>
          </cell>
          <cell r="C1268" t="str">
            <v>ML</v>
          </cell>
          <cell r="D1268">
            <v>540</v>
          </cell>
          <cell r="E1268">
            <v>86.4</v>
          </cell>
          <cell r="F1268">
            <v>626</v>
          </cell>
        </row>
        <row r="1269">
          <cell r="A1269" t="str">
            <v>CABLE TEL 4X2X0.5 INTERIOR CHIPA</v>
          </cell>
          <cell r="B1269">
            <v>582</v>
          </cell>
          <cell r="C1269" t="str">
            <v>ML</v>
          </cell>
          <cell r="D1269">
            <v>698.4</v>
          </cell>
          <cell r="E1269">
            <v>111.744</v>
          </cell>
          <cell r="F1269">
            <v>810</v>
          </cell>
        </row>
        <row r="1270">
          <cell r="A1270" t="str">
            <v>CABLE TEL, 70X2X0.4 EXTERIOR AUTOSOPORTA</v>
          </cell>
          <cell r="B1270">
            <v>6392</v>
          </cell>
          <cell r="C1270" t="str">
            <v>ML</v>
          </cell>
          <cell r="D1270">
            <v>7670.4</v>
          </cell>
          <cell r="E1270">
            <v>1227.2639999999999</v>
          </cell>
          <cell r="F1270">
            <v>8898</v>
          </cell>
        </row>
        <row r="1271">
          <cell r="A1271" t="str">
            <v>CABLE TEL. 100X2X0.4 RELLENO</v>
          </cell>
          <cell r="B1271">
            <v>8553</v>
          </cell>
          <cell r="C1271" t="str">
            <v>ML</v>
          </cell>
          <cell r="D1271">
            <v>10263.6</v>
          </cell>
          <cell r="E1271">
            <v>1642.1760000000002</v>
          </cell>
          <cell r="F1271">
            <v>11906</v>
          </cell>
        </row>
        <row r="1272">
          <cell r="A1272" t="str">
            <v>CABLE TEL. 10X2X0.4 EXTERIOR AUTOSOPORTA</v>
          </cell>
          <cell r="B1272">
            <v>3181</v>
          </cell>
          <cell r="C1272" t="str">
            <v>ML</v>
          </cell>
          <cell r="D1272">
            <v>3817.2</v>
          </cell>
          <cell r="E1272">
            <v>610.75199999999995</v>
          </cell>
          <cell r="F1272">
            <v>4428</v>
          </cell>
        </row>
        <row r="1273">
          <cell r="A1273" t="str">
            <v>CABLE TEL. 10X2X0.5 RELLENO</v>
          </cell>
          <cell r="B1273">
            <v>2501</v>
          </cell>
          <cell r="C1273" t="str">
            <v>ML</v>
          </cell>
          <cell r="D1273">
            <v>3001.2</v>
          </cell>
          <cell r="E1273">
            <v>480.19200000000001</v>
          </cell>
          <cell r="F1273">
            <v>3481</v>
          </cell>
        </row>
        <row r="1274">
          <cell r="A1274" t="str">
            <v>CABLE TEL. 10X2X0.5MM INTERIOR</v>
          </cell>
          <cell r="B1274">
            <v>1416</v>
          </cell>
          <cell r="C1274" t="str">
            <v>ML</v>
          </cell>
          <cell r="D1274">
            <v>1699.2</v>
          </cell>
          <cell r="E1274">
            <v>271.87200000000001</v>
          </cell>
          <cell r="F1274">
            <v>1971</v>
          </cell>
        </row>
        <row r="1275">
          <cell r="A1275" t="str">
            <v>CABLE TEL. 150X2X0.4 EXTERIOR AUTOSOPORT</v>
          </cell>
          <cell r="B1275">
            <v>14359</v>
          </cell>
          <cell r="C1275" t="str">
            <v>ML</v>
          </cell>
          <cell r="D1275">
            <v>17230.8</v>
          </cell>
          <cell r="E1275">
            <v>2756.9279999999999</v>
          </cell>
          <cell r="F1275">
            <v>19988</v>
          </cell>
        </row>
        <row r="1276">
          <cell r="A1276" t="str">
            <v>CABLE TEL. 150X2X0.4 RELLENO</v>
          </cell>
          <cell r="B1276">
            <v>14124</v>
          </cell>
          <cell r="C1276" t="str">
            <v>ML</v>
          </cell>
          <cell r="D1276">
            <v>16948.8</v>
          </cell>
          <cell r="E1276">
            <v>2711.808</v>
          </cell>
          <cell r="F1276">
            <v>19661</v>
          </cell>
        </row>
        <row r="1277">
          <cell r="A1277" t="str">
            <v>CABLE TEL. 200X2X0.4  AUTOSOPORTADO</v>
          </cell>
          <cell r="B1277">
            <v>17268</v>
          </cell>
          <cell r="C1277" t="str">
            <v>ML</v>
          </cell>
          <cell r="D1277">
            <v>20721.599999999999</v>
          </cell>
          <cell r="E1277">
            <v>3315.4559999999997</v>
          </cell>
          <cell r="F1277">
            <v>24037</v>
          </cell>
        </row>
        <row r="1278">
          <cell r="A1278" t="str">
            <v>CABLE TEL. 200X2X0.5 AUTOSOPORTADO</v>
          </cell>
          <cell r="B1278">
            <v>26265</v>
          </cell>
          <cell r="C1278" t="str">
            <v>ML</v>
          </cell>
          <cell r="D1278">
            <v>31518</v>
          </cell>
          <cell r="E1278">
            <v>5042.88</v>
          </cell>
          <cell r="F1278">
            <v>36561</v>
          </cell>
        </row>
        <row r="1279">
          <cell r="A1279" t="str">
            <v>CABLE TEL. 20X2X0.5 INTERIOR</v>
          </cell>
          <cell r="B1279">
            <v>2456</v>
          </cell>
          <cell r="C1279" t="str">
            <v>ML</v>
          </cell>
          <cell r="D1279">
            <v>2947.2</v>
          </cell>
          <cell r="E1279">
            <v>471.55199999999996</v>
          </cell>
          <cell r="F1279">
            <v>3419</v>
          </cell>
        </row>
        <row r="1280">
          <cell r="A1280" t="str">
            <v>CABLE TEL. 30X2X0.4 EXTERIOR</v>
          </cell>
          <cell r="B1280">
            <v>3332</v>
          </cell>
          <cell r="C1280" t="str">
            <v>ML</v>
          </cell>
          <cell r="D1280">
            <v>3998.3999999999996</v>
          </cell>
          <cell r="E1280">
            <v>639.74399999999991</v>
          </cell>
          <cell r="F1280">
            <v>4638</v>
          </cell>
        </row>
        <row r="1281">
          <cell r="A1281" t="str">
            <v>CABLE TEL. 30X2X0.4 EXTERIOR AUTOSOPORTA</v>
          </cell>
          <cell r="B1281">
            <v>4545</v>
          </cell>
          <cell r="C1281" t="str">
            <v>ML</v>
          </cell>
          <cell r="D1281">
            <v>5454</v>
          </cell>
          <cell r="E1281">
            <v>872.64</v>
          </cell>
          <cell r="F1281">
            <v>6327</v>
          </cell>
        </row>
        <row r="1282">
          <cell r="A1282" t="str">
            <v>CABLE TEL. 30X2X0.4 RELLENO</v>
          </cell>
          <cell r="B1282">
            <v>4321</v>
          </cell>
          <cell r="C1282" t="str">
            <v>ML</v>
          </cell>
          <cell r="D1282">
            <v>5185.2</v>
          </cell>
          <cell r="E1282">
            <v>829.63199999999995</v>
          </cell>
          <cell r="F1282">
            <v>6015</v>
          </cell>
        </row>
        <row r="1283">
          <cell r="A1283" t="str">
            <v>CABLE TEL. 30X2X0.5 AUTOSOPORTADO</v>
          </cell>
          <cell r="B1283">
            <v>6655</v>
          </cell>
          <cell r="C1283" t="str">
            <v>ML</v>
          </cell>
          <cell r="D1283">
            <v>7986</v>
          </cell>
          <cell r="E1283">
            <v>1277.76</v>
          </cell>
          <cell r="F1283">
            <v>9264</v>
          </cell>
        </row>
        <row r="1284">
          <cell r="A1284" t="str">
            <v>CABLE TEL. 30X2X0.5 INTERIOR</v>
          </cell>
          <cell r="B1284">
            <v>3439</v>
          </cell>
          <cell r="C1284" t="str">
            <v>ML</v>
          </cell>
          <cell r="D1284">
            <v>4126.8</v>
          </cell>
          <cell r="E1284">
            <v>660.28800000000001</v>
          </cell>
          <cell r="F1284">
            <v>4787</v>
          </cell>
        </row>
        <row r="1285">
          <cell r="A1285" t="str">
            <v>CABLE TEL. 400X2X0.4 RELLENO</v>
          </cell>
          <cell r="B1285">
            <v>29756</v>
          </cell>
          <cell r="C1285" t="str">
            <v>ML</v>
          </cell>
          <cell r="D1285">
            <v>35707.199999999997</v>
          </cell>
          <cell r="E1285">
            <v>5713.152</v>
          </cell>
          <cell r="F1285">
            <v>41420</v>
          </cell>
        </row>
        <row r="1286">
          <cell r="A1286" t="str">
            <v>CABLE TEL. 40X2X0.4 AUTOSOPORTADO</v>
          </cell>
          <cell r="B1286">
            <v>5180</v>
          </cell>
          <cell r="C1286" t="str">
            <v>ML</v>
          </cell>
          <cell r="D1286">
            <v>6216</v>
          </cell>
          <cell r="E1286">
            <v>994.56000000000006</v>
          </cell>
          <cell r="F1286">
            <v>7211</v>
          </cell>
        </row>
        <row r="1287">
          <cell r="A1287" t="str">
            <v>CABLE TEL. 40X2X0.4 EXTERIOR</v>
          </cell>
          <cell r="B1287">
            <v>3980</v>
          </cell>
          <cell r="C1287" t="str">
            <v>ML</v>
          </cell>
          <cell r="D1287">
            <v>4776</v>
          </cell>
          <cell r="E1287">
            <v>764.16</v>
          </cell>
          <cell r="F1287">
            <v>5540</v>
          </cell>
        </row>
        <row r="1288">
          <cell r="A1288" t="str">
            <v>CABLE TEL. 40X2X0.4 RELLENO</v>
          </cell>
          <cell r="B1288">
            <v>4951</v>
          </cell>
          <cell r="C1288" t="str">
            <v>ML</v>
          </cell>
          <cell r="D1288">
            <v>5941.2</v>
          </cell>
          <cell r="E1288">
            <v>950.59199999999998</v>
          </cell>
          <cell r="F1288">
            <v>6892</v>
          </cell>
        </row>
        <row r="1289">
          <cell r="A1289" t="str">
            <v>CABLE TEL. 40X2X0.5 INTERIOR</v>
          </cell>
          <cell r="B1289">
            <v>4410</v>
          </cell>
          <cell r="C1289" t="str">
            <v>ML</v>
          </cell>
          <cell r="D1289">
            <v>5292</v>
          </cell>
          <cell r="E1289">
            <v>846.72</v>
          </cell>
          <cell r="F1289">
            <v>6139</v>
          </cell>
        </row>
        <row r="1290">
          <cell r="A1290" t="str">
            <v>CABLE TEL. 4X2X0.5 INTERIOR</v>
          </cell>
          <cell r="B1290">
            <v>582</v>
          </cell>
          <cell r="C1290" t="str">
            <v>ML</v>
          </cell>
          <cell r="D1290">
            <v>698.4</v>
          </cell>
          <cell r="E1290">
            <v>111.744</v>
          </cell>
          <cell r="F1290">
            <v>810</v>
          </cell>
        </row>
        <row r="1291">
          <cell r="A1291" t="str">
            <v>CABLE TEL. 500X2X0.4 RELLENO</v>
          </cell>
          <cell r="B1291">
            <v>38041</v>
          </cell>
          <cell r="C1291" t="str">
            <v>ML</v>
          </cell>
          <cell r="D1291">
            <v>45649.2</v>
          </cell>
          <cell r="E1291">
            <v>7303.8719999999994</v>
          </cell>
          <cell r="F1291">
            <v>52953</v>
          </cell>
        </row>
        <row r="1292">
          <cell r="A1292" t="str">
            <v>CABLE TEL. 50X2X0.4 EXTERIOR AUTOSOPORTA</v>
          </cell>
          <cell r="B1292">
            <v>5491</v>
          </cell>
          <cell r="C1292" t="str">
            <v>ML</v>
          </cell>
          <cell r="D1292">
            <v>6589.2</v>
          </cell>
          <cell r="E1292">
            <v>1054.2719999999999</v>
          </cell>
          <cell r="F1292">
            <v>7643</v>
          </cell>
        </row>
        <row r="1293">
          <cell r="A1293" t="str">
            <v>CABLE TEL. 50X2X0.4 RELLENO</v>
          </cell>
          <cell r="B1293">
            <v>5491</v>
          </cell>
          <cell r="C1293" t="str">
            <v>ML</v>
          </cell>
          <cell r="D1293">
            <v>6589.2</v>
          </cell>
          <cell r="E1293">
            <v>1054.2719999999999</v>
          </cell>
          <cell r="F1293">
            <v>7643</v>
          </cell>
        </row>
        <row r="1294">
          <cell r="A1294" t="str">
            <v>CABLE TEL. 50X2X0.5 EXTERIOR AUTOSOPORTA</v>
          </cell>
          <cell r="B1294">
            <v>9105</v>
          </cell>
          <cell r="C1294" t="str">
            <v>ML</v>
          </cell>
          <cell r="D1294">
            <v>10926</v>
          </cell>
          <cell r="E1294">
            <v>1748.16</v>
          </cell>
          <cell r="F1294">
            <v>12674</v>
          </cell>
        </row>
        <row r="1295">
          <cell r="A1295" t="str">
            <v>CABLE TEL. 50X2X0.5 INTERIOR</v>
          </cell>
          <cell r="B1295">
            <v>5446</v>
          </cell>
          <cell r="C1295" t="str">
            <v>ML</v>
          </cell>
          <cell r="D1295">
            <v>6535.2</v>
          </cell>
          <cell r="E1295">
            <v>1045.6320000000001</v>
          </cell>
          <cell r="F1295">
            <v>7581</v>
          </cell>
        </row>
        <row r="1296">
          <cell r="A1296" t="str">
            <v>CABLE TEL. 6X2X0.5 INTERIOR</v>
          </cell>
          <cell r="B1296">
            <v>782</v>
          </cell>
          <cell r="C1296" t="str">
            <v>ML</v>
          </cell>
          <cell r="D1296">
            <v>938.4</v>
          </cell>
          <cell r="E1296">
            <v>150.14400000000001</v>
          </cell>
          <cell r="F1296">
            <v>1089</v>
          </cell>
        </row>
        <row r="1297">
          <cell r="A1297" t="str">
            <v>CABLE TEL. 900X2X0.4 RELLENO</v>
          </cell>
          <cell r="B1297">
            <v>56498</v>
          </cell>
          <cell r="C1297" t="str">
            <v>ML</v>
          </cell>
          <cell r="D1297">
            <v>67797.599999999991</v>
          </cell>
          <cell r="E1297">
            <v>10847.615999999998</v>
          </cell>
          <cell r="F1297">
            <v>78645</v>
          </cell>
        </row>
        <row r="1298">
          <cell r="A1298" t="str">
            <v>CABLE TEL. MULTIPAR 2 PARES EXTERIOR</v>
          </cell>
          <cell r="B1298">
            <v>815</v>
          </cell>
          <cell r="C1298" t="str">
            <v>ML</v>
          </cell>
          <cell r="D1298">
            <v>978</v>
          </cell>
          <cell r="E1298">
            <v>156.47999999999999</v>
          </cell>
          <cell r="F1298">
            <v>1134</v>
          </cell>
        </row>
        <row r="1299">
          <cell r="A1299" t="str">
            <v>CABLE TEL. MULTIPAR 3 PARES EXTERIOR</v>
          </cell>
          <cell r="B1299">
            <v>855</v>
          </cell>
          <cell r="C1299" t="str">
            <v>ML</v>
          </cell>
          <cell r="D1299">
            <v>1026</v>
          </cell>
          <cell r="E1299">
            <v>164.16</v>
          </cell>
          <cell r="F1299">
            <v>1190</v>
          </cell>
        </row>
        <row r="1300">
          <cell r="A1300" t="str">
            <v>CABLE TEL.100X2X0.4 EXTERIOR</v>
          </cell>
          <cell r="B1300">
            <v>7961</v>
          </cell>
          <cell r="C1300" t="str">
            <v>ML</v>
          </cell>
          <cell r="D1300">
            <v>9553.1999999999989</v>
          </cell>
          <cell r="E1300">
            <v>1528.5119999999999</v>
          </cell>
          <cell r="F1300">
            <v>11082</v>
          </cell>
        </row>
        <row r="1301">
          <cell r="A1301" t="str">
            <v>CABLE TEL.100X2X0.5 INTERIOR SECO</v>
          </cell>
          <cell r="B1301">
            <v>13391</v>
          </cell>
          <cell r="C1301" t="str">
            <v>ML</v>
          </cell>
          <cell r="D1301">
            <v>16069.199999999999</v>
          </cell>
          <cell r="E1301">
            <v>2571.0719999999997</v>
          </cell>
          <cell r="F1301">
            <v>18640</v>
          </cell>
        </row>
        <row r="1302">
          <cell r="A1302" t="str">
            <v>CABLE TEL.10X2X0.4 EXTERIOR</v>
          </cell>
          <cell r="B1302">
            <v>1668</v>
          </cell>
          <cell r="C1302" t="str">
            <v>ML</v>
          </cell>
          <cell r="D1302">
            <v>2001.6</v>
          </cell>
          <cell r="E1302">
            <v>320.25599999999997</v>
          </cell>
          <cell r="F1302">
            <v>2322</v>
          </cell>
        </row>
        <row r="1303">
          <cell r="A1303" t="str">
            <v>CABLE TEL.10X2X0.5 EXTERIOR AUTOSOPORTAD</v>
          </cell>
          <cell r="B1303">
            <v>4115</v>
          </cell>
          <cell r="C1303" t="str">
            <v>ML</v>
          </cell>
          <cell r="D1303">
            <v>4938</v>
          </cell>
          <cell r="E1303">
            <v>790.08</v>
          </cell>
          <cell r="F1303">
            <v>5728</v>
          </cell>
        </row>
        <row r="1304">
          <cell r="A1304" t="str">
            <v>CABLE TEL.150X2X0.5 AUTOSOPORTADO</v>
          </cell>
          <cell r="B1304">
            <v>20836</v>
          </cell>
          <cell r="C1304" t="str">
            <v>ML</v>
          </cell>
          <cell r="D1304">
            <v>25003.200000000001</v>
          </cell>
          <cell r="E1304">
            <v>4000.5120000000002</v>
          </cell>
          <cell r="F1304">
            <v>29004</v>
          </cell>
        </row>
        <row r="1305">
          <cell r="A1305" t="str">
            <v>CABLE TEL.15X2X0.5 INTERIOR</v>
          </cell>
          <cell r="B1305">
            <v>1999</v>
          </cell>
          <cell r="C1305" t="str">
            <v>ML</v>
          </cell>
          <cell r="D1305">
            <v>2398.7999999999997</v>
          </cell>
          <cell r="E1305">
            <v>383.80799999999999</v>
          </cell>
          <cell r="F1305">
            <v>2783</v>
          </cell>
        </row>
        <row r="1306">
          <cell r="A1306" t="str">
            <v>CABLE TEL.200X2X0.4 RELLENO</v>
          </cell>
          <cell r="B1306">
            <v>17514</v>
          </cell>
          <cell r="C1306" t="str">
            <v>ML</v>
          </cell>
          <cell r="D1306">
            <v>21016.799999999999</v>
          </cell>
          <cell r="E1306">
            <v>3362.6880000000001</v>
          </cell>
          <cell r="F1306">
            <v>24379</v>
          </cell>
        </row>
        <row r="1307">
          <cell r="A1307" t="str">
            <v>CABLE TEL.20X2X0.4 EXTERIOR AUTOSOPORTAD</v>
          </cell>
          <cell r="B1307">
            <v>3907</v>
          </cell>
          <cell r="C1307" t="str">
            <v>ML</v>
          </cell>
          <cell r="D1307">
            <v>4688.3999999999996</v>
          </cell>
          <cell r="E1307">
            <v>750.14400000000001</v>
          </cell>
          <cell r="F1307">
            <v>5439</v>
          </cell>
        </row>
        <row r="1308">
          <cell r="A1308" t="str">
            <v>CABLE TEL.20X2X0.4 EXTERIOR SECO</v>
          </cell>
          <cell r="B1308">
            <v>2498</v>
          </cell>
          <cell r="C1308" t="str">
            <v>ML</v>
          </cell>
          <cell r="D1308">
            <v>2997.6</v>
          </cell>
          <cell r="E1308">
            <v>479.61599999999999</v>
          </cell>
          <cell r="F1308">
            <v>3477</v>
          </cell>
        </row>
        <row r="1309">
          <cell r="A1309" t="str">
            <v>CABLE TEL.20X2X0.4 RELLENO</v>
          </cell>
          <cell r="B1309">
            <v>3510</v>
          </cell>
          <cell r="C1309" t="str">
            <v>ML</v>
          </cell>
          <cell r="D1309">
            <v>4212</v>
          </cell>
          <cell r="E1309">
            <v>673.92</v>
          </cell>
          <cell r="F1309">
            <v>4886</v>
          </cell>
        </row>
        <row r="1310">
          <cell r="A1310" t="str">
            <v>CABLE TEL.20X2X0.5 EXTERIOR AUTOSOPORTAD</v>
          </cell>
          <cell r="B1310">
            <v>5517</v>
          </cell>
          <cell r="C1310" t="str">
            <v>ML</v>
          </cell>
          <cell r="D1310">
            <v>6620.4</v>
          </cell>
          <cell r="E1310">
            <v>1059.2639999999999</v>
          </cell>
          <cell r="F1310">
            <v>7680</v>
          </cell>
        </row>
        <row r="1311">
          <cell r="A1311" t="str">
            <v>CABLE TEL.26X2X0.5 INTERIOR</v>
          </cell>
          <cell r="B1311">
            <v>3000</v>
          </cell>
          <cell r="C1311" t="str">
            <v>ML</v>
          </cell>
          <cell r="D1311">
            <v>3600</v>
          </cell>
          <cell r="E1311">
            <v>576</v>
          </cell>
          <cell r="F1311">
            <v>4176</v>
          </cell>
        </row>
        <row r="1312">
          <cell r="A1312" t="str">
            <v>CABLE TEL.300X2X0.4 RELLENO</v>
          </cell>
          <cell r="B1312">
            <v>23165</v>
          </cell>
          <cell r="C1312" t="str">
            <v>ML</v>
          </cell>
          <cell r="D1312">
            <v>27798</v>
          </cell>
          <cell r="E1312">
            <v>4447.68</v>
          </cell>
          <cell r="F1312">
            <v>32246</v>
          </cell>
        </row>
        <row r="1313">
          <cell r="A1313" t="str">
            <v>CABLE TEL.300X2X0.4 RELLENO MARCADO ETB</v>
          </cell>
          <cell r="B1313">
            <v>23165</v>
          </cell>
          <cell r="C1313" t="str">
            <v>ML</v>
          </cell>
          <cell r="D1313">
            <v>27798</v>
          </cell>
          <cell r="E1313">
            <v>4447.68</v>
          </cell>
          <cell r="F1313">
            <v>32246</v>
          </cell>
        </row>
        <row r="1314">
          <cell r="A1314" t="str">
            <v>CABLE TEL.3X2X0.5 INTERIOR</v>
          </cell>
          <cell r="B1314">
            <v>450</v>
          </cell>
          <cell r="C1314" t="str">
            <v>ML</v>
          </cell>
          <cell r="D1314">
            <v>540</v>
          </cell>
          <cell r="E1314">
            <v>86.4</v>
          </cell>
          <cell r="F1314">
            <v>626</v>
          </cell>
        </row>
        <row r="1315">
          <cell r="A1315" t="str">
            <v>CABLE TEL.40X2X0.5 AUTOSOPORTADO</v>
          </cell>
          <cell r="B1315">
            <v>7879</v>
          </cell>
          <cell r="C1315" t="str">
            <v>ML</v>
          </cell>
          <cell r="D1315">
            <v>9454.7999999999993</v>
          </cell>
          <cell r="E1315">
            <v>1512.7679999999998</v>
          </cell>
          <cell r="F1315">
            <v>10968</v>
          </cell>
        </row>
        <row r="1316">
          <cell r="A1316" t="str">
            <v>CABLE TEL.600X2X0.4 RELLENO</v>
          </cell>
          <cell r="B1316">
            <v>44446</v>
          </cell>
          <cell r="C1316" t="str">
            <v>ML</v>
          </cell>
          <cell r="D1316">
            <v>53335.199999999997</v>
          </cell>
          <cell r="E1316">
            <v>8533.6319999999996</v>
          </cell>
          <cell r="F1316">
            <v>61869</v>
          </cell>
        </row>
        <row r="1317">
          <cell r="A1317" t="str">
            <v>CABLE TEL.700X2X0.4 RELLENO</v>
          </cell>
          <cell r="B1317">
            <v>48777</v>
          </cell>
          <cell r="C1317" t="str">
            <v>ML</v>
          </cell>
          <cell r="D1317">
            <v>58532.4</v>
          </cell>
          <cell r="E1317">
            <v>9365.1840000000011</v>
          </cell>
          <cell r="F1317">
            <v>67898</v>
          </cell>
        </row>
        <row r="1318">
          <cell r="A1318" t="str">
            <v>CABLE TEL.70X2X0.4 EXTERIOR</v>
          </cell>
          <cell r="B1318">
            <v>6201</v>
          </cell>
          <cell r="C1318" t="str">
            <v>ML</v>
          </cell>
          <cell r="D1318">
            <v>7441.2</v>
          </cell>
          <cell r="E1318">
            <v>1190.5920000000001</v>
          </cell>
          <cell r="F1318">
            <v>8632</v>
          </cell>
        </row>
        <row r="1319">
          <cell r="A1319" t="str">
            <v>CABLE TEL.70X2X0.4 RELLENO MARCADO ETB</v>
          </cell>
          <cell r="B1319">
            <v>6392</v>
          </cell>
          <cell r="C1319" t="str">
            <v>ML</v>
          </cell>
          <cell r="D1319">
            <v>7670.4</v>
          </cell>
          <cell r="E1319">
            <v>1227.2639999999999</v>
          </cell>
          <cell r="F1319">
            <v>8898</v>
          </cell>
        </row>
        <row r="1320">
          <cell r="A1320" t="str">
            <v>CABLE TEL.70X2X0.5 AUTOSOPORTADO</v>
          </cell>
          <cell r="B1320">
            <v>11256</v>
          </cell>
          <cell r="C1320" t="str">
            <v>ML</v>
          </cell>
          <cell r="D1320">
            <v>13507.199999999999</v>
          </cell>
          <cell r="E1320">
            <v>2161.152</v>
          </cell>
          <cell r="F1320">
            <v>15668</v>
          </cell>
        </row>
        <row r="1321">
          <cell r="A1321" t="str">
            <v>CABLE TELEFONICO 100X2X0.4 EXTERIOR AUTO</v>
          </cell>
          <cell r="B1321">
            <v>9361</v>
          </cell>
          <cell r="C1321" t="str">
            <v>ML</v>
          </cell>
          <cell r="D1321">
            <v>11233.199999999999</v>
          </cell>
          <cell r="E1321">
            <v>1797.3119999999999</v>
          </cell>
          <cell r="F1321">
            <v>13031</v>
          </cell>
        </row>
        <row r="1322">
          <cell r="A1322" t="str">
            <v>CABLE TELEFONICO 100X2X0.5 AUTO RAYADO</v>
          </cell>
          <cell r="B1322">
            <v>15089</v>
          </cell>
          <cell r="C1322" t="str">
            <v>ML</v>
          </cell>
          <cell r="D1322">
            <v>18106.8</v>
          </cell>
          <cell r="E1322">
            <v>2897.0879999999997</v>
          </cell>
          <cell r="F1322">
            <v>21004</v>
          </cell>
        </row>
        <row r="1323">
          <cell r="A1323" t="str">
            <v>CABLE TELEFONICO 200X2X0.4 EXTERIOR SECO</v>
          </cell>
          <cell r="B1323">
            <v>24582</v>
          </cell>
          <cell r="C1323" t="str">
            <v>ML</v>
          </cell>
          <cell r="D1323">
            <v>29498.399999999998</v>
          </cell>
          <cell r="E1323">
            <v>4719.7439999999997</v>
          </cell>
          <cell r="F1323">
            <v>34218</v>
          </cell>
        </row>
        <row r="1324">
          <cell r="A1324" t="str">
            <v>CABLE TRIPLEX  15KV No. 2</v>
          </cell>
          <cell r="B1324">
            <v>28851</v>
          </cell>
          <cell r="C1324" t="str">
            <v>ML</v>
          </cell>
          <cell r="D1324">
            <v>34621.199999999997</v>
          </cell>
          <cell r="E1324">
            <v>5539.3919999999998</v>
          </cell>
          <cell r="F1324">
            <v>40161</v>
          </cell>
        </row>
        <row r="1325">
          <cell r="A1325" t="str">
            <v>CABLE TRIPLEX  15KV No. 300</v>
          </cell>
          <cell r="B1325">
            <v>59000</v>
          </cell>
          <cell r="C1325" t="str">
            <v>ML</v>
          </cell>
          <cell r="D1325">
            <v>70800</v>
          </cell>
          <cell r="E1325">
            <v>11328</v>
          </cell>
          <cell r="F1325">
            <v>82128</v>
          </cell>
        </row>
        <row r="1326">
          <cell r="A1326" t="str">
            <v>CABLE TRIPLEX  35KV No. 350</v>
          </cell>
          <cell r="B1326">
            <v>57241.80078125</v>
          </cell>
          <cell r="C1326" t="str">
            <v>ML</v>
          </cell>
          <cell r="D1326">
            <v>68690.160937499997</v>
          </cell>
          <cell r="E1326">
            <v>10990.42575</v>
          </cell>
          <cell r="F1326">
            <v>79681</v>
          </cell>
        </row>
        <row r="1327">
          <cell r="A1327" t="str">
            <v>CABLE TRIPLEX 15KV #2/0</v>
          </cell>
          <cell r="B1327">
            <v>102230</v>
          </cell>
          <cell r="C1327" t="str">
            <v>ML</v>
          </cell>
          <cell r="D1327">
            <v>122676</v>
          </cell>
          <cell r="E1327">
            <v>19628.16</v>
          </cell>
          <cell r="F1327">
            <v>142304</v>
          </cell>
        </row>
        <row r="1328">
          <cell r="A1328" t="str">
            <v>CABLE TRIPLEX 15KV #4/0</v>
          </cell>
          <cell r="B1328">
            <v>137523</v>
          </cell>
          <cell r="C1328" t="str">
            <v>ML</v>
          </cell>
          <cell r="D1328">
            <v>165027.6</v>
          </cell>
          <cell r="E1328">
            <v>26404.416000000001</v>
          </cell>
          <cell r="F1328">
            <v>191432</v>
          </cell>
        </row>
        <row r="1329">
          <cell r="A1329" t="str">
            <v>CABLE UTP 5E AZUL</v>
          </cell>
          <cell r="B1329">
            <v>550</v>
          </cell>
          <cell r="C1329" t="str">
            <v>ML</v>
          </cell>
          <cell r="D1329">
            <v>660</v>
          </cell>
          <cell r="E1329">
            <v>105.60000000000001</v>
          </cell>
          <cell r="F1329">
            <v>766</v>
          </cell>
        </row>
        <row r="1330">
          <cell r="A1330" t="str">
            <v>CABLE UTP 5E GRIS  AMP</v>
          </cell>
          <cell r="B1330">
            <v>550</v>
          </cell>
          <cell r="C1330" t="str">
            <v>ML</v>
          </cell>
          <cell r="D1330">
            <v>660</v>
          </cell>
          <cell r="E1330">
            <v>105.60000000000001</v>
          </cell>
          <cell r="F1330">
            <v>766</v>
          </cell>
        </row>
        <row r="1331">
          <cell r="A1331" t="str">
            <v>CABLE UTP CAT 5 FLEXIBLE GRIS AMP</v>
          </cell>
          <cell r="B1331">
            <v>1407</v>
          </cell>
          <cell r="C1331" t="str">
            <v>ML</v>
          </cell>
          <cell r="D1331">
            <v>1688.3999999999999</v>
          </cell>
          <cell r="E1331">
            <v>270.14400000000001</v>
          </cell>
          <cell r="F1331">
            <v>1959</v>
          </cell>
        </row>
        <row r="1332">
          <cell r="A1332" t="str">
            <v>CABLE VEHICULO GPT 22  CHIPA</v>
          </cell>
          <cell r="B1332">
            <v>163</v>
          </cell>
          <cell r="C1332" t="str">
            <v>ML</v>
          </cell>
          <cell r="D1332">
            <v>195.6</v>
          </cell>
          <cell r="E1332">
            <v>31.295999999999999</v>
          </cell>
          <cell r="F1332">
            <v>227</v>
          </cell>
        </row>
        <row r="1333">
          <cell r="A1333" t="str">
            <v>CABLE VEHICULO GPT 22 GRIS 50V</v>
          </cell>
          <cell r="B1333">
            <v>163</v>
          </cell>
          <cell r="C1333" t="str">
            <v>ML</v>
          </cell>
          <cell r="D1333">
            <v>195.6</v>
          </cell>
          <cell r="E1333">
            <v>31.295999999999999</v>
          </cell>
          <cell r="F1333">
            <v>227</v>
          </cell>
        </row>
        <row r="1334">
          <cell r="A1334" t="str">
            <v>CABLE VEHICULO No. 10 AWG BLANCO PROCABL</v>
          </cell>
          <cell r="B1334">
            <v>1408</v>
          </cell>
          <cell r="C1334" t="str">
            <v>ML</v>
          </cell>
          <cell r="D1334">
            <v>1689.6</v>
          </cell>
          <cell r="E1334">
            <v>270.33600000000001</v>
          </cell>
          <cell r="F1334">
            <v>1960</v>
          </cell>
        </row>
        <row r="1335">
          <cell r="A1335" t="str">
            <v>CAJA 10X10 DOBLE FONDO</v>
          </cell>
          <cell r="B1335">
            <v>1200</v>
          </cell>
          <cell r="C1335" t="str">
            <v>UND</v>
          </cell>
          <cell r="D1335">
            <v>1440</v>
          </cell>
          <cell r="E1335">
            <v>230.4</v>
          </cell>
          <cell r="F1335">
            <v>1670</v>
          </cell>
        </row>
        <row r="1336">
          <cell r="A1336" t="str">
            <v>CAJA 10X10 GALVANIZADA DOBLE FONDO</v>
          </cell>
          <cell r="B1336">
            <v>936</v>
          </cell>
          <cell r="C1336" t="str">
            <v>UND</v>
          </cell>
          <cell r="D1336">
            <v>1123.2</v>
          </cell>
          <cell r="E1336">
            <v>179.71200000000002</v>
          </cell>
          <cell r="F1336">
            <v>1303</v>
          </cell>
        </row>
        <row r="1337">
          <cell r="A1337" t="str">
            <v>CAJA 12 CIRCUITOS PARA QPX TIPO CT-12</v>
          </cell>
          <cell r="B1337">
            <v>29000</v>
          </cell>
          <cell r="C1337" t="str">
            <v>UND</v>
          </cell>
          <cell r="D1337">
            <v>34800</v>
          </cell>
          <cell r="E1337">
            <v>5568</v>
          </cell>
          <cell r="F1337">
            <v>40368</v>
          </cell>
        </row>
        <row r="1338">
          <cell r="A1338" t="str">
            <v>CAJA 2 CIRCUITOS PARA QPX TIPO CT-2</v>
          </cell>
          <cell r="B1338">
            <v>6330</v>
          </cell>
          <cell r="C1338" t="str">
            <v>UND</v>
          </cell>
          <cell r="D1338">
            <v>7596</v>
          </cell>
          <cell r="E1338">
            <v>1215.3600000000001</v>
          </cell>
          <cell r="F1338">
            <v>8811</v>
          </cell>
        </row>
        <row r="1339">
          <cell r="A1339" t="str">
            <v>CAJA 3 CIRCUITOS PARA QPX TIPO CT-3</v>
          </cell>
          <cell r="B1339">
            <v>9430</v>
          </cell>
          <cell r="C1339" t="str">
            <v>UND</v>
          </cell>
          <cell r="D1339">
            <v>11316</v>
          </cell>
          <cell r="E1339">
            <v>1810.56</v>
          </cell>
          <cell r="F1339">
            <v>13127</v>
          </cell>
        </row>
        <row r="1340">
          <cell r="A1340" t="str">
            <v>CAJA 3 CIRCUITOS TIPO VTQ-3-SQ</v>
          </cell>
          <cell r="B1340">
            <v>10800</v>
          </cell>
          <cell r="C1340" t="str">
            <v>UND</v>
          </cell>
          <cell r="D1340">
            <v>12960</v>
          </cell>
          <cell r="E1340">
            <v>2073.6</v>
          </cell>
          <cell r="F1340">
            <v>15034</v>
          </cell>
        </row>
        <row r="1341">
          <cell r="A1341" t="str">
            <v>CAJA 3 CTOS IMET</v>
          </cell>
          <cell r="B1341">
            <v>4000</v>
          </cell>
          <cell r="C1341" t="str">
            <v>UND</v>
          </cell>
          <cell r="D1341">
            <v>4800</v>
          </cell>
          <cell r="E1341">
            <v>768</v>
          </cell>
          <cell r="F1341">
            <v>5568</v>
          </cell>
        </row>
        <row r="1342">
          <cell r="A1342" t="str">
            <v>CAJA 4 CIRCUITOS PARA QPX TIPO CT-4</v>
          </cell>
          <cell r="B1342">
            <v>10350</v>
          </cell>
          <cell r="C1342" t="str">
            <v>UND</v>
          </cell>
          <cell r="D1342">
            <v>12420</v>
          </cell>
          <cell r="E1342">
            <v>1987.2</v>
          </cell>
          <cell r="F1342">
            <v>14407</v>
          </cell>
        </row>
        <row r="1343">
          <cell r="A1343" t="str">
            <v>CAJA 6 CIRCUITOS PARA QPX TIPO CT-6</v>
          </cell>
          <cell r="B1343">
            <v>14000</v>
          </cell>
          <cell r="C1343" t="str">
            <v>UND</v>
          </cell>
          <cell r="D1343">
            <v>16800</v>
          </cell>
          <cell r="E1343">
            <v>2688</v>
          </cell>
          <cell r="F1343">
            <v>19488</v>
          </cell>
        </row>
        <row r="1344">
          <cell r="A1344" t="str">
            <v>CAJA 6 CIRCUITOS TIPO VTQ - 6 SQ</v>
          </cell>
          <cell r="B1344">
            <v>19980</v>
          </cell>
          <cell r="C1344" t="str">
            <v>UND</v>
          </cell>
          <cell r="D1344">
            <v>23976</v>
          </cell>
          <cell r="E1344">
            <v>3836.16</v>
          </cell>
          <cell r="F1344">
            <v>27812</v>
          </cell>
        </row>
        <row r="1345">
          <cell r="A1345" t="str">
            <v>CAJA 6 CIRCUITOS TIPO VTQ-6-SQ</v>
          </cell>
          <cell r="B1345">
            <v>19980</v>
          </cell>
          <cell r="C1345" t="str">
            <v>UND</v>
          </cell>
          <cell r="D1345">
            <v>23976</v>
          </cell>
          <cell r="E1345">
            <v>3836.16</v>
          </cell>
          <cell r="F1345">
            <v>27812</v>
          </cell>
        </row>
        <row r="1346">
          <cell r="A1346" t="str">
            <v>CAJA 8 CIRCUITOS TIPO VTQ - 8 SQ</v>
          </cell>
          <cell r="B1346">
            <v>26140</v>
          </cell>
          <cell r="C1346" t="str">
            <v>UND</v>
          </cell>
          <cell r="D1346">
            <v>31368</v>
          </cell>
          <cell r="E1346">
            <v>5018.88</v>
          </cell>
          <cell r="F1346">
            <v>36387</v>
          </cell>
        </row>
        <row r="1347">
          <cell r="A1347" t="str">
            <v>CAJA 8 CIRCUITOS TIPO VTQ-8-SQ</v>
          </cell>
          <cell r="B1347">
            <v>26140</v>
          </cell>
          <cell r="C1347" t="str">
            <v>UND</v>
          </cell>
          <cell r="D1347">
            <v>31368</v>
          </cell>
          <cell r="E1347">
            <v>5018.88</v>
          </cell>
          <cell r="F1347">
            <v>36387</v>
          </cell>
        </row>
        <row r="1348">
          <cell r="A1348" t="str">
            <v>CAJA 9 CIRCUITOS PARA QPX TIPO CT-9</v>
          </cell>
          <cell r="B1348">
            <v>25300</v>
          </cell>
          <cell r="C1348" t="str">
            <v>UND</v>
          </cell>
          <cell r="D1348">
            <v>30360</v>
          </cell>
          <cell r="E1348">
            <v>4857.6000000000004</v>
          </cell>
          <cell r="F1348">
            <v>35218</v>
          </cell>
        </row>
        <row r="1349">
          <cell r="A1349" t="str">
            <v>CAJA 9 CIRCUITOS TIPO VTQ - 9 SQ</v>
          </cell>
          <cell r="B1349">
            <v>31100</v>
          </cell>
          <cell r="C1349" t="str">
            <v>UND</v>
          </cell>
          <cell r="D1349">
            <v>37320</v>
          </cell>
          <cell r="E1349">
            <v>5971.2</v>
          </cell>
          <cell r="F1349">
            <v>43291</v>
          </cell>
        </row>
        <row r="1350">
          <cell r="A1350" t="str">
            <v>CAJA CARTON EQUIPO TELEMEDIDA</v>
          </cell>
          <cell r="B1350">
            <v>900</v>
          </cell>
          <cell r="C1350" t="str">
            <v>UND</v>
          </cell>
          <cell r="D1350">
            <v>1080</v>
          </cell>
          <cell r="E1350">
            <v>172.8</v>
          </cell>
          <cell r="F1350">
            <v>1253</v>
          </cell>
        </row>
        <row r="1351">
          <cell r="A1351" t="str">
            <v>CAJA CON PULS.Y TOMA P/REDONDA AGUR</v>
          </cell>
          <cell r="B1351">
            <v>4000</v>
          </cell>
          <cell r="C1351" t="str">
            <v>UND</v>
          </cell>
          <cell r="D1351">
            <v>4800</v>
          </cell>
          <cell r="E1351">
            <v>768</v>
          </cell>
          <cell r="F1351">
            <v>5568</v>
          </cell>
        </row>
        <row r="1352">
          <cell r="A1352" t="str">
            <v>CAJA CONEXION TIPO INTEMPERIE CON CHAPA</v>
          </cell>
          <cell r="B1352">
            <v>195500</v>
          </cell>
          <cell r="C1352" t="str">
            <v>UND</v>
          </cell>
          <cell r="D1352">
            <v>234600</v>
          </cell>
          <cell r="E1352">
            <v>37536</v>
          </cell>
          <cell r="F1352">
            <v>272136</v>
          </cell>
        </row>
        <row r="1353">
          <cell r="A1353" t="str">
            <v>CAJA CONTADOR 100X60X30</v>
          </cell>
          <cell r="B1353">
            <v>148000</v>
          </cell>
          <cell r="C1353" t="str">
            <v>UND</v>
          </cell>
          <cell r="D1353">
            <v>177600</v>
          </cell>
          <cell r="E1353">
            <v>28416</v>
          </cell>
          <cell r="F1353">
            <v>206016</v>
          </cell>
        </row>
        <row r="1354">
          <cell r="A1354" t="str">
            <v>CAJA CONTADOR 50X50</v>
          </cell>
          <cell r="B1354">
            <v>59343</v>
          </cell>
          <cell r="C1354" t="str">
            <v>UND</v>
          </cell>
          <cell r="D1354">
            <v>71211.599999999991</v>
          </cell>
          <cell r="E1354">
            <v>11393.855999999998</v>
          </cell>
          <cell r="F1354">
            <v>82605</v>
          </cell>
        </row>
        <row r="1355">
          <cell r="A1355" t="str">
            <v>CAJA CONTADOR 60X60X20</v>
          </cell>
          <cell r="B1355">
            <v>84000</v>
          </cell>
          <cell r="C1355" t="str">
            <v>UND</v>
          </cell>
          <cell r="D1355">
            <v>100800</v>
          </cell>
          <cell r="E1355">
            <v>16128</v>
          </cell>
          <cell r="F1355">
            <v>116928</v>
          </cell>
        </row>
        <row r="1356">
          <cell r="A1356" t="str">
            <v>CAJA CONTADOR 60X60X30</v>
          </cell>
          <cell r="B1356">
            <v>100000</v>
          </cell>
          <cell r="C1356" t="str">
            <v>UND</v>
          </cell>
          <cell r="D1356">
            <v>120000</v>
          </cell>
          <cell r="E1356">
            <v>19200</v>
          </cell>
          <cell r="F1356">
            <v>139200</v>
          </cell>
        </row>
        <row r="1357">
          <cell r="A1357" t="str">
            <v>CAJA CONTADOR 80X80X30</v>
          </cell>
          <cell r="B1357">
            <v>155000</v>
          </cell>
          <cell r="C1357" t="str">
            <v>UND</v>
          </cell>
          <cell r="D1357">
            <v>186000</v>
          </cell>
          <cell r="E1357">
            <v>29760</v>
          </cell>
          <cell r="F1357">
            <v>215760</v>
          </cell>
        </row>
        <row r="1358">
          <cell r="A1358" t="str">
            <v>CAJA CUADRADA 2400-CG-125</v>
          </cell>
          <cell r="B1358">
            <v>950</v>
          </cell>
          <cell r="C1358" t="str">
            <v>UND</v>
          </cell>
          <cell r="D1358">
            <v>1140</v>
          </cell>
          <cell r="E1358">
            <v>182.4</v>
          </cell>
          <cell r="F1358">
            <v>1322</v>
          </cell>
        </row>
        <row r="1359">
          <cell r="A1359" t="str">
            <v>CAJA DE PASO 15X15</v>
          </cell>
          <cell r="B1359">
            <v>5762.39990234375</v>
          </cell>
          <cell r="C1359" t="str">
            <v>UND</v>
          </cell>
          <cell r="D1359">
            <v>6914.8798828125</v>
          </cell>
          <cell r="E1359">
            <v>1106.3807812499999</v>
          </cell>
          <cell r="F1359">
            <v>8021</v>
          </cell>
        </row>
        <row r="1360">
          <cell r="A1360" t="str">
            <v>CAJA DE PASO 15X15X10 FONDO DE MADERA</v>
          </cell>
          <cell r="B1360">
            <v>9900</v>
          </cell>
          <cell r="C1360" t="str">
            <v>UND</v>
          </cell>
          <cell r="D1360">
            <v>11880</v>
          </cell>
          <cell r="E1360">
            <v>1900.8</v>
          </cell>
          <cell r="F1360">
            <v>13781</v>
          </cell>
        </row>
        <row r="1361">
          <cell r="A1361" t="str">
            <v>CAJA DE PASO 20X20</v>
          </cell>
          <cell r="B1361">
            <v>6766.2001953124991</v>
          </cell>
          <cell r="C1361" t="str">
            <v>UND</v>
          </cell>
          <cell r="D1361">
            <v>8119.4402343749989</v>
          </cell>
          <cell r="E1361">
            <v>1299.1104374999998</v>
          </cell>
          <cell r="F1361">
            <v>9419</v>
          </cell>
        </row>
        <row r="1362">
          <cell r="A1362" t="str">
            <v>CAJA DE PASO 20X25</v>
          </cell>
          <cell r="B1362">
            <v>10004.400390624998</v>
          </cell>
          <cell r="C1362" t="str">
            <v>UND</v>
          </cell>
          <cell r="D1362">
            <v>12005.280468749997</v>
          </cell>
          <cell r="E1362">
            <v>1920.8448749999995</v>
          </cell>
          <cell r="F1362">
            <v>13926</v>
          </cell>
        </row>
        <row r="1363">
          <cell r="A1363" t="str">
            <v>CAJA DE PASO 30X30X15 CMS</v>
          </cell>
          <cell r="B1363">
            <v>12100</v>
          </cell>
          <cell r="C1363" t="str">
            <v>UND</v>
          </cell>
          <cell r="D1363">
            <v>14520</v>
          </cell>
          <cell r="E1363">
            <v>2323.2000000000003</v>
          </cell>
          <cell r="F1363">
            <v>16843</v>
          </cell>
        </row>
        <row r="1364">
          <cell r="A1364" t="str">
            <v>CAJA DEKO 2 VENTANAS</v>
          </cell>
          <cell r="B1364">
            <v>3670</v>
          </cell>
          <cell r="C1364" t="str">
            <v>UND</v>
          </cell>
          <cell r="D1364">
            <v>4404</v>
          </cell>
          <cell r="E1364">
            <v>704.64</v>
          </cell>
          <cell r="F1364">
            <v>5109</v>
          </cell>
        </row>
        <row r="1365">
          <cell r="A1365" t="str">
            <v>CAJA DEKO 3 VENTANAS</v>
          </cell>
          <cell r="B1365">
            <v>4500</v>
          </cell>
          <cell r="C1365" t="str">
            <v>UND</v>
          </cell>
          <cell r="D1365">
            <v>5400</v>
          </cell>
          <cell r="E1365">
            <v>864</v>
          </cell>
          <cell r="F1365">
            <v>6264</v>
          </cell>
        </row>
        <row r="1366">
          <cell r="A1366" t="str">
            <v>CAJA DERIVACION DE ACOMETIDA TRIFASICA</v>
          </cell>
          <cell r="B1366">
            <v>53000</v>
          </cell>
          <cell r="C1366" t="str">
            <v>UND</v>
          </cell>
          <cell r="D1366">
            <v>63600</v>
          </cell>
          <cell r="E1366">
            <v>10176</v>
          </cell>
          <cell r="F1366">
            <v>73776</v>
          </cell>
        </row>
        <row r="1367">
          <cell r="A1367" t="str">
            <v>CAJA DISPERSION 10PARES MARCADA ETB /SIM</v>
          </cell>
          <cell r="B1367">
            <v>17122</v>
          </cell>
          <cell r="C1367" t="str">
            <v>UND</v>
          </cell>
          <cell r="D1367">
            <v>20546.399999999998</v>
          </cell>
          <cell r="E1367">
            <v>3287.4239999999995</v>
          </cell>
          <cell r="F1367">
            <v>23834</v>
          </cell>
        </row>
        <row r="1368">
          <cell r="A1368" t="str">
            <v>CAJA DISPERSION 20 PARES MARCADA ETB/SIM</v>
          </cell>
          <cell r="B1368">
            <v>24907</v>
          </cell>
          <cell r="C1368" t="str">
            <v>UND</v>
          </cell>
          <cell r="D1368">
            <v>29888.399999999998</v>
          </cell>
          <cell r="E1368">
            <v>4782.1439999999993</v>
          </cell>
          <cell r="F1368">
            <v>34671</v>
          </cell>
        </row>
        <row r="1369">
          <cell r="A1369" t="str">
            <v>CAJA DISPERSION SIN PROTECCION 10 PARES</v>
          </cell>
          <cell r="B1369">
            <v>58118.5</v>
          </cell>
          <cell r="C1369" t="str">
            <v>UND</v>
          </cell>
          <cell r="D1369">
            <v>69742.2</v>
          </cell>
          <cell r="E1369">
            <v>11158.752</v>
          </cell>
          <cell r="F1369">
            <v>80901</v>
          </cell>
        </row>
        <row r="1370">
          <cell r="A1370" t="str">
            <v>CAJA GALVANIZADA TOTALIZADOR 3X80 AMP</v>
          </cell>
          <cell r="B1370">
            <v>26450</v>
          </cell>
          <cell r="C1370" t="str">
            <v>UND</v>
          </cell>
          <cell r="D1370">
            <v>31740</v>
          </cell>
          <cell r="E1370">
            <v>5078.4000000000005</v>
          </cell>
          <cell r="F1370">
            <v>36818</v>
          </cell>
        </row>
        <row r="1371">
          <cell r="A1371" t="str">
            <v>CAJA INSERCION 10 PARES MARCADA ETB/SIME</v>
          </cell>
          <cell r="B1371">
            <v>35200</v>
          </cell>
          <cell r="C1371" t="str">
            <v>UND</v>
          </cell>
          <cell r="D1371">
            <v>42240</v>
          </cell>
          <cell r="E1371">
            <v>6758.4000000000005</v>
          </cell>
          <cell r="F1371">
            <v>48998</v>
          </cell>
        </row>
        <row r="1372">
          <cell r="A1372" t="str">
            <v>CAJA MEDIDOR MONOFASICA TIPO CODENSA</v>
          </cell>
          <cell r="B1372">
            <v>18000</v>
          </cell>
          <cell r="C1372" t="str">
            <v>UND</v>
          </cell>
          <cell r="D1372">
            <v>21600</v>
          </cell>
          <cell r="E1372">
            <v>3456</v>
          </cell>
          <cell r="F1372">
            <v>25056</v>
          </cell>
        </row>
        <row r="1373">
          <cell r="A1373" t="str">
            <v>CAJA MEDIDOR TRIFASICO 57X27X18 T. CODEN</v>
          </cell>
          <cell r="B1373">
            <v>57000</v>
          </cell>
          <cell r="C1373" t="str">
            <v>UND</v>
          </cell>
          <cell r="D1373">
            <v>68400</v>
          </cell>
          <cell r="E1373">
            <v>10944</v>
          </cell>
          <cell r="F1373">
            <v>79344</v>
          </cell>
        </row>
        <row r="1374">
          <cell r="A1374" t="str">
            <v>CAJA METALICA P/INT. CQD 260X155X73MM</v>
          </cell>
          <cell r="B1374">
            <v>31300</v>
          </cell>
          <cell r="C1374" t="str">
            <v>UND</v>
          </cell>
          <cell r="D1374">
            <v>37560</v>
          </cell>
          <cell r="E1374">
            <v>6009.6</v>
          </cell>
          <cell r="F1374">
            <v>43570</v>
          </cell>
        </row>
        <row r="1375">
          <cell r="A1375" t="str">
            <v>CAJA MONOF. 3 CIRCUITOS MARCA IMET</v>
          </cell>
          <cell r="B1375">
            <v>4000</v>
          </cell>
          <cell r="C1375" t="str">
            <v>UND</v>
          </cell>
          <cell r="D1375">
            <v>4800</v>
          </cell>
          <cell r="E1375">
            <v>768</v>
          </cell>
          <cell r="F1375">
            <v>5568</v>
          </cell>
        </row>
        <row r="1376">
          <cell r="A1376" t="str">
            <v>CAJA OCTAGONAL 0G-125</v>
          </cell>
          <cell r="B1376">
            <v>470</v>
          </cell>
          <cell r="C1376" t="str">
            <v>UND</v>
          </cell>
          <cell r="D1376">
            <v>564</v>
          </cell>
          <cell r="E1376">
            <v>90.24</v>
          </cell>
          <cell r="F1376">
            <v>654</v>
          </cell>
        </row>
        <row r="1377">
          <cell r="A1377" t="str">
            <v>CAJA P/ARRANCADOR TM. METALICA</v>
          </cell>
          <cell r="B1377">
            <v>4000</v>
          </cell>
          <cell r="C1377" t="str">
            <v>UND</v>
          </cell>
          <cell r="D1377">
            <v>4800</v>
          </cell>
          <cell r="E1377">
            <v>768</v>
          </cell>
          <cell r="F1377">
            <v>5568</v>
          </cell>
        </row>
        <row r="1378">
          <cell r="A1378" t="str">
            <v>CAJA P/CONTADOR  80X80X30</v>
          </cell>
          <cell r="B1378">
            <v>55000</v>
          </cell>
          <cell r="C1378" t="str">
            <v>UND</v>
          </cell>
          <cell r="D1378">
            <v>66000</v>
          </cell>
          <cell r="E1378">
            <v>10560</v>
          </cell>
          <cell r="F1378">
            <v>76560</v>
          </cell>
        </row>
        <row r="1379">
          <cell r="A1379" t="str">
            <v>CAJA PARA ARRANCADOR DIRECTO KM</v>
          </cell>
          <cell r="B1379">
            <v>4000</v>
          </cell>
          <cell r="C1379" t="str">
            <v>UND</v>
          </cell>
          <cell r="D1379">
            <v>4800</v>
          </cell>
          <cell r="E1379">
            <v>768</v>
          </cell>
          <cell r="F1379">
            <v>5568</v>
          </cell>
        </row>
        <row r="1380">
          <cell r="A1380" t="str">
            <v>CAJA PARA ARRANCADOR DIRECTO TM  PLASTIC</v>
          </cell>
          <cell r="B1380">
            <v>4000</v>
          </cell>
          <cell r="C1380" t="str">
            <v>UND</v>
          </cell>
          <cell r="D1380">
            <v>4800</v>
          </cell>
          <cell r="E1380">
            <v>768</v>
          </cell>
          <cell r="F1380">
            <v>5568</v>
          </cell>
        </row>
        <row r="1381">
          <cell r="A1381" t="str">
            <v>CAJA PARA CORTACIRCUITO TIPO CA</v>
          </cell>
          <cell r="B1381">
            <v>13591.200195312502</v>
          </cell>
          <cell r="C1381" t="str">
            <v>UND</v>
          </cell>
          <cell r="D1381">
            <v>16309.440234375001</v>
          </cell>
          <cell r="E1381">
            <v>2609.5104375000001</v>
          </cell>
          <cell r="F1381">
            <v>18919</v>
          </cell>
        </row>
        <row r="1382">
          <cell r="A1382" t="str">
            <v>CAJA PARA CORTACIRCUITO TIPO DA-KD</v>
          </cell>
          <cell r="B1382">
            <v>34153</v>
          </cell>
          <cell r="C1382" t="str">
            <v>UND</v>
          </cell>
          <cell r="D1382">
            <v>40983.599999999999</v>
          </cell>
          <cell r="E1382">
            <v>6557.3760000000002</v>
          </cell>
          <cell r="F1382">
            <v>47541</v>
          </cell>
        </row>
        <row r="1383">
          <cell r="A1383" t="str">
            <v>CAJA PARA DISYUNTOR O GUARDAMOTOR TM</v>
          </cell>
          <cell r="B1383">
            <v>4000</v>
          </cell>
          <cell r="C1383" t="str">
            <v>UND</v>
          </cell>
          <cell r="D1383">
            <v>4800</v>
          </cell>
          <cell r="E1383">
            <v>768</v>
          </cell>
          <cell r="F1383">
            <v>5568</v>
          </cell>
        </row>
        <row r="1384">
          <cell r="A1384" t="str">
            <v>CAJA PARA GUARDAMOTOR KM</v>
          </cell>
          <cell r="B1384">
            <v>4000</v>
          </cell>
          <cell r="C1384" t="str">
            <v>UND</v>
          </cell>
          <cell r="D1384">
            <v>4800</v>
          </cell>
          <cell r="E1384">
            <v>768</v>
          </cell>
          <cell r="F1384">
            <v>5568</v>
          </cell>
        </row>
        <row r="1385">
          <cell r="A1385" t="str">
            <v>CAJA PARA INTERRUPTOR TIPO DPX-125</v>
          </cell>
          <cell r="B1385">
            <v>26450</v>
          </cell>
          <cell r="C1385" t="str">
            <v>UND</v>
          </cell>
          <cell r="D1385">
            <v>31740</v>
          </cell>
          <cell r="E1385">
            <v>5078.4000000000005</v>
          </cell>
          <cell r="F1385">
            <v>36818</v>
          </cell>
        </row>
        <row r="1386">
          <cell r="A1386" t="str">
            <v>CAJA PARA INTERRUPTOR TIPO DPX-160</v>
          </cell>
          <cell r="B1386">
            <v>26450</v>
          </cell>
          <cell r="C1386" t="str">
            <v>UND</v>
          </cell>
          <cell r="D1386">
            <v>31740</v>
          </cell>
          <cell r="E1386">
            <v>5078.4000000000005</v>
          </cell>
          <cell r="F1386">
            <v>36818</v>
          </cell>
        </row>
        <row r="1387">
          <cell r="A1387" t="str">
            <v>CAJA PARA INTERRUPTOR TIPO DPX-250</v>
          </cell>
          <cell r="B1387">
            <v>32200</v>
          </cell>
          <cell r="C1387" t="str">
            <v>UND</v>
          </cell>
          <cell r="D1387">
            <v>38640</v>
          </cell>
          <cell r="E1387">
            <v>6182.4000000000005</v>
          </cell>
          <cell r="F1387">
            <v>44822</v>
          </cell>
        </row>
        <row r="1388">
          <cell r="A1388" t="str">
            <v>CAJA PARA RED TRENSADA MODULO 3530</v>
          </cell>
          <cell r="B1388">
            <v>76000</v>
          </cell>
          <cell r="C1388" t="str">
            <v>UND</v>
          </cell>
          <cell r="D1388">
            <v>91200</v>
          </cell>
          <cell r="E1388">
            <v>14592</v>
          </cell>
          <cell r="F1388">
            <v>105792</v>
          </cell>
        </row>
        <row r="1389">
          <cell r="A1389" t="str">
            <v>CAJA PARA RED TRENSADA TIPO CODENSA</v>
          </cell>
          <cell r="B1389">
            <v>44000</v>
          </cell>
          <cell r="C1389" t="str">
            <v>UND</v>
          </cell>
          <cell r="D1389">
            <v>52800</v>
          </cell>
          <cell r="E1389">
            <v>8448</v>
          </cell>
          <cell r="F1389">
            <v>61248</v>
          </cell>
        </row>
        <row r="1390">
          <cell r="A1390" t="str">
            <v>CAJA PARA STRIP TELEFONICO 20 PARES</v>
          </cell>
          <cell r="B1390">
            <v>15263</v>
          </cell>
          <cell r="C1390" t="str">
            <v>UND</v>
          </cell>
          <cell r="D1390">
            <v>18315.599999999999</v>
          </cell>
          <cell r="E1390">
            <v>2930.4959999999996</v>
          </cell>
          <cell r="F1390">
            <v>21246</v>
          </cell>
        </row>
        <row r="1391">
          <cell r="A1391" t="str">
            <v>CAJA PARA TABLERO O DISPOSITIVO 341200 I</v>
          </cell>
          <cell r="B1391">
            <v>390709.1875</v>
          </cell>
          <cell r="C1391" t="str">
            <v>UND</v>
          </cell>
          <cell r="D1391">
            <v>468851.02499999997</v>
          </cell>
          <cell r="E1391">
            <v>75016.16399999999</v>
          </cell>
          <cell r="F1391">
            <v>543867</v>
          </cell>
        </row>
        <row r="1392">
          <cell r="A1392" t="str">
            <v>CAJA PASO 15X20 PROELECTRICOS</v>
          </cell>
          <cell r="B1392">
            <v>5885.60009765625</v>
          </cell>
          <cell r="C1392" t="str">
            <v>UND</v>
          </cell>
          <cell r="D1392">
            <v>7062.7201171874995</v>
          </cell>
          <cell r="E1392">
            <v>1130.03521875</v>
          </cell>
          <cell r="F1392">
            <v>8193</v>
          </cell>
        </row>
        <row r="1393">
          <cell r="A1393" t="str">
            <v>CAJA PASO PARA CABLEADO 15X15X10CMS</v>
          </cell>
          <cell r="B1393">
            <v>11500</v>
          </cell>
          <cell r="C1393" t="str">
            <v>UND</v>
          </cell>
          <cell r="D1393">
            <v>13800</v>
          </cell>
          <cell r="E1393">
            <v>2208</v>
          </cell>
          <cell r="F1393">
            <v>16008</v>
          </cell>
        </row>
        <row r="1394">
          <cell r="A1394" t="str">
            <v>CAJA PASO PARA CABLEADO 15X20X10CMS</v>
          </cell>
          <cell r="B1394">
            <v>13230</v>
          </cell>
          <cell r="C1394" t="str">
            <v>UND</v>
          </cell>
          <cell r="D1394">
            <v>15876</v>
          </cell>
          <cell r="E1394">
            <v>2540.16</v>
          </cell>
          <cell r="F1394">
            <v>18416</v>
          </cell>
        </row>
        <row r="1395">
          <cell r="A1395" t="str">
            <v>CAJA PASO PARA CABLEADO 20X25X10CMS</v>
          </cell>
          <cell r="B1395">
            <v>19550</v>
          </cell>
          <cell r="C1395" t="str">
            <v>UND</v>
          </cell>
          <cell r="D1395">
            <v>23460</v>
          </cell>
          <cell r="E1395">
            <v>3753.6</v>
          </cell>
          <cell r="F1395">
            <v>27214</v>
          </cell>
        </row>
        <row r="1396">
          <cell r="A1396" t="str">
            <v>CAJA PASO PARA CABLEADO 30X30X15CMS</v>
          </cell>
          <cell r="B1396">
            <v>39100</v>
          </cell>
          <cell r="C1396" t="str">
            <v>UND</v>
          </cell>
          <cell r="D1396">
            <v>46920</v>
          </cell>
          <cell r="E1396">
            <v>7507.2</v>
          </cell>
          <cell r="F1396">
            <v>54427</v>
          </cell>
        </row>
        <row r="1397">
          <cell r="A1397" t="str">
            <v>CAJA PASO TIPO INTERMPERIE / ILURAM 1/2"</v>
          </cell>
          <cell r="B1397">
            <v>15870</v>
          </cell>
          <cell r="C1397" t="str">
            <v>UND</v>
          </cell>
          <cell r="D1397">
            <v>19044</v>
          </cell>
          <cell r="E1397">
            <v>3047.04</v>
          </cell>
          <cell r="F1397">
            <v>22091</v>
          </cell>
        </row>
        <row r="1398">
          <cell r="A1398" t="str">
            <v>CAJA PASO TIPO INTERPERIE / ILURAM 3/4"</v>
          </cell>
          <cell r="B1398">
            <v>15870</v>
          </cell>
          <cell r="C1398" t="str">
            <v>UND</v>
          </cell>
          <cell r="D1398">
            <v>19044</v>
          </cell>
          <cell r="E1398">
            <v>3047.04</v>
          </cell>
          <cell r="F1398">
            <v>22091</v>
          </cell>
        </row>
        <row r="1399">
          <cell r="A1399" t="str">
            <v>CAJA PLASTICA / GUARDAMOTOR</v>
          </cell>
          <cell r="B1399">
            <v>20000</v>
          </cell>
          <cell r="C1399" t="str">
            <v>UND</v>
          </cell>
          <cell r="D1399">
            <v>24000</v>
          </cell>
          <cell r="E1399">
            <v>3840</v>
          </cell>
          <cell r="F1399">
            <v>27840</v>
          </cell>
        </row>
        <row r="1400">
          <cell r="A1400" t="str">
            <v>CAJA PLASTICA 1P40(PARA 3VU13)</v>
          </cell>
          <cell r="B1400">
            <v>29800</v>
          </cell>
          <cell r="C1400" t="str">
            <v>UND</v>
          </cell>
          <cell r="D1400">
            <v>35760</v>
          </cell>
          <cell r="E1400">
            <v>5721.6</v>
          </cell>
          <cell r="F1400">
            <v>41482</v>
          </cell>
        </row>
        <row r="1401">
          <cell r="A1401" t="str">
            <v>CAJA PLASTICA ACCIONAMIENTO GIRATORIO</v>
          </cell>
          <cell r="B1401">
            <v>39894</v>
          </cell>
          <cell r="C1401" t="str">
            <v>UND</v>
          </cell>
          <cell r="D1401">
            <v>47872.799999999996</v>
          </cell>
          <cell r="E1401">
            <v>7659.6479999999992</v>
          </cell>
          <cell r="F1401">
            <v>55532</v>
          </cell>
        </row>
        <row r="1402">
          <cell r="A1402" t="str">
            <v>CAJA PLASTICA ARRANCADOR TRIANGULO</v>
          </cell>
          <cell r="B1402">
            <v>16800</v>
          </cell>
          <cell r="C1402" t="str">
            <v>UND</v>
          </cell>
          <cell r="D1402">
            <v>20160</v>
          </cell>
          <cell r="E1402">
            <v>3225.6</v>
          </cell>
          <cell r="F1402">
            <v>23386</v>
          </cell>
        </row>
        <row r="1403">
          <cell r="A1403" t="str">
            <v>CAJA PLASTICA TAM. S0 3RV1923-1C</v>
          </cell>
          <cell r="B1403">
            <v>31600</v>
          </cell>
          <cell r="C1403" t="str">
            <v>UND</v>
          </cell>
          <cell r="D1403">
            <v>37920</v>
          </cell>
          <cell r="E1403">
            <v>6067.2</v>
          </cell>
          <cell r="F1403">
            <v>43987</v>
          </cell>
        </row>
        <row r="1404">
          <cell r="A1404" t="str">
            <v>CAJA PLASTICA TAM. S00 3RV1913-1C</v>
          </cell>
          <cell r="B1404">
            <v>31600</v>
          </cell>
          <cell r="C1404" t="str">
            <v>UND</v>
          </cell>
          <cell r="D1404">
            <v>37920</v>
          </cell>
          <cell r="E1404">
            <v>6067.2</v>
          </cell>
          <cell r="F1404">
            <v>43987</v>
          </cell>
        </row>
        <row r="1405">
          <cell r="A1405" t="str">
            <v>CAJA PVA 2400</v>
          </cell>
          <cell r="B1405">
            <v>4000</v>
          </cell>
          <cell r="C1405" t="str">
            <v>UND</v>
          </cell>
          <cell r="D1405">
            <v>4800</v>
          </cell>
          <cell r="E1405">
            <v>768</v>
          </cell>
          <cell r="F1405">
            <v>5568</v>
          </cell>
        </row>
        <row r="1406">
          <cell r="A1406" t="str">
            <v>CAJA PVC 5800</v>
          </cell>
          <cell r="B1406">
            <v>580</v>
          </cell>
          <cell r="C1406" t="str">
            <v>UND</v>
          </cell>
          <cell r="D1406">
            <v>696</v>
          </cell>
          <cell r="E1406">
            <v>111.36</v>
          </cell>
          <cell r="F1406">
            <v>807</v>
          </cell>
        </row>
        <row r="1407">
          <cell r="A1407" t="str">
            <v>CAJA PVC OCTAGONAL PAVCO</v>
          </cell>
          <cell r="B1407">
            <v>952</v>
          </cell>
          <cell r="C1407" t="str">
            <v>UND</v>
          </cell>
          <cell r="D1407">
            <v>1142.3999999999999</v>
          </cell>
          <cell r="E1407">
            <v>182.78399999999999</v>
          </cell>
          <cell r="F1407">
            <v>1325</v>
          </cell>
        </row>
        <row r="1408">
          <cell r="A1408" t="str">
            <v>CAJA RECTANGULAR RG-125-5800</v>
          </cell>
          <cell r="B1408">
            <v>335</v>
          </cell>
          <cell r="C1408" t="str">
            <v>UND</v>
          </cell>
          <cell r="D1408">
            <v>402</v>
          </cell>
          <cell r="E1408">
            <v>64.320000000000007</v>
          </cell>
          <cell r="F1408">
            <v>466</v>
          </cell>
        </row>
        <row r="1409">
          <cell r="A1409" t="str">
            <v>CAJA REDONDA TAPA ROSCADA 27966-10 ILURA</v>
          </cell>
          <cell r="B1409">
            <v>31031</v>
          </cell>
          <cell r="C1409" t="str">
            <v>UND</v>
          </cell>
          <cell r="D1409">
            <v>37237.199999999997</v>
          </cell>
          <cell r="E1409">
            <v>5957.9519999999993</v>
          </cell>
          <cell r="F1409">
            <v>43195</v>
          </cell>
        </row>
        <row r="1410">
          <cell r="A1410" t="str">
            <v>CAJA REDONDA TAPA ROSCADA 3 SALIDAS 1/2</v>
          </cell>
          <cell r="B1410">
            <v>25177.599609374993</v>
          </cell>
          <cell r="C1410" t="str">
            <v>UND</v>
          </cell>
          <cell r="D1410">
            <v>30213.119531249991</v>
          </cell>
          <cell r="E1410">
            <v>4834.0991249999988</v>
          </cell>
          <cell r="F1410">
            <v>35047</v>
          </cell>
        </row>
        <row r="1411">
          <cell r="A1411" t="str">
            <v>CAJA REDONDA TAPA ROSCADA 38259 ILURAM</v>
          </cell>
          <cell r="B1411">
            <v>42315</v>
          </cell>
          <cell r="C1411" t="str">
            <v>UND</v>
          </cell>
          <cell r="D1411">
            <v>50778</v>
          </cell>
          <cell r="E1411">
            <v>8124.4800000000005</v>
          </cell>
          <cell r="F1411">
            <v>58902</v>
          </cell>
        </row>
        <row r="1412">
          <cell r="A1412" t="str">
            <v>CAJA SEÑALIZACION 96X96/ 24 VENTANAS</v>
          </cell>
          <cell r="B1412">
            <v>1013862</v>
          </cell>
          <cell r="C1412" t="str">
            <v>UND</v>
          </cell>
          <cell r="D1412">
            <v>1216634.3999999999</v>
          </cell>
          <cell r="E1412">
            <v>194661.50399999999</v>
          </cell>
          <cell r="F1412">
            <v>1411296</v>
          </cell>
        </row>
        <row r="1413">
          <cell r="A1413" t="str">
            <v>CAJA STRIP TELEFONIA 15X20X10</v>
          </cell>
          <cell r="B1413">
            <v>15500</v>
          </cell>
          <cell r="C1413" t="str">
            <v>UND</v>
          </cell>
          <cell r="D1413">
            <v>18600</v>
          </cell>
          <cell r="E1413">
            <v>2976</v>
          </cell>
          <cell r="F1413">
            <v>21576</v>
          </cell>
        </row>
        <row r="1414">
          <cell r="A1414" t="str">
            <v>CAJA STRIP TELEFONIA 30X30X10</v>
          </cell>
          <cell r="B1414">
            <v>13200</v>
          </cell>
          <cell r="C1414" t="str">
            <v>UND</v>
          </cell>
          <cell r="D1414">
            <v>15840</v>
          </cell>
          <cell r="E1414">
            <v>2534.4</v>
          </cell>
          <cell r="F1414">
            <v>18374</v>
          </cell>
        </row>
        <row r="1415">
          <cell r="A1415" t="str">
            <v>CAJA TACO 12 CIRCUITOS MONOFASICA 100AMP</v>
          </cell>
          <cell r="B1415">
            <v>29000</v>
          </cell>
          <cell r="C1415" t="str">
            <v>UND</v>
          </cell>
          <cell r="D1415">
            <v>34800</v>
          </cell>
          <cell r="E1415">
            <v>5568</v>
          </cell>
          <cell r="F1415">
            <v>40368</v>
          </cell>
        </row>
        <row r="1416">
          <cell r="A1416" t="str">
            <v>CAJA TACO 3 CIRCUITOS MONOFASICA / FAMEL</v>
          </cell>
          <cell r="B1416">
            <v>5040</v>
          </cell>
          <cell r="C1416" t="str">
            <v>UND</v>
          </cell>
          <cell r="D1416">
            <v>6048</v>
          </cell>
          <cell r="E1416">
            <v>967.68000000000006</v>
          </cell>
          <cell r="F1416">
            <v>7016</v>
          </cell>
        </row>
        <row r="1417">
          <cell r="A1417" t="str">
            <v>CAJA TACO 4 CIRCUITOS MONOFASICA / FAMEL</v>
          </cell>
          <cell r="B1417">
            <v>6996</v>
          </cell>
          <cell r="C1417" t="str">
            <v>UND</v>
          </cell>
          <cell r="D1417">
            <v>8395.1999999999989</v>
          </cell>
          <cell r="E1417">
            <v>1343.2319999999997</v>
          </cell>
          <cell r="F1417">
            <v>9738</v>
          </cell>
        </row>
        <row r="1418">
          <cell r="A1418" t="str">
            <v>CAJA TACO 8 CIRCUITOS MONOFASICA 100AMP.</v>
          </cell>
          <cell r="B1418">
            <v>20130</v>
          </cell>
          <cell r="C1418" t="str">
            <v>UND</v>
          </cell>
          <cell r="D1418">
            <v>24156</v>
          </cell>
          <cell r="E1418">
            <v>3864.96</v>
          </cell>
          <cell r="F1418">
            <v>28021</v>
          </cell>
        </row>
        <row r="1419">
          <cell r="A1419" t="str">
            <v>CAJA TAPA PLANA MONOFASICA C/ACCESORIOS</v>
          </cell>
          <cell r="B1419">
            <v>28700</v>
          </cell>
          <cell r="C1419" t="str">
            <v>UND</v>
          </cell>
          <cell r="D1419">
            <v>34440</v>
          </cell>
          <cell r="E1419">
            <v>5510.4000000000005</v>
          </cell>
          <cell r="F1419">
            <v>39950</v>
          </cell>
        </row>
        <row r="1420">
          <cell r="A1420" t="str">
            <v>CAJA TAPA PLANA TRIFASICA C/ACCESORIOS</v>
          </cell>
          <cell r="B1420">
            <v>39100</v>
          </cell>
          <cell r="C1420" t="str">
            <v>UND</v>
          </cell>
          <cell r="D1420">
            <v>46920</v>
          </cell>
          <cell r="E1420">
            <v>7507.2</v>
          </cell>
          <cell r="F1420">
            <v>54427</v>
          </cell>
        </row>
        <row r="1421">
          <cell r="A1421" t="str">
            <v>CAJA TIPO T.E.B.  G.E. PARA INT. 100AMP.</v>
          </cell>
          <cell r="B1421">
            <v>20144</v>
          </cell>
          <cell r="C1421" t="str">
            <v>UND</v>
          </cell>
          <cell r="D1421">
            <v>24172.799999999999</v>
          </cell>
          <cell r="E1421">
            <v>3867.6480000000001</v>
          </cell>
          <cell r="F1421">
            <v>28040</v>
          </cell>
        </row>
        <row r="1422">
          <cell r="A1422" t="str">
            <v>CAJAS PARA ARMAR ARRANCADOR  DIRECTO</v>
          </cell>
          <cell r="B1422">
            <v>5250</v>
          </cell>
          <cell r="C1422" t="str">
            <v>UND</v>
          </cell>
          <cell r="D1422">
            <v>6300</v>
          </cell>
          <cell r="E1422">
            <v>1008</v>
          </cell>
          <cell r="F1422">
            <v>7308</v>
          </cell>
        </row>
        <row r="1423">
          <cell r="A1423" t="str">
            <v>CALVIJA 2X20 P/TIERRA LEVINTON</v>
          </cell>
          <cell r="B1423">
            <v>4000</v>
          </cell>
          <cell r="C1423" t="str">
            <v>UND</v>
          </cell>
          <cell r="D1423">
            <v>4800</v>
          </cell>
          <cell r="E1423">
            <v>768</v>
          </cell>
          <cell r="F1423">
            <v>5568</v>
          </cell>
        </row>
        <row r="1424">
          <cell r="A1424" t="str">
            <v>CAMISA PROTECCION P/VIENTOS 2100MM.</v>
          </cell>
          <cell r="B1424">
            <v>16675</v>
          </cell>
          <cell r="C1424" t="str">
            <v>UND</v>
          </cell>
          <cell r="D1424">
            <v>20010</v>
          </cell>
          <cell r="E1424">
            <v>3201.6</v>
          </cell>
          <cell r="F1424">
            <v>23212</v>
          </cell>
        </row>
        <row r="1425">
          <cell r="A1425" t="str">
            <v>CAMPANA TERMINAL RAYCHEM</v>
          </cell>
          <cell r="B1425">
            <v>18000</v>
          </cell>
          <cell r="C1425" t="str">
            <v>UND</v>
          </cell>
          <cell r="D1425">
            <v>21600</v>
          </cell>
          <cell r="E1425">
            <v>3456</v>
          </cell>
          <cell r="F1425">
            <v>25056</v>
          </cell>
        </row>
        <row r="1426">
          <cell r="A1426" t="str">
            <v>CANAL LISA ESTRUCTURAL DE 1,5/8"X1,3/8"X4"</v>
          </cell>
          <cell r="B1426">
            <v>17100</v>
          </cell>
          <cell r="C1426" t="str">
            <v>ML</v>
          </cell>
          <cell r="D1426">
            <v>20520</v>
          </cell>
          <cell r="E1426">
            <v>3283.2000000000003</v>
          </cell>
          <cell r="F1426">
            <v>23803</v>
          </cell>
        </row>
        <row r="1427">
          <cell r="A1427" t="str">
            <v>CANAL LISA ESTRUCTURAL DE 1,5/8"X1,3/8X8"</v>
          </cell>
          <cell r="B1427">
            <v>31900</v>
          </cell>
          <cell r="C1427" t="str">
            <v>ML</v>
          </cell>
          <cell r="D1427">
            <v>38280</v>
          </cell>
          <cell r="E1427">
            <v>6124.8</v>
          </cell>
          <cell r="F1427">
            <v>44405</v>
          </cell>
        </row>
        <row r="1428">
          <cell r="A1428" t="str">
            <v>CANALETA 30MMX54MM 60CABLES #16</v>
          </cell>
          <cell r="B1428">
            <v>28000</v>
          </cell>
          <cell r="C1428" t="str">
            <v>ML</v>
          </cell>
          <cell r="D1428">
            <v>33600</v>
          </cell>
          <cell r="E1428">
            <v>5376</v>
          </cell>
          <cell r="F1428">
            <v>38976</v>
          </cell>
        </row>
        <row r="1429">
          <cell r="A1429" t="str">
            <v>CANALETA 30MMX90MM 100CABLES</v>
          </cell>
          <cell r="B1429">
            <v>34000</v>
          </cell>
          <cell r="C1429" t="str">
            <v>ML</v>
          </cell>
          <cell r="D1429">
            <v>40800</v>
          </cell>
          <cell r="E1429">
            <v>6528</v>
          </cell>
          <cell r="F1429">
            <v>47328</v>
          </cell>
        </row>
        <row r="1430">
          <cell r="A1430" t="str">
            <v>CANALETA 60MMX54MM 120CABLES</v>
          </cell>
          <cell r="B1430">
            <v>37000</v>
          </cell>
          <cell r="C1430" t="str">
            <v>ML</v>
          </cell>
          <cell r="D1430">
            <v>44400</v>
          </cell>
          <cell r="E1430">
            <v>7104</v>
          </cell>
          <cell r="F1430">
            <v>51504</v>
          </cell>
        </row>
        <row r="1431">
          <cell r="A1431" t="str">
            <v>CANALETA DEXON BLANCA</v>
          </cell>
          <cell r="B1431">
            <v>26000</v>
          </cell>
          <cell r="C1431" t="str">
            <v>ML</v>
          </cell>
          <cell r="D1431">
            <v>31200</v>
          </cell>
          <cell r="E1431">
            <v>4992</v>
          </cell>
          <cell r="F1431">
            <v>36192</v>
          </cell>
        </row>
        <row r="1432">
          <cell r="A1432" t="str">
            <v>CANALETA DLP LEGRAN REF. 32304</v>
          </cell>
          <cell r="B1432">
            <v>95250</v>
          </cell>
          <cell r="C1432" t="str">
            <v>ML</v>
          </cell>
          <cell r="D1432">
            <v>114300</v>
          </cell>
          <cell r="E1432">
            <v>18288</v>
          </cell>
          <cell r="F1432">
            <v>132588</v>
          </cell>
        </row>
        <row r="1433">
          <cell r="A1433" t="str">
            <v>CANALETA DLP LEGRAN REF.30021</v>
          </cell>
          <cell r="B1433">
            <v>12000</v>
          </cell>
          <cell r="C1433" t="str">
            <v>ML</v>
          </cell>
          <cell r="D1433">
            <v>14400</v>
          </cell>
          <cell r="E1433">
            <v>2304</v>
          </cell>
          <cell r="F1433">
            <v>16704</v>
          </cell>
        </row>
        <row r="1434">
          <cell r="A1434" t="str">
            <v>CANALETA LEGRAND REF.36607</v>
          </cell>
          <cell r="B1434">
            <v>26800</v>
          </cell>
          <cell r="C1434" t="str">
            <v>ML</v>
          </cell>
          <cell r="D1434">
            <v>32160</v>
          </cell>
          <cell r="E1434">
            <v>5145.6000000000004</v>
          </cell>
          <cell r="F1434">
            <v>37306</v>
          </cell>
        </row>
        <row r="1435">
          <cell r="A1435" t="str">
            <v>CANALETA METALICA 10X4 DIVISION /TAPA</v>
          </cell>
          <cell r="B1435">
            <v>12500</v>
          </cell>
          <cell r="C1435" t="str">
            <v>ML</v>
          </cell>
          <cell r="D1435">
            <v>15000</v>
          </cell>
          <cell r="E1435">
            <v>2400</v>
          </cell>
          <cell r="F1435">
            <v>17400</v>
          </cell>
        </row>
        <row r="1436">
          <cell r="A1436" t="str">
            <v>CANALETA REF. 36608 LEGRAND</v>
          </cell>
          <cell r="B1436">
            <v>34300</v>
          </cell>
          <cell r="C1436" t="str">
            <v>ML</v>
          </cell>
          <cell r="D1436">
            <v>41160</v>
          </cell>
          <cell r="E1436">
            <v>6585.6</v>
          </cell>
          <cell r="F1436">
            <v>47746</v>
          </cell>
        </row>
        <row r="1437">
          <cell r="A1437" t="str">
            <v>CANALETA REF.,36603 LEGRAND</v>
          </cell>
          <cell r="B1437">
            <v>15600</v>
          </cell>
          <cell r="C1437" t="str">
            <v>ML</v>
          </cell>
          <cell r="D1437">
            <v>18720</v>
          </cell>
          <cell r="E1437">
            <v>2995.2000000000003</v>
          </cell>
          <cell r="F1437">
            <v>21715</v>
          </cell>
        </row>
        <row r="1438">
          <cell r="A1438" t="str">
            <v>CANALETA SIN TAPA 30MMX34MM 35CABLES</v>
          </cell>
          <cell r="B1438">
            <v>23000</v>
          </cell>
          <cell r="C1438" t="str">
            <v>ML</v>
          </cell>
          <cell r="D1438">
            <v>27600</v>
          </cell>
          <cell r="E1438">
            <v>4416</v>
          </cell>
          <cell r="F1438">
            <v>32016</v>
          </cell>
        </row>
        <row r="1439">
          <cell r="A1439" t="str">
            <v>CANALETA SIN TAPA 30X25</v>
          </cell>
          <cell r="B1439">
            <v>2100</v>
          </cell>
          <cell r="C1439" t="str">
            <v>ML</v>
          </cell>
          <cell r="D1439">
            <v>2520</v>
          </cell>
          <cell r="E1439">
            <v>403.2</v>
          </cell>
          <cell r="F1439">
            <v>2923</v>
          </cell>
        </row>
        <row r="1440">
          <cell r="A1440" t="str">
            <v>CANALETA SIN TAPA 35X35</v>
          </cell>
          <cell r="B1440">
            <v>3500</v>
          </cell>
          <cell r="C1440" t="str">
            <v>ML</v>
          </cell>
          <cell r="D1440">
            <v>4200</v>
          </cell>
          <cell r="E1440">
            <v>672</v>
          </cell>
          <cell r="F1440">
            <v>4872</v>
          </cell>
        </row>
        <row r="1441">
          <cell r="A1441" t="str">
            <v>CANALETA SIN TAPA 60MMX90MM 200CABLES</v>
          </cell>
          <cell r="B1441">
            <v>43000</v>
          </cell>
          <cell r="C1441" t="str">
            <v>ML</v>
          </cell>
          <cell r="D1441">
            <v>51600</v>
          </cell>
          <cell r="E1441">
            <v>8256</v>
          </cell>
          <cell r="F1441">
            <v>59856</v>
          </cell>
        </row>
        <row r="1442">
          <cell r="A1442" t="str">
            <v>CANALETA SIN TAPA 65X60</v>
          </cell>
          <cell r="B1442">
            <v>5600</v>
          </cell>
          <cell r="C1442" t="str">
            <v>ML</v>
          </cell>
          <cell r="D1442">
            <v>6720</v>
          </cell>
          <cell r="E1442">
            <v>1075.2</v>
          </cell>
          <cell r="F1442">
            <v>7795</v>
          </cell>
        </row>
        <row r="1443">
          <cell r="A1443" t="str">
            <v>CANALETA SIN TAPA ANCHO 45MM ALTO 55MM R</v>
          </cell>
          <cell r="B1443">
            <v>4936.39990234375</v>
          </cell>
          <cell r="C1443" t="str">
            <v>ML</v>
          </cell>
          <cell r="D1443">
            <v>5923.6798828125002</v>
          </cell>
          <cell r="E1443">
            <v>947.78878125000006</v>
          </cell>
          <cell r="F1443">
            <v>6871</v>
          </cell>
        </row>
        <row r="1444">
          <cell r="A1444" t="str">
            <v>CANALETA SIN TAPA PRC092 25X25</v>
          </cell>
          <cell r="B1444">
            <v>4000</v>
          </cell>
          <cell r="C1444" t="str">
            <v>ML</v>
          </cell>
          <cell r="D1444">
            <v>4800</v>
          </cell>
          <cell r="E1444">
            <v>768</v>
          </cell>
          <cell r="F1444">
            <v>5568</v>
          </cell>
        </row>
        <row r="1445">
          <cell r="A1445" t="str">
            <v>CAÑUELA P/CORTACIRCUITO 15KV-100A. MELEC</v>
          </cell>
          <cell r="B1445">
            <v>50000</v>
          </cell>
          <cell r="C1445" t="str">
            <v>UND</v>
          </cell>
          <cell r="D1445">
            <v>60000</v>
          </cell>
          <cell r="E1445">
            <v>9600</v>
          </cell>
          <cell r="F1445">
            <v>69600</v>
          </cell>
        </row>
        <row r="1446">
          <cell r="A1446" t="str">
            <v>CAÑUELA P/CORTACIRCUITO 34.5KV - DISICO</v>
          </cell>
          <cell r="B1446">
            <v>45000</v>
          </cell>
          <cell r="C1446" t="str">
            <v>UND</v>
          </cell>
          <cell r="D1446">
            <v>54000</v>
          </cell>
          <cell r="E1446">
            <v>8640</v>
          </cell>
          <cell r="F1446">
            <v>62640</v>
          </cell>
        </row>
        <row r="1447">
          <cell r="A1447" t="str">
            <v>CAÑUELA PORTA FUSIBLE13.8KV 100AMP DISIC</v>
          </cell>
          <cell r="B1447">
            <v>27500</v>
          </cell>
          <cell r="C1447" t="str">
            <v>UND</v>
          </cell>
          <cell r="D1447">
            <v>33000</v>
          </cell>
          <cell r="E1447">
            <v>5280</v>
          </cell>
          <cell r="F1447">
            <v>38280</v>
          </cell>
        </row>
        <row r="1448">
          <cell r="A1448" t="str">
            <v>CANASTA METALICA PARA REFLECTOR</v>
          </cell>
          <cell r="B1448">
            <v>80000</v>
          </cell>
          <cell r="C1448" t="str">
            <v>UND</v>
          </cell>
          <cell r="D1448">
            <v>96000</v>
          </cell>
          <cell r="E1448">
            <v>15360</v>
          </cell>
          <cell r="F1448">
            <v>111360</v>
          </cell>
        </row>
        <row r="1449">
          <cell r="A1449" t="str">
            <v>CANASTA METALICA PARA A.A. VENTANA</v>
          </cell>
          <cell r="B1449">
            <v>60000</v>
          </cell>
          <cell r="C1449" t="str">
            <v>UND</v>
          </cell>
          <cell r="D1449">
            <v>72000</v>
          </cell>
          <cell r="E1449">
            <v>11520</v>
          </cell>
          <cell r="F1449">
            <v>83520</v>
          </cell>
        </row>
        <row r="1450">
          <cell r="A1450" t="str">
            <v>CANASTA METALICA PARA A.A. MINISPLIT</v>
          </cell>
          <cell r="B1450">
            <v>75000</v>
          </cell>
          <cell r="C1450" t="str">
            <v>UND</v>
          </cell>
          <cell r="D1450">
            <v>90000</v>
          </cell>
          <cell r="E1450">
            <v>14400</v>
          </cell>
          <cell r="F1450">
            <v>104400</v>
          </cell>
        </row>
        <row r="1451">
          <cell r="A1451" t="str">
            <v>CAPACETE 1"</v>
          </cell>
          <cell r="B1451">
            <v>1324</v>
          </cell>
          <cell r="C1451" t="str">
            <v>UND</v>
          </cell>
          <cell r="D1451">
            <v>1588.8</v>
          </cell>
          <cell r="E1451">
            <v>254.208</v>
          </cell>
          <cell r="F1451">
            <v>1843</v>
          </cell>
        </row>
        <row r="1452">
          <cell r="A1452" t="str">
            <v>CAPACETE 1" EMT</v>
          </cell>
          <cell r="B1452">
            <v>1150</v>
          </cell>
          <cell r="C1452" t="str">
            <v>UND</v>
          </cell>
          <cell r="D1452">
            <v>1380</v>
          </cell>
          <cell r="E1452">
            <v>220.8</v>
          </cell>
          <cell r="F1452">
            <v>1601</v>
          </cell>
        </row>
        <row r="1453">
          <cell r="A1453" t="str">
            <v>CAPACETE 11/2"</v>
          </cell>
          <cell r="B1453">
            <v>3228</v>
          </cell>
          <cell r="C1453" t="str">
            <v>UND</v>
          </cell>
          <cell r="D1453">
            <v>3873.6</v>
          </cell>
          <cell r="E1453">
            <v>619.77599999999995</v>
          </cell>
          <cell r="F1453">
            <v>4493</v>
          </cell>
        </row>
        <row r="1454">
          <cell r="A1454" t="str">
            <v>CAPACETE 11/4"</v>
          </cell>
          <cell r="B1454">
            <v>2255</v>
          </cell>
          <cell r="C1454" t="str">
            <v>UND</v>
          </cell>
          <cell r="D1454">
            <v>2706</v>
          </cell>
          <cell r="E1454">
            <v>432.96000000000004</v>
          </cell>
          <cell r="F1454">
            <v>3139</v>
          </cell>
        </row>
        <row r="1455">
          <cell r="A1455" t="str">
            <v>CAPACETE 2"</v>
          </cell>
          <cell r="B1455">
            <v>5053</v>
          </cell>
          <cell r="C1455" t="str">
            <v>UND</v>
          </cell>
          <cell r="D1455">
            <v>6063.5999999999995</v>
          </cell>
          <cell r="E1455">
            <v>970.17599999999993</v>
          </cell>
          <cell r="F1455">
            <v>7034</v>
          </cell>
        </row>
        <row r="1456">
          <cell r="A1456" t="str">
            <v>CAPACETE 21/2"</v>
          </cell>
          <cell r="B1456">
            <v>10460</v>
          </cell>
          <cell r="C1456" t="str">
            <v>UND</v>
          </cell>
          <cell r="D1456">
            <v>12552</v>
          </cell>
          <cell r="E1456">
            <v>2008.32</v>
          </cell>
          <cell r="F1456">
            <v>14560</v>
          </cell>
        </row>
        <row r="1457">
          <cell r="A1457" t="str">
            <v>CAPACETE 3"</v>
          </cell>
          <cell r="B1457">
            <v>16573</v>
          </cell>
          <cell r="C1457" t="str">
            <v>UND</v>
          </cell>
          <cell r="D1457">
            <v>19887.599999999999</v>
          </cell>
          <cell r="E1457">
            <v>3182.0159999999996</v>
          </cell>
          <cell r="F1457">
            <v>23070</v>
          </cell>
        </row>
        <row r="1458">
          <cell r="A1458" t="str">
            <v>CAPACETE 3/4"</v>
          </cell>
          <cell r="B1458">
            <v>1159</v>
          </cell>
          <cell r="C1458" t="str">
            <v>UND</v>
          </cell>
          <cell r="D1458">
            <v>1390.8</v>
          </cell>
          <cell r="E1458">
            <v>222.52799999999999</v>
          </cell>
          <cell r="F1458">
            <v>1613</v>
          </cell>
        </row>
        <row r="1459">
          <cell r="A1459" t="str">
            <v>CAPACETE 4"</v>
          </cell>
          <cell r="B1459">
            <v>20376</v>
          </cell>
          <cell r="C1459" t="str">
            <v>UND</v>
          </cell>
          <cell r="D1459">
            <v>24451.200000000001</v>
          </cell>
          <cell r="E1459">
            <v>3912.192</v>
          </cell>
          <cell r="F1459">
            <v>28363</v>
          </cell>
        </row>
        <row r="1460">
          <cell r="A1460" t="str">
            <v>CAPACETE PLASTICO 1"</v>
          </cell>
          <cell r="B1460">
            <v>1200</v>
          </cell>
          <cell r="C1460" t="str">
            <v>UND</v>
          </cell>
          <cell r="D1460">
            <v>1440</v>
          </cell>
          <cell r="E1460">
            <v>230.4</v>
          </cell>
          <cell r="F1460">
            <v>1670</v>
          </cell>
        </row>
        <row r="1461">
          <cell r="A1461" t="str">
            <v>CAPACETE PLASTICO 1/2"</v>
          </cell>
          <cell r="B1461">
            <v>700</v>
          </cell>
          <cell r="C1461" t="str">
            <v>UND</v>
          </cell>
          <cell r="D1461">
            <v>840</v>
          </cell>
          <cell r="E1461">
            <v>134.4</v>
          </cell>
          <cell r="F1461">
            <v>974</v>
          </cell>
        </row>
        <row r="1462">
          <cell r="A1462" t="str">
            <v>CAPACETE PLASTICO 11/2"</v>
          </cell>
          <cell r="B1462">
            <v>2500</v>
          </cell>
          <cell r="C1462" t="str">
            <v>UND</v>
          </cell>
          <cell r="D1462">
            <v>3000</v>
          </cell>
          <cell r="E1462">
            <v>480</v>
          </cell>
          <cell r="F1462">
            <v>3480</v>
          </cell>
        </row>
        <row r="1463">
          <cell r="A1463" t="str">
            <v>CAPACETE PLASTICO 3/4"</v>
          </cell>
          <cell r="B1463">
            <v>1000</v>
          </cell>
          <cell r="C1463" t="str">
            <v>UND</v>
          </cell>
          <cell r="D1463">
            <v>1200</v>
          </cell>
          <cell r="E1463">
            <v>192</v>
          </cell>
          <cell r="F1463">
            <v>1392</v>
          </cell>
        </row>
        <row r="1464">
          <cell r="A1464" t="str">
            <v>CAPACETE1/2"</v>
          </cell>
          <cell r="B1464">
            <v>850</v>
          </cell>
          <cell r="C1464" t="str">
            <v>UND</v>
          </cell>
          <cell r="D1464">
            <v>1020</v>
          </cell>
          <cell r="E1464">
            <v>163.20000000000002</v>
          </cell>
          <cell r="F1464">
            <v>1183</v>
          </cell>
        </row>
        <row r="1465">
          <cell r="A1465" t="str">
            <v>CAPACITOR DE 13/12 AMPS 5 KVAR</v>
          </cell>
          <cell r="B1465">
            <v>40000</v>
          </cell>
          <cell r="C1465" t="str">
            <v>UND</v>
          </cell>
          <cell r="D1465">
            <v>48000</v>
          </cell>
          <cell r="E1465">
            <v>7680</v>
          </cell>
          <cell r="F1465">
            <v>55680</v>
          </cell>
        </row>
        <row r="1466">
          <cell r="A1466" t="str">
            <v>CAPERUZA P/MOTOR 071</v>
          </cell>
          <cell r="B1466">
            <v>41600</v>
          </cell>
          <cell r="C1466" t="str">
            <v>UND</v>
          </cell>
          <cell r="D1466">
            <v>49920</v>
          </cell>
          <cell r="E1466">
            <v>7987.2</v>
          </cell>
          <cell r="F1466">
            <v>57907</v>
          </cell>
        </row>
        <row r="1467">
          <cell r="A1467" t="str">
            <v>CAPERUZA P/MOTOR 080</v>
          </cell>
          <cell r="B1467">
            <v>42900</v>
          </cell>
          <cell r="C1467" t="str">
            <v>UND</v>
          </cell>
          <cell r="D1467">
            <v>51480</v>
          </cell>
          <cell r="E1467">
            <v>8236.7999999999993</v>
          </cell>
          <cell r="F1467">
            <v>59717</v>
          </cell>
        </row>
        <row r="1468">
          <cell r="A1468" t="str">
            <v>CAPERUZA P/MOTOR 090S/L</v>
          </cell>
          <cell r="B1468">
            <v>54900</v>
          </cell>
          <cell r="C1468" t="str">
            <v>UND</v>
          </cell>
          <cell r="D1468">
            <v>65880</v>
          </cell>
          <cell r="E1468">
            <v>10540.800000000001</v>
          </cell>
          <cell r="F1468">
            <v>76421</v>
          </cell>
        </row>
        <row r="1469">
          <cell r="A1469" t="str">
            <v>CAPERUZA P/MOTOR 100L.</v>
          </cell>
          <cell r="B1469">
            <v>59300</v>
          </cell>
          <cell r="C1469" t="str">
            <v>UND</v>
          </cell>
          <cell r="D1469">
            <v>71160</v>
          </cell>
          <cell r="E1469">
            <v>11385.6</v>
          </cell>
          <cell r="F1469">
            <v>82546</v>
          </cell>
        </row>
        <row r="1470">
          <cell r="A1470" t="str">
            <v>CAPERUZA P/MOTOR 112M</v>
          </cell>
          <cell r="B1470">
            <v>71200</v>
          </cell>
          <cell r="C1470" t="str">
            <v>UND</v>
          </cell>
          <cell r="D1470">
            <v>85440</v>
          </cell>
          <cell r="E1470">
            <v>13670.4</v>
          </cell>
          <cell r="F1470">
            <v>99110</v>
          </cell>
        </row>
        <row r="1471">
          <cell r="A1471" t="str">
            <v>CAPERUZA P/MOTOR 132S/M(1LA3,1LA5)</v>
          </cell>
          <cell r="B1471">
            <v>81000</v>
          </cell>
          <cell r="C1471" t="str">
            <v>UND</v>
          </cell>
          <cell r="D1471">
            <v>97200</v>
          </cell>
          <cell r="E1471">
            <v>15552</v>
          </cell>
          <cell r="F1471">
            <v>112752</v>
          </cell>
        </row>
        <row r="1472">
          <cell r="A1472" t="str">
            <v>CAPERUZA P/MOTOR 180M/L</v>
          </cell>
          <cell r="B1472">
            <v>105400</v>
          </cell>
          <cell r="C1472" t="str">
            <v>UND</v>
          </cell>
          <cell r="D1472">
            <v>126480</v>
          </cell>
          <cell r="E1472">
            <v>20236.8</v>
          </cell>
          <cell r="F1472">
            <v>146717</v>
          </cell>
        </row>
        <row r="1473">
          <cell r="A1473" t="str">
            <v>CAPERUZA P/MOTOR 200L</v>
          </cell>
          <cell r="B1473">
            <v>112900</v>
          </cell>
          <cell r="C1473" t="str">
            <v>UND</v>
          </cell>
          <cell r="D1473">
            <v>135480</v>
          </cell>
          <cell r="E1473">
            <v>21676.799999999999</v>
          </cell>
          <cell r="F1473">
            <v>157157</v>
          </cell>
        </row>
        <row r="1474">
          <cell r="A1474" t="str">
            <v>CAPERUZA P/MOTOR 225S/M</v>
          </cell>
          <cell r="B1474">
            <v>130300</v>
          </cell>
          <cell r="C1474" t="str">
            <v>UND</v>
          </cell>
          <cell r="D1474">
            <v>156360</v>
          </cell>
          <cell r="E1474">
            <v>25017.600000000002</v>
          </cell>
          <cell r="F1474">
            <v>181378</v>
          </cell>
        </row>
        <row r="1475">
          <cell r="A1475" t="str">
            <v>CAPERUZAS TRANSPARENTES 2 POLOS WAGO</v>
          </cell>
          <cell r="B1475">
            <v>414</v>
          </cell>
          <cell r="C1475" t="str">
            <v>UND</v>
          </cell>
          <cell r="D1475">
            <v>496.79999999999995</v>
          </cell>
          <cell r="E1475">
            <v>79.488</v>
          </cell>
          <cell r="F1475">
            <v>576</v>
          </cell>
        </row>
        <row r="1476">
          <cell r="A1476" t="str">
            <v>CARGA DISCO VERDE 1/2"</v>
          </cell>
          <cell r="B1476">
            <v>500</v>
          </cell>
          <cell r="C1476" t="str">
            <v>UND</v>
          </cell>
          <cell r="D1476">
            <v>600</v>
          </cell>
          <cell r="E1476">
            <v>96</v>
          </cell>
          <cell r="F1476">
            <v>696</v>
          </cell>
        </row>
        <row r="1477">
          <cell r="A1477" t="str">
            <v>CARGADOR BATERIA MARCA UYG MOD.CBT-2410A</v>
          </cell>
          <cell r="B1477">
            <v>3400000</v>
          </cell>
          <cell r="C1477" t="str">
            <v>UND</v>
          </cell>
          <cell r="D1477">
            <v>4080000</v>
          </cell>
          <cell r="E1477">
            <v>652800</v>
          </cell>
          <cell r="F1477">
            <v>4732800</v>
          </cell>
        </row>
        <row r="1478">
          <cell r="A1478" t="str">
            <v>CASQUILLO PARA PLAFON TROPICALIZADO</v>
          </cell>
          <cell r="B1478">
            <v>23</v>
          </cell>
          <cell r="C1478" t="str">
            <v>UND</v>
          </cell>
          <cell r="D1478">
            <v>27.599999999999998</v>
          </cell>
          <cell r="E1478">
            <v>4.4159999999999995</v>
          </cell>
          <cell r="F1478">
            <v>32</v>
          </cell>
        </row>
        <row r="1479">
          <cell r="A1479" t="str">
            <v>CAUCHO PARA CAPACETE 3/4" Y 1"</v>
          </cell>
          <cell r="B1479">
            <v>220</v>
          </cell>
          <cell r="C1479" t="str">
            <v>UND</v>
          </cell>
          <cell r="D1479">
            <v>264</v>
          </cell>
          <cell r="E1479">
            <v>42.24</v>
          </cell>
          <cell r="F1479">
            <v>306</v>
          </cell>
        </row>
        <row r="1480">
          <cell r="A1480" t="str">
            <v xml:space="preserve">CELDA AUTOSOPORTADA CONFORMADA POR DOS MODULOS INDEPENDIENTES ACOPLADOS ENTRE SI DE 2,30X1,40X,90 CMS, CONSTRUIDA EN LAMINA GALVANIZADA CALIBRE 14 Y 16 Y ACABADO FINAL EN PINTURA HORNEABLE RAL-7032 </v>
          </cell>
          <cell r="B1480">
            <v>1582500</v>
          </cell>
          <cell r="C1480" t="str">
            <v>UND</v>
          </cell>
          <cell r="D1480">
            <v>1899000</v>
          </cell>
          <cell r="E1480">
            <v>303840</v>
          </cell>
          <cell r="F1480">
            <v>2202840</v>
          </cell>
        </row>
        <row r="1481">
          <cell r="A1481" t="str">
            <v xml:space="preserve">CELDA AUTOSOPORTADA CONSTRUIDA EN LAMINA GALVANIZADA 14 Y 16 DE 2,30X1,0X0,70 ACABADO EN PINTURA HORNEABLE RAL-7032 </v>
          </cell>
          <cell r="B1481">
            <v>1582500</v>
          </cell>
          <cell r="C1481" t="str">
            <v>UND</v>
          </cell>
          <cell r="D1481">
            <v>1899000</v>
          </cell>
          <cell r="E1481">
            <v>303840</v>
          </cell>
          <cell r="F1481">
            <v>2202840</v>
          </cell>
        </row>
        <row r="1482">
          <cell r="A1482" t="str">
            <v xml:space="preserve">CELDA AUTOSOPORTADA CONSTRUIDA EN LAMINA GALVANIZADA 14 Y 16 DE 2,30X1,40X0,70 ACABADO EN PINTURA HORNEABLE RAL-7032 PARA TRANSFORMADOR DE 800 KVA 460/220V TIPO SECO </v>
          </cell>
          <cell r="B1482">
            <v>1582500</v>
          </cell>
          <cell r="C1482" t="str">
            <v>UND</v>
          </cell>
          <cell r="D1482">
            <v>1899000</v>
          </cell>
          <cell r="E1482">
            <v>303840</v>
          </cell>
          <cell r="F1482">
            <v>2202840</v>
          </cell>
        </row>
        <row r="1483">
          <cell r="A1483" t="str">
            <v xml:space="preserve">CELDA AUTOSOPORTADA CONSTRUIDA EN LAMINA GALVANIZADA 14 Y 16 DE 2,30x1,40x0,90 ACABADO EN PINTURA HORNEABLE RAL-7032 </v>
          </cell>
          <cell r="B1483">
            <v>1582500</v>
          </cell>
          <cell r="C1483" t="str">
            <v>UND</v>
          </cell>
          <cell r="D1483">
            <v>1899000</v>
          </cell>
          <cell r="E1483">
            <v>303840</v>
          </cell>
          <cell r="F1483">
            <v>2202840</v>
          </cell>
        </row>
        <row r="1484">
          <cell r="A1484" t="str">
            <v>CELDA AUTOSOPORTADA CONSTRUIDA EN LAMINA GALVANIZADA 14 Y 16 DE 2,40X2,20X3,0MTS ACABADO EN PINTURA HORNEABLE RAL-7032 PARA TRANSFORMADOR DE 300 KVA 13200/220V</v>
          </cell>
          <cell r="B1484">
            <v>2347550</v>
          </cell>
          <cell r="C1484" t="str">
            <v>UND</v>
          </cell>
          <cell r="D1484">
            <v>2817060</v>
          </cell>
          <cell r="E1484">
            <v>450729.60000000003</v>
          </cell>
          <cell r="F1484">
            <v>3267790</v>
          </cell>
        </row>
        <row r="1485">
          <cell r="A1485" t="str">
            <v>CELDA PARA SECCIONADOR EN LAMINA GALVANIZADA CALIBRE 14 Y 16 DE 2,40X1,70X1,70, APLICACIÓN EN BASE WATCH PRIMER Y ACABADO FINAL EN PINTURA HORNEABLE RAL-7032</v>
          </cell>
          <cell r="B1485">
            <v>30183000</v>
          </cell>
          <cell r="C1485" t="str">
            <v>UND</v>
          </cell>
          <cell r="D1485">
            <v>36219600</v>
          </cell>
          <cell r="E1485">
            <v>5795136</v>
          </cell>
          <cell r="F1485">
            <v>42014736</v>
          </cell>
        </row>
        <row r="1486">
          <cell r="A1486" t="str">
            <v>CEMENTO GRIS X BULTO</v>
          </cell>
          <cell r="B1486">
            <v>18000</v>
          </cell>
          <cell r="C1486" t="str">
            <v>UND</v>
          </cell>
          <cell r="D1486">
            <v>21600</v>
          </cell>
          <cell r="E1486">
            <v>3456</v>
          </cell>
          <cell r="F1486">
            <v>25056</v>
          </cell>
        </row>
        <row r="1487">
          <cell r="A1487" t="str">
            <v>CERCO DE MADERA 2.20MTS E.E.B.</v>
          </cell>
          <cell r="B1487">
            <v>24000</v>
          </cell>
          <cell r="C1487" t="str">
            <v>UND</v>
          </cell>
          <cell r="D1487">
            <v>28800</v>
          </cell>
          <cell r="E1487">
            <v>4608</v>
          </cell>
          <cell r="F1487">
            <v>33408</v>
          </cell>
        </row>
        <row r="1488">
          <cell r="A1488" t="str">
            <v>CERCO DE MADERA 2.50MTS</v>
          </cell>
          <cell r="B1488">
            <v>25800</v>
          </cell>
          <cell r="C1488" t="str">
            <v>UND</v>
          </cell>
          <cell r="D1488">
            <v>30960</v>
          </cell>
          <cell r="E1488">
            <v>4953.6000000000004</v>
          </cell>
          <cell r="F1488">
            <v>35914</v>
          </cell>
        </row>
        <row r="1489">
          <cell r="A1489" t="str">
            <v>CERCO DE MADERA 4.00MTS</v>
          </cell>
          <cell r="B1489">
            <v>48500</v>
          </cell>
          <cell r="C1489" t="str">
            <v>UND</v>
          </cell>
          <cell r="D1489">
            <v>58200</v>
          </cell>
          <cell r="E1489">
            <v>9312</v>
          </cell>
          <cell r="F1489">
            <v>67512</v>
          </cell>
        </row>
        <row r="1490">
          <cell r="A1490" t="str">
            <v>CHAPETA EN ALUMINIO PARA CABLE MENSAJERO</v>
          </cell>
          <cell r="B1490">
            <v>220</v>
          </cell>
          <cell r="C1490" t="str">
            <v>UND</v>
          </cell>
          <cell r="D1490">
            <v>264</v>
          </cell>
          <cell r="E1490">
            <v>42.24</v>
          </cell>
          <cell r="F1490">
            <v>306</v>
          </cell>
        </row>
        <row r="1491">
          <cell r="A1491" t="str">
            <v>CHASIS 2X40 COMERCIAL 3200 E.MEC</v>
          </cell>
          <cell r="B1491">
            <v>3808</v>
          </cell>
          <cell r="C1491" t="str">
            <v>UND</v>
          </cell>
          <cell r="D1491">
            <v>4569.5999999999995</v>
          </cell>
          <cell r="E1491">
            <v>731.13599999999997</v>
          </cell>
          <cell r="F1491">
            <v>5301</v>
          </cell>
        </row>
        <row r="1492">
          <cell r="A1492" t="str">
            <v>CHASIS 2X48 COMERCIAL 3200 E.MEC</v>
          </cell>
          <cell r="B1492">
            <v>3808</v>
          </cell>
          <cell r="C1492" t="str">
            <v>UND</v>
          </cell>
          <cell r="D1492">
            <v>4569.5999999999995</v>
          </cell>
          <cell r="E1492">
            <v>731.13599999999997</v>
          </cell>
          <cell r="F1492">
            <v>5301</v>
          </cell>
        </row>
        <row r="1493">
          <cell r="A1493" t="str">
            <v>CHASIS 2X48 INCRUSTAR 4400 E.MEC</v>
          </cell>
          <cell r="B1493">
            <v>5219.2001953124991</v>
          </cell>
          <cell r="C1493" t="str">
            <v>UND</v>
          </cell>
          <cell r="D1493">
            <v>6263.0402343749984</v>
          </cell>
          <cell r="E1493">
            <v>1002.0864374999998</v>
          </cell>
          <cell r="F1493">
            <v>7265</v>
          </cell>
        </row>
        <row r="1494">
          <cell r="A1494" t="str">
            <v>CHASIS 2X96 TIPO INDUSTRIAL</v>
          </cell>
          <cell r="B1494">
            <v>8565</v>
          </cell>
          <cell r="C1494" t="str">
            <v>UND</v>
          </cell>
          <cell r="D1494">
            <v>10278</v>
          </cell>
          <cell r="E1494">
            <v>1644.48</v>
          </cell>
          <cell r="F1494">
            <v>11922</v>
          </cell>
        </row>
        <row r="1495">
          <cell r="A1495" t="str">
            <v>CHAZO EXPANSION 1/4 X 21/2"</v>
          </cell>
          <cell r="B1495">
            <v>200</v>
          </cell>
          <cell r="C1495" t="str">
            <v>UND</v>
          </cell>
          <cell r="D1495">
            <v>240</v>
          </cell>
          <cell r="E1495">
            <v>38.4</v>
          </cell>
          <cell r="F1495">
            <v>278</v>
          </cell>
        </row>
        <row r="1496">
          <cell r="A1496" t="str">
            <v>CHAZO EXPANSION 1/4X11/2</v>
          </cell>
          <cell r="B1496">
            <v>400</v>
          </cell>
          <cell r="C1496" t="str">
            <v>UND</v>
          </cell>
          <cell r="D1496">
            <v>480</v>
          </cell>
          <cell r="E1496">
            <v>76.8</v>
          </cell>
          <cell r="F1496">
            <v>557</v>
          </cell>
        </row>
        <row r="1497">
          <cell r="A1497" t="str">
            <v>CHAZO EXPANSION 3/8 X 3"</v>
          </cell>
          <cell r="B1497">
            <v>2000</v>
          </cell>
          <cell r="C1497" t="str">
            <v>UND</v>
          </cell>
          <cell r="D1497">
            <v>2400</v>
          </cell>
          <cell r="E1497">
            <v>384</v>
          </cell>
          <cell r="F1497">
            <v>2784</v>
          </cell>
        </row>
        <row r="1498">
          <cell r="A1498" t="str">
            <v>CHAZO PLASTICO 1/2X6CMS</v>
          </cell>
          <cell r="B1498">
            <v>40</v>
          </cell>
          <cell r="C1498" t="str">
            <v>UND</v>
          </cell>
          <cell r="D1498">
            <v>48</v>
          </cell>
          <cell r="E1498">
            <v>7.68</v>
          </cell>
          <cell r="F1498">
            <v>56</v>
          </cell>
        </row>
        <row r="1499">
          <cell r="A1499" t="str">
            <v>CHAZO PLASTICO 1/4X2.5CMS</v>
          </cell>
          <cell r="B1499">
            <v>42</v>
          </cell>
          <cell r="C1499" t="str">
            <v>UND</v>
          </cell>
          <cell r="D1499">
            <v>50.4</v>
          </cell>
          <cell r="E1499">
            <v>8.0640000000000001</v>
          </cell>
          <cell r="F1499">
            <v>58</v>
          </cell>
        </row>
        <row r="1500">
          <cell r="A1500" t="str">
            <v>CHAZO PLASTICO 1/4X3CMS</v>
          </cell>
          <cell r="B1500">
            <v>42</v>
          </cell>
          <cell r="C1500" t="str">
            <v>UND</v>
          </cell>
          <cell r="D1500">
            <v>50.4</v>
          </cell>
          <cell r="E1500">
            <v>8.0640000000000001</v>
          </cell>
          <cell r="F1500">
            <v>58</v>
          </cell>
        </row>
        <row r="1501">
          <cell r="A1501" t="str">
            <v>CHAZO PLASTICO 1/4X4CMS</v>
          </cell>
          <cell r="B1501">
            <v>20</v>
          </cell>
          <cell r="C1501" t="str">
            <v>UND</v>
          </cell>
          <cell r="D1501">
            <v>24</v>
          </cell>
          <cell r="E1501">
            <v>3.84</v>
          </cell>
          <cell r="F1501">
            <v>28</v>
          </cell>
        </row>
        <row r="1502">
          <cell r="A1502" t="str">
            <v>CHAZO PLASTICO 3/16A4CMS</v>
          </cell>
          <cell r="B1502">
            <v>42</v>
          </cell>
          <cell r="C1502" t="str">
            <v>UND</v>
          </cell>
          <cell r="D1502">
            <v>50.4</v>
          </cell>
          <cell r="E1502">
            <v>8.0640000000000001</v>
          </cell>
          <cell r="F1502">
            <v>58</v>
          </cell>
        </row>
        <row r="1503">
          <cell r="A1503" t="str">
            <v>CHAZO PLASTICO 3/8 X 11/2</v>
          </cell>
          <cell r="B1503">
            <v>19</v>
          </cell>
          <cell r="C1503" t="str">
            <v>UND</v>
          </cell>
          <cell r="D1503">
            <v>22.8</v>
          </cell>
          <cell r="E1503">
            <v>3.6480000000000001</v>
          </cell>
          <cell r="F1503">
            <v>26</v>
          </cell>
        </row>
        <row r="1504">
          <cell r="A1504" t="str">
            <v>CHAZO PLASTICO 3/8X5CMS</v>
          </cell>
          <cell r="B1504">
            <v>42</v>
          </cell>
          <cell r="C1504" t="str">
            <v>UND</v>
          </cell>
          <cell r="D1504">
            <v>50.4</v>
          </cell>
          <cell r="E1504">
            <v>8.0640000000000001</v>
          </cell>
          <cell r="F1504">
            <v>58</v>
          </cell>
        </row>
        <row r="1505">
          <cell r="A1505" t="str">
            <v>CHAZO PLASTICO 5/16X3CMS</v>
          </cell>
          <cell r="B1505">
            <v>42</v>
          </cell>
          <cell r="C1505" t="str">
            <v>UND</v>
          </cell>
          <cell r="D1505">
            <v>50.4</v>
          </cell>
          <cell r="E1505">
            <v>8.0640000000000001</v>
          </cell>
          <cell r="F1505">
            <v>58</v>
          </cell>
        </row>
        <row r="1506">
          <cell r="A1506" t="str">
            <v>CHAZO PLASTICO LISO 5/16 X 3"</v>
          </cell>
          <cell r="B1506">
            <v>50</v>
          </cell>
          <cell r="C1506" t="str">
            <v>UND</v>
          </cell>
          <cell r="D1506">
            <v>60</v>
          </cell>
          <cell r="E1506">
            <v>9.6</v>
          </cell>
          <cell r="F1506">
            <v>70</v>
          </cell>
        </row>
        <row r="1507">
          <cell r="A1507" t="str">
            <v>CHAZO PLASTICO MAS TORNILLO 5/16 X 11/2"</v>
          </cell>
          <cell r="B1507">
            <v>50</v>
          </cell>
          <cell r="C1507" t="str">
            <v>UND</v>
          </cell>
          <cell r="D1507">
            <v>60</v>
          </cell>
          <cell r="E1507">
            <v>9.6</v>
          </cell>
          <cell r="F1507">
            <v>70</v>
          </cell>
        </row>
        <row r="1508">
          <cell r="A1508" t="str">
            <v>CHICHARRA INCRUSTAR 110 AVE</v>
          </cell>
          <cell r="B1508">
            <v>2256.80004882813</v>
          </cell>
          <cell r="C1508" t="str">
            <v>UND</v>
          </cell>
          <cell r="D1508">
            <v>2708.1600585937558</v>
          </cell>
          <cell r="E1508">
            <v>433.30560937500093</v>
          </cell>
          <cell r="F1508">
            <v>3141</v>
          </cell>
        </row>
        <row r="1509">
          <cell r="A1509" t="str">
            <v>CINTA 2220 3/4"X15f</v>
          </cell>
          <cell r="B1509">
            <v>20000</v>
          </cell>
          <cell r="C1509" t="str">
            <v>ML</v>
          </cell>
          <cell r="D1509">
            <v>24000</v>
          </cell>
          <cell r="E1509">
            <v>3840</v>
          </cell>
          <cell r="F1509">
            <v>27840</v>
          </cell>
        </row>
        <row r="1510">
          <cell r="A1510" t="str">
            <v>CINTA AISLANTE No.33</v>
          </cell>
          <cell r="B1510">
            <v>17705</v>
          </cell>
          <cell r="C1510" t="str">
            <v>ML</v>
          </cell>
          <cell r="D1510">
            <v>21246</v>
          </cell>
          <cell r="E1510">
            <v>3399.36</v>
          </cell>
          <cell r="F1510">
            <v>24645</v>
          </cell>
        </row>
        <row r="1511">
          <cell r="A1511" t="str">
            <v>CINTA CAMBRIC C/ADHESIVO 2520 (19MMX18)</v>
          </cell>
          <cell r="B1511">
            <v>86630</v>
          </cell>
          <cell r="C1511" t="str">
            <v>ML</v>
          </cell>
          <cell r="D1511">
            <v>103956</v>
          </cell>
          <cell r="E1511">
            <v>16632.96</v>
          </cell>
          <cell r="F1511">
            <v>120589</v>
          </cell>
        </row>
        <row r="1512">
          <cell r="A1512" t="str">
            <v>CINTA CAMBRIC S/ADHESIVO 2510 (19MMX18)</v>
          </cell>
          <cell r="B1512">
            <v>70131</v>
          </cell>
          <cell r="C1512" t="str">
            <v>ML</v>
          </cell>
          <cell r="D1512">
            <v>84157.2</v>
          </cell>
          <cell r="E1512">
            <v>13465.152</v>
          </cell>
          <cell r="F1512">
            <v>97622</v>
          </cell>
        </row>
        <row r="1513">
          <cell r="A1513" t="str">
            <v>CINTA CAUCHO AUTOFUNDE 13OC (19MMX9.1M)</v>
          </cell>
          <cell r="B1513">
            <v>17945</v>
          </cell>
          <cell r="C1513" t="str">
            <v>ML</v>
          </cell>
          <cell r="D1513">
            <v>21534</v>
          </cell>
          <cell r="E1513">
            <v>3445.44</v>
          </cell>
          <cell r="F1513">
            <v>24979</v>
          </cell>
        </row>
        <row r="1514">
          <cell r="A1514" t="str">
            <v>CINTA CAUCHO AUTOFUNDE 23 (18MMX9.1M)</v>
          </cell>
          <cell r="B1514">
            <v>15667</v>
          </cell>
          <cell r="C1514" t="str">
            <v>ML</v>
          </cell>
          <cell r="D1514">
            <v>18800.399999999998</v>
          </cell>
          <cell r="E1514">
            <v>3008.0639999999999</v>
          </cell>
          <cell r="F1514">
            <v>21808</v>
          </cell>
        </row>
        <row r="1515">
          <cell r="A1515" t="str">
            <v>CINTA CAUCHO SILICONADO 70 (25.4MMX9.1M)</v>
          </cell>
          <cell r="B1515">
            <v>73152</v>
          </cell>
          <cell r="C1515" t="str">
            <v>ML</v>
          </cell>
          <cell r="D1515">
            <v>87782.399999999994</v>
          </cell>
          <cell r="E1515">
            <v>14045.183999999999</v>
          </cell>
          <cell r="F1515">
            <v>101828</v>
          </cell>
        </row>
        <row r="1516">
          <cell r="A1516" t="str">
            <v>CINTA CELOFAN</v>
          </cell>
          <cell r="B1516">
            <v>1613</v>
          </cell>
          <cell r="C1516" t="str">
            <v>ML</v>
          </cell>
          <cell r="D1516">
            <v>1935.6</v>
          </cell>
          <cell r="E1516">
            <v>309.69599999999997</v>
          </cell>
          <cell r="F1516">
            <v>2245</v>
          </cell>
        </row>
        <row r="1517">
          <cell r="A1517" t="str">
            <v>CINTA Cu/ESTAÑADO  24 (25.4MMX4.5M)</v>
          </cell>
          <cell r="B1517">
            <v>56094</v>
          </cell>
          <cell r="C1517" t="str">
            <v>ML</v>
          </cell>
          <cell r="D1517">
            <v>67312.800000000003</v>
          </cell>
          <cell r="E1517">
            <v>10770.048000000001</v>
          </cell>
          <cell r="F1517">
            <v>78083</v>
          </cell>
        </row>
        <row r="1518">
          <cell r="A1518" t="str">
            <v>CINTA DE ACERO INOXIDABLE DE 1/2 BANDIT</v>
          </cell>
          <cell r="B1518">
            <v>1501</v>
          </cell>
          <cell r="C1518" t="str">
            <v>ML</v>
          </cell>
          <cell r="D1518">
            <v>1801.2</v>
          </cell>
          <cell r="E1518">
            <v>288.19200000000001</v>
          </cell>
          <cell r="F1518">
            <v>2089</v>
          </cell>
        </row>
        <row r="1519">
          <cell r="A1519" t="str">
            <v>CINTA DE ACERO INOXIDABLE DE 3/4 BANDIT</v>
          </cell>
          <cell r="B1519">
            <v>2313</v>
          </cell>
          <cell r="C1519" t="str">
            <v>ML</v>
          </cell>
          <cell r="D1519">
            <v>2775.6</v>
          </cell>
          <cell r="E1519">
            <v>444.096</v>
          </cell>
          <cell r="F1519">
            <v>3220</v>
          </cell>
        </row>
        <row r="1520">
          <cell r="A1520" t="str">
            <v>CINTA DE ACERO INOXIDABLE DE 3/4 CAHORS</v>
          </cell>
          <cell r="B1520">
            <v>1092</v>
          </cell>
          <cell r="C1520" t="str">
            <v>ML</v>
          </cell>
          <cell r="D1520">
            <v>1310.3999999999999</v>
          </cell>
          <cell r="E1520">
            <v>209.66399999999999</v>
          </cell>
          <cell r="F1520">
            <v>1520</v>
          </cell>
        </row>
        <row r="1521">
          <cell r="A1521" t="str">
            <v>CINTA DE ACERO INOXIDABLE DE 3/8 BANDIT</v>
          </cell>
          <cell r="B1521">
            <v>1055</v>
          </cell>
          <cell r="C1521" t="str">
            <v>ML</v>
          </cell>
          <cell r="D1521">
            <v>1266</v>
          </cell>
          <cell r="E1521">
            <v>202.56</v>
          </cell>
          <cell r="F1521">
            <v>1469</v>
          </cell>
        </row>
        <row r="1522">
          <cell r="A1522" t="str">
            <v>CINTA DE ACERO INOXIDABLE DE 3/8 SIMELCA</v>
          </cell>
          <cell r="B1522">
            <v>1055</v>
          </cell>
          <cell r="C1522" t="str">
            <v>ML</v>
          </cell>
          <cell r="D1522">
            <v>1266</v>
          </cell>
          <cell r="E1522">
            <v>202.56</v>
          </cell>
          <cell r="F1522">
            <v>1469</v>
          </cell>
        </row>
        <row r="1523">
          <cell r="A1523" t="str">
            <v>CINTA DE ACERO INOXIDABLE DE 5/8 BANDIT</v>
          </cell>
          <cell r="B1523">
            <v>1924</v>
          </cell>
          <cell r="C1523" t="str">
            <v>ML</v>
          </cell>
          <cell r="D1523">
            <v>2308.7999999999997</v>
          </cell>
          <cell r="E1523">
            <v>369.40799999999996</v>
          </cell>
          <cell r="F1523">
            <v>2678</v>
          </cell>
        </row>
        <row r="1524">
          <cell r="A1524" t="str">
            <v>CINTA DE ALUMINIO</v>
          </cell>
          <cell r="B1524">
            <v>4000</v>
          </cell>
          <cell r="C1524" t="str">
            <v>ROLLO</v>
          </cell>
          <cell r="D1524">
            <v>4800</v>
          </cell>
          <cell r="E1524">
            <v>768</v>
          </cell>
          <cell r="F1524">
            <v>5568</v>
          </cell>
        </row>
        <row r="1525">
          <cell r="A1525" t="str">
            <v>CINTA DE SEGURIDAD</v>
          </cell>
          <cell r="B1525">
            <v>1540</v>
          </cell>
          <cell r="C1525" t="str">
            <v>ROLLO</v>
          </cell>
          <cell r="D1525">
            <v>1848</v>
          </cell>
          <cell r="E1525">
            <v>295.68</v>
          </cell>
          <cell r="F1525">
            <v>2144</v>
          </cell>
        </row>
        <row r="1526">
          <cell r="A1526" t="str">
            <v>CINTA DEMARCACION 48MMX30MTS 3M</v>
          </cell>
          <cell r="B1526">
            <v>29057</v>
          </cell>
          <cell r="C1526" t="str">
            <v>ROLLO</v>
          </cell>
          <cell r="D1526">
            <v>34868.400000000001</v>
          </cell>
          <cell r="E1526">
            <v>5578.9440000000004</v>
          </cell>
          <cell r="F1526">
            <v>40447</v>
          </cell>
        </row>
        <row r="1527">
          <cell r="A1527" t="str">
            <v>CINTA ENMASCARAR CPC (12MMX40M)</v>
          </cell>
          <cell r="B1527">
            <v>2894</v>
          </cell>
          <cell r="C1527" t="str">
            <v>ROLLO</v>
          </cell>
          <cell r="D1527">
            <v>3472.7999999999997</v>
          </cell>
          <cell r="E1527">
            <v>555.64800000000002</v>
          </cell>
          <cell r="F1527">
            <v>4028</v>
          </cell>
        </row>
        <row r="1528">
          <cell r="A1528" t="str">
            <v>CINTA ENMASCARAR CPC (18MMX40M)</v>
          </cell>
          <cell r="B1528">
            <v>4242</v>
          </cell>
          <cell r="C1528" t="str">
            <v>ROLLO</v>
          </cell>
          <cell r="D1528">
            <v>5090.3999999999996</v>
          </cell>
          <cell r="E1528">
            <v>814.46399999999994</v>
          </cell>
          <cell r="F1528">
            <v>5905</v>
          </cell>
        </row>
        <row r="1529">
          <cell r="A1529" t="str">
            <v>CINTA ENMASCARAR CPC (6MMX40M)</v>
          </cell>
          <cell r="B1529">
            <v>220</v>
          </cell>
          <cell r="C1529" t="str">
            <v>ROLLO</v>
          </cell>
          <cell r="D1529">
            <v>264</v>
          </cell>
          <cell r="E1529">
            <v>42.24</v>
          </cell>
          <cell r="F1529">
            <v>306</v>
          </cell>
        </row>
        <row r="1530">
          <cell r="A1530" t="str">
            <v>CINTA EPOXICA P/IDENTIFICACION "-"</v>
          </cell>
          <cell r="B1530">
            <v>3256</v>
          </cell>
          <cell r="C1530" t="str">
            <v>ROLLO</v>
          </cell>
          <cell r="D1530">
            <v>3907.2</v>
          </cell>
          <cell r="E1530">
            <v>625.15199999999993</v>
          </cell>
          <cell r="F1530">
            <v>4532</v>
          </cell>
        </row>
        <row r="1531">
          <cell r="A1531" t="str">
            <v>CINTA EPOXICA P/IDENTIFICACION "A"</v>
          </cell>
          <cell r="B1531">
            <v>2960</v>
          </cell>
          <cell r="C1531" t="str">
            <v>ROLLO</v>
          </cell>
          <cell r="D1531">
            <v>3552</v>
          </cell>
          <cell r="E1531">
            <v>568.32000000000005</v>
          </cell>
          <cell r="F1531">
            <v>4120</v>
          </cell>
        </row>
        <row r="1532">
          <cell r="A1532" t="str">
            <v>CINTA EPOXICA P/IDENTIFICACION "B"</v>
          </cell>
          <cell r="B1532">
            <v>2960</v>
          </cell>
          <cell r="C1532" t="str">
            <v>ROLLO</v>
          </cell>
          <cell r="D1532">
            <v>3552</v>
          </cell>
          <cell r="E1532">
            <v>568.32000000000005</v>
          </cell>
          <cell r="F1532">
            <v>4120</v>
          </cell>
        </row>
        <row r="1533">
          <cell r="A1533" t="str">
            <v>CINTA EPOXICA P/IDENTIFICACION "C"</v>
          </cell>
          <cell r="B1533">
            <v>2960</v>
          </cell>
          <cell r="C1533" t="str">
            <v>ROLLO</v>
          </cell>
          <cell r="D1533">
            <v>3552</v>
          </cell>
          <cell r="E1533">
            <v>568.32000000000005</v>
          </cell>
          <cell r="F1533">
            <v>4120</v>
          </cell>
        </row>
        <row r="1534">
          <cell r="A1534" t="str">
            <v>CINTA EPOXICA P/IDENTIFICACION "L2"</v>
          </cell>
          <cell r="B1534">
            <v>2960</v>
          </cell>
          <cell r="C1534" t="str">
            <v>ROLLO</v>
          </cell>
          <cell r="D1534">
            <v>3552</v>
          </cell>
          <cell r="E1534">
            <v>568.32000000000005</v>
          </cell>
          <cell r="F1534">
            <v>4120</v>
          </cell>
        </row>
        <row r="1535">
          <cell r="A1535" t="str">
            <v>CINTA EPOXICA P/IDENTIFICACION "L3"</v>
          </cell>
          <cell r="B1535">
            <v>2960</v>
          </cell>
          <cell r="C1535" t="str">
            <v>ROLLO</v>
          </cell>
          <cell r="D1535">
            <v>3552</v>
          </cell>
          <cell r="E1535">
            <v>568.32000000000005</v>
          </cell>
          <cell r="F1535">
            <v>4120</v>
          </cell>
        </row>
        <row r="1536">
          <cell r="A1536" t="str">
            <v>CINTA EPOXICA P/IDENTIFICACION "R"</v>
          </cell>
          <cell r="B1536">
            <v>2960</v>
          </cell>
          <cell r="C1536" t="str">
            <v>ROLLO</v>
          </cell>
          <cell r="D1536">
            <v>3552</v>
          </cell>
          <cell r="E1536">
            <v>568.32000000000005</v>
          </cell>
          <cell r="F1536">
            <v>4120</v>
          </cell>
        </row>
        <row r="1537">
          <cell r="A1537" t="str">
            <v>CINTA EPOXICA P/IDENTIFICACION "T"</v>
          </cell>
          <cell r="B1537">
            <v>2960</v>
          </cell>
          <cell r="C1537" t="str">
            <v>ROLLO</v>
          </cell>
          <cell r="D1537">
            <v>3552</v>
          </cell>
          <cell r="E1537">
            <v>568.32000000000005</v>
          </cell>
          <cell r="F1537">
            <v>4120</v>
          </cell>
        </row>
        <row r="1538">
          <cell r="A1538" t="str">
            <v>CINTA EPOXICA P/IDENTIFICACION "U"</v>
          </cell>
          <cell r="B1538">
            <v>2960</v>
          </cell>
          <cell r="C1538" t="str">
            <v>ROLLO</v>
          </cell>
          <cell r="D1538">
            <v>3552</v>
          </cell>
          <cell r="E1538">
            <v>568.32000000000005</v>
          </cell>
          <cell r="F1538">
            <v>4120</v>
          </cell>
        </row>
        <row r="1539">
          <cell r="A1539" t="str">
            <v>CINTA EPOXICA P/IDENTIFICACION #0</v>
          </cell>
          <cell r="B1539">
            <v>3256</v>
          </cell>
          <cell r="C1539" t="str">
            <v>ROLLO</v>
          </cell>
          <cell r="D1539">
            <v>3907.2</v>
          </cell>
          <cell r="E1539">
            <v>625.15199999999993</v>
          </cell>
          <cell r="F1539">
            <v>4532</v>
          </cell>
        </row>
        <row r="1540">
          <cell r="A1540" t="str">
            <v>CINTA EPOXICA P/IDENTIFICACION #1</v>
          </cell>
          <cell r="B1540">
            <v>3256</v>
          </cell>
          <cell r="C1540" t="str">
            <v>ROLLO</v>
          </cell>
          <cell r="D1540">
            <v>3907.2</v>
          </cell>
          <cell r="E1540">
            <v>625.15199999999993</v>
          </cell>
          <cell r="F1540">
            <v>4532</v>
          </cell>
        </row>
        <row r="1541">
          <cell r="A1541" t="str">
            <v>CINTA EPOXICA P/IDENTIFICACION #2</v>
          </cell>
          <cell r="B1541">
            <v>2960</v>
          </cell>
          <cell r="C1541" t="str">
            <v>ROLLO</v>
          </cell>
          <cell r="D1541">
            <v>3552</v>
          </cell>
          <cell r="E1541">
            <v>568.32000000000005</v>
          </cell>
          <cell r="F1541">
            <v>4120</v>
          </cell>
        </row>
        <row r="1542">
          <cell r="A1542" t="str">
            <v>CINTA EPOXICA P/IDENTIFICACION #3</v>
          </cell>
          <cell r="B1542">
            <v>3256</v>
          </cell>
          <cell r="C1542" t="str">
            <v>ROLLO</v>
          </cell>
          <cell r="D1542">
            <v>3907.2</v>
          </cell>
          <cell r="E1542">
            <v>625.15199999999993</v>
          </cell>
          <cell r="F1542">
            <v>4532</v>
          </cell>
        </row>
        <row r="1543">
          <cell r="A1543" t="str">
            <v>CINTA EPOXICA P/IDENTIFICACION #4</v>
          </cell>
          <cell r="B1543">
            <v>3256</v>
          </cell>
          <cell r="C1543" t="str">
            <v>ROLLO</v>
          </cell>
          <cell r="D1543">
            <v>3907.2</v>
          </cell>
          <cell r="E1543">
            <v>625.15199999999993</v>
          </cell>
          <cell r="F1543">
            <v>4532</v>
          </cell>
        </row>
        <row r="1544">
          <cell r="A1544" t="str">
            <v>CINTA EPOXICA P/IDENTIFICACION #5</v>
          </cell>
          <cell r="B1544">
            <v>3256</v>
          </cell>
          <cell r="C1544" t="str">
            <v>ROLLO</v>
          </cell>
          <cell r="D1544">
            <v>3907.2</v>
          </cell>
          <cell r="E1544">
            <v>625.15199999999993</v>
          </cell>
          <cell r="F1544">
            <v>4532</v>
          </cell>
        </row>
        <row r="1545">
          <cell r="A1545" t="str">
            <v>CINTA EPOXICA P/IDENTIFICACION #6</v>
          </cell>
          <cell r="B1545">
            <v>3256</v>
          </cell>
          <cell r="C1545" t="str">
            <v>ROLLO</v>
          </cell>
          <cell r="D1545">
            <v>3907.2</v>
          </cell>
          <cell r="E1545">
            <v>625.15199999999993</v>
          </cell>
          <cell r="F1545">
            <v>4532</v>
          </cell>
        </row>
        <row r="1546">
          <cell r="A1546" t="str">
            <v>CINTA EPOXICA P/IDENTIFICACION #7</v>
          </cell>
          <cell r="B1546">
            <v>2960</v>
          </cell>
          <cell r="C1546" t="str">
            <v>ROLLO</v>
          </cell>
          <cell r="D1546">
            <v>3552</v>
          </cell>
          <cell r="E1546">
            <v>568.32000000000005</v>
          </cell>
          <cell r="F1546">
            <v>4120</v>
          </cell>
        </row>
        <row r="1547">
          <cell r="A1547" t="str">
            <v>CINTA EPOXICA P/IDENTIFICACION #8</v>
          </cell>
          <cell r="B1547">
            <v>2960</v>
          </cell>
          <cell r="C1547" t="str">
            <v>ROLLO</v>
          </cell>
          <cell r="D1547">
            <v>3552</v>
          </cell>
          <cell r="E1547">
            <v>568.32000000000005</v>
          </cell>
          <cell r="F1547">
            <v>4120</v>
          </cell>
        </row>
        <row r="1548">
          <cell r="A1548" t="str">
            <v>CINTA EPOXICA P/IDENTIFICACION #9</v>
          </cell>
          <cell r="B1548">
            <v>2960</v>
          </cell>
          <cell r="C1548" t="str">
            <v>ROLLO</v>
          </cell>
          <cell r="D1548">
            <v>3552</v>
          </cell>
          <cell r="E1548">
            <v>568.32000000000005</v>
          </cell>
          <cell r="F1548">
            <v>4120</v>
          </cell>
        </row>
        <row r="1549">
          <cell r="A1549" t="str">
            <v>CINTA MASTIC 24X4</v>
          </cell>
          <cell r="B1549">
            <v>12000</v>
          </cell>
          <cell r="C1549" t="str">
            <v>ROLLO</v>
          </cell>
          <cell r="D1549">
            <v>14400</v>
          </cell>
          <cell r="E1549">
            <v>2304</v>
          </cell>
          <cell r="F1549">
            <v>16704</v>
          </cell>
        </row>
        <row r="1550">
          <cell r="A1550" t="str">
            <v>CINTA MASTIC ACOTH 2210 (102MMX3.05M)</v>
          </cell>
          <cell r="B1550">
            <v>65936</v>
          </cell>
          <cell r="C1550" t="str">
            <v>ROLLO</v>
          </cell>
          <cell r="D1550">
            <v>79123.199999999997</v>
          </cell>
          <cell r="E1550">
            <v>12659.712</v>
          </cell>
          <cell r="F1550">
            <v>91783</v>
          </cell>
        </row>
        <row r="1551">
          <cell r="A1551" t="str">
            <v>CINTA MASTIC ACOTH 2229 (25MMX3.05M)</v>
          </cell>
          <cell r="B1551">
            <v>52943</v>
          </cell>
          <cell r="C1551" t="str">
            <v>ROLLO</v>
          </cell>
          <cell r="D1551">
            <v>63531.6</v>
          </cell>
          <cell r="E1551">
            <v>10165.056</v>
          </cell>
          <cell r="F1551">
            <v>73697</v>
          </cell>
        </row>
        <row r="1552">
          <cell r="A1552" t="str">
            <v>CINTA No,22</v>
          </cell>
          <cell r="B1552">
            <v>3136</v>
          </cell>
          <cell r="C1552" t="str">
            <v>ROLLO</v>
          </cell>
          <cell r="D1552">
            <v>3763.2</v>
          </cell>
          <cell r="E1552">
            <v>602.11199999999997</v>
          </cell>
          <cell r="F1552">
            <v>4365</v>
          </cell>
        </row>
        <row r="1553">
          <cell r="A1553" t="str">
            <v>CINTA P-3</v>
          </cell>
          <cell r="B1553">
            <v>10120</v>
          </cell>
          <cell r="C1553" t="str">
            <v>ROLLO</v>
          </cell>
          <cell r="D1553">
            <v>12144</v>
          </cell>
          <cell r="E1553">
            <v>1943.04</v>
          </cell>
          <cell r="F1553">
            <v>14087</v>
          </cell>
        </row>
        <row r="1554">
          <cell r="A1554" t="str">
            <v>CINTA P-4</v>
          </cell>
          <cell r="B1554">
            <v>10120</v>
          </cell>
          <cell r="C1554" t="str">
            <v>ROLLO</v>
          </cell>
          <cell r="D1554">
            <v>12144</v>
          </cell>
          <cell r="E1554">
            <v>1943.04</v>
          </cell>
          <cell r="F1554">
            <v>14087</v>
          </cell>
        </row>
        <row r="1555">
          <cell r="A1555" t="str">
            <v>CINTA POLYESTER 56 (15.8MMX65.8M)</v>
          </cell>
          <cell r="B1555">
            <v>29613</v>
          </cell>
          <cell r="C1555" t="str">
            <v>ROLLO</v>
          </cell>
          <cell r="D1555">
            <v>35535.599999999999</v>
          </cell>
          <cell r="E1555">
            <v>5685.6959999999999</v>
          </cell>
          <cell r="F1555">
            <v>41221</v>
          </cell>
        </row>
        <row r="1556">
          <cell r="A1556" t="str">
            <v>CINTA PREMIUM PROFESIONAL 33 (19MMX20M)</v>
          </cell>
          <cell r="B1556">
            <v>5083</v>
          </cell>
          <cell r="C1556" t="str">
            <v>ROLLO</v>
          </cell>
          <cell r="D1556">
            <v>6099.5999999999995</v>
          </cell>
          <cell r="E1556">
            <v>975.93599999999992</v>
          </cell>
          <cell r="F1556">
            <v>7076</v>
          </cell>
        </row>
        <row r="1557">
          <cell r="A1557" t="str">
            <v>CINTA RECUBRIMIENTO TUBERIA 50 (24MMX30M</v>
          </cell>
          <cell r="B1557">
            <v>20517</v>
          </cell>
          <cell r="C1557" t="str">
            <v>ROLLO</v>
          </cell>
          <cell r="D1557">
            <v>24620.399999999998</v>
          </cell>
          <cell r="E1557">
            <v>3939.2639999999997</v>
          </cell>
          <cell r="F1557">
            <v>28560</v>
          </cell>
        </row>
        <row r="1558">
          <cell r="A1558" t="str">
            <v>CINTA RECUBRIMIENTO TUBERIA 50 (36MMX30M</v>
          </cell>
          <cell r="B1558">
            <v>20517</v>
          </cell>
          <cell r="C1558" t="str">
            <v>ROLLO</v>
          </cell>
          <cell r="D1558">
            <v>24620.399999999998</v>
          </cell>
          <cell r="E1558">
            <v>3939.2639999999997</v>
          </cell>
          <cell r="F1558">
            <v>28560</v>
          </cell>
        </row>
        <row r="1559">
          <cell r="A1559" t="str">
            <v>CINTA RECUBRIMIENTO TUBERIA 50 (46MMX30M</v>
          </cell>
          <cell r="B1559">
            <v>30493</v>
          </cell>
          <cell r="C1559" t="str">
            <v>ROLLO</v>
          </cell>
          <cell r="D1559">
            <v>36591.599999999999</v>
          </cell>
          <cell r="E1559">
            <v>5854.6559999999999</v>
          </cell>
          <cell r="F1559">
            <v>42446</v>
          </cell>
        </row>
        <row r="1560">
          <cell r="A1560" t="str">
            <v>CINTA RECUBRIMIENTO TUBERIA 50 (48MMX30M</v>
          </cell>
          <cell r="B1560">
            <v>30493</v>
          </cell>
          <cell r="C1560" t="str">
            <v>ROLLO</v>
          </cell>
          <cell r="D1560">
            <v>36591.599999999999</v>
          </cell>
          <cell r="E1560">
            <v>5854.6559999999999</v>
          </cell>
          <cell r="F1560">
            <v>42446</v>
          </cell>
        </row>
        <row r="1561">
          <cell r="A1561" t="str">
            <v>CINTA RECUBRIMIENTO TUBERIA 50 (96MMX30M</v>
          </cell>
          <cell r="B1561">
            <v>70882</v>
          </cell>
          <cell r="C1561" t="str">
            <v>ROLLO</v>
          </cell>
          <cell r="D1561">
            <v>85058.4</v>
          </cell>
          <cell r="E1561">
            <v>13609.343999999999</v>
          </cell>
          <cell r="F1561">
            <v>98668</v>
          </cell>
        </row>
        <row r="1562">
          <cell r="A1562" t="str">
            <v>CINTA RECUBRIMIENTO TUBERIA 51 (150MMX30</v>
          </cell>
          <cell r="B1562">
            <v>176924</v>
          </cell>
          <cell r="C1562" t="str">
            <v>ROLLO</v>
          </cell>
          <cell r="D1562">
            <v>212308.8</v>
          </cell>
          <cell r="E1562">
            <v>33969.407999999996</v>
          </cell>
          <cell r="F1562">
            <v>246278</v>
          </cell>
        </row>
        <row r="1563">
          <cell r="A1563" t="str">
            <v>CINTA RECUBRIMIENTO TUBERIA 51 (96MMX30M</v>
          </cell>
          <cell r="B1563">
            <v>117405</v>
          </cell>
          <cell r="C1563" t="str">
            <v>ROLLO</v>
          </cell>
          <cell r="D1563">
            <v>140886</v>
          </cell>
          <cell r="E1563">
            <v>22541.760000000002</v>
          </cell>
          <cell r="F1563">
            <v>163428</v>
          </cell>
        </row>
        <row r="1564">
          <cell r="A1564" t="str">
            <v>CINTA ROTULAR SCOTCH 760-9.5</v>
          </cell>
          <cell r="B1564">
            <v>5150</v>
          </cell>
          <cell r="C1564" t="str">
            <v>ROLLO</v>
          </cell>
          <cell r="D1564">
            <v>6180</v>
          </cell>
          <cell r="E1564">
            <v>988.80000000000007</v>
          </cell>
          <cell r="F1564">
            <v>7169</v>
          </cell>
        </row>
        <row r="1565">
          <cell r="A1565" t="str">
            <v>CINTA SEGURIDAD 4X20 OLYMPIA</v>
          </cell>
          <cell r="B1565">
            <v>4000</v>
          </cell>
          <cell r="C1565" t="str">
            <v>ROLLO</v>
          </cell>
          <cell r="D1565">
            <v>4800</v>
          </cell>
          <cell r="E1565">
            <v>768</v>
          </cell>
          <cell r="F1565">
            <v>5568</v>
          </cell>
        </row>
        <row r="1566">
          <cell r="A1566" t="str">
            <v>CINTA SEMICONDUCTORA No 13 (19MMX4.5M)</v>
          </cell>
          <cell r="B1566">
            <v>42007</v>
          </cell>
          <cell r="C1566" t="str">
            <v>ROLLO</v>
          </cell>
          <cell r="D1566">
            <v>50408.4</v>
          </cell>
          <cell r="E1566">
            <v>8065.3440000000001</v>
          </cell>
          <cell r="F1566">
            <v>58474</v>
          </cell>
        </row>
        <row r="1567">
          <cell r="A1567" t="str">
            <v>CINTA TEFLON</v>
          </cell>
          <cell r="B1567">
            <v>980</v>
          </cell>
          <cell r="C1567" t="str">
            <v>ROLLO</v>
          </cell>
          <cell r="D1567">
            <v>1176</v>
          </cell>
          <cell r="E1567">
            <v>188.16</v>
          </cell>
          <cell r="F1567">
            <v>1364</v>
          </cell>
        </row>
        <row r="1568">
          <cell r="A1568" t="str">
            <v>CINTA TELA VIDRIO CLASE B 27 (12MMX20M)</v>
          </cell>
          <cell r="B1568">
            <v>20710</v>
          </cell>
          <cell r="C1568" t="str">
            <v>ROLLO</v>
          </cell>
          <cell r="D1568">
            <v>24852</v>
          </cell>
          <cell r="E1568">
            <v>3976.32</v>
          </cell>
          <cell r="F1568">
            <v>28828</v>
          </cell>
        </row>
        <row r="1569">
          <cell r="A1569" t="str">
            <v>CINTA TELA VIDRIO CLASE B 27 (18MMX20M)</v>
          </cell>
          <cell r="B1569">
            <v>27887</v>
          </cell>
          <cell r="C1569" t="str">
            <v>ROLLO</v>
          </cell>
          <cell r="D1569">
            <v>33464.400000000001</v>
          </cell>
          <cell r="E1569">
            <v>5354.3040000000001</v>
          </cell>
          <cell r="F1569">
            <v>38819</v>
          </cell>
        </row>
        <row r="1570">
          <cell r="A1570" t="str">
            <v>CINTA TELA VIDRIO CLASE H 69 (19MMX32.4M</v>
          </cell>
          <cell r="B1570">
            <v>80007</v>
          </cell>
          <cell r="C1570" t="str">
            <v>ROLLO</v>
          </cell>
          <cell r="D1570">
            <v>96008.4</v>
          </cell>
          <cell r="E1570">
            <v>15361.343999999999</v>
          </cell>
          <cell r="F1570">
            <v>111370</v>
          </cell>
        </row>
        <row r="1571">
          <cell r="A1571" t="str">
            <v>CINTA TEMFLEX 1500 18MMX10M AMARILLA</v>
          </cell>
          <cell r="B1571">
            <v>598</v>
          </cell>
          <cell r="C1571" t="str">
            <v>ROLLO</v>
          </cell>
          <cell r="D1571">
            <v>717.6</v>
          </cell>
          <cell r="E1571">
            <v>114.816</v>
          </cell>
          <cell r="F1571">
            <v>832</v>
          </cell>
        </row>
        <row r="1572">
          <cell r="A1572" t="str">
            <v>CINTA TEMFLEX 1500 18MMX10M AZUL</v>
          </cell>
          <cell r="B1572">
            <v>598</v>
          </cell>
          <cell r="C1572" t="str">
            <v>ROLLO</v>
          </cell>
          <cell r="D1572">
            <v>717.6</v>
          </cell>
          <cell r="E1572">
            <v>114.816</v>
          </cell>
          <cell r="F1572">
            <v>832</v>
          </cell>
        </row>
        <row r="1573">
          <cell r="A1573" t="str">
            <v>CINTA TEMFLEX 1500 18MMX10M BLANCA</v>
          </cell>
          <cell r="B1573">
            <v>598</v>
          </cell>
          <cell r="C1573" t="str">
            <v>ROLLO</v>
          </cell>
          <cell r="D1573">
            <v>717.6</v>
          </cell>
          <cell r="E1573">
            <v>114.816</v>
          </cell>
          <cell r="F1573">
            <v>832</v>
          </cell>
        </row>
        <row r="1574">
          <cell r="A1574" t="str">
            <v>CINTA TEMFLEX 1500 18MMX10M NEGRA</v>
          </cell>
          <cell r="B1574">
            <v>596</v>
          </cell>
          <cell r="C1574" t="str">
            <v>ROLLO</v>
          </cell>
          <cell r="D1574">
            <v>715.19999999999993</v>
          </cell>
          <cell r="E1574">
            <v>114.43199999999999</v>
          </cell>
          <cell r="F1574">
            <v>830</v>
          </cell>
        </row>
        <row r="1575">
          <cell r="A1575" t="str">
            <v>CINTA TEMFLEX 1500 18MMX10M ROJO</v>
          </cell>
          <cell r="B1575">
            <v>598</v>
          </cell>
          <cell r="C1575" t="str">
            <v>ROLLO</v>
          </cell>
          <cell r="D1575">
            <v>717.6</v>
          </cell>
          <cell r="E1575">
            <v>114.816</v>
          </cell>
          <cell r="F1575">
            <v>832</v>
          </cell>
        </row>
        <row r="1576">
          <cell r="A1576" t="str">
            <v>CINTA TEMFLEX 1500 18MMX20M NEGRO</v>
          </cell>
          <cell r="B1576">
            <v>1496</v>
          </cell>
          <cell r="C1576" t="str">
            <v>ROLLO</v>
          </cell>
          <cell r="D1576">
            <v>1795.2</v>
          </cell>
          <cell r="E1576">
            <v>287.23200000000003</v>
          </cell>
          <cell r="F1576">
            <v>2082</v>
          </cell>
        </row>
        <row r="1577">
          <cell r="A1577" t="str">
            <v>CINTA TEMFLEX 1600 (18MMX18M)</v>
          </cell>
          <cell r="B1577">
            <v>1496</v>
          </cell>
          <cell r="C1577" t="str">
            <v>ROLLO</v>
          </cell>
          <cell r="D1577">
            <v>1795.2</v>
          </cell>
          <cell r="E1577">
            <v>287.23200000000003</v>
          </cell>
          <cell r="F1577">
            <v>2082</v>
          </cell>
        </row>
        <row r="1578">
          <cell r="A1578" t="str">
            <v>CINTA TEMFLEX 1600 (18MMX8M)</v>
          </cell>
          <cell r="B1578">
            <v>596</v>
          </cell>
          <cell r="C1578" t="str">
            <v>ROLLO</v>
          </cell>
          <cell r="D1578">
            <v>715.19999999999993</v>
          </cell>
          <cell r="E1578">
            <v>114.43199999999999</v>
          </cell>
          <cell r="F1578">
            <v>830</v>
          </cell>
        </row>
        <row r="1579">
          <cell r="A1579" t="str">
            <v>CINTA TEMFLEX 18X18 COLOR NEGRO GATO</v>
          </cell>
          <cell r="B1579">
            <v>685</v>
          </cell>
          <cell r="C1579" t="str">
            <v>ROLLO</v>
          </cell>
          <cell r="D1579">
            <v>822</v>
          </cell>
          <cell r="E1579">
            <v>131.52000000000001</v>
          </cell>
          <cell r="F1579">
            <v>954</v>
          </cell>
        </row>
        <row r="1580">
          <cell r="A1580" t="str">
            <v>CINTA TEMFLEX 18X8 COLOR NEGRO CELUX</v>
          </cell>
          <cell r="B1580">
            <v>303</v>
          </cell>
          <cell r="C1580" t="str">
            <v>ROLLO</v>
          </cell>
          <cell r="D1580">
            <v>363.59999999999997</v>
          </cell>
          <cell r="E1580">
            <v>58.175999999999995</v>
          </cell>
          <cell r="F1580">
            <v>422</v>
          </cell>
        </row>
        <row r="1581">
          <cell r="A1581" t="str">
            <v>CINTA TEMFLEX 18X8 COLOR VERDE CELUX</v>
          </cell>
          <cell r="B1581">
            <v>303</v>
          </cell>
          <cell r="C1581" t="str">
            <v>ROLLO</v>
          </cell>
          <cell r="D1581">
            <v>363.59999999999997</v>
          </cell>
          <cell r="E1581">
            <v>58.175999999999995</v>
          </cell>
          <cell r="F1581">
            <v>422</v>
          </cell>
        </row>
        <row r="1582">
          <cell r="A1582" t="str">
            <v>CINTA TRENZA COBRE SCOTCH 25 (12MMX7.6M)</v>
          </cell>
          <cell r="B1582">
            <v>173880</v>
          </cell>
          <cell r="C1582" t="str">
            <v>ROLLO</v>
          </cell>
          <cell r="D1582">
            <v>208656</v>
          </cell>
          <cell r="E1582">
            <v>33384.959999999999</v>
          </cell>
          <cell r="F1582">
            <v>242041</v>
          </cell>
        </row>
        <row r="1583">
          <cell r="A1583" t="str">
            <v>CINTA VINILO REF. 3000</v>
          </cell>
          <cell r="B1583">
            <v>10925</v>
          </cell>
          <cell r="C1583" t="str">
            <v>ROLLO</v>
          </cell>
          <cell r="D1583">
            <v>13110</v>
          </cell>
          <cell r="E1583">
            <v>2097.6</v>
          </cell>
          <cell r="F1583">
            <v>15208</v>
          </cell>
        </row>
        <row r="1584">
          <cell r="A1584" t="str">
            <v>CINTURON FAJA ANCHA</v>
          </cell>
          <cell r="B1584">
            <v>38560</v>
          </cell>
          <cell r="C1584" t="str">
            <v>UND</v>
          </cell>
          <cell r="D1584">
            <v>46272</v>
          </cell>
          <cell r="E1584">
            <v>7403.52</v>
          </cell>
          <cell r="F1584">
            <v>53676</v>
          </cell>
        </row>
        <row r="1585">
          <cell r="A1585" t="str">
            <v>CITOFONO 8 BOTONES BOGEN-PHONE</v>
          </cell>
          <cell r="B1585">
            <v>4000</v>
          </cell>
          <cell r="C1585" t="str">
            <v>UND</v>
          </cell>
          <cell r="D1585">
            <v>4800</v>
          </cell>
          <cell r="E1585">
            <v>768</v>
          </cell>
          <cell r="F1585">
            <v>5568</v>
          </cell>
        </row>
        <row r="1586">
          <cell r="A1586" t="str">
            <v>CITOFONO REF:2044 FERMAX</v>
          </cell>
          <cell r="B1586">
            <v>4000</v>
          </cell>
          <cell r="C1586" t="str">
            <v>UND</v>
          </cell>
          <cell r="D1586">
            <v>4800</v>
          </cell>
          <cell r="E1586">
            <v>768</v>
          </cell>
          <cell r="F1586">
            <v>5568</v>
          </cell>
        </row>
        <row r="1587">
          <cell r="A1587" t="str">
            <v>CLAVIJA 15AMP PORRO METALICO</v>
          </cell>
          <cell r="B1587">
            <v>648.20001220703114</v>
          </cell>
          <cell r="C1587" t="str">
            <v>UND</v>
          </cell>
          <cell r="D1587">
            <v>777.84001464843732</v>
          </cell>
          <cell r="E1587">
            <v>124.45440234374998</v>
          </cell>
          <cell r="F1587">
            <v>902</v>
          </cell>
        </row>
        <row r="1588">
          <cell r="A1588" t="str">
            <v>CLAVIJA 2X20 SEGURIDAD AMERICANDEKI</v>
          </cell>
          <cell r="B1588">
            <v>13259.400390624998</v>
          </cell>
          <cell r="C1588" t="str">
            <v>UND</v>
          </cell>
          <cell r="D1588">
            <v>15911.280468749997</v>
          </cell>
          <cell r="E1588">
            <v>2545.8048749999998</v>
          </cell>
          <cell r="F1588">
            <v>18457</v>
          </cell>
        </row>
        <row r="1589">
          <cell r="A1589" t="str">
            <v>CLAVIJA 2X20 SEGURIDAD G.E.</v>
          </cell>
          <cell r="B1589">
            <v>13259.400390624998</v>
          </cell>
          <cell r="C1589" t="str">
            <v>UND</v>
          </cell>
          <cell r="D1589">
            <v>15911.280468749997</v>
          </cell>
          <cell r="E1589">
            <v>2545.8048749999998</v>
          </cell>
          <cell r="F1589">
            <v>18457</v>
          </cell>
        </row>
        <row r="1590">
          <cell r="A1590" t="str">
            <v>CLAVIJA 4X16 BRETER</v>
          </cell>
          <cell r="B1590">
            <v>4000</v>
          </cell>
          <cell r="C1590" t="str">
            <v>UND</v>
          </cell>
          <cell r="D1590">
            <v>4800</v>
          </cell>
          <cell r="E1590">
            <v>768</v>
          </cell>
          <cell r="F1590">
            <v>5568</v>
          </cell>
        </row>
        <row r="1591">
          <cell r="A1591" t="str">
            <v>CLAVIJA 4X16A 415V LEGRAND</v>
          </cell>
          <cell r="B1591">
            <v>7053.2001953124991</v>
          </cell>
          <cell r="C1591" t="str">
            <v>UND</v>
          </cell>
          <cell r="D1591">
            <v>8463.8402343749985</v>
          </cell>
          <cell r="E1591">
            <v>1354.2144374999998</v>
          </cell>
          <cell r="F1591">
            <v>9818</v>
          </cell>
        </row>
        <row r="1592">
          <cell r="A1592" t="str">
            <v>CLAVIJA 4X25 RIMA</v>
          </cell>
          <cell r="B1592">
            <v>4000</v>
          </cell>
          <cell r="C1592" t="str">
            <v>UND</v>
          </cell>
          <cell r="D1592">
            <v>4800</v>
          </cell>
          <cell r="E1592">
            <v>768</v>
          </cell>
          <cell r="F1592">
            <v>5568</v>
          </cell>
        </row>
        <row r="1593">
          <cell r="A1593" t="str">
            <v>CLAVIJA AEREA DE 15AMPS CON POLO TIERRA</v>
          </cell>
          <cell r="B1593">
            <v>1120</v>
          </cell>
          <cell r="C1593" t="str">
            <v>UND</v>
          </cell>
          <cell r="D1593">
            <v>1344</v>
          </cell>
          <cell r="E1593">
            <v>215.04</v>
          </cell>
          <cell r="F1593">
            <v>1559</v>
          </cell>
        </row>
        <row r="1594">
          <cell r="A1594" t="str">
            <v>CLAVIJA DE 4X32A 4158V LEGRAND</v>
          </cell>
          <cell r="B1594">
            <v>8181.60009765625</v>
          </cell>
          <cell r="C1594" t="str">
            <v>UND</v>
          </cell>
          <cell r="D1594">
            <v>9817.9201171874993</v>
          </cell>
          <cell r="E1594">
            <v>1570.8672187499999</v>
          </cell>
          <cell r="F1594">
            <v>11389</v>
          </cell>
        </row>
        <row r="1595">
          <cell r="A1595" t="str">
            <v>CLAVIJA DE CAUCHO 15 AMP</v>
          </cell>
          <cell r="B1595">
            <v>506.79998779296898</v>
          </cell>
          <cell r="C1595" t="str">
            <v>UND</v>
          </cell>
          <cell r="D1595">
            <v>608.1599853515628</v>
          </cell>
          <cell r="E1595">
            <v>97.305597656250043</v>
          </cell>
          <cell r="F1595">
            <v>705</v>
          </cell>
        </row>
        <row r="1596">
          <cell r="A1596" t="str">
            <v>CLAVIJA EN PASTA 3X20</v>
          </cell>
          <cell r="B1596">
            <v>634.20001220703114</v>
          </cell>
          <cell r="C1596" t="str">
            <v>UND</v>
          </cell>
          <cell r="D1596">
            <v>761.04001464843736</v>
          </cell>
          <cell r="E1596">
            <v>121.76640234374997</v>
          </cell>
          <cell r="F1596">
            <v>883</v>
          </cell>
        </row>
        <row r="1597">
          <cell r="A1597" t="str">
            <v>CLAVIJA P/T PARA EXTENSION CODELCA 15AMP</v>
          </cell>
          <cell r="B1597">
            <v>1355</v>
          </cell>
          <cell r="C1597" t="str">
            <v>UND</v>
          </cell>
          <cell r="D1597">
            <v>1626</v>
          </cell>
          <cell r="E1597">
            <v>260.16000000000003</v>
          </cell>
          <cell r="F1597">
            <v>1886</v>
          </cell>
        </row>
        <row r="1598">
          <cell r="A1598" t="str">
            <v>CLAVIJA PARA TRABADA 2X20</v>
          </cell>
          <cell r="B1598">
            <v>4000</v>
          </cell>
          <cell r="C1598" t="str">
            <v>UND</v>
          </cell>
          <cell r="D1598">
            <v>4800</v>
          </cell>
          <cell r="E1598">
            <v>768</v>
          </cell>
          <cell r="F1598">
            <v>5568</v>
          </cell>
        </row>
        <row r="1599">
          <cell r="A1599" t="str">
            <v>CLAVIJA PARA TRABADA 2X20 PASTA</v>
          </cell>
          <cell r="B1599">
            <v>4000</v>
          </cell>
          <cell r="C1599" t="str">
            <v>UND</v>
          </cell>
          <cell r="D1599">
            <v>4800</v>
          </cell>
          <cell r="E1599">
            <v>768</v>
          </cell>
          <cell r="F1599">
            <v>5568</v>
          </cell>
        </row>
        <row r="1600">
          <cell r="A1600" t="str">
            <v>CLAVIJA PASTA 15A INSERCCION</v>
          </cell>
          <cell r="B1600">
            <v>211.39999389648401</v>
          </cell>
          <cell r="C1600" t="str">
            <v>UND</v>
          </cell>
          <cell r="D1600">
            <v>253.6799926757808</v>
          </cell>
          <cell r="E1600">
            <v>40.588798828124929</v>
          </cell>
          <cell r="F1600">
            <v>294</v>
          </cell>
        </row>
        <row r="1601">
          <cell r="A1601" t="str">
            <v>CLAVIJA PATA TRABADA</v>
          </cell>
          <cell r="B1601">
            <v>1178.8000488281298</v>
          </cell>
          <cell r="C1601" t="str">
            <v>UND</v>
          </cell>
          <cell r="D1601">
            <v>1414.5600585937557</v>
          </cell>
          <cell r="E1601">
            <v>226.32960937500093</v>
          </cell>
          <cell r="F1601">
            <v>1641</v>
          </cell>
        </row>
        <row r="1602">
          <cell r="A1602" t="str">
            <v>CLAVIJA S/GIRO 2FASES 20A 250V</v>
          </cell>
          <cell r="B1602">
            <v>38750</v>
          </cell>
          <cell r="C1602" t="str">
            <v>UND</v>
          </cell>
          <cell r="D1602">
            <v>46500</v>
          </cell>
          <cell r="E1602">
            <v>7440</v>
          </cell>
          <cell r="F1602">
            <v>53940</v>
          </cell>
        </row>
        <row r="1603">
          <cell r="A1603" t="str">
            <v>CLAVIJA S/GIRO 2FASES 30A 125/250V</v>
          </cell>
          <cell r="B1603">
            <v>18850</v>
          </cell>
          <cell r="C1603" t="str">
            <v>UND</v>
          </cell>
          <cell r="D1603">
            <v>22620</v>
          </cell>
          <cell r="E1603">
            <v>3619.2000000000003</v>
          </cell>
          <cell r="F1603">
            <v>26239</v>
          </cell>
        </row>
        <row r="1604">
          <cell r="A1604" t="str">
            <v>CLAVIJA S/GIRO 3FASES 30A 250V</v>
          </cell>
          <cell r="B1604">
            <v>18850</v>
          </cell>
          <cell r="C1604" t="str">
            <v>UND</v>
          </cell>
          <cell r="D1604">
            <v>22620</v>
          </cell>
          <cell r="E1604">
            <v>3619.2000000000003</v>
          </cell>
          <cell r="F1604">
            <v>26239</v>
          </cell>
        </row>
        <row r="1605">
          <cell r="A1605" t="str">
            <v>CLAVIJA SEGURIDAD 2X10 LEVINTON</v>
          </cell>
          <cell r="B1605">
            <v>4000</v>
          </cell>
          <cell r="C1605" t="str">
            <v>UND</v>
          </cell>
          <cell r="D1605">
            <v>4800</v>
          </cell>
          <cell r="E1605">
            <v>768</v>
          </cell>
          <cell r="F1605">
            <v>5568</v>
          </cell>
        </row>
        <row r="1606">
          <cell r="A1606" t="str">
            <v>CLAVIJA SEGURIDAD 2X20 PASTA</v>
          </cell>
          <cell r="B1606">
            <v>4000</v>
          </cell>
          <cell r="C1606" t="str">
            <v>UND</v>
          </cell>
          <cell r="D1606">
            <v>4800</v>
          </cell>
          <cell r="E1606">
            <v>768</v>
          </cell>
          <cell r="F1606">
            <v>5568</v>
          </cell>
        </row>
        <row r="1607">
          <cell r="A1607" t="str">
            <v>CLAVIJA SEGURIDAD 2X20 TOSHIBA</v>
          </cell>
          <cell r="B1607">
            <v>4000</v>
          </cell>
          <cell r="C1607" t="str">
            <v>UND</v>
          </cell>
          <cell r="D1607">
            <v>4800</v>
          </cell>
          <cell r="E1607">
            <v>768</v>
          </cell>
          <cell r="F1607">
            <v>5568</v>
          </cell>
        </row>
        <row r="1608">
          <cell r="A1608" t="str">
            <v>CLAVIJA SEGURIDAD 3X20 AMERICANA</v>
          </cell>
          <cell r="B1608">
            <v>4000</v>
          </cell>
          <cell r="C1608" t="str">
            <v>UND</v>
          </cell>
          <cell r="D1608">
            <v>4800</v>
          </cell>
          <cell r="E1608">
            <v>768</v>
          </cell>
          <cell r="F1608">
            <v>5568</v>
          </cell>
        </row>
        <row r="1609">
          <cell r="A1609" t="str">
            <v>CLAVIJA SEGURIDAD 3X20 GENERAL ELECTRIC</v>
          </cell>
          <cell r="B1609">
            <v>4000</v>
          </cell>
          <cell r="C1609" t="str">
            <v>UND</v>
          </cell>
          <cell r="D1609">
            <v>4800</v>
          </cell>
          <cell r="E1609">
            <v>768</v>
          </cell>
          <cell r="F1609">
            <v>5568</v>
          </cell>
        </row>
        <row r="1610">
          <cell r="A1610" t="str">
            <v>CLAVIJA SEGURIDAD 3X20 H.M.</v>
          </cell>
          <cell r="B1610">
            <v>4000</v>
          </cell>
          <cell r="C1610" t="str">
            <v>UND</v>
          </cell>
          <cell r="D1610">
            <v>4800</v>
          </cell>
          <cell r="E1610">
            <v>768</v>
          </cell>
          <cell r="F1610">
            <v>5568</v>
          </cell>
        </row>
        <row r="1611">
          <cell r="A1611" t="str">
            <v>CLAVIJA SEGURIDAD 3X20 LEVINTON</v>
          </cell>
          <cell r="B1611">
            <v>4000</v>
          </cell>
          <cell r="C1611" t="str">
            <v>UND</v>
          </cell>
          <cell r="D1611">
            <v>4800</v>
          </cell>
          <cell r="E1611">
            <v>768</v>
          </cell>
          <cell r="F1611">
            <v>5568</v>
          </cell>
        </row>
        <row r="1612">
          <cell r="A1612" t="str">
            <v>CLAVIJA SEGURIDAD 3X20NAL</v>
          </cell>
          <cell r="B1612">
            <v>4000</v>
          </cell>
          <cell r="C1612" t="str">
            <v>UND</v>
          </cell>
          <cell r="D1612">
            <v>4800</v>
          </cell>
          <cell r="E1612">
            <v>768</v>
          </cell>
          <cell r="F1612">
            <v>5568</v>
          </cell>
        </row>
        <row r="1613">
          <cell r="A1613" t="str">
            <v>CLAVIJA SEGURIDAD 3X30G.E.</v>
          </cell>
          <cell r="B1613">
            <v>4000</v>
          </cell>
          <cell r="C1613" t="str">
            <v>UND</v>
          </cell>
          <cell r="D1613">
            <v>4800</v>
          </cell>
          <cell r="E1613">
            <v>768</v>
          </cell>
          <cell r="F1613">
            <v>5568</v>
          </cell>
        </row>
        <row r="1614">
          <cell r="A1614" t="str">
            <v>CLAVIJA SEGURIDAD 4X20 LEVINTON</v>
          </cell>
          <cell r="B1614">
            <v>4000</v>
          </cell>
          <cell r="C1614" t="str">
            <v>UND</v>
          </cell>
          <cell r="D1614">
            <v>4800</v>
          </cell>
          <cell r="E1614">
            <v>768</v>
          </cell>
          <cell r="F1614">
            <v>5568</v>
          </cell>
        </row>
        <row r="1615">
          <cell r="A1615" t="str">
            <v>CLAVIJA SEGURIDAD 4X20 NAL</v>
          </cell>
          <cell r="B1615">
            <v>4000</v>
          </cell>
          <cell r="C1615" t="str">
            <v>UND</v>
          </cell>
          <cell r="D1615">
            <v>4800</v>
          </cell>
          <cell r="E1615">
            <v>768</v>
          </cell>
          <cell r="F1615">
            <v>5568</v>
          </cell>
        </row>
        <row r="1616">
          <cell r="A1616" t="str">
            <v>CLAVIJA SEGURIDAD 4X20 PASTA TAIWAN</v>
          </cell>
          <cell r="B1616">
            <v>4000</v>
          </cell>
          <cell r="C1616" t="str">
            <v>UND</v>
          </cell>
          <cell r="D1616">
            <v>4800</v>
          </cell>
          <cell r="E1616">
            <v>768</v>
          </cell>
          <cell r="F1616">
            <v>5568</v>
          </cell>
        </row>
        <row r="1617">
          <cell r="A1617" t="str">
            <v>CLAVIJA SEGURIDAD 4X30 AMERICAN DERI</v>
          </cell>
          <cell r="B1617">
            <v>4000</v>
          </cell>
          <cell r="C1617" t="str">
            <v>UND</v>
          </cell>
          <cell r="D1617">
            <v>4800</v>
          </cell>
          <cell r="E1617">
            <v>768</v>
          </cell>
          <cell r="F1617">
            <v>5568</v>
          </cell>
        </row>
        <row r="1618">
          <cell r="A1618" t="str">
            <v>CLAVIJA SEGURIDAD 4X30 G.E.</v>
          </cell>
          <cell r="B1618">
            <v>4000</v>
          </cell>
          <cell r="C1618" t="str">
            <v>UND</v>
          </cell>
          <cell r="D1618">
            <v>4800</v>
          </cell>
          <cell r="E1618">
            <v>768</v>
          </cell>
          <cell r="F1618">
            <v>5568</v>
          </cell>
        </row>
        <row r="1619">
          <cell r="A1619" t="str">
            <v>CLAVIJA SEGURIDAD 4X60 HUBELL</v>
          </cell>
          <cell r="B1619">
            <v>4000</v>
          </cell>
          <cell r="C1619" t="str">
            <v>UND</v>
          </cell>
          <cell r="D1619">
            <v>4800</v>
          </cell>
          <cell r="E1619">
            <v>768</v>
          </cell>
          <cell r="F1619">
            <v>5568</v>
          </cell>
        </row>
        <row r="1620">
          <cell r="A1620" t="str">
            <v>CLAVIJA TERTRAPOLAR 4X63A LEGRAND</v>
          </cell>
          <cell r="B1620">
            <v>42737.80078125</v>
          </cell>
          <cell r="C1620" t="str">
            <v>UND</v>
          </cell>
          <cell r="D1620">
            <v>51285.360937500001</v>
          </cell>
          <cell r="E1620">
            <v>8205.6577500000003</v>
          </cell>
          <cell r="F1620">
            <v>59491</v>
          </cell>
        </row>
        <row r="1621">
          <cell r="A1621" t="str">
            <v>CLAVIJA TRIFASICA 20 AMP</v>
          </cell>
          <cell r="B1621">
            <v>920</v>
          </cell>
          <cell r="C1621" t="str">
            <v>UND</v>
          </cell>
          <cell r="D1621">
            <v>1104</v>
          </cell>
          <cell r="E1621">
            <v>176.64000000000001</v>
          </cell>
          <cell r="F1621">
            <v>1281</v>
          </cell>
        </row>
        <row r="1622">
          <cell r="A1622" t="str">
            <v>CLAVIJA TRIFASICA 50AMP</v>
          </cell>
          <cell r="B1622">
            <v>3370</v>
          </cell>
          <cell r="C1622" t="str">
            <v>UND</v>
          </cell>
          <cell r="D1622">
            <v>4044</v>
          </cell>
          <cell r="E1622">
            <v>647.04</v>
          </cell>
          <cell r="F1622">
            <v>4691</v>
          </cell>
        </row>
        <row r="1623">
          <cell r="A1623" t="str">
            <v>CLAVO 1510 CON CHAZO NARANJA</v>
          </cell>
          <cell r="B1623">
            <v>200</v>
          </cell>
          <cell r="C1623" t="str">
            <v>UND</v>
          </cell>
          <cell r="D1623">
            <v>240</v>
          </cell>
          <cell r="E1623">
            <v>38.4</v>
          </cell>
          <cell r="F1623">
            <v>278</v>
          </cell>
        </row>
        <row r="1624">
          <cell r="A1624" t="str">
            <v>CLAVO 1510 SIN CHAZO</v>
          </cell>
          <cell r="B1624">
            <v>100</v>
          </cell>
          <cell r="C1624" t="str">
            <v>UND</v>
          </cell>
          <cell r="D1624">
            <v>120</v>
          </cell>
          <cell r="E1624">
            <v>19.2</v>
          </cell>
          <cell r="F1624">
            <v>139</v>
          </cell>
        </row>
        <row r="1625">
          <cell r="A1625" t="str">
            <v>CLIP UNIVERSAL LEGRAN REF.3030696</v>
          </cell>
          <cell r="B1625">
            <v>5900</v>
          </cell>
          <cell r="C1625" t="str">
            <v>UND</v>
          </cell>
          <cell r="D1625">
            <v>7080</v>
          </cell>
          <cell r="E1625">
            <v>1132.8</v>
          </cell>
          <cell r="F1625">
            <v>8213</v>
          </cell>
        </row>
        <row r="1626">
          <cell r="A1626" t="str">
            <v>ClLAVIJA PARA TOMA 3X30 AMPS DE 1/2 JIRO</v>
          </cell>
          <cell r="B1626">
            <v>18512</v>
          </cell>
          <cell r="C1626" t="str">
            <v>UND</v>
          </cell>
          <cell r="D1626">
            <v>22214.399999999998</v>
          </cell>
          <cell r="E1626">
            <v>3554.3039999999996</v>
          </cell>
          <cell r="F1626">
            <v>25769</v>
          </cell>
        </row>
        <row r="1627">
          <cell r="A1627" t="str">
            <v>CODILLO 2 POSICIONES 2 POLOS MARGIRIUS</v>
          </cell>
          <cell r="B1627">
            <v>2087.3999023437505</v>
          </cell>
          <cell r="C1627" t="str">
            <v>UND</v>
          </cell>
          <cell r="D1627">
            <v>2504.8798828125005</v>
          </cell>
          <cell r="E1627">
            <v>400.78078125000008</v>
          </cell>
          <cell r="F1627">
            <v>2906</v>
          </cell>
        </row>
        <row r="1628">
          <cell r="A1628" t="str">
            <v>CODO HORIZONTAL DE 20CM 10</v>
          </cell>
          <cell r="B1628">
            <v>11500</v>
          </cell>
          <cell r="C1628" t="str">
            <v>UND</v>
          </cell>
          <cell r="D1628">
            <v>13800</v>
          </cell>
          <cell r="E1628">
            <v>2208</v>
          </cell>
          <cell r="F1628">
            <v>16008</v>
          </cell>
        </row>
        <row r="1629">
          <cell r="A1629" t="str">
            <v>CODO HORIZONTAL DE 30CM 45</v>
          </cell>
          <cell r="B1629">
            <v>19250</v>
          </cell>
          <cell r="C1629" t="str">
            <v>UND</v>
          </cell>
          <cell r="D1629">
            <v>23100</v>
          </cell>
          <cell r="E1629">
            <v>3696</v>
          </cell>
          <cell r="F1629">
            <v>26796</v>
          </cell>
        </row>
        <row r="1630">
          <cell r="A1630" t="str">
            <v>CODO PVC SANITARIO 2"</v>
          </cell>
          <cell r="B1630">
            <v>2520</v>
          </cell>
          <cell r="C1630" t="str">
            <v>UND</v>
          </cell>
          <cell r="D1630">
            <v>3024</v>
          </cell>
          <cell r="E1630">
            <v>483.84000000000003</v>
          </cell>
          <cell r="F1630">
            <v>3508</v>
          </cell>
        </row>
        <row r="1631">
          <cell r="A1631" t="str">
            <v>CODO PVC SANITARIO 3"</v>
          </cell>
          <cell r="B1631">
            <v>3640</v>
          </cell>
          <cell r="C1631" t="str">
            <v>UND</v>
          </cell>
          <cell r="D1631">
            <v>4368</v>
          </cell>
          <cell r="E1631">
            <v>698.88</v>
          </cell>
          <cell r="F1631">
            <v>5067</v>
          </cell>
        </row>
        <row r="1632">
          <cell r="A1632" t="str">
            <v>CODO PVC SANITARIO 4"</v>
          </cell>
          <cell r="B1632">
            <v>5460</v>
          </cell>
          <cell r="C1632" t="str">
            <v>UND</v>
          </cell>
          <cell r="D1632">
            <v>6552</v>
          </cell>
          <cell r="E1632">
            <v>1048.32</v>
          </cell>
          <cell r="F1632">
            <v>7600</v>
          </cell>
        </row>
        <row r="1633">
          <cell r="A1633" t="str">
            <v>CODO PVC SANITARIO 6"</v>
          </cell>
          <cell r="B1633">
            <v>23800</v>
          </cell>
          <cell r="C1633" t="str">
            <v>UND</v>
          </cell>
          <cell r="D1633">
            <v>28560</v>
          </cell>
          <cell r="E1633">
            <v>4569.6000000000004</v>
          </cell>
          <cell r="F1633">
            <v>33130</v>
          </cell>
        </row>
        <row r="1634">
          <cell r="A1634" t="str">
            <v>CODO TIPO TRAFO PEDESTAL 200AMP/15KV</v>
          </cell>
          <cell r="B1634">
            <v>160000</v>
          </cell>
          <cell r="C1634" t="str">
            <v>UND</v>
          </cell>
          <cell r="D1634">
            <v>192000</v>
          </cell>
          <cell r="E1634">
            <v>30720</v>
          </cell>
          <cell r="F1634">
            <v>222720</v>
          </cell>
        </row>
        <row r="1635">
          <cell r="A1635" t="str">
            <v>CODO VERTICAL DESCENDENTE 20CM 10</v>
          </cell>
          <cell r="B1635">
            <v>11500</v>
          </cell>
          <cell r="C1635" t="str">
            <v>UND</v>
          </cell>
          <cell r="D1635">
            <v>13800</v>
          </cell>
          <cell r="E1635">
            <v>2208</v>
          </cell>
          <cell r="F1635">
            <v>16008</v>
          </cell>
        </row>
        <row r="1636">
          <cell r="A1636" t="str">
            <v>CODULETA 1/2" L</v>
          </cell>
          <cell r="B1636">
            <v>2758</v>
          </cell>
          <cell r="C1636" t="str">
            <v>UND</v>
          </cell>
          <cell r="D1636">
            <v>3309.6</v>
          </cell>
          <cell r="E1636">
            <v>529.53599999999994</v>
          </cell>
          <cell r="F1636">
            <v>3839</v>
          </cell>
        </row>
        <row r="1637">
          <cell r="A1637" t="str">
            <v>COFRE 70X50X25</v>
          </cell>
          <cell r="B1637">
            <v>360000</v>
          </cell>
          <cell r="C1637" t="str">
            <v>UND</v>
          </cell>
          <cell r="D1637">
            <v>432000</v>
          </cell>
          <cell r="E1637">
            <v>69120</v>
          </cell>
          <cell r="F1637">
            <v>501120</v>
          </cell>
        </row>
        <row r="1638">
          <cell r="A1638" t="str">
            <v>COFRE DOBLE FONDO 1100X600X300</v>
          </cell>
          <cell r="B1638">
            <v>337500</v>
          </cell>
          <cell r="C1638" t="str">
            <v>UND</v>
          </cell>
          <cell r="D1638">
            <v>405000</v>
          </cell>
          <cell r="E1638">
            <v>64800</v>
          </cell>
          <cell r="F1638">
            <v>469800</v>
          </cell>
        </row>
        <row r="1639">
          <cell r="A1639" t="str">
            <v>COFRE DOBLE FONDO 21X16X13</v>
          </cell>
          <cell r="B1639">
            <v>4000</v>
          </cell>
          <cell r="C1639" t="str">
            <v>UND</v>
          </cell>
          <cell r="D1639">
            <v>4800</v>
          </cell>
          <cell r="E1639">
            <v>768</v>
          </cell>
          <cell r="F1639">
            <v>5568</v>
          </cell>
        </row>
        <row r="1640">
          <cell r="A1640" t="str">
            <v>COFRE DOBLE FONDO 30X25X20</v>
          </cell>
          <cell r="B1640">
            <v>53125.80078125</v>
          </cell>
          <cell r="C1640" t="str">
            <v>UND</v>
          </cell>
          <cell r="D1640">
            <v>63750.9609375</v>
          </cell>
          <cell r="E1640">
            <v>10200.153749999999</v>
          </cell>
          <cell r="F1640">
            <v>73951</v>
          </cell>
        </row>
        <row r="1641">
          <cell r="A1641" t="str">
            <v>COFRE DOBLE FONDO 40X30X20</v>
          </cell>
          <cell r="B1641">
            <v>94165.3984375</v>
          </cell>
          <cell r="C1641" t="str">
            <v>UND</v>
          </cell>
          <cell r="D1641">
            <v>112998.47812499999</v>
          </cell>
          <cell r="E1641">
            <v>18079.7565</v>
          </cell>
          <cell r="F1641">
            <v>131078</v>
          </cell>
        </row>
        <row r="1642">
          <cell r="A1642" t="str">
            <v>COFRE DOBLE FONDO 450X320X160</v>
          </cell>
          <cell r="B1642">
            <v>48000</v>
          </cell>
          <cell r="C1642" t="str">
            <v>UND</v>
          </cell>
          <cell r="D1642">
            <v>57600</v>
          </cell>
          <cell r="E1642">
            <v>9216</v>
          </cell>
          <cell r="F1642">
            <v>66816</v>
          </cell>
        </row>
        <row r="1643">
          <cell r="A1643" t="str">
            <v>COFRE DOBLE FONDO 50X30X20</v>
          </cell>
          <cell r="B1643">
            <v>98396.203125</v>
          </cell>
          <cell r="C1643" t="str">
            <v>UND</v>
          </cell>
          <cell r="D1643">
            <v>118075.44374999999</v>
          </cell>
          <cell r="E1643">
            <v>18892.071</v>
          </cell>
          <cell r="F1643">
            <v>136968</v>
          </cell>
        </row>
        <row r="1644">
          <cell r="A1644" t="str">
            <v>COFRE DOBLE FONDO 50X40X25 CMS</v>
          </cell>
          <cell r="B1644">
            <v>118750</v>
          </cell>
          <cell r="C1644" t="str">
            <v>UND</v>
          </cell>
          <cell r="D1644">
            <v>142500</v>
          </cell>
          <cell r="E1644">
            <v>22800</v>
          </cell>
          <cell r="F1644">
            <v>165300</v>
          </cell>
        </row>
        <row r="1645">
          <cell r="A1645" t="str">
            <v>COFRE DOBLE FONDO 600X400X180</v>
          </cell>
          <cell r="B1645">
            <v>195700</v>
          </cell>
          <cell r="C1645" t="str">
            <v>UND</v>
          </cell>
          <cell r="D1645">
            <v>234840</v>
          </cell>
          <cell r="E1645">
            <v>37574.400000000001</v>
          </cell>
          <cell r="F1645">
            <v>272414</v>
          </cell>
        </row>
        <row r="1646">
          <cell r="A1646" t="str">
            <v>COFRE DOBLE FONDO 70X50X25 SIN CHAPA</v>
          </cell>
          <cell r="B1646">
            <v>119893.203125</v>
          </cell>
          <cell r="C1646" t="str">
            <v>UND</v>
          </cell>
          <cell r="D1646">
            <v>143871.84375</v>
          </cell>
          <cell r="E1646">
            <v>23019.494999999999</v>
          </cell>
          <cell r="F1646">
            <v>166891</v>
          </cell>
        </row>
        <row r="1647">
          <cell r="A1647" t="str">
            <v>COFRE GUARDAMOTOR GV2M</v>
          </cell>
          <cell r="B1647">
            <v>34000</v>
          </cell>
          <cell r="C1647" t="str">
            <v>UND</v>
          </cell>
          <cell r="D1647">
            <v>40800</v>
          </cell>
          <cell r="E1647">
            <v>6528</v>
          </cell>
          <cell r="F1647">
            <v>47328</v>
          </cell>
        </row>
        <row r="1648">
          <cell r="A1648" t="str">
            <v>COFRE INOX.300ANCHOX250ALTOX150MM IP56</v>
          </cell>
          <cell r="B1648">
            <v>294975</v>
          </cell>
          <cell r="C1648" t="str">
            <v>UND</v>
          </cell>
          <cell r="D1648">
            <v>353970</v>
          </cell>
          <cell r="E1648">
            <v>56635.200000000004</v>
          </cell>
          <cell r="F1648">
            <v>410605</v>
          </cell>
        </row>
        <row r="1649">
          <cell r="A1649" t="str">
            <v>COFRE P/GUARDAMOTOR DOVATO</v>
          </cell>
          <cell r="B1649">
            <v>4000</v>
          </cell>
          <cell r="C1649" t="str">
            <v>UND</v>
          </cell>
          <cell r="D1649">
            <v>4800</v>
          </cell>
          <cell r="E1649">
            <v>768</v>
          </cell>
          <cell r="F1649">
            <v>5568</v>
          </cell>
        </row>
        <row r="1650">
          <cell r="A1650" t="str">
            <v>COFRE PARA ARRANCADOR TELEMECANIQUE</v>
          </cell>
          <cell r="B1650">
            <v>3120</v>
          </cell>
          <cell r="C1650" t="str">
            <v>UND</v>
          </cell>
          <cell r="D1650">
            <v>3744</v>
          </cell>
          <cell r="E1650">
            <v>599.04</v>
          </cell>
          <cell r="F1650">
            <v>4343</v>
          </cell>
        </row>
        <row r="1651">
          <cell r="A1651" t="str">
            <v>COFRES METALICOS 500X300 17X200</v>
          </cell>
          <cell r="B1651">
            <v>260500</v>
          </cell>
          <cell r="C1651" t="str">
            <v>UND</v>
          </cell>
          <cell r="D1651">
            <v>312600</v>
          </cell>
          <cell r="E1651">
            <v>50016</v>
          </cell>
          <cell r="F1651">
            <v>362616</v>
          </cell>
        </row>
        <row r="1652">
          <cell r="A1652" t="str">
            <v>COFRES METALICOS 600X400 16X250</v>
          </cell>
          <cell r="B1652">
            <v>331000</v>
          </cell>
          <cell r="C1652" t="str">
            <v>UND</v>
          </cell>
          <cell r="D1652">
            <v>397200</v>
          </cell>
          <cell r="E1652">
            <v>63552</v>
          </cell>
          <cell r="F1652">
            <v>460752</v>
          </cell>
        </row>
        <row r="1653">
          <cell r="A1653" t="str">
            <v>CONCENTRADO DE 1/4 AMARILLO</v>
          </cell>
          <cell r="B1653">
            <v>9000</v>
          </cell>
          <cell r="C1653" t="str">
            <v>UND</v>
          </cell>
          <cell r="D1653">
            <v>10800</v>
          </cell>
          <cell r="E1653">
            <v>1728</v>
          </cell>
          <cell r="F1653">
            <v>12528</v>
          </cell>
        </row>
        <row r="1654">
          <cell r="A1654" t="str">
            <v>CONCENTRADO DE 1/4 AZUL</v>
          </cell>
          <cell r="B1654">
            <v>9000</v>
          </cell>
          <cell r="C1654" t="str">
            <v>UND</v>
          </cell>
          <cell r="D1654">
            <v>10800</v>
          </cell>
          <cell r="E1654">
            <v>1728</v>
          </cell>
          <cell r="F1654">
            <v>12528</v>
          </cell>
        </row>
        <row r="1655">
          <cell r="A1655" t="str">
            <v>CONCENTRADO DE 1/4 NEGRO</v>
          </cell>
          <cell r="B1655">
            <v>9000</v>
          </cell>
          <cell r="C1655" t="str">
            <v>UND</v>
          </cell>
          <cell r="D1655">
            <v>10800</v>
          </cell>
          <cell r="E1655">
            <v>1728</v>
          </cell>
          <cell r="F1655">
            <v>12528</v>
          </cell>
        </row>
        <row r="1656">
          <cell r="A1656" t="str">
            <v>CONCENTRADO DE 1/4 ROJO</v>
          </cell>
          <cell r="B1656">
            <v>9000</v>
          </cell>
          <cell r="C1656" t="str">
            <v>UND</v>
          </cell>
          <cell r="D1656">
            <v>10800</v>
          </cell>
          <cell r="E1656">
            <v>1728</v>
          </cell>
          <cell r="F1656">
            <v>12528</v>
          </cell>
        </row>
        <row r="1657">
          <cell r="A1657" t="str">
            <v>CONCENTRADO DE 1/4 VERDE</v>
          </cell>
          <cell r="B1657">
            <v>9000</v>
          </cell>
          <cell r="C1657" t="str">
            <v>UND</v>
          </cell>
          <cell r="D1657">
            <v>10800</v>
          </cell>
          <cell r="E1657">
            <v>1728</v>
          </cell>
          <cell r="F1657">
            <v>12528</v>
          </cell>
        </row>
        <row r="1658">
          <cell r="A1658" t="str">
            <v>CONCRETO 1:2:4</v>
          </cell>
          <cell r="B1658">
            <v>178000</v>
          </cell>
          <cell r="C1658" t="str">
            <v>UND</v>
          </cell>
          <cell r="D1658">
            <v>213600</v>
          </cell>
          <cell r="E1658">
            <v>34176</v>
          </cell>
          <cell r="F1658">
            <v>247776</v>
          </cell>
        </row>
        <row r="1659">
          <cell r="A1659" t="str">
            <v>CONDENSADOR  48UF 280VCA ASEA</v>
          </cell>
          <cell r="B1659">
            <v>35263.19921875</v>
          </cell>
          <cell r="C1659" t="str">
            <v>UND</v>
          </cell>
          <cell r="D1659">
            <v>42315.839062499996</v>
          </cell>
          <cell r="E1659">
            <v>6770.5342499999997</v>
          </cell>
          <cell r="F1659">
            <v>49086</v>
          </cell>
        </row>
        <row r="1660">
          <cell r="A1660" t="str">
            <v>CONDENSADOR 10 MF DE  330 VAC</v>
          </cell>
          <cell r="B1660">
            <v>3690</v>
          </cell>
          <cell r="C1660" t="str">
            <v>UND</v>
          </cell>
          <cell r="D1660">
            <v>4428</v>
          </cell>
          <cell r="E1660">
            <v>708.48</v>
          </cell>
          <cell r="F1660">
            <v>5136</v>
          </cell>
        </row>
        <row r="1661">
          <cell r="A1661" t="str">
            <v>CONDENSADOR 20 MF DE  330 VAC</v>
          </cell>
          <cell r="B1661">
            <v>6380</v>
          </cell>
          <cell r="C1661" t="str">
            <v>UND</v>
          </cell>
          <cell r="D1661">
            <v>7656</v>
          </cell>
          <cell r="E1661">
            <v>1224.96</v>
          </cell>
          <cell r="F1661">
            <v>8881</v>
          </cell>
        </row>
        <row r="1662">
          <cell r="A1662" t="str">
            <v>CONDENSADOR 243-292</v>
          </cell>
          <cell r="B1662">
            <v>45000</v>
          </cell>
          <cell r="C1662" t="str">
            <v>UND</v>
          </cell>
          <cell r="D1662">
            <v>54000</v>
          </cell>
          <cell r="E1662">
            <v>8640</v>
          </cell>
          <cell r="F1662">
            <v>62640</v>
          </cell>
        </row>
        <row r="1663">
          <cell r="A1663" t="str">
            <v>CONDENSADOR 25 MF DE  220 VAC</v>
          </cell>
          <cell r="B1663">
            <v>8313</v>
          </cell>
          <cell r="C1663" t="str">
            <v>UND</v>
          </cell>
          <cell r="D1663">
            <v>9975.6</v>
          </cell>
          <cell r="E1663">
            <v>1596.096</v>
          </cell>
          <cell r="F1663">
            <v>11572</v>
          </cell>
        </row>
        <row r="1664">
          <cell r="A1664" t="str">
            <v>CONDENSADOR 30 MF DE  330 VAC</v>
          </cell>
          <cell r="B1664">
            <v>9240</v>
          </cell>
          <cell r="C1664" t="str">
            <v>UND</v>
          </cell>
          <cell r="D1664">
            <v>11088</v>
          </cell>
          <cell r="E1664">
            <v>1774.08</v>
          </cell>
          <cell r="F1664">
            <v>12862</v>
          </cell>
        </row>
        <row r="1665">
          <cell r="A1665" t="str">
            <v>CONDENSADOR 33 MF DE  330 VAC</v>
          </cell>
          <cell r="B1665">
            <v>9500</v>
          </cell>
          <cell r="C1665" t="str">
            <v>UND</v>
          </cell>
          <cell r="D1665">
            <v>11400</v>
          </cell>
          <cell r="E1665">
            <v>1824</v>
          </cell>
          <cell r="F1665">
            <v>13224</v>
          </cell>
        </row>
        <row r="1666">
          <cell r="A1666" t="str">
            <v>CONDENSADOR 400-480</v>
          </cell>
          <cell r="B1666">
            <v>50000</v>
          </cell>
          <cell r="C1666" t="str">
            <v>UND</v>
          </cell>
          <cell r="D1666">
            <v>60000</v>
          </cell>
          <cell r="E1666">
            <v>9600</v>
          </cell>
          <cell r="F1666">
            <v>69600</v>
          </cell>
        </row>
        <row r="1667">
          <cell r="A1667" t="str">
            <v>CONDENSADOR ARRANQUE P/MOTOR 1RF3 540-64</v>
          </cell>
          <cell r="B1667">
            <v>60900</v>
          </cell>
          <cell r="C1667" t="str">
            <v>UND</v>
          </cell>
          <cell r="D1667">
            <v>73080</v>
          </cell>
          <cell r="E1667">
            <v>11692.800000000001</v>
          </cell>
          <cell r="F1667">
            <v>84773</v>
          </cell>
        </row>
        <row r="1668">
          <cell r="A1668" t="str">
            <v>CONDENSADOR ARRANQUE P/MOTOR IRF3 216-25</v>
          </cell>
          <cell r="B1668">
            <v>30400</v>
          </cell>
          <cell r="C1668" t="str">
            <v>UND</v>
          </cell>
          <cell r="D1668">
            <v>36480</v>
          </cell>
          <cell r="E1668">
            <v>5836.8</v>
          </cell>
          <cell r="F1668">
            <v>42317</v>
          </cell>
        </row>
        <row r="1669">
          <cell r="A1669" t="str">
            <v>CONDENSADOR MONOFASICO EXTERIOR 100 KVAR</v>
          </cell>
          <cell r="B1669">
            <v>931430</v>
          </cell>
          <cell r="C1669" t="str">
            <v>UND</v>
          </cell>
          <cell r="D1669">
            <v>1117716</v>
          </cell>
          <cell r="E1669">
            <v>178834.56</v>
          </cell>
          <cell r="F1669">
            <v>1296551</v>
          </cell>
        </row>
        <row r="1670">
          <cell r="A1670" t="str">
            <v>CONDENSADOR MONOFASICO EXTERIOR 150 KVAR</v>
          </cell>
          <cell r="B1670">
            <v>996803</v>
          </cell>
          <cell r="C1670" t="str">
            <v>UND</v>
          </cell>
          <cell r="D1670">
            <v>1196163.5999999999</v>
          </cell>
          <cell r="E1670">
            <v>191386.17599999998</v>
          </cell>
          <cell r="F1670">
            <v>1387550</v>
          </cell>
        </row>
        <row r="1671">
          <cell r="A1671" t="str">
            <v>CONDENSADOR MONOFASICO EXTERIOR 50 KVAR</v>
          </cell>
          <cell r="B1671">
            <v>1242872</v>
          </cell>
          <cell r="C1671" t="str">
            <v>UND</v>
          </cell>
          <cell r="D1671">
            <v>1491446.4</v>
          </cell>
          <cell r="E1671">
            <v>238631.424</v>
          </cell>
          <cell r="F1671">
            <v>1730078</v>
          </cell>
        </row>
        <row r="1672">
          <cell r="A1672" t="str">
            <v>CONDENSADOR POTENCIA 10/8.4KVAR 240/220V</v>
          </cell>
          <cell r="B1672">
            <v>528000</v>
          </cell>
          <cell r="C1672" t="str">
            <v>UND</v>
          </cell>
          <cell r="D1672">
            <v>633600</v>
          </cell>
          <cell r="E1672">
            <v>101376</v>
          </cell>
          <cell r="F1672">
            <v>734976</v>
          </cell>
        </row>
        <row r="1673">
          <cell r="A1673" t="str">
            <v>CONDENSADOR POTENCIA 10/8.4KVAR 480/440V</v>
          </cell>
          <cell r="B1673">
            <v>346000</v>
          </cell>
          <cell r="C1673" t="str">
            <v>UND</v>
          </cell>
          <cell r="D1673">
            <v>415200</v>
          </cell>
          <cell r="E1673">
            <v>66432</v>
          </cell>
          <cell r="F1673">
            <v>481632</v>
          </cell>
        </row>
        <row r="1674">
          <cell r="A1674" t="str">
            <v>CONDENSADOR POTENCIA 15/12.6KVAR 480/440</v>
          </cell>
          <cell r="B1674">
            <v>470000</v>
          </cell>
          <cell r="C1674" t="str">
            <v>UND</v>
          </cell>
          <cell r="D1674">
            <v>564000</v>
          </cell>
          <cell r="E1674">
            <v>90240</v>
          </cell>
          <cell r="F1674">
            <v>654240</v>
          </cell>
        </row>
        <row r="1675">
          <cell r="A1675" t="str">
            <v>CONDENSADOR POTENCIA 6.5/5.41KVAR 240/22</v>
          </cell>
          <cell r="B1675">
            <v>364000</v>
          </cell>
          <cell r="C1675" t="str">
            <v>UND</v>
          </cell>
          <cell r="D1675">
            <v>436800</v>
          </cell>
          <cell r="E1675">
            <v>69888</v>
          </cell>
          <cell r="F1675">
            <v>506688</v>
          </cell>
        </row>
        <row r="1676">
          <cell r="A1676" t="str">
            <v>CONDENSADOR TRIF. 220V 3kVAr</v>
          </cell>
          <cell r="B1676">
            <v>43050</v>
          </cell>
          <cell r="C1676" t="str">
            <v>UND</v>
          </cell>
          <cell r="D1676">
            <v>51660</v>
          </cell>
          <cell r="E1676">
            <v>8265.6</v>
          </cell>
          <cell r="F1676">
            <v>59926</v>
          </cell>
        </row>
        <row r="1677">
          <cell r="A1677" t="str">
            <v>CONDENSADOR TRIF. 220V 9.15kVAr</v>
          </cell>
          <cell r="B1677">
            <v>175000</v>
          </cell>
          <cell r="C1677" t="str">
            <v>UND</v>
          </cell>
          <cell r="D1677">
            <v>210000</v>
          </cell>
          <cell r="E1677">
            <v>33600</v>
          </cell>
          <cell r="F1677">
            <v>243600</v>
          </cell>
        </row>
        <row r="1678">
          <cell r="A1678" t="str">
            <v>CONDESADOR ARRANQUE P/MOTOR 1RF3 340-408</v>
          </cell>
          <cell r="B1678">
            <v>40000</v>
          </cell>
          <cell r="C1678" t="str">
            <v>UND</v>
          </cell>
          <cell r="D1678">
            <v>48000</v>
          </cell>
          <cell r="E1678">
            <v>7680</v>
          </cell>
          <cell r="F1678">
            <v>55680</v>
          </cell>
        </row>
        <row r="1679">
          <cell r="A1679" t="str">
            <v>CONDUFLEX 1/2 PVC</v>
          </cell>
          <cell r="B1679">
            <v>312</v>
          </cell>
          <cell r="C1679" t="str">
            <v>ML</v>
          </cell>
          <cell r="D1679">
            <v>374.4</v>
          </cell>
          <cell r="E1679">
            <v>59.903999999999996</v>
          </cell>
          <cell r="F1679">
            <v>434</v>
          </cell>
        </row>
        <row r="1680">
          <cell r="A1680" t="str">
            <v>CONDUFLEX 1/2PVC</v>
          </cell>
          <cell r="B1680">
            <v>250</v>
          </cell>
          <cell r="C1680" t="str">
            <v>ML</v>
          </cell>
          <cell r="D1680">
            <v>300</v>
          </cell>
          <cell r="E1680">
            <v>48</v>
          </cell>
          <cell r="F1680">
            <v>348</v>
          </cell>
        </row>
        <row r="1681">
          <cell r="A1681" t="str">
            <v>CONDUFLEX 3/4 PVC</v>
          </cell>
          <cell r="B1681">
            <v>542</v>
          </cell>
          <cell r="C1681" t="str">
            <v>ML</v>
          </cell>
          <cell r="D1681">
            <v>650.4</v>
          </cell>
          <cell r="E1681">
            <v>104.06399999999999</v>
          </cell>
          <cell r="F1681">
            <v>754</v>
          </cell>
        </row>
        <row r="1682">
          <cell r="A1682" t="str">
            <v>CONDUFLEX 3/4 PVC</v>
          </cell>
          <cell r="B1682">
            <v>677</v>
          </cell>
          <cell r="C1682" t="str">
            <v>ML</v>
          </cell>
          <cell r="D1682">
            <v>812.4</v>
          </cell>
          <cell r="E1682">
            <v>129.98400000000001</v>
          </cell>
          <cell r="F1682">
            <v>942</v>
          </cell>
        </row>
        <row r="1683">
          <cell r="A1683" t="str">
            <v>CONDULETA 1" EN L</v>
          </cell>
          <cell r="B1683">
            <v>5230</v>
          </cell>
          <cell r="C1683" t="str">
            <v>ML</v>
          </cell>
          <cell r="D1683">
            <v>6276</v>
          </cell>
          <cell r="E1683">
            <v>1004.16</v>
          </cell>
          <cell r="F1683">
            <v>7280</v>
          </cell>
        </row>
        <row r="1684">
          <cell r="A1684" t="str">
            <v>CONDULETA 1" EN LB</v>
          </cell>
          <cell r="B1684">
            <v>8000</v>
          </cell>
          <cell r="C1684" t="str">
            <v>ML</v>
          </cell>
          <cell r="D1684">
            <v>9600</v>
          </cell>
          <cell r="E1684">
            <v>1536</v>
          </cell>
          <cell r="F1684">
            <v>11136</v>
          </cell>
        </row>
        <row r="1685">
          <cell r="A1685" t="str">
            <v>CONDULETA 1" EN LR</v>
          </cell>
          <cell r="B1685">
            <v>6500</v>
          </cell>
          <cell r="C1685" t="str">
            <v>ML</v>
          </cell>
          <cell r="D1685">
            <v>7800</v>
          </cell>
          <cell r="E1685">
            <v>1248</v>
          </cell>
          <cell r="F1685">
            <v>9048</v>
          </cell>
        </row>
        <row r="1686">
          <cell r="A1686" t="str">
            <v>CONDULETA 1" EN T</v>
          </cell>
          <cell r="B1686">
            <v>3165.3999023437505</v>
          </cell>
          <cell r="C1686" t="str">
            <v>ML</v>
          </cell>
          <cell r="D1686">
            <v>3798.4798828125004</v>
          </cell>
          <cell r="E1686">
            <v>607.75678125000002</v>
          </cell>
          <cell r="F1686">
            <v>4406</v>
          </cell>
        </row>
        <row r="1687">
          <cell r="A1687" t="str">
            <v>CONDULETA 1/2" EN  T</v>
          </cell>
          <cell r="B1687">
            <v>2758</v>
          </cell>
          <cell r="C1687" t="str">
            <v>ML</v>
          </cell>
          <cell r="D1687">
            <v>3309.6</v>
          </cell>
          <cell r="E1687">
            <v>529.53599999999994</v>
          </cell>
          <cell r="F1687">
            <v>3839</v>
          </cell>
        </row>
        <row r="1688">
          <cell r="A1688" t="str">
            <v>CONDULETA 1/2" LB</v>
          </cell>
          <cell r="B1688">
            <v>6000</v>
          </cell>
          <cell r="C1688" t="str">
            <v>ML</v>
          </cell>
          <cell r="D1688">
            <v>7200</v>
          </cell>
          <cell r="E1688">
            <v>1152</v>
          </cell>
          <cell r="F1688">
            <v>8352</v>
          </cell>
        </row>
        <row r="1689">
          <cell r="A1689" t="str">
            <v>CONDULETA 1/2" LR</v>
          </cell>
          <cell r="B1689">
            <v>6000</v>
          </cell>
          <cell r="C1689" t="str">
            <v>ML</v>
          </cell>
          <cell r="D1689">
            <v>7200</v>
          </cell>
          <cell r="E1689">
            <v>1152</v>
          </cell>
          <cell r="F1689">
            <v>8352</v>
          </cell>
        </row>
        <row r="1690">
          <cell r="A1690" t="str">
            <v>CONDULETA 1/2" RECTA</v>
          </cell>
          <cell r="B1690">
            <v>2758</v>
          </cell>
          <cell r="C1690" t="str">
            <v>ML</v>
          </cell>
          <cell r="D1690">
            <v>3309.6</v>
          </cell>
          <cell r="E1690">
            <v>529.53599999999994</v>
          </cell>
          <cell r="F1690">
            <v>3839</v>
          </cell>
        </row>
        <row r="1691">
          <cell r="A1691" t="str">
            <v>CONDULETA 11/2" EN  L</v>
          </cell>
          <cell r="B1691">
            <v>15000</v>
          </cell>
          <cell r="C1691" t="str">
            <v>ML</v>
          </cell>
          <cell r="D1691">
            <v>18000</v>
          </cell>
          <cell r="E1691">
            <v>2880</v>
          </cell>
          <cell r="F1691">
            <v>20880</v>
          </cell>
        </row>
        <row r="1692">
          <cell r="A1692" t="str">
            <v>CONDULETA 11/2" EN LB</v>
          </cell>
          <cell r="B1692">
            <v>11148</v>
          </cell>
          <cell r="C1692" t="str">
            <v>ML</v>
          </cell>
          <cell r="D1692">
            <v>13377.6</v>
          </cell>
          <cell r="E1692">
            <v>2140.4160000000002</v>
          </cell>
          <cell r="F1692">
            <v>15518</v>
          </cell>
        </row>
        <row r="1693">
          <cell r="A1693" t="str">
            <v>CONDULETA 11/4" EN L</v>
          </cell>
          <cell r="B1693">
            <v>9700</v>
          </cell>
          <cell r="C1693" t="str">
            <v>ML</v>
          </cell>
          <cell r="D1693">
            <v>11640</v>
          </cell>
          <cell r="E1693">
            <v>1862.4</v>
          </cell>
          <cell r="F1693">
            <v>13502</v>
          </cell>
        </row>
        <row r="1694">
          <cell r="A1694" t="str">
            <v>CONDULETA 2" EN L</v>
          </cell>
          <cell r="B1694">
            <v>21600</v>
          </cell>
          <cell r="C1694" t="str">
            <v>ML</v>
          </cell>
          <cell r="D1694">
            <v>25920</v>
          </cell>
          <cell r="E1694">
            <v>4147.2</v>
          </cell>
          <cell r="F1694">
            <v>30067</v>
          </cell>
        </row>
        <row r="1695">
          <cell r="A1695" t="str">
            <v>CONDULETA 21/2" L INTERPERIE</v>
          </cell>
          <cell r="B1695">
            <v>39699.80078125</v>
          </cell>
          <cell r="C1695" t="str">
            <v>ML</v>
          </cell>
          <cell r="D1695">
            <v>47639.760937499996</v>
          </cell>
          <cell r="E1695">
            <v>7622.3617499999991</v>
          </cell>
          <cell r="F1695">
            <v>55262</v>
          </cell>
        </row>
        <row r="1696">
          <cell r="A1696" t="str">
            <v>CONDULETA 3/4 RECTA</v>
          </cell>
          <cell r="B1696">
            <v>3206</v>
          </cell>
          <cell r="C1696" t="str">
            <v>ML</v>
          </cell>
          <cell r="D1696">
            <v>3847.2</v>
          </cell>
          <cell r="E1696">
            <v>615.55200000000002</v>
          </cell>
          <cell r="F1696">
            <v>4463</v>
          </cell>
        </row>
        <row r="1697">
          <cell r="A1697" t="str">
            <v>CONDULETA 3/4" LB</v>
          </cell>
          <cell r="B1697">
            <v>6000</v>
          </cell>
          <cell r="C1697" t="str">
            <v>ML</v>
          </cell>
          <cell r="D1697">
            <v>7200</v>
          </cell>
          <cell r="E1697">
            <v>1152</v>
          </cell>
          <cell r="F1697">
            <v>8352</v>
          </cell>
        </row>
        <row r="1698">
          <cell r="A1698" t="str">
            <v>CONDULETA 3/4" LR</v>
          </cell>
          <cell r="B1698">
            <v>6000</v>
          </cell>
          <cell r="C1698" t="str">
            <v>ML</v>
          </cell>
          <cell r="D1698">
            <v>7200</v>
          </cell>
          <cell r="E1698">
            <v>1152</v>
          </cell>
          <cell r="F1698">
            <v>8352</v>
          </cell>
        </row>
        <row r="1699">
          <cell r="A1699" t="str">
            <v>CONDULETA 3/4" T</v>
          </cell>
          <cell r="B1699">
            <v>3206</v>
          </cell>
          <cell r="C1699" t="str">
            <v>ML</v>
          </cell>
          <cell r="D1699">
            <v>3847.2</v>
          </cell>
          <cell r="E1699">
            <v>615.55200000000002</v>
          </cell>
          <cell r="F1699">
            <v>4463</v>
          </cell>
        </row>
        <row r="1700">
          <cell r="A1700" t="str">
            <v>CONDULETA EN C 3/4 SIN TAPA</v>
          </cell>
          <cell r="B1700">
            <v>2539.60009765625</v>
          </cell>
          <cell r="C1700" t="str">
            <v>ML</v>
          </cell>
          <cell r="D1700">
            <v>3047.5201171875001</v>
          </cell>
          <cell r="E1700">
            <v>487.60321875</v>
          </cell>
          <cell r="F1700">
            <v>3535</v>
          </cell>
        </row>
        <row r="1701">
          <cell r="A1701" t="str">
            <v>CONDULETA EN L 11/2 U.S.A. SIN TAPA</v>
          </cell>
          <cell r="B1701">
            <v>705.59997558593795</v>
          </cell>
          <cell r="C1701" t="str">
            <v>ML</v>
          </cell>
          <cell r="D1701">
            <v>846.71997070312557</v>
          </cell>
          <cell r="E1701">
            <v>135.47519531250009</v>
          </cell>
          <cell r="F1701">
            <v>982</v>
          </cell>
        </row>
        <row r="1702">
          <cell r="A1702" t="str">
            <v>CONDULETA EN T 11/2 INTERPERIE USA</v>
          </cell>
          <cell r="B1702">
            <v>9874.2001953125018</v>
          </cell>
          <cell r="C1702" t="str">
            <v>ML</v>
          </cell>
          <cell r="D1702">
            <v>11849.040234375001</v>
          </cell>
          <cell r="E1702">
            <v>1895.8464375000003</v>
          </cell>
          <cell r="F1702">
            <v>13745</v>
          </cell>
        </row>
        <row r="1703">
          <cell r="A1703" t="str">
            <v>CONDULETA EN T 3/4 INTERPERIE ARLINGTON</v>
          </cell>
          <cell r="B1703">
            <v>3103.80004882813</v>
          </cell>
          <cell r="C1703" t="str">
            <v>ML</v>
          </cell>
          <cell r="D1703">
            <v>3724.5600585937559</v>
          </cell>
          <cell r="E1703">
            <v>595.92960937500095</v>
          </cell>
          <cell r="F1703">
            <v>4320</v>
          </cell>
        </row>
        <row r="1704">
          <cell r="A1704" t="str">
            <v>CONDULETA LB  2  TIPO LIVIANA AMERICANA</v>
          </cell>
          <cell r="B1704">
            <v>28700</v>
          </cell>
          <cell r="C1704" t="str">
            <v>ML</v>
          </cell>
          <cell r="D1704">
            <v>34440</v>
          </cell>
          <cell r="E1704">
            <v>5510.4000000000005</v>
          </cell>
          <cell r="F1704">
            <v>39950</v>
          </cell>
        </row>
        <row r="1705">
          <cell r="A1705" t="str">
            <v>CONDULETA EN T 11/2 U.S.A. SIN TAPA</v>
          </cell>
          <cell r="B1705">
            <v>7053.2001953124991</v>
          </cell>
          <cell r="C1705" t="str">
            <v>ML</v>
          </cell>
          <cell r="D1705">
            <v>8463.8402343749985</v>
          </cell>
          <cell r="E1705">
            <v>1354.2144374999998</v>
          </cell>
          <cell r="F1705">
            <v>9818</v>
          </cell>
        </row>
        <row r="1706">
          <cell r="A1706" t="str">
            <v>CONDULETA DE 4"</v>
          </cell>
          <cell r="B1706">
            <v>65000</v>
          </cell>
          <cell r="C1706" t="str">
            <v>UND</v>
          </cell>
          <cell r="D1706">
            <v>78000</v>
          </cell>
          <cell r="E1706">
            <v>12480</v>
          </cell>
          <cell r="F1706">
            <v>90480</v>
          </cell>
        </row>
        <row r="1707">
          <cell r="A1707" t="str">
            <v>CONECTOR AISLADO 1/0-300,1/0-300AWG</v>
          </cell>
          <cell r="B1707">
            <v>5000</v>
          </cell>
          <cell r="C1707" t="str">
            <v>UND</v>
          </cell>
          <cell r="D1707">
            <v>6000</v>
          </cell>
          <cell r="E1707">
            <v>960</v>
          </cell>
          <cell r="F1707">
            <v>6960</v>
          </cell>
        </row>
        <row r="1708">
          <cell r="A1708" t="str">
            <v>CONECTOR AISLADO 6-3/0,6-3/0AWG</v>
          </cell>
          <cell r="B1708">
            <v>5000</v>
          </cell>
          <cell r="C1708" t="str">
            <v>UND</v>
          </cell>
          <cell r="D1708">
            <v>6000</v>
          </cell>
          <cell r="E1708">
            <v>960</v>
          </cell>
          <cell r="F1708">
            <v>6960</v>
          </cell>
        </row>
        <row r="1709">
          <cell r="A1709" t="str">
            <v>CONECTOR ALUMINIO -ALUMINIO 1/2X21/2"(3P</v>
          </cell>
          <cell r="B1709">
            <v>13345</v>
          </cell>
          <cell r="C1709" t="str">
            <v>UND</v>
          </cell>
          <cell r="D1709">
            <v>16014</v>
          </cell>
          <cell r="E1709">
            <v>2562.2400000000002</v>
          </cell>
          <cell r="F1709">
            <v>18576</v>
          </cell>
        </row>
        <row r="1710">
          <cell r="A1710" t="str">
            <v>CONECTOR ALUMINIO ALUMINIO 2/0 -8PERNOS</v>
          </cell>
          <cell r="B1710">
            <v>29500</v>
          </cell>
          <cell r="C1710" t="str">
            <v>UND</v>
          </cell>
          <cell r="D1710">
            <v>35400</v>
          </cell>
          <cell r="E1710">
            <v>5664</v>
          </cell>
          <cell r="F1710">
            <v>41064</v>
          </cell>
        </row>
        <row r="1711">
          <cell r="A1711" t="str">
            <v>CONECTOR ALUMINIO-ALUMINIO (1PERNO)</v>
          </cell>
          <cell r="B1711">
            <v>1012</v>
          </cell>
          <cell r="C1711" t="str">
            <v>UND</v>
          </cell>
          <cell r="D1711">
            <v>1214.3999999999999</v>
          </cell>
          <cell r="E1711">
            <v>194.30399999999997</v>
          </cell>
          <cell r="F1711">
            <v>1409</v>
          </cell>
        </row>
        <row r="1712">
          <cell r="A1712" t="str">
            <v>CONECTOR ALUMINIO-ALUMINIO (2 PERNOS)</v>
          </cell>
          <cell r="B1712">
            <v>1575.19995117188</v>
          </cell>
          <cell r="C1712" t="str">
            <v>UND</v>
          </cell>
          <cell r="D1712">
            <v>1890.2399414062559</v>
          </cell>
          <cell r="E1712">
            <v>302.43839062500092</v>
          </cell>
          <cell r="F1712">
            <v>2193</v>
          </cell>
        </row>
        <row r="1713">
          <cell r="A1713" t="str">
            <v>CONECTOR ALUMINIO-ALUMINIO 266.8 4PERNOS</v>
          </cell>
          <cell r="B1713">
            <v>40975</v>
          </cell>
          <cell r="C1713" t="str">
            <v>UND</v>
          </cell>
          <cell r="D1713">
            <v>49170</v>
          </cell>
          <cell r="E1713">
            <v>7867.2</v>
          </cell>
          <cell r="F1713">
            <v>57037</v>
          </cell>
        </row>
        <row r="1714">
          <cell r="A1714" t="str">
            <v>CONECTOR AMPHENOL 5A 550V</v>
          </cell>
          <cell r="B1714">
            <v>2821</v>
          </cell>
          <cell r="C1714" t="str">
            <v>UND</v>
          </cell>
          <cell r="D1714">
            <v>3385.2</v>
          </cell>
          <cell r="E1714">
            <v>541.63199999999995</v>
          </cell>
          <cell r="F1714">
            <v>3927</v>
          </cell>
        </row>
        <row r="1715">
          <cell r="A1715" t="str">
            <v>CONECTOR AP-1 ACSR:6,4,2 ASC:6,4,2</v>
          </cell>
          <cell r="B1715">
            <v>323</v>
          </cell>
          <cell r="C1715" t="str">
            <v>UND</v>
          </cell>
          <cell r="D1715">
            <v>387.59999999999997</v>
          </cell>
          <cell r="E1715">
            <v>62.015999999999998</v>
          </cell>
          <cell r="F1715">
            <v>450</v>
          </cell>
        </row>
        <row r="1716">
          <cell r="A1716" t="str">
            <v>CONECTOR AP-2 ACSR:2,1,1/0,2/0ASC:1/0,2/</v>
          </cell>
          <cell r="B1716">
            <v>430</v>
          </cell>
          <cell r="C1716" t="str">
            <v>UND</v>
          </cell>
          <cell r="D1716">
            <v>516</v>
          </cell>
          <cell r="E1716">
            <v>82.56</v>
          </cell>
          <cell r="F1716">
            <v>599</v>
          </cell>
        </row>
        <row r="1717">
          <cell r="A1717" t="str">
            <v>CONECTOR AUTODESFORRE AZUL</v>
          </cell>
          <cell r="B1717">
            <v>267</v>
          </cell>
          <cell r="C1717" t="str">
            <v>UND</v>
          </cell>
          <cell r="D1717">
            <v>320.39999999999998</v>
          </cell>
          <cell r="E1717">
            <v>51.263999999999996</v>
          </cell>
          <cell r="F1717">
            <v>372</v>
          </cell>
        </row>
        <row r="1718">
          <cell r="A1718" t="str">
            <v>CONECTOR AUTODESFORRE ROJO</v>
          </cell>
          <cell r="B1718">
            <v>408</v>
          </cell>
          <cell r="C1718" t="str">
            <v>UND</v>
          </cell>
          <cell r="D1718">
            <v>489.59999999999997</v>
          </cell>
          <cell r="E1718">
            <v>78.335999999999999</v>
          </cell>
          <cell r="F1718">
            <v>568</v>
          </cell>
        </row>
        <row r="1719">
          <cell r="A1719" t="str">
            <v>CONECTOR BIMET.CON CHAQUETA</v>
          </cell>
          <cell r="B1719">
            <v>5000</v>
          </cell>
          <cell r="C1719" t="str">
            <v>UND</v>
          </cell>
          <cell r="D1719">
            <v>6000</v>
          </cell>
          <cell r="E1719">
            <v>960</v>
          </cell>
          <cell r="F1719">
            <v>6960</v>
          </cell>
        </row>
        <row r="1720">
          <cell r="A1720" t="str">
            <v>CONECTOR BIMET.CON CHAQUETA 2/0-4/0</v>
          </cell>
          <cell r="B1720">
            <v>5000</v>
          </cell>
          <cell r="C1720" t="str">
            <v>UND</v>
          </cell>
          <cell r="D1720">
            <v>6000</v>
          </cell>
          <cell r="E1720">
            <v>960</v>
          </cell>
          <cell r="F1720">
            <v>6960</v>
          </cell>
        </row>
        <row r="1721">
          <cell r="A1721" t="str">
            <v>CONECTOR BIMET.CON CHAQUETA 2-1/0</v>
          </cell>
          <cell r="B1721">
            <v>5000</v>
          </cell>
          <cell r="C1721" t="str">
            <v>UND</v>
          </cell>
          <cell r="D1721">
            <v>6000</v>
          </cell>
          <cell r="E1721">
            <v>960</v>
          </cell>
          <cell r="F1721">
            <v>6960</v>
          </cell>
        </row>
        <row r="1722">
          <cell r="A1722" t="str">
            <v>CONECTOR BIMET.CON CHAQUETA REF:P150 2/0</v>
          </cell>
          <cell r="B1722">
            <v>9000</v>
          </cell>
          <cell r="C1722" t="str">
            <v>UND</v>
          </cell>
          <cell r="D1722">
            <v>10800</v>
          </cell>
          <cell r="E1722">
            <v>1728</v>
          </cell>
          <cell r="F1722">
            <v>12528</v>
          </cell>
        </row>
        <row r="1723">
          <cell r="A1723" t="str">
            <v>CONECTOR BIMET.CON CHAQUETA REF:P50</v>
          </cell>
          <cell r="B1723">
            <v>5000</v>
          </cell>
          <cell r="C1723" t="str">
            <v>UND</v>
          </cell>
          <cell r="D1723">
            <v>6000</v>
          </cell>
          <cell r="E1723">
            <v>960</v>
          </cell>
          <cell r="F1723">
            <v>6960</v>
          </cell>
        </row>
        <row r="1724">
          <cell r="A1724" t="str">
            <v>CONECTOR BIMET.CON CHAQUETA REF:P95 1/0-</v>
          </cell>
          <cell r="B1724">
            <v>5000</v>
          </cell>
          <cell r="C1724" t="str">
            <v>UND</v>
          </cell>
          <cell r="D1724">
            <v>6000</v>
          </cell>
          <cell r="E1724">
            <v>960</v>
          </cell>
          <cell r="F1724">
            <v>6960</v>
          </cell>
        </row>
        <row r="1725">
          <cell r="A1725" t="str">
            <v>CONECTOR BIMETALICO 1/0AWG 1398AMP.</v>
          </cell>
          <cell r="B1725">
            <v>35200</v>
          </cell>
          <cell r="C1725" t="str">
            <v>UND</v>
          </cell>
          <cell r="D1725">
            <v>42240</v>
          </cell>
          <cell r="E1725">
            <v>6758.4000000000005</v>
          </cell>
          <cell r="F1725">
            <v>48998</v>
          </cell>
        </row>
        <row r="1726">
          <cell r="A1726" t="str">
            <v>CONECTOR BIMETALICO 2/0AWG 3008AMP.</v>
          </cell>
          <cell r="B1726">
            <v>44220</v>
          </cell>
          <cell r="C1726" t="str">
            <v>UND</v>
          </cell>
          <cell r="D1726">
            <v>53064</v>
          </cell>
          <cell r="E1726">
            <v>8490.24</v>
          </cell>
          <cell r="F1726">
            <v>61554</v>
          </cell>
        </row>
        <row r="1727">
          <cell r="A1727" t="str">
            <v>CONECTOR BIMETALICO 2AWG 1658AMP.</v>
          </cell>
          <cell r="B1727">
            <v>15510</v>
          </cell>
          <cell r="C1727" t="str">
            <v>UND</v>
          </cell>
          <cell r="D1727">
            <v>18612</v>
          </cell>
          <cell r="E1727">
            <v>2977.92</v>
          </cell>
          <cell r="F1727">
            <v>21590</v>
          </cell>
        </row>
        <row r="1728">
          <cell r="A1728" t="str">
            <v>CONECTOR BIMETALICO 4/0AWG 2189AMP.</v>
          </cell>
          <cell r="B1728">
            <v>51508</v>
          </cell>
          <cell r="C1728" t="str">
            <v>UND</v>
          </cell>
          <cell r="D1728">
            <v>61809.599999999999</v>
          </cell>
          <cell r="E1728">
            <v>9889.5360000000001</v>
          </cell>
          <cell r="F1728">
            <v>71699</v>
          </cell>
        </row>
        <row r="1729">
          <cell r="A1729" t="str">
            <v>CONECTOR BIMETALICO 5/16X11/2"(1PERNO)</v>
          </cell>
          <cell r="B1729">
            <v>1380.5</v>
          </cell>
          <cell r="C1729" t="str">
            <v>UND</v>
          </cell>
          <cell r="D1729">
            <v>1656.6</v>
          </cell>
          <cell r="E1729">
            <v>265.05599999999998</v>
          </cell>
          <cell r="F1729">
            <v>1922</v>
          </cell>
        </row>
        <row r="1730">
          <cell r="A1730" t="str">
            <v>CONECTOR BIMETALICO 5/16X11/2"(2PERNO)</v>
          </cell>
          <cell r="B1730">
            <v>2022</v>
          </cell>
          <cell r="C1730" t="str">
            <v>UND</v>
          </cell>
          <cell r="D1730">
            <v>2426.4</v>
          </cell>
          <cell r="E1730">
            <v>388.22400000000005</v>
          </cell>
          <cell r="F1730">
            <v>2815</v>
          </cell>
        </row>
        <row r="1731">
          <cell r="A1731" t="str">
            <v>CONECTOR CU TIPO PALA PARA 150A</v>
          </cell>
          <cell r="B1731">
            <v>13517</v>
          </cell>
          <cell r="C1731" t="str">
            <v>UND</v>
          </cell>
          <cell r="D1731">
            <v>16220.4</v>
          </cell>
          <cell r="E1731">
            <v>2595.2640000000001</v>
          </cell>
          <cell r="F1731">
            <v>18816</v>
          </cell>
        </row>
        <row r="1732">
          <cell r="A1732" t="str">
            <v>CONECTOR CURVO 1 U.S.A</v>
          </cell>
          <cell r="B1732">
            <v>6064.7998046875009</v>
          </cell>
          <cell r="C1732" t="str">
            <v>UND</v>
          </cell>
          <cell r="D1732">
            <v>7277.7597656250009</v>
          </cell>
          <cell r="E1732">
            <v>1164.4415625000001</v>
          </cell>
          <cell r="F1732">
            <v>8442</v>
          </cell>
        </row>
        <row r="1733">
          <cell r="A1733" t="str">
            <v>CONECTOR CURVO 1/2 NL</v>
          </cell>
          <cell r="B1733">
            <v>1330</v>
          </cell>
          <cell r="C1733" t="str">
            <v>UND</v>
          </cell>
          <cell r="D1733">
            <v>1596</v>
          </cell>
          <cell r="E1733">
            <v>255.36</v>
          </cell>
          <cell r="F1733">
            <v>1851</v>
          </cell>
        </row>
        <row r="1734">
          <cell r="A1734" t="str">
            <v>CONECTOR CURVO 3/4 NAL</v>
          </cell>
          <cell r="B1734">
            <v>1820</v>
          </cell>
          <cell r="C1734" t="str">
            <v>UND</v>
          </cell>
          <cell r="D1734">
            <v>2184</v>
          </cell>
          <cell r="E1734">
            <v>349.44</v>
          </cell>
          <cell r="F1734">
            <v>2533</v>
          </cell>
        </row>
        <row r="1735">
          <cell r="A1735" t="str">
            <v>CONECTOR CURVO U.S.A. 3/4</v>
          </cell>
          <cell r="B1735">
            <v>3949.3999023437505</v>
          </cell>
          <cell r="C1735" t="str">
            <v>UND</v>
          </cell>
          <cell r="D1735">
            <v>4739.2798828125005</v>
          </cell>
          <cell r="E1735">
            <v>758.28478125000015</v>
          </cell>
          <cell r="F1735">
            <v>5498</v>
          </cell>
        </row>
        <row r="1736">
          <cell r="A1736" t="str">
            <v>CONECTOR DBH REF:YH0-100</v>
          </cell>
          <cell r="B1736">
            <v>4000</v>
          </cell>
          <cell r="C1736" t="str">
            <v>UND</v>
          </cell>
          <cell r="D1736">
            <v>4800</v>
          </cell>
          <cell r="E1736">
            <v>768</v>
          </cell>
          <cell r="F1736">
            <v>5568</v>
          </cell>
        </row>
        <row r="1737">
          <cell r="A1737" t="str">
            <v>CONECTOR DBH-2 ACSR:1/0-2/0 ASC:2/0-3/0</v>
          </cell>
          <cell r="B1737">
            <v>1300</v>
          </cell>
          <cell r="C1737" t="str">
            <v>UND</v>
          </cell>
          <cell r="D1737">
            <v>1560</v>
          </cell>
          <cell r="E1737">
            <v>249.6</v>
          </cell>
          <cell r="F1737">
            <v>1810</v>
          </cell>
        </row>
        <row r="1738">
          <cell r="A1738" t="str">
            <v>CONECTOR DBH-3 ACSR:3/0-4/0 ASC:4/0</v>
          </cell>
          <cell r="B1738">
            <v>1216</v>
          </cell>
          <cell r="C1738" t="str">
            <v>UND</v>
          </cell>
          <cell r="D1738">
            <v>1459.2</v>
          </cell>
          <cell r="E1738">
            <v>233.47200000000001</v>
          </cell>
          <cell r="F1738">
            <v>1693</v>
          </cell>
        </row>
        <row r="1739">
          <cell r="A1739" t="str">
            <v>CONECTOR DBH-4 ACSR:1,1/0,2/0 ASC:1-3</v>
          </cell>
          <cell r="B1739">
            <v>1238</v>
          </cell>
          <cell r="C1739" t="str">
            <v>UND</v>
          </cell>
          <cell r="D1739">
            <v>1485.6</v>
          </cell>
          <cell r="E1739">
            <v>237.696</v>
          </cell>
          <cell r="F1739">
            <v>1723</v>
          </cell>
        </row>
        <row r="1740">
          <cell r="A1740" t="str">
            <v>CONECTOR DBH-5 ACSR 3/0,4/0 ASC:3/0,4/0</v>
          </cell>
          <cell r="B1740">
            <v>1528</v>
          </cell>
          <cell r="C1740" t="str">
            <v>UND</v>
          </cell>
          <cell r="D1740">
            <v>1833.6</v>
          </cell>
          <cell r="E1740">
            <v>293.37599999999998</v>
          </cell>
          <cell r="F1740">
            <v>2127</v>
          </cell>
        </row>
        <row r="1741">
          <cell r="A1741" t="str">
            <v>CONECTOR DBH-6 ACSR:6,4,3,2ASC:6,4,3,2,1</v>
          </cell>
          <cell r="B1741">
            <v>799</v>
          </cell>
          <cell r="C1741" t="str">
            <v>UND</v>
          </cell>
          <cell r="D1741">
            <v>958.8</v>
          </cell>
          <cell r="E1741">
            <v>153.40799999999999</v>
          </cell>
          <cell r="F1741">
            <v>1112</v>
          </cell>
        </row>
        <row r="1742">
          <cell r="A1742" t="str">
            <v>CONECTOR DBH-7 ACSR:3/0,4/0 ASC:3/0,4/0</v>
          </cell>
          <cell r="B1742">
            <v>1333</v>
          </cell>
          <cell r="C1742" t="str">
            <v>UND</v>
          </cell>
          <cell r="D1742">
            <v>1599.6</v>
          </cell>
          <cell r="E1742">
            <v>255.93599999999998</v>
          </cell>
          <cell r="F1742">
            <v>1856</v>
          </cell>
        </row>
        <row r="1743">
          <cell r="A1743" t="str">
            <v>CONECTOR DBH-8 ACSR:4,3,2,1,1/0 ASC:1/0</v>
          </cell>
          <cell r="B1743">
            <v>805</v>
          </cell>
          <cell r="C1743" t="str">
            <v>UND</v>
          </cell>
          <cell r="D1743">
            <v>966</v>
          </cell>
          <cell r="E1743">
            <v>154.56</v>
          </cell>
          <cell r="F1743">
            <v>1121</v>
          </cell>
        </row>
        <row r="1744">
          <cell r="A1744" t="str">
            <v>CONECTOR DE RESORTE AMARILLO CALY</v>
          </cell>
          <cell r="B1744">
            <v>99.400001525878906</v>
          </cell>
          <cell r="C1744" t="str">
            <v>UND</v>
          </cell>
          <cell r="D1744">
            <v>119.28000183105468</v>
          </cell>
          <cell r="E1744">
            <v>19.084800292968747</v>
          </cell>
          <cell r="F1744">
            <v>138</v>
          </cell>
        </row>
        <row r="1745">
          <cell r="A1745" t="str">
            <v>CONECTOR KSU 1-250MCM  BURDY</v>
          </cell>
          <cell r="B1745">
            <v>1692.59997558594</v>
          </cell>
          <cell r="C1745" t="str">
            <v>UND</v>
          </cell>
          <cell r="D1745">
            <v>2031.1199707031278</v>
          </cell>
          <cell r="E1745">
            <v>324.97919531250045</v>
          </cell>
          <cell r="F1745">
            <v>2356</v>
          </cell>
        </row>
        <row r="1746">
          <cell r="A1746" t="str">
            <v>CONECTOR KSU 29 BURDY</v>
          </cell>
          <cell r="B1746">
            <v>1692.59997558594</v>
          </cell>
          <cell r="C1746" t="str">
            <v>UND</v>
          </cell>
          <cell r="D1746">
            <v>2031.1199707031278</v>
          </cell>
          <cell r="E1746">
            <v>324.97919531250045</v>
          </cell>
          <cell r="F1746">
            <v>2356</v>
          </cell>
        </row>
        <row r="1747">
          <cell r="A1747" t="str">
            <v>CONECTOR KSU-22</v>
          </cell>
          <cell r="B1747">
            <v>3000</v>
          </cell>
          <cell r="C1747" t="str">
            <v>UND</v>
          </cell>
          <cell r="D1747">
            <v>3600</v>
          </cell>
          <cell r="E1747">
            <v>576</v>
          </cell>
          <cell r="F1747">
            <v>4176</v>
          </cell>
        </row>
        <row r="1748">
          <cell r="A1748" t="str">
            <v>CONECTOR P/CABLE GUARDA 1/4  2 PERNOS</v>
          </cell>
          <cell r="B1748">
            <v>3245</v>
          </cell>
          <cell r="C1748" t="str">
            <v>UND</v>
          </cell>
          <cell r="D1748">
            <v>3894</v>
          </cell>
          <cell r="E1748">
            <v>623.04</v>
          </cell>
          <cell r="F1748">
            <v>4517</v>
          </cell>
        </row>
        <row r="1749">
          <cell r="A1749" t="str">
            <v>CONECTOR PARA MANDO MOTOR ABB</v>
          </cell>
          <cell r="B1749">
            <v>18000</v>
          </cell>
          <cell r="C1749" t="str">
            <v>UND</v>
          </cell>
          <cell r="D1749">
            <v>21600</v>
          </cell>
          <cell r="E1749">
            <v>3456</v>
          </cell>
          <cell r="F1749">
            <v>25056</v>
          </cell>
        </row>
        <row r="1750">
          <cell r="A1750" t="str">
            <v>CONECTOR PARA VARILLA COOPERWELD</v>
          </cell>
          <cell r="B1750">
            <v>1217</v>
          </cell>
          <cell r="C1750" t="str">
            <v>UND</v>
          </cell>
          <cell r="D1750">
            <v>1460.3999999999999</v>
          </cell>
          <cell r="E1750">
            <v>233.66399999999999</v>
          </cell>
          <cell r="F1750">
            <v>1694</v>
          </cell>
        </row>
        <row r="1751">
          <cell r="A1751" t="str">
            <v>CONECTOR RECTO 1" NACIONAL</v>
          </cell>
          <cell r="B1751">
            <v>352.79998779296898</v>
          </cell>
          <cell r="C1751" t="str">
            <v>UND</v>
          </cell>
          <cell r="D1751">
            <v>423.35998535156278</v>
          </cell>
          <cell r="E1751">
            <v>67.737597656250045</v>
          </cell>
          <cell r="F1751">
            <v>491</v>
          </cell>
        </row>
        <row r="1752">
          <cell r="A1752" t="str">
            <v>CONECTOR RECTO 1" USA</v>
          </cell>
          <cell r="B1752">
            <v>4550</v>
          </cell>
          <cell r="C1752" t="str">
            <v>UND</v>
          </cell>
          <cell r="D1752">
            <v>5460</v>
          </cell>
          <cell r="E1752">
            <v>873.6</v>
          </cell>
          <cell r="F1752">
            <v>6334</v>
          </cell>
        </row>
        <row r="1753">
          <cell r="A1753" t="str">
            <v>CONECTOR RECTO 1/2 NAL</v>
          </cell>
          <cell r="B1753">
            <v>4000</v>
          </cell>
          <cell r="C1753" t="str">
            <v>UND</v>
          </cell>
          <cell r="D1753">
            <v>4800</v>
          </cell>
          <cell r="E1753">
            <v>768</v>
          </cell>
          <cell r="F1753">
            <v>5568</v>
          </cell>
        </row>
        <row r="1754">
          <cell r="A1754" t="str">
            <v>CONECTOR RECTO 1/2 USA</v>
          </cell>
          <cell r="B1754">
            <v>1411.19995117188</v>
          </cell>
          <cell r="C1754" t="str">
            <v>UND</v>
          </cell>
          <cell r="D1754">
            <v>1693.4399414062559</v>
          </cell>
          <cell r="E1754">
            <v>270.95039062500098</v>
          </cell>
          <cell r="F1754">
            <v>1964</v>
          </cell>
        </row>
        <row r="1755">
          <cell r="A1755" t="str">
            <v>CONECTOR RECTO 11/2</v>
          </cell>
          <cell r="B1755">
            <v>10747.799804687498</v>
          </cell>
          <cell r="C1755" t="str">
            <v>UND</v>
          </cell>
          <cell r="D1755">
            <v>12897.359765624997</v>
          </cell>
          <cell r="E1755">
            <v>2063.5775624999997</v>
          </cell>
          <cell r="F1755">
            <v>14961</v>
          </cell>
        </row>
        <row r="1756">
          <cell r="A1756" t="str">
            <v>CONECTOR RECTO 11/4 NAL</v>
          </cell>
          <cell r="B1756">
            <v>4000</v>
          </cell>
          <cell r="C1756" t="str">
            <v>UND</v>
          </cell>
          <cell r="D1756">
            <v>4800</v>
          </cell>
          <cell r="E1756">
            <v>768</v>
          </cell>
          <cell r="F1756">
            <v>5568</v>
          </cell>
        </row>
        <row r="1757">
          <cell r="A1757" t="str">
            <v>CONECTOR RECTO 2 U.S.A</v>
          </cell>
          <cell r="B1757">
            <v>12003.599609375</v>
          </cell>
          <cell r="C1757" t="str">
            <v>UND</v>
          </cell>
          <cell r="D1757">
            <v>14404.319531249999</v>
          </cell>
          <cell r="E1757">
            <v>2304.6911249999998</v>
          </cell>
          <cell r="F1757">
            <v>16709</v>
          </cell>
        </row>
        <row r="1758">
          <cell r="A1758" t="str">
            <v>CONECTOR RECTO 3/4 U.S.A</v>
          </cell>
          <cell r="B1758">
            <v>2115.3999023437505</v>
          </cell>
          <cell r="C1758" t="str">
            <v>UND</v>
          </cell>
          <cell r="D1758">
            <v>2538.4798828125004</v>
          </cell>
          <cell r="E1758">
            <v>406.15678125000005</v>
          </cell>
          <cell r="F1758">
            <v>2945</v>
          </cell>
        </row>
        <row r="1759">
          <cell r="A1759" t="str">
            <v>CONECTOR RECTO ALUMINIO  EN PALA 80X80</v>
          </cell>
          <cell r="B1759">
            <v>70000</v>
          </cell>
          <cell r="C1759" t="str">
            <v>UND</v>
          </cell>
          <cell r="D1759">
            <v>84000</v>
          </cell>
          <cell r="E1759">
            <v>13440</v>
          </cell>
          <cell r="F1759">
            <v>97440</v>
          </cell>
        </row>
        <row r="1760">
          <cell r="A1760" t="str">
            <v>CONECTOR RELLENO PARA EMPALME UR</v>
          </cell>
          <cell r="B1760">
            <v>80</v>
          </cell>
          <cell r="C1760" t="str">
            <v>UND</v>
          </cell>
          <cell r="D1760">
            <v>96</v>
          </cell>
          <cell r="E1760">
            <v>15.36</v>
          </cell>
          <cell r="F1760">
            <v>111</v>
          </cell>
        </row>
        <row r="1761">
          <cell r="A1761" t="str">
            <v>CONECTOR RELLENO PARA EMPALME UY2</v>
          </cell>
          <cell r="B1761">
            <v>42.900001525878899</v>
          </cell>
          <cell r="C1761" t="str">
            <v>UND</v>
          </cell>
          <cell r="D1761">
            <v>51.480001831054679</v>
          </cell>
          <cell r="E1761">
            <v>8.2368002929687485</v>
          </cell>
          <cell r="F1761">
            <v>60</v>
          </cell>
        </row>
        <row r="1762">
          <cell r="A1762" t="str">
            <v>CONECTOR RESORTE AMARILLO 18 A 12AWG</v>
          </cell>
          <cell r="B1762">
            <v>238</v>
          </cell>
          <cell r="C1762" t="str">
            <v>UND</v>
          </cell>
          <cell r="D1762">
            <v>285.59999999999997</v>
          </cell>
          <cell r="E1762">
            <v>45.695999999999998</v>
          </cell>
          <cell r="F1762">
            <v>331</v>
          </cell>
        </row>
        <row r="1763">
          <cell r="A1763" t="str">
            <v>CONECTOR RESORTE AZUL 10 A 6AWG</v>
          </cell>
          <cell r="B1763">
            <v>933</v>
          </cell>
          <cell r="C1763" t="str">
            <v>UND</v>
          </cell>
          <cell r="D1763">
            <v>1119.5999999999999</v>
          </cell>
          <cell r="E1763">
            <v>179.136</v>
          </cell>
          <cell r="F1763">
            <v>1299</v>
          </cell>
        </row>
        <row r="1764">
          <cell r="A1764" t="str">
            <v>CONECTOR RESORTE GRIS 12 A 8AWG</v>
          </cell>
          <cell r="B1764">
            <v>543</v>
          </cell>
          <cell r="C1764" t="str">
            <v>UND</v>
          </cell>
          <cell r="D1764">
            <v>651.6</v>
          </cell>
          <cell r="E1764">
            <v>104.256</v>
          </cell>
          <cell r="F1764">
            <v>756</v>
          </cell>
        </row>
        <row r="1765">
          <cell r="A1765" t="str">
            <v>CONECTOR RESORTE ROJO 16 A 10AWG</v>
          </cell>
          <cell r="B1765">
            <v>366</v>
          </cell>
          <cell r="C1765" t="str">
            <v>UND</v>
          </cell>
          <cell r="D1765">
            <v>439.2</v>
          </cell>
          <cell r="E1765">
            <v>70.272000000000006</v>
          </cell>
          <cell r="F1765">
            <v>509</v>
          </cell>
        </row>
        <row r="1766">
          <cell r="A1766" t="str">
            <v>CONECTOR RG-59</v>
          </cell>
          <cell r="B1766">
            <v>4000</v>
          </cell>
          <cell r="C1766" t="str">
            <v>UND</v>
          </cell>
          <cell r="D1766">
            <v>4800</v>
          </cell>
          <cell r="E1766">
            <v>768</v>
          </cell>
          <cell r="F1766">
            <v>5568</v>
          </cell>
        </row>
        <row r="1767">
          <cell r="A1767" t="str">
            <v>CONECTOR RJ-45 CAT 5 50 MICRONES</v>
          </cell>
          <cell r="B1767">
            <v>505</v>
          </cell>
          <cell r="C1767" t="str">
            <v>UND</v>
          </cell>
          <cell r="D1767">
            <v>606</v>
          </cell>
          <cell r="E1767">
            <v>96.960000000000008</v>
          </cell>
          <cell r="F1767">
            <v>703</v>
          </cell>
        </row>
        <row r="1768">
          <cell r="A1768" t="str">
            <v>CONECTOR SC LIGHT-CRIMP MM CERM</v>
          </cell>
          <cell r="B1768">
            <v>25601</v>
          </cell>
          <cell r="C1768" t="str">
            <v>UND</v>
          </cell>
          <cell r="D1768">
            <v>30721.199999999997</v>
          </cell>
          <cell r="E1768">
            <v>4915.3919999999998</v>
          </cell>
          <cell r="F1768">
            <v>35637</v>
          </cell>
        </row>
        <row r="1769">
          <cell r="A1769" t="str">
            <v>CONECTOR SC MULTIMODO FIBRA OPTICA</v>
          </cell>
          <cell r="B1769">
            <v>14731</v>
          </cell>
          <cell r="C1769" t="str">
            <v>UND</v>
          </cell>
          <cell r="D1769">
            <v>17677.2</v>
          </cell>
          <cell r="E1769">
            <v>2828.3520000000003</v>
          </cell>
          <cell r="F1769">
            <v>20506</v>
          </cell>
        </row>
        <row r="1770">
          <cell r="A1770" t="str">
            <v>CONECTOR SUPERIOR MERLIN GERIN</v>
          </cell>
          <cell r="B1770">
            <v>18000</v>
          </cell>
          <cell r="C1770" t="str">
            <v>UND</v>
          </cell>
          <cell r="D1770">
            <v>21600</v>
          </cell>
          <cell r="E1770">
            <v>3456</v>
          </cell>
          <cell r="F1770">
            <v>25056</v>
          </cell>
        </row>
        <row r="1771">
          <cell r="A1771" t="str">
            <v>CONECTOR TIPO 1/0AWG BRONCE C/PERROS AJU</v>
          </cell>
          <cell r="B1771">
            <v>61200</v>
          </cell>
          <cell r="C1771" t="str">
            <v>UND</v>
          </cell>
          <cell r="D1771">
            <v>73440</v>
          </cell>
          <cell r="E1771">
            <v>11750.4</v>
          </cell>
          <cell r="F1771">
            <v>85190</v>
          </cell>
        </row>
        <row r="1772">
          <cell r="A1772" t="str">
            <v>CONECTOR TIPO HEMBRA ( LEGRAND)</v>
          </cell>
          <cell r="B1772">
            <v>478000</v>
          </cell>
          <cell r="C1772" t="str">
            <v>UND</v>
          </cell>
          <cell r="D1772">
            <v>573600</v>
          </cell>
          <cell r="E1772">
            <v>91776</v>
          </cell>
          <cell r="F1772">
            <v>665376</v>
          </cell>
        </row>
        <row r="1773">
          <cell r="A1773" t="str">
            <v>CONECTOR TIPO T 4/0 BRONCE C/PERROS AJUS</v>
          </cell>
          <cell r="B1773">
            <v>66300</v>
          </cell>
          <cell r="C1773" t="str">
            <v>UND</v>
          </cell>
          <cell r="D1773">
            <v>79560</v>
          </cell>
          <cell r="E1773">
            <v>12729.6</v>
          </cell>
          <cell r="F1773">
            <v>92290</v>
          </cell>
        </row>
        <row r="1774">
          <cell r="A1774" t="str">
            <v>CONECTOR TIPO VASTAGO 2/0</v>
          </cell>
          <cell r="B1774">
            <v>41003</v>
          </cell>
          <cell r="C1774" t="str">
            <v>UND</v>
          </cell>
          <cell r="D1774">
            <v>49203.6</v>
          </cell>
          <cell r="E1774">
            <v>7872.576</v>
          </cell>
          <cell r="F1774">
            <v>57076</v>
          </cell>
        </row>
        <row r="1775">
          <cell r="A1775" t="str">
            <v>CONECTOR TIPO VASTAGO 4/0</v>
          </cell>
          <cell r="B1775">
            <v>72359</v>
          </cell>
          <cell r="C1775" t="str">
            <v>UND</v>
          </cell>
          <cell r="D1775">
            <v>86830.8</v>
          </cell>
          <cell r="E1775">
            <v>13892.928</v>
          </cell>
          <cell r="F1775">
            <v>100724</v>
          </cell>
        </row>
        <row r="1776">
          <cell r="A1776" t="str">
            <v>CONECTOR TUBULAR #3/0 VERNI</v>
          </cell>
          <cell r="B1776">
            <v>4000</v>
          </cell>
          <cell r="C1776" t="str">
            <v>UND</v>
          </cell>
          <cell r="D1776">
            <v>4800</v>
          </cell>
          <cell r="E1776">
            <v>768</v>
          </cell>
          <cell r="F1776">
            <v>5568</v>
          </cell>
        </row>
        <row r="1777">
          <cell r="A1777" t="str">
            <v>CONECTOR TUBULAR #3/0 VERNI</v>
          </cell>
          <cell r="B1777">
            <v>4000</v>
          </cell>
          <cell r="C1777" t="str">
            <v>UND</v>
          </cell>
          <cell r="D1777">
            <v>4800</v>
          </cell>
          <cell r="E1777">
            <v>768</v>
          </cell>
          <cell r="F1777">
            <v>5568</v>
          </cell>
        </row>
        <row r="1778">
          <cell r="A1778" t="str">
            <v>CONECTOR TUBULAR #4 VERNI</v>
          </cell>
          <cell r="B1778">
            <v>4000</v>
          </cell>
          <cell r="C1778" t="str">
            <v>UND</v>
          </cell>
          <cell r="D1778">
            <v>4800</v>
          </cell>
          <cell r="E1778">
            <v>768</v>
          </cell>
          <cell r="F1778">
            <v>5568</v>
          </cell>
        </row>
        <row r="1779">
          <cell r="A1779" t="str">
            <v>CONECTOR TUBULAR #6 VERNI</v>
          </cell>
          <cell r="B1779">
            <v>4000</v>
          </cell>
          <cell r="C1779" t="str">
            <v>UND</v>
          </cell>
          <cell r="D1779">
            <v>4800</v>
          </cell>
          <cell r="E1779">
            <v>768</v>
          </cell>
          <cell r="F1779">
            <v>5568</v>
          </cell>
        </row>
        <row r="1780">
          <cell r="A1780" t="str">
            <v>CONECTOR TUBULAR 18-22 CALY</v>
          </cell>
          <cell r="B1780">
            <v>58.799999237060604</v>
          </cell>
          <cell r="C1780" t="str">
            <v>UND</v>
          </cell>
          <cell r="D1780">
            <v>70.559999084472722</v>
          </cell>
          <cell r="E1780">
            <v>11.289599853515636</v>
          </cell>
          <cell r="F1780">
            <v>82</v>
          </cell>
        </row>
        <row r="1781">
          <cell r="A1781" t="str">
            <v>CONECTOR TUBULAR 19-14 CLY</v>
          </cell>
          <cell r="B1781">
            <v>79.800003051757798</v>
          </cell>
          <cell r="C1781" t="str">
            <v>UND</v>
          </cell>
          <cell r="D1781">
            <v>95.760003662109355</v>
          </cell>
          <cell r="E1781">
            <v>15.321600585937498</v>
          </cell>
          <cell r="F1781">
            <v>111</v>
          </cell>
        </row>
        <row r="1782">
          <cell r="A1782" t="str">
            <v>CONECTOR TUBULAR 300MCM COBRE ROJO</v>
          </cell>
          <cell r="B1782">
            <v>3343</v>
          </cell>
          <cell r="C1782" t="str">
            <v>UND</v>
          </cell>
          <cell r="D1782">
            <v>4011.6</v>
          </cell>
          <cell r="E1782">
            <v>641.85599999999999</v>
          </cell>
          <cell r="F1782">
            <v>4653</v>
          </cell>
        </row>
        <row r="1783">
          <cell r="A1783" t="str">
            <v>CONECTOR TUBULAR 300MCM SIN MARCA</v>
          </cell>
          <cell r="B1783">
            <v>7100</v>
          </cell>
          <cell r="C1783" t="str">
            <v>UND</v>
          </cell>
          <cell r="D1783">
            <v>8520</v>
          </cell>
          <cell r="E1783">
            <v>1363.2</v>
          </cell>
          <cell r="F1783">
            <v>9883</v>
          </cell>
        </row>
        <row r="1784">
          <cell r="A1784" t="str">
            <v>CONECTOR TUBULAR C/ESTAÑADO No 250</v>
          </cell>
          <cell r="B1784">
            <v>12935</v>
          </cell>
          <cell r="C1784" t="str">
            <v>UND</v>
          </cell>
          <cell r="D1784">
            <v>15522</v>
          </cell>
          <cell r="E1784">
            <v>2483.52</v>
          </cell>
          <cell r="F1784">
            <v>18006</v>
          </cell>
        </row>
        <row r="1785">
          <cell r="A1785" t="str">
            <v>CONECTOR TUBULAR Cu/ESTAÑADO No 1/0</v>
          </cell>
          <cell r="B1785">
            <v>7200</v>
          </cell>
          <cell r="C1785" t="str">
            <v>UND</v>
          </cell>
          <cell r="D1785">
            <v>8640</v>
          </cell>
          <cell r="E1785">
            <v>1382.4</v>
          </cell>
          <cell r="F1785">
            <v>10022</v>
          </cell>
        </row>
        <row r="1786">
          <cell r="A1786" t="str">
            <v>CONECTOR TUBULAR Cu/ESTAÑADO No 1000</v>
          </cell>
          <cell r="B1786">
            <v>45604</v>
          </cell>
          <cell r="C1786" t="str">
            <v>UND</v>
          </cell>
          <cell r="D1786">
            <v>54724.799999999996</v>
          </cell>
          <cell r="E1786">
            <v>8755.9679999999989</v>
          </cell>
          <cell r="F1786">
            <v>63481</v>
          </cell>
        </row>
        <row r="1787">
          <cell r="A1787" t="str">
            <v>CONECTOR TUBULAR Cu/ESTAÑADO No 2</v>
          </cell>
          <cell r="B1787">
            <v>6802</v>
          </cell>
          <cell r="C1787" t="str">
            <v>UND</v>
          </cell>
          <cell r="D1787">
            <v>8162.4</v>
          </cell>
          <cell r="E1787">
            <v>1305.9839999999999</v>
          </cell>
          <cell r="F1787">
            <v>9468</v>
          </cell>
        </row>
        <row r="1788">
          <cell r="A1788" t="str">
            <v>CONECTOR TUBULAR Cu/ESTAÑADO No 2 D</v>
          </cell>
          <cell r="B1788">
            <v>6802</v>
          </cell>
          <cell r="C1788" t="str">
            <v>UND</v>
          </cell>
          <cell r="D1788">
            <v>8162.4</v>
          </cell>
          <cell r="E1788">
            <v>1305.9839999999999</v>
          </cell>
          <cell r="F1788">
            <v>9468</v>
          </cell>
        </row>
        <row r="1789">
          <cell r="A1789" t="str">
            <v>CONECTOR TUBULAR Cu/ESTAÑADO No 2/0</v>
          </cell>
          <cell r="B1789">
            <v>7739</v>
          </cell>
          <cell r="C1789" t="str">
            <v>UND</v>
          </cell>
          <cell r="D1789">
            <v>9286.7999999999993</v>
          </cell>
          <cell r="E1789">
            <v>1485.8879999999999</v>
          </cell>
          <cell r="F1789">
            <v>10773</v>
          </cell>
        </row>
        <row r="1790">
          <cell r="A1790" t="str">
            <v>CONECTOR TUBULAR Cu/ESTAÑADO No 2/0 D</v>
          </cell>
          <cell r="B1790">
            <v>7739</v>
          </cell>
          <cell r="C1790" t="str">
            <v>UND</v>
          </cell>
          <cell r="D1790">
            <v>9286.7999999999993</v>
          </cell>
          <cell r="E1790">
            <v>1485.8879999999999</v>
          </cell>
          <cell r="F1790">
            <v>10773</v>
          </cell>
        </row>
        <row r="1791">
          <cell r="A1791" t="str">
            <v>CONECTOR TUBULAR Cu/ESTAÑADO No 300</v>
          </cell>
          <cell r="B1791">
            <v>14434</v>
          </cell>
          <cell r="C1791" t="str">
            <v>UND</v>
          </cell>
          <cell r="D1791">
            <v>17320.8</v>
          </cell>
          <cell r="E1791">
            <v>2771.328</v>
          </cell>
          <cell r="F1791">
            <v>20092</v>
          </cell>
        </row>
        <row r="1792">
          <cell r="A1792" t="str">
            <v>CONECTOR TUBULAR Cu/ESTAÑADO No 350</v>
          </cell>
          <cell r="B1792">
            <v>15208</v>
          </cell>
          <cell r="C1792" t="str">
            <v>UND</v>
          </cell>
          <cell r="D1792">
            <v>18249.599999999999</v>
          </cell>
          <cell r="E1792">
            <v>2919.9359999999997</v>
          </cell>
          <cell r="F1792">
            <v>21170</v>
          </cell>
        </row>
        <row r="1793">
          <cell r="A1793" t="str">
            <v>CONECTOR TUBULAR Cu/ESTAÑADO No 4</v>
          </cell>
          <cell r="B1793">
            <v>6119</v>
          </cell>
          <cell r="C1793" t="str">
            <v>UND</v>
          </cell>
          <cell r="D1793">
            <v>7342.8</v>
          </cell>
          <cell r="E1793">
            <v>1174.848</v>
          </cell>
          <cell r="F1793">
            <v>8518</v>
          </cell>
        </row>
        <row r="1794">
          <cell r="A1794" t="str">
            <v>CONECTOR TUBULAR Cu/ESTAÑADO No 4/0</v>
          </cell>
          <cell r="B1794">
            <v>8723</v>
          </cell>
          <cell r="C1794" t="str">
            <v>UND</v>
          </cell>
          <cell r="D1794">
            <v>10467.6</v>
          </cell>
          <cell r="E1794">
            <v>1674.816</v>
          </cell>
          <cell r="F1794">
            <v>12142</v>
          </cell>
        </row>
        <row r="1795">
          <cell r="A1795" t="str">
            <v>CONECTOR TUBULAR Cu/ESTAÑADO No 500</v>
          </cell>
          <cell r="B1795">
            <v>18202</v>
          </cell>
          <cell r="C1795" t="str">
            <v>UND</v>
          </cell>
          <cell r="D1795">
            <v>21842.399999999998</v>
          </cell>
          <cell r="E1795">
            <v>3494.7839999999997</v>
          </cell>
          <cell r="F1795">
            <v>25337</v>
          </cell>
        </row>
        <row r="1796">
          <cell r="A1796" t="str">
            <v>CONECTOR TUBULAR Cu/ESTAÑADO No 6</v>
          </cell>
          <cell r="B1796">
            <v>5664</v>
          </cell>
          <cell r="C1796" t="str">
            <v>UND</v>
          </cell>
          <cell r="D1796">
            <v>6796.8</v>
          </cell>
          <cell r="E1796">
            <v>1087.4880000000001</v>
          </cell>
          <cell r="F1796">
            <v>7884</v>
          </cell>
        </row>
        <row r="1797">
          <cell r="A1797" t="str">
            <v>CONECTOR TUBULAR P/EMPALME  4/0X16</v>
          </cell>
          <cell r="B1797">
            <v>12880</v>
          </cell>
          <cell r="C1797" t="str">
            <v>UND</v>
          </cell>
          <cell r="D1797">
            <v>15456</v>
          </cell>
          <cell r="E1797">
            <v>2472.96</v>
          </cell>
          <cell r="F1797">
            <v>17929</v>
          </cell>
        </row>
        <row r="1798">
          <cell r="A1798" t="str">
            <v>CONECTOR TUBULAR P/EMPALME 4/0X23</v>
          </cell>
          <cell r="B1798">
            <v>15260</v>
          </cell>
          <cell r="C1798" t="str">
            <v>UND</v>
          </cell>
          <cell r="D1798">
            <v>18312</v>
          </cell>
          <cell r="E1798">
            <v>2929.92</v>
          </cell>
          <cell r="F1798">
            <v>21242</v>
          </cell>
        </row>
        <row r="1799">
          <cell r="A1799" t="str">
            <v>CONECTOR TUBULAR P/EMPALME 4/0X9"</v>
          </cell>
          <cell r="B1799">
            <v>10500</v>
          </cell>
          <cell r="C1799" t="str">
            <v>UND</v>
          </cell>
          <cell r="D1799">
            <v>12600</v>
          </cell>
          <cell r="E1799">
            <v>2016</v>
          </cell>
          <cell r="F1799">
            <v>14616</v>
          </cell>
        </row>
        <row r="1800">
          <cell r="A1800" t="str">
            <v>CONECTOR TUBULAR VINILO</v>
          </cell>
          <cell r="B1800">
            <v>238</v>
          </cell>
          <cell r="C1800" t="str">
            <v>UND</v>
          </cell>
          <cell r="D1800">
            <v>285.59999999999997</v>
          </cell>
          <cell r="E1800">
            <v>45.695999999999998</v>
          </cell>
          <cell r="F1800">
            <v>331</v>
          </cell>
        </row>
        <row r="1801">
          <cell r="A1801" t="str">
            <v>CONECTOR TUBULAR VINILO 10 A 12AWG</v>
          </cell>
          <cell r="B1801">
            <v>502</v>
          </cell>
          <cell r="C1801" t="str">
            <v>UND</v>
          </cell>
          <cell r="D1801">
            <v>602.4</v>
          </cell>
          <cell r="E1801">
            <v>96.384</v>
          </cell>
          <cell r="F1801">
            <v>699</v>
          </cell>
        </row>
        <row r="1802">
          <cell r="A1802" t="str">
            <v>CONECTOR TUBULAR VINILO 16 A 14AWG</v>
          </cell>
          <cell r="B1802">
            <v>349</v>
          </cell>
          <cell r="C1802" t="str">
            <v>UND</v>
          </cell>
          <cell r="D1802">
            <v>418.8</v>
          </cell>
          <cell r="E1802">
            <v>67.00800000000001</v>
          </cell>
          <cell r="F1802">
            <v>486</v>
          </cell>
        </row>
        <row r="1803">
          <cell r="A1803" t="str">
            <v>CONECTOR TUBULAR VINILO 8AWG</v>
          </cell>
          <cell r="B1803">
            <v>1457</v>
          </cell>
          <cell r="C1803" t="str">
            <v>UND</v>
          </cell>
          <cell r="D1803">
            <v>1748.3999999999999</v>
          </cell>
          <cell r="E1803">
            <v>279.74399999999997</v>
          </cell>
          <cell r="F1803">
            <v>2028</v>
          </cell>
        </row>
        <row r="1804">
          <cell r="A1804" t="str">
            <v>CONJUNTO ARMADO SINTAPA INT DOBLE</v>
          </cell>
          <cell r="B1804">
            <v>9610</v>
          </cell>
          <cell r="C1804" t="str">
            <v>UND</v>
          </cell>
          <cell r="D1804">
            <v>11532</v>
          </cell>
          <cell r="E1804">
            <v>1845.1200000000001</v>
          </cell>
          <cell r="F1804">
            <v>13377</v>
          </cell>
        </row>
        <row r="1805">
          <cell r="A1805" t="str">
            <v>CONMUTABLE +INT BLANCO</v>
          </cell>
          <cell r="B1805">
            <v>5730</v>
          </cell>
          <cell r="C1805" t="str">
            <v>UND</v>
          </cell>
          <cell r="D1805">
            <v>6876</v>
          </cell>
          <cell r="E1805">
            <v>1100.1600000000001</v>
          </cell>
          <cell r="F1805">
            <v>7976</v>
          </cell>
        </row>
        <row r="1806">
          <cell r="A1806" t="str">
            <v>CONMUTABLE CON LUZ PILOTO</v>
          </cell>
          <cell r="B1806">
            <v>5371</v>
          </cell>
          <cell r="C1806" t="str">
            <v>UND</v>
          </cell>
          <cell r="D1806">
            <v>6445.2</v>
          </cell>
          <cell r="E1806">
            <v>1031.232</v>
          </cell>
          <cell r="F1806">
            <v>7476</v>
          </cell>
        </row>
        <row r="1807">
          <cell r="A1807" t="str">
            <v>CONMUTABLE DOBLE</v>
          </cell>
          <cell r="B1807">
            <v>6030</v>
          </cell>
          <cell r="C1807" t="str">
            <v>UND</v>
          </cell>
          <cell r="D1807">
            <v>7236</v>
          </cell>
          <cell r="E1807">
            <v>1157.76</v>
          </cell>
          <cell r="F1807">
            <v>8394</v>
          </cell>
        </row>
        <row r="1808">
          <cell r="A1808" t="str">
            <v>CONMUTABLE SENCILLO CREMA</v>
          </cell>
          <cell r="B1808">
            <v>1866</v>
          </cell>
          <cell r="C1808" t="str">
            <v>UND</v>
          </cell>
          <cell r="D1808">
            <v>2239.1999999999998</v>
          </cell>
          <cell r="E1808">
            <v>358.27199999999999</v>
          </cell>
          <cell r="F1808">
            <v>2597</v>
          </cell>
        </row>
        <row r="1809">
          <cell r="A1809" t="str">
            <v>CONMUTABLE TRIPLE</v>
          </cell>
          <cell r="B1809">
            <v>8370</v>
          </cell>
          <cell r="C1809" t="str">
            <v>UND</v>
          </cell>
          <cell r="D1809">
            <v>10044</v>
          </cell>
          <cell r="E1809">
            <v>1607.04</v>
          </cell>
          <cell r="F1809">
            <v>11651</v>
          </cell>
        </row>
        <row r="1810">
          <cell r="A1810" t="str">
            <v>CONMUTADOR 2 POSICIONES</v>
          </cell>
          <cell r="B1810">
            <v>32000</v>
          </cell>
          <cell r="C1810" t="str">
            <v>UND</v>
          </cell>
          <cell r="D1810">
            <v>38400</v>
          </cell>
          <cell r="E1810">
            <v>6144</v>
          </cell>
          <cell r="F1810">
            <v>44544</v>
          </cell>
        </row>
        <row r="1811">
          <cell r="A1811" t="str">
            <v>CONMUTADOR 2 POSICIONES 22MM BRETER</v>
          </cell>
          <cell r="B1811">
            <v>8463</v>
          </cell>
          <cell r="C1811" t="str">
            <v>UND</v>
          </cell>
          <cell r="D1811">
            <v>10155.6</v>
          </cell>
          <cell r="E1811">
            <v>1624.8960000000002</v>
          </cell>
          <cell r="F1811">
            <v>11780</v>
          </cell>
        </row>
        <row r="1812">
          <cell r="A1812" t="str">
            <v>CONMUTADOR 2 POSICIONES CON LLAVE</v>
          </cell>
          <cell r="B1812">
            <v>71000</v>
          </cell>
          <cell r="C1812" t="str">
            <v>UND</v>
          </cell>
          <cell r="D1812">
            <v>85200</v>
          </cell>
          <cell r="E1812">
            <v>13632</v>
          </cell>
          <cell r="F1812">
            <v>98832</v>
          </cell>
        </row>
        <row r="1813">
          <cell r="A1813" t="str">
            <v>CONMUTADOR 2 POSICIONES KM</v>
          </cell>
          <cell r="B1813">
            <v>4000</v>
          </cell>
          <cell r="C1813" t="str">
            <v>UND</v>
          </cell>
          <cell r="D1813">
            <v>4800</v>
          </cell>
          <cell r="E1813">
            <v>768</v>
          </cell>
          <cell r="F1813">
            <v>5568</v>
          </cell>
        </row>
        <row r="1814">
          <cell r="A1814" t="str">
            <v>CONMUTADOR 2 POSICIONES SIN BLOQUE 22MM</v>
          </cell>
          <cell r="B1814">
            <v>5642</v>
          </cell>
          <cell r="C1814" t="str">
            <v>UND</v>
          </cell>
          <cell r="D1814">
            <v>6770.4</v>
          </cell>
          <cell r="E1814">
            <v>1083.2639999999999</v>
          </cell>
          <cell r="F1814">
            <v>7854</v>
          </cell>
        </row>
        <row r="1815">
          <cell r="A1815" t="str">
            <v>CONMUTADOR 2POSC.FIJAS CON LLAVE</v>
          </cell>
          <cell r="B1815">
            <v>115000</v>
          </cell>
          <cell r="C1815" t="str">
            <v>UND</v>
          </cell>
          <cell r="D1815">
            <v>138000</v>
          </cell>
          <cell r="E1815">
            <v>22080</v>
          </cell>
          <cell r="F1815">
            <v>160080</v>
          </cell>
        </row>
        <row r="1816">
          <cell r="A1816" t="str">
            <v>CONMUTADOR 2POSC.FIJAS NEGRO</v>
          </cell>
          <cell r="B1816">
            <v>69000</v>
          </cell>
          <cell r="C1816" t="str">
            <v>UND</v>
          </cell>
          <cell r="D1816">
            <v>82800</v>
          </cell>
          <cell r="E1816">
            <v>13248</v>
          </cell>
          <cell r="F1816">
            <v>96048</v>
          </cell>
        </row>
        <row r="1817">
          <cell r="A1817" t="str">
            <v>CONMUTADOR 3 POSICIONES</v>
          </cell>
          <cell r="B1817">
            <v>42000</v>
          </cell>
          <cell r="C1817" t="str">
            <v>UND</v>
          </cell>
          <cell r="D1817">
            <v>50400</v>
          </cell>
          <cell r="E1817">
            <v>8064</v>
          </cell>
          <cell r="F1817">
            <v>58464</v>
          </cell>
        </row>
        <row r="1818">
          <cell r="A1818" t="str">
            <v>CONMUTADOR 3 POSICIONES FIJAS</v>
          </cell>
          <cell r="B1818">
            <v>48000</v>
          </cell>
          <cell r="C1818" t="str">
            <v>UND</v>
          </cell>
          <cell r="D1818">
            <v>57600</v>
          </cell>
          <cell r="E1818">
            <v>9216</v>
          </cell>
          <cell r="F1818">
            <v>66816</v>
          </cell>
        </row>
        <row r="1819">
          <cell r="A1819" t="str">
            <v>CONMUTADOR 3 POSICIONES KM</v>
          </cell>
          <cell r="B1819">
            <v>4000</v>
          </cell>
          <cell r="C1819" t="str">
            <v>UND</v>
          </cell>
          <cell r="D1819">
            <v>4800</v>
          </cell>
          <cell r="E1819">
            <v>768</v>
          </cell>
          <cell r="F1819">
            <v>5568</v>
          </cell>
        </row>
        <row r="1820">
          <cell r="A1820" t="str">
            <v>CONMUTADOR 3 POSICIONES RETORNO AL CENTR</v>
          </cell>
          <cell r="B1820">
            <v>52000</v>
          </cell>
          <cell r="C1820" t="str">
            <v>UND</v>
          </cell>
          <cell r="D1820">
            <v>62400</v>
          </cell>
          <cell r="E1820">
            <v>9984</v>
          </cell>
          <cell r="F1820">
            <v>72384</v>
          </cell>
        </row>
        <row r="1821">
          <cell r="A1821" t="str">
            <v>CONMUTADOR 3POSC. FIJAS NEGRO</v>
          </cell>
          <cell r="B1821">
            <v>69000</v>
          </cell>
          <cell r="C1821" t="str">
            <v>UND</v>
          </cell>
          <cell r="D1821">
            <v>82800</v>
          </cell>
          <cell r="E1821">
            <v>13248</v>
          </cell>
          <cell r="F1821">
            <v>96048</v>
          </cell>
        </row>
        <row r="1822">
          <cell r="A1822" t="str">
            <v>CONMUTADOR 3POSC.FIJAS CON LLAVE</v>
          </cell>
          <cell r="B1822">
            <v>157000</v>
          </cell>
          <cell r="C1822" t="str">
            <v>UND</v>
          </cell>
          <cell r="D1822">
            <v>188400</v>
          </cell>
          <cell r="E1822">
            <v>30144</v>
          </cell>
          <cell r="F1822">
            <v>218544</v>
          </cell>
        </row>
        <row r="1823">
          <cell r="A1823" t="str">
            <v>CONMUTADOR 3POSC.RETORNO CENTRO</v>
          </cell>
          <cell r="B1823">
            <v>132000</v>
          </cell>
          <cell r="C1823" t="str">
            <v>UND</v>
          </cell>
          <cell r="D1823">
            <v>158400</v>
          </cell>
          <cell r="E1823">
            <v>25344</v>
          </cell>
          <cell r="F1823">
            <v>183744</v>
          </cell>
        </row>
        <row r="1824">
          <cell r="A1824" t="str">
            <v>CONMUTADOR 40AAC1 40CR MARGIRWS</v>
          </cell>
          <cell r="B1824">
            <v>42315</v>
          </cell>
          <cell r="C1824" t="str">
            <v>UND</v>
          </cell>
          <cell r="D1824">
            <v>50778</v>
          </cell>
          <cell r="E1824">
            <v>8124.4800000000005</v>
          </cell>
          <cell r="F1824">
            <v>58902</v>
          </cell>
        </row>
        <row r="1825">
          <cell r="A1825" t="str">
            <v>CONMUTADOR AMPERIMETRO 20AMP</v>
          </cell>
          <cell r="B1825">
            <v>38361.3984375</v>
          </cell>
          <cell r="C1825" t="str">
            <v>UND</v>
          </cell>
          <cell r="D1825">
            <v>46033.678124999999</v>
          </cell>
          <cell r="E1825">
            <v>7365.3885</v>
          </cell>
          <cell r="F1825">
            <v>53399</v>
          </cell>
        </row>
        <row r="1826">
          <cell r="A1826" t="str">
            <v>CONMUTADOR AMPERIMETRO 4 POS</v>
          </cell>
          <cell r="B1826">
            <v>79000</v>
          </cell>
          <cell r="C1826" t="str">
            <v>UND</v>
          </cell>
          <cell r="D1826">
            <v>94800</v>
          </cell>
          <cell r="E1826">
            <v>15168</v>
          </cell>
          <cell r="F1826">
            <v>109968</v>
          </cell>
        </row>
        <row r="1827">
          <cell r="A1827" t="str">
            <v>CONMUTADOR AMPERIMETRO REF:131811</v>
          </cell>
          <cell r="B1827">
            <v>4000</v>
          </cell>
          <cell r="C1827" t="str">
            <v>UND</v>
          </cell>
          <cell r="D1827">
            <v>4800</v>
          </cell>
          <cell r="E1827">
            <v>768</v>
          </cell>
          <cell r="F1827">
            <v>5568</v>
          </cell>
        </row>
        <row r="1828">
          <cell r="A1828" t="str">
            <v>CONMUTADOR BIPOLAR</v>
          </cell>
          <cell r="B1828">
            <v>23289</v>
          </cell>
          <cell r="C1828" t="str">
            <v>UND</v>
          </cell>
          <cell r="D1828">
            <v>27946.799999999999</v>
          </cell>
          <cell r="E1828">
            <v>4471.4880000000003</v>
          </cell>
          <cell r="F1828">
            <v>32418</v>
          </cell>
        </row>
        <row r="1829">
          <cell r="A1829" t="str">
            <v>CONMUTADOR CON LLAVE 2 POSICIONES FIJAS</v>
          </cell>
          <cell r="B1829">
            <v>40000</v>
          </cell>
          <cell r="C1829" t="str">
            <v>UND</v>
          </cell>
          <cell r="D1829">
            <v>48000</v>
          </cell>
          <cell r="E1829">
            <v>7680</v>
          </cell>
          <cell r="F1829">
            <v>55680</v>
          </cell>
        </row>
        <row r="1830">
          <cell r="A1830" t="str">
            <v>CONMUTADOR DE LEVAS VY/10/s/121/ST</v>
          </cell>
          <cell r="B1830">
            <v>53902</v>
          </cell>
          <cell r="C1830" t="str">
            <v>UND</v>
          </cell>
          <cell r="D1830">
            <v>64682.399999999994</v>
          </cell>
          <cell r="E1830">
            <v>10349.183999999999</v>
          </cell>
          <cell r="F1830">
            <v>75032</v>
          </cell>
        </row>
        <row r="1831">
          <cell r="A1831" t="str">
            <v>CONMUTADOR DE MULETILLA 0-1</v>
          </cell>
          <cell r="B1831">
            <v>30400</v>
          </cell>
          <cell r="C1831" t="str">
            <v>UND</v>
          </cell>
          <cell r="D1831">
            <v>36480</v>
          </cell>
          <cell r="E1831">
            <v>5836.8</v>
          </cell>
          <cell r="F1831">
            <v>42317</v>
          </cell>
        </row>
        <row r="1832">
          <cell r="A1832" t="str">
            <v>CONMUTADOR DE MULETILLA 0-I</v>
          </cell>
          <cell r="B1832">
            <v>39400</v>
          </cell>
          <cell r="C1832" t="str">
            <v>UND</v>
          </cell>
          <cell r="D1832">
            <v>47280</v>
          </cell>
          <cell r="E1832">
            <v>7564.8</v>
          </cell>
          <cell r="F1832">
            <v>54845</v>
          </cell>
        </row>
        <row r="1833">
          <cell r="A1833" t="str">
            <v>CONMUTADOR GIRATORIO 2 POSICIONES 1NA</v>
          </cell>
          <cell r="B1833">
            <v>26000</v>
          </cell>
          <cell r="C1833" t="str">
            <v>UND</v>
          </cell>
          <cell r="D1833">
            <v>31200</v>
          </cell>
          <cell r="E1833">
            <v>4992</v>
          </cell>
          <cell r="F1833">
            <v>36192</v>
          </cell>
        </row>
        <row r="1834">
          <cell r="A1834" t="str">
            <v>CONMUTADOR MONOPOLAR</v>
          </cell>
          <cell r="B1834">
            <v>16296</v>
          </cell>
          <cell r="C1834" t="str">
            <v>UND</v>
          </cell>
          <cell r="D1834">
            <v>19555.2</v>
          </cell>
          <cell r="E1834">
            <v>3128.8320000000003</v>
          </cell>
          <cell r="F1834">
            <v>22684</v>
          </cell>
        </row>
        <row r="1835">
          <cell r="A1835" t="str">
            <v>CONMUTADOR MULETILLA 2 POSICIONES</v>
          </cell>
          <cell r="B1835">
            <v>16000</v>
          </cell>
          <cell r="C1835" t="str">
            <v>UND</v>
          </cell>
          <cell r="D1835">
            <v>19200</v>
          </cell>
          <cell r="E1835">
            <v>3072</v>
          </cell>
          <cell r="F1835">
            <v>22272</v>
          </cell>
        </row>
        <row r="1836">
          <cell r="A1836" t="str">
            <v>CONMUTADOR MULETILLA 2POSC. C/LLAVE</v>
          </cell>
          <cell r="B1836">
            <v>30348</v>
          </cell>
          <cell r="C1836" t="str">
            <v>UND</v>
          </cell>
          <cell r="D1836">
            <v>36417.599999999999</v>
          </cell>
          <cell r="E1836">
            <v>5826.8159999999998</v>
          </cell>
          <cell r="F1836">
            <v>42244</v>
          </cell>
        </row>
        <row r="1837">
          <cell r="A1837" t="str">
            <v>CONMUTADOR MULETILLA 3 POSICIONES</v>
          </cell>
          <cell r="B1837">
            <v>18000</v>
          </cell>
          <cell r="C1837" t="str">
            <v>UND</v>
          </cell>
          <cell r="D1837">
            <v>21600</v>
          </cell>
          <cell r="E1837">
            <v>3456</v>
          </cell>
          <cell r="F1837">
            <v>25056</v>
          </cell>
        </row>
        <row r="1838">
          <cell r="A1838" t="str">
            <v>CONMUTADOR MULETILLA 3SB3202-2AA11</v>
          </cell>
          <cell r="B1838">
            <v>30400</v>
          </cell>
          <cell r="C1838" t="str">
            <v>UND</v>
          </cell>
          <cell r="D1838">
            <v>36480</v>
          </cell>
          <cell r="E1838">
            <v>5836.8</v>
          </cell>
          <cell r="F1838">
            <v>42317</v>
          </cell>
        </row>
        <row r="1839">
          <cell r="A1839" t="str">
            <v>CONMUTADOR MULETILLA 3SB3210-2DA11</v>
          </cell>
          <cell r="B1839">
            <v>39400</v>
          </cell>
          <cell r="C1839" t="str">
            <v>UND</v>
          </cell>
          <cell r="D1839">
            <v>47280</v>
          </cell>
          <cell r="E1839">
            <v>7564.8</v>
          </cell>
          <cell r="F1839">
            <v>54845</v>
          </cell>
        </row>
        <row r="1840">
          <cell r="A1840" t="str">
            <v>CONMUTADOR P/AMPERIMETRO 10AMP(0-L1-L2-L</v>
          </cell>
          <cell r="B1840">
            <v>96000</v>
          </cell>
          <cell r="C1840" t="str">
            <v>UND</v>
          </cell>
          <cell r="D1840">
            <v>115200</v>
          </cell>
          <cell r="E1840">
            <v>18432</v>
          </cell>
          <cell r="F1840">
            <v>133632</v>
          </cell>
        </row>
        <row r="1841">
          <cell r="A1841" t="str">
            <v>CONMUTADOR P/VOLTIMETRO 10AMP.(0-L1L2-L2</v>
          </cell>
          <cell r="B1841">
            <v>73000</v>
          </cell>
          <cell r="C1841" t="str">
            <v>UND</v>
          </cell>
          <cell r="D1841">
            <v>87600</v>
          </cell>
          <cell r="E1841">
            <v>14016</v>
          </cell>
          <cell r="F1841">
            <v>101616</v>
          </cell>
        </row>
        <row r="1842">
          <cell r="A1842" t="str">
            <v>CONMUTADOR P/VOLTIMETRO 10AMP.(L1L2,L2L3</v>
          </cell>
          <cell r="B1842">
            <v>89700</v>
          </cell>
          <cell r="C1842" t="str">
            <v>UND</v>
          </cell>
          <cell r="D1842">
            <v>107640</v>
          </cell>
          <cell r="E1842">
            <v>17222.400000000001</v>
          </cell>
          <cell r="F1842">
            <v>124862</v>
          </cell>
        </row>
        <row r="1843">
          <cell r="A1843" t="str">
            <v>CONMUTADOR PARA INTERRUPTOR ENERNET</v>
          </cell>
          <cell r="B1843">
            <v>763946</v>
          </cell>
          <cell r="C1843" t="str">
            <v>UND</v>
          </cell>
          <cell r="D1843">
            <v>916735.2</v>
          </cell>
          <cell r="E1843">
            <v>146677.63199999998</v>
          </cell>
          <cell r="F1843">
            <v>1063413</v>
          </cell>
        </row>
        <row r="1844">
          <cell r="A1844" t="str">
            <v>CONMUTADOR REF XB2BD25</v>
          </cell>
          <cell r="B1844">
            <v>30500</v>
          </cell>
          <cell r="C1844" t="str">
            <v>UND</v>
          </cell>
          <cell r="D1844">
            <v>36600</v>
          </cell>
          <cell r="E1844">
            <v>5856</v>
          </cell>
          <cell r="F1844">
            <v>42456</v>
          </cell>
        </row>
        <row r="1845">
          <cell r="A1845" t="str">
            <v>CONMUTADOR TRIPOLAR</v>
          </cell>
          <cell r="B1845">
            <v>25123</v>
          </cell>
          <cell r="C1845" t="str">
            <v>UND</v>
          </cell>
          <cell r="D1845">
            <v>30147.599999999999</v>
          </cell>
          <cell r="E1845">
            <v>4823.616</v>
          </cell>
          <cell r="F1845">
            <v>34971</v>
          </cell>
        </row>
        <row r="1846">
          <cell r="A1846" t="str">
            <v>CONMUTADOR TRIPOLAR</v>
          </cell>
          <cell r="B1846">
            <v>33952.80078125</v>
          </cell>
          <cell r="C1846" t="str">
            <v>UND</v>
          </cell>
          <cell r="D1846">
            <v>40743.360937500001</v>
          </cell>
          <cell r="E1846">
            <v>6518.9377500000001</v>
          </cell>
          <cell r="F1846">
            <v>47262</v>
          </cell>
        </row>
        <row r="1847">
          <cell r="A1847" t="str">
            <v>CONMUTADOR TRIPOLAR 125AMP.</v>
          </cell>
          <cell r="B1847">
            <v>1439300</v>
          </cell>
          <cell r="C1847" t="str">
            <v>UND</v>
          </cell>
          <cell r="D1847">
            <v>1727160</v>
          </cell>
          <cell r="E1847">
            <v>276345.59999999998</v>
          </cell>
          <cell r="F1847">
            <v>2003506</v>
          </cell>
        </row>
        <row r="1848">
          <cell r="A1848" t="str">
            <v>CONMUTADOR TRIPOLAR 200AMP.</v>
          </cell>
          <cell r="B1848">
            <v>1675200</v>
          </cell>
          <cell r="C1848" t="str">
            <v>UND</v>
          </cell>
          <cell r="D1848">
            <v>2010240</v>
          </cell>
          <cell r="E1848">
            <v>321638.40000000002</v>
          </cell>
          <cell r="F1848">
            <v>2331878</v>
          </cell>
        </row>
        <row r="1849">
          <cell r="A1849" t="str">
            <v>CONMUTADOR TRIPOLAR 30A 15KV</v>
          </cell>
          <cell r="B1849">
            <v>70000</v>
          </cell>
          <cell r="C1849" t="str">
            <v>UND</v>
          </cell>
          <cell r="D1849">
            <v>84000</v>
          </cell>
          <cell r="E1849">
            <v>13440</v>
          </cell>
          <cell r="F1849">
            <v>97440</v>
          </cell>
        </row>
        <row r="1850">
          <cell r="A1850" t="str">
            <v>CONMUTADOR TRIPOLAR ABIERTO 100AMP</v>
          </cell>
          <cell r="B1850">
            <v>168350</v>
          </cell>
          <cell r="C1850" t="str">
            <v>UND</v>
          </cell>
          <cell r="D1850">
            <v>202020</v>
          </cell>
          <cell r="E1850">
            <v>32323.200000000001</v>
          </cell>
          <cell r="F1850">
            <v>234343</v>
          </cell>
        </row>
        <row r="1851">
          <cell r="A1851" t="str">
            <v>CONMUTADOR VOLTIMETRO 20AMP</v>
          </cell>
          <cell r="B1851">
            <v>29215.199218749996</v>
          </cell>
          <cell r="C1851" t="str">
            <v>UND</v>
          </cell>
          <cell r="D1851">
            <v>35058.239062499997</v>
          </cell>
          <cell r="E1851">
            <v>5609.3182499999994</v>
          </cell>
          <cell r="F1851">
            <v>40668</v>
          </cell>
        </row>
        <row r="1852">
          <cell r="A1852" t="str">
            <v>CONMUTADOR VOLTIMETRO 20AMP</v>
          </cell>
          <cell r="B1852">
            <v>37242.80078125</v>
          </cell>
          <cell r="C1852" t="str">
            <v>UND</v>
          </cell>
          <cell r="D1852">
            <v>44691.360937500001</v>
          </cell>
          <cell r="E1852">
            <v>7150.6177500000003</v>
          </cell>
          <cell r="F1852">
            <v>51842</v>
          </cell>
        </row>
        <row r="1853">
          <cell r="A1853" t="str">
            <v>CONMUTADOR VOLTIMETRO KONCAR</v>
          </cell>
          <cell r="B1853">
            <v>4000</v>
          </cell>
          <cell r="C1853" t="str">
            <v>UND</v>
          </cell>
          <cell r="D1853">
            <v>4800</v>
          </cell>
          <cell r="E1853">
            <v>768</v>
          </cell>
          <cell r="F1853">
            <v>5568</v>
          </cell>
        </row>
        <row r="1854">
          <cell r="A1854" t="str">
            <v>CONSOLA DE 80 CMS.</v>
          </cell>
          <cell r="B1854">
            <v>8470</v>
          </cell>
          <cell r="C1854" t="str">
            <v>UND</v>
          </cell>
          <cell r="D1854">
            <v>10164</v>
          </cell>
          <cell r="E1854">
            <v>1626.24</v>
          </cell>
          <cell r="F1854">
            <v>11790</v>
          </cell>
        </row>
        <row r="1855">
          <cell r="A1855" t="str">
            <v>CONTACTO ADICIONAL 2C+2A 30MM</v>
          </cell>
          <cell r="B1855">
            <v>29000</v>
          </cell>
          <cell r="C1855" t="str">
            <v>UND</v>
          </cell>
          <cell r="D1855">
            <v>34800</v>
          </cell>
          <cell r="E1855">
            <v>5568</v>
          </cell>
          <cell r="F1855">
            <v>40368</v>
          </cell>
        </row>
        <row r="1856">
          <cell r="A1856" t="str">
            <v>CONTACTO ADICIONAL 3C+3A</v>
          </cell>
          <cell r="B1856">
            <v>29000</v>
          </cell>
          <cell r="C1856" t="str">
            <v>UND</v>
          </cell>
          <cell r="D1856">
            <v>34800</v>
          </cell>
          <cell r="E1856">
            <v>5568</v>
          </cell>
          <cell r="F1856">
            <v>40368</v>
          </cell>
        </row>
        <row r="1857">
          <cell r="A1857" t="str">
            <v>CONTACTO AUX Ó ALARMA 1NA/NC C/SOPORTE</v>
          </cell>
          <cell r="B1857">
            <v>56800</v>
          </cell>
          <cell r="C1857" t="str">
            <v>UND</v>
          </cell>
          <cell r="D1857">
            <v>68160</v>
          </cell>
          <cell r="E1857">
            <v>10905.6</v>
          </cell>
          <cell r="F1857">
            <v>79066</v>
          </cell>
        </row>
        <row r="1858">
          <cell r="A1858" t="str">
            <v>CONTACTO AUX.</v>
          </cell>
          <cell r="B1858">
            <v>20000</v>
          </cell>
          <cell r="C1858" t="str">
            <v>UND</v>
          </cell>
          <cell r="D1858">
            <v>24000</v>
          </cell>
          <cell r="E1858">
            <v>3840</v>
          </cell>
          <cell r="F1858">
            <v>27840</v>
          </cell>
        </row>
        <row r="1859">
          <cell r="A1859" t="str">
            <v>CONTACTO AUXILIAR 2NA</v>
          </cell>
          <cell r="B1859">
            <v>39000</v>
          </cell>
          <cell r="C1859" t="str">
            <v>UND</v>
          </cell>
          <cell r="D1859">
            <v>46800</v>
          </cell>
          <cell r="E1859">
            <v>7488</v>
          </cell>
          <cell r="F1859">
            <v>54288</v>
          </cell>
        </row>
        <row r="1860">
          <cell r="A1860" t="str">
            <v>CONTACTO AUXILIAR A01JLD64  480 VAC</v>
          </cell>
          <cell r="B1860">
            <v>120700</v>
          </cell>
          <cell r="C1860" t="str">
            <v>UND</v>
          </cell>
          <cell r="D1860">
            <v>144840</v>
          </cell>
          <cell r="E1860">
            <v>23174.400000000001</v>
          </cell>
          <cell r="F1860">
            <v>168014</v>
          </cell>
        </row>
        <row r="1861">
          <cell r="A1861" t="str">
            <v>CONTACTO AUXILIAR OF PARA C60N</v>
          </cell>
          <cell r="B1861">
            <v>57000</v>
          </cell>
          <cell r="C1861" t="str">
            <v>UND</v>
          </cell>
          <cell r="D1861">
            <v>68400</v>
          </cell>
          <cell r="E1861">
            <v>10944</v>
          </cell>
          <cell r="F1861">
            <v>79344</v>
          </cell>
        </row>
        <row r="1862">
          <cell r="A1862" t="str">
            <v>CONTACTO AUXILIAR OF PARA NC 100H-NC125H</v>
          </cell>
          <cell r="B1862">
            <v>58000</v>
          </cell>
          <cell r="C1862" t="str">
            <v>UND</v>
          </cell>
          <cell r="D1862">
            <v>69600</v>
          </cell>
          <cell r="E1862">
            <v>11136</v>
          </cell>
          <cell r="F1862">
            <v>80736</v>
          </cell>
        </row>
        <row r="1863">
          <cell r="A1863" t="str">
            <v>CONTACTO AUXILIAR PARA NS80,NS100,NS160</v>
          </cell>
          <cell r="B1863">
            <v>61000</v>
          </cell>
          <cell r="C1863" t="str">
            <v>UND</v>
          </cell>
          <cell r="D1863">
            <v>73200</v>
          </cell>
          <cell r="E1863">
            <v>11712</v>
          </cell>
          <cell r="F1863">
            <v>84912</v>
          </cell>
        </row>
        <row r="1864">
          <cell r="A1864" t="str">
            <v>CONTACTO SEÑALIZACIÓN SD PARA NC100HNC12</v>
          </cell>
          <cell r="B1864">
            <v>63000</v>
          </cell>
          <cell r="C1864" t="str">
            <v>UND</v>
          </cell>
          <cell r="D1864">
            <v>75600</v>
          </cell>
          <cell r="E1864">
            <v>12096</v>
          </cell>
          <cell r="F1864">
            <v>87696</v>
          </cell>
        </row>
        <row r="1865">
          <cell r="A1865" t="str">
            <v>CONTACTOR   18A -AC3/1NC</v>
          </cell>
          <cell r="B1865">
            <v>163000</v>
          </cell>
          <cell r="C1865" t="str">
            <v>UND</v>
          </cell>
          <cell r="D1865">
            <v>195600</v>
          </cell>
          <cell r="E1865">
            <v>31296</v>
          </cell>
          <cell r="F1865">
            <v>226896</v>
          </cell>
        </row>
        <row r="1866">
          <cell r="A1866" t="str">
            <v>CONTACTOR  12A -AC3/SIN CONTACTOS AUX</v>
          </cell>
          <cell r="B1866">
            <v>116000</v>
          </cell>
          <cell r="C1866" t="str">
            <v>UND</v>
          </cell>
          <cell r="D1866">
            <v>139200</v>
          </cell>
          <cell r="E1866">
            <v>22272</v>
          </cell>
          <cell r="F1866">
            <v>161472</v>
          </cell>
        </row>
        <row r="1867">
          <cell r="A1867" t="str">
            <v>CONTACTOR  12A-AC3/1 NC</v>
          </cell>
          <cell r="B1867">
            <v>124000</v>
          </cell>
          <cell r="C1867" t="str">
            <v>UND</v>
          </cell>
          <cell r="D1867">
            <v>148800</v>
          </cell>
          <cell r="E1867">
            <v>23808</v>
          </cell>
          <cell r="F1867">
            <v>172608</v>
          </cell>
        </row>
        <row r="1868">
          <cell r="A1868" t="str">
            <v>CONTACTOR  12A-AC3/1NA</v>
          </cell>
          <cell r="B1868">
            <v>121000</v>
          </cell>
          <cell r="C1868" t="str">
            <v>UND</v>
          </cell>
          <cell r="D1868">
            <v>145200</v>
          </cell>
          <cell r="E1868">
            <v>23232</v>
          </cell>
          <cell r="F1868">
            <v>168432</v>
          </cell>
        </row>
        <row r="1869">
          <cell r="A1869" t="str">
            <v>CONTACTOR  18 A-AC3/1NA</v>
          </cell>
          <cell r="B1869">
            <v>158000</v>
          </cell>
          <cell r="C1869" t="str">
            <v>UND</v>
          </cell>
          <cell r="D1869">
            <v>189600</v>
          </cell>
          <cell r="E1869">
            <v>30336</v>
          </cell>
          <cell r="F1869">
            <v>219936</v>
          </cell>
        </row>
        <row r="1870">
          <cell r="A1870" t="str">
            <v>CONTACTOR  18A -AC3/SIN CONTACTOS AUX</v>
          </cell>
          <cell r="B1870">
            <v>146000</v>
          </cell>
          <cell r="C1870" t="str">
            <v>UND</v>
          </cell>
          <cell r="D1870">
            <v>175200</v>
          </cell>
          <cell r="E1870">
            <v>28032</v>
          </cell>
          <cell r="F1870">
            <v>203232</v>
          </cell>
        </row>
        <row r="1871">
          <cell r="A1871" t="str">
            <v>CONTACTOR  25 A -AC3/1NC</v>
          </cell>
          <cell r="B1871">
            <v>221000</v>
          </cell>
          <cell r="C1871" t="str">
            <v>UND</v>
          </cell>
          <cell r="D1871">
            <v>265200</v>
          </cell>
          <cell r="E1871">
            <v>42432</v>
          </cell>
          <cell r="F1871">
            <v>307632</v>
          </cell>
        </row>
        <row r="1872">
          <cell r="A1872" t="str">
            <v>CONTACTOR  25 A -AC3/SIN CONTACTOS AUX</v>
          </cell>
          <cell r="B1872">
            <v>204000</v>
          </cell>
          <cell r="C1872" t="str">
            <v>UND</v>
          </cell>
          <cell r="D1872">
            <v>244800</v>
          </cell>
          <cell r="E1872">
            <v>39168</v>
          </cell>
          <cell r="F1872">
            <v>283968</v>
          </cell>
        </row>
        <row r="1873">
          <cell r="A1873" t="str">
            <v>CONTACTOR  25A-AC3/1NA</v>
          </cell>
          <cell r="B1873">
            <v>217000</v>
          </cell>
          <cell r="C1873" t="str">
            <v>UND</v>
          </cell>
          <cell r="D1873">
            <v>260400</v>
          </cell>
          <cell r="E1873">
            <v>41664</v>
          </cell>
          <cell r="F1873">
            <v>302064</v>
          </cell>
        </row>
        <row r="1874">
          <cell r="A1874" t="str">
            <v>CONTACTOR  9A  AC3 SIN CONTACTOS AUX</v>
          </cell>
          <cell r="B1874">
            <v>96000</v>
          </cell>
          <cell r="C1874" t="str">
            <v>UND</v>
          </cell>
          <cell r="D1874">
            <v>115200</v>
          </cell>
          <cell r="E1874">
            <v>18432</v>
          </cell>
          <cell r="F1874">
            <v>133632</v>
          </cell>
        </row>
        <row r="1875">
          <cell r="A1875" t="str">
            <v>CONTACTOR  9A- AC3/1 NA</v>
          </cell>
          <cell r="B1875">
            <v>100000</v>
          </cell>
          <cell r="C1875" t="str">
            <v>UND</v>
          </cell>
          <cell r="D1875">
            <v>120000</v>
          </cell>
          <cell r="E1875">
            <v>19200</v>
          </cell>
          <cell r="F1875">
            <v>139200</v>
          </cell>
        </row>
        <row r="1876">
          <cell r="A1876" t="str">
            <v>CONTACTOR  AC3 150A 220V</v>
          </cell>
          <cell r="B1876">
            <v>1205000</v>
          </cell>
          <cell r="C1876" t="str">
            <v>UND</v>
          </cell>
          <cell r="D1876">
            <v>1446000</v>
          </cell>
          <cell r="E1876">
            <v>231360</v>
          </cell>
          <cell r="F1876">
            <v>1677360</v>
          </cell>
        </row>
        <row r="1877">
          <cell r="A1877" t="str">
            <v>CONTACTOR (MINI) 9AAC3 220V ABB</v>
          </cell>
          <cell r="B1877">
            <v>25376</v>
          </cell>
          <cell r="C1877" t="str">
            <v>UND</v>
          </cell>
          <cell r="D1877">
            <v>30451.199999999997</v>
          </cell>
          <cell r="E1877">
            <v>4872.192</v>
          </cell>
          <cell r="F1877">
            <v>35323</v>
          </cell>
        </row>
        <row r="1878">
          <cell r="A1878" t="str">
            <v>CONTACTOR 115 A-AC3 / 200 A-AC1</v>
          </cell>
          <cell r="B1878">
            <v>1180000</v>
          </cell>
          <cell r="C1878" t="str">
            <v>UND</v>
          </cell>
          <cell r="D1878">
            <v>1416000</v>
          </cell>
          <cell r="E1878">
            <v>226560</v>
          </cell>
          <cell r="F1878">
            <v>1642560</v>
          </cell>
        </row>
        <row r="1879">
          <cell r="A1879" t="str">
            <v>CONTACTOR 140 A -AC3/220 SIMENS</v>
          </cell>
          <cell r="B1879">
            <v>831652</v>
          </cell>
          <cell r="C1879" t="str">
            <v>UND</v>
          </cell>
          <cell r="D1879">
            <v>997982.39999999991</v>
          </cell>
          <cell r="E1879">
            <v>159677.18399999998</v>
          </cell>
          <cell r="F1879">
            <v>1157660</v>
          </cell>
        </row>
        <row r="1880">
          <cell r="A1880" t="str">
            <v>CONTACTOR 150 A -AC3/250 A-AC1</v>
          </cell>
          <cell r="B1880">
            <v>1329000</v>
          </cell>
          <cell r="C1880" t="str">
            <v>UND</v>
          </cell>
          <cell r="D1880">
            <v>1594800</v>
          </cell>
          <cell r="E1880">
            <v>255168</v>
          </cell>
          <cell r="F1880">
            <v>1849968</v>
          </cell>
        </row>
        <row r="1881">
          <cell r="A1881" t="str">
            <v>CONTACTOR 16AMP LC1D163 110V</v>
          </cell>
          <cell r="B1881">
            <v>57400</v>
          </cell>
          <cell r="C1881" t="str">
            <v>UND</v>
          </cell>
          <cell r="D1881">
            <v>68880</v>
          </cell>
          <cell r="E1881">
            <v>11020.800000000001</v>
          </cell>
          <cell r="F1881">
            <v>79901</v>
          </cell>
        </row>
        <row r="1882">
          <cell r="A1882" t="str">
            <v>CONTACTOR 185 A- AC3/275A-AC1</v>
          </cell>
          <cell r="B1882">
            <v>2001000</v>
          </cell>
          <cell r="C1882" t="str">
            <v>UND</v>
          </cell>
          <cell r="D1882">
            <v>2401200</v>
          </cell>
          <cell r="E1882">
            <v>384192</v>
          </cell>
          <cell r="F1882">
            <v>2785392</v>
          </cell>
        </row>
        <row r="1883">
          <cell r="A1883" t="str">
            <v>CONTACTOR 225 A-AC3/315 A -AC1</v>
          </cell>
          <cell r="B1883">
            <v>2246000</v>
          </cell>
          <cell r="C1883" t="str">
            <v>UND</v>
          </cell>
          <cell r="D1883">
            <v>2695200</v>
          </cell>
          <cell r="E1883">
            <v>431232</v>
          </cell>
          <cell r="F1883">
            <v>3126432</v>
          </cell>
        </row>
        <row r="1884">
          <cell r="A1884" t="str">
            <v>CONTACTOR 25AMP TM 440V</v>
          </cell>
          <cell r="B1884">
            <v>57400</v>
          </cell>
          <cell r="C1884" t="str">
            <v>UND</v>
          </cell>
          <cell r="D1884">
            <v>68880</v>
          </cell>
          <cell r="E1884">
            <v>11020.800000000001</v>
          </cell>
          <cell r="F1884">
            <v>79901</v>
          </cell>
        </row>
        <row r="1885">
          <cell r="A1885" t="str">
            <v>CONTACTOR 265A  AC3/350A  AC1</v>
          </cell>
          <cell r="B1885">
            <v>2688000</v>
          </cell>
          <cell r="C1885" t="str">
            <v>UND</v>
          </cell>
          <cell r="D1885">
            <v>3225600</v>
          </cell>
          <cell r="E1885">
            <v>516096</v>
          </cell>
          <cell r="F1885">
            <v>3741696</v>
          </cell>
        </row>
        <row r="1886">
          <cell r="A1886" t="str">
            <v>CONTACTOR 32 A -AC3/1NA</v>
          </cell>
          <cell r="B1886">
            <v>322000</v>
          </cell>
          <cell r="C1886" t="str">
            <v>UND</v>
          </cell>
          <cell r="D1886">
            <v>386400</v>
          </cell>
          <cell r="E1886">
            <v>61824</v>
          </cell>
          <cell r="F1886">
            <v>448224</v>
          </cell>
        </row>
        <row r="1887">
          <cell r="A1887" t="str">
            <v>CONTACTOR 32 A-AC3/1NC</v>
          </cell>
          <cell r="B1887">
            <v>327000</v>
          </cell>
          <cell r="C1887" t="str">
            <v>UND</v>
          </cell>
          <cell r="D1887">
            <v>392400</v>
          </cell>
          <cell r="E1887">
            <v>62784</v>
          </cell>
          <cell r="F1887">
            <v>455184</v>
          </cell>
        </row>
        <row r="1888">
          <cell r="A1888" t="str">
            <v>CONTACTOR 32 A-AC3/SIN CONTACTOS AUX</v>
          </cell>
          <cell r="B1888">
            <v>304000</v>
          </cell>
          <cell r="C1888" t="str">
            <v>UND</v>
          </cell>
          <cell r="D1888">
            <v>364800</v>
          </cell>
          <cell r="E1888">
            <v>58368</v>
          </cell>
          <cell r="F1888">
            <v>423168</v>
          </cell>
        </row>
        <row r="1889">
          <cell r="A1889" t="str">
            <v>CONTACTOR 330 A-AC3/400 A-AC1</v>
          </cell>
          <cell r="B1889">
            <v>3117000</v>
          </cell>
          <cell r="C1889" t="str">
            <v>UND</v>
          </cell>
          <cell r="D1889">
            <v>3740400</v>
          </cell>
          <cell r="E1889">
            <v>598464</v>
          </cell>
          <cell r="F1889">
            <v>4338864</v>
          </cell>
        </row>
        <row r="1890">
          <cell r="A1890" t="str">
            <v>CONTACTOR 38 A - AC3/1NA</v>
          </cell>
          <cell r="B1890">
            <v>377000</v>
          </cell>
          <cell r="C1890" t="str">
            <v>UND</v>
          </cell>
          <cell r="D1890">
            <v>452400</v>
          </cell>
          <cell r="E1890">
            <v>72384</v>
          </cell>
          <cell r="F1890">
            <v>524784</v>
          </cell>
        </row>
        <row r="1891">
          <cell r="A1891" t="str">
            <v>CONTACTOR 3RT1015-1AN21 7AMP AC3</v>
          </cell>
          <cell r="B1891">
            <v>70600</v>
          </cell>
          <cell r="C1891" t="str">
            <v>UND</v>
          </cell>
          <cell r="D1891">
            <v>84720</v>
          </cell>
          <cell r="E1891">
            <v>13555.2</v>
          </cell>
          <cell r="F1891">
            <v>98275</v>
          </cell>
        </row>
        <row r="1892">
          <cell r="A1892" t="str">
            <v>CONTACTOR 3RT1023-1AN24 9AMP AC3 2NA+2NC</v>
          </cell>
          <cell r="B1892">
            <v>112000</v>
          </cell>
          <cell r="C1892" t="str">
            <v>UND</v>
          </cell>
          <cell r="D1892">
            <v>134400</v>
          </cell>
          <cell r="E1892">
            <v>21504</v>
          </cell>
          <cell r="F1892">
            <v>155904</v>
          </cell>
        </row>
        <row r="1893">
          <cell r="A1893" t="str">
            <v>CONTACTOR 3RT1024-1AN20 12AMP AC3</v>
          </cell>
          <cell r="B1893">
            <v>104300</v>
          </cell>
          <cell r="C1893" t="str">
            <v>UND</v>
          </cell>
          <cell r="D1893">
            <v>125160</v>
          </cell>
          <cell r="E1893">
            <v>20025.600000000002</v>
          </cell>
          <cell r="F1893">
            <v>145186</v>
          </cell>
        </row>
        <row r="1894">
          <cell r="A1894" t="str">
            <v>CONTACTOR 3RT1024-1AN24 12AMPAC3 2NA+2NC</v>
          </cell>
          <cell r="B1894">
            <v>132000</v>
          </cell>
          <cell r="C1894" t="str">
            <v>UND</v>
          </cell>
          <cell r="D1894">
            <v>158400</v>
          </cell>
          <cell r="E1894">
            <v>25344</v>
          </cell>
          <cell r="F1894">
            <v>183744</v>
          </cell>
        </row>
        <row r="1895">
          <cell r="A1895" t="str">
            <v>CONTACTOR 3RT1025-1AN20 17AMP AC3</v>
          </cell>
          <cell r="B1895">
            <v>126000</v>
          </cell>
          <cell r="C1895" t="str">
            <v>UND</v>
          </cell>
          <cell r="D1895">
            <v>151200</v>
          </cell>
          <cell r="E1895">
            <v>24192</v>
          </cell>
          <cell r="F1895">
            <v>175392</v>
          </cell>
        </row>
        <row r="1896">
          <cell r="A1896" t="str">
            <v>CONTACTOR 3RT1025-1AN20 17AMPAC3 2NA+2NC</v>
          </cell>
          <cell r="B1896">
            <v>153300</v>
          </cell>
          <cell r="C1896" t="str">
            <v>UND</v>
          </cell>
          <cell r="D1896">
            <v>183960</v>
          </cell>
          <cell r="E1896">
            <v>29433.600000000002</v>
          </cell>
          <cell r="F1896">
            <v>213394</v>
          </cell>
        </row>
        <row r="1897">
          <cell r="A1897" t="str">
            <v>CONTACTOR 3RT1026-1AN24 25AMPAC3 2NA+2NC</v>
          </cell>
          <cell r="B1897">
            <v>208500</v>
          </cell>
          <cell r="C1897" t="str">
            <v>UND</v>
          </cell>
          <cell r="D1897">
            <v>250200</v>
          </cell>
          <cell r="E1897">
            <v>40032</v>
          </cell>
          <cell r="F1897">
            <v>290232</v>
          </cell>
        </row>
        <row r="1898">
          <cell r="A1898" t="str">
            <v>CONTACTOR 3RT1034-1AN20 32AMP AC3</v>
          </cell>
          <cell r="B1898">
            <v>250900</v>
          </cell>
          <cell r="C1898" t="str">
            <v>UND</v>
          </cell>
          <cell r="D1898">
            <v>301080</v>
          </cell>
          <cell r="E1898">
            <v>48172.800000000003</v>
          </cell>
          <cell r="F1898">
            <v>349253</v>
          </cell>
        </row>
        <row r="1899">
          <cell r="A1899" t="str">
            <v>CONTACTOR 3RT1034-1AN24 32A-AC3 2NA+2NC</v>
          </cell>
          <cell r="B1899">
            <v>279000</v>
          </cell>
          <cell r="C1899" t="str">
            <v>UND</v>
          </cell>
          <cell r="D1899">
            <v>334800</v>
          </cell>
          <cell r="E1899">
            <v>53568</v>
          </cell>
          <cell r="F1899">
            <v>388368</v>
          </cell>
        </row>
        <row r="1900">
          <cell r="A1900" t="str">
            <v>CONTACTOR 3RT1035-1AN24 40AMPAC3 2NA+2NC</v>
          </cell>
          <cell r="B1900">
            <v>385300</v>
          </cell>
          <cell r="C1900" t="str">
            <v>UND</v>
          </cell>
          <cell r="D1900">
            <v>462360</v>
          </cell>
          <cell r="E1900">
            <v>73977.600000000006</v>
          </cell>
          <cell r="F1900">
            <v>536338</v>
          </cell>
        </row>
        <row r="1901">
          <cell r="A1901" t="str">
            <v>CONTACTOR 3RT1036-1AN24 50A .AC3 2NA+2NC</v>
          </cell>
          <cell r="B1901">
            <v>401600</v>
          </cell>
          <cell r="C1901" t="str">
            <v>UND</v>
          </cell>
          <cell r="D1901">
            <v>481920</v>
          </cell>
          <cell r="E1901">
            <v>77107.199999999997</v>
          </cell>
          <cell r="F1901">
            <v>559027</v>
          </cell>
        </row>
        <row r="1902">
          <cell r="A1902" t="str">
            <v>CONTACTOR 3RT1044-1AN24 65AMPAC3 2NA+2NC</v>
          </cell>
          <cell r="B1902">
            <v>530900</v>
          </cell>
          <cell r="C1902" t="str">
            <v>UND</v>
          </cell>
          <cell r="D1902">
            <v>637080</v>
          </cell>
          <cell r="E1902">
            <v>101932.8</v>
          </cell>
          <cell r="F1902">
            <v>739013</v>
          </cell>
        </row>
        <row r="1903">
          <cell r="A1903" t="str">
            <v>CONTACTOR 3RT1045-1AN24 80AMPAC3 2NA+2NC</v>
          </cell>
          <cell r="B1903">
            <v>689100</v>
          </cell>
          <cell r="C1903" t="str">
            <v>UND</v>
          </cell>
          <cell r="D1903">
            <v>826920</v>
          </cell>
          <cell r="E1903">
            <v>132307.20000000001</v>
          </cell>
          <cell r="F1903">
            <v>959227</v>
          </cell>
        </row>
        <row r="1904">
          <cell r="A1904" t="str">
            <v>CONTACTOR 3RT1046-1NA24 95AMPAC3 2NA+2NC</v>
          </cell>
          <cell r="B1904">
            <v>750000</v>
          </cell>
          <cell r="C1904" t="str">
            <v>UND</v>
          </cell>
          <cell r="D1904">
            <v>900000</v>
          </cell>
          <cell r="E1904">
            <v>144000</v>
          </cell>
          <cell r="F1904">
            <v>1044000</v>
          </cell>
        </row>
        <row r="1905">
          <cell r="A1905" t="str">
            <v>CONTACTOR 3TA21 220V</v>
          </cell>
          <cell r="B1905">
            <v>4000</v>
          </cell>
          <cell r="C1905" t="str">
            <v>UND</v>
          </cell>
          <cell r="D1905">
            <v>4800</v>
          </cell>
          <cell r="E1905">
            <v>768</v>
          </cell>
          <cell r="F1905">
            <v>5568</v>
          </cell>
        </row>
        <row r="1906">
          <cell r="A1906" t="str">
            <v>CONTACTOR 3TB40-22 SIEMENS</v>
          </cell>
          <cell r="B1906">
            <v>30240</v>
          </cell>
          <cell r="C1906" t="str">
            <v>UND</v>
          </cell>
          <cell r="D1906">
            <v>36288</v>
          </cell>
          <cell r="E1906">
            <v>5806.08</v>
          </cell>
          <cell r="F1906">
            <v>42094</v>
          </cell>
        </row>
        <row r="1907">
          <cell r="A1907" t="str">
            <v>CONTACTOR 3TB-41- 220V</v>
          </cell>
          <cell r="B1907">
            <v>90700</v>
          </cell>
          <cell r="C1907" t="str">
            <v>UND</v>
          </cell>
          <cell r="D1907">
            <v>108840</v>
          </cell>
          <cell r="E1907">
            <v>17414.400000000001</v>
          </cell>
          <cell r="F1907">
            <v>126254</v>
          </cell>
        </row>
        <row r="1908">
          <cell r="A1908" t="str">
            <v>CONTACTOR 3TB44 SIN BLOQUES 220AC</v>
          </cell>
          <cell r="B1908">
            <v>4000</v>
          </cell>
          <cell r="C1908" t="str">
            <v>UND</v>
          </cell>
          <cell r="D1908">
            <v>4800</v>
          </cell>
          <cell r="E1908">
            <v>768</v>
          </cell>
          <cell r="F1908">
            <v>5568</v>
          </cell>
        </row>
        <row r="1909">
          <cell r="A1909" t="str">
            <v>CONTACTOR 3TF3010 9AMP-AC3 1NA</v>
          </cell>
          <cell r="B1909">
            <v>83100</v>
          </cell>
          <cell r="C1909" t="str">
            <v>UND</v>
          </cell>
          <cell r="D1909">
            <v>99720</v>
          </cell>
          <cell r="E1909">
            <v>15955.2</v>
          </cell>
          <cell r="F1909">
            <v>115675</v>
          </cell>
        </row>
        <row r="1910">
          <cell r="A1910" t="str">
            <v>CONTACTOR 3TF3311</v>
          </cell>
          <cell r="B1910">
            <v>176500</v>
          </cell>
          <cell r="C1910" t="str">
            <v>UND</v>
          </cell>
          <cell r="D1910">
            <v>211800</v>
          </cell>
          <cell r="E1910">
            <v>33888</v>
          </cell>
          <cell r="F1910">
            <v>245688</v>
          </cell>
        </row>
        <row r="1911">
          <cell r="A1911" t="str">
            <v>CONTACTOR 3TF40-10</v>
          </cell>
          <cell r="B1911">
            <v>35203</v>
          </cell>
          <cell r="C1911" t="str">
            <v>UND</v>
          </cell>
          <cell r="D1911">
            <v>42243.6</v>
          </cell>
          <cell r="E1911">
            <v>6758.9759999999997</v>
          </cell>
          <cell r="F1911">
            <v>49003</v>
          </cell>
        </row>
        <row r="1912">
          <cell r="A1912" t="str">
            <v>CONTACTOR 3TF4022 9 AMP AC3</v>
          </cell>
          <cell r="B1912">
            <v>119800</v>
          </cell>
          <cell r="C1912" t="str">
            <v>UND</v>
          </cell>
          <cell r="D1912">
            <v>143760</v>
          </cell>
          <cell r="E1912">
            <v>23001.600000000002</v>
          </cell>
          <cell r="F1912">
            <v>166762</v>
          </cell>
        </row>
        <row r="1913">
          <cell r="A1913" t="str">
            <v>CONTACTOR 3TF4122 12AMP AC3</v>
          </cell>
          <cell r="B1913">
            <v>141200</v>
          </cell>
          <cell r="C1913" t="str">
            <v>UND</v>
          </cell>
          <cell r="D1913">
            <v>169440</v>
          </cell>
          <cell r="E1913">
            <v>27110.400000000001</v>
          </cell>
          <cell r="F1913">
            <v>196550</v>
          </cell>
        </row>
        <row r="1914">
          <cell r="A1914" t="str">
            <v>CONTACTOR 3TF4222 16AMP AC3</v>
          </cell>
          <cell r="B1914">
            <v>164000</v>
          </cell>
          <cell r="C1914" t="str">
            <v>UND</v>
          </cell>
          <cell r="D1914">
            <v>196800</v>
          </cell>
          <cell r="E1914">
            <v>31488</v>
          </cell>
          <cell r="F1914">
            <v>228288</v>
          </cell>
        </row>
        <row r="1915">
          <cell r="A1915" t="str">
            <v>CONTACTOR 3TF43-12</v>
          </cell>
          <cell r="B1915">
            <v>75604.203125</v>
          </cell>
          <cell r="C1915" t="str">
            <v>UND</v>
          </cell>
          <cell r="D1915">
            <v>90725.043749999997</v>
          </cell>
          <cell r="E1915">
            <v>14516.007</v>
          </cell>
          <cell r="F1915">
            <v>105241</v>
          </cell>
        </row>
        <row r="1916">
          <cell r="A1916" t="str">
            <v>CONTACTOR 3TF4322 22AMP AC3</v>
          </cell>
          <cell r="B1916">
            <v>223100</v>
          </cell>
          <cell r="C1916" t="str">
            <v>UND</v>
          </cell>
          <cell r="D1916">
            <v>267720</v>
          </cell>
          <cell r="E1916">
            <v>42835.200000000004</v>
          </cell>
          <cell r="F1916">
            <v>310555</v>
          </cell>
        </row>
        <row r="1917">
          <cell r="A1917" t="str">
            <v>CONTACTOR 3TF4422 32AMP AC3</v>
          </cell>
          <cell r="B1917">
            <v>298500</v>
          </cell>
          <cell r="C1917" t="str">
            <v>UND</v>
          </cell>
          <cell r="D1917">
            <v>358200</v>
          </cell>
          <cell r="E1917">
            <v>57312</v>
          </cell>
          <cell r="F1917">
            <v>415512</v>
          </cell>
        </row>
        <row r="1918">
          <cell r="A1918" t="str">
            <v>CONTACTOR 3TF4522 32AMP AC3</v>
          </cell>
          <cell r="B1918">
            <v>412300</v>
          </cell>
          <cell r="C1918" t="str">
            <v>UND</v>
          </cell>
          <cell r="D1918">
            <v>494760</v>
          </cell>
          <cell r="E1918">
            <v>79161.600000000006</v>
          </cell>
          <cell r="F1918">
            <v>573922</v>
          </cell>
        </row>
        <row r="1919">
          <cell r="A1919" t="str">
            <v>CONTACTOR 3TF4622 45AMP AC3</v>
          </cell>
          <cell r="B1919">
            <v>429700</v>
          </cell>
          <cell r="C1919" t="str">
            <v>UND</v>
          </cell>
          <cell r="D1919">
            <v>515640</v>
          </cell>
          <cell r="E1919">
            <v>82502.400000000009</v>
          </cell>
          <cell r="F1919">
            <v>598142</v>
          </cell>
        </row>
        <row r="1920">
          <cell r="A1920" t="str">
            <v>CONTACTOR 3TF4722 63AMP AC3</v>
          </cell>
          <cell r="B1920">
            <v>568100</v>
          </cell>
          <cell r="C1920" t="str">
            <v>UND</v>
          </cell>
          <cell r="D1920">
            <v>681720</v>
          </cell>
          <cell r="E1920">
            <v>109075.2</v>
          </cell>
          <cell r="F1920">
            <v>790795</v>
          </cell>
        </row>
        <row r="1921">
          <cell r="A1921" t="str">
            <v>CONTACTOR 3TF4822 75AMP AC3</v>
          </cell>
          <cell r="B1921">
            <v>737300</v>
          </cell>
          <cell r="C1921" t="str">
            <v>UND</v>
          </cell>
          <cell r="D1921">
            <v>884760</v>
          </cell>
          <cell r="E1921">
            <v>141561.60000000001</v>
          </cell>
          <cell r="F1921">
            <v>1026322</v>
          </cell>
        </row>
        <row r="1922">
          <cell r="A1922" t="str">
            <v>CONTACTOR 3TF5022 110AMP-AC3 2NA+2NC</v>
          </cell>
          <cell r="B1922">
            <v>1122576</v>
          </cell>
          <cell r="C1922" t="str">
            <v>UND</v>
          </cell>
          <cell r="D1922">
            <v>1347091.2</v>
          </cell>
          <cell r="E1922">
            <v>215534.592</v>
          </cell>
          <cell r="F1922">
            <v>1562626</v>
          </cell>
        </row>
        <row r="1923">
          <cell r="A1923" t="str">
            <v>CONTACTOR 3TF5222 170AMP-AC3 2NA+2NC</v>
          </cell>
          <cell r="B1923">
            <v>1735000</v>
          </cell>
          <cell r="C1923" t="str">
            <v>UND</v>
          </cell>
          <cell r="D1923">
            <v>2082000</v>
          </cell>
          <cell r="E1923">
            <v>333120</v>
          </cell>
          <cell r="F1923">
            <v>2415120</v>
          </cell>
        </row>
        <row r="1924">
          <cell r="A1924" t="str">
            <v>CONTACTOR 3TF5622 400AMP-AC3 2NA+2NC</v>
          </cell>
          <cell r="B1924">
            <v>3212000</v>
          </cell>
          <cell r="C1924" t="str">
            <v>UND</v>
          </cell>
          <cell r="D1924">
            <v>3854400</v>
          </cell>
          <cell r="E1924">
            <v>616704</v>
          </cell>
          <cell r="F1924">
            <v>4471104</v>
          </cell>
        </row>
        <row r="1925">
          <cell r="A1925" t="str">
            <v>CONTACTOR 3TF6844 630AMP-AC3 4NA+4NC</v>
          </cell>
          <cell r="B1925">
            <v>8027000</v>
          </cell>
          <cell r="C1925" t="str">
            <v>UND</v>
          </cell>
          <cell r="D1925">
            <v>9632400</v>
          </cell>
          <cell r="E1925">
            <v>1541184</v>
          </cell>
          <cell r="F1925">
            <v>11173584</v>
          </cell>
        </row>
        <row r="1926">
          <cell r="A1926" t="str">
            <v>CONTACTOR 3TH8022 220V</v>
          </cell>
          <cell r="B1926">
            <v>4000</v>
          </cell>
          <cell r="C1926" t="str">
            <v>UND</v>
          </cell>
          <cell r="D1926">
            <v>4800</v>
          </cell>
          <cell r="E1926">
            <v>768</v>
          </cell>
          <cell r="F1926">
            <v>5568</v>
          </cell>
        </row>
        <row r="1927">
          <cell r="A1927" t="str">
            <v>CONTACTOR 3TH8022 220V</v>
          </cell>
          <cell r="B1927">
            <v>4000</v>
          </cell>
          <cell r="C1927" t="str">
            <v>UND</v>
          </cell>
          <cell r="D1927">
            <v>4800</v>
          </cell>
          <cell r="E1927">
            <v>768</v>
          </cell>
          <cell r="F1927">
            <v>5568</v>
          </cell>
        </row>
        <row r="1928">
          <cell r="A1928" t="str">
            <v>CONTACTOR 3TH8505 220V</v>
          </cell>
          <cell r="B1928">
            <v>4000</v>
          </cell>
          <cell r="C1928" t="str">
            <v>UND</v>
          </cell>
          <cell r="D1928">
            <v>4800</v>
          </cell>
          <cell r="E1928">
            <v>768</v>
          </cell>
          <cell r="F1928">
            <v>5568</v>
          </cell>
        </row>
        <row r="1929">
          <cell r="A1929" t="str">
            <v>CONTACTOR 40 A-AC3/1NA + 1NC</v>
          </cell>
          <cell r="B1929">
            <v>402000</v>
          </cell>
          <cell r="C1929" t="str">
            <v>UND</v>
          </cell>
          <cell r="D1929">
            <v>482400</v>
          </cell>
          <cell r="E1929">
            <v>77184</v>
          </cell>
          <cell r="F1929">
            <v>559584</v>
          </cell>
        </row>
        <row r="1930">
          <cell r="A1930" t="str">
            <v>CONTACTOR 400 A-AC3/500 A -AC1</v>
          </cell>
          <cell r="B1930">
            <v>3542000</v>
          </cell>
          <cell r="C1930" t="str">
            <v>UND</v>
          </cell>
          <cell r="D1930">
            <v>4250400</v>
          </cell>
          <cell r="E1930">
            <v>680064</v>
          </cell>
          <cell r="F1930">
            <v>4930464</v>
          </cell>
        </row>
        <row r="1931">
          <cell r="A1931" t="str">
            <v>CONTACTOR 50 A-AC3/1NA + 1NC</v>
          </cell>
          <cell r="B1931">
            <v>472000</v>
          </cell>
          <cell r="C1931" t="str">
            <v>UND</v>
          </cell>
          <cell r="D1931">
            <v>566400</v>
          </cell>
          <cell r="E1931">
            <v>90624</v>
          </cell>
          <cell r="F1931">
            <v>657024</v>
          </cell>
        </row>
        <row r="1932">
          <cell r="A1932" t="str">
            <v>CONTACTOR 500 A-AC3/700 A-AC1</v>
          </cell>
          <cell r="B1932">
            <v>4912000</v>
          </cell>
          <cell r="C1932" t="str">
            <v>UND</v>
          </cell>
          <cell r="D1932">
            <v>5894400</v>
          </cell>
          <cell r="E1932">
            <v>943104</v>
          </cell>
          <cell r="F1932">
            <v>6837504</v>
          </cell>
        </row>
        <row r="1933">
          <cell r="A1933" t="str">
            <v>CONTACTOR 65 A-AC3/1NA + 1NC</v>
          </cell>
          <cell r="B1933">
            <v>593000</v>
          </cell>
          <cell r="C1933" t="str">
            <v>UND</v>
          </cell>
          <cell r="D1933">
            <v>711600</v>
          </cell>
          <cell r="E1933">
            <v>113856</v>
          </cell>
          <cell r="F1933">
            <v>825456</v>
          </cell>
        </row>
        <row r="1934">
          <cell r="A1934" t="str">
            <v>CONTACTOR 780 A -AC3/1600 A-AC1</v>
          </cell>
          <cell r="B1934">
            <v>11977000</v>
          </cell>
          <cell r="C1934" t="str">
            <v>UND</v>
          </cell>
          <cell r="D1934">
            <v>14372400</v>
          </cell>
          <cell r="E1934">
            <v>2299584</v>
          </cell>
          <cell r="F1934">
            <v>16671984</v>
          </cell>
        </row>
        <row r="1935">
          <cell r="A1935" t="str">
            <v>CONTACTOR 80 A-AC3/1NA + NC</v>
          </cell>
          <cell r="B1935">
            <v>756000</v>
          </cell>
          <cell r="C1935" t="str">
            <v>UND</v>
          </cell>
          <cell r="D1935">
            <v>907200</v>
          </cell>
          <cell r="E1935">
            <v>145152</v>
          </cell>
          <cell r="F1935">
            <v>1052352</v>
          </cell>
        </row>
        <row r="1936">
          <cell r="A1936" t="str">
            <v>CONTACTOR 95 A -AC3/1NA + 1NC</v>
          </cell>
          <cell r="B1936">
            <v>789000</v>
          </cell>
          <cell r="C1936" t="str">
            <v>UND</v>
          </cell>
          <cell r="D1936">
            <v>946800</v>
          </cell>
          <cell r="E1936">
            <v>151488</v>
          </cell>
          <cell r="F1936">
            <v>1098288</v>
          </cell>
        </row>
        <row r="1937">
          <cell r="A1937" t="str">
            <v>CONTACTOR 9A-AC3 /1 NC</v>
          </cell>
          <cell r="B1937">
            <v>103000</v>
          </cell>
          <cell r="C1937" t="str">
            <v>UND</v>
          </cell>
          <cell r="D1937">
            <v>123600</v>
          </cell>
          <cell r="E1937">
            <v>19776</v>
          </cell>
          <cell r="F1937">
            <v>143376</v>
          </cell>
        </row>
        <row r="1938">
          <cell r="A1938" t="str">
            <v>CONTACTOR AIL 08-53A 48V</v>
          </cell>
          <cell r="B1938">
            <v>4000</v>
          </cell>
          <cell r="C1938" t="str">
            <v>UND</v>
          </cell>
          <cell r="D1938">
            <v>4800</v>
          </cell>
          <cell r="E1938">
            <v>768</v>
          </cell>
          <cell r="F1938">
            <v>5568</v>
          </cell>
        </row>
        <row r="1939">
          <cell r="A1939" t="str">
            <v>CONTACTOR AN2 110V</v>
          </cell>
          <cell r="B1939">
            <v>4000</v>
          </cell>
          <cell r="C1939" t="str">
            <v>UND</v>
          </cell>
          <cell r="D1939">
            <v>4800</v>
          </cell>
          <cell r="E1939">
            <v>768</v>
          </cell>
          <cell r="F1939">
            <v>5568</v>
          </cell>
        </row>
        <row r="1940">
          <cell r="A1940" t="str">
            <v>CONTACTOR AUX. LA1D40</v>
          </cell>
          <cell r="B1940">
            <v>14524</v>
          </cell>
          <cell r="C1940" t="str">
            <v>UND</v>
          </cell>
          <cell r="D1940">
            <v>17428.8</v>
          </cell>
          <cell r="E1940">
            <v>2788.6079999999997</v>
          </cell>
          <cell r="F1940">
            <v>20217</v>
          </cell>
        </row>
        <row r="1941">
          <cell r="A1941" t="str">
            <v>CONTACTOR AUX.C.C. 110V</v>
          </cell>
          <cell r="B1941">
            <v>219000</v>
          </cell>
          <cell r="C1941" t="str">
            <v>UND</v>
          </cell>
          <cell r="D1941">
            <v>262800</v>
          </cell>
          <cell r="E1941">
            <v>42048</v>
          </cell>
          <cell r="F1941">
            <v>304848</v>
          </cell>
        </row>
        <row r="1942">
          <cell r="A1942" t="str">
            <v>CONTACTOR AUX.C.C..24V</v>
          </cell>
          <cell r="B1942">
            <v>219000</v>
          </cell>
          <cell r="C1942" t="str">
            <v>UND</v>
          </cell>
          <cell r="D1942">
            <v>262800</v>
          </cell>
          <cell r="E1942">
            <v>42048</v>
          </cell>
          <cell r="F1942">
            <v>304848</v>
          </cell>
        </row>
        <row r="1943">
          <cell r="A1943" t="str">
            <v>CONTACTOR AUXILIAR  3NA+1NC</v>
          </cell>
          <cell r="B1943">
            <v>103000</v>
          </cell>
          <cell r="C1943" t="str">
            <v>UND</v>
          </cell>
          <cell r="D1943">
            <v>123600</v>
          </cell>
          <cell r="E1943">
            <v>19776</v>
          </cell>
          <cell r="F1943">
            <v>143376</v>
          </cell>
        </row>
        <row r="1944">
          <cell r="A1944" t="str">
            <v>CONTACTOR AUXILIAR  4NA</v>
          </cell>
          <cell r="B1944">
            <v>103000</v>
          </cell>
          <cell r="C1944" t="str">
            <v>UND</v>
          </cell>
          <cell r="D1944">
            <v>123600</v>
          </cell>
          <cell r="E1944">
            <v>19776</v>
          </cell>
          <cell r="F1944">
            <v>143376</v>
          </cell>
        </row>
        <row r="1945">
          <cell r="A1945" t="str">
            <v>CONTACTOR AUXILIAR 2NA+2NC</v>
          </cell>
          <cell r="B1945">
            <v>103000</v>
          </cell>
          <cell r="C1945" t="str">
            <v>UND</v>
          </cell>
          <cell r="D1945">
            <v>123600</v>
          </cell>
          <cell r="E1945">
            <v>19776</v>
          </cell>
          <cell r="F1945">
            <v>143376</v>
          </cell>
        </row>
        <row r="1946">
          <cell r="A1946" t="str">
            <v>CONTACTOR AUXILIAR 3RH1122  2NA+2NC</v>
          </cell>
          <cell r="B1946">
            <v>91800</v>
          </cell>
          <cell r="C1946" t="str">
            <v>UND</v>
          </cell>
          <cell r="D1946">
            <v>110160</v>
          </cell>
          <cell r="E1946">
            <v>17625.600000000002</v>
          </cell>
          <cell r="F1946">
            <v>127786</v>
          </cell>
        </row>
        <row r="1947">
          <cell r="A1947" t="str">
            <v>CONTACTOR AUXILIAR 3TH4031 3NA+1NC</v>
          </cell>
          <cell r="B1947">
            <v>91800</v>
          </cell>
          <cell r="C1947" t="str">
            <v>UND</v>
          </cell>
          <cell r="D1947">
            <v>110160</v>
          </cell>
          <cell r="E1947">
            <v>17625.600000000002</v>
          </cell>
          <cell r="F1947">
            <v>127786</v>
          </cell>
        </row>
        <row r="1948">
          <cell r="A1948" t="str">
            <v>CONTACTOR AUXILIAR 3TH4244 4NA+4NC</v>
          </cell>
          <cell r="B1948">
            <v>135300</v>
          </cell>
          <cell r="C1948" t="str">
            <v>UND</v>
          </cell>
          <cell r="D1948">
            <v>162360</v>
          </cell>
          <cell r="E1948">
            <v>25977.600000000002</v>
          </cell>
          <cell r="F1948">
            <v>188338</v>
          </cell>
        </row>
        <row r="1949">
          <cell r="A1949" t="str">
            <v>CONTACTOR AUXILIAR 3TH4253 5NA+3NC</v>
          </cell>
          <cell r="B1949">
            <v>135300</v>
          </cell>
          <cell r="C1949" t="str">
            <v>UND</v>
          </cell>
          <cell r="D1949">
            <v>162360</v>
          </cell>
          <cell r="E1949">
            <v>25977.600000000002</v>
          </cell>
          <cell r="F1949">
            <v>188338</v>
          </cell>
        </row>
        <row r="1950">
          <cell r="A1950" t="str">
            <v>CONTACTOR AUXILIAR GUARDAMOTOR NHT11 KM</v>
          </cell>
          <cell r="B1950">
            <v>12059.599609375</v>
          </cell>
          <cell r="C1950" t="str">
            <v>UND</v>
          </cell>
          <cell r="D1950">
            <v>14471.51953125</v>
          </cell>
          <cell r="E1950">
            <v>2315.4431250000002</v>
          </cell>
          <cell r="F1950">
            <v>16787</v>
          </cell>
        </row>
        <row r="1951">
          <cell r="A1951" t="str">
            <v>CONTACTOR AUXILIAR LATERAL 0IS DILM KM</v>
          </cell>
          <cell r="B1951">
            <v>9380</v>
          </cell>
          <cell r="C1951" t="str">
            <v>UND</v>
          </cell>
          <cell r="D1951">
            <v>11256</v>
          </cell>
          <cell r="E1951">
            <v>1800.96</v>
          </cell>
          <cell r="F1951">
            <v>13057</v>
          </cell>
        </row>
        <row r="1952">
          <cell r="A1952" t="str">
            <v>CONTACTOR CL00 220V AGUT</v>
          </cell>
          <cell r="B1952">
            <v>35263.19921875</v>
          </cell>
          <cell r="C1952" t="str">
            <v>UND</v>
          </cell>
          <cell r="D1952">
            <v>42315.839062499996</v>
          </cell>
          <cell r="E1952">
            <v>6770.5342499999997</v>
          </cell>
          <cell r="F1952">
            <v>49086</v>
          </cell>
        </row>
        <row r="1953">
          <cell r="A1953" t="str">
            <v>CONTACTOR CL01A</v>
          </cell>
          <cell r="B1953">
            <v>22880</v>
          </cell>
          <cell r="C1953" t="str">
            <v>UND</v>
          </cell>
          <cell r="D1953">
            <v>27456</v>
          </cell>
          <cell r="E1953">
            <v>4392.96</v>
          </cell>
          <cell r="F1953">
            <v>31849</v>
          </cell>
        </row>
        <row r="1954">
          <cell r="A1954" t="str">
            <v>CONTACTOR CL02 220V AGUT</v>
          </cell>
          <cell r="B1954">
            <v>56000</v>
          </cell>
          <cell r="C1954" t="str">
            <v>UND</v>
          </cell>
          <cell r="D1954">
            <v>67200</v>
          </cell>
          <cell r="E1954">
            <v>10752</v>
          </cell>
          <cell r="F1954">
            <v>77952</v>
          </cell>
        </row>
        <row r="1955">
          <cell r="A1955" t="str">
            <v>CONTACTOR CL03 220V AGUT</v>
          </cell>
          <cell r="B1955">
            <v>81809</v>
          </cell>
          <cell r="C1955" t="str">
            <v>UND</v>
          </cell>
          <cell r="D1955">
            <v>98170.8</v>
          </cell>
          <cell r="E1955">
            <v>15707.328000000001</v>
          </cell>
          <cell r="F1955">
            <v>113878</v>
          </cell>
        </row>
        <row r="1956">
          <cell r="A1956" t="str">
            <v>CONTACTOR CN1DB134-TM</v>
          </cell>
          <cell r="B1956">
            <v>4000</v>
          </cell>
          <cell r="C1956" t="str">
            <v>UND</v>
          </cell>
          <cell r="D1956">
            <v>4800</v>
          </cell>
          <cell r="E1956">
            <v>768</v>
          </cell>
          <cell r="F1956">
            <v>5568</v>
          </cell>
        </row>
        <row r="1957">
          <cell r="A1957" t="str">
            <v>CONTACTOR D1LOMG 24V CC35ACA1 KM</v>
          </cell>
          <cell r="B1957">
            <v>66294.203125</v>
          </cell>
          <cell r="C1957" t="str">
            <v>UND</v>
          </cell>
          <cell r="D1957">
            <v>79553.043749999997</v>
          </cell>
          <cell r="E1957">
            <v>12728.486999999999</v>
          </cell>
          <cell r="F1957">
            <v>92282</v>
          </cell>
        </row>
        <row r="1958">
          <cell r="A1958" t="str">
            <v>CONTACTOR DIL O0AM 10 220V KM</v>
          </cell>
          <cell r="B1958">
            <v>39860.80078125</v>
          </cell>
          <cell r="C1958" t="str">
            <v>UND</v>
          </cell>
          <cell r="D1958">
            <v>47832.9609375</v>
          </cell>
          <cell r="E1958">
            <v>7653.2737500000003</v>
          </cell>
          <cell r="F1958">
            <v>55486</v>
          </cell>
        </row>
        <row r="1959">
          <cell r="A1959" t="str">
            <v>CONTACTOR EM9C10 110V ASEA</v>
          </cell>
          <cell r="B1959">
            <v>4000</v>
          </cell>
          <cell r="C1959" t="str">
            <v>UND</v>
          </cell>
          <cell r="D1959">
            <v>4800</v>
          </cell>
          <cell r="E1959">
            <v>768</v>
          </cell>
          <cell r="F1959">
            <v>5568</v>
          </cell>
        </row>
        <row r="1960">
          <cell r="A1960" t="str">
            <v>CONTACTOR HSC44B 60VCC BBC</v>
          </cell>
          <cell r="B1960">
            <v>4000</v>
          </cell>
          <cell r="C1960" t="str">
            <v>UND</v>
          </cell>
          <cell r="D1960">
            <v>4800</v>
          </cell>
          <cell r="E1960">
            <v>768</v>
          </cell>
          <cell r="F1960">
            <v>5568</v>
          </cell>
        </row>
        <row r="1961">
          <cell r="A1961" t="str">
            <v>CONTACTOR HSCG2E 60V CC BBC</v>
          </cell>
          <cell r="B1961">
            <v>4000</v>
          </cell>
          <cell r="C1961" t="str">
            <v>UND</v>
          </cell>
          <cell r="D1961">
            <v>4800</v>
          </cell>
          <cell r="E1961">
            <v>768</v>
          </cell>
          <cell r="F1961">
            <v>5568</v>
          </cell>
        </row>
        <row r="1962">
          <cell r="A1962" t="str">
            <v>CONTACTOR INTEGRAL 32 220</v>
          </cell>
          <cell r="B1962">
            <v>641000</v>
          </cell>
          <cell r="C1962" t="str">
            <v>UND</v>
          </cell>
          <cell r="D1962">
            <v>769200</v>
          </cell>
          <cell r="E1962">
            <v>123072</v>
          </cell>
          <cell r="F1962">
            <v>892272</v>
          </cell>
        </row>
        <row r="1963">
          <cell r="A1963" t="str">
            <v>CONTACTOR INVERSOR 3T111120B 125V</v>
          </cell>
          <cell r="B1963">
            <v>4000</v>
          </cell>
          <cell r="C1963" t="str">
            <v>UND</v>
          </cell>
          <cell r="D1963">
            <v>4800</v>
          </cell>
          <cell r="E1963">
            <v>768</v>
          </cell>
          <cell r="F1963">
            <v>5568</v>
          </cell>
        </row>
        <row r="1964">
          <cell r="A1964" t="str">
            <v>CONTACTOR LATERAL DESEÑALIZACION</v>
          </cell>
          <cell r="B1964">
            <v>45000</v>
          </cell>
          <cell r="C1964" t="str">
            <v>UND</v>
          </cell>
          <cell r="D1964">
            <v>54000</v>
          </cell>
          <cell r="E1964">
            <v>8640</v>
          </cell>
          <cell r="F1964">
            <v>62640</v>
          </cell>
        </row>
        <row r="1965">
          <cell r="A1965" t="str">
            <v>CONTACTOR LC1D093 220V</v>
          </cell>
          <cell r="B1965">
            <v>4000</v>
          </cell>
          <cell r="C1965" t="str">
            <v>UND</v>
          </cell>
          <cell r="D1965">
            <v>4800</v>
          </cell>
          <cell r="E1965">
            <v>768</v>
          </cell>
          <cell r="F1965">
            <v>5568</v>
          </cell>
        </row>
        <row r="1966">
          <cell r="A1966" t="str">
            <v>CONTACTOR LC1D093 220V</v>
          </cell>
          <cell r="B1966">
            <v>4000</v>
          </cell>
          <cell r="C1966" t="str">
            <v>UND</v>
          </cell>
          <cell r="D1966">
            <v>4800</v>
          </cell>
          <cell r="E1966">
            <v>768</v>
          </cell>
          <cell r="F1966">
            <v>5568</v>
          </cell>
        </row>
        <row r="1967">
          <cell r="A1967" t="str">
            <v>CONTACTOR LC1D093 220V</v>
          </cell>
          <cell r="B1967">
            <v>4000</v>
          </cell>
          <cell r="C1967" t="str">
            <v>UND</v>
          </cell>
          <cell r="D1967">
            <v>4800</v>
          </cell>
          <cell r="E1967">
            <v>768</v>
          </cell>
          <cell r="F1967">
            <v>5568</v>
          </cell>
        </row>
        <row r="1968">
          <cell r="A1968" t="str">
            <v>CONTACTOR LC1D123 220V</v>
          </cell>
          <cell r="B1968">
            <v>4000</v>
          </cell>
          <cell r="C1968" t="str">
            <v>UND</v>
          </cell>
          <cell r="D1968">
            <v>4800</v>
          </cell>
          <cell r="E1968">
            <v>768</v>
          </cell>
          <cell r="F1968">
            <v>5568</v>
          </cell>
        </row>
        <row r="1969">
          <cell r="A1969" t="str">
            <v>CONTACTOR LC1D323 220V</v>
          </cell>
          <cell r="B1969">
            <v>4000</v>
          </cell>
          <cell r="C1969" t="str">
            <v>UND</v>
          </cell>
          <cell r="D1969">
            <v>4800</v>
          </cell>
          <cell r="E1969">
            <v>768</v>
          </cell>
          <cell r="F1969">
            <v>5568</v>
          </cell>
        </row>
        <row r="1970">
          <cell r="A1970" t="str">
            <v>CONTACTOR LS722E AEG 220V</v>
          </cell>
          <cell r="B1970">
            <v>29120</v>
          </cell>
          <cell r="C1970" t="str">
            <v>UND</v>
          </cell>
          <cell r="D1970">
            <v>34944</v>
          </cell>
          <cell r="E1970">
            <v>5591.04</v>
          </cell>
          <cell r="F1970">
            <v>40535</v>
          </cell>
        </row>
        <row r="1971">
          <cell r="A1971" t="str">
            <v>CONTACTOR MINI 9AAC3 220V ABB</v>
          </cell>
          <cell r="B1971">
            <v>34416.19921875</v>
          </cell>
          <cell r="C1971" t="str">
            <v>UND</v>
          </cell>
          <cell r="D1971">
            <v>41299.439062500001</v>
          </cell>
          <cell r="E1971">
            <v>6607.9102500000008</v>
          </cell>
          <cell r="F1971">
            <v>47907</v>
          </cell>
        </row>
        <row r="1972">
          <cell r="A1972" t="str">
            <v>CONTACTOR MINI REF:3TJ10001 SIEMENS</v>
          </cell>
          <cell r="B1972">
            <v>4000</v>
          </cell>
          <cell r="C1972" t="str">
            <v>UND</v>
          </cell>
          <cell r="D1972">
            <v>4800</v>
          </cell>
          <cell r="E1972">
            <v>768</v>
          </cell>
          <cell r="F1972">
            <v>5568</v>
          </cell>
        </row>
        <row r="1973">
          <cell r="A1973" t="str">
            <v>CONTACTOR MINI REF:3TJ1002 SIEMENS</v>
          </cell>
          <cell r="B1973">
            <v>4000</v>
          </cell>
          <cell r="C1973" t="str">
            <v>UND</v>
          </cell>
          <cell r="D1973">
            <v>4800</v>
          </cell>
          <cell r="E1973">
            <v>768</v>
          </cell>
          <cell r="F1973">
            <v>5568</v>
          </cell>
        </row>
        <row r="1974">
          <cell r="A1974" t="str">
            <v>CONTACTOR PRINCIPALES P/3TF44</v>
          </cell>
          <cell r="B1974">
            <v>160100</v>
          </cell>
          <cell r="C1974" t="str">
            <v>UND</v>
          </cell>
          <cell r="D1974">
            <v>192120</v>
          </cell>
          <cell r="E1974">
            <v>30739.200000000001</v>
          </cell>
          <cell r="F1974">
            <v>222859</v>
          </cell>
        </row>
        <row r="1975">
          <cell r="A1975" t="str">
            <v>CONTACTOR SILENCIOSO 110V</v>
          </cell>
          <cell r="B1975">
            <v>64831.19921875</v>
          </cell>
          <cell r="C1975" t="str">
            <v>UND</v>
          </cell>
          <cell r="D1975">
            <v>77797.439062499994</v>
          </cell>
          <cell r="E1975">
            <v>12447.590249999999</v>
          </cell>
          <cell r="F1975">
            <v>90245</v>
          </cell>
        </row>
        <row r="1976">
          <cell r="A1976" t="str">
            <v>CONTACTOR TAYAN  REF PNCN 18 2-6AMP.110V</v>
          </cell>
          <cell r="B1976">
            <v>54730</v>
          </cell>
          <cell r="C1976" t="str">
            <v>UND</v>
          </cell>
          <cell r="D1976">
            <v>65676</v>
          </cell>
          <cell r="E1976">
            <v>10508.16</v>
          </cell>
          <cell r="F1976">
            <v>76184</v>
          </cell>
        </row>
        <row r="1977">
          <cell r="A1977" t="str">
            <v>CONTACTOR TAYAN REF.CN25 2-6AMP 2200V.</v>
          </cell>
          <cell r="B1977">
            <v>77506</v>
          </cell>
          <cell r="C1977" t="str">
            <v>UND</v>
          </cell>
          <cell r="D1977">
            <v>93007.2</v>
          </cell>
          <cell r="E1977">
            <v>14881.152</v>
          </cell>
          <cell r="F1977">
            <v>107888</v>
          </cell>
        </row>
        <row r="1978">
          <cell r="A1978" t="str">
            <v>CONTACTOR TAYAN REF.PNCN25 2-6AMP 110V.</v>
          </cell>
          <cell r="B1978">
            <v>77510</v>
          </cell>
          <cell r="C1978" t="str">
            <v>UND</v>
          </cell>
          <cell r="D1978">
            <v>93012</v>
          </cell>
          <cell r="E1978">
            <v>14881.92</v>
          </cell>
          <cell r="F1978">
            <v>107894</v>
          </cell>
        </row>
        <row r="1979">
          <cell r="A1979" t="str">
            <v>CONTACTOR TETRAPOLAR 3NA+1NC 25A 220VAC</v>
          </cell>
          <cell r="B1979">
            <v>136500</v>
          </cell>
          <cell r="C1979" t="str">
            <v>UND</v>
          </cell>
          <cell r="D1979">
            <v>163800</v>
          </cell>
          <cell r="E1979">
            <v>26208</v>
          </cell>
          <cell r="F1979">
            <v>190008</v>
          </cell>
        </row>
        <row r="1980">
          <cell r="A1980" t="str">
            <v>CONTACTOR TIPO DN810 S.A 110V</v>
          </cell>
          <cell r="B1980">
            <v>4000</v>
          </cell>
          <cell r="C1980" t="str">
            <v>UND</v>
          </cell>
          <cell r="D1980">
            <v>4800</v>
          </cell>
          <cell r="E1980">
            <v>768</v>
          </cell>
          <cell r="F1980">
            <v>5568</v>
          </cell>
        </row>
        <row r="1981">
          <cell r="A1981" t="str">
            <v>CONTACTOR TRIPOLAR 140 AMP. 220 V.</v>
          </cell>
          <cell r="B1981">
            <v>1273900</v>
          </cell>
          <cell r="C1981" t="str">
            <v>UND</v>
          </cell>
          <cell r="D1981">
            <v>1528680</v>
          </cell>
          <cell r="E1981">
            <v>244588.80000000002</v>
          </cell>
          <cell r="F1981">
            <v>1773269</v>
          </cell>
        </row>
        <row r="1982">
          <cell r="A1982" t="str">
            <v>CONTACTOR TRIPOLAR CUTLER HAMMER</v>
          </cell>
          <cell r="B1982">
            <v>780900</v>
          </cell>
          <cell r="C1982" t="str">
            <v>UND</v>
          </cell>
          <cell r="D1982">
            <v>937080</v>
          </cell>
          <cell r="E1982">
            <v>149932.80000000002</v>
          </cell>
          <cell r="F1982">
            <v>1087013</v>
          </cell>
        </row>
        <row r="1983">
          <cell r="A1983" t="str">
            <v>CONTACTOR TRIPOLAR CUTLER HAMNMER</v>
          </cell>
          <cell r="B1983">
            <v>180500</v>
          </cell>
          <cell r="C1983" t="str">
            <v>UND</v>
          </cell>
          <cell r="D1983">
            <v>216600</v>
          </cell>
          <cell r="E1983">
            <v>34656</v>
          </cell>
          <cell r="F1983">
            <v>251256</v>
          </cell>
        </row>
        <row r="1984">
          <cell r="A1984" t="str">
            <v>CONTACTOR VOLTIMETRO 6 POS.</v>
          </cell>
          <cell r="B1984">
            <v>79000</v>
          </cell>
          <cell r="C1984" t="str">
            <v>UND</v>
          </cell>
          <cell r="D1984">
            <v>94800</v>
          </cell>
          <cell r="E1984">
            <v>15168</v>
          </cell>
          <cell r="F1984">
            <v>109968</v>
          </cell>
        </row>
        <row r="1985">
          <cell r="A1985" t="str">
            <v>CONTACTOS AUXILIARES REF H 11</v>
          </cell>
          <cell r="B1985">
            <v>56500</v>
          </cell>
          <cell r="C1985" t="str">
            <v>UND</v>
          </cell>
          <cell r="D1985">
            <v>67800</v>
          </cell>
          <cell r="E1985">
            <v>10848</v>
          </cell>
          <cell r="F1985">
            <v>78648</v>
          </cell>
        </row>
        <row r="1986">
          <cell r="A1986" t="str">
            <v>CONTACTOS DE POSICION INT. ABB</v>
          </cell>
          <cell r="B1986">
            <v>156000</v>
          </cell>
          <cell r="C1986" t="str">
            <v>UND</v>
          </cell>
          <cell r="D1986">
            <v>187200</v>
          </cell>
          <cell r="E1986">
            <v>29952</v>
          </cell>
          <cell r="F1986">
            <v>217152</v>
          </cell>
        </row>
        <row r="1987">
          <cell r="A1987" t="str">
            <v>CONTACTOS PRINCIPALES 3TB50</v>
          </cell>
          <cell r="B1987">
            <v>563500</v>
          </cell>
          <cell r="C1987" t="str">
            <v>UND</v>
          </cell>
          <cell r="D1987">
            <v>676200</v>
          </cell>
          <cell r="E1987">
            <v>108192</v>
          </cell>
          <cell r="F1987">
            <v>784392</v>
          </cell>
        </row>
        <row r="1988">
          <cell r="A1988" t="str">
            <v>CONTACTOS PRINCIPALES 3TB52</v>
          </cell>
          <cell r="B1988">
            <v>815300</v>
          </cell>
          <cell r="C1988" t="str">
            <v>UND</v>
          </cell>
          <cell r="D1988">
            <v>978360</v>
          </cell>
          <cell r="E1988">
            <v>156537.60000000001</v>
          </cell>
          <cell r="F1988">
            <v>1134898</v>
          </cell>
        </row>
        <row r="1989">
          <cell r="A1989" t="str">
            <v>CONTACTOS PRINCIPALES 3TB54</v>
          </cell>
          <cell r="B1989">
            <v>1300800</v>
          </cell>
          <cell r="C1989" t="str">
            <v>UND</v>
          </cell>
          <cell r="D1989">
            <v>1560960</v>
          </cell>
          <cell r="E1989">
            <v>249753.60000000001</v>
          </cell>
          <cell r="F1989">
            <v>1810714</v>
          </cell>
        </row>
        <row r="1990">
          <cell r="A1990" t="str">
            <v>CONTACTOS PRINCIPALES 3TB56</v>
          </cell>
          <cell r="B1990">
            <v>1743600</v>
          </cell>
          <cell r="C1990" t="str">
            <v>UND</v>
          </cell>
          <cell r="D1990">
            <v>2092320</v>
          </cell>
          <cell r="E1990">
            <v>334771.20000000001</v>
          </cell>
          <cell r="F1990">
            <v>2427091</v>
          </cell>
        </row>
        <row r="1991">
          <cell r="A1991" t="str">
            <v>CONTACTOS PRINCIPALES P/3TB44</v>
          </cell>
          <cell r="B1991">
            <v>167200</v>
          </cell>
          <cell r="C1991" t="str">
            <v>UND</v>
          </cell>
          <cell r="D1991">
            <v>200640</v>
          </cell>
          <cell r="E1991">
            <v>32102.400000000001</v>
          </cell>
          <cell r="F1991">
            <v>232742</v>
          </cell>
        </row>
        <row r="1992">
          <cell r="A1992" t="str">
            <v>CONTACTOS PRINCIPALES P/3TB47</v>
          </cell>
          <cell r="B1992">
            <v>267600</v>
          </cell>
          <cell r="C1992" t="str">
            <v>UND</v>
          </cell>
          <cell r="D1992">
            <v>321120</v>
          </cell>
          <cell r="E1992">
            <v>51379.200000000004</v>
          </cell>
          <cell r="F1992">
            <v>372499</v>
          </cell>
        </row>
        <row r="1993">
          <cell r="A1993" t="str">
            <v>CONTACTOS PRINCIPALES P/3TF45</v>
          </cell>
          <cell r="B1993">
            <v>194200</v>
          </cell>
          <cell r="C1993" t="str">
            <v>UND</v>
          </cell>
          <cell r="D1993">
            <v>233040</v>
          </cell>
          <cell r="E1993">
            <v>37286.400000000001</v>
          </cell>
          <cell r="F1993">
            <v>270326</v>
          </cell>
        </row>
        <row r="1994">
          <cell r="A1994" t="str">
            <v>CONTACTOS PRINCIPALES P/3TF46</v>
          </cell>
          <cell r="B1994">
            <v>226800</v>
          </cell>
          <cell r="C1994" t="str">
            <v>UND</v>
          </cell>
          <cell r="D1994">
            <v>272160</v>
          </cell>
          <cell r="E1994">
            <v>43545.599999999999</v>
          </cell>
          <cell r="F1994">
            <v>315706</v>
          </cell>
        </row>
        <row r="1995">
          <cell r="A1995" t="str">
            <v>CONTACTOS PRINCIPALES P/3TF47</v>
          </cell>
          <cell r="B1995">
            <v>256500</v>
          </cell>
          <cell r="C1995" t="str">
            <v>UND</v>
          </cell>
          <cell r="D1995">
            <v>307800</v>
          </cell>
          <cell r="E1995">
            <v>49248</v>
          </cell>
          <cell r="F1995">
            <v>357048</v>
          </cell>
        </row>
        <row r="1996">
          <cell r="A1996" t="str">
            <v>CONTACTOS PRINCIPALES P/3TF48</v>
          </cell>
          <cell r="B1996">
            <v>318800</v>
          </cell>
          <cell r="C1996" t="str">
            <v>UND</v>
          </cell>
          <cell r="D1996">
            <v>382560</v>
          </cell>
          <cell r="E1996">
            <v>61209.599999999999</v>
          </cell>
          <cell r="F1996">
            <v>443770</v>
          </cell>
        </row>
        <row r="1997">
          <cell r="A1997" t="str">
            <v>CONTACTOS PRINCIPALES P/3TF50</v>
          </cell>
          <cell r="B1997">
            <v>544068</v>
          </cell>
          <cell r="C1997" t="str">
            <v>UND</v>
          </cell>
          <cell r="D1997">
            <v>652881.6</v>
          </cell>
          <cell r="E1997">
            <v>104461.056</v>
          </cell>
          <cell r="F1997">
            <v>757343</v>
          </cell>
        </row>
        <row r="1998">
          <cell r="A1998" t="str">
            <v>CONTACTOS PRINCIPALES P/3TF52</v>
          </cell>
          <cell r="B1998">
            <v>781400</v>
          </cell>
          <cell r="C1998" t="str">
            <v>UND</v>
          </cell>
          <cell r="D1998">
            <v>937680</v>
          </cell>
          <cell r="E1998">
            <v>150028.80000000002</v>
          </cell>
          <cell r="F1998">
            <v>1087709</v>
          </cell>
        </row>
        <row r="1999">
          <cell r="A1999" t="str">
            <v>CONTACTOS PRINCIPALES P/3TF54</v>
          </cell>
          <cell r="B1999">
            <v>1247000</v>
          </cell>
          <cell r="C1999" t="str">
            <v>UND</v>
          </cell>
          <cell r="D1999">
            <v>1496400</v>
          </cell>
          <cell r="E1999">
            <v>239424</v>
          </cell>
          <cell r="F1999">
            <v>1735824</v>
          </cell>
        </row>
        <row r="2000">
          <cell r="A2000" t="str">
            <v>CONTADOR  BIFASICO 15/60 HUILA ISKRA</v>
          </cell>
          <cell r="B2000">
            <v>156200</v>
          </cell>
          <cell r="C2000" t="str">
            <v>UND</v>
          </cell>
          <cell r="D2000">
            <v>187440</v>
          </cell>
          <cell r="E2000">
            <v>29990.400000000001</v>
          </cell>
          <cell r="F2000">
            <v>217430</v>
          </cell>
        </row>
        <row r="2001">
          <cell r="A2001" t="str">
            <v>CONTADOR  MONOFASICO 15/60 CODENSA KRIZI</v>
          </cell>
          <cell r="B2001">
            <v>60000</v>
          </cell>
          <cell r="C2001" t="str">
            <v>UND</v>
          </cell>
          <cell r="D2001">
            <v>72000</v>
          </cell>
          <cell r="E2001">
            <v>11520</v>
          </cell>
          <cell r="F2001">
            <v>83520</v>
          </cell>
        </row>
        <row r="2002">
          <cell r="A2002" t="str">
            <v>CONTADOR .A.D.M 0M3C116W-1.66/10-127/220</v>
          </cell>
          <cell r="B2002">
            <v>560000</v>
          </cell>
          <cell r="C2002" t="str">
            <v>UND</v>
          </cell>
          <cell r="D2002">
            <v>672000</v>
          </cell>
          <cell r="E2002">
            <v>107520</v>
          </cell>
          <cell r="F2002">
            <v>779520</v>
          </cell>
        </row>
        <row r="2003">
          <cell r="A2003" t="str">
            <v>CONTADOR 2E 3H  3X120V M.I</v>
          </cell>
          <cell r="B2003">
            <v>5280000</v>
          </cell>
          <cell r="C2003" t="str">
            <v>UND</v>
          </cell>
          <cell r="D2003">
            <v>6336000</v>
          </cell>
          <cell r="E2003">
            <v>1013760</v>
          </cell>
          <cell r="F2003">
            <v>7349760</v>
          </cell>
        </row>
        <row r="2004">
          <cell r="A2004" t="str">
            <v>CONTADOR 3X120 KRIZIK</v>
          </cell>
          <cell r="B2004">
            <v>532000</v>
          </cell>
          <cell r="C2004" t="str">
            <v>UND</v>
          </cell>
          <cell r="D2004">
            <v>638400</v>
          </cell>
          <cell r="E2004">
            <v>102144</v>
          </cell>
          <cell r="F2004">
            <v>740544</v>
          </cell>
        </row>
        <row r="2005">
          <cell r="A2005" t="str">
            <v>CONTADOR 3X120 KRIZIK</v>
          </cell>
          <cell r="B2005">
            <v>532000</v>
          </cell>
          <cell r="C2005" t="str">
            <v>UND</v>
          </cell>
          <cell r="D2005">
            <v>638400</v>
          </cell>
          <cell r="E2005">
            <v>102144</v>
          </cell>
          <cell r="F2005">
            <v>740544</v>
          </cell>
        </row>
        <row r="2006">
          <cell r="A2006" t="str">
            <v>CONTADOR 3X120/208V KRIZIK</v>
          </cell>
          <cell r="B2006">
            <v>532000</v>
          </cell>
          <cell r="C2006" t="str">
            <v>UND</v>
          </cell>
          <cell r="D2006">
            <v>638400</v>
          </cell>
          <cell r="E2006">
            <v>102144</v>
          </cell>
          <cell r="F2006">
            <v>740544</v>
          </cell>
        </row>
        <row r="2007">
          <cell r="A2007" t="str">
            <v>CONTADOR 3X127/220V KRIZIK</v>
          </cell>
          <cell r="B2007">
            <v>532000</v>
          </cell>
          <cell r="C2007" t="str">
            <v>UND</v>
          </cell>
          <cell r="D2007">
            <v>638400</v>
          </cell>
          <cell r="E2007">
            <v>102144</v>
          </cell>
          <cell r="F2007">
            <v>740544</v>
          </cell>
        </row>
        <row r="2008">
          <cell r="A2008" t="str">
            <v>CONTADOR 3X127/220V KRIZIK</v>
          </cell>
          <cell r="B2008">
            <v>532000</v>
          </cell>
          <cell r="C2008" t="str">
            <v>UND</v>
          </cell>
          <cell r="D2008">
            <v>638400</v>
          </cell>
          <cell r="E2008">
            <v>102144</v>
          </cell>
          <cell r="F2008">
            <v>740544</v>
          </cell>
        </row>
        <row r="2009">
          <cell r="A2009" t="str">
            <v>CONTADOR 3X127/220V KRIZIK</v>
          </cell>
          <cell r="B2009">
            <v>532000</v>
          </cell>
          <cell r="C2009" t="str">
            <v>UND</v>
          </cell>
          <cell r="D2009">
            <v>638400</v>
          </cell>
          <cell r="E2009">
            <v>102144</v>
          </cell>
          <cell r="F2009">
            <v>740544</v>
          </cell>
        </row>
        <row r="2010">
          <cell r="A2010" t="str">
            <v>CONTADOR 3X127/220V KRIZIK</v>
          </cell>
          <cell r="B2010">
            <v>532000</v>
          </cell>
          <cell r="C2010" t="str">
            <v>UND</v>
          </cell>
          <cell r="D2010">
            <v>638400</v>
          </cell>
          <cell r="E2010">
            <v>102144</v>
          </cell>
          <cell r="F2010">
            <v>740544</v>
          </cell>
        </row>
        <row r="2011">
          <cell r="A2011" t="str">
            <v>CONTADOR BIFASICO (20/80)  ALDANA</v>
          </cell>
          <cell r="B2011">
            <v>124000</v>
          </cell>
          <cell r="C2011" t="str">
            <v>UND</v>
          </cell>
          <cell r="D2011">
            <v>148800</v>
          </cell>
          <cell r="E2011">
            <v>23808</v>
          </cell>
          <cell r="F2011">
            <v>172608</v>
          </cell>
        </row>
        <row r="2012">
          <cell r="A2012" t="str">
            <v>CONTADOR BIFASICO 15/60 - 2X120/208V</v>
          </cell>
          <cell r="B2012">
            <v>124000</v>
          </cell>
          <cell r="C2012" t="str">
            <v>UND</v>
          </cell>
          <cell r="D2012">
            <v>148800</v>
          </cell>
          <cell r="E2012">
            <v>23808</v>
          </cell>
          <cell r="F2012">
            <v>172608</v>
          </cell>
        </row>
        <row r="2013">
          <cell r="A2013" t="str">
            <v>CONTADOR BIFASICO 15/60 - 2X120/208V</v>
          </cell>
          <cell r="B2013">
            <v>357856</v>
          </cell>
          <cell r="C2013" t="str">
            <v>UND</v>
          </cell>
          <cell r="D2013">
            <v>429427.20000000001</v>
          </cell>
          <cell r="E2013">
            <v>68708.351999999999</v>
          </cell>
          <cell r="F2013">
            <v>498136</v>
          </cell>
        </row>
        <row r="2014">
          <cell r="A2014" t="str">
            <v>CONTADOR BIFASICO 15/60 CODENSA KRIZIK</v>
          </cell>
          <cell r="B2014">
            <v>156200</v>
          </cell>
          <cell r="C2014" t="str">
            <v>UND</v>
          </cell>
          <cell r="D2014">
            <v>187440</v>
          </cell>
          <cell r="E2014">
            <v>29990.400000000001</v>
          </cell>
          <cell r="F2014">
            <v>217430</v>
          </cell>
        </row>
        <row r="2015">
          <cell r="A2015" t="str">
            <v>CONTADOR BIFASICO 15/60 CUNDINAMARCA KRI</v>
          </cell>
          <cell r="B2015">
            <v>156200</v>
          </cell>
          <cell r="C2015" t="str">
            <v>UND</v>
          </cell>
          <cell r="D2015">
            <v>187440</v>
          </cell>
          <cell r="E2015">
            <v>29990.400000000001</v>
          </cell>
          <cell r="F2015">
            <v>217430</v>
          </cell>
        </row>
        <row r="2016">
          <cell r="A2016" t="str">
            <v>CONTADOR BIFASICO 15/60 HUILA KRIZIK</v>
          </cell>
          <cell r="B2016">
            <v>156200</v>
          </cell>
          <cell r="C2016" t="str">
            <v>UND</v>
          </cell>
          <cell r="D2016">
            <v>187440</v>
          </cell>
          <cell r="E2016">
            <v>29990.400000000001</v>
          </cell>
          <cell r="F2016">
            <v>217430</v>
          </cell>
        </row>
        <row r="2017">
          <cell r="A2017" t="str">
            <v>CONTADOR BIFASICO 15/60 KRIZIK</v>
          </cell>
          <cell r="B2017">
            <v>124000</v>
          </cell>
          <cell r="C2017" t="str">
            <v>UND</v>
          </cell>
          <cell r="D2017">
            <v>148800</v>
          </cell>
          <cell r="E2017">
            <v>23808</v>
          </cell>
          <cell r="F2017">
            <v>172608</v>
          </cell>
        </row>
        <row r="2018">
          <cell r="A2018" t="str">
            <v>CONTADOR BIFASICO 15/60 TOLIMA ISKRA</v>
          </cell>
          <cell r="B2018">
            <v>156200</v>
          </cell>
          <cell r="C2018" t="str">
            <v>UND</v>
          </cell>
          <cell r="D2018">
            <v>187440</v>
          </cell>
          <cell r="E2018">
            <v>29990.400000000001</v>
          </cell>
          <cell r="F2018">
            <v>217430</v>
          </cell>
        </row>
        <row r="2019">
          <cell r="A2019" t="str">
            <v>CONTADOR BIFASICO 15/60 TOLIMA KRIZIK</v>
          </cell>
          <cell r="B2019">
            <v>156200</v>
          </cell>
          <cell r="C2019" t="str">
            <v>UND</v>
          </cell>
          <cell r="D2019">
            <v>187440</v>
          </cell>
          <cell r="E2019">
            <v>29990.400000000001</v>
          </cell>
          <cell r="F2019">
            <v>217430</v>
          </cell>
        </row>
        <row r="2020">
          <cell r="A2020" t="str">
            <v>CONTADOR BIFASICO 20/80 CUNDINAMARCA ALD</v>
          </cell>
          <cell r="B2020">
            <v>145000</v>
          </cell>
          <cell r="C2020" t="str">
            <v>UND</v>
          </cell>
          <cell r="D2020">
            <v>174000</v>
          </cell>
          <cell r="E2020">
            <v>27840</v>
          </cell>
          <cell r="F2020">
            <v>201840</v>
          </cell>
        </row>
        <row r="2021">
          <cell r="A2021" t="str">
            <v>CONTADOR BIFASICO 20/80 ENELAR ALDANA</v>
          </cell>
          <cell r="B2021">
            <v>160000</v>
          </cell>
          <cell r="C2021" t="str">
            <v>UND</v>
          </cell>
          <cell r="D2021">
            <v>192000</v>
          </cell>
          <cell r="E2021">
            <v>30720</v>
          </cell>
          <cell r="F2021">
            <v>222720</v>
          </cell>
        </row>
        <row r="2022">
          <cell r="A2022" t="str">
            <v>CONTADOR BIFASICO 20/80 SANTANDER ALDANA</v>
          </cell>
          <cell r="B2022">
            <v>160000</v>
          </cell>
          <cell r="C2022" t="str">
            <v>UND</v>
          </cell>
          <cell r="D2022">
            <v>192000</v>
          </cell>
          <cell r="E2022">
            <v>30720</v>
          </cell>
          <cell r="F2022">
            <v>222720</v>
          </cell>
        </row>
        <row r="2023">
          <cell r="A2023" t="str">
            <v>CONTADOR BIFASICO 20/80 TOLIMA ALDANA</v>
          </cell>
          <cell r="B2023">
            <v>160000</v>
          </cell>
          <cell r="C2023" t="str">
            <v>UND</v>
          </cell>
          <cell r="D2023">
            <v>192000</v>
          </cell>
          <cell r="E2023">
            <v>30720</v>
          </cell>
          <cell r="F2023">
            <v>222720</v>
          </cell>
        </row>
        <row r="2024">
          <cell r="A2024" t="str">
            <v>CONTADOR BIFASICO15/60 ENELAR KRIZIK</v>
          </cell>
          <cell r="B2024">
            <v>156200</v>
          </cell>
          <cell r="C2024" t="str">
            <v>UND</v>
          </cell>
          <cell r="D2024">
            <v>187440</v>
          </cell>
          <cell r="E2024">
            <v>29990.400000000001</v>
          </cell>
          <cell r="F2024">
            <v>217430</v>
          </cell>
        </row>
        <row r="2025">
          <cell r="A2025" t="str">
            <v>CONTADOR DE DESCARGA PARA PARARRAYO G.E</v>
          </cell>
          <cell r="B2025">
            <v>255555</v>
          </cell>
          <cell r="C2025" t="str">
            <v>UND</v>
          </cell>
          <cell r="D2025">
            <v>306666</v>
          </cell>
          <cell r="E2025">
            <v>49066.559999999998</v>
          </cell>
          <cell r="F2025">
            <v>355733</v>
          </cell>
        </row>
        <row r="2026">
          <cell r="A2026" t="str">
            <v>CONTADOR DE DESCARGA PARA PARRAYOS G.E.</v>
          </cell>
          <cell r="B2026">
            <v>232222</v>
          </cell>
          <cell r="C2026" t="str">
            <v>UND</v>
          </cell>
          <cell r="D2026">
            <v>278666.39999999997</v>
          </cell>
          <cell r="E2026">
            <v>44586.623999999996</v>
          </cell>
          <cell r="F2026">
            <v>323253</v>
          </cell>
        </row>
        <row r="2027">
          <cell r="A2027" t="str">
            <v>CONTADOR E.A. 127/220 CALIB. ELECT.HUILA</v>
          </cell>
          <cell r="B2027">
            <v>431727</v>
          </cell>
          <cell r="C2027" t="str">
            <v>UND</v>
          </cell>
          <cell r="D2027">
            <v>518072.39999999997</v>
          </cell>
          <cell r="E2027">
            <v>82891.584000000003</v>
          </cell>
          <cell r="F2027">
            <v>600964</v>
          </cell>
        </row>
        <row r="2028">
          <cell r="A2028" t="str">
            <v>CONTADOR E.A. 127/220V M82100C116W 1.66/</v>
          </cell>
          <cell r="B2028">
            <v>980000</v>
          </cell>
          <cell r="C2028" t="str">
            <v>UND</v>
          </cell>
          <cell r="D2028">
            <v>1176000</v>
          </cell>
          <cell r="E2028">
            <v>188160</v>
          </cell>
          <cell r="F2028">
            <v>1364160</v>
          </cell>
        </row>
        <row r="2029">
          <cell r="A2029" t="str">
            <v>CONTADOR E.A. 127/220V-5AMPC114W-1.66/10</v>
          </cell>
          <cell r="B2029">
            <v>380000</v>
          </cell>
          <cell r="C2029" t="str">
            <v>UND</v>
          </cell>
          <cell r="D2029">
            <v>456000</v>
          </cell>
          <cell r="E2029">
            <v>72960</v>
          </cell>
          <cell r="F2029">
            <v>528960</v>
          </cell>
        </row>
        <row r="2030">
          <cell r="A2030" t="str">
            <v>CONTADOR E.A.120V B114W11.66-10(1TAR-CL2</v>
          </cell>
          <cell r="B2030">
            <v>380000</v>
          </cell>
          <cell r="C2030" t="str">
            <v>UND</v>
          </cell>
          <cell r="D2030">
            <v>456000</v>
          </cell>
          <cell r="E2030">
            <v>72960</v>
          </cell>
          <cell r="F2030">
            <v>528960</v>
          </cell>
        </row>
        <row r="2031">
          <cell r="A2031" t="str">
            <v>CONTADOR E.A.127/220VM82100C116W1.66CLHU</v>
          </cell>
          <cell r="B2031">
            <v>1040500</v>
          </cell>
          <cell r="C2031" t="str">
            <v>UND</v>
          </cell>
          <cell r="D2031">
            <v>1248600</v>
          </cell>
          <cell r="E2031">
            <v>199776</v>
          </cell>
          <cell r="F2031">
            <v>1448376</v>
          </cell>
        </row>
        <row r="2032">
          <cell r="A2032" t="str">
            <v>CONTADOR E.A.D.M. 03M3B16W</v>
          </cell>
          <cell r="B2032">
            <v>784000</v>
          </cell>
          <cell r="C2032" t="str">
            <v>UND</v>
          </cell>
          <cell r="D2032">
            <v>940800</v>
          </cell>
          <cell r="E2032">
            <v>150528</v>
          </cell>
          <cell r="F2032">
            <v>1091328</v>
          </cell>
        </row>
        <row r="2033">
          <cell r="A2033" t="str">
            <v>CONTADOR E.A.D.M. 120V/5A M82100CW-1.66/</v>
          </cell>
          <cell r="B2033">
            <v>780000</v>
          </cell>
          <cell r="C2033" t="str">
            <v>UND</v>
          </cell>
          <cell r="D2033">
            <v>936000</v>
          </cell>
          <cell r="E2033">
            <v>149760</v>
          </cell>
          <cell r="F2033">
            <v>1085760</v>
          </cell>
        </row>
        <row r="2034">
          <cell r="A2034" t="str">
            <v>CONTADOR E.A.D.M. 127/220V.CALIB.CAQUETA</v>
          </cell>
          <cell r="B2034">
            <v>902065</v>
          </cell>
          <cell r="C2034" t="str">
            <v>UND</v>
          </cell>
          <cell r="D2034">
            <v>1082478</v>
          </cell>
          <cell r="E2034">
            <v>173196.48</v>
          </cell>
          <cell r="F2034">
            <v>1255674</v>
          </cell>
        </row>
        <row r="2035">
          <cell r="A2035" t="str">
            <v>CONTADOR E.A.D.M. 2 ELEMENT 120V 5 AMP</v>
          </cell>
          <cell r="B2035">
            <v>940000</v>
          </cell>
          <cell r="C2035" t="str">
            <v>UND</v>
          </cell>
          <cell r="D2035">
            <v>1128000</v>
          </cell>
          <cell r="E2035">
            <v>180480</v>
          </cell>
          <cell r="F2035">
            <v>1308480</v>
          </cell>
        </row>
        <row r="2036">
          <cell r="A2036" t="str">
            <v>CONTADOR E.A.D.M. 220V/5A M81100C116W-1.</v>
          </cell>
          <cell r="B2036">
            <v>860000</v>
          </cell>
          <cell r="C2036" t="str">
            <v>UND</v>
          </cell>
          <cell r="D2036">
            <v>1032000</v>
          </cell>
          <cell r="E2036">
            <v>165120</v>
          </cell>
          <cell r="F2036">
            <v>1197120</v>
          </cell>
        </row>
        <row r="2037">
          <cell r="A2037" t="str">
            <v>CONTADOR E.A.D.M. T03MC16W</v>
          </cell>
          <cell r="B2037">
            <v>800000</v>
          </cell>
          <cell r="C2037" t="str">
            <v>UND</v>
          </cell>
          <cell r="D2037">
            <v>960000</v>
          </cell>
          <cell r="E2037">
            <v>153600</v>
          </cell>
          <cell r="F2037">
            <v>1113600</v>
          </cell>
        </row>
        <row r="2038">
          <cell r="A2038" t="str">
            <v>CONTADOR E.A.D.M. T20M3B114W-1.66/10-120</v>
          </cell>
          <cell r="B2038">
            <v>400000</v>
          </cell>
          <cell r="C2038" t="str">
            <v>UND</v>
          </cell>
          <cell r="D2038">
            <v>480000</v>
          </cell>
          <cell r="E2038">
            <v>76800</v>
          </cell>
          <cell r="F2038">
            <v>556800</v>
          </cell>
        </row>
        <row r="2039">
          <cell r="A2039" t="str">
            <v>CONTADOR E.A.D.M.127/220V T20M3C114W(2TA</v>
          </cell>
          <cell r="B2039">
            <v>850640</v>
          </cell>
          <cell r="C2039" t="str">
            <v>UND</v>
          </cell>
          <cell r="D2039">
            <v>1020768</v>
          </cell>
          <cell r="E2039">
            <v>163322.88</v>
          </cell>
          <cell r="F2039">
            <v>1184091</v>
          </cell>
        </row>
        <row r="2040">
          <cell r="A2040" t="str">
            <v>CONTADOR E.A.D.M.254/440 M82100C116W-166</v>
          </cell>
          <cell r="B2040">
            <v>600000</v>
          </cell>
          <cell r="C2040" t="str">
            <v>UND</v>
          </cell>
          <cell r="D2040">
            <v>720000</v>
          </cell>
          <cell r="E2040">
            <v>115200</v>
          </cell>
          <cell r="F2040">
            <v>835200</v>
          </cell>
        </row>
        <row r="2041">
          <cell r="A2041" t="str">
            <v>CONTADOR E.A.R.D.M. 220/480 V. ABB</v>
          </cell>
          <cell r="B2041">
            <v>2350000</v>
          </cell>
          <cell r="C2041" t="str">
            <v>UND</v>
          </cell>
          <cell r="D2041">
            <v>2820000</v>
          </cell>
          <cell r="E2041">
            <v>451200</v>
          </cell>
          <cell r="F2041">
            <v>3271200</v>
          </cell>
        </row>
        <row r="2042">
          <cell r="A2042" t="str">
            <v>CONTADOR E.R.120V BVB114W1.66/10 5AP CL3</v>
          </cell>
          <cell r="B2042">
            <v>360000</v>
          </cell>
          <cell r="C2042" t="str">
            <v>UND</v>
          </cell>
          <cell r="D2042">
            <v>432000</v>
          </cell>
          <cell r="E2042">
            <v>69120</v>
          </cell>
          <cell r="F2042">
            <v>501120</v>
          </cell>
        </row>
        <row r="2043">
          <cell r="A2043" t="str">
            <v>CONTADOR E.R.120VM82100B116W1.66/10CL1</v>
          </cell>
          <cell r="B2043">
            <v>328000</v>
          </cell>
          <cell r="C2043" t="str">
            <v>UND</v>
          </cell>
          <cell r="D2043">
            <v>393600</v>
          </cell>
          <cell r="E2043">
            <v>62976</v>
          </cell>
          <cell r="F2043">
            <v>456576</v>
          </cell>
        </row>
        <row r="2044">
          <cell r="A2044" t="str">
            <v>CONTADOR E.R.127/220V T2BVC114W-1.66/10</v>
          </cell>
          <cell r="B2044">
            <v>349440</v>
          </cell>
          <cell r="C2044" t="str">
            <v>UND</v>
          </cell>
          <cell r="D2044">
            <v>419328</v>
          </cell>
          <cell r="E2044">
            <v>67092.479999999996</v>
          </cell>
          <cell r="F2044">
            <v>486420</v>
          </cell>
        </row>
        <row r="2045">
          <cell r="A2045" t="str">
            <v>CONTADOR EA 127/220 CALIBRADO BOYACA</v>
          </cell>
          <cell r="B2045">
            <v>380000</v>
          </cell>
          <cell r="C2045" t="str">
            <v>UND</v>
          </cell>
          <cell r="D2045">
            <v>456000</v>
          </cell>
          <cell r="E2045">
            <v>72960</v>
          </cell>
          <cell r="F2045">
            <v>528960</v>
          </cell>
        </row>
        <row r="2046">
          <cell r="A2046" t="str">
            <v>CONTADOR ELECTRON 2 ELE 3X120V</v>
          </cell>
          <cell r="B2046">
            <v>2500000</v>
          </cell>
          <cell r="C2046" t="str">
            <v>UND</v>
          </cell>
          <cell r="D2046">
            <v>3000000</v>
          </cell>
          <cell r="E2046">
            <v>480000</v>
          </cell>
          <cell r="F2046">
            <v>3480000</v>
          </cell>
        </row>
        <row r="2047">
          <cell r="A2047" t="str">
            <v>CONTADOR ELECTRON A1RALMI</v>
          </cell>
          <cell r="B2047">
            <v>3500000</v>
          </cell>
          <cell r="C2047" t="str">
            <v>UND</v>
          </cell>
          <cell r="D2047">
            <v>4200000</v>
          </cell>
          <cell r="E2047">
            <v>672000</v>
          </cell>
          <cell r="F2047">
            <v>4872000</v>
          </cell>
        </row>
        <row r="2048">
          <cell r="A2048" t="str">
            <v>CONTADOR ELECTRONICO 2EL 3X110-120V EMH</v>
          </cell>
          <cell r="B2048">
            <v>2000000</v>
          </cell>
          <cell r="C2048" t="str">
            <v>UND</v>
          </cell>
          <cell r="D2048">
            <v>2400000</v>
          </cell>
          <cell r="E2048">
            <v>384000</v>
          </cell>
          <cell r="F2048">
            <v>2784000</v>
          </cell>
        </row>
        <row r="2049">
          <cell r="A2049" t="str">
            <v>CONTADOR ELECTRONICO 3 ELEMNTOS 127V. 5A</v>
          </cell>
          <cell r="B2049">
            <v>2000000</v>
          </cell>
          <cell r="C2049" t="str">
            <v>UND</v>
          </cell>
          <cell r="D2049">
            <v>2400000</v>
          </cell>
          <cell r="E2049">
            <v>384000</v>
          </cell>
          <cell r="F2049">
            <v>2784000</v>
          </cell>
        </row>
        <row r="2050">
          <cell r="A2050" t="str">
            <v>CONTADOR ELECTRONICO 3EL 3X69.2/120V EMH</v>
          </cell>
          <cell r="B2050">
            <v>2000000</v>
          </cell>
          <cell r="C2050" t="str">
            <v>UND</v>
          </cell>
          <cell r="D2050">
            <v>2400000</v>
          </cell>
          <cell r="E2050">
            <v>384000</v>
          </cell>
          <cell r="F2050">
            <v>2784000</v>
          </cell>
        </row>
        <row r="2051">
          <cell r="A2051" t="str">
            <v>CONTADOR ELECTRONICO 3EL120/208-127/220V</v>
          </cell>
          <cell r="B2051">
            <v>2000000</v>
          </cell>
          <cell r="C2051" t="str">
            <v>UND</v>
          </cell>
          <cell r="D2051">
            <v>2400000</v>
          </cell>
          <cell r="E2051">
            <v>384000</v>
          </cell>
          <cell r="F2051">
            <v>2784000</v>
          </cell>
        </row>
        <row r="2052">
          <cell r="A2052" t="str">
            <v>CONTADOR ELECTRONICO 3ELE 3X254/440 EM</v>
          </cell>
          <cell r="B2052">
            <v>2000000</v>
          </cell>
          <cell r="C2052" t="str">
            <v>UND</v>
          </cell>
          <cell r="D2052">
            <v>2400000</v>
          </cell>
          <cell r="E2052">
            <v>384000</v>
          </cell>
          <cell r="F2052">
            <v>2784000</v>
          </cell>
        </row>
        <row r="2053">
          <cell r="A2053" t="str">
            <v>CONTADOR ELECTRONICO 3X69.2 / 120V.</v>
          </cell>
          <cell r="B2053">
            <v>2000000</v>
          </cell>
          <cell r="C2053" t="str">
            <v>UND</v>
          </cell>
          <cell r="D2053">
            <v>2400000</v>
          </cell>
          <cell r="E2053">
            <v>384000</v>
          </cell>
          <cell r="F2053">
            <v>2784000</v>
          </cell>
        </row>
        <row r="2054">
          <cell r="A2054" t="str">
            <v>CONTADOR ELECTRONICO 85-330V./ SIEMENS</v>
          </cell>
          <cell r="B2054">
            <v>4100000</v>
          </cell>
          <cell r="C2054" t="str">
            <v>UND</v>
          </cell>
          <cell r="D2054">
            <v>4920000</v>
          </cell>
          <cell r="E2054">
            <v>787200</v>
          </cell>
          <cell r="F2054">
            <v>5707200</v>
          </cell>
        </row>
        <row r="2055">
          <cell r="A2055" t="str">
            <v>CONTADOR EMH GEM 115.11.2 120V-10/60A 1E</v>
          </cell>
          <cell r="B2055">
            <v>115000</v>
          </cell>
          <cell r="C2055" t="str">
            <v>UND</v>
          </cell>
          <cell r="D2055">
            <v>138000</v>
          </cell>
          <cell r="E2055">
            <v>22080</v>
          </cell>
          <cell r="F2055">
            <v>160080</v>
          </cell>
        </row>
        <row r="2056">
          <cell r="A2056" t="str">
            <v>CONTADOR EMH GEM115.11.2/120V-10/60 1ECL</v>
          </cell>
          <cell r="B2056">
            <v>298000</v>
          </cell>
          <cell r="C2056" t="str">
            <v>UND</v>
          </cell>
          <cell r="D2056">
            <v>357600</v>
          </cell>
          <cell r="E2056">
            <v>57216</v>
          </cell>
          <cell r="F2056">
            <v>414816</v>
          </cell>
        </row>
        <row r="2057">
          <cell r="A2057" t="str">
            <v>CONTADOR EMP 144.04.01 3X127/220-10/100C</v>
          </cell>
          <cell r="B2057">
            <v>632000</v>
          </cell>
          <cell r="C2057" t="str">
            <v>UND</v>
          </cell>
          <cell r="D2057">
            <v>758400</v>
          </cell>
          <cell r="E2057">
            <v>121344</v>
          </cell>
          <cell r="F2057">
            <v>879744</v>
          </cell>
        </row>
        <row r="2058">
          <cell r="A2058" t="str">
            <v>CONTADOR EMP 144.04.01 3X127/220V 10/100</v>
          </cell>
          <cell r="B2058">
            <v>448000</v>
          </cell>
          <cell r="C2058" t="str">
            <v>UND</v>
          </cell>
          <cell r="D2058">
            <v>537600</v>
          </cell>
          <cell r="E2058">
            <v>86016</v>
          </cell>
          <cell r="F2058">
            <v>623616</v>
          </cell>
        </row>
        <row r="2059">
          <cell r="A2059" t="str">
            <v>CONTADOR MONOFASICO 15/60 A.</v>
          </cell>
          <cell r="B2059">
            <v>62000</v>
          </cell>
          <cell r="C2059" t="str">
            <v>UND</v>
          </cell>
          <cell r="D2059">
            <v>74400</v>
          </cell>
          <cell r="E2059">
            <v>11904</v>
          </cell>
          <cell r="F2059">
            <v>86304</v>
          </cell>
        </row>
        <row r="2060">
          <cell r="A2060" t="str">
            <v>CONTADOR MONOFASICO 15/60 ALDANA</v>
          </cell>
          <cell r="B2060">
            <v>54000</v>
          </cell>
          <cell r="C2060" t="str">
            <v>UND</v>
          </cell>
          <cell r="D2060">
            <v>64800</v>
          </cell>
          <cell r="E2060">
            <v>10368</v>
          </cell>
          <cell r="F2060">
            <v>75168</v>
          </cell>
        </row>
        <row r="2061">
          <cell r="A2061" t="str">
            <v>CONTADOR MONOFASICO 15/60 BOYACA KRIZIK</v>
          </cell>
          <cell r="B2061">
            <v>60000</v>
          </cell>
          <cell r="C2061" t="str">
            <v>UND</v>
          </cell>
          <cell r="D2061">
            <v>72000</v>
          </cell>
          <cell r="E2061">
            <v>11520</v>
          </cell>
          <cell r="F2061">
            <v>83520</v>
          </cell>
        </row>
        <row r="2062">
          <cell r="A2062" t="str">
            <v>CONTADOR MONOFASICO 15/60 CALIBRADO SKAI</v>
          </cell>
          <cell r="B2062">
            <v>54000</v>
          </cell>
          <cell r="C2062" t="str">
            <v>UND</v>
          </cell>
          <cell r="D2062">
            <v>64800</v>
          </cell>
          <cell r="E2062">
            <v>10368</v>
          </cell>
          <cell r="F2062">
            <v>75168</v>
          </cell>
        </row>
        <row r="2063">
          <cell r="A2063" t="str">
            <v>CONTADOR MONOFASICO 15/60 CODENSA SKAITE</v>
          </cell>
          <cell r="B2063">
            <v>60720</v>
          </cell>
          <cell r="C2063" t="str">
            <v>UND</v>
          </cell>
          <cell r="D2063">
            <v>72864</v>
          </cell>
          <cell r="E2063">
            <v>11658.24</v>
          </cell>
          <cell r="F2063">
            <v>84522</v>
          </cell>
        </row>
        <row r="2064">
          <cell r="A2064" t="str">
            <v>CONTADOR MONOFASICO 15/60 CODENSA SM SKA</v>
          </cell>
          <cell r="B2064">
            <v>56000</v>
          </cell>
          <cell r="C2064" t="str">
            <v>UND</v>
          </cell>
          <cell r="D2064">
            <v>67200</v>
          </cell>
          <cell r="E2064">
            <v>10752</v>
          </cell>
          <cell r="F2064">
            <v>77952</v>
          </cell>
        </row>
        <row r="2065">
          <cell r="A2065" t="str">
            <v>CONTADOR MONOFASICO 15/60 CUNDINAMARCA A</v>
          </cell>
          <cell r="B2065">
            <v>60000</v>
          </cell>
          <cell r="C2065" t="str">
            <v>UND</v>
          </cell>
          <cell r="D2065">
            <v>72000</v>
          </cell>
          <cell r="E2065">
            <v>11520</v>
          </cell>
          <cell r="F2065">
            <v>83520</v>
          </cell>
        </row>
        <row r="2066">
          <cell r="A2066" t="str">
            <v>CONTADOR MONOFASICO 15/60 CUNDINAMARCA K</v>
          </cell>
          <cell r="B2066">
            <v>60000</v>
          </cell>
          <cell r="C2066" t="str">
            <v>UND</v>
          </cell>
          <cell r="D2066">
            <v>72000</v>
          </cell>
          <cell r="E2066">
            <v>11520</v>
          </cell>
          <cell r="F2066">
            <v>83520</v>
          </cell>
        </row>
        <row r="2067">
          <cell r="A2067" t="str">
            <v>CONTADOR MONOFASICO 15/60 CUNDINUND SKAI</v>
          </cell>
          <cell r="B2067">
            <v>60000</v>
          </cell>
          <cell r="C2067" t="str">
            <v>UND</v>
          </cell>
          <cell r="D2067">
            <v>72000</v>
          </cell>
          <cell r="E2067">
            <v>11520</v>
          </cell>
          <cell r="F2067">
            <v>83520</v>
          </cell>
        </row>
        <row r="2068">
          <cell r="A2068" t="str">
            <v>CONTADOR MONOFASICO 15/60 DOBLE SKAITES</v>
          </cell>
          <cell r="B2068">
            <v>54000</v>
          </cell>
          <cell r="C2068" t="str">
            <v>UND</v>
          </cell>
          <cell r="D2068">
            <v>64800</v>
          </cell>
          <cell r="E2068">
            <v>10368</v>
          </cell>
          <cell r="F2068">
            <v>75168</v>
          </cell>
        </row>
        <row r="2069">
          <cell r="A2069" t="str">
            <v>CONTADOR MONOFASICO 15/60 ENELAR SKAITEK</v>
          </cell>
          <cell r="B2069">
            <v>60000</v>
          </cell>
          <cell r="C2069" t="str">
            <v>UND</v>
          </cell>
          <cell r="D2069">
            <v>72000</v>
          </cell>
          <cell r="E2069">
            <v>11520</v>
          </cell>
          <cell r="F2069">
            <v>83520</v>
          </cell>
        </row>
        <row r="2070">
          <cell r="A2070" t="str">
            <v>CONTADOR MONOFASICO 15/60 HUILA SKAITEKS</v>
          </cell>
          <cell r="B2070">
            <v>60000</v>
          </cell>
          <cell r="C2070" t="str">
            <v>UND</v>
          </cell>
          <cell r="D2070">
            <v>72000</v>
          </cell>
          <cell r="E2070">
            <v>11520</v>
          </cell>
          <cell r="F2070">
            <v>83520</v>
          </cell>
        </row>
        <row r="2071">
          <cell r="A2071" t="str">
            <v>CONTADOR MONOFASICO 15/60 KRIZIK</v>
          </cell>
          <cell r="B2071">
            <v>54000</v>
          </cell>
          <cell r="C2071" t="str">
            <v>UND</v>
          </cell>
          <cell r="D2071">
            <v>64800</v>
          </cell>
          <cell r="E2071">
            <v>10368</v>
          </cell>
          <cell r="F2071">
            <v>75168</v>
          </cell>
        </row>
        <row r="2072">
          <cell r="A2072" t="str">
            <v>CONTADOR MONOFASICO 15/60 MAGNETICA SKAI</v>
          </cell>
          <cell r="B2072">
            <v>54000</v>
          </cell>
          <cell r="C2072" t="str">
            <v>UND</v>
          </cell>
          <cell r="D2072">
            <v>64800</v>
          </cell>
          <cell r="E2072">
            <v>10368</v>
          </cell>
          <cell r="F2072">
            <v>75168</v>
          </cell>
        </row>
        <row r="2073">
          <cell r="A2073" t="str">
            <v>CONTADOR MONOFASICO 15/60 PUTUMAYO SKAIT</v>
          </cell>
          <cell r="B2073">
            <v>60000</v>
          </cell>
          <cell r="C2073" t="str">
            <v>UND</v>
          </cell>
          <cell r="D2073">
            <v>72000</v>
          </cell>
          <cell r="E2073">
            <v>11520</v>
          </cell>
          <cell r="F2073">
            <v>83520</v>
          </cell>
        </row>
        <row r="2074">
          <cell r="A2074" t="str">
            <v>CONTADOR MONOFASICO 15/60 SANTANDER KRIZ</v>
          </cell>
          <cell r="B2074">
            <v>60000</v>
          </cell>
          <cell r="C2074" t="str">
            <v>UND</v>
          </cell>
          <cell r="D2074">
            <v>72000</v>
          </cell>
          <cell r="E2074">
            <v>11520</v>
          </cell>
          <cell r="F2074">
            <v>83520</v>
          </cell>
        </row>
        <row r="2075">
          <cell r="A2075" t="str">
            <v>CONTADOR MONOFASICO 15/60 TOLIMA KRIZIK</v>
          </cell>
          <cell r="B2075">
            <v>60000</v>
          </cell>
          <cell r="C2075" t="str">
            <v>UND</v>
          </cell>
          <cell r="D2075">
            <v>72000</v>
          </cell>
          <cell r="E2075">
            <v>11520</v>
          </cell>
          <cell r="F2075">
            <v>83520</v>
          </cell>
        </row>
        <row r="2076">
          <cell r="A2076" t="str">
            <v>CONTADOR MONOFASICO 15/60 TOLIMA SKAITEK</v>
          </cell>
          <cell r="B2076">
            <v>60000</v>
          </cell>
          <cell r="C2076" t="str">
            <v>UND</v>
          </cell>
          <cell r="D2076">
            <v>72000</v>
          </cell>
          <cell r="E2076">
            <v>11520</v>
          </cell>
          <cell r="F2076">
            <v>83520</v>
          </cell>
        </row>
        <row r="2077">
          <cell r="A2077" t="str">
            <v>CONTADOR MONOFASICO 15/60 TOLIMA SM SKAI</v>
          </cell>
          <cell r="B2077">
            <v>56000</v>
          </cell>
          <cell r="C2077" t="str">
            <v>UND</v>
          </cell>
          <cell r="D2077">
            <v>67200</v>
          </cell>
          <cell r="E2077">
            <v>10752</v>
          </cell>
          <cell r="F2077">
            <v>77952</v>
          </cell>
        </row>
        <row r="2078">
          <cell r="A2078" t="str">
            <v>CONTADOR TRIF. MOD C114H 50(150)AMP</v>
          </cell>
          <cell r="B2078">
            <v>360000</v>
          </cell>
          <cell r="C2078" t="str">
            <v>UND</v>
          </cell>
          <cell r="D2078">
            <v>432000</v>
          </cell>
          <cell r="E2078">
            <v>69120</v>
          </cell>
          <cell r="F2078">
            <v>501120</v>
          </cell>
        </row>
        <row r="2079">
          <cell r="A2079" t="str">
            <v>CONTADOR TRIF.E.A.D.T.D.M. 3X120/208V</v>
          </cell>
          <cell r="B2079">
            <v>955369</v>
          </cell>
          <cell r="C2079" t="str">
            <v>UND</v>
          </cell>
          <cell r="D2079">
            <v>1146442.8</v>
          </cell>
          <cell r="E2079">
            <v>183430.848</v>
          </cell>
          <cell r="F2079">
            <v>1329874</v>
          </cell>
        </row>
        <row r="2080">
          <cell r="A2080" t="str">
            <v>CONTADOR TRIF.TETRAFILAR 3X127/220V 1.5(</v>
          </cell>
          <cell r="B2080">
            <v>1016546</v>
          </cell>
          <cell r="C2080" t="str">
            <v>UND</v>
          </cell>
          <cell r="D2080">
            <v>1219855.2</v>
          </cell>
          <cell r="E2080">
            <v>195176.83199999999</v>
          </cell>
          <cell r="F2080">
            <v>1415032</v>
          </cell>
        </row>
        <row r="2081">
          <cell r="A2081" t="str">
            <v>CONTADOR TRIFASICO 15/100 ABB</v>
          </cell>
          <cell r="B2081">
            <v>112000</v>
          </cell>
          <cell r="C2081" t="str">
            <v>UND</v>
          </cell>
          <cell r="D2081">
            <v>134400</v>
          </cell>
          <cell r="E2081">
            <v>21504</v>
          </cell>
          <cell r="F2081">
            <v>155904</v>
          </cell>
        </row>
        <row r="2082">
          <cell r="A2082" t="str">
            <v>CONTADOR TRIFASICO 15/100 BUCARAMANGA AB</v>
          </cell>
          <cell r="B2082">
            <v>144000</v>
          </cell>
          <cell r="C2082" t="str">
            <v>UND</v>
          </cell>
          <cell r="D2082">
            <v>172800</v>
          </cell>
          <cell r="E2082">
            <v>27648</v>
          </cell>
          <cell r="F2082">
            <v>200448</v>
          </cell>
        </row>
        <row r="2083">
          <cell r="A2083" t="str">
            <v>CONTADOR TRIFASICO 20/100 CODENSA KRIZIK</v>
          </cell>
          <cell r="B2083">
            <v>194854</v>
          </cell>
          <cell r="C2083" t="str">
            <v>UND</v>
          </cell>
          <cell r="D2083">
            <v>233824.8</v>
          </cell>
          <cell r="E2083">
            <v>37411.968000000001</v>
          </cell>
          <cell r="F2083">
            <v>271237</v>
          </cell>
        </row>
        <row r="2084">
          <cell r="A2084" t="str">
            <v>CONTADOR TRIFASICO 20/100 CUNDINAMARCA K</v>
          </cell>
          <cell r="B2084">
            <v>194854</v>
          </cell>
          <cell r="C2084" t="str">
            <v>UND</v>
          </cell>
          <cell r="D2084">
            <v>233824.8</v>
          </cell>
          <cell r="E2084">
            <v>37411.968000000001</v>
          </cell>
          <cell r="F2084">
            <v>271237</v>
          </cell>
        </row>
        <row r="2085">
          <cell r="A2085" t="str">
            <v>CONTADOR TRIFASICO 20/100 KRIZIK</v>
          </cell>
          <cell r="B2085">
            <v>156000</v>
          </cell>
          <cell r="C2085" t="str">
            <v>UND</v>
          </cell>
          <cell r="D2085">
            <v>187200</v>
          </cell>
          <cell r="E2085">
            <v>29952</v>
          </cell>
          <cell r="F2085">
            <v>217152</v>
          </cell>
        </row>
        <row r="2086">
          <cell r="A2086" t="str">
            <v>CONTADOR TRIFASICO 20/100 TOLIMA KRIZIK</v>
          </cell>
          <cell r="B2086">
            <v>194854</v>
          </cell>
          <cell r="C2086" t="str">
            <v>UND</v>
          </cell>
          <cell r="D2086">
            <v>233824.8</v>
          </cell>
          <cell r="E2086">
            <v>37411.968000000001</v>
          </cell>
          <cell r="F2086">
            <v>271237</v>
          </cell>
        </row>
        <row r="2087">
          <cell r="A2087" t="str">
            <v>CONTADOR TRIFASICO 20/80 ALDANA</v>
          </cell>
          <cell r="B2087">
            <v>143000</v>
          </cell>
          <cell r="C2087" t="str">
            <v>UND</v>
          </cell>
          <cell r="D2087">
            <v>171600</v>
          </cell>
          <cell r="E2087">
            <v>27456</v>
          </cell>
          <cell r="F2087">
            <v>199056</v>
          </cell>
        </row>
        <row r="2088">
          <cell r="A2088" t="str">
            <v>CONTADOR TRIFASICO 20/80 BOYACA ALDNA</v>
          </cell>
          <cell r="B2088">
            <v>191950</v>
          </cell>
          <cell r="C2088" t="str">
            <v>UND</v>
          </cell>
          <cell r="D2088">
            <v>230340</v>
          </cell>
          <cell r="E2088">
            <v>36854.400000000001</v>
          </cell>
          <cell r="F2088">
            <v>267194</v>
          </cell>
        </row>
        <row r="2089">
          <cell r="A2089" t="str">
            <v>CONTADOR TRIFASICO 20/80 CAQUETA ALDANA</v>
          </cell>
          <cell r="B2089">
            <v>191950</v>
          </cell>
          <cell r="C2089" t="str">
            <v>UND</v>
          </cell>
          <cell r="D2089">
            <v>230340</v>
          </cell>
          <cell r="E2089">
            <v>36854.400000000001</v>
          </cell>
          <cell r="F2089">
            <v>267194</v>
          </cell>
        </row>
        <row r="2090">
          <cell r="A2090" t="str">
            <v>CONTADOR TRIFASICO 20/80 CAQUETA KRIZIK</v>
          </cell>
          <cell r="B2090">
            <v>191950</v>
          </cell>
          <cell r="C2090" t="str">
            <v>UND</v>
          </cell>
          <cell r="D2090">
            <v>230340</v>
          </cell>
          <cell r="E2090">
            <v>36854.400000000001</v>
          </cell>
          <cell r="F2090">
            <v>267194</v>
          </cell>
        </row>
        <row r="2091">
          <cell r="A2091" t="str">
            <v>CONTADOR TRIFASICO 20/80 CODENSA ALDANA</v>
          </cell>
          <cell r="B2091">
            <v>191950</v>
          </cell>
          <cell r="C2091" t="str">
            <v>UND</v>
          </cell>
          <cell r="D2091">
            <v>230340</v>
          </cell>
          <cell r="E2091">
            <v>36854.400000000001</v>
          </cell>
          <cell r="F2091">
            <v>267194</v>
          </cell>
        </row>
        <row r="2092">
          <cell r="A2092" t="str">
            <v>CONTADOR TRIFASICO 20/80 CODENSA KRIZIK</v>
          </cell>
          <cell r="B2092">
            <v>191950</v>
          </cell>
          <cell r="C2092" t="str">
            <v>UND</v>
          </cell>
          <cell r="D2092">
            <v>230340</v>
          </cell>
          <cell r="E2092">
            <v>36854.400000000001</v>
          </cell>
          <cell r="F2092">
            <v>267194</v>
          </cell>
        </row>
        <row r="2093">
          <cell r="A2093" t="str">
            <v>CONTADOR TRIFASICO 20/80 CUNDINAMARCA AL</v>
          </cell>
          <cell r="B2093">
            <v>191950</v>
          </cell>
          <cell r="C2093" t="str">
            <v>UND</v>
          </cell>
          <cell r="D2093">
            <v>230340</v>
          </cell>
          <cell r="E2093">
            <v>36854.400000000001</v>
          </cell>
          <cell r="F2093">
            <v>267194</v>
          </cell>
        </row>
        <row r="2094">
          <cell r="A2094" t="str">
            <v>CONTADOR TRIFASICO 20/80 CUNDINAMARCA KR</v>
          </cell>
          <cell r="B2094">
            <v>191950</v>
          </cell>
          <cell r="C2094" t="str">
            <v>UND</v>
          </cell>
          <cell r="D2094">
            <v>230340</v>
          </cell>
          <cell r="E2094">
            <v>36854.400000000001</v>
          </cell>
          <cell r="F2094">
            <v>267194</v>
          </cell>
        </row>
        <row r="2095">
          <cell r="A2095" t="str">
            <v>CONTADOR TRIFASICO 20/80 ENELAR ALDANA</v>
          </cell>
          <cell r="B2095">
            <v>191950</v>
          </cell>
          <cell r="C2095" t="str">
            <v>UND</v>
          </cell>
          <cell r="D2095">
            <v>230340</v>
          </cell>
          <cell r="E2095">
            <v>36854.400000000001</v>
          </cell>
          <cell r="F2095">
            <v>267194</v>
          </cell>
        </row>
        <row r="2096">
          <cell r="A2096" t="str">
            <v>CONTADOR TRIFASICO 20/80 HUILA ALDANA</v>
          </cell>
          <cell r="B2096">
            <v>191950</v>
          </cell>
          <cell r="C2096" t="str">
            <v>UND</v>
          </cell>
          <cell r="D2096">
            <v>230340</v>
          </cell>
          <cell r="E2096">
            <v>36854.400000000001</v>
          </cell>
          <cell r="F2096">
            <v>267194</v>
          </cell>
        </row>
        <row r="2097">
          <cell r="A2097" t="str">
            <v>CONTADOR TRIFASICO 20/80 META ALDANA</v>
          </cell>
          <cell r="B2097">
            <v>191950</v>
          </cell>
          <cell r="C2097" t="str">
            <v>UND</v>
          </cell>
          <cell r="D2097">
            <v>230340</v>
          </cell>
          <cell r="E2097">
            <v>36854.400000000001</v>
          </cell>
          <cell r="F2097">
            <v>267194</v>
          </cell>
        </row>
        <row r="2098">
          <cell r="A2098" t="str">
            <v>CONTADOR TRIFASICO 20/80 TOLIMA ALDANA</v>
          </cell>
          <cell r="B2098">
            <v>191950</v>
          </cell>
          <cell r="C2098" t="str">
            <v>UND</v>
          </cell>
          <cell r="D2098">
            <v>230340</v>
          </cell>
          <cell r="E2098">
            <v>36854.400000000001</v>
          </cell>
          <cell r="F2098">
            <v>267194</v>
          </cell>
        </row>
        <row r="2099">
          <cell r="A2099" t="str">
            <v>CONTADOR TRIFASICO 50/150 120/208V LANDI</v>
          </cell>
          <cell r="B2099">
            <v>650000</v>
          </cell>
          <cell r="C2099" t="str">
            <v>UND</v>
          </cell>
          <cell r="D2099">
            <v>780000</v>
          </cell>
          <cell r="E2099">
            <v>124800</v>
          </cell>
          <cell r="F2099">
            <v>904800</v>
          </cell>
        </row>
        <row r="2100">
          <cell r="A2100" t="str">
            <v>CONTADOR TRIFASICO 50/150 ABB</v>
          </cell>
          <cell r="B2100">
            <v>329000</v>
          </cell>
          <cell r="C2100" t="str">
            <v>UND</v>
          </cell>
          <cell r="D2100">
            <v>394800</v>
          </cell>
          <cell r="E2100">
            <v>63168</v>
          </cell>
          <cell r="F2100">
            <v>457968</v>
          </cell>
        </row>
        <row r="2101">
          <cell r="A2101" t="str">
            <v>CONTADOR TRIFASICO TETRAFILAR 25(100)</v>
          </cell>
          <cell r="B2101">
            <v>122080</v>
          </cell>
          <cell r="C2101" t="str">
            <v>UND</v>
          </cell>
          <cell r="D2101">
            <v>146496</v>
          </cell>
          <cell r="E2101">
            <v>23439.360000000001</v>
          </cell>
          <cell r="F2101">
            <v>169935</v>
          </cell>
        </row>
        <row r="2102">
          <cell r="A2102" t="str">
            <v>CONTADOR TRIFASICO TETRAFILAR 30(90)A 22</v>
          </cell>
          <cell r="B2102">
            <v>151760</v>
          </cell>
          <cell r="C2102" t="str">
            <v>UND</v>
          </cell>
          <cell r="D2102">
            <v>182112</v>
          </cell>
          <cell r="E2102">
            <v>29137.920000000002</v>
          </cell>
          <cell r="F2102">
            <v>211250</v>
          </cell>
        </row>
        <row r="2103">
          <cell r="A2103" t="str">
            <v>CONTADOR TRIFASICO TETRAFILAR 3X120/208V</v>
          </cell>
          <cell r="B2103">
            <v>329392</v>
          </cell>
          <cell r="C2103" t="str">
            <v>UND</v>
          </cell>
          <cell r="D2103">
            <v>395270.39999999997</v>
          </cell>
          <cell r="E2103">
            <v>63243.263999999996</v>
          </cell>
          <cell r="F2103">
            <v>458514</v>
          </cell>
        </row>
        <row r="2104">
          <cell r="A2104" t="str">
            <v>CONTADOR TRIFASICO TETRAFILAR 3X127/220V</v>
          </cell>
          <cell r="B2104">
            <v>389648</v>
          </cell>
          <cell r="C2104" t="str">
            <v>UND</v>
          </cell>
          <cell r="D2104">
            <v>467577.59999999998</v>
          </cell>
          <cell r="E2104">
            <v>74812.415999999997</v>
          </cell>
          <cell r="F2104">
            <v>542390</v>
          </cell>
        </row>
        <row r="2105">
          <cell r="A2105" t="str">
            <v>CONTADOR TRIFASICO TETRAFILAR 3X127/220V</v>
          </cell>
          <cell r="B2105">
            <v>1016546</v>
          </cell>
          <cell r="C2105" t="str">
            <v>UND</v>
          </cell>
          <cell r="D2105">
            <v>1219855.2</v>
          </cell>
          <cell r="E2105">
            <v>195176.83199999999</v>
          </cell>
          <cell r="F2105">
            <v>1415032</v>
          </cell>
        </row>
        <row r="2106">
          <cell r="A2106" t="str">
            <v>CONTADOR TRIFASICO TETRAFILAR 50(100)A</v>
          </cell>
          <cell r="B2106">
            <v>186000</v>
          </cell>
          <cell r="C2106" t="str">
            <v>UND</v>
          </cell>
          <cell r="D2106">
            <v>223200</v>
          </cell>
          <cell r="E2106">
            <v>35712</v>
          </cell>
          <cell r="F2106">
            <v>258912</v>
          </cell>
        </row>
        <row r="2107">
          <cell r="A2107" t="str">
            <v>CONTRATUERCA 11/2 PARA BOQUILLA</v>
          </cell>
          <cell r="B2107">
            <v>309.39999389648398</v>
          </cell>
          <cell r="C2107" t="str">
            <v>UND</v>
          </cell>
          <cell r="D2107">
            <v>371.27999267578076</v>
          </cell>
          <cell r="E2107">
            <v>59.404798828124925</v>
          </cell>
          <cell r="F2107">
            <v>431</v>
          </cell>
        </row>
        <row r="2108">
          <cell r="A2108" t="str">
            <v>CONTROL LIQUIDOS POR FLOTADOR</v>
          </cell>
          <cell r="B2108">
            <v>970000</v>
          </cell>
          <cell r="C2108" t="str">
            <v>UND</v>
          </cell>
          <cell r="D2108">
            <v>1164000</v>
          </cell>
          <cell r="E2108">
            <v>186240</v>
          </cell>
          <cell r="F2108">
            <v>1350240</v>
          </cell>
        </row>
        <row r="2109">
          <cell r="A2109" t="str">
            <v xml:space="preserve">CORAZA  AMERICANA 11/2  </v>
          </cell>
          <cell r="B2109">
            <v>12308.76923076923</v>
          </cell>
          <cell r="C2109" t="str">
            <v>ML</v>
          </cell>
          <cell r="D2109">
            <v>14770.523076923077</v>
          </cell>
          <cell r="E2109">
            <v>2363.2836923076925</v>
          </cell>
          <cell r="F2109">
            <v>17134</v>
          </cell>
        </row>
        <row r="2110">
          <cell r="A2110" t="str">
            <v>CORAZA AMERICA 1/2"</v>
          </cell>
          <cell r="B2110">
            <v>2900</v>
          </cell>
          <cell r="C2110" t="str">
            <v>ML</v>
          </cell>
          <cell r="D2110">
            <v>3480</v>
          </cell>
          <cell r="E2110">
            <v>556.80000000000007</v>
          </cell>
          <cell r="F2110">
            <v>4037</v>
          </cell>
        </row>
        <row r="2111">
          <cell r="A2111" t="str">
            <v>CORAZA AMERICANA 1"</v>
          </cell>
          <cell r="B2111">
            <v>4000</v>
          </cell>
          <cell r="C2111" t="str">
            <v>ML</v>
          </cell>
          <cell r="D2111">
            <v>4800</v>
          </cell>
          <cell r="E2111">
            <v>768</v>
          </cell>
          <cell r="F2111">
            <v>5568</v>
          </cell>
        </row>
        <row r="2112">
          <cell r="A2112" t="str">
            <v>CORAZA AMERICANA 2"</v>
          </cell>
          <cell r="B2112">
            <v>15241</v>
          </cell>
          <cell r="C2112" t="str">
            <v>ML</v>
          </cell>
          <cell r="D2112">
            <v>18289.2</v>
          </cell>
          <cell r="E2112">
            <v>2926.2720000000004</v>
          </cell>
          <cell r="F2112">
            <v>21215</v>
          </cell>
        </row>
        <row r="2113">
          <cell r="A2113" t="str">
            <v>CORAZA METALICA NACIONAL 3/4</v>
          </cell>
          <cell r="B2113">
            <v>420</v>
          </cell>
          <cell r="C2113" t="str">
            <v>ML</v>
          </cell>
          <cell r="D2113">
            <v>504</v>
          </cell>
          <cell r="E2113">
            <v>80.64</v>
          </cell>
          <cell r="F2113">
            <v>585</v>
          </cell>
        </row>
        <row r="2114">
          <cell r="A2114" t="str">
            <v>CORREA AMARRE 135MM CALY-SIMILAR</v>
          </cell>
          <cell r="B2114">
            <v>26.600000381469698</v>
          </cell>
          <cell r="C2114" t="str">
            <v>UND</v>
          </cell>
          <cell r="D2114">
            <v>31.920000457763635</v>
          </cell>
          <cell r="E2114">
            <v>5.1072000732421818</v>
          </cell>
          <cell r="F2114">
            <v>37</v>
          </cell>
        </row>
        <row r="2115">
          <cell r="A2115" t="str">
            <v>CORREA AMARRE 135MM NEGRO CALY-SIMILAR</v>
          </cell>
          <cell r="B2115">
            <v>33.599998474121108</v>
          </cell>
          <cell r="C2115" t="str">
            <v>UND</v>
          </cell>
          <cell r="D2115">
            <v>40.319998168945325</v>
          </cell>
          <cell r="E2115">
            <v>6.4511997070312521</v>
          </cell>
          <cell r="F2115">
            <v>47</v>
          </cell>
        </row>
        <row r="2116">
          <cell r="A2116" t="str">
            <v>CORREA AMARRE 170MM NEGRO LEGRAND</v>
          </cell>
          <cell r="B2116">
            <v>58.799999237060604</v>
          </cell>
          <cell r="C2116" t="str">
            <v>UND</v>
          </cell>
          <cell r="D2116">
            <v>70.559999084472722</v>
          </cell>
          <cell r="E2116">
            <v>11.289599853515636</v>
          </cell>
          <cell r="F2116">
            <v>82</v>
          </cell>
        </row>
        <row r="2117">
          <cell r="A2117" t="str">
            <v>CORREA AMARRE 290MM NEGRO CALY-SILIMAR</v>
          </cell>
          <cell r="B2117">
            <v>84</v>
          </cell>
          <cell r="C2117" t="str">
            <v>UND</v>
          </cell>
          <cell r="D2117">
            <v>100.8</v>
          </cell>
          <cell r="E2117">
            <v>16.128</v>
          </cell>
          <cell r="F2117">
            <v>117</v>
          </cell>
        </row>
        <row r="2118">
          <cell r="A2118" t="str">
            <v>CORREA AMARRE 300MM NEGRO CALY-SIMILAR</v>
          </cell>
          <cell r="B2118">
            <v>91</v>
          </cell>
          <cell r="C2118" t="str">
            <v>UND</v>
          </cell>
          <cell r="D2118">
            <v>109.2</v>
          </cell>
          <cell r="E2118">
            <v>17.472000000000001</v>
          </cell>
          <cell r="F2118">
            <v>127</v>
          </cell>
        </row>
        <row r="2119">
          <cell r="A2119" t="str">
            <v>CORREA AMARRE 95MM CALY-SIMILAR</v>
          </cell>
          <cell r="B2119">
            <v>9.8000001907348686</v>
          </cell>
          <cell r="C2119" t="str">
            <v>UND</v>
          </cell>
          <cell r="D2119">
            <v>11.760000228881841</v>
          </cell>
          <cell r="E2119">
            <v>1.8816000366210945</v>
          </cell>
          <cell r="F2119">
            <v>14</v>
          </cell>
        </row>
        <row r="2120">
          <cell r="A2120" t="str">
            <v>CORREA AMARRE 95MM NEGRO  CALY-SIMILAR</v>
          </cell>
          <cell r="B2120">
            <v>12.6000003814697</v>
          </cell>
          <cell r="C2120" t="str">
            <v>UND</v>
          </cell>
          <cell r="D2120">
            <v>15.12000045776364</v>
          </cell>
          <cell r="E2120">
            <v>2.4192000732421826</v>
          </cell>
          <cell r="F2120">
            <v>18</v>
          </cell>
        </row>
        <row r="2121">
          <cell r="A2121" t="str">
            <v>CORTACIRCUITO 15 KV 100A CAM.APAGACHISPA</v>
          </cell>
          <cell r="B2121">
            <v>213900</v>
          </cell>
          <cell r="C2121" t="str">
            <v>UND</v>
          </cell>
          <cell r="D2121">
            <v>256680</v>
          </cell>
          <cell r="E2121">
            <v>41068.800000000003</v>
          </cell>
          <cell r="F2121">
            <v>297749</v>
          </cell>
        </row>
        <row r="2122">
          <cell r="A2122" t="str">
            <v>CORTACIRCUITO 15KV - 200 AMP. MELEC</v>
          </cell>
          <cell r="B2122">
            <v>162000</v>
          </cell>
          <cell r="C2122" t="str">
            <v>UND</v>
          </cell>
          <cell r="D2122">
            <v>194400</v>
          </cell>
          <cell r="E2122">
            <v>31104</v>
          </cell>
          <cell r="F2122">
            <v>225504</v>
          </cell>
        </row>
        <row r="2123">
          <cell r="A2123" t="str">
            <v>CORTACIRCUITO 15KV 100AMP DISICO</v>
          </cell>
          <cell r="B2123">
            <v>65000</v>
          </cell>
          <cell r="C2123" t="str">
            <v>UND</v>
          </cell>
          <cell r="D2123">
            <v>78000</v>
          </cell>
          <cell r="E2123">
            <v>12480</v>
          </cell>
          <cell r="F2123">
            <v>90480</v>
          </cell>
        </row>
        <row r="2124">
          <cell r="A2124" t="str">
            <v>CORTACIRCUITO 15KV 100AMP G-2LES MELEC</v>
          </cell>
          <cell r="B2124">
            <v>70000</v>
          </cell>
          <cell r="C2124" t="str">
            <v>UND</v>
          </cell>
          <cell r="D2124">
            <v>84000</v>
          </cell>
          <cell r="E2124">
            <v>13440</v>
          </cell>
          <cell r="F2124">
            <v>97440</v>
          </cell>
        </row>
        <row r="2125">
          <cell r="A2125" t="str">
            <v>CORTACIRCUITO 15KV-100AM D.F.430M GAL.CA</v>
          </cell>
          <cell r="B2125">
            <v>68400</v>
          </cell>
          <cell r="C2125" t="str">
            <v>UND</v>
          </cell>
          <cell r="D2125">
            <v>82080</v>
          </cell>
          <cell r="E2125">
            <v>13132.800000000001</v>
          </cell>
          <cell r="F2125">
            <v>95213</v>
          </cell>
        </row>
        <row r="2126">
          <cell r="A2126" t="str">
            <v>CORTACIRCUITO 15KV-100AMP CELSA</v>
          </cell>
          <cell r="B2126">
            <v>143112</v>
          </cell>
          <cell r="C2126" t="str">
            <v>UND</v>
          </cell>
          <cell r="D2126">
            <v>171734.39999999999</v>
          </cell>
          <cell r="E2126">
            <v>27477.504000000001</v>
          </cell>
          <cell r="F2126">
            <v>199212</v>
          </cell>
        </row>
        <row r="2127">
          <cell r="A2127" t="str">
            <v>CORTACIRCUITO 15KV-100AMP DF430M ACERO I</v>
          </cell>
          <cell r="B2127">
            <v>80400</v>
          </cell>
          <cell r="C2127" t="str">
            <v>UND</v>
          </cell>
          <cell r="D2127">
            <v>96480</v>
          </cell>
          <cell r="E2127">
            <v>15436.800000000001</v>
          </cell>
          <cell r="F2127">
            <v>111917</v>
          </cell>
        </row>
        <row r="2128">
          <cell r="A2128" t="str">
            <v>CORTACIRCUITO 34.5 -100A CAM.APAGACHISPA</v>
          </cell>
          <cell r="B2128">
            <v>283000</v>
          </cell>
          <cell r="C2128" t="str">
            <v>UND</v>
          </cell>
          <cell r="D2128">
            <v>339600</v>
          </cell>
          <cell r="E2128">
            <v>54336</v>
          </cell>
          <cell r="F2128">
            <v>393936</v>
          </cell>
        </row>
        <row r="2129">
          <cell r="A2129" t="str">
            <v>CORTACIRCUITO 35KV CELSA</v>
          </cell>
          <cell r="B2129">
            <v>135000</v>
          </cell>
          <cell r="C2129" t="str">
            <v>UND</v>
          </cell>
          <cell r="D2129">
            <v>162000</v>
          </cell>
          <cell r="E2129">
            <v>25920</v>
          </cell>
          <cell r="F2129">
            <v>187920</v>
          </cell>
        </row>
        <row r="2130">
          <cell r="A2130" t="str">
            <v>CORTACIRCUITO 35KV DISICO</v>
          </cell>
          <cell r="B2130">
            <v>135000</v>
          </cell>
          <cell r="C2130" t="str">
            <v>UND</v>
          </cell>
          <cell r="D2130">
            <v>162000</v>
          </cell>
          <cell r="E2130">
            <v>25920</v>
          </cell>
          <cell r="F2130">
            <v>187920</v>
          </cell>
        </row>
        <row r="2131">
          <cell r="A2131" t="str">
            <v>COSEFIMETRO 220V.</v>
          </cell>
          <cell r="B2131">
            <v>443492</v>
          </cell>
          <cell r="C2131" t="str">
            <v>UND</v>
          </cell>
          <cell r="D2131">
            <v>532190.4</v>
          </cell>
          <cell r="E2131">
            <v>85150.464000000007</v>
          </cell>
          <cell r="F2131">
            <v>617341</v>
          </cell>
        </row>
        <row r="2132">
          <cell r="A2132" t="str">
            <v>COSEFIMETRO 440 VOLTIOS</v>
          </cell>
          <cell r="B2132">
            <v>642213.625</v>
          </cell>
          <cell r="C2132" t="str">
            <v>UND</v>
          </cell>
          <cell r="D2132">
            <v>770656.35</v>
          </cell>
          <cell r="E2132">
            <v>123305.016</v>
          </cell>
          <cell r="F2132">
            <v>893961</v>
          </cell>
        </row>
        <row r="2133">
          <cell r="A2133" t="str">
            <v>COSENOFIMETRO</v>
          </cell>
          <cell r="B2133">
            <v>867000</v>
          </cell>
          <cell r="C2133" t="str">
            <v>UND</v>
          </cell>
          <cell r="D2133">
            <v>1040400</v>
          </cell>
          <cell r="E2133">
            <v>166464</v>
          </cell>
          <cell r="F2133">
            <v>1206864</v>
          </cell>
        </row>
        <row r="2134">
          <cell r="A2134" t="str">
            <v>CRUCETA  2.30 MTS 3X3X1/4 SOPORTE TRAFO</v>
          </cell>
          <cell r="B2134">
            <v>31050</v>
          </cell>
          <cell r="C2134" t="str">
            <v>UND</v>
          </cell>
          <cell r="D2134">
            <v>37260</v>
          </cell>
          <cell r="E2134">
            <v>5961.6</v>
          </cell>
          <cell r="F2134">
            <v>43222</v>
          </cell>
        </row>
        <row r="2135">
          <cell r="A2135" t="str">
            <v>CRUCETA 1.5M 21/2X21/2X3/16" REF:0271</v>
          </cell>
          <cell r="B2135">
            <v>14197</v>
          </cell>
          <cell r="C2135" t="str">
            <v>UND</v>
          </cell>
          <cell r="D2135">
            <v>17036.399999999998</v>
          </cell>
          <cell r="E2135">
            <v>2725.8239999999996</v>
          </cell>
          <cell r="F2135">
            <v>19762</v>
          </cell>
        </row>
        <row r="2136">
          <cell r="A2136" t="str">
            <v>CRUCETA 1.5M 21/2X21/2X3/16" REF:0272</v>
          </cell>
          <cell r="B2136">
            <v>14197</v>
          </cell>
          <cell r="C2136" t="str">
            <v>UND</v>
          </cell>
          <cell r="D2136">
            <v>17036.399999999998</v>
          </cell>
          <cell r="E2136">
            <v>2725.8239999999996</v>
          </cell>
          <cell r="F2136">
            <v>19762</v>
          </cell>
        </row>
        <row r="2137">
          <cell r="A2137" t="str">
            <v>CRUCETA 2.0M 21/2X21/2X 1/4" REF:0266</v>
          </cell>
          <cell r="B2137">
            <v>25245</v>
          </cell>
          <cell r="C2137" t="str">
            <v>UND</v>
          </cell>
          <cell r="D2137">
            <v>30294</v>
          </cell>
          <cell r="E2137">
            <v>4847.04</v>
          </cell>
          <cell r="F2137">
            <v>35141</v>
          </cell>
        </row>
        <row r="2138">
          <cell r="A2138" t="str">
            <v>CRUCETA 2.0M 21/2X21/2X 1/4" REF:0269</v>
          </cell>
          <cell r="B2138">
            <v>25245</v>
          </cell>
          <cell r="C2138" t="str">
            <v>UND</v>
          </cell>
          <cell r="D2138">
            <v>30294</v>
          </cell>
          <cell r="E2138">
            <v>4847.04</v>
          </cell>
          <cell r="F2138">
            <v>35141</v>
          </cell>
        </row>
        <row r="2139">
          <cell r="A2139" t="str">
            <v>CRUCETA 2.0M 21/2X21/2X 3/16" REF:0268</v>
          </cell>
          <cell r="B2139">
            <v>18929</v>
          </cell>
          <cell r="C2139" t="str">
            <v>UND</v>
          </cell>
          <cell r="D2139">
            <v>22714.799999999999</v>
          </cell>
          <cell r="E2139">
            <v>3634.3679999999999</v>
          </cell>
          <cell r="F2139">
            <v>26349</v>
          </cell>
        </row>
        <row r="2140">
          <cell r="A2140" t="str">
            <v>CRUCETA 2.0M 21/2X21/2X1/4"</v>
          </cell>
          <cell r="B2140">
            <v>18929</v>
          </cell>
          <cell r="C2140" t="str">
            <v>UND</v>
          </cell>
          <cell r="D2140">
            <v>22714.799999999999</v>
          </cell>
          <cell r="E2140">
            <v>3634.3679999999999</v>
          </cell>
          <cell r="F2140">
            <v>26349</v>
          </cell>
        </row>
        <row r="2141">
          <cell r="A2141" t="str">
            <v>CRUCETA 2.0M 21/2X21/2X1/4" REF:0262</v>
          </cell>
          <cell r="B2141">
            <v>25245</v>
          </cell>
          <cell r="C2141" t="str">
            <v>UND</v>
          </cell>
          <cell r="D2141">
            <v>30294</v>
          </cell>
          <cell r="E2141">
            <v>4847.04</v>
          </cell>
          <cell r="F2141">
            <v>35141</v>
          </cell>
        </row>
        <row r="2142">
          <cell r="A2142" t="str">
            <v>CRUCETA 2.0M 21/2X21/2X3/16" REF:0261</v>
          </cell>
          <cell r="B2142">
            <v>18929</v>
          </cell>
          <cell r="C2142" t="str">
            <v>UND</v>
          </cell>
          <cell r="D2142">
            <v>22714.799999999999</v>
          </cell>
          <cell r="E2142">
            <v>3634.3679999999999</v>
          </cell>
          <cell r="F2142">
            <v>26349</v>
          </cell>
        </row>
        <row r="2143">
          <cell r="A2143" t="str">
            <v>CRUCETA 2.0M 21/2X21/2X3/16" REF:0265</v>
          </cell>
          <cell r="B2143">
            <v>18929</v>
          </cell>
          <cell r="C2143" t="str">
            <v>UND</v>
          </cell>
          <cell r="D2143">
            <v>22714.799999999999</v>
          </cell>
          <cell r="E2143">
            <v>3634.3679999999999</v>
          </cell>
          <cell r="F2143">
            <v>26349</v>
          </cell>
        </row>
        <row r="2144">
          <cell r="A2144" t="str">
            <v>CRUCETA 2.0M 3X3X1/4" REF:0263</v>
          </cell>
          <cell r="B2144">
            <v>33161</v>
          </cell>
          <cell r="C2144" t="str">
            <v>UND</v>
          </cell>
          <cell r="D2144">
            <v>39793.199999999997</v>
          </cell>
          <cell r="E2144">
            <v>6366.9119999999994</v>
          </cell>
          <cell r="F2144">
            <v>46160</v>
          </cell>
        </row>
        <row r="2145">
          <cell r="A2145" t="str">
            <v>CRUCETA 2.0M 3X3X1/4" REF:0267</v>
          </cell>
          <cell r="B2145">
            <v>35052.601562499993</v>
          </cell>
          <cell r="C2145" t="str">
            <v>UND</v>
          </cell>
          <cell r="D2145">
            <v>42063.12187499999</v>
          </cell>
          <cell r="E2145">
            <v>6730.0994999999984</v>
          </cell>
          <cell r="F2145">
            <v>48793</v>
          </cell>
        </row>
        <row r="2146">
          <cell r="A2146" t="str">
            <v>CRUCETA 2.20M 21/2X21/2X3/16"</v>
          </cell>
          <cell r="B2146">
            <v>35100</v>
          </cell>
          <cell r="C2146" t="str">
            <v>UND</v>
          </cell>
          <cell r="D2146">
            <v>42120</v>
          </cell>
          <cell r="E2146">
            <v>6739.2</v>
          </cell>
          <cell r="F2146">
            <v>48859</v>
          </cell>
        </row>
        <row r="2147">
          <cell r="A2147" t="str">
            <v>CRUCETA 2.20M 3X3X1/4"</v>
          </cell>
          <cell r="B2147">
            <v>52000</v>
          </cell>
          <cell r="C2147" t="str">
            <v>UND</v>
          </cell>
          <cell r="D2147">
            <v>62400</v>
          </cell>
          <cell r="E2147">
            <v>9984</v>
          </cell>
          <cell r="F2147">
            <v>72384</v>
          </cell>
        </row>
        <row r="2148">
          <cell r="A2148" t="str">
            <v>CRUCETA 2.4M 3 X 3 X 1/4"</v>
          </cell>
          <cell r="B2148">
            <v>36353</v>
          </cell>
          <cell r="C2148" t="str">
            <v>UND</v>
          </cell>
          <cell r="D2148">
            <v>43623.6</v>
          </cell>
          <cell r="E2148">
            <v>6979.7759999999998</v>
          </cell>
          <cell r="F2148">
            <v>50603</v>
          </cell>
        </row>
        <row r="2149">
          <cell r="A2149" t="str">
            <v>CRUCETA 3.0M 21/2X21/2X1/4" REF:0252</v>
          </cell>
          <cell r="B2149">
            <v>37858</v>
          </cell>
          <cell r="C2149" t="str">
            <v>UND</v>
          </cell>
          <cell r="D2149">
            <v>45429.599999999999</v>
          </cell>
          <cell r="E2149">
            <v>7268.7359999999999</v>
          </cell>
          <cell r="F2149">
            <v>52698</v>
          </cell>
        </row>
        <row r="2150">
          <cell r="A2150" t="str">
            <v>CRUCETA 3.0M 21/2X21/2X3/16" REF:0251</v>
          </cell>
          <cell r="B2150">
            <v>28393</v>
          </cell>
          <cell r="C2150" t="str">
            <v>UND</v>
          </cell>
          <cell r="D2150">
            <v>34071.599999999999</v>
          </cell>
          <cell r="E2150">
            <v>5451.4560000000001</v>
          </cell>
          <cell r="F2150">
            <v>39523</v>
          </cell>
        </row>
        <row r="2151">
          <cell r="A2151" t="str">
            <v>CRUCETA 3.0M 3X3X1/4" REF:0253</v>
          </cell>
          <cell r="B2151">
            <v>45441</v>
          </cell>
          <cell r="C2151" t="str">
            <v>UND</v>
          </cell>
          <cell r="D2151">
            <v>54529.2</v>
          </cell>
          <cell r="E2151">
            <v>8724.6720000000005</v>
          </cell>
          <cell r="F2151">
            <v>63254</v>
          </cell>
        </row>
        <row r="2152">
          <cell r="A2152" t="str">
            <v>CRUCETA 3.0MTS 4X4X1/4</v>
          </cell>
          <cell r="B2152">
            <v>59400</v>
          </cell>
          <cell r="C2152" t="str">
            <v>UND</v>
          </cell>
          <cell r="D2152">
            <v>71280</v>
          </cell>
          <cell r="E2152">
            <v>11404.800000000001</v>
          </cell>
          <cell r="F2152">
            <v>82685</v>
          </cell>
        </row>
        <row r="2153">
          <cell r="A2153" t="str">
            <v>CRUCETA 3.6M 3X3X1/4"</v>
          </cell>
          <cell r="B2153">
            <v>60588</v>
          </cell>
          <cell r="C2153" t="str">
            <v>UND</v>
          </cell>
          <cell r="D2153">
            <v>72705.599999999991</v>
          </cell>
          <cell r="E2153">
            <v>11632.895999999999</v>
          </cell>
          <cell r="F2153">
            <v>84338</v>
          </cell>
        </row>
        <row r="2154">
          <cell r="A2154" t="str">
            <v>CRUCETA 3.996M 21/2X21/2X3/16</v>
          </cell>
          <cell r="B2154">
            <v>34425</v>
          </cell>
          <cell r="C2154" t="str">
            <v>UND</v>
          </cell>
          <cell r="D2154">
            <v>41310</v>
          </cell>
          <cell r="E2154">
            <v>6609.6</v>
          </cell>
          <cell r="F2154">
            <v>47920</v>
          </cell>
        </row>
        <row r="2155">
          <cell r="A2155" t="str">
            <v>CRUCETA 4.0M  3X3X1/4" REF:0243</v>
          </cell>
          <cell r="B2155">
            <v>60588</v>
          </cell>
          <cell r="C2155" t="str">
            <v>UND</v>
          </cell>
          <cell r="D2155">
            <v>72705.599999999991</v>
          </cell>
          <cell r="E2155">
            <v>11632.895999999999</v>
          </cell>
          <cell r="F2155">
            <v>84338</v>
          </cell>
        </row>
        <row r="2156">
          <cell r="A2156" t="str">
            <v>CRUCETA 4.0M 21/2X21/2X1/4" REF:0242</v>
          </cell>
          <cell r="B2156">
            <v>50490</v>
          </cell>
          <cell r="C2156" t="str">
            <v>UND</v>
          </cell>
          <cell r="D2156">
            <v>60588</v>
          </cell>
          <cell r="E2156">
            <v>9694.08</v>
          </cell>
          <cell r="F2156">
            <v>70282</v>
          </cell>
        </row>
        <row r="2157">
          <cell r="A2157" t="str">
            <v>CRUCETA 6.0M 21/2X21/2X1/4" REF:0231</v>
          </cell>
          <cell r="B2157">
            <v>111420</v>
          </cell>
          <cell r="C2157" t="str">
            <v>UND</v>
          </cell>
          <cell r="D2157">
            <v>133704</v>
          </cell>
          <cell r="E2157">
            <v>21392.639999999999</v>
          </cell>
          <cell r="F2157">
            <v>155097</v>
          </cell>
        </row>
        <row r="2158">
          <cell r="A2158" t="str">
            <v>CRUCETA 6.0M 3X3X1/4" REF:0232</v>
          </cell>
          <cell r="B2158">
            <v>90882</v>
          </cell>
          <cell r="C2158" t="str">
            <v>UND</v>
          </cell>
          <cell r="D2158">
            <v>109058.4</v>
          </cell>
          <cell r="E2158">
            <v>17449.344000000001</v>
          </cell>
          <cell r="F2158">
            <v>126508</v>
          </cell>
        </row>
        <row r="2159">
          <cell r="A2159" t="str">
            <v>CRUCETA DE MADERA 1.00MTS</v>
          </cell>
          <cell r="B2159">
            <v>13000</v>
          </cell>
          <cell r="C2159" t="str">
            <v>UND</v>
          </cell>
          <cell r="D2159">
            <v>15600</v>
          </cell>
          <cell r="E2159">
            <v>2496</v>
          </cell>
          <cell r="F2159">
            <v>18096</v>
          </cell>
        </row>
        <row r="2160">
          <cell r="A2160" t="str">
            <v>CRUCETA DE MADERA 1.50MTS</v>
          </cell>
          <cell r="B2160">
            <v>20700</v>
          </cell>
          <cell r="C2160" t="str">
            <v>UND</v>
          </cell>
          <cell r="D2160">
            <v>24840</v>
          </cell>
          <cell r="E2160">
            <v>3974.4</v>
          </cell>
          <cell r="F2160">
            <v>28814</v>
          </cell>
        </row>
        <row r="2161">
          <cell r="A2161" t="str">
            <v>CRUCETA DE MADERA 2.00MTS E.E.B.</v>
          </cell>
          <cell r="B2161">
            <v>21500</v>
          </cell>
          <cell r="C2161" t="str">
            <v>UND</v>
          </cell>
          <cell r="D2161">
            <v>25800</v>
          </cell>
          <cell r="E2161">
            <v>4128</v>
          </cell>
          <cell r="F2161">
            <v>29928</v>
          </cell>
        </row>
        <row r="2162">
          <cell r="A2162" t="str">
            <v>CRUCETA DE MADERA 2.50 MTS BANDERA E.E.B</v>
          </cell>
          <cell r="B2162">
            <v>23166</v>
          </cell>
          <cell r="C2162" t="str">
            <v>UND</v>
          </cell>
          <cell r="D2162">
            <v>27799.200000000001</v>
          </cell>
          <cell r="E2162">
            <v>4447.8720000000003</v>
          </cell>
          <cell r="F2162">
            <v>32247</v>
          </cell>
        </row>
        <row r="2163">
          <cell r="A2163" t="str">
            <v>CRUCETA DE MADERA 2.50MTS E.E.B.</v>
          </cell>
          <cell r="B2163">
            <v>25800</v>
          </cell>
          <cell r="C2163" t="str">
            <v>UND</v>
          </cell>
          <cell r="D2163">
            <v>30960</v>
          </cell>
          <cell r="E2163">
            <v>4953.6000000000004</v>
          </cell>
          <cell r="F2163">
            <v>35914</v>
          </cell>
        </row>
        <row r="2164">
          <cell r="A2164" t="str">
            <v>CRUCETA DE MADERA 3.00MTS E.E.B.</v>
          </cell>
          <cell r="B2164">
            <v>33000</v>
          </cell>
          <cell r="C2164" t="str">
            <v>UND</v>
          </cell>
          <cell r="D2164">
            <v>39600</v>
          </cell>
          <cell r="E2164">
            <v>6336</v>
          </cell>
          <cell r="F2164">
            <v>45936</v>
          </cell>
        </row>
        <row r="2165">
          <cell r="A2165" t="str">
            <v>CRUCETA DE MADERA 4.00MTS E.E.B.</v>
          </cell>
          <cell r="B2165">
            <v>51000</v>
          </cell>
          <cell r="C2165" t="str">
            <v>UND</v>
          </cell>
          <cell r="D2165">
            <v>61200</v>
          </cell>
          <cell r="E2165">
            <v>9792</v>
          </cell>
          <cell r="F2165">
            <v>70992</v>
          </cell>
        </row>
        <row r="2166">
          <cell r="A2166" t="str">
            <v>CRUCETA DE MADERA 4.00MTS ROLLIZA</v>
          </cell>
          <cell r="B2166">
            <v>20500</v>
          </cell>
          <cell r="C2166" t="str">
            <v>UND</v>
          </cell>
          <cell r="D2166">
            <v>24600</v>
          </cell>
          <cell r="E2166">
            <v>3936</v>
          </cell>
          <cell r="F2166">
            <v>28536</v>
          </cell>
        </row>
        <row r="2167">
          <cell r="A2167" t="str">
            <v>CRUZ DE 30CM</v>
          </cell>
          <cell r="B2167">
            <v>39949</v>
          </cell>
          <cell r="C2167" t="str">
            <v>UND</v>
          </cell>
          <cell r="D2167">
            <v>47938.799999999996</v>
          </cell>
          <cell r="E2167">
            <v>7670.2079999999996</v>
          </cell>
          <cell r="F2167">
            <v>55609</v>
          </cell>
        </row>
        <row r="2168">
          <cell r="A2168" t="str">
            <v>CUBIERTA  HERMETICA 10-100 PARES SILVER</v>
          </cell>
          <cell r="B2168">
            <v>26500</v>
          </cell>
          <cell r="C2168" t="str">
            <v>UND</v>
          </cell>
          <cell r="D2168">
            <v>31800</v>
          </cell>
          <cell r="E2168">
            <v>5088</v>
          </cell>
          <cell r="F2168">
            <v>36888</v>
          </cell>
        </row>
        <row r="2169">
          <cell r="A2169" t="str">
            <v>CUBIERTA CANALIZADA  70-100 PARES 3M</v>
          </cell>
          <cell r="B2169">
            <v>32071</v>
          </cell>
          <cell r="C2169" t="str">
            <v>UND</v>
          </cell>
          <cell r="D2169">
            <v>38485.199999999997</v>
          </cell>
          <cell r="E2169">
            <v>6157.6319999999996</v>
          </cell>
          <cell r="F2169">
            <v>44643</v>
          </cell>
        </row>
        <row r="2170">
          <cell r="A2170" t="str">
            <v>CUBIERTA CANALIZADA 100-200 PARES SILVER</v>
          </cell>
          <cell r="B2170">
            <v>240000</v>
          </cell>
          <cell r="C2170" t="str">
            <v>UND</v>
          </cell>
          <cell r="D2170">
            <v>288000</v>
          </cell>
          <cell r="E2170">
            <v>46080</v>
          </cell>
          <cell r="F2170">
            <v>334080</v>
          </cell>
        </row>
        <row r="2171">
          <cell r="A2171" t="str">
            <v>CUBIERTA CANALIZADA 10-50 PARES</v>
          </cell>
          <cell r="B2171">
            <v>32000</v>
          </cell>
          <cell r="C2171" t="str">
            <v>UND</v>
          </cell>
          <cell r="D2171">
            <v>38400</v>
          </cell>
          <cell r="E2171">
            <v>6144</v>
          </cell>
          <cell r="F2171">
            <v>44544</v>
          </cell>
        </row>
        <row r="2172">
          <cell r="A2172" t="str">
            <v>CUBIERTA CANALIZADA 1200/1500P ALCATEL</v>
          </cell>
          <cell r="B2172">
            <v>78623</v>
          </cell>
          <cell r="C2172" t="str">
            <v>UND</v>
          </cell>
          <cell r="D2172">
            <v>94347.599999999991</v>
          </cell>
          <cell r="E2172">
            <v>15095.615999999998</v>
          </cell>
          <cell r="F2172">
            <v>109443</v>
          </cell>
        </row>
        <row r="2173">
          <cell r="A2173" t="str">
            <v>CUBIERTA CANALIZADA 150-200 PARES</v>
          </cell>
          <cell r="B2173">
            <v>37000</v>
          </cell>
          <cell r="C2173" t="str">
            <v>UND</v>
          </cell>
          <cell r="D2173">
            <v>44400</v>
          </cell>
          <cell r="E2173">
            <v>7104</v>
          </cell>
          <cell r="F2173">
            <v>51504</v>
          </cell>
        </row>
        <row r="2174">
          <cell r="A2174" t="str">
            <v>CUBIERTA CANALIZADA 300/400 P. ALCATEL</v>
          </cell>
          <cell r="B2174">
            <v>41800</v>
          </cell>
          <cell r="C2174" t="str">
            <v>UND</v>
          </cell>
          <cell r="D2174">
            <v>50160</v>
          </cell>
          <cell r="E2174">
            <v>8025.6</v>
          </cell>
          <cell r="F2174">
            <v>58186</v>
          </cell>
        </row>
        <row r="2175">
          <cell r="A2175" t="str">
            <v>CUBIERTA CANALIZADA 40/100P ALCATEL</v>
          </cell>
          <cell r="B2175">
            <v>45980</v>
          </cell>
          <cell r="C2175" t="str">
            <v>UND</v>
          </cell>
          <cell r="D2175">
            <v>55176</v>
          </cell>
          <cell r="E2175">
            <v>8828.16</v>
          </cell>
          <cell r="F2175">
            <v>64004</v>
          </cell>
        </row>
        <row r="2176">
          <cell r="A2176" t="str">
            <v>CUBIERTA CANALIZADA 600/900 ALCATEL</v>
          </cell>
          <cell r="B2176">
            <v>66970</v>
          </cell>
          <cell r="C2176" t="str">
            <v>UND</v>
          </cell>
          <cell r="D2176">
            <v>80364</v>
          </cell>
          <cell r="E2176">
            <v>12858.24</v>
          </cell>
          <cell r="F2176">
            <v>93222</v>
          </cell>
        </row>
        <row r="2177">
          <cell r="A2177" t="str">
            <v>CUBIERTA VENTILADA 10-100 PARES SILVER</v>
          </cell>
          <cell r="B2177">
            <v>23000</v>
          </cell>
          <cell r="C2177" t="str">
            <v>UND</v>
          </cell>
          <cell r="D2177">
            <v>27600</v>
          </cell>
          <cell r="E2177">
            <v>4416</v>
          </cell>
          <cell r="F2177">
            <v>32016</v>
          </cell>
        </row>
        <row r="2178">
          <cell r="A2178" t="str">
            <v>CUBIERTA VENTILADA 10-50 PARES 3M</v>
          </cell>
          <cell r="B2178">
            <v>22959</v>
          </cell>
          <cell r="C2178" t="str">
            <v>UND</v>
          </cell>
          <cell r="D2178">
            <v>27550.799999999999</v>
          </cell>
          <cell r="E2178">
            <v>4408.1279999999997</v>
          </cell>
          <cell r="F2178">
            <v>31959</v>
          </cell>
        </row>
        <row r="2179">
          <cell r="A2179" t="str">
            <v>CUBIERTA VENTILADA 150-200 PARES 3M</v>
          </cell>
          <cell r="B2179">
            <v>28900</v>
          </cell>
          <cell r="C2179" t="str">
            <v>UND</v>
          </cell>
          <cell r="D2179">
            <v>34680</v>
          </cell>
          <cell r="E2179">
            <v>5548.8</v>
          </cell>
          <cell r="F2179">
            <v>40229</v>
          </cell>
        </row>
        <row r="2180">
          <cell r="A2180" t="str">
            <v>CUBIERTA VENTILADA 70-100 PARES 3M</v>
          </cell>
          <cell r="B2180">
            <v>25325</v>
          </cell>
          <cell r="C2180" t="str">
            <v>UND</v>
          </cell>
          <cell r="D2180">
            <v>30390</v>
          </cell>
          <cell r="E2180">
            <v>4862.4000000000005</v>
          </cell>
          <cell r="F2180">
            <v>35252</v>
          </cell>
        </row>
        <row r="2181">
          <cell r="A2181" t="str">
            <v>CUENTAMETRO</v>
          </cell>
          <cell r="B2181">
            <v>4000</v>
          </cell>
          <cell r="C2181" t="str">
            <v>UND</v>
          </cell>
          <cell r="D2181">
            <v>4800</v>
          </cell>
          <cell r="E2181">
            <v>768</v>
          </cell>
          <cell r="F2181">
            <v>5568</v>
          </cell>
        </row>
        <row r="2182">
          <cell r="A2182" t="str">
            <v>CUERPO GRIS</v>
          </cell>
          <cell r="B2182">
            <v>17440</v>
          </cell>
          <cell r="C2182" t="str">
            <v>UND</v>
          </cell>
          <cell r="D2182">
            <v>20928</v>
          </cell>
          <cell r="E2182">
            <v>3348.48</v>
          </cell>
          <cell r="F2182">
            <v>24276</v>
          </cell>
        </row>
        <row r="2183">
          <cell r="A2183" t="str">
            <v>CUERPO P/INT XCK-J</v>
          </cell>
          <cell r="B2183">
            <v>69000</v>
          </cell>
          <cell r="C2183" t="str">
            <v>UND</v>
          </cell>
          <cell r="D2183">
            <v>82800</v>
          </cell>
          <cell r="E2183">
            <v>13248</v>
          </cell>
          <cell r="F2183">
            <v>96048</v>
          </cell>
        </row>
        <row r="2184">
          <cell r="A2184" t="str">
            <v>CUERPO PARA CABEZA ZB4BC4 - NC</v>
          </cell>
          <cell r="B2184">
            <v>13000</v>
          </cell>
          <cell r="C2184" t="str">
            <v>UND</v>
          </cell>
          <cell r="D2184">
            <v>15600</v>
          </cell>
          <cell r="E2184">
            <v>2496</v>
          </cell>
          <cell r="F2184">
            <v>18096</v>
          </cell>
        </row>
        <row r="2185">
          <cell r="A2185" t="str">
            <v>CUÑA PARA GRAPA PAR-14 USO CONDENSA</v>
          </cell>
          <cell r="B2185">
            <v>600</v>
          </cell>
          <cell r="C2185" t="str">
            <v>UND</v>
          </cell>
          <cell r="D2185">
            <v>720</v>
          </cell>
          <cell r="E2185">
            <v>115.2</v>
          </cell>
          <cell r="F2185">
            <v>835</v>
          </cell>
        </row>
        <row r="2186">
          <cell r="A2186" t="str">
            <v>CURVA CONDUIT 3/4 EMT</v>
          </cell>
          <cell r="B2186">
            <v>527</v>
          </cell>
          <cell r="C2186" t="str">
            <v>UND</v>
          </cell>
          <cell r="D2186">
            <v>632.4</v>
          </cell>
          <cell r="E2186">
            <v>101.184</v>
          </cell>
          <cell r="F2186">
            <v>734</v>
          </cell>
        </row>
        <row r="2187">
          <cell r="A2187" t="str">
            <v>CURVA CONDUIT EMT 1/2</v>
          </cell>
          <cell r="B2187">
            <v>380</v>
          </cell>
          <cell r="C2187" t="str">
            <v>UND</v>
          </cell>
          <cell r="D2187">
            <v>456</v>
          </cell>
          <cell r="E2187">
            <v>72.960000000000008</v>
          </cell>
          <cell r="F2187">
            <v>529</v>
          </cell>
        </row>
        <row r="2188">
          <cell r="A2188" t="str">
            <v>CURVA CONDUIT EMT-1</v>
          </cell>
          <cell r="B2188">
            <v>820</v>
          </cell>
          <cell r="C2188" t="str">
            <v>UND</v>
          </cell>
          <cell r="D2188">
            <v>984</v>
          </cell>
          <cell r="E2188">
            <v>157.44</v>
          </cell>
          <cell r="F2188">
            <v>1141</v>
          </cell>
        </row>
        <row r="2189">
          <cell r="A2189" t="str">
            <v>CURVA CONDUIT PVC 2" LARGA</v>
          </cell>
          <cell r="B2189">
            <v>6210</v>
          </cell>
          <cell r="C2189" t="str">
            <v>UND</v>
          </cell>
          <cell r="D2189">
            <v>7452</v>
          </cell>
          <cell r="E2189">
            <v>1192.32</v>
          </cell>
          <cell r="F2189">
            <v>8644</v>
          </cell>
        </row>
        <row r="2190">
          <cell r="A2190" t="str">
            <v>CURVA CONDUIT PVC DE 1"</v>
          </cell>
          <cell r="B2190">
            <v>1320</v>
          </cell>
          <cell r="C2190" t="str">
            <v>UND</v>
          </cell>
          <cell r="D2190">
            <v>1584</v>
          </cell>
          <cell r="E2190">
            <v>253.44</v>
          </cell>
          <cell r="F2190">
            <v>1837</v>
          </cell>
        </row>
        <row r="2191">
          <cell r="A2191" t="str">
            <v>CURVA CONDUIT PVC DE 1/2"</v>
          </cell>
          <cell r="B2191">
            <v>283</v>
          </cell>
          <cell r="C2191" t="str">
            <v>UND</v>
          </cell>
          <cell r="D2191">
            <v>339.59999999999997</v>
          </cell>
          <cell r="E2191">
            <v>54.335999999999999</v>
          </cell>
          <cell r="F2191">
            <v>394</v>
          </cell>
        </row>
        <row r="2192">
          <cell r="A2192" t="str">
            <v>CURVA CONDUIT PVC DE 11/2"</v>
          </cell>
          <cell r="B2192">
            <v>3367</v>
          </cell>
          <cell r="C2192" t="str">
            <v>UND</v>
          </cell>
          <cell r="D2192">
            <v>4040.3999999999996</v>
          </cell>
          <cell r="E2192">
            <v>646.46399999999994</v>
          </cell>
          <cell r="F2192">
            <v>4687</v>
          </cell>
        </row>
        <row r="2193">
          <cell r="A2193" t="str">
            <v>CURVA CONDUIT PVC DE 11/4"</v>
          </cell>
          <cell r="B2193">
            <v>2325</v>
          </cell>
          <cell r="C2193" t="str">
            <v>UND</v>
          </cell>
          <cell r="D2193">
            <v>2790</v>
          </cell>
          <cell r="E2193">
            <v>446.40000000000003</v>
          </cell>
          <cell r="F2193">
            <v>3236</v>
          </cell>
        </row>
        <row r="2194">
          <cell r="A2194" t="str">
            <v>CURVA CONDUIT PVC DE 2"</v>
          </cell>
          <cell r="B2194">
            <v>6210</v>
          </cell>
          <cell r="C2194" t="str">
            <v>UND</v>
          </cell>
          <cell r="D2194">
            <v>7452</v>
          </cell>
          <cell r="E2194">
            <v>1192.32</v>
          </cell>
          <cell r="F2194">
            <v>8644</v>
          </cell>
        </row>
        <row r="2195">
          <cell r="A2195" t="str">
            <v>CURVA CONDUIT PVC DE 3"</v>
          </cell>
          <cell r="B2195">
            <v>11423</v>
          </cell>
          <cell r="C2195" t="str">
            <v>UND</v>
          </cell>
          <cell r="D2195">
            <v>13707.6</v>
          </cell>
          <cell r="E2195">
            <v>2193.2159999999999</v>
          </cell>
          <cell r="F2195">
            <v>15901</v>
          </cell>
        </row>
        <row r="2196">
          <cell r="A2196" t="str">
            <v>CURVA CONDUIT PVC DE 3/4"</v>
          </cell>
          <cell r="B2196">
            <v>625</v>
          </cell>
          <cell r="C2196" t="str">
            <v>UND</v>
          </cell>
          <cell r="D2196">
            <v>750</v>
          </cell>
          <cell r="E2196">
            <v>120</v>
          </cell>
          <cell r="F2196">
            <v>870</v>
          </cell>
        </row>
        <row r="2197">
          <cell r="A2197" t="str">
            <v>CURVA CONDUIT PVC DE 4"</v>
          </cell>
          <cell r="B2197">
            <v>16920</v>
          </cell>
          <cell r="C2197" t="str">
            <v>UND</v>
          </cell>
          <cell r="D2197">
            <v>20304</v>
          </cell>
          <cell r="E2197">
            <v>3248.64</v>
          </cell>
          <cell r="F2197">
            <v>23553</v>
          </cell>
        </row>
        <row r="2198">
          <cell r="A2198" t="str">
            <v>CURVA GALVANIZADA 11/2i ESP:0.105iPESADA</v>
          </cell>
          <cell r="B2198">
            <v>5848</v>
          </cell>
          <cell r="C2198" t="str">
            <v>UND</v>
          </cell>
          <cell r="D2198">
            <v>7017.5999999999995</v>
          </cell>
          <cell r="E2198">
            <v>1122.816</v>
          </cell>
          <cell r="F2198">
            <v>8140</v>
          </cell>
        </row>
        <row r="2199">
          <cell r="A2199" t="str">
            <v>CURVA GALVANIZADA 11/4i ESP:0.098iPESADO</v>
          </cell>
          <cell r="B2199">
            <v>3608</v>
          </cell>
          <cell r="C2199" t="str">
            <v>UND</v>
          </cell>
          <cell r="D2199">
            <v>4329.5999999999995</v>
          </cell>
          <cell r="E2199">
            <v>692.73599999999988</v>
          </cell>
          <cell r="F2199">
            <v>5022</v>
          </cell>
        </row>
        <row r="2200">
          <cell r="A2200" t="str">
            <v>CURVA GALVANIZADA 1i ESP:0.098iPESADO</v>
          </cell>
          <cell r="B2200">
            <v>2019</v>
          </cell>
          <cell r="C2200" t="str">
            <v>UND</v>
          </cell>
          <cell r="D2200">
            <v>2422.7999999999997</v>
          </cell>
          <cell r="E2200">
            <v>387.64799999999997</v>
          </cell>
          <cell r="F2200">
            <v>2810</v>
          </cell>
        </row>
        <row r="2201">
          <cell r="A2201" t="str">
            <v>CURVA GALVANIZADA 21/2"</v>
          </cell>
          <cell r="B2201">
            <v>23035</v>
          </cell>
          <cell r="C2201" t="str">
            <v>UND</v>
          </cell>
          <cell r="D2201">
            <v>27642</v>
          </cell>
          <cell r="E2201">
            <v>4422.72</v>
          </cell>
          <cell r="F2201">
            <v>32065</v>
          </cell>
        </row>
        <row r="2202">
          <cell r="A2202" t="str">
            <v>CURVA GALVANIZADA 2i ESP:0.105iPESADA</v>
          </cell>
          <cell r="B2202">
            <v>8398</v>
          </cell>
          <cell r="C2202" t="str">
            <v>UND</v>
          </cell>
          <cell r="D2202">
            <v>10077.6</v>
          </cell>
          <cell r="E2202">
            <v>1612.4160000000002</v>
          </cell>
          <cell r="F2202">
            <v>11690</v>
          </cell>
        </row>
        <row r="2203">
          <cell r="A2203" t="str">
            <v>CURVA GALVANIZADA 3/4i ESP:0.070iPESADO</v>
          </cell>
          <cell r="B2203">
            <v>1970</v>
          </cell>
          <cell r="C2203" t="str">
            <v>UND</v>
          </cell>
          <cell r="D2203">
            <v>2364</v>
          </cell>
          <cell r="E2203">
            <v>378.24</v>
          </cell>
          <cell r="F2203">
            <v>2742</v>
          </cell>
        </row>
        <row r="2204">
          <cell r="A2204" t="str">
            <v>CURVA GALVANIZADA 3i ESP:0.150iEXTRAPESA</v>
          </cell>
          <cell r="B2204">
            <v>34382</v>
          </cell>
          <cell r="C2204" t="str">
            <v>UND</v>
          </cell>
          <cell r="D2204">
            <v>41258.400000000001</v>
          </cell>
          <cell r="E2204">
            <v>6601.3440000000001</v>
          </cell>
          <cell r="F2204">
            <v>47860</v>
          </cell>
        </row>
        <row r="2205">
          <cell r="A2205" t="str">
            <v>CURVA GALVANIZADA 4i ESP:0.165iEXTRAPESA</v>
          </cell>
          <cell r="B2205">
            <v>76071</v>
          </cell>
          <cell r="C2205" t="str">
            <v>UND</v>
          </cell>
          <cell r="D2205">
            <v>91285.2</v>
          </cell>
          <cell r="E2205">
            <v>14605.632</v>
          </cell>
          <cell r="F2205">
            <v>105891</v>
          </cell>
        </row>
        <row r="2206">
          <cell r="A2206" t="str">
            <v>CURVA GALVANIZADO 1/2i ESP:0.070iPESADO</v>
          </cell>
          <cell r="B2206">
            <v>1557</v>
          </cell>
          <cell r="C2206" t="str">
            <v>UND</v>
          </cell>
          <cell r="D2206">
            <v>1868.3999999999999</v>
          </cell>
          <cell r="E2206">
            <v>298.94399999999996</v>
          </cell>
          <cell r="F2206">
            <v>2167</v>
          </cell>
        </row>
        <row r="2207">
          <cell r="A2207" t="str">
            <v>CURVA GRIS 1/2i ESPESOR:0.070i</v>
          </cell>
          <cell r="B2207">
            <v>968</v>
          </cell>
          <cell r="C2207" t="str">
            <v>UND</v>
          </cell>
          <cell r="D2207">
            <v>1161.5999999999999</v>
          </cell>
          <cell r="E2207">
            <v>185.85599999999999</v>
          </cell>
          <cell r="F2207">
            <v>1347</v>
          </cell>
        </row>
        <row r="2208">
          <cell r="A2208" t="str">
            <v>CURVA GRIS 11/2i ESPESOR:0.105i</v>
          </cell>
          <cell r="B2208">
            <v>5054</v>
          </cell>
          <cell r="C2208" t="str">
            <v>UND</v>
          </cell>
          <cell r="D2208">
            <v>6064.8</v>
          </cell>
          <cell r="E2208">
            <v>970.36800000000005</v>
          </cell>
          <cell r="F2208">
            <v>7035</v>
          </cell>
        </row>
        <row r="2209">
          <cell r="A2209" t="str">
            <v>CURVA GRIS 11/4¨</v>
          </cell>
          <cell r="B2209">
            <v>3081</v>
          </cell>
          <cell r="C2209" t="str">
            <v>UND</v>
          </cell>
          <cell r="D2209">
            <v>3697.2</v>
          </cell>
          <cell r="E2209">
            <v>591.55200000000002</v>
          </cell>
          <cell r="F2209">
            <v>4289</v>
          </cell>
        </row>
        <row r="2210">
          <cell r="A2210" t="str">
            <v>CURVA GRIS 1i ESPESOR:0.098i</v>
          </cell>
          <cell r="B2210">
            <v>1580</v>
          </cell>
          <cell r="C2210" t="str">
            <v>UND</v>
          </cell>
          <cell r="D2210">
            <v>1896</v>
          </cell>
          <cell r="E2210">
            <v>303.36</v>
          </cell>
          <cell r="F2210">
            <v>2199</v>
          </cell>
        </row>
        <row r="2211">
          <cell r="A2211" t="str">
            <v>CURVA GRIS 21/2"</v>
          </cell>
          <cell r="B2211">
            <v>16115</v>
          </cell>
          <cell r="C2211" t="str">
            <v>UND</v>
          </cell>
          <cell r="D2211">
            <v>19338</v>
          </cell>
          <cell r="E2211">
            <v>3094.08</v>
          </cell>
          <cell r="F2211">
            <v>22432</v>
          </cell>
        </row>
        <row r="2212">
          <cell r="A2212" t="str">
            <v>CURVA GRIS 2i ESPESOR:0.105i</v>
          </cell>
          <cell r="B2212">
            <v>6694</v>
          </cell>
          <cell r="C2212" t="str">
            <v>UND</v>
          </cell>
          <cell r="D2212">
            <v>8032.7999999999993</v>
          </cell>
          <cell r="E2212">
            <v>1285.2479999999998</v>
          </cell>
          <cell r="F2212">
            <v>9318</v>
          </cell>
        </row>
        <row r="2213">
          <cell r="A2213" t="str">
            <v>CURVA GRIS 3/4i ESPESOR:0.070i</v>
          </cell>
          <cell r="B2213">
            <v>1308</v>
          </cell>
          <cell r="C2213" t="str">
            <v>UND</v>
          </cell>
          <cell r="D2213">
            <v>1569.6</v>
          </cell>
          <cell r="E2213">
            <v>251.136</v>
          </cell>
          <cell r="F2213">
            <v>1821</v>
          </cell>
        </row>
        <row r="2214">
          <cell r="A2214" t="str">
            <v>CURVA HORIZONTAL DE 30CM 45</v>
          </cell>
          <cell r="B2214">
            <v>18746</v>
          </cell>
          <cell r="C2214" t="str">
            <v>UND</v>
          </cell>
          <cell r="D2214">
            <v>22495.200000000001</v>
          </cell>
          <cell r="E2214">
            <v>3599.232</v>
          </cell>
          <cell r="F2214">
            <v>26094</v>
          </cell>
        </row>
        <row r="2215">
          <cell r="A2215" t="str">
            <v>CURVA HORIZONTAL DE 30CM 90</v>
          </cell>
          <cell r="B2215">
            <v>24248</v>
          </cell>
          <cell r="C2215" t="str">
            <v>UND</v>
          </cell>
          <cell r="D2215">
            <v>29097.599999999999</v>
          </cell>
          <cell r="E2215">
            <v>4655.616</v>
          </cell>
          <cell r="F2215">
            <v>33753</v>
          </cell>
        </row>
        <row r="2216">
          <cell r="A2216" t="str">
            <v>CURVA HORIZONTAL DE 40CM 90</v>
          </cell>
          <cell r="B2216">
            <v>26560.800781250004</v>
          </cell>
          <cell r="C2216" t="str">
            <v>UND</v>
          </cell>
          <cell r="D2216">
            <v>31872.960937500004</v>
          </cell>
          <cell r="E2216">
            <v>5099.6737500000008</v>
          </cell>
          <cell r="F2216">
            <v>36973</v>
          </cell>
        </row>
        <row r="2217">
          <cell r="A2217" t="str">
            <v>CURVA HORIZONTAL DE 60CM 90</v>
          </cell>
          <cell r="B2217">
            <v>41123.601562499993</v>
          </cell>
          <cell r="C2217" t="str">
            <v>UND</v>
          </cell>
          <cell r="D2217">
            <v>49348.321874999987</v>
          </cell>
          <cell r="E2217">
            <v>7895.7314999999981</v>
          </cell>
          <cell r="F2217">
            <v>57244</v>
          </cell>
        </row>
        <row r="2218">
          <cell r="A2218" t="str">
            <v>CURVA NEGRA 1" ESPESOR 0.98</v>
          </cell>
          <cell r="B2218">
            <v>12000</v>
          </cell>
          <cell r="C2218" t="str">
            <v>UND</v>
          </cell>
          <cell r="D2218">
            <v>14400</v>
          </cell>
          <cell r="E2218">
            <v>2304</v>
          </cell>
          <cell r="F2218">
            <v>16704</v>
          </cell>
        </row>
        <row r="2219">
          <cell r="A2219" t="str">
            <v>CURVA VERTICAL EXTERIOR DE 30CM 45</v>
          </cell>
          <cell r="B2219">
            <v>15232</v>
          </cell>
          <cell r="C2219" t="str">
            <v>UND</v>
          </cell>
          <cell r="D2219">
            <v>18278.399999999998</v>
          </cell>
          <cell r="E2219">
            <v>2924.5439999999999</v>
          </cell>
          <cell r="F2219">
            <v>21203</v>
          </cell>
        </row>
        <row r="2220">
          <cell r="A2220" t="str">
            <v>CURVA VERTICAL EXTERIOR DE 30CM 90</v>
          </cell>
          <cell r="B2220">
            <v>23744</v>
          </cell>
          <cell r="C2220" t="str">
            <v>UND</v>
          </cell>
          <cell r="D2220">
            <v>28492.799999999999</v>
          </cell>
          <cell r="E2220">
            <v>4558.848</v>
          </cell>
          <cell r="F2220">
            <v>33052</v>
          </cell>
        </row>
        <row r="2221">
          <cell r="A2221" t="str">
            <v>CURVA VERTICAL EXTERIOR DE 40CM 90</v>
          </cell>
          <cell r="B2221">
            <v>24638.599609374993</v>
          </cell>
          <cell r="C2221" t="str">
            <v>UND</v>
          </cell>
          <cell r="D2221">
            <v>29566.319531249988</v>
          </cell>
          <cell r="E2221">
            <v>4730.6111249999985</v>
          </cell>
          <cell r="F2221">
            <v>34297</v>
          </cell>
        </row>
        <row r="2222">
          <cell r="A2222" t="str">
            <v>CURVA VERTICAL EXTERIOR DE 60CM 90</v>
          </cell>
          <cell r="B2222">
            <v>29632.400390625004</v>
          </cell>
          <cell r="C2222" t="str">
            <v>UND</v>
          </cell>
          <cell r="D2222">
            <v>35558.880468750001</v>
          </cell>
          <cell r="E2222">
            <v>5689.4208750000007</v>
          </cell>
          <cell r="F2222">
            <v>41248</v>
          </cell>
        </row>
        <row r="2223">
          <cell r="A2223" t="str">
            <v>CURVA VERTICAL INT.200X150MM ACERO INOX.</v>
          </cell>
          <cell r="B2223">
            <v>42159</v>
          </cell>
          <cell r="C2223" t="str">
            <v>UND</v>
          </cell>
          <cell r="D2223">
            <v>50590.799999999996</v>
          </cell>
          <cell r="E2223">
            <v>8094.5279999999993</v>
          </cell>
          <cell r="F2223">
            <v>58685</v>
          </cell>
        </row>
        <row r="2224">
          <cell r="A2224" t="str">
            <v>CURVA VERTICAL INTERIOR DE 30CM 45</v>
          </cell>
          <cell r="B2224">
            <v>15232</v>
          </cell>
          <cell r="C2224" t="str">
            <v>UND</v>
          </cell>
          <cell r="D2224">
            <v>18278.399999999998</v>
          </cell>
          <cell r="E2224">
            <v>2924.5439999999999</v>
          </cell>
          <cell r="F2224">
            <v>21203</v>
          </cell>
        </row>
        <row r="2225">
          <cell r="A2225" t="str">
            <v>CURVA VERTICAL INTERIOR DE 30CM 90</v>
          </cell>
          <cell r="B2225">
            <v>23744</v>
          </cell>
          <cell r="C2225" t="str">
            <v>UND</v>
          </cell>
          <cell r="D2225">
            <v>28492.799999999999</v>
          </cell>
          <cell r="E2225">
            <v>4558.848</v>
          </cell>
          <cell r="F2225">
            <v>33052</v>
          </cell>
        </row>
        <row r="2226">
          <cell r="A2226" t="str">
            <v>DETECTOR  12-24V.DC 4.0 NA PN</v>
          </cell>
          <cell r="B2226">
            <v>80000</v>
          </cell>
          <cell r="C2226" t="str">
            <v>UND</v>
          </cell>
          <cell r="D2226">
            <v>96000</v>
          </cell>
          <cell r="E2226">
            <v>15360</v>
          </cell>
          <cell r="F2226">
            <v>111360</v>
          </cell>
        </row>
        <row r="2227">
          <cell r="A2227" t="str">
            <v>DETECTOR 12-24V DC EMISOR</v>
          </cell>
          <cell r="B2227">
            <v>70000</v>
          </cell>
          <cell r="C2227" t="str">
            <v>UND</v>
          </cell>
          <cell r="D2227">
            <v>84000</v>
          </cell>
          <cell r="E2227">
            <v>13440</v>
          </cell>
          <cell r="F2227">
            <v>97440</v>
          </cell>
        </row>
        <row r="2228">
          <cell r="A2228" t="str">
            <v>DETECTOR 20A 264V 5M</v>
          </cell>
          <cell r="B2228">
            <v>217000</v>
          </cell>
          <cell r="C2228" t="str">
            <v>UND</v>
          </cell>
          <cell r="D2228">
            <v>260400</v>
          </cell>
          <cell r="E2228">
            <v>41664</v>
          </cell>
          <cell r="F2228">
            <v>302064</v>
          </cell>
        </row>
        <row r="2229">
          <cell r="A2229" t="str">
            <v>DETECTOR 24VDC-4-20MM</v>
          </cell>
          <cell r="B2229">
            <v>152000</v>
          </cell>
          <cell r="C2229" t="str">
            <v>UND</v>
          </cell>
          <cell r="D2229">
            <v>182400</v>
          </cell>
          <cell r="E2229">
            <v>29184</v>
          </cell>
          <cell r="F2229">
            <v>211584</v>
          </cell>
        </row>
        <row r="2230">
          <cell r="A2230" t="str">
            <v>DETECTOR CILINDRICO 10 AMP</v>
          </cell>
          <cell r="B2230">
            <v>132000</v>
          </cell>
          <cell r="C2230" t="str">
            <v>UND</v>
          </cell>
          <cell r="D2230">
            <v>158400</v>
          </cell>
          <cell r="E2230">
            <v>25344</v>
          </cell>
          <cell r="F2230">
            <v>183744</v>
          </cell>
        </row>
        <row r="2231">
          <cell r="A2231" t="str">
            <v>DETECTOR DE PROXIMIDAD 12-24V DC</v>
          </cell>
          <cell r="B2231">
            <v>108000</v>
          </cell>
          <cell r="C2231" t="str">
            <v>UND</v>
          </cell>
          <cell r="D2231">
            <v>129600</v>
          </cell>
          <cell r="E2231">
            <v>20736</v>
          </cell>
          <cell r="F2231">
            <v>150336</v>
          </cell>
        </row>
        <row r="2232">
          <cell r="A2232" t="str">
            <v>DETECTOR FOTOELECTRICO ( FOTOCELDA)</v>
          </cell>
          <cell r="B2232">
            <v>204000</v>
          </cell>
          <cell r="C2232" t="str">
            <v>UND</v>
          </cell>
          <cell r="D2232">
            <v>244800</v>
          </cell>
          <cell r="E2232">
            <v>39168</v>
          </cell>
          <cell r="F2232">
            <v>283968</v>
          </cell>
        </row>
        <row r="2233">
          <cell r="A2233" t="str">
            <v>DETECTOR FOTOELECTRICO 24 - 240 V.</v>
          </cell>
          <cell r="B2233">
            <v>646000</v>
          </cell>
          <cell r="C2233" t="str">
            <v>UND</v>
          </cell>
          <cell r="D2233">
            <v>775200</v>
          </cell>
          <cell r="E2233">
            <v>124032</v>
          </cell>
          <cell r="F2233">
            <v>899232</v>
          </cell>
        </row>
        <row r="2234">
          <cell r="A2234" t="str">
            <v>DETECTOR INDUCTIVO 10A. 58V</v>
          </cell>
          <cell r="B2234">
            <v>160000</v>
          </cell>
          <cell r="C2234" t="str">
            <v>UND</v>
          </cell>
          <cell r="D2234">
            <v>192000</v>
          </cell>
          <cell r="E2234">
            <v>30720</v>
          </cell>
          <cell r="F2234">
            <v>222720</v>
          </cell>
        </row>
        <row r="2235">
          <cell r="A2235" t="str">
            <v>DETECTOR INDUCTIVO 12/24V</v>
          </cell>
          <cell r="B2235">
            <v>132000</v>
          </cell>
          <cell r="C2235" t="str">
            <v>UND</v>
          </cell>
          <cell r="D2235">
            <v>158400</v>
          </cell>
          <cell r="E2235">
            <v>25344</v>
          </cell>
          <cell r="F2235">
            <v>183744</v>
          </cell>
        </row>
        <row r="2236">
          <cell r="A2236" t="str">
            <v>DETECTOR INDUCTIVO 20A 264V</v>
          </cell>
          <cell r="B2236">
            <v>217000</v>
          </cell>
          <cell r="C2236" t="str">
            <v>UND</v>
          </cell>
          <cell r="D2236">
            <v>260400</v>
          </cell>
          <cell r="E2236">
            <v>41664</v>
          </cell>
          <cell r="F2236">
            <v>302064</v>
          </cell>
        </row>
        <row r="2237">
          <cell r="A2237" t="str">
            <v>DETECTOR INDUCTIVO DIAM 8MM ALC.NOM 1.5-</v>
          </cell>
          <cell r="B2237">
            <v>132000</v>
          </cell>
          <cell r="C2237" t="str">
            <v>UND</v>
          </cell>
          <cell r="D2237">
            <v>158400</v>
          </cell>
          <cell r="E2237">
            <v>25344</v>
          </cell>
          <cell r="F2237">
            <v>183744</v>
          </cell>
        </row>
        <row r="2238">
          <cell r="A2238" t="str">
            <v>DETECTOR INDUCTIVO DIAM.30 ALC.NOM.10-20</v>
          </cell>
          <cell r="B2238">
            <v>60000</v>
          </cell>
          <cell r="C2238" t="str">
            <v>UND</v>
          </cell>
          <cell r="D2238">
            <v>72000</v>
          </cell>
          <cell r="E2238">
            <v>11520</v>
          </cell>
          <cell r="F2238">
            <v>83520</v>
          </cell>
        </row>
        <row r="2239">
          <cell r="A2239" t="str">
            <v>DETECTOR INDUCTIVO DIAMM.30 ALC.NOM.10-2</v>
          </cell>
          <cell r="B2239">
            <v>224000</v>
          </cell>
          <cell r="C2239" t="str">
            <v>UND</v>
          </cell>
          <cell r="D2239">
            <v>268800</v>
          </cell>
          <cell r="E2239">
            <v>43008</v>
          </cell>
          <cell r="F2239">
            <v>311808</v>
          </cell>
        </row>
        <row r="2240">
          <cell r="A2240" t="str">
            <v>DETECTOR PROXIMIDAD</v>
          </cell>
          <cell r="B2240">
            <v>200000</v>
          </cell>
          <cell r="C2240" t="str">
            <v>UND</v>
          </cell>
          <cell r="D2240">
            <v>240000</v>
          </cell>
          <cell r="E2240">
            <v>38400</v>
          </cell>
          <cell r="F2240">
            <v>278400</v>
          </cell>
        </row>
        <row r="2241">
          <cell r="A2241" t="str">
            <v>DETECTOR PROXIMIDAD</v>
          </cell>
          <cell r="B2241">
            <v>200000</v>
          </cell>
          <cell r="C2241" t="str">
            <v>UND</v>
          </cell>
          <cell r="D2241">
            <v>240000</v>
          </cell>
          <cell r="E2241">
            <v>38400</v>
          </cell>
          <cell r="F2241">
            <v>278400</v>
          </cell>
        </row>
        <row r="2242">
          <cell r="A2242" t="str">
            <v>DETECTOR PROXIMIDAD</v>
          </cell>
          <cell r="B2242">
            <v>254000</v>
          </cell>
          <cell r="C2242" t="str">
            <v>UND</v>
          </cell>
          <cell r="D2242">
            <v>304800</v>
          </cell>
          <cell r="E2242">
            <v>48768</v>
          </cell>
          <cell r="F2242">
            <v>353568</v>
          </cell>
        </row>
        <row r="2243">
          <cell r="A2243" t="str">
            <v>DETECTOR PROXIMIDAD DIAM.12 ALC NOM.2-4</v>
          </cell>
          <cell r="B2243">
            <v>230000</v>
          </cell>
          <cell r="C2243" t="str">
            <v>UND</v>
          </cell>
          <cell r="D2243">
            <v>276000</v>
          </cell>
          <cell r="E2243">
            <v>44160</v>
          </cell>
          <cell r="F2243">
            <v>320160</v>
          </cell>
        </row>
        <row r="2244">
          <cell r="A2244" t="str">
            <v>DETECTOR PROXIMIDAD INDUCTIVO</v>
          </cell>
          <cell r="B2244">
            <v>186000</v>
          </cell>
          <cell r="C2244" t="str">
            <v>UND</v>
          </cell>
          <cell r="D2244">
            <v>223200</v>
          </cell>
          <cell r="E2244">
            <v>35712</v>
          </cell>
          <cell r="F2244">
            <v>258912</v>
          </cell>
        </row>
        <row r="2245">
          <cell r="A2245" t="str">
            <v>DETECTOR PROXIMIDAD RECTANGULAR</v>
          </cell>
          <cell r="B2245">
            <v>195000</v>
          </cell>
          <cell r="C2245" t="str">
            <v>UND</v>
          </cell>
          <cell r="D2245">
            <v>234000</v>
          </cell>
          <cell r="E2245">
            <v>37440</v>
          </cell>
          <cell r="F2245">
            <v>271440</v>
          </cell>
        </row>
        <row r="2246">
          <cell r="A2246" t="str">
            <v>DETECTOR PROXIMIDAD XS7C40NC440 TM</v>
          </cell>
          <cell r="B2246">
            <v>194000</v>
          </cell>
          <cell r="C2246" t="str">
            <v>UND</v>
          </cell>
          <cell r="D2246">
            <v>232800</v>
          </cell>
          <cell r="E2246">
            <v>37248</v>
          </cell>
          <cell r="F2246">
            <v>270048</v>
          </cell>
        </row>
        <row r="2247">
          <cell r="A2247" t="str">
            <v>DIAGONAL  DOBLEZ 0.64MT 11/2X3/16 P/CTA</v>
          </cell>
          <cell r="B2247">
            <v>4227</v>
          </cell>
          <cell r="C2247" t="str">
            <v>UND</v>
          </cell>
          <cell r="D2247">
            <v>5072.3999999999996</v>
          </cell>
          <cell r="E2247">
            <v>811.58399999999995</v>
          </cell>
          <cell r="F2247">
            <v>5884</v>
          </cell>
        </row>
        <row r="2248">
          <cell r="A2248" t="str">
            <v>DIAGONAL  DOBLEZ 1.4MT11/2X3/16 P/CT MAD</v>
          </cell>
          <cell r="B2248">
            <v>11702</v>
          </cell>
          <cell r="C2248" t="str">
            <v>UND</v>
          </cell>
          <cell r="D2248">
            <v>14042.4</v>
          </cell>
          <cell r="E2248">
            <v>2246.7840000000001</v>
          </cell>
          <cell r="F2248">
            <v>16289</v>
          </cell>
        </row>
        <row r="2249">
          <cell r="A2249" t="str">
            <v>DIAGONAL ARRI EN X 21/2X3/16"X3M REF0351</v>
          </cell>
          <cell r="B2249">
            <v>38250</v>
          </cell>
          <cell r="C2249" t="str">
            <v>UND</v>
          </cell>
          <cell r="D2249">
            <v>45900</v>
          </cell>
          <cell r="E2249">
            <v>7344</v>
          </cell>
          <cell r="F2249">
            <v>53244</v>
          </cell>
        </row>
        <row r="2250">
          <cell r="A2250" t="str">
            <v>DIAGONAL ARRI EN X 21/2X3/16"X4M REF0355</v>
          </cell>
          <cell r="B2250">
            <v>50000</v>
          </cell>
          <cell r="C2250" t="str">
            <v>UND</v>
          </cell>
          <cell r="D2250">
            <v>60000</v>
          </cell>
          <cell r="E2250">
            <v>9600</v>
          </cell>
          <cell r="F2250">
            <v>69600</v>
          </cell>
        </row>
        <row r="2251">
          <cell r="A2251" t="str">
            <v>DIAGONAL BANDERA 1.78MT 11/2X3/16</v>
          </cell>
          <cell r="B2251">
            <v>11464.200195312502</v>
          </cell>
          <cell r="C2251" t="str">
            <v>UND</v>
          </cell>
          <cell r="D2251">
            <v>13757.040234375001</v>
          </cell>
          <cell r="E2251">
            <v>2201.1264375000001</v>
          </cell>
          <cell r="F2251">
            <v>15958</v>
          </cell>
        </row>
        <row r="2252">
          <cell r="A2252" t="str">
            <v>DIAGONAL BANDERA 2.052MT11/2X3/16 C/PELD</v>
          </cell>
          <cell r="B2252">
            <v>20235</v>
          </cell>
          <cell r="C2252" t="str">
            <v>UND</v>
          </cell>
          <cell r="D2252">
            <v>24282</v>
          </cell>
          <cell r="E2252">
            <v>3885.12</v>
          </cell>
          <cell r="F2252">
            <v>28167</v>
          </cell>
        </row>
        <row r="2253">
          <cell r="A2253" t="str">
            <v>DIAGONAL BANDERA 2.2MT 21/2X1/4"C/PELDAN</v>
          </cell>
          <cell r="B2253">
            <v>35433</v>
          </cell>
          <cell r="C2253" t="str">
            <v>UND</v>
          </cell>
          <cell r="D2253">
            <v>42519.6</v>
          </cell>
          <cell r="E2253">
            <v>6803.1359999999995</v>
          </cell>
          <cell r="F2253">
            <v>49323</v>
          </cell>
        </row>
        <row r="2254">
          <cell r="A2254" t="str">
            <v>DIAGONAL DERECHA 11/2X3/16X0.68 C/MADERA</v>
          </cell>
          <cell r="B2254">
            <v>5168</v>
          </cell>
          <cell r="C2254" t="str">
            <v>UND</v>
          </cell>
          <cell r="D2254">
            <v>6201.5999999999995</v>
          </cell>
          <cell r="E2254">
            <v>992.25599999999997</v>
          </cell>
          <cell r="F2254">
            <v>7194</v>
          </cell>
        </row>
        <row r="2255">
          <cell r="A2255" t="str">
            <v>DIAGONAL DERECHA 11/2X316X0.64 P/CT.MADE</v>
          </cell>
          <cell r="B2255">
            <v>4227</v>
          </cell>
          <cell r="C2255" t="str">
            <v>UND</v>
          </cell>
          <cell r="D2255">
            <v>5072.3999999999996</v>
          </cell>
          <cell r="E2255">
            <v>811.58399999999995</v>
          </cell>
          <cell r="F2255">
            <v>5884</v>
          </cell>
        </row>
        <row r="2256">
          <cell r="A2256" t="str">
            <v>DIAGONAL DERECHA 2X2X3/16X1.920M</v>
          </cell>
          <cell r="B2256">
            <v>13219</v>
          </cell>
          <cell r="C2256" t="str">
            <v>UND</v>
          </cell>
          <cell r="D2256">
            <v>15862.8</v>
          </cell>
          <cell r="E2256">
            <v>2538.0479999999998</v>
          </cell>
          <cell r="F2256">
            <v>18401</v>
          </cell>
        </row>
        <row r="2257">
          <cell r="A2257" t="str">
            <v>DIAGONAL DOBLEZ 1.06MT 11/2X3/16 P/CTAMA</v>
          </cell>
          <cell r="B2257">
            <v>7419</v>
          </cell>
          <cell r="C2257" t="str">
            <v>UND</v>
          </cell>
          <cell r="D2257">
            <v>8902.7999999999993</v>
          </cell>
          <cell r="E2257">
            <v>1424.4479999999999</v>
          </cell>
          <cell r="F2257">
            <v>10327</v>
          </cell>
        </row>
        <row r="2258">
          <cell r="A2258" t="str">
            <v>DIAGONAL DOBLEZ 1.1MT 11/2X1/4 P/CTA MAD</v>
          </cell>
          <cell r="B2258">
            <v>7900</v>
          </cell>
          <cell r="C2258" t="str">
            <v>UND</v>
          </cell>
          <cell r="D2258">
            <v>9480</v>
          </cell>
          <cell r="E2258">
            <v>1516.8</v>
          </cell>
          <cell r="F2258">
            <v>10997</v>
          </cell>
        </row>
        <row r="2259">
          <cell r="A2259" t="str">
            <v>DIAGONAL DOBLEZ 1.2MT 11/2X3/16 P/CTA MA</v>
          </cell>
          <cell r="B2259">
            <v>7900</v>
          </cell>
          <cell r="C2259" t="str">
            <v>UND</v>
          </cell>
          <cell r="D2259">
            <v>9480</v>
          </cell>
          <cell r="E2259">
            <v>1516.8</v>
          </cell>
          <cell r="F2259">
            <v>10997</v>
          </cell>
        </row>
        <row r="2260">
          <cell r="A2260" t="str">
            <v>DIAGONAL DOBLEZ 3MT 21/2X3/16 P/CT MADER</v>
          </cell>
          <cell r="B2260">
            <v>28500</v>
          </cell>
          <cell r="C2260" t="str">
            <v>UND</v>
          </cell>
          <cell r="D2260">
            <v>34200</v>
          </cell>
          <cell r="E2260">
            <v>5472</v>
          </cell>
          <cell r="F2260">
            <v>39672</v>
          </cell>
        </row>
        <row r="2261">
          <cell r="A2261" t="str">
            <v>DIAGONAL IZQUIERDA 11/2X3/16X0.64 C/MADE</v>
          </cell>
          <cell r="B2261">
            <v>4419</v>
          </cell>
          <cell r="C2261" t="str">
            <v>UND</v>
          </cell>
          <cell r="D2261">
            <v>5302.8</v>
          </cell>
          <cell r="E2261">
            <v>848.44800000000009</v>
          </cell>
          <cell r="F2261">
            <v>6151</v>
          </cell>
        </row>
        <row r="2262">
          <cell r="A2262" t="str">
            <v>DIAGONAL IZQUIERDA 2X2X3/16X1.920M</v>
          </cell>
          <cell r="B2262">
            <v>13219</v>
          </cell>
          <cell r="C2262" t="str">
            <v>UND</v>
          </cell>
          <cell r="D2262">
            <v>15862.8</v>
          </cell>
          <cell r="E2262">
            <v>2538.0479999999998</v>
          </cell>
          <cell r="F2262">
            <v>18401</v>
          </cell>
        </row>
        <row r="2263">
          <cell r="A2263" t="str">
            <v>DIAGONAL PLATINA 90CM</v>
          </cell>
          <cell r="B2263">
            <v>5509</v>
          </cell>
          <cell r="C2263" t="str">
            <v>UND</v>
          </cell>
          <cell r="D2263">
            <v>6610.8</v>
          </cell>
          <cell r="E2263">
            <v>1057.7280000000001</v>
          </cell>
          <cell r="F2263">
            <v>7669</v>
          </cell>
        </row>
        <row r="2264">
          <cell r="A2264" t="str">
            <v>DIAGONAL REC 11/2X3/16"X1.2M MET REF0332</v>
          </cell>
          <cell r="B2264">
            <v>6292</v>
          </cell>
          <cell r="C2264" t="str">
            <v>UND</v>
          </cell>
          <cell r="D2264">
            <v>7550.4</v>
          </cell>
          <cell r="E2264">
            <v>1208.0640000000001</v>
          </cell>
          <cell r="F2264">
            <v>8758</v>
          </cell>
        </row>
        <row r="2265">
          <cell r="A2265" t="str">
            <v>DIAGONAL RECTA 0.60MT 11/2X3/16"P/CTA ME</v>
          </cell>
          <cell r="B2265">
            <v>4154</v>
          </cell>
          <cell r="C2265" t="str">
            <v>UND</v>
          </cell>
          <cell r="D2265">
            <v>4984.8</v>
          </cell>
          <cell r="E2265">
            <v>797.5680000000001</v>
          </cell>
          <cell r="F2265">
            <v>5782</v>
          </cell>
        </row>
        <row r="2266">
          <cell r="A2266" t="str">
            <v>DIAGONAL RECTA 0.64MT  11/2X3/16 P/CTA M</v>
          </cell>
          <cell r="B2266">
            <v>3578</v>
          </cell>
          <cell r="C2266" t="str">
            <v>UND</v>
          </cell>
          <cell r="D2266">
            <v>4293.5999999999995</v>
          </cell>
          <cell r="E2266">
            <v>686.97599999999989</v>
          </cell>
          <cell r="F2266">
            <v>4981</v>
          </cell>
        </row>
        <row r="2267">
          <cell r="A2267" t="str">
            <v>DIAGONAL RECTA 0.68MT 11/2X3/16 P/CTA ME</v>
          </cell>
          <cell r="B2267">
            <v>6500</v>
          </cell>
          <cell r="C2267" t="str">
            <v>UND</v>
          </cell>
          <cell r="D2267">
            <v>7800</v>
          </cell>
          <cell r="E2267">
            <v>1248</v>
          </cell>
          <cell r="F2267">
            <v>9048</v>
          </cell>
        </row>
        <row r="2268">
          <cell r="A2268" t="str">
            <v>DIAGONAL RECTA 0.86MT 11/2X3/16 P/CTA  M</v>
          </cell>
          <cell r="B2268">
            <v>8760</v>
          </cell>
          <cell r="C2268" t="str">
            <v>UND</v>
          </cell>
          <cell r="D2268">
            <v>10512</v>
          </cell>
          <cell r="E2268">
            <v>1681.92</v>
          </cell>
          <cell r="F2268">
            <v>12194</v>
          </cell>
        </row>
        <row r="2269">
          <cell r="A2269" t="str">
            <v>DIAGONAL RECTA 1.1/4 X 3/16 X11.5CM</v>
          </cell>
          <cell r="B2269">
            <v>1800</v>
          </cell>
          <cell r="C2269" t="str">
            <v>UND</v>
          </cell>
          <cell r="D2269">
            <v>2160</v>
          </cell>
          <cell r="E2269">
            <v>345.6</v>
          </cell>
          <cell r="F2269">
            <v>2506</v>
          </cell>
        </row>
        <row r="2270">
          <cell r="A2270" t="str">
            <v>DIAGONAL RECTA 1.1MT 11/2X3/16 P/CTA MET</v>
          </cell>
          <cell r="B2270">
            <v>6597</v>
          </cell>
          <cell r="C2270" t="str">
            <v>UND</v>
          </cell>
          <cell r="D2270">
            <v>7916.4</v>
          </cell>
          <cell r="E2270">
            <v>1266.624</v>
          </cell>
          <cell r="F2270">
            <v>9183</v>
          </cell>
        </row>
        <row r="2271">
          <cell r="A2271" t="str">
            <v>DIAGONAL RECTA 1.4MT 11/2X3/16" P/CTA ME</v>
          </cell>
          <cell r="B2271">
            <v>7550</v>
          </cell>
          <cell r="C2271" t="str">
            <v>UND</v>
          </cell>
          <cell r="D2271">
            <v>9060</v>
          </cell>
          <cell r="E2271">
            <v>1449.6000000000001</v>
          </cell>
          <cell r="F2271">
            <v>10510</v>
          </cell>
        </row>
        <row r="2272">
          <cell r="A2272" t="str">
            <v>DIAGONAL SEMIBANDERA 1.43MT 11/2X3/16"C/</v>
          </cell>
          <cell r="B2272">
            <v>19941</v>
          </cell>
          <cell r="C2272" t="str">
            <v>UND</v>
          </cell>
          <cell r="D2272">
            <v>23929.200000000001</v>
          </cell>
          <cell r="E2272">
            <v>3828.672</v>
          </cell>
          <cell r="F2272">
            <v>27758</v>
          </cell>
        </row>
        <row r="2273">
          <cell r="A2273" t="str">
            <v>DIAGONAL V 1.1X0.6MT 11/2X3/16 P/CTA MAD</v>
          </cell>
          <cell r="B2273">
            <v>8192</v>
          </cell>
          <cell r="C2273" t="str">
            <v>UND</v>
          </cell>
          <cell r="D2273">
            <v>9830.4</v>
          </cell>
          <cell r="E2273">
            <v>1572.864</v>
          </cell>
          <cell r="F2273">
            <v>11403</v>
          </cell>
        </row>
        <row r="2274">
          <cell r="A2274" t="str">
            <v>DIAGONAL V 1.2X0.8MT 11/2X3/16 P/CTA MAD</v>
          </cell>
          <cell r="B2274">
            <v>9970</v>
          </cell>
          <cell r="C2274" t="str">
            <v>UND</v>
          </cell>
          <cell r="D2274">
            <v>11964</v>
          </cell>
          <cell r="E2274">
            <v>1914.24</v>
          </cell>
          <cell r="F2274">
            <v>13878</v>
          </cell>
        </row>
        <row r="2275">
          <cell r="A2275" t="str">
            <v>DIAGONAL V 11/2X3/16"X1.1M MET REF0321</v>
          </cell>
          <cell r="B2275">
            <v>8192</v>
          </cell>
          <cell r="C2275" t="str">
            <v>UND</v>
          </cell>
          <cell r="D2275">
            <v>9830.4</v>
          </cell>
          <cell r="E2275">
            <v>1572.864</v>
          </cell>
          <cell r="F2275">
            <v>11403</v>
          </cell>
        </row>
        <row r="2276">
          <cell r="A2276" t="str">
            <v>DIAGONAL V 11/2X3/16"X1.2M MET REF0322</v>
          </cell>
          <cell r="B2276">
            <v>9970</v>
          </cell>
          <cell r="C2276" t="str">
            <v>UND</v>
          </cell>
          <cell r="D2276">
            <v>11964</v>
          </cell>
          <cell r="E2276">
            <v>1914.24</v>
          </cell>
          <cell r="F2276">
            <v>13878</v>
          </cell>
        </row>
        <row r="2277">
          <cell r="A2277" t="str">
            <v>DIAGONAL V 11/2X3/16"X1.5M MET REF0323</v>
          </cell>
          <cell r="B2277">
            <v>11702</v>
          </cell>
          <cell r="C2277" t="str">
            <v>UND</v>
          </cell>
          <cell r="D2277">
            <v>14042.4</v>
          </cell>
          <cell r="E2277">
            <v>2246.7840000000001</v>
          </cell>
          <cell r="F2277">
            <v>16289</v>
          </cell>
        </row>
        <row r="2278">
          <cell r="A2278" t="str">
            <v>DIAGONAL VARILLA 3/4X830MM TIPO 2</v>
          </cell>
          <cell r="B2278">
            <v>4555</v>
          </cell>
          <cell r="C2278" t="str">
            <v>UND</v>
          </cell>
          <cell r="D2278">
            <v>5466</v>
          </cell>
          <cell r="E2278">
            <v>874.56000000000006</v>
          </cell>
          <cell r="F2278">
            <v>6341</v>
          </cell>
        </row>
        <row r="2279">
          <cell r="A2279" t="str">
            <v>DIAGONAL VARILLA 5/8X600MM REF0342</v>
          </cell>
          <cell r="B2279">
            <v>2326</v>
          </cell>
          <cell r="C2279" t="str">
            <v>UND</v>
          </cell>
          <cell r="D2279">
            <v>2791.2</v>
          </cell>
          <cell r="E2279">
            <v>446.59199999999998</v>
          </cell>
          <cell r="F2279">
            <v>3238</v>
          </cell>
        </row>
        <row r="2280">
          <cell r="A2280" t="str">
            <v>DIAGONAL VARILLA 5/8X830MM TIPO 1</v>
          </cell>
          <cell r="B2280">
            <v>3246</v>
          </cell>
          <cell r="C2280" t="str">
            <v>UND</v>
          </cell>
          <cell r="D2280">
            <v>3895.2</v>
          </cell>
          <cell r="E2280">
            <v>623.23199999999997</v>
          </cell>
          <cell r="F2280">
            <v>4518</v>
          </cell>
        </row>
        <row r="2281">
          <cell r="A2281" t="str">
            <v>DIMMER SENCILLO GIRATORIO 120V-600W</v>
          </cell>
          <cell r="B2281">
            <v>19140</v>
          </cell>
          <cell r="C2281" t="str">
            <v>UND</v>
          </cell>
          <cell r="D2281">
            <v>22968</v>
          </cell>
          <cell r="E2281">
            <v>3674.88</v>
          </cell>
          <cell r="F2281">
            <v>26643</v>
          </cell>
        </row>
        <row r="2282">
          <cell r="A2282" t="str">
            <v>DISPARADOR P/TERMISTORES EN MOTORES 220V</v>
          </cell>
          <cell r="B2282">
            <v>386400</v>
          </cell>
          <cell r="C2282" t="str">
            <v>UND</v>
          </cell>
          <cell r="D2282">
            <v>463680</v>
          </cell>
          <cell r="E2282">
            <v>74188.800000000003</v>
          </cell>
          <cell r="F2282">
            <v>537869</v>
          </cell>
        </row>
        <row r="2283">
          <cell r="A2283" t="str">
            <v>DISPENSADOR ROTULOS</v>
          </cell>
          <cell r="B2283">
            <v>131496</v>
          </cell>
          <cell r="C2283" t="str">
            <v>UND</v>
          </cell>
          <cell r="D2283">
            <v>157795.19999999998</v>
          </cell>
          <cell r="E2283">
            <v>25247.231999999996</v>
          </cell>
          <cell r="F2283">
            <v>183042</v>
          </cell>
        </row>
        <row r="2284">
          <cell r="A2284" t="str">
            <v>DISPENSADOR SCOTCHCOD</v>
          </cell>
          <cell r="B2284">
            <v>10560</v>
          </cell>
          <cell r="C2284" t="str">
            <v>UND</v>
          </cell>
          <cell r="D2284">
            <v>12672</v>
          </cell>
          <cell r="E2284">
            <v>2027.52</v>
          </cell>
          <cell r="F2284">
            <v>14700</v>
          </cell>
        </row>
        <row r="2285">
          <cell r="A2285" t="str">
            <v>DISYUNTOR 0.5AMP MONOPOLAR</v>
          </cell>
          <cell r="B2285">
            <v>44000</v>
          </cell>
          <cell r="C2285" t="str">
            <v>UND</v>
          </cell>
          <cell r="D2285">
            <v>52800</v>
          </cell>
          <cell r="E2285">
            <v>8448</v>
          </cell>
          <cell r="F2285">
            <v>61248</v>
          </cell>
        </row>
        <row r="2286">
          <cell r="A2286" t="str">
            <v>DISYUNTOR 0.63-1AMP 0.25-220V/0.5-440V</v>
          </cell>
          <cell r="B2286">
            <v>154000</v>
          </cell>
          <cell r="C2286" t="str">
            <v>UND</v>
          </cell>
          <cell r="D2286">
            <v>184800</v>
          </cell>
          <cell r="E2286">
            <v>29568</v>
          </cell>
          <cell r="F2286">
            <v>214368</v>
          </cell>
        </row>
        <row r="2287">
          <cell r="A2287" t="str">
            <v>DISYUNTOR 1.6-2.5AMP 0.5-220V/1.5-440V.</v>
          </cell>
          <cell r="B2287">
            <v>154000</v>
          </cell>
          <cell r="C2287" t="str">
            <v>UND</v>
          </cell>
          <cell r="D2287">
            <v>184800</v>
          </cell>
          <cell r="E2287">
            <v>29568</v>
          </cell>
          <cell r="F2287">
            <v>214368</v>
          </cell>
        </row>
        <row r="2288">
          <cell r="A2288" t="str">
            <v>DISYUNTOR 1-1.6AMP 0.34-220V/0.75-440V.</v>
          </cell>
          <cell r="B2288">
            <v>154000</v>
          </cell>
          <cell r="C2288" t="str">
            <v>UND</v>
          </cell>
          <cell r="D2288">
            <v>184800</v>
          </cell>
          <cell r="E2288">
            <v>29568</v>
          </cell>
          <cell r="F2288">
            <v>214368</v>
          </cell>
        </row>
        <row r="2289">
          <cell r="A2289" t="str">
            <v>DISYUNTOR 12AMP</v>
          </cell>
          <cell r="B2289">
            <v>93000</v>
          </cell>
          <cell r="C2289" t="str">
            <v>UND</v>
          </cell>
          <cell r="D2289">
            <v>111600</v>
          </cell>
          <cell r="E2289">
            <v>17856</v>
          </cell>
          <cell r="F2289">
            <v>129456</v>
          </cell>
        </row>
        <row r="2290">
          <cell r="A2290" t="str">
            <v>DISYUNTOR 13-18AMP 5-220V/10-440V.</v>
          </cell>
          <cell r="B2290">
            <v>194000</v>
          </cell>
          <cell r="C2290" t="str">
            <v>UND</v>
          </cell>
          <cell r="D2290">
            <v>232800</v>
          </cell>
          <cell r="E2290">
            <v>37248</v>
          </cell>
          <cell r="F2290">
            <v>270048</v>
          </cell>
        </row>
        <row r="2291">
          <cell r="A2291" t="str">
            <v>DISYUNTOR 17-23AMP 7-220V/12-440V.</v>
          </cell>
          <cell r="B2291">
            <v>217000</v>
          </cell>
          <cell r="C2291" t="str">
            <v>UND</v>
          </cell>
          <cell r="D2291">
            <v>260400</v>
          </cell>
          <cell r="E2291">
            <v>41664</v>
          </cell>
          <cell r="F2291">
            <v>302064</v>
          </cell>
        </row>
        <row r="2292">
          <cell r="A2292" t="str">
            <v>DISYUNTOR 1AMP MONOPOLAR</v>
          </cell>
          <cell r="B2292">
            <v>44000</v>
          </cell>
          <cell r="C2292" t="str">
            <v>UND</v>
          </cell>
          <cell r="D2292">
            <v>52800</v>
          </cell>
          <cell r="E2292">
            <v>8448</v>
          </cell>
          <cell r="F2292">
            <v>61248</v>
          </cell>
        </row>
        <row r="2293">
          <cell r="A2293" t="str">
            <v>DISYUNTOR 2.5-4AMP 1-220V/2-440V.</v>
          </cell>
          <cell r="B2293">
            <v>154000</v>
          </cell>
          <cell r="C2293" t="str">
            <v>UND</v>
          </cell>
          <cell r="D2293">
            <v>184800</v>
          </cell>
          <cell r="E2293">
            <v>29568</v>
          </cell>
          <cell r="F2293">
            <v>214368</v>
          </cell>
        </row>
        <row r="2294">
          <cell r="A2294" t="str">
            <v>DISYUNTOR 20-25AMP 7-220V/15-440V.</v>
          </cell>
          <cell r="B2294">
            <v>239000</v>
          </cell>
          <cell r="C2294" t="str">
            <v>UND</v>
          </cell>
          <cell r="D2294">
            <v>286800</v>
          </cell>
          <cell r="E2294">
            <v>45888</v>
          </cell>
          <cell r="F2294">
            <v>332688</v>
          </cell>
        </row>
        <row r="2295">
          <cell r="A2295" t="str">
            <v>DISYUNTOR 23-32 AMP 10-220V 20-440V</v>
          </cell>
          <cell r="B2295">
            <v>326000</v>
          </cell>
          <cell r="C2295" t="str">
            <v>UND</v>
          </cell>
          <cell r="D2295">
            <v>391200</v>
          </cell>
          <cell r="E2295">
            <v>62592</v>
          </cell>
          <cell r="F2295">
            <v>453792</v>
          </cell>
        </row>
        <row r="2296">
          <cell r="A2296" t="str">
            <v>DISYUNTOR 2AMP MONOPOLAR</v>
          </cell>
          <cell r="B2296">
            <v>44000</v>
          </cell>
          <cell r="C2296" t="str">
            <v>UND</v>
          </cell>
          <cell r="D2296">
            <v>52800</v>
          </cell>
          <cell r="E2296">
            <v>8448</v>
          </cell>
          <cell r="F2296">
            <v>61248</v>
          </cell>
        </row>
        <row r="2297">
          <cell r="A2297" t="str">
            <v>DISYUNTOR 3AMP BIPOLAR</v>
          </cell>
          <cell r="B2297">
            <v>93000</v>
          </cell>
          <cell r="C2297" t="str">
            <v>UND</v>
          </cell>
          <cell r="D2297">
            <v>111600</v>
          </cell>
          <cell r="E2297">
            <v>17856</v>
          </cell>
          <cell r="F2297">
            <v>129456</v>
          </cell>
        </row>
        <row r="2298">
          <cell r="A2298" t="str">
            <v>DISYUNTOR 4-6.3AMP 1.5-220V/4-440V</v>
          </cell>
          <cell r="B2298">
            <v>154000</v>
          </cell>
          <cell r="C2298" t="str">
            <v>UND</v>
          </cell>
          <cell r="D2298">
            <v>184800</v>
          </cell>
          <cell r="E2298">
            <v>29568</v>
          </cell>
          <cell r="F2298">
            <v>214368</v>
          </cell>
        </row>
        <row r="2299">
          <cell r="A2299" t="str">
            <v>DISYUNTOR 4A</v>
          </cell>
          <cell r="B2299">
            <v>106000</v>
          </cell>
          <cell r="C2299" t="str">
            <v>UND</v>
          </cell>
          <cell r="D2299">
            <v>127200</v>
          </cell>
          <cell r="E2299">
            <v>20352</v>
          </cell>
          <cell r="F2299">
            <v>147552</v>
          </cell>
        </row>
        <row r="2300">
          <cell r="A2300" t="str">
            <v>DISYUNTOR 5AMP BIPOLAR</v>
          </cell>
          <cell r="B2300">
            <v>93000</v>
          </cell>
          <cell r="C2300" t="str">
            <v>UND</v>
          </cell>
          <cell r="D2300">
            <v>111600</v>
          </cell>
          <cell r="E2300">
            <v>17856</v>
          </cell>
          <cell r="F2300">
            <v>129456</v>
          </cell>
        </row>
        <row r="2301">
          <cell r="A2301" t="str">
            <v>DISYUNTOR 5AMP MONOPOLAR</v>
          </cell>
          <cell r="B2301">
            <v>44000</v>
          </cell>
          <cell r="C2301" t="str">
            <v>UND</v>
          </cell>
          <cell r="D2301">
            <v>52800</v>
          </cell>
          <cell r="E2301">
            <v>8448</v>
          </cell>
          <cell r="F2301">
            <v>61248</v>
          </cell>
        </row>
        <row r="2302">
          <cell r="A2302" t="str">
            <v>DISYUNTOR 6.3-10AMP 3-220V/5-440V.</v>
          </cell>
          <cell r="B2302">
            <v>194000</v>
          </cell>
          <cell r="C2302" t="str">
            <v>UND</v>
          </cell>
          <cell r="D2302">
            <v>232800</v>
          </cell>
          <cell r="E2302">
            <v>37248</v>
          </cell>
          <cell r="F2302">
            <v>270048</v>
          </cell>
        </row>
        <row r="2303">
          <cell r="A2303" t="str">
            <v>DISYUNTOR 8AMP</v>
          </cell>
          <cell r="B2303">
            <v>44000</v>
          </cell>
          <cell r="C2303" t="str">
            <v>UND</v>
          </cell>
          <cell r="D2303">
            <v>52800</v>
          </cell>
          <cell r="E2303">
            <v>8448</v>
          </cell>
          <cell r="F2303">
            <v>61248</v>
          </cell>
        </row>
        <row r="2304">
          <cell r="A2304" t="str">
            <v>DISYUNTOR 9-14AMP 4-220V/10-440V.</v>
          </cell>
          <cell r="B2304">
            <v>194000</v>
          </cell>
          <cell r="C2304" t="str">
            <v>UND</v>
          </cell>
          <cell r="D2304">
            <v>232800</v>
          </cell>
          <cell r="E2304">
            <v>37248</v>
          </cell>
          <cell r="F2304">
            <v>270048</v>
          </cell>
        </row>
        <row r="2305">
          <cell r="A2305" t="str">
            <v>DISYUNTOR CONTROL 12 A</v>
          </cell>
          <cell r="B2305">
            <v>44000</v>
          </cell>
          <cell r="C2305" t="str">
            <v>UND</v>
          </cell>
          <cell r="D2305">
            <v>52800</v>
          </cell>
          <cell r="E2305">
            <v>8448</v>
          </cell>
          <cell r="F2305">
            <v>61248</v>
          </cell>
        </row>
        <row r="2306">
          <cell r="A2306" t="str">
            <v>DISYUNTOR CONTROL 3AMP MONOPOLAR</v>
          </cell>
          <cell r="B2306">
            <v>44000</v>
          </cell>
          <cell r="C2306" t="str">
            <v>UND</v>
          </cell>
          <cell r="D2306">
            <v>52800</v>
          </cell>
          <cell r="E2306">
            <v>8448</v>
          </cell>
          <cell r="F2306">
            <v>61248</v>
          </cell>
        </row>
        <row r="2307">
          <cell r="A2307" t="str">
            <v>DISYUNTOR GV7-R</v>
          </cell>
          <cell r="B2307">
            <v>789000</v>
          </cell>
          <cell r="C2307" t="str">
            <v>UND</v>
          </cell>
          <cell r="D2307">
            <v>946800</v>
          </cell>
          <cell r="E2307">
            <v>151488</v>
          </cell>
          <cell r="F2307">
            <v>1098288</v>
          </cell>
        </row>
        <row r="2308">
          <cell r="A2308" t="str">
            <v>DISYUNTOR INTEGRAL 32 16-125 A.</v>
          </cell>
          <cell r="B2308">
            <v>8250</v>
          </cell>
          <cell r="C2308" t="str">
            <v>UND</v>
          </cell>
          <cell r="D2308">
            <v>9900</v>
          </cell>
          <cell r="E2308">
            <v>1584</v>
          </cell>
          <cell r="F2308">
            <v>11484</v>
          </cell>
        </row>
        <row r="2309">
          <cell r="A2309" t="str">
            <v>DISYUNTOR MAGNETOTERMICO 4AMP</v>
          </cell>
          <cell r="B2309">
            <v>44000</v>
          </cell>
          <cell r="C2309" t="str">
            <v>UND</v>
          </cell>
          <cell r="D2309">
            <v>52800</v>
          </cell>
          <cell r="E2309">
            <v>8448</v>
          </cell>
          <cell r="F2309">
            <v>61248</v>
          </cell>
        </row>
        <row r="2310">
          <cell r="A2310" t="str">
            <v>DISYUNTOR PARA CIRCUITO DE CONTROL 10 AM</v>
          </cell>
          <cell r="B2310">
            <v>44000</v>
          </cell>
          <cell r="C2310" t="str">
            <v>UND</v>
          </cell>
          <cell r="D2310">
            <v>52800</v>
          </cell>
          <cell r="E2310">
            <v>8448</v>
          </cell>
          <cell r="F2310">
            <v>61248</v>
          </cell>
        </row>
        <row r="2311">
          <cell r="A2311" t="str">
            <v>DUCTO 4" X 6 MTS CORRUGADO TELEFONICO</v>
          </cell>
          <cell r="B2311">
            <v>37145</v>
          </cell>
          <cell r="C2311" t="str">
            <v>UND</v>
          </cell>
          <cell r="D2311">
            <v>44574</v>
          </cell>
          <cell r="E2311">
            <v>7131.84</v>
          </cell>
          <cell r="F2311">
            <v>51706</v>
          </cell>
          <cell r="G2311" t="str">
            <v>IVA</v>
          </cell>
          <cell r="H2311" t="str">
            <v>INCREMENTO</v>
          </cell>
        </row>
        <row r="2312">
          <cell r="A2312" t="str">
            <v>DUCTO EN ACERO INOX.200X150X2400MM</v>
          </cell>
          <cell r="B2312">
            <v>84295</v>
          </cell>
          <cell r="C2312" t="str">
            <v>UND</v>
          </cell>
          <cell r="D2312">
            <v>101154</v>
          </cell>
          <cell r="E2312">
            <v>16184.640000000001</v>
          </cell>
          <cell r="F2312">
            <v>117339</v>
          </cell>
        </row>
        <row r="2313">
          <cell r="A2313" t="str">
            <v>DUCTO TELE PVC 4" X 6 MTS TIPO PESADO</v>
          </cell>
          <cell r="B2313">
            <v>76237</v>
          </cell>
          <cell r="C2313" t="str">
            <v>TUBO</v>
          </cell>
          <cell r="D2313">
            <v>91484.4</v>
          </cell>
          <cell r="E2313">
            <v>14637.503999999999</v>
          </cell>
          <cell r="F2313">
            <v>106122</v>
          </cell>
        </row>
        <row r="2314">
          <cell r="A2314" t="str">
            <v>DUCTO TELEF  PVC 4" X 6 MTS TIPO LIVIANO</v>
          </cell>
          <cell r="B2314">
            <v>54463</v>
          </cell>
          <cell r="C2314" t="str">
            <v>TUBO</v>
          </cell>
          <cell r="D2314">
            <v>65355.6</v>
          </cell>
          <cell r="E2314">
            <v>10456.896000000001</v>
          </cell>
          <cell r="F2314">
            <v>75812</v>
          </cell>
        </row>
        <row r="2315">
          <cell r="A2315" t="str">
            <v>DUCTO TELEF PVC 3" X 6 MTS TIPO LIVIANO</v>
          </cell>
          <cell r="B2315">
            <v>32344</v>
          </cell>
          <cell r="C2315" t="str">
            <v>TUBO</v>
          </cell>
          <cell r="D2315">
            <v>38812.799999999996</v>
          </cell>
          <cell r="E2315">
            <v>6210.0479999999998</v>
          </cell>
          <cell r="F2315">
            <v>45023</v>
          </cell>
        </row>
        <row r="2316">
          <cell r="A2316" t="str">
            <v>DUCTO TELEF PVC 3" X 6 MTS TIPO PESADO</v>
          </cell>
          <cell r="B2316">
            <v>47983</v>
          </cell>
          <cell r="C2316" t="str">
            <v>TUBO</v>
          </cell>
          <cell r="D2316">
            <v>57579.6</v>
          </cell>
          <cell r="E2316">
            <v>9212.7360000000008</v>
          </cell>
          <cell r="F2316">
            <v>66792</v>
          </cell>
        </row>
        <row r="2317">
          <cell r="A2317" t="str">
            <v>DUCTO TELEF PVC 6" X 6 MTS TIPO LIVIANO</v>
          </cell>
          <cell r="B2317">
            <v>114311</v>
          </cell>
          <cell r="C2317" t="str">
            <v>TUBO</v>
          </cell>
          <cell r="D2317">
            <v>137173.19999999998</v>
          </cell>
          <cell r="E2317">
            <v>21947.711999999996</v>
          </cell>
          <cell r="F2317">
            <v>159121</v>
          </cell>
        </row>
        <row r="2318">
          <cell r="A2318" t="str">
            <v>DUCTO TELEF PVC 6" X 6 MTS TIPO PESADO</v>
          </cell>
          <cell r="B2318">
            <v>157907</v>
          </cell>
          <cell r="C2318" t="str">
            <v>TUBO</v>
          </cell>
          <cell r="D2318">
            <v>189488.4</v>
          </cell>
          <cell r="E2318">
            <v>30318.144</v>
          </cell>
          <cell r="F2318">
            <v>219807</v>
          </cell>
        </row>
        <row r="2319">
          <cell r="A2319" t="str">
            <v>ELEMENTO LUMINOSO INTERMITENTE ROJO</v>
          </cell>
          <cell r="B2319">
            <v>222000</v>
          </cell>
          <cell r="C2319" t="str">
            <v>UND</v>
          </cell>
          <cell r="D2319">
            <v>266400</v>
          </cell>
          <cell r="E2319">
            <v>42624</v>
          </cell>
          <cell r="F2319">
            <v>309024</v>
          </cell>
        </row>
        <row r="2320">
          <cell r="A2320" t="str">
            <v>ELEMENTO LUMINOSO INTERMITENTE VERDE</v>
          </cell>
          <cell r="B2320">
            <v>222000</v>
          </cell>
          <cell r="C2320" t="str">
            <v>UND</v>
          </cell>
          <cell r="D2320">
            <v>266400</v>
          </cell>
          <cell r="E2320">
            <v>42624</v>
          </cell>
          <cell r="F2320">
            <v>309024</v>
          </cell>
        </row>
        <row r="2321">
          <cell r="A2321" t="str">
            <v>ELEMENTO LUMINOSO VERDE</v>
          </cell>
          <cell r="B2321">
            <v>52000</v>
          </cell>
          <cell r="C2321" t="str">
            <v>UND</v>
          </cell>
          <cell r="D2321">
            <v>62400</v>
          </cell>
          <cell r="E2321">
            <v>9984</v>
          </cell>
          <cell r="F2321">
            <v>72384</v>
          </cell>
        </row>
        <row r="2322">
          <cell r="A2322" t="str">
            <v>ELEMENTO SONORO 110A 220V</v>
          </cell>
          <cell r="B2322">
            <v>329000</v>
          </cell>
          <cell r="C2322" t="str">
            <v>UND</v>
          </cell>
          <cell r="D2322">
            <v>394800</v>
          </cell>
          <cell r="E2322">
            <v>63168</v>
          </cell>
          <cell r="F2322">
            <v>457968</v>
          </cell>
        </row>
        <row r="2323">
          <cell r="A2323" t="str">
            <v>EMPALME /KIT FOSC400-A4-24-1BGV EN CAJA</v>
          </cell>
          <cell r="B2323">
            <v>680000</v>
          </cell>
          <cell r="C2323" t="str">
            <v>UND</v>
          </cell>
          <cell r="D2323">
            <v>816000</v>
          </cell>
          <cell r="E2323">
            <v>130560</v>
          </cell>
          <cell r="F2323">
            <v>946560</v>
          </cell>
        </row>
        <row r="2324">
          <cell r="A2324" t="str">
            <v>EMPALME 600-900 PARES</v>
          </cell>
          <cell r="B2324">
            <v>167500</v>
          </cell>
          <cell r="C2324" t="str">
            <v>UND</v>
          </cell>
          <cell r="D2324">
            <v>201000</v>
          </cell>
          <cell r="E2324">
            <v>32160</v>
          </cell>
          <cell r="F2324">
            <v>233160</v>
          </cell>
        </row>
        <row r="2325">
          <cell r="A2325" t="str">
            <v>EMPALME AUTOMATICO PARA ACSR 266.8 FARGO</v>
          </cell>
          <cell r="B2325">
            <v>43000</v>
          </cell>
          <cell r="C2325" t="str">
            <v>UND</v>
          </cell>
          <cell r="D2325">
            <v>51600</v>
          </cell>
          <cell r="E2325">
            <v>8256</v>
          </cell>
          <cell r="F2325">
            <v>59856</v>
          </cell>
        </row>
        <row r="2326">
          <cell r="A2326" t="str">
            <v>EMPALME AUTOMATICO PARA ACSR 336.4 FARGO</v>
          </cell>
          <cell r="B2326">
            <v>50000</v>
          </cell>
          <cell r="C2326" t="str">
            <v>UND</v>
          </cell>
          <cell r="D2326">
            <v>60000</v>
          </cell>
          <cell r="E2326">
            <v>9600</v>
          </cell>
          <cell r="F2326">
            <v>69600</v>
          </cell>
        </row>
        <row r="2327">
          <cell r="A2327" t="str">
            <v>EMPALME AUTOMATICO PARA ACSR 4/0 FARGO</v>
          </cell>
          <cell r="B2327">
            <v>37000</v>
          </cell>
          <cell r="C2327" t="str">
            <v>UND</v>
          </cell>
          <cell r="D2327">
            <v>44400</v>
          </cell>
          <cell r="E2327">
            <v>7104</v>
          </cell>
          <cell r="F2327">
            <v>51504</v>
          </cell>
        </row>
        <row r="2328">
          <cell r="A2328" t="str">
            <v>EMPALME CANALIZADO 10/30 PARES (530-43/8</v>
          </cell>
          <cell r="B2328">
            <v>32444.5</v>
          </cell>
          <cell r="C2328" t="str">
            <v>UND</v>
          </cell>
          <cell r="D2328">
            <v>38933.4</v>
          </cell>
          <cell r="E2328">
            <v>6229.3440000000001</v>
          </cell>
          <cell r="F2328">
            <v>45163</v>
          </cell>
        </row>
        <row r="2329">
          <cell r="A2329" t="str">
            <v>EMPALME CANALIZADO 10/30PARES (1650-30/8</v>
          </cell>
          <cell r="B2329">
            <v>30771.400390625004</v>
          </cell>
          <cell r="C2329" t="str">
            <v>UND</v>
          </cell>
          <cell r="D2329">
            <v>36925.680468750004</v>
          </cell>
          <cell r="E2329">
            <v>5908.1088750000008</v>
          </cell>
          <cell r="F2329">
            <v>42834</v>
          </cell>
        </row>
        <row r="2330">
          <cell r="A2330" t="str">
            <v>EMPALME CANALIZADO 10/50 PARES COLQUIM</v>
          </cell>
          <cell r="B2330">
            <v>28600</v>
          </cell>
          <cell r="C2330" t="str">
            <v>UND</v>
          </cell>
          <cell r="D2330">
            <v>34320</v>
          </cell>
          <cell r="E2330">
            <v>5491.2</v>
          </cell>
          <cell r="F2330">
            <v>39811</v>
          </cell>
        </row>
        <row r="2331">
          <cell r="A2331" t="str">
            <v>EMPALME CANALIZADO 150/200 PARES</v>
          </cell>
          <cell r="B2331">
            <v>49500</v>
          </cell>
          <cell r="C2331" t="str">
            <v>UND</v>
          </cell>
          <cell r="D2331">
            <v>59400</v>
          </cell>
          <cell r="E2331">
            <v>9504</v>
          </cell>
          <cell r="F2331">
            <v>68904</v>
          </cell>
        </row>
        <row r="2332">
          <cell r="A2332" t="str">
            <v>EMPALME CANALIZADO 2400 PARES COLQUIMICO</v>
          </cell>
          <cell r="B2332">
            <v>198000</v>
          </cell>
          <cell r="C2332" t="str">
            <v>UND</v>
          </cell>
          <cell r="D2332">
            <v>237600</v>
          </cell>
          <cell r="E2332">
            <v>38016</v>
          </cell>
          <cell r="F2332">
            <v>275616</v>
          </cell>
        </row>
        <row r="2333">
          <cell r="A2333" t="str">
            <v>EMPALME CANALIZADO 30/100PARES(530-75/15</v>
          </cell>
          <cell r="B2333">
            <v>43844.8984375</v>
          </cell>
          <cell r="C2333" t="str">
            <v>UND</v>
          </cell>
          <cell r="D2333">
            <v>52613.878124999996</v>
          </cell>
          <cell r="E2333">
            <v>8418.2204999999994</v>
          </cell>
          <cell r="F2333">
            <v>61032</v>
          </cell>
        </row>
        <row r="2334">
          <cell r="A2334" t="str">
            <v>EMPALME CANALIZADO 300/400 PARES COLQUIM</v>
          </cell>
          <cell r="B2334">
            <v>77000</v>
          </cell>
          <cell r="C2334" t="str">
            <v>UND</v>
          </cell>
          <cell r="D2334">
            <v>92400</v>
          </cell>
          <cell r="E2334">
            <v>14784</v>
          </cell>
          <cell r="F2334">
            <v>107184</v>
          </cell>
        </row>
        <row r="2335">
          <cell r="A2335" t="str">
            <v>EMPALME CANALIZADO 40/100 PARES ALCATEL</v>
          </cell>
          <cell r="B2335">
            <v>75000</v>
          </cell>
          <cell r="C2335" t="str">
            <v>UND</v>
          </cell>
          <cell r="D2335">
            <v>90000</v>
          </cell>
          <cell r="E2335">
            <v>14400</v>
          </cell>
          <cell r="F2335">
            <v>104400</v>
          </cell>
        </row>
        <row r="2336">
          <cell r="A2336" t="str">
            <v>EMPALME CANALIZADO 600 PARES COLQUIMICO</v>
          </cell>
          <cell r="B2336">
            <v>99000</v>
          </cell>
          <cell r="C2336" t="str">
            <v>UND</v>
          </cell>
          <cell r="D2336">
            <v>118800</v>
          </cell>
          <cell r="E2336">
            <v>19008</v>
          </cell>
          <cell r="F2336">
            <v>137808</v>
          </cell>
        </row>
        <row r="2337">
          <cell r="A2337" t="str">
            <v>EMPALME CANALIZADO 70/100 PARES</v>
          </cell>
          <cell r="B2337">
            <v>28600</v>
          </cell>
          <cell r="C2337" t="str">
            <v>UND</v>
          </cell>
          <cell r="D2337">
            <v>34320</v>
          </cell>
          <cell r="E2337">
            <v>5491.2</v>
          </cell>
          <cell r="F2337">
            <v>39811</v>
          </cell>
        </row>
        <row r="2338">
          <cell r="A2338" t="str">
            <v>EMPALME CANALIZADO 800/1200 PARES</v>
          </cell>
          <cell r="B2338">
            <v>250000</v>
          </cell>
          <cell r="C2338" t="str">
            <v>UND</v>
          </cell>
          <cell r="D2338">
            <v>300000</v>
          </cell>
          <cell r="E2338">
            <v>48000</v>
          </cell>
          <cell r="F2338">
            <v>348000</v>
          </cell>
        </row>
        <row r="2339">
          <cell r="A2339" t="str">
            <v>EMPALME CORONA 300/400 PARES</v>
          </cell>
          <cell r="B2339">
            <v>77000</v>
          </cell>
          <cell r="C2339" t="str">
            <v>UND</v>
          </cell>
          <cell r="D2339">
            <v>92400</v>
          </cell>
          <cell r="E2339">
            <v>14784</v>
          </cell>
          <cell r="F2339">
            <v>107184</v>
          </cell>
        </row>
        <row r="2340">
          <cell r="A2340" t="str">
            <v>EMPALME CORONA 600/1000 PARES</v>
          </cell>
          <cell r="B2340">
            <v>88000</v>
          </cell>
          <cell r="C2340" t="str">
            <v>UND</v>
          </cell>
          <cell r="D2340">
            <v>105600</v>
          </cell>
          <cell r="E2340">
            <v>16896</v>
          </cell>
          <cell r="F2340">
            <v>122496</v>
          </cell>
        </row>
        <row r="2341">
          <cell r="A2341" t="str">
            <v>EMPALME EN CINTA 2-2/0AWG 15KV SUBTE.</v>
          </cell>
          <cell r="B2341">
            <v>637034</v>
          </cell>
          <cell r="C2341" t="str">
            <v>UND</v>
          </cell>
          <cell r="D2341">
            <v>764440.79999999993</v>
          </cell>
          <cell r="E2341">
            <v>122310.52799999999</v>
          </cell>
          <cell r="F2341">
            <v>886751</v>
          </cell>
        </row>
        <row r="2342">
          <cell r="A2342" t="str">
            <v>EMPALME EN CINTA 3/0-400MCM 15KV SUBTE.</v>
          </cell>
          <cell r="B2342">
            <v>1002982</v>
          </cell>
          <cell r="C2342" t="str">
            <v>UND</v>
          </cell>
          <cell r="D2342">
            <v>1203578.3999999999</v>
          </cell>
          <cell r="E2342">
            <v>192572.54399999999</v>
          </cell>
          <cell r="F2342">
            <v>1396151</v>
          </cell>
        </row>
        <row r="2343">
          <cell r="A2343" t="str">
            <v>EMPALME EN CINTA Y RESINA 2-250MCM 15KV</v>
          </cell>
          <cell r="B2343">
            <v>1389089</v>
          </cell>
          <cell r="C2343" t="str">
            <v>UND</v>
          </cell>
          <cell r="D2343">
            <v>1666906.8</v>
          </cell>
          <cell r="E2343">
            <v>266705.08799999999</v>
          </cell>
          <cell r="F2343">
            <v>1933612</v>
          </cell>
        </row>
        <row r="2344">
          <cell r="A2344" t="str">
            <v>EMPALME FIBRA OPTICA FOSC 400 A4 16-32</v>
          </cell>
          <cell r="B2344">
            <v>147156.90625</v>
          </cell>
          <cell r="C2344" t="str">
            <v>UND</v>
          </cell>
          <cell r="D2344">
            <v>176588.28750000001</v>
          </cell>
          <cell r="E2344">
            <v>28254.126</v>
          </cell>
          <cell r="F2344">
            <v>204842</v>
          </cell>
        </row>
        <row r="2345">
          <cell r="A2345" t="str">
            <v>EMPALME MODULAR DESCONECTABLE 3- 750 KCM</v>
          </cell>
          <cell r="B2345">
            <v>982020</v>
          </cell>
          <cell r="C2345" t="str">
            <v>UND</v>
          </cell>
          <cell r="D2345">
            <v>1178424</v>
          </cell>
          <cell r="E2345">
            <v>188547.84</v>
          </cell>
          <cell r="F2345">
            <v>1366972</v>
          </cell>
        </row>
        <row r="2346">
          <cell r="A2346" t="str">
            <v>EMPALME PREMOLDEADO 1/0 QSII 15KV</v>
          </cell>
          <cell r="B2346">
            <v>271347</v>
          </cell>
          <cell r="C2346" t="str">
            <v>UND</v>
          </cell>
          <cell r="D2346">
            <v>325616.39999999997</v>
          </cell>
          <cell r="E2346">
            <v>52098.623999999996</v>
          </cell>
          <cell r="F2346">
            <v>377715</v>
          </cell>
        </row>
        <row r="2347">
          <cell r="A2347" t="str">
            <v>EMPALME PREMOLDEADO 2 QSII 15KV</v>
          </cell>
          <cell r="B2347">
            <v>271347</v>
          </cell>
          <cell r="C2347" t="str">
            <v>UND</v>
          </cell>
          <cell r="D2347">
            <v>325616.39999999997</v>
          </cell>
          <cell r="E2347">
            <v>52098.623999999996</v>
          </cell>
          <cell r="F2347">
            <v>377715</v>
          </cell>
        </row>
        <row r="2348">
          <cell r="A2348" t="str">
            <v>EMPALME PREMOLDEADO 2/0 QSII 15KV</v>
          </cell>
          <cell r="B2348">
            <v>288967</v>
          </cell>
          <cell r="C2348" t="str">
            <v>UND</v>
          </cell>
          <cell r="D2348">
            <v>346760.39999999997</v>
          </cell>
          <cell r="E2348">
            <v>55481.663999999997</v>
          </cell>
          <cell r="F2348">
            <v>402242</v>
          </cell>
        </row>
        <row r="2349">
          <cell r="A2349" t="str">
            <v>EMPALME PREMOLDEADO 4 QSII 15KV</v>
          </cell>
          <cell r="B2349">
            <v>271347</v>
          </cell>
          <cell r="C2349" t="str">
            <v>UND</v>
          </cell>
          <cell r="D2349">
            <v>325616.39999999997</v>
          </cell>
          <cell r="E2349">
            <v>52098.623999999996</v>
          </cell>
          <cell r="F2349">
            <v>377715</v>
          </cell>
        </row>
        <row r="2350">
          <cell r="A2350" t="str">
            <v>EMPALME PREMOLDEADO 4/0 QSII 15KV</v>
          </cell>
          <cell r="B2350">
            <v>288967</v>
          </cell>
          <cell r="C2350" t="str">
            <v>UND</v>
          </cell>
          <cell r="D2350">
            <v>346760.39999999997</v>
          </cell>
          <cell r="E2350">
            <v>55481.663999999997</v>
          </cell>
          <cell r="F2350">
            <v>402242</v>
          </cell>
        </row>
        <row r="2351">
          <cell r="A2351" t="str">
            <v>EMPALME RECTOS Y DERIV  RESINA 6-2/0</v>
          </cell>
          <cell r="B2351">
            <v>80550</v>
          </cell>
          <cell r="C2351" t="str">
            <v>UND</v>
          </cell>
          <cell r="D2351">
            <v>96660</v>
          </cell>
          <cell r="E2351">
            <v>15465.6</v>
          </cell>
          <cell r="F2351">
            <v>112126</v>
          </cell>
        </row>
        <row r="2352">
          <cell r="A2352" t="str">
            <v>EMPALME RECTOS Y DERIV RESINA 6-2/0 2XJU</v>
          </cell>
          <cell r="B2352">
            <v>71106</v>
          </cell>
          <cell r="C2352" t="str">
            <v>UND</v>
          </cell>
          <cell r="D2352">
            <v>85327.2</v>
          </cell>
          <cell r="E2352">
            <v>13652.351999999999</v>
          </cell>
          <cell r="F2352">
            <v>98980</v>
          </cell>
        </row>
        <row r="2353">
          <cell r="A2353" t="str">
            <v>EMPALME RECTOS Y DERIV RESINA 6-2/0 4XJU</v>
          </cell>
          <cell r="B2353">
            <v>119423</v>
          </cell>
          <cell r="C2353" t="str">
            <v>UND</v>
          </cell>
          <cell r="D2353">
            <v>143307.6</v>
          </cell>
          <cell r="E2353">
            <v>22929.216</v>
          </cell>
          <cell r="F2353">
            <v>166237</v>
          </cell>
        </row>
        <row r="2354">
          <cell r="A2354" t="str">
            <v>EMPALME RECTOS Y EN DERIVACIÓN 8-4 1000V</v>
          </cell>
          <cell r="B2354">
            <v>66718</v>
          </cell>
          <cell r="C2354" t="str">
            <v>UND</v>
          </cell>
          <cell r="D2354">
            <v>80061.599999999991</v>
          </cell>
          <cell r="E2354">
            <v>12809.856</v>
          </cell>
          <cell r="F2354">
            <v>92871</v>
          </cell>
        </row>
        <row r="2355">
          <cell r="A2355" t="str">
            <v>EMPALME SIN CINTA Y RESINA 2-250MCM 35KV</v>
          </cell>
          <cell r="B2355">
            <v>1832649</v>
          </cell>
          <cell r="C2355" t="str">
            <v>UND</v>
          </cell>
          <cell r="D2355">
            <v>2199178.7999999998</v>
          </cell>
          <cell r="E2355">
            <v>351868.60799999995</v>
          </cell>
          <cell r="F2355">
            <v>2551047</v>
          </cell>
        </row>
        <row r="2356">
          <cell r="A2356" t="str">
            <v>EMPALME VENTILADO 10/50 COLQUIIMICO</v>
          </cell>
          <cell r="B2356">
            <v>18480</v>
          </cell>
          <cell r="C2356" t="str">
            <v>UND</v>
          </cell>
          <cell r="D2356">
            <v>22176</v>
          </cell>
          <cell r="E2356">
            <v>3548.16</v>
          </cell>
          <cell r="F2356">
            <v>25724</v>
          </cell>
        </row>
        <row r="2357">
          <cell r="A2357" t="str">
            <v>EMPALME VENTILADO 100/200 COLQUIMICO</v>
          </cell>
          <cell r="B2357">
            <v>22000</v>
          </cell>
          <cell r="C2357" t="str">
            <v>UND</v>
          </cell>
          <cell r="D2357">
            <v>26400</v>
          </cell>
          <cell r="E2357">
            <v>4224</v>
          </cell>
          <cell r="F2357">
            <v>30624</v>
          </cell>
        </row>
        <row r="2358">
          <cell r="A2358" t="str">
            <v>EMPALME VENTILADO MURAL-AEREO 1000/1200P</v>
          </cell>
          <cell r="B2358">
            <v>112200</v>
          </cell>
          <cell r="C2358" t="str">
            <v>UND</v>
          </cell>
          <cell r="D2358">
            <v>134640</v>
          </cell>
          <cell r="E2358">
            <v>21542.400000000001</v>
          </cell>
          <cell r="F2358">
            <v>156182</v>
          </cell>
        </row>
        <row r="2359">
          <cell r="A2359" t="str">
            <v>EMPAQUE ESTANQUEIDA PARA SOPORTE</v>
          </cell>
          <cell r="B2359">
            <v>8600</v>
          </cell>
          <cell r="C2359" t="str">
            <v>UND</v>
          </cell>
          <cell r="D2359">
            <v>10320</v>
          </cell>
          <cell r="E2359">
            <v>1651.2</v>
          </cell>
          <cell r="F2359">
            <v>11971</v>
          </cell>
        </row>
        <row r="2360">
          <cell r="A2360" t="str">
            <v>EMPAQUE ESTANQUEIDA PARA TUBO</v>
          </cell>
          <cell r="B2360">
            <v>8000</v>
          </cell>
          <cell r="C2360" t="str">
            <v>UND</v>
          </cell>
          <cell r="D2360">
            <v>9600</v>
          </cell>
          <cell r="E2360">
            <v>1536</v>
          </cell>
          <cell r="F2360">
            <v>11136</v>
          </cell>
        </row>
        <row r="2361">
          <cell r="A2361" t="str">
            <v>ENCAPSULANTE CASCHEM 165-1500 GR</v>
          </cell>
          <cell r="B2361">
            <v>28454.800781250004</v>
          </cell>
          <cell r="C2361" t="str">
            <v>UND</v>
          </cell>
          <cell r="D2361">
            <v>34145.760937500003</v>
          </cell>
          <cell r="E2361">
            <v>5463.321750000001</v>
          </cell>
          <cell r="F2361">
            <v>39609</v>
          </cell>
        </row>
        <row r="2362">
          <cell r="A2362" t="str">
            <v>ENCAPSULANTE CASCHEM 165-3000GR</v>
          </cell>
          <cell r="B2362">
            <v>44933.8984375</v>
          </cell>
          <cell r="C2362" t="str">
            <v>UND</v>
          </cell>
          <cell r="D2362">
            <v>53920.678124999999</v>
          </cell>
          <cell r="E2362">
            <v>8627.3084999999992</v>
          </cell>
          <cell r="F2362">
            <v>62548</v>
          </cell>
        </row>
        <row r="2363">
          <cell r="A2363" t="str">
            <v>ENCAPSULANTE CASCHEM 165-500 GR</v>
          </cell>
          <cell r="B2363">
            <v>15206.400390624998</v>
          </cell>
          <cell r="C2363" t="str">
            <v>UND</v>
          </cell>
          <cell r="D2363">
            <v>18247.680468749997</v>
          </cell>
          <cell r="E2363">
            <v>2919.6288749999994</v>
          </cell>
          <cell r="F2363">
            <v>21167</v>
          </cell>
        </row>
        <row r="2364">
          <cell r="A2364" t="str">
            <v>ENCAPSULANTE CASCHEM 165-750 GR</v>
          </cell>
          <cell r="B2364">
            <v>16319.599609375</v>
          </cell>
          <cell r="C2364" t="str">
            <v>UND</v>
          </cell>
          <cell r="D2364">
            <v>19583.51953125</v>
          </cell>
          <cell r="E2364">
            <v>3133.3631249999999</v>
          </cell>
          <cell r="F2364">
            <v>22717</v>
          </cell>
        </row>
        <row r="2365">
          <cell r="A2365" t="str">
            <v>ENCLAVAMIENTO D09-D32</v>
          </cell>
          <cell r="B2365">
            <v>47000</v>
          </cell>
          <cell r="C2365" t="str">
            <v>UND</v>
          </cell>
          <cell r="D2365">
            <v>56400</v>
          </cell>
          <cell r="E2365">
            <v>9024</v>
          </cell>
          <cell r="F2365">
            <v>65424</v>
          </cell>
        </row>
        <row r="2366">
          <cell r="A2366" t="str">
            <v>ENCLAVAMIENTO LC1D-40-50-65 2NC</v>
          </cell>
          <cell r="B2366">
            <v>69000</v>
          </cell>
          <cell r="C2366" t="str">
            <v>UND</v>
          </cell>
          <cell r="D2366">
            <v>82800</v>
          </cell>
          <cell r="E2366">
            <v>13248</v>
          </cell>
          <cell r="F2366">
            <v>96048</v>
          </cell>
        </row>
        <row r="2367">
          <cell r="A2367" t="str">
            <v>ENCLAVAMIENTO LC1-D80-D95 2NC</v>
          </cell>
          <cell r="B2367">
            <v>74000</v>
          </cell>
          <cell r="C2367" t="str">
            <v>UND</v>
          </cell>
          <cell r="D2367">
            <v>88800</v>
          </cell>
          <cell r="E2367">
            <v>14208</v>
          </cell>
          <cell r="F2367">
            <v>103008</v>
          </cell>
        </row>
        <row r="2368">
          <cell r="A2368" t="str">
            <v>ENCLAVAMIENTO MECANICO</v>
          </cell>
          <cell r="B2368">
            <v>247837.70312500003</v>
          </cell>
          <cell r="C2368" t="str">
            <v>UND</v>
          </cell>
          <cell r="D2368">
            <v>297405.24375000002</v>
          </cell>
          <cell r="E2368">
            <v>47584.839000000007</v>
          </cell>
          <cell r="F2368">
            <v>344990</v>
          </cell>
        </row>
        <row r="2369">
          <cell r="A2369" t="str">
            <v>ENCLAVAMIENTO MECANICO 3TF68</v>
          </cell>
          <cell r="B2369">
            <v>42420</v>
          </cell>
          <cell r="C2369" t="str">
            <v>UND</v>
          </cell>
          <cell r="D2369">
            <v>50904</v>
          </cell>
          <cell r="E2369">
            <v>8144.64</v>
          </cell>
          <cell r="F2369">
            <v>59049</v>
          </cell>
        </row>
        <row r="2370">
          <cell r="A2370" t="str">
            <v>ENCLAVAMIENTO MECANICO 3TX4091-1A</v>
          </cell>
          <cell r="B2370">
            <v>55800</v>
          </cell>
          <cell r="C2370" t="str">
            <v>UND</v>
          </cell>
          <cell r="D2370">
            <v>66960</v>
          </cell>
          <cell r="E2370">
            <v>10713.6</v>
          </cell>
          <cell r="F2370">
            <v>77674</v>
          </cell>
        </row>
        <row r="2371">
          <cell r="A2371" t="str">
            <v>ENCLAVAMIENTO MECANICO 5K8299071B ABB</v>
          </cell>
          <cell r="B2371">
            <v>45136</v>
          </cell>
          <cell r="C2371" t="str">
            <v>UND</v>
          </cell>
          <cell r="D2371">
            <v>54163.199999999997</v>
          </cell>
          <cell r="E2371">
            <v>8666.1119999999992</v>
          </cell>
          <cell r="F2371">
            <v>62829</v>
          </cell>
        </row>
        <row r="2372">
          <cell r="A2372" t="str">
            <v>ENCLAVAMIENTO MECANICO NEMA 00-2C.HAMMER</v>
          </cell>
          <cell r="B2372">
            <v>12355</v>
          </cell>
          <cell r="C2372" t="str">
            <v>UND</v>
          </cell>
          <cell r="D2372">
            <v>14826</v>
          </cell>
          <cell r="E2372">
            <v>2372.16</v>
          </cell>
          <cell r="F2372">
            <v>17198</v>
          </cell>
        </row>
        <row r="2373">
          <cell r="A2373" t="str">
            <v>ENCLAVAMIENTO MECANICO VM1 BBC</v>
          </cell>
          <cell r="B2373">
            <v>2000</v>
          </cell>
          <cell r="C2373" t="str">
            <v>UND</v>
          </cell>
          <cell r="D2373">
            <v>2400</v>
          </cell>
          <cell r="E2373">
            <v>384</v>
          </cell>
          <cell r="F2373">
            <v>2784</v>
          </cell>
        </row>
        <row r="2374">
          <cell r="A2374" t="str">
            <v>ENERSIS  - SOFTWARE /BANDEJA TELEMEDIDA</v>
          </cell>
          <cell r="B2374">
            <v>836000</v>
          </cell>
          <cell r="C2374" t="str">
            <v>UND</v>
          </cell>
          <cell r="D2374">
            <v>1003200</v>
          </cell>
          <cell r="E2374">
            <v>160512</v>
          </cell>
          <cell r="F2374">
            <v>1163712</v>
          </cell>
        </row>
        <row r="2375">
          <cell r="A2375" t="str">
            <v>EQUIPO VARIADOR DE VEL.5HP 220V TM</v>
          </cell>
          <cell r="B2375">
            <v>1183156</v>
          </cell>
          <cell r="C2375" t="str">
            <v>UND</v>
          </cell>
          <cell r="D2375">
            <v>1419787.2</v>
          </cell>
          <cell r="E2375">
            <v>227165.95199999999</v>
          </cell>
          <cell r="F2375">
            <v>1646953</v>
          </cell>
        </row>
        <row r="2376">
          <cell r="A2376" t="str">
            <v>ESCALERA GALVANIZADA 0.50X11/2X3/16X3MTS</v>
          </cell>
          <cell r="B2376">
            <v>35000</v>
          </cell>
          <cell r="C2376" t="str">
            <v>UND</v>
          </cell>
          <cell r="D2376">
            <v>42000</v>
          </cell>
          <cell r="E2376">
            <v>6720</v>
          </cell>
          <cell r="F2376">
            <v>48720</v>
          </cell>
        </row>
        <row r="2377">
          <cell r="A2377" t="str">
            <v>ESCALERA GAVANIZADA 0.40X11/2X3/16X3MTS</v>
          </cell>
          <cell r="B2377">
            <v>30000</v>
          </cell>
          <cell r="C2377" t="str">
            <v>UND</v>
          </cell>
          <cell r="D2377">
            <v>36000</v>
          </cell>
          <cell r="E2377">
            <v>5760</v>
          </cell>
          <cell r="F2377">
            <v>41760</v>
          </cell>
        </row>
        <row r="2378">
          <cell r="A2378" t="str">
            <v>ESLABON DE PASADOR Y OJAL ICEL 1611</v>
          </cell>
          <cell r="B2378">
            <v>3300</v>
          </cell>
          <cell r="C2378" t="str">
            <v>UND</v>
          </cell>
          <cell r="D2378">
            <v>3960</v>
          </cell>
          <cell r="E2378">
            <v>633.6</v>
          </cell>
          <cell r="F2378">
            <v>4594</v>
          </cell>
        </row>
        <row r="2379">
          <cell r="A2379" t="str">
            <v>ESLABON PASADOR CON GANCHO</v>
          </cell>
          <cell r="B2379">
            <v>2500</v>
          </cell>
          <cell r="C2379" t="str">
            <v>UND</v>
          </cell>
          <cell r="D2379">
            <v>3000</v>
          </cell>
          <cell r="E2379">
            <v>480</v>
          </cell>
          <cell r="F2379">
            <v>3480</v>
          </cell>
        </row>
        <row r="2380">
          <cell r="A2380" t="str">
            <v>ESLABON PASADOR-OJAL 5/8</v>
          </cell>
          <cell r="B2380">
            <v>3011</v>
          </cell>
          <cell r="C2380" t="str">
            <v>UND</v>
          </cell>
          <cell r="D2380">
            <v>3613.2</v>
          </cell>
          <cell r="E2380">
            <v>578.11199999999997</v>
          </cell>
          <cell r="F2380">
            <v>4191</v>
          </cell>
        </row>
        <row r="2381">
          <cell r="A2381" t="str">
            <v>ESLABON SENCILLO 1/2</v>
          </cell>
          <cell r="B2381">
            <v>938</v>
          </cell>
          <cell r="C2381" t="str">
            <v>UND</v>
          </cell>
          <cell r="D2381">
            <v>1125.5999999999999</v>
          </cell>
          <cell r="E2381">
            <v>180.09599999999998</v>
          </cell>
          <cell r="F2381">
            <v>1306</v>
          </cell>
        </row>
        <row r="2382">
          <cell r="A2382" t="str">
            <v>ESPACIADOR EN L 21/2X21/2X0.35M</v>
          </cell>
          <cell r="B2382">
            <v>3000</v>
          </cell>
          <cell r="C2382" t="str">
            <v>UND</v>
          </cell>
          <cell r="D2382">
            <v>3600</v>
          </cell>
          <cell r="E2382">
            <v>576</v>
          </cell>
          <cell r="F2382">
            <v>4176</v>
          </cell>
        </row>
        <row r="2383">
          <cell r="A2383" t="str">
            <v>ESPARRAGO 3/4X12"</v>
          </cell>
          <cell r="B2383">
            <v>3381</v>
          </cell>
          <cell r="C2383" t="str">
            <v>UND</v>
          </cell>
          <cell r="D2383">
            <v>4057.2</v>
          </cell>
          <cell r="E2383">
            <v>649.15199999999993</v>
          </cell>
          <cell r="F2383">
            <v>4706</v>
          </cell>
        </row>
        <row r="2384">
          <cell r="A2384" t="str">
            <v>ESPARRAGO 3/4X14</v>
          </cell>
          <cell r="B2384">
            <v>3000</v>
          </cell>
          <cell r="C2384" t="str">
            <v>UND</v>
          </cell>
          <cell r="D2384">
            <v>3600</v>
          </cell>
          <cell r="E2384">
            <v>576</v>
          </cell>
          <cell r="F2384">
            <v>4176</v>
          </cell>
        </row>
        <row r="2385">
          <cell r="A2385" t="str">
            <v>ESPARRAGO 3/4X16</v>
          </cell>
          <cell r="B2385">
            <v>3200</v>
          </cell>
          <cell r="C2385" t="str">
            <v>UND</v>
          </cell>
          <cell r="D2385">
            <v>3840</v>
          </cell>
          <cell r="E2385">
            <v>614.4</v>
          </cell>
          <cell r="F2385">
            <v>4454</v>
          </cell>
        </row>
        <row r="2386">
          <cell r="A2386" t="str">
            <v>ESPARRAGO 3/8 X 5"</v>
          </cell>
          <cell r="B2386">
            <v>500</v>
          </cell>
          <cell r="C2386" t="str">
            <v>UND</v>
          </cell>
          <cell r="D2386">
            <v>600</v>
          </cell>
          <cell r="E2386">
            <v>96</v>
          </cell>
          <cell r="F2386">
            <v>696</v>
          </cell>
        </row>
        <row r="2387">
          <cell r="A2387" t="str">
            <v>ESPARRAGO 5/8X10"</v>
          </cell>
          <cell r="B2387">
            <v>4389</v>
          </cell>
          <cell r="C2387" t="str">
            <v>UND</v>
          </cell>
          <cell r="D2387">
            <v>5266.8</v>
          </cell>
          <cell r="E2387">
            <v>842.6880000000001</v>
          </cell>
          <cell r="F2387">
            <v>6109</v>
          </cell>
        </row>
        <row r="2388">
          <cell r="A2388" t="str">
            <v>ESPARRAGO 5/8X12"</v>
          </cell>
          <cell r="B2388">
            <v>4895</v>
          </cell>
          <cell r="C2388" t="str">
            <v>UND</v>
          </cell>
          <cell r="D2388">
            <v>5874</v>
          </cell>
          <cell r="E2388">
            <v>939.84</v>
          </cell>
          <cell r="F2388">
            <v>6814</v>
          </cell>
        </row>
        <row r="2389">
          <cell r="A2389" t="str">
            <v>ESPARRAGO 5/8X14"</v>
          </cell>
          <cell r="B2389">
            <v>2649</v>
          </cell>
          <cell r="C2389" t="str">
            <v>UND</v>
          </cell>
          <cell r="D2389">
            <v>3178.7999999999997</v>
          </cell>
          <cell r="E2389">
            <v>508.60799999999995</v>
          </cell>
          <cell r="F2389">
            <v>3687</v>
          </cell>
        </row>
        <row r="2390">
          <cell r="A2390" t="str">
            <v>ESPARRAGO 5/8X16"</v>
          </cell>
          <cell r="B2390">
            <v>2807</v>
          </cell>
          <cell r="C2390" t="str">
            <v>UND</v>
          </cell>
          <cell r="D2390">
            <v>3368.4</v>
          </cell>
          <cell r="E2390">
            <v>538.94400000000007</v>
          </cell>
          <cell r="F2390">
            <v>3907</v>
          </cell>
        </row>
        <row r="2391">
          <cell r="A2391" t="str">
            <v>ESPARRAGO 5/8X18"</v>
          </cell>
          <cell r="B2391">
            <v>2992</v>
          </cell>
          <cell r="C2391" t="str">
            <v>UND</v>
          </cell>
          <cell r="D2391">
            <v>3590.4</v>
          </cell>
          <cell r="E2391">
            <v>574.46400000000006</v>
          </cell>
          <cell r="F2391">
            <v>4165</v>
          </cell>
        </row>
        <row r="2392">
          <cell r="A2392" t="str">
            <v>ESPARRAGO 5/8X20"</v>
          </cell>
          <cell r="B2392">
            <v>3124</v>
          </cell>
          <cell r="C2392" t="str">
            <v>UND</v>
          </cell>
          <cell r="D2392">
            <v>3748.7999999999997</v>
          </cell>
          <cell r="E2392">
            <v>599.80799999999999</v>
          </cell>
          <cell r="F2392">
            <v>4349</v>
          </cell>
        </row>
        <row r="2393">
          <cell r="A2393" t="str">
            <v>ESPARRAGO 5/8X22"</v>
          </cell>
          <cell r="B2393">
            <v>3282</v>
          </cell>
          <cell r="C2393" t="str">
            <v>UND</v>
          </cell>
          <cell r="D2393">
            <v>3938.3999999999996</v>
          </cell>
          <cell r="E2393">
            <v>630.14400000000001</v>
          </cell>
          <cell r="F2393">
            <v>4569</v>
          </cell>
        </row>
        <row r="2394">
          <cell r="A2394" t="str">
            <v>ESPARRAGO 5/8X24"</v>
          </cell>
          <cell r="B2394">
            <v>3441</v>
          </cell>
          <cell r="C2394" t="str">
            <v>UND</v>
          </cell>
          <cell r="D2394">
            <v>4129.2</v>
          </cell>
          <cell r="E2394">
            <v>660.67200000000003</v>
          </cell>
          <cell r="F2394">
            <v>4790</v>
          </cell>
        </row>
        <row r="2395">
          <cell r="A2395" t="str">
            <v>ESPARRAGO 5/8X8"</v>
          </cell>
          <cell r="B2395">
            <v>2132</v>
          </cell>
          <cell r="C2395" t="str">
            <v>UND</v>
          </cell>
          <cell r="D2395">
            <v>2558.4</v>
          </cell>
          <cell r="E2395">
            <v>409.34400000000005</v>
          </cell>
          <cell r="F2395">
            <v>2968</v>
          </cell>
        </row>
        <row r="2396">
          <cell r="A2396" t="str">
            <v>ESPIRAL DEXON 1/2</v>
          </cell>
          <cell r="B2396">
            <v>10900</v>
          </cell>
          <cell r="C2396" t="str">
            <v>UND</v>
          </cell>
          <cell r="D2396">
            <v>13080</v>
          </cell>
          <cell r="E2396">
            <v>2092.8000000000002</v>
          </cell>
          <cell r="F2396">
            <v>15173</v>
          </cell>
        </row>
        <row r="2397">
          <cell r="A2397" t="str">
            <v>ESTACION DE MANDO 2 BOTONES G.E.METALICO</v>
          </cell>
          <cell r="B2397">
            <v>2000</v>
          </cell>
          <cell r="C2397" t="str">
            <v>UND</v>
          </cell>
          <cell r="D2397">
            <v>2400</v>
          </cell>
          <cell r="E2397">
            <v>384</v>
          </cell>
          <cell r="F2397">
            <v>2784</v>
          </cell>
        </row>
        <row r="2398">
          <cell r="A2398" t="str">
            <v>ESTACION DE MANDO 2 BOTONES G.E/MET</v>
          </cell>
          <cell r="B2398">
            <v>2000</v>
          </cell>
          <cell r="C2398" t="str">
            <v>UND</v>
          </cell>
          <cell r="D2398">
            <v>2400</v>
          </cell>
          <cell r="E2398">
            <v>384</v>
          </cell>
          <cell r="F2398">
            <v>2784</v>
          </cell>
        </row>
        <row r="2399">
          <cell r="A2399" t="str">
            <v>ESTACION DE MANDO 3 BOTONES WESTINGHOUSE</v>
          </cell>
          <cell r="B2399">
            <v>2000</v>
          </cell>
          <cell r="C2399" t="str">
            <v>UND</v>
          </cell>
          <cell r="D2399">
            <v>2400</v>
          </cell>
          <cell r="E2399">
            <v>384</v>
          </cell>
          <cell r="F2399">
            <v>2784</v>
          </cell>
        </row>
        <row r="2400">
          <cell r="A2400" t="str">
            <v>ESTACION DE MANDO 4 PULSADORES G.E.</v>
          </cell>
          <cell r="B2400">
            <v>2000</v>
          </cell>
          <cell r="C2400" t="str">
            <v>UND</v>
          </cell>
          <cell r="D2400">
            <v>2400</v>
          </cell>
          <cell r="E2400">
            <v>384</v>
          </cell>
          <cell r="F2400">
            <v>2784</v>
          </cell>
        </row>
        <row r="2401">
          <cell r="A2401" t="str">
            <v>ESTACION DE MANDO COLGANTE</v>
          </cell>
          <cell r="B2401">
            <v>136000</v>
          </cell>
          <cell r="C2401" t="str">
            <v>UND</v>
          </cell>
          <cell r="D2401">
            <v>163200</v>
          </cell>
          <cell r="E2401">
            <v>26112</v>
          </cell>
          <cell r="F2401">
            <v>189312</v>
          </cell>
        </row>
        <row r="2402">
          <cell r="A2402" t="str">
            <v>ESTACION DE MANDO CON ENCLAVAMIENTO</v>
          </cell>
          <cell r="B2402">
            <v>74000</v>
          </cell>
          <cell r="C2402" t="str">
            <v>UND</v>
          </cell>
          <cell r="D2402">
            <v>88800</v>
          </cell>
          <cell r="E2402">
            <v>14208</v>
          </cell>
          <cell r="F2402">
            <v>103008</v>
          </cell>
        </row>
        <row r="2403">
          <cell r="A2403" t="str">
            <v>ESTACION DE MANDO NEGRO/ROJO PLASTICO</v>
          </cell>
          <cell r="B2403">
            <v>2000</v>
          </cell>
          <cell r="C2403" t="str">
            <v>UND</v>
          </cell>
          <cell r="D2403">
            <v>2400</v>
          </cell>
          <cell r="E2403">
            <v>384</v>
          </cell>
          <cell r="F2403">
            <v>2784</v>
          </cell>
        </row>
        <row r="2404">
          <cell r="A2404" t="str">
            <v>ESTACION DE MANDO START STOP PLAS/CHINA</v>
          </cell>
          <cell r="B2404">
            <v>2000</v>
          </cell>
          <cell r="C2404" t="str">
            <v>UND</v>
          </cell>
          <cell r="D2404">
            <v>2400</v>
          </cell>
          <cell r="E2404">
            <v>384</v>
          </cell>
          <cell r="F2404">
            <v>2784</v>
          </cell>
        </row>
        <row r="2405">
          <cell r="A2405" t="str">
            <v>ESTACION DE MANDO VERDE ROJO PILOTO META</v>
          </cell>
          <cell r="B2405">
            <v>2000</v>
          </cell>
          <cell r="C2405" t="str">
            <v>UND</v>
          </cell>
          <cell r="D2405">
            <v>2400</v>
          </cell>
          <cell r="E2405">
            <v>384</v>
          </cell>
          <cell r="F2405">
            <v>2784</v>
          </cell>
        </row>
        <row r="2406">
          <cell r="A2406" t="str">
            <v>ESTACION DE MANDO VERDE/ROJO METALICO</v>
          </cell>
          <cell r="B2406">
            <v>2000</v>
          </cell>
          <cell r="C2406" t="str">
            <v>UND</v>
          </cell>
          <cell r="D2406">
            <v>2400</v>
          </cell>
          <cell r="E2406">
            <v>384</v>
          </cell>
          <cell r="F2406">
            <v>2784</v>
          </cell>
        </row>
        <row r="2407">
          <cell r="A2407" t="str">
            <v>ESTACION DE MANDO3 BOTONES CHINA PLASTCO</v>
          </cell>
          <cell r="B2407">
            <v>2000</v>
          </cell>
          <cell r="C2407" t="str">
            <v>UND</v>
          </cell>
          <cell r="D2407">
            <v>2400</v>
          </cell>
          <cell r="E2407">
            <v>384</v>
          </cell>
          <cell r="F2407">
            <v>2784</v>
          </cell>
        </row>
        <row r="2408">
          <cell r="A2408" t="str">
            <v>ESTACION MANDO CAJA PLASTICA 1PULS ROJO</v>
          </cell>
          <cell r="B2408">
            <v>67000</v>
          </cell>
          <cell r="C2408" t="str">
            <v>UND</v>
          </cell>
          <cell r="D2408">
            <v>80400</v>
          </cell>
          <cell r="E2408">
            <v>12864</v>
          </cell>
          <cell r="F2408">
            <v>93264</v>
          </cell>
        </row>
        <row r="2409">
          <cell r="A2409" t="str">
            <v>ESTACION MANDO CAJA PLASTICA 1PULS.ROJO</v>
          </cell>
          <cell r="B2409">
            <v>54000</v>
          </cell>
          <cell r="C2409" t="str">
            <v>UND</v>
          </cell>
          <cell r="D2409">
            <v>64800</v>
          </cell>
          <cell r="E2409">
            <v>10368</v>
          </cell>
          <cell r="F2409">
            <v>75168</v>
          </cell>
        </row>
        <row r="2410">
          <cell r="A2410" t="str">
            <v>ESTACION MANDO CAJA PLASTICA 1PULS.VERDE</v>
          </cell>
          <cell r="B2410">
            <v>54000</v>
          </cell>
          <cell r="C2410" t="str">
            <v>UND</v>
          </cell>
          <cell r="D2410">
            <v>64800</v>
          </cell>
          <cell r="E2410">
            <v>10368</v>
          </cell>
          <cell r="F2410">
            <v>75168</v>
          </cell>
        </row>
        <row r="2411">
          <cell r="A2411" t="str">
            <v>ESTACION MANDO CAJA PLASTICA 2PULS 1ROJO</v>
          </cell>
          <cell r="B2411">
            <v>105000</v>
          </cell>
          <cell r="C2411" t="str">
            <v>UND</v>
          </cell>
          <cell r="D2411">
            <v>126000</v>
          </cell>
          <cell r="E2411">
            <v>20160</v>
          </cell>
          <cell r="F2411">
            <v>146160</v>
          </cell>
        </row>
        <row r="2412">
          <cell r="A2412" t="str">
            <v>ESTACION MANDO CAJA PLASTICA 2PULS. 1-0</v>
          </cell>
          <cell r="B2412">
            <v>80000</v>
          </cell>
          <cell r="C2412" t="str">
            <v>UND</v>
          </cell>
          <cell r="D2412">
            <v>96000</v>
          </cell>
          <cell r="E2412">
            <v>15360</v>
          </cell>
          <cell r="F2412">
            <v>111360</v>
          </cell>
        </row>
        <row r="2413">
          <cell r="A2413" t="str">
            <v>ESTACION MANDO CAJA PLASTICA PULS2VER 1R</v>
          </cell>
          <cell r="B2413">
            <v>114000</v>
          </cell>
          <cell r="C2413" t="str">
            <v>UND</v>
          </cell>
          <cell r="D2413">
            <v>136800</v>
          </cell>
          <cell r="E2413">
            <v>21888</v>
          </cell>
          <cell r="F2413">
            <v>158688</v>
          </cell>
        </row>
        <row r="2414">
          <cell r="A2414" t="str">
            <v>ESTACION MANDO CAJA PLASTICA R2M/11/I</v>
          </cell>
          <cell r="B2414">
            <v>100600</v>
          </cell>
          <cell r="C2414" t="str">
            <v>UND</v>
          </cell>
          <cell r="D2414">
            <v>120720</v>
          </cell>
          <cell r="E2414">
            <v>19315.2</v>
          </cell>
          <cell r="F2414">
            <v>140035</v>
          </cell>
        </row>
        <row r="2415">
          <cell r="A2415" t="str">
            <v>ESTACION MANDO COLGANTE 2PULSADORES</v>
          </cell>
          <cell r="B2415">
            <v>284000</v>
          </cell>
          <cell r="C2415" t="str">
            <v>UND</v>
          </cell>
          <cell r="D2415">
            <v>340800</v>
          </cell>
          <cell r="E2415">
            <v>54528</v>
          </cell>
          <cell r="F2415">
            <v>395328</v>
          </cell>
        </row>
        <row r="2416">
          <cell r="A2416" t="str">
            <v>ESTACION MANDO COLGANTE 4PULSADORES</v>
          </cell>
          <cell r="B2416">
            <v>374000</v>
          </cell>
          <cell r="C2416" t="str">
            <v>UND</v>
          </cell>
          <cell r="D2416">
            <v>448800</v>
          </cell>
          <cell r="E2416">
            <v>71808</v>
          </cell>
          <cell r="F2416">
            <v>520608</v>
          </cell>
        </row>
        <row r="2417">
          <cell r="A2417" t="str">
            <v>ESTACION MANDO COLGANTE 6PULSADORES</v>
          </cell>
          <cell r="B2417">
            <v>470000</v>
          </cell>
          <cell r="C2417" t="str">
            <v>UND</v>
          </cell>
          <cell r="D2417">
            <v>564000</v>
          </cell>
          <cell r="E2417">
            <v>90240</v>
          </cell>
          <cell r="F2417">
            <v>654240</v>
          </cell>
        </row>
        <row r="2418">
          <cell r="A2418" t="str">
            <v>ESTACION MANDO COLGANTE 8PULSADORES</v>
          </cell>
          <cell r="B2418">
            <v>571000</v>
          </cell>
          <cell r="C2418" t="str">
            <v>UND</v>
          </cell>
          <cell r="D2418">
            <v>685200</v>
          </cell>
          <cell r="E2418">
            <v>109632</v>
          </cell>
          <cell r="F2418">
            <v>794832</v>
          </cell>
        </row>
        <row r="2419">
          <cell r="A2419" t="str">
            <v>ESTACION MANDO PLASTICA 1PULSROJO ENCLAV</v>
          </cell>
          <cell r="B2419">
            <v>74000</v>
          </cell>
          <cell r="C2419" t="str">
            <v>UND</v>
          </cell>
          <cell r="D2419">
            <v>88800</v>
          </cell>
          <cell r="E2419">
            <v>14208</v>
          </cell>
          <cell r="F2419">
            <v>103008</v>
          </cell>
        </row>
        <row r="2420">
          <cell r="A2420" t="str">
            <v>ESTAION DE MANDO VERDE ROJO PILOTO METAL</v>
          </cell>
          <cell r="B2420">
            <v>2000</v>
          </cell>
          <cell r="C2420" t="str">
            <v>UND</v>
          </cell>
          <cell r="D2420">
            <v>2400</v>
          </cell>
          <cell r="E2420">
            <v>384</v>
          </cell>
          <cell r="F2420">
            <v>2784</v>
          </cell>
        </row>
        <row r="2421">
          <cell r="A2421" t="str">
            <v>ESTENSION 3MTS 3 SALIDAS</v>
          </cell>
          <cell r="B2421">
            <v>2000</v>
          </cell>
          <cell r="C2421" t="str">
            <v>UND</v>
          </cell>
          <cell r="D2421">
            <v>2400</v>
          </cell>
          <cell r="E2421">
            <v>384</v>
          </cell>
          <cell r="F2421">
            <v>2784</v>
          </cell>
        </row>
        <row r="2422">
          <cell r="A2422" t="str">
            <v>ESTRUCTURA MONTAJE /POSTE CONDENSADOR</v>
          </cell>
          <cell r="B2422">
            <v>85000</v>
          </cell>
          <cell r="C2422" t="str">
            <v>UND</v>
          </cell>
          <cell r="D2422">
            <v>102000</v>
          </cell>
          <cell r="E2422">
            <v>16320</v>
          </cell>
          <cell r="F2422">
            <v>118320</v>
          </cell>
        </row>
        <row r="2423">
          <cell r="A2423" t="str">
            <v>EXPIRAL DEXON 3/8</v>
          </cell>
          <cell r="B2423">
            <v>8000</v>
          </cell>
          <cell r="C2423" t="str">
            <v>UND</v>
          </cell>
          <cell r="D2423">
            <v>9600</v>
          </cell>
          <cell r="E2423">
            <v>1536</v>
          </cell>
          <cell r="F2423">
            <v>11136</v>
          </cell>
        </row>
        <row r="2424">
          <cell r="A2424" t="str">
            <v>EXTENSION  4MTS 2X18  3 SALIDAS POLY RUB</v>
          </cell>
          <cell r="B2424">
            <v>1026.19995117188</v>
          </cell>
          <cell r="C2424" t="str">
            <v>UND</v>
          </cell>
          <cell r="D2424">
            <v>1231.4399414062559</v>
          </cell>
          <cell r="E2424">
            <v>197.03039062500096</v>
          </cell>
          <cell r="F2424">
            <v>1428</v>
          </cell>
        </row>
        <row r="2425">
          <cell r="A2425" t="str">
            <v>EXTENSION 0.50 P/RED TRENZADA</v>
          </cell>
          <cell r="B2425">
            <v>9020</v>
          </cell>
          <cell r="C2425" t="str">
            <v>UND</v>
          </cell>
          <cell r="D2425">
            <v>10824</v>
          </cell>
          <cell r="E2425">
            <v>1731.8400000000001</v>
          </cell>
          <cell r="F2425">
            <v>12556</v>
          </cell>
        </row>
        <row r="2426">
          <cell r="A2426" t="str">
            <v>EXTENSION 040  P/RED TRENZADA</v>
          </cell>
          <cell r="B2426">
            <v>6471</v>
          </cell>
          <cell r="C2426" t="str">
            <v>UND</v>
          </cell>
          <cell r="D2426">
            <v>7765.2</v>
          </cell>
          <cell r="E2426">
            <v>1242.432</v>
          </cell>
          <cell r="F2426">
            <v>9008</v>
          </cell>
        </row>
        <row r="2427">
          <cell r="A2427" t="str">
            <v>EXTENSION 2MTS 2 SALIDAS</v>
          </cell>
          <cell r="B2427">
            <v>2300</v>
          </cell>
          <cell r="C2427" t="str">
            <v>UND</v>
          </cell>
          <cell r="D2427">
            <v>2760</v>
          </cell>
          <cell r="E2427">
            <v>441.6</v>
          </cell>
          <cell r="F2427">
            <v>3202</v>
          </cell>
        </row>
        <row r="2428">
          <cell r="A2428" t="str">
            <v>EXTENSION 7MTS 3 SALIDAS</v>
          </cell>
          <cell r="B2428">
            <v>2000</v>
          </cell>
          <cell r="C2428" t="str">
            <v>UND</v>
          </cell>
          <cell r="D2428">
            <v>2400</v>
          </cell>
          <cell r="E2428">
            <v>384</v>
          </cell>
          <cell r="F2428">
            <v>2784</v>
          </cell>
        </row>
        <row r="2429">
          <cell r="A2429" t="str">
            <v>EXTENSION 8MTS 3 SALIDAS</v>
          </cell>
          <cell r="B2429">
            <v>2000</v>
          </cell>
          <cell r="C2429" t="str">
            <v>UND</v>
          </cell>
          <cell r="D2429">
            <v>2400</v>
          </cell>
          <cell r="E2429">
            <v>384</v>
          </cell>
          <cell r="F2429">
            <v>2784</v>
          </cell>
        </row>
        <row r="2430">
          <cell r="A2430" t="str">
            <v>EXTENSION 9MTS 3 SALIDAS</v>
          </cell>
          <cell r="B2430">
            <v>2000</v>
          </cell>
          <cell r="C2430" t="str">
            <v>UND</v>
          </cell>
          <cell r="D2430">
            <v>2400</v>
          </cell>
          <cell r="E2430">
            <v>384</v>
          </cell>
          <cell r="F2430">
            <v>2784</v>
          </cell>
        </row>
        <row r="2431">
          <cell r="A2431" t="str">
            <v>EXTENSION CON PERNO OJO ABIERTO 0.50CM</v>
          </cell>
          <cell r="B2431">
            <v>10010</v>
          </cell>
          <cell r="C2431" t="str">
            <v>UND</v>
          </cell>
          <cell r="D2431">
            <v>12012</v>
          </cell>
          <cell r="E2431">
            <v>1921.92</v>
          </cell>
          <cell r="F2431">
            <v>13934</v>
          </cell>
        </row>
        <row r="2432">
          <cell r="A2432" t="str">
            <v>EXTENSION DE 10 METROS</v>
          </cell>
          <cell r="B2432">
            <v>2100</v>
          </cell>
          <cell r="C2432" t="str">
            <v>UND</v>
          </cell>
          <cell r="D2432">
            <v>2520</v>
          </cell>
          <cell r="E2432">
            <v>403.2</v>
          </cell>
          <cell r="F2432">
            <v>2923</v>
          </cell>
        </row>
        <row r="2433">
          <cell r="A2433" t="str">
            <v>EXTENSION DE 9 BOMBILLOS NAVIDEÑA</v>
          </cell>
          <cell r="B2433">
            <v>1500</v>
          </cell>
          <cell r="C2433" t="str">
            <v>UND</v>
          </cell>
          <cell r="D2433">
            <v>1800</v>
          </cell>
          <cell r="E2433">
            <v>288</v>
          </cell>
          <cell r="F2433">
            <v>2088</v>
          </cell>
        </row>
        <row r="2434">
          <cell r="A2434" t="str">
            <v>EXTENSION GRABADORA</v>
          </cell>
          <cell r="B2434">
            <v>2000</v>
          </cell>
          <cell r="C2434" t="str">
            <v>UND</v>
          </cell>
          <cell r="D2434">
            <v>2400</v>
          </cell>
          <cell r="E2434">
            <v>384</v>
          </cell>
          <cell r="F2434">
            <v>2784</v>
          </cell>
        </row>
        <row r="2435">
          <cell r="A2435" t="str">
            <v>EXTENSION NAVIDEÑA 2 MT SIN BOMBILLOS</v>
          </cell>
          <cell r="B2435">
            <v>1000</v>
          </cell>
          <cell r="C2435" t="str">
            <v>UND</v>
          </cell>
          <cell r="D2435">
            <v>1200</v>
          </cell>
          <cell r="E2435">
            <v>192</v>
          </cell>
          <cell r="F2435">
            <v>1392</v>
          </cell>
        </row>
        <row r="2436">
          <cell r="A2436" t="str">
            <v>EXTENSION PLANCHA /CAFETERA</v>
          </cell>
          <cell r="B2436">
            <v>2000</v>
          </cell>
          <cell r="C2436" t="str">
            <v>UND</v>
          </cell>
          <cell r="D2436">
            <v>2400</v>
          </cell>
          <cell r="E2436">
            <v>384</v>
          </cell>
          <cell r="F2436">
            <v>2784</v>
          </cell>
        </row>
        <row r="2437">
          <cell r="A2437" t="str">
            <v>EXTRACTOR DE LAMPARA  E10X28EA95</v>
          </cell>
          <cell r="B2437">
            <v>30800</v>
          </cell>
          <cell r="C2437" t="str">
            <v>UND</v>
          </cell>
          <cell r="D2437">
            <v>36960</v>
          </cell>
          <cell r="E2437">
            <v>5913.6</v>
          </cell>
          <cell r="F2437">
            <v>42874</v>
          </cell>
        </row>
        <row r="2438">
          <cell r="A2438" t="str">
            <v>EXTRACTOR PARA BAJO 10CMS</v>
          </cell>
          <cell r="B2438">
            <v>28210</v>
          </cell>
          <cell r="C2438" t="str">
            <v>UND</v>
          </cell>
          <cell r="D2438">
            <v>33852</v>
          </cell>
          <cell r="E2438">
            <v>5416.32</v>
          </cell>
          <cell r="F2438">
            <v>39268</v>
          </cell>
        </row>
        <row r="2439">
          <cell r="A2439" t="str">
            <v>FACEPLATE 2 PUERTOS BEIGE AMP</v>
          </cell>
          <cell r="B2439">
            <v>4507</v>
          </cell>
          <cell r="C2439" t="str">
            <v>UND</v>
          </cell>
          <cell r="D2439">
            <v>5408.4</v>
          </cell>
          <cell r="E2439">
            <v>865.34399999999994</v>
          </cell>
          <cell r="F2439">
            <v>6274</v>
          </cell>
        </row>
        <row r="2440">
          <cell r="A2440" t="str">
            <v>FAJACION FIX DIN 96</v>
          </cell>
          <cell r="B2440">
            <v>11550</v>
          </cell>
          <cell r="C2440" t="str">
            <v>UND</v>
          </cell>
          <cell r="D2440">
            <v>13860</v>
          </cell>
          <cell r="E2440">
            <v>2217.6</v>
          </cell>
          <cell r="F2440">
            <v>16078</v>
          </cell>
        </row>
        <row r="2441">
          <cell r="A2441" t="str">
            <v>FALSO POLO 1 MODULO "TICINO"</v>
          </cell>
          <cell r="B2441">
            <v>381</v>
          </cell>
          <cell r="C2441" t="str">
            <v>UND</v>
          </cell>
          <cell r="D2441">
            <v>457.2</v>
          </cell>
          <cell r="E2441">
            <v>73.152000000000001</v>
          </cell>
          <cell r="F2441">
            <v>530</v>
          </cell>
        </row>
        <row r="2442">
          <cell r="A2442" t="str">
            <v>FIBRA DUPLEX ZIP OPTICA</v>
          </cell>
          <cell r="B2442">
            <v>3386</v>
          </cell>
          <cell r="C2442" t="str">
            <v>UND</v>
          </cell>
          <cell r="D2442">
            <v>4063.2</v>
          </cell>
          <cell r="E2442">
            <v>650.11199999999997</v>
          </cell>
          <cell r="F2442">
            <v>4713</v>
          </cell>
        </row>
        <row r="2443">
          <cell r="A2443" t="str">
            <v>FIBRA OPTICA 12 HILOS ARMORED</v>
          </cell>
          <cell r="B2443">
            <v>6051</v>
          </cell>
          <cell r="C2443" t="str">
            <v>ML</v>
          </cell>
          <cell r="D2443">
            <v>7261.2</v>
          </cell>
          <cell r="E2443">
            <v>1161.7919999999999</v>
          </cell>
          <cell r="F2443">
            <v>8423</v>
          </cell>
        </row>
        <row r="2444">
          <cell r="A2444" t="str">
            <v>FLANCHE PARA LAMPARA LUZ MIXTA PELGON</v>
          </cell>
          <cell r="B2444">
            <v>7053.2001953124991</v>
          </cell>
          <cell r="C2444" t="str">
            <v>UND</v>
          </cell>
          <cell r="D2444">
            <v>8463.8402343749985</v>
          </cell>
          <cell r="E2444">
            <v>1354.2144374999998</v>
          </cell>
          <cell r="F2444">
            <v>9818</v>
          </cell>
        </row>
        <row r="2445">
          <cell r="A2445" t="str">
            <v>FLANCHES  SUJECION P/BUJE PASATAPAS 13KV</v>
          </cell>
          <cell r="B2445">
            <v>91000</v>
          </cell>
          <cell r="C2445" t="str">
            <v>UND</v>
          </cell>
          <cell r="D2445">
            <v>109200</v>
          </cell>
          <cell r="E2445">
            <v>17472</v>
          </cell>
          <cell r="F2445">
            <v>126672</v>
          </cell>
        </row>
        <row r="2446">
          <cell r="A2446" t="str">
            <v>FOTOCELDA</v>
          </cell>
          <cell r="B2446">
            <v>80000</v>
          </cell>
          <cell r="C2446" t="str">
            <v>UND</v>
          </cell>
          <cell r="D2446">
            <v>96000</v>
          </cell>
          <cell r="E2446">
            <v>15360</v>
          </cell>
          <cell r="F2446">
            <v>111360</v>
          </cell>
        </row>
        <row r="2447">
          <cell r="A2447" t="str">
            <v>FOTOCELDA NA</v>
          </cell>
          <cell r="B2447">
            <v>19200</v>
          </cell>
          <cell r="C2447" t="str">
            <v>UND</v>
          </cell>
          <cell r="D2447">
            <v>23040</v>
          </cell>
          <cell r="E2447">
            <v>3686.4</v>
          </cell>
          <cell r="F2447">
            <v>26726</v>
          </cell>
        </row>
        <row r="2448">
          <cell r="A2448" t="str">
            <v>FOTOCELDA NC</v>
          </cell>
          <cell r="B2448">
            <v>19200</v>
          </cell>
          <cell r="C2448" t="str">
            <v>UND</v>
          </cell>
          <cell r="D2448">
            <v>23040</v>
          </cell>
          <cell r="E2448">
            <v>3686.4</v>
          </cell>
          <cell r="F2448">
            <v>26726</v>
          </cell>
        </row>
        <row r="2449">
          <cell r="A2449" t="str">
            <v>FOTOCONTROL 2X30 SIN FOTOCELDA</v>
          </cell>
          <cell r="B2449">
            <v>156000</v>
          </cell>
          <cell r="C2449" t="str">
            <v>UND</v>
          </cell>
          <cell r="D2449">
            <v>187200</v>
          </cell>
          <cell r="E2449">
            <v>29952</v>
          </cell>
          <cell r="F2449">
            <v>217152</v>
          </cell>
        </row>
        <row r="2450">
          <cell r="A2450" t="str">
            <v>FOTOCONTROL 2X60 SIN FOTOCELDA</v>
          </cell>
          <cell r="B2450">
            <v>190310</v>
          </cell>
          <cell r="C2450" t="str">
            <v>UND</v>
          </cell>
          <cell r="D2450">
            <v>228372</v>
          </cell>
          <cell r="E2450">
            <v>36539.520000000004</v>
          </cell>
          <cell r="F2450">
            <v>264912</v>
          </cell>
        </row>
        <row r="2451">
          <cell r="A2451" t="str">
            <v>FOTODETECTOR 24A 240V</v>
          </cell>
          <cell r="B2451">
            <v>383000</v>
          </cell>
          <cell r="C2451" t="str">
            <v>UND</v>
          </cell>
          <cell r="D2451">
            <v>459600</v>
          </cell>
          <cell r="E2451">
            <v>73536</v>
          </cell>
          <cell r="F2451">
            <v>533136</v>
          </cell>
        </row>
        <row r="2452">
          <cell r="A2452" t="str">
            <v>FRECUENCIMETRO 440V</v>
          </cell>
          <cell r="B2452">
            <v>93962</v>
          </cell>
          <cell r="C2452" t="str">
            <v>UND</v>
          </cell>
          <cell r="D2452">
            <v>112754.4</v>
          </cell>
          <cell r="E2452">
            <v>18040.703999999998</v>
          </cell>
          <cell r="F2452">
            <v>130795</v>
          </cell>
        </row>
        <row r="2453">
          <cell r="A2453" t="str">
            <v>FRECUENCIMETRO 60Hz</v>
          </cell>
          <cell r="B2453">
            <v>138720</v>
          </cell>
          <cell r="C2453" t="str">
            <v>UND</v>
          </cell>
          <cell r="D2453">
            <v>166464</v>
          </cell>
          <cell r="E2453">
            <v>26634.240000000002</v>
          </cell>
          <cell r="F2453">
            <v>193098</v>
          </cell>
        </row>
        <row r="2454">
          <cell r="A2454" t="str">
            <v>FRECUENCIMETRO 96X96 110V CELSA</v>
          </cell>
          <cell r="B2454">
            <v>71653.3984375</v>
          </cell>
          <cell r="C2454" t="str">
            <v>UND</v>
          </cell>
          <cell r="D2454">
            <v>85984.078125</v>
          </cell>
          <cell r="E2454">
            <v>13757.452499999999</v>
          </cell>
          <cell r="F2454">
            <v>99742</v>
          </cell>
        </row>
        <row r="2455">
          <cell r="A2455" t="str">
            <v>FRENO DE BORNA LEGRAND</v>
          </cell>
          <cell r="B2455">
            <v>2101</v>
          </cell>
          <cell r="C2455" t="str">
            <v>UND</v>
          </cell>
          <cell r="D2455">
            <v>2521.1999999999998</v>
          </cell>
          <cell r="E2455">
            <v>403.392</v>
          </cell>
          <cell r="F2455">
            <v>2925</v>
          </cell>
        </row>
        <row r="2456">
          <cell r="A2456" t="str">
            <v>FRENO PARA BORNA AB1 HASTA 405 A.</v>
          </cell>
          <cell r="B2456">
            <v>5000</v>
          </cell>
          <cell r="C2456" t="str">
            <v>UND</v>
          </cell>
          <cell r="D2456">
            <v>6000</v>
          </cell>
          <cell r="E2456">
            <v>960</v>
          </cell>
          <cell r="F2456">
            <v>6960</v>
          </cell>
        </row>
        <row r="2457">
          <cell r="A2457" t="str">
            <v>FRENOS ANTIDESLIZANTES WAGO</v>
          </cell>
          <cell r="B2457">
            <v>1587</v>
          </cell>
          <cell r="C2457" t="str">
            <v>UND</v>
          </cell>
          <cell r="D2457">
            <v>1904.3999999999999</v>
          </cell>
          <cell r="E2457">
            <v>304.70400000000001</v>
          </cell>
          <cell r="F2457">
            <v>2209</v>
          </cell>
        </row>
        <row r="2458">
          <cell r="A2458" t="str">
            <v>FRENOS METALICOS P/BORNAS AB1</v>
          </cell>
          <cell r="B2458">
            <v>5000</v>
          </cell>
          <cell r="C2458" t="str">
            <v>UND</v>
          </cell>
          <cell r="D2458">
            <v>6000</v>
          </cell>
          <cell r="E2458">
            <v>960</v>
          </cell>
          <cell r="F2458">
            <v>6960</v>
          </cell>
        </row>
        <row r="2459">
          <cell r="A2459" t="str">
            <v>FUSBLE NH 00 - 160AMP</v>
          </cell>
          <cell r="B2459">
            <v>3264</v>
          </cell>
          <cell r="C2459" t="str">
            <v>UND</v>
          </cell>
          <cell r="D2459">
            <v>3916.7999999999997</v>
          </cell>
          <cell r="E2459">
            <v>626.68799999999999</v>
          </cell>
          <cell r="F2459">
            <v>4543</v>
          </cell>
        </row>
        <row r="2460">
          <cell r="A2460" t="str">
            <v>FUSIBLE  16AMP 20-24KV HH</v>
          </cell>
          <cell r="B2460">
            <v>70000</v>
          </cell>
          <cell r="C2460" t="str">
            <v>UND</v>
          </cell>
          <cell r="D2460">
            <v>84000</v>
          </cell>
          <cell r="E2460">
            <v>13440</v>
          </cell>
          <cell r="F2460">
            <v>97440</v>
          </cell>
        </row>
        <row r="2461">
          <cell r="A2461" t="str">
            <v>FUSIBLE 10 AMP 10-12KV HH</v>
          </cell>
          <cell r="B2461">
            <v>54000</v>
          </cell>
          <cell r="C2461" t="str">
            <v>UND</v>
          </cell>
          <cell r="D2461">
            <v>64800</v>
          </cell>
          <cell r="E2461">
            <v>10368</v>
          </cell>
          <cell r="F2461">
            <v>75168</v>
          </cell>
        </row>
        <row r="2462">
          <cell r="A2462" t="str">
            <v>FUSIBLE 100 AMP 15 KV</v>
          </cell>
          <cell r="B2462">
            <v>4710</v>
          </cell>
          <cell r="C2462" t="str">
            <v>UND</v>
          </cell>
          <cell r="D2462">
            <v>5652</v>
          </cell>
          <cell r="E2462">
            <v>904.32</v>
          </cell>
          <cell r="F2462">
            <v>6556</v>
          </cell>
        </row>
        <row r="2463">
          <cell r="A2463" t="str">
            <v>FUSIBLE 100 AMP NH SECCIONADOR</v>
          </cell>
          <cell r="B2463">
            <v>4800</v>
          </cell>
          <cell r="C2463" t="str">
            <v>UND</v>
          </cell>
          <cell r="D2463">
            <v>5760</v>
          </cell>
          <cell r="E2463">
            <v>921.6</v>
          </cell>
          <cell r="F2463">
            <v>6682</v>
          </cell>
        </row>
        <row r="2464">
          <cell r="A2464" t="str">
            <v>FUSIBLE 100AMP 20-24KV HH</v>
          </cell>
          <cell r="B2464">
            <v>197600</v>
          </cell>
          <cell r="C2464" t="str">
            <v>UND</v>
          </cell>
          <cell r="D2464">
            <v>237120</v>
          </cell>
          <cell r="E2464">
            <v>37939.200000000004</v>
          </cell>
          <cell r="F2464">
            <v>275059</v>
          </cell>
        </row>
        <row r="2465">
          <cell r="A2465" t="str">
            <v>FUSIBLE 100AMP 30-36KV HH</v>
          </cell>
          <cell r="B2465">
            <v>138000</v>
          </cell>
          <cell r="C2465" t="str">
            <v>UND</v>
          </cell>
          <cell r="D2465">
            <v>165600</v>
          </cell>
          <cell r="E2465">
            <v>26496</v>
          </cell>
          <cell r="F2465">
            <v>192096</v>
          </cell>
        </row>
        <row r="2466">
          <cell r="A2466" t="str">
            <v>FUSIBLE 10AMPS DIAZED E27</v>
          </cell>
          <cell r="B2466">
            <v>392</v>
          </cell>
          <cell r="C2466" t="str">
            <v>UND</v>
          </cell>
          <cell r="D2466">
            <v>470.4</v>
          </cell>
          <cell r="E2466">
            <v>75.263999999999996</v>
          </cell>
          <cell r="F2466">
            <v>546</v>
          </cell>
        </row>
        <row r="2467">
          <cell r="A2467" t="str">
            <v>FUSIBLE 10X38 2AMP LEGRAND</v>
          </cell>
          <cell r="B2467">
            <v>898.79998779296898</v>
          </cell>
          <cell r="C2467" t="str">
            <v>UND</v>
          </cell>
          <cell r="D2467">
            <v>1078.5599853515628</v>
          </cell>
          <cell r="E2467">
            <v>172.56959765625004</v>
          </cell>
          <cell r="F2467">
            <v>1251</v>
          </cell>
        </row>
        <row r="2468">
          <cell r="A2468" t="str">
            <v>FUSIBLE 10X38 4AMP  LEGRAND</v>
          </cell>
          <cell r="B2468">
            <v>898.79998779296898</v>
          </cell>
          <cell r="C2468" t="str">
            <v>UND</v>
          </cell>
          <cell r="D2468">
            <v>1078.5599853515628</v>
          </cell>
          <cell r="E2468">
            <v>172.56959765625004</v>
          </cell>
          <cell r="F2468">
            <v>1251</v>
          </cell>
        </row>
        <row r="2469">
          <cell r="A2469" t="str">
            <v>FUSIBLE 160AMPS</v>
          </cell>
          <cell r="B2469">
            <v>325</v>
          </cell>
          <cell r="C2469" t="str">
            <v>UND</v>
          </cell>
          <cell r="D2469">
            <v>390</v>
          </cell>
          <cell r="E2469">
            <v>62.4</v>
          </cell>
          <cell r="F2469">
            <v>452</v>
          </cell>
        </row>
        <row r="2470">
          <cell r="A2470" t="str">
            <v>FUSIBLE 20AMPS DIAZED E16</v>
          </cell>
          <cell r="B2470">
            <v>300</v>
          </cell>
          <cell r="C2470" t="str">
            <v>UND</v>
          </cell>
          <cell r="D2470">
            <v>360</v>
          </cell>
          <cell r="E2470">
            <v>57.6</v>
          </cell>
          <cell r="F2470">
            <v>418</v>
          </cell>
        </row>
        <row r="2471">
          <cell r="A2471" t="str">
            <v>FUSIBLE 25 AMP  20-24KV HH</v>
          </cell>
          <cell r="B2471">
            <v>84000</v>
          </cell>
          <cell r="C2471" t="str">
            <v>UND</v>
          </cell>
          <cell r="D2471">
            <v>100800</v>
          </cell>
          <cell r="E2471">
            <v>16128</v>
          </cell>
          <cell r="F2471">
            <v>116928</v>
          </cell>
        </row>
        <row r="2472">
          <cell r="A2472" t="str">
            <v>FUSIBLE 25 AMP 10-12KV HH</v>
          </cell>
          <cell r="B2472">
            <v>60000</v>
          </cell>
          <cell r="C2472" t="str">
            <v>UND</v>
          </cell>
          <cell r="D2472">
            <v>72000</v>
          </cell>
          <cell r="E2472">
            <v>11520</v>
          </cell>
          <cell r="F2472">
            <v>83520</v>
          </cell>
        </row>
        <row r="2473">
          <cell r="A2473" t="str">
            <v>FUSIBLE 250 AMP NH SECCIONADOR</v>
          </cell>
          <cell r="B2473">
            <v>3800</v>
          </cell>
          <cell r="C2473" t="str">
            <v>UND</v>
          </cell>
          <cell r="D2473">
            <v>4560</v>
          </cell>
          <cell r="E2473">
            <v>729.6</v>
          </cell>
          <cell r="F2473">
            <v>5290</v>
          </cell>
        </row>
        <row r="2474">
          <cell r="A2474" t="str">
            <v>FUSIBLE 30AMPS DIAZED E27</v>
          </cell>
          <cell r="B2474">
            <v>308</v>
          </cell>
          <cell r="C2474" t="str">
            <v>UND</v>
          </cell>
          <cell r="D2474">
            <v>369.59999999999997</v>
          </cell>
          <cell r="E2474">
            <v>59.135999999999996</v>
          </cell>
          <cell r="F2474">
            <v>429</v>
          </cell>
        </row>
        <row r="2475">
          <cell r="A2475" t="str">
            <v>FUSIBLE 40 AMP 10-12KV HH</v>
          </cell>
          <cell r="B2475">
            <v>66000</v>
          </cell>
          <cell r="C2475" t="str">
            <v>UND</v>
          </cell>
          <cell r="D2475">
            <v>79200</v>
          </cell>
          <cell r="E2475">
            <v>12672</v>
          </cell>
          <cell r="F2475">
            <v>91872</v>
          </cell>
        </row>
        <row r="2476">
          <cell r="A2476" t="str">
            <v>FUSIBLE 40 AMP 15 KV</v>
          </cell>
          <cell r="B2476">
            <v>2668</v>
          </cell>
          <cell r="C2476" t="str">
            <v>UND</v>
          </cell>
          <cell r="D2476">
            <v>3201.6</v>
          </cell>
          <cell r="E2476">
            <v>512.25599999999997</v>
          </cell>
          <cell r="F2476">
            <v>3714</v>
          </cell>
        </row>
        <row r="2477">
          <cell r="A2477" t="str">
            <v>FUSIBLE 40 AMP 20-24KV HH</v>
          </cell>
          <cell r="B2477">
            <v>91400</v>
          </cell>
          <cell r="C2477" t="str">
            <v>UND</v>
          </cell>
          <cell r="D2477">
            <v>109680</v>
          </cell>
          <cell r="E2477">
            <v>17548.8</v>
          </cell>
          <cell r="F2477">
            <v>127229</v>
          </cell>
        </row>
        <row r="2478">
          <cell r="A2478" t="str">
            <v>FUSIBLE 400 AMP NH SECCIONADOR</v>
          </cell>
          <cell r="B2478">
            <v>3800</v>
          </cell>
          <cell r="C2478" t="str">
            <v>UND</v>
          </cell>
          <cell r="D2478">
            <v>4560</v>
          </cell>
          <cell r="E2478">
            <v>729.6</v>
          </cell>
          <cell r="F2478">
            <v>5290</v>
          </cell>
        </row>
        <row r="2479">
          <cell r="A2479" t="str">
            <v>FUSIBLE 60 AMP 15 KV</v>
          </cell>
          <cell r="B2479">
            <v>4710</v>
          </cell>
          <cell r="C2479" t="str">
            <v>UND</v>
          </cell>
          <cell r="D2479">
            <v>5652</v>
          </cell>
          <cell r="E2479">
            <v>904.32</v>
          </cell>
          <cell r="F2479">
            <v>6556</v>
          </cell>
        </row>
        <row r="2480">
          <cell r="A2480" t="str">
            <v>FUSIBLE 60 AMP ARTELECTRO</v>
          </cell>
          <cell r="B2480">
            <v>2730</v>
          </cell>
          <cell r="C2480" t="str">
            <v>UND</v>
          </cell>
          <cell r="D2480">
            <v>3276</v>
          </cell>
          <cell r="E2480">
            <v>524.16</v>
          </cell>
          <cell r="F2480">
            <v>3800</v>
          </cell>
        </row>
        <row r="2481">
          <cell r="A2481" t="str">
            <v>FUSIBLE 63 AMP 10-12KV HH</v>
          </cell>
          <cell r="B2481">
            <v>78000</v>
          </cell>
          <cell r="C2481" t="str">
            <v>UND</v>
          </cell>
          <cell r="D2481">
            <v>93600</v>
          </cell>
          <cell r="E2481">
            <v>14976</v>
          </cell>
          <cell r="F2481">
            <v>108576</v>
          </cell>
        </row>
        <row r="2482">
          <cell r="A2482" t="str">
            <v>FUSIBLE 63 AMP 20-24KV HH</v>
          </cell>
          <cell r="B2482">
            <v>114000</v>
          </cell>
          <cell r="C2482" t="str">
            <v>UND</v>
          </cell>
          <cell r="D2482">
            <v>136800</v>
          </cell>
          <cell r="E2482">
            <v>21888</v>
          </cell>
          <cell r="F2482">
            <v>158688</v>
          </cell>
        </row>
        <row r="2483">
          <cell r="A2483" t="str">
            <v>FUSIBLE 63 AMP 30-36KV HH</v>
          </cell>
          <cell r="B2483">
            <v>132000</v>
          </cell>
          <cell r="C2483" t="str">
            <v>UND</v>
          </cell>
          <cell r="D2483">
            <v>158400</v>
          </cell>
          <cell r="E2483">
            <v>25344</v>
          </cell>
          <cell r="F2483">
            <v>183744</v>
          </cell>
        </row>
        <row r="2484">
          <cell r="A2484" t="str">
            <v>FUSIBLE 6AMP 20-24KV HH</v>
          </cell>
          <cell r="B2484">
            <v>68000</v>
          </cell>
          <cell r="C2484" t="str">
            <v>UND</v>
          </cell>
          <cell r="D2484">
            <v>81600</v>
          </cell>
          <cell r="E2484">
            <v>13056</v>
          </cell>
          <cell r="F2484">
            <v>94656</v>
          </cell>
        </row>
        <row r="2485">
          <cell r="A2485" t="str">
            <v>FUSIBLE 6AMPS DIAZED E27</v>
          </cell>
          <cell r="B2485">
            <v>300</v>
          </cell>
          <cell r="C2485" t="str">
            <v>UND</v>
          </cell>
          <cell r="D2485">
            <v>360</v>
          </cell>
          <cell r="E2485">
            <v>57.6</v>
          </cell>
          <cell r="F2485">
            <v>418</v>
          </cell>
        </row>
        <row r="2486">
          <cell r="A2486" t="str">
            <v>FUSIBLE CARTUCHO 8.5X1.5 8AMP 440V LEGRA</v>
          </cell>
          <cell r="B2486">
            <v>715.40002441406284</v>
          </cell>
          <cell r="C2486" t="str">
            <v>UND</v>
          </cell>
          <cell r="D2486">
            <v>858.48002929687539</v>
          </cell>
          <cell r="E2486">
            <v>137.35680468750007</v>
          </cell>
          <cell r="F2486">
            <v>996</v>
          </cell>
        </row>
        <row r="2487">
          <cell r="A2487" t="str">
            <v>FUSIBLE CARTUCHO F 1AMP H 250V LEGRAND</v>
          </cell>
          <cell r="B2487">
            <v>715.40002441406284</v>
          </cell>
          <cell r="C2487" t="str">
            <v>UND</v>
          </cell>
          <cell r="D2487">
            <v>858.48002929687539</v>
          </cell>
          <cell r="E2487">
            <v>137.35680468750007</v>
          </cell>
          <cell r="F2487">
            <v>996</v>
          </cell>
        </row>
        <row r="2488">
          <cell r="A2488" t="str">
            <v>FUSIBLE DIAZED 16 AMP.</v>
          </cell>
          <cell r="B2488">
            <v>921.20001220703114</v>
          </cell>
          <cell r="C2488" t="str">
            <v>UND</v>
          </cell>
          <cell r="D2488">
            <v>1105.4400146484372</v>
          </cell>
          <cell r="E2488">
            <v>176.87040234374996</v>
          </cell>
          <cell r="F2488">
            <v>1282</v>
          </cell>
        </row>
        <row r="2489">
          <cell r="A2489" t="str">
            <v>FUSIBLE DIAZED 20 AMP.</v>
          </cell>
          <cell r="B2489">
            <v>578</v>
          </cell>
          <cell r="C2489" t="str">
            <v>UND</v>
          </cell>
          <cell r="D2489">
            <v>693.6</v>
          </cell>
          <cell r="E2489">
            <v>110.976</v>
          </cell>
          <cell r="F2489">
            <v>805</v>
          </cell>
        </row>
        <row r="2490">
          <cell r="A2490" t="str">
            <v>FUSIBLE DIAZED 25 AMP.</v>
          </cell>
          <cell r="B2490">
            <v>671</v>
          </cell>
          <cell r="C2490" t="str">
            <v>UND</v>
          </cell>
          <cell r="D2490">
            <v>805.19999999999993</v>
          </cell>
          <cell r="E2490">
            <v>128.83199999999999</v>
          </cell>
          <cell r="F2490">
            <v>934</v>
          </cell>
        </row>
        <row r="2491">
          <cell r="A2491" t="str">
            <v>FUSIBLE DIAZED 35 AMP.</v>
          </cell>
          <cell r="B2491">
            <v>1114</v>
          </cell>
          <cell r="C2491" t="str">
            <v>UND</v>
          </cell>
          <cell r="D2491">
            <v>1336.8</v>
          </cell>
          <cell r="E2491">
            <v>213.88800000000001</v>
          </cell>
          <cell r="F2491">
            <v>1551</v>
          </cell>
        </row>
        <row r="2492">
          <cell r="A2492" t="str">
            <v>FUSIBLE DIAZED 50AMP.</v>
          </cell>
          <cell r="B2492">
            <v>1037.40002441406</v>
          </cell>
          <cell r="C2492" t="str">
            <v>UND</v>
          </cell>
          <cell r="D2492">
            <v>1244.880029296872</v>
          </cell>
          <cell r="E2492">
            <v>199.18080468749952</v>
          </cell>
          <cell r="F2492">
            <v>1444</v>
          </cell>
        </row>
        <row r="2493">
          <cell r="A2493" t="str">
            <v>FUSIBLE DIAZED 63 AMP E33</v>
          </cell>
          <cell r="B2493">
            <v>1200</v>
          </cell>
          <cell r="C2493" t="str">
            <v>UND</v>
          </cell>
          <cell r="D2493">
            <v>1440</v>
          </cell>
          <cell r="E2493">
            <v>230.4</v>
          </cell>
          <cell r="F2493">
            <v>1670</v>
          </cell>
        </row>
        <row r="2494">
          <cell r="A2494" t="str">
            <v>FUSIBLE DIAZED 63 AMP.</v>
          </cell>
          <cell r="B2494">
            <v>1092</v>
          </cell>
          <cell r="C2494" t="str">
            <v>UND</v>
          </cell>
          <cell r="D2494">
            <v>1310.3999999999999</v>
          </cell>
          <cell r="E2494">
            <v>209.66399999999999</v>
          </cell>
          <cell r="F2494">
            <v>1520</v>
          </cell>
        </row>
        <row r="2495">
          <cell r="A2495" t="str">
            <v>FUSIBLE DIAZED E 27 4AMP</v>
          </cell>
          <cell r="B2495">
            <v>276</v>
          </cell>
          <cell r="C2495" t="str">
            <v>UND</v>
          </cell>
          <cell r="D2495">
            <v>331.2</v>
          </cell>
          <cell r="E2495">
            <v>52.991999999999997</v>
          </cell>
          <cell r="F2495">
            <v>384</v>
          </cell>
        </row>
        <row r="2496">
          <cell r="A2496" t="str">
            <v>FUSIBLE DIAZED E16 16AMP SIEGER</v>
          </cell>
          <cell r="B2496">
            <v>564.20001220703114</v>
          </cell>
          <cell r="C2496" t="str">
            <v>UND</v>
          </cell>
          <cell r="D2496">
            <v>677.04001464843736</v>
          </cell>
          <cell r="E2496">
            <v>108.32640234374998</v>
          </cell>
          <cell r="F2496">
            <v>785</v>
          </cell>
        </row>
        <row r="2497">
          <cell r="A2497" t="str">
            <v>FUSIBLE DIAZED E16 25AMP FUSIVENCA</v>
          </cell>
          <cell r="B2497">
            <v>677.59997558593795</v>
          </cell>
          <cell r="C2497" t="str">
            <v>UND</v>
          </cell>
          <cell r="D2497">
            <v>813.11997070312555</v>
          </cell>
          <cell r="E2497">
            <v>130.09919531250009</v>
          </cell>
          <cell r="F2497">
            <v>943</v>
          </cell>
        </row>
        <row r="2498">
          <cell r="A2498" t="str">
            <v>FUSIBLE DIAZED E27 20AMP KEMAKEUR</v>
          </cell>
          <cell r="B2498">
            <v>677.59997558593795</v>
          </cell>
          <cell r="C2498" t="str">
            <v>UND</v>
          </cell>
          <cell r="D2498">
            <v>813.11997070312555</v>
          </cell>
          <cell r="E2498">
            <v>130.09919531250009</v>
          </cell>
          <cell r="F2498">
            <v>943</v>
          </cell>
        </row>
        <row r="2499">
          <cell r="A2499" t="str">
            <v>FUSIBLE DIAZED E27 25AMP.</v>
          </cell>
          <cell r="B2499">
            <v>276</v>
          </cell>
          <cell r="C2499" t="str">
            <v>UND</v>
          </cell>
          <cell r="D2499">
            <v>331.2</v>
          </cell>
          <cell r="E2499">
            <v>52.991999999999997</v>
          </cell>
          <cell r="F2499">
            <v>384</v>
          </cell>
        </row>
        <row r="2500">
          <cell r="A2500" t="str">
            <v>FUSIBLE DIAZED E27 2AMP FUSIVENCA</v>
          </cell>
          <cell r="B2500">
            <v>677.59997558593795</v>
          </cell>
          <cell r="C2500" t="str">
            <v>UND</v>
          </cell>
          <cell r="D2500">
            <v>813.11997070312555</v>
          </cell>
          <cell r="E2500">
            <v>130.09919531250009</v>
          </cell>
          <cell r="F2500">
            <v>943</v>
          </cell>
        </row>
        <row r="2501">
          <cell r="A2501" t="str">
            <v>FUSIBLE DIAZED E27 4AMP.</v>
          </cell>
          <cell r="B2501">
            <v>276</v>
          </cell>
          <cell r="C2501" t="str">
            <v>UND</v>
          </cell>
          <cell r="D2501">
            <v>331.2</v>
          </cell>
          <cell r="E2501">
            <v>52.991999999999997</v>
          </cell>
          <cell r="F2501">
            <v>384</v>
          </cell>
        </row>
        <row r="2502">
          <cell r="A2502" t="str">
            <v>FUSIBLE DIAZED E33 35AMP FUSIVENCA</v>
          </cell>
          <cell r="B2502">
            <v>1100.40002441406</v>
          </cell>
          <cell r="C2502" t="str">
            <v>UND</v>
          </cell>
          <cell r="D2502">
            <v>1320.4800292968719</v>
          </cell>
          <cell r="E2502">
            <v>211.27680468749949</v>
          </cell>
          <cell r="F2502">
            <v>1532</v>
          </cell>
        </row>
        <row r="2503">
          <cell r="A2503" t="str">
            <v>FUSIBLE DIAZED E33 50AMP FUSIVENKA</v>
          </cell>
          <cell r="B2503">
            <v>1100.40002441406</v>
          </cell>
          <cell r="C2503" t="str">
            <v>UND</v>
          </cell>
          <cell r="D2503">
            <v>1320.4800292968719</v>
          </cell>
          <cell r="E2503">
            <v>211.27680468749949</v>
          </cell>
          <cell r="F2503">
            <v>1532</v>
          </cell>
        </row>
        <row r="2504">
          <cell r="A2504" t="str">
            <v>FUSIBLE E16 6 AMPS</v>
          </cell>
          <cell r="B2504">
            <v>1200</v>
          </cell>
          <cell r="C2504" t="str">
            <v>UND</v>
          </cell>
          <cell r="D2504">
            <v>1440</v>
          </cell>
          <cell r="E2504">
            <v>230.4</v>
          </cell>
          <cell r="F2504">
            <v>1670</v>
          </cell>
        </row>
        <row r="2505">
          <cell r="A2505" t="str">
            <v>FUSIBLE HH 63AMP 10KV SIEMENS</v>
          </cell>
          <cell r="B2505">
            <v>38084.19921875</v>
          </cell>
          <cell r="C2505" t="str">
            <v>UND</v>
          </cell>
          <cell r="D2505">
            <v>45701.0390625</v>
          </cell>
          <cell r="E2505">
            <v>7312.1662500000002</v>
          </cell>
          <cell r="F2505">
            <v>53013</v>
          </cell>
        </row>
        <row r="2506">
          <cell r="A2506" t="str">
            <v>FUSIBLE LIMITADOR DE CORRIENTE 40A.</v>
          </cell>
          <cell r="B2506">
            <v>280000</v>
          </cell>
          <cell r="C2506" t="str">
            <v>UND</v>
          </cell>
          <cell r="D2506">
            <v>336000</v>
          </cell>
          <cell r="E2506">
            <v>53760</v>
          </cell>
          <cell r="F2506">
            <v>389760</v>
          </cell>
        </row>
        <row r="2507">
          <cell r="A2507" t="str">
            <v>FUSIBLE LIMITRON ACCION RAPIDA</v>
          </cell>
          <cell r="B2507">
            <v>12797.400390624998</v>
          </cell>
          <cell r="C2507" t="str">
            <v>UND</v>
          </cell>
          <cell r="D2507">
            <v>15356.880468749998</v>
          </cell>
          <cell r="E2507">
            <v>2457.1008749999996</v>
          </cell>
          <cell r="F2507">
            <v>17814</v>
          </cell>
        </row>
        <row r="2508">
          <cell r="A2508" t="str">
            <v>FUSIBLE NH - 00 - 50</v>
          </cell>
          <cell r="B2508">
            <v>4350</v>
          </cell>
          <cell r="C2508" t="str">
            <v>UND</v>
          </cell>
          <cell r="D2508">
            <v>5220</v>
          </cell>
          <cell r="E2508">
            <v>835.2</v>
          </cell>
          <cell r="F2508">
            <v>6055</v>
          </cell>
        </row>
        <row r="2509">
          <cell r="A2509" t="str">
            <v>FUSIBLE NH - 00 - 80AMP</v>
          </cell>
          <cell r="B2509">
            <v>4600</v>
          </cell>
          <cell r="C2509" t="str">
            <v>UND</v>
          </cell>
          <cell r="D2509">
            <v>5520</v>
          </cell>
          <cell r="E2509">
            <v>883.2</v>
          </cell>
          <cell r="F2509">
            <v>6403</v>
          </cell>
        </row>
        <row r="2510">
          <cell r="A2510" t="str">
            <v>FUSIBLE NH - 00 -16 AMP</v>
          </cell>
          <cell r="B2510">
            <v>3500</v>
          </cell>
          <cell r="C2510" t="str">
            <v>UND</v>
          </cell>
          <cell r="D2510">
            <v>4200</v>
          </cell>
          <cell r="E2510">
            <v>672</v>
          </cell>
          <cell r="F2510">
            <v>4872</v>
          </cell>
        </row>
        <row r="2511">
          <cell r="A2511" t="str">
            <v>FUSIBLE NH 00 - 125 AMP</v>
          </cell>
          <cell r="B2511">
            <v>3264</v>
          </cell>
          <cell r="C2511" t="str">
            <v>UND</v>
          </cell>
          <cell r="D2511">
            <v>3916.7999999999997</v>
          </cell>
          <cell r="E2511">
            <v>626.68799999999999</v>
          </cell>
          <cell r="F2511">
            <v>4543</v>
          </cell>
        </row>
        <row r="2512">
          <cell r="A2512" t="str">
            <v>FUSIBLE NH 00 - 16 AMP</v>
          </cell>
          <cell r="B2512">
            <v>3500</v>
          </cell>
          <cell r="C2512" t="str">
            <v>UND</v>
          </cell>
          <cell r="D2512">
            <v>4200</v>
          </cell>
          <cell r="E2512">
            <v>672</v>
          </cell>
          <cell r="F2512">
            <v>4872</v>
          </cell>
        </row>
        <row r="2513">
          <cell r="A2513" t="str">
            <v>FUSIBLE NH 00 - 40 AMP</v>
          </cell>
          <cell r="B2513">
            <v>3900</v>
          </cell>
          <cell r="C2513" t="str">
            <v>UND</v>
          </cell>
          <cell r="D2513">
            <v>4680</v>
          </cell>
          <cell r="E2513">
            <v>748.80000000000007</v>
          </cell>
          <cell r="F2513">
            <v>5429</v>
          </cell>
        </row>
        <row r="2514">
          <cell r="A2514" t="str">
            <v>FUSIBLE NH 00 - 63 AMP</v>
          </cell>
          <cell r="B2514">
            <v>4500</v>
          </cell>
          <cell r="C2514" t="str">
            <v>UND</v>
          </cell>
          <cell r="D2514">
            <v>5400</v>
          </cell>
          <cell r="E2514">
            <v>864</v>
          </cell>
          <cell r="F2514">
            <v>6264</v>
          </cell>
        </row>
        <row r="2515">
          <cell r="A2515" t="str">
            <v>FUSIBLE NH 00-100 AMP</v>
          </cell>
          <cell r="B2515">
            <v>3400</v>
          </cell>
          <cell r="C2515" t="str">
            <v>UND</v>
          </cell>
          <cell r="D2515">
            <v>4080</v>
          </cell>
          <cell r="E2515">
            <v>652.80000000000007</v>
          </cell>
          <cell r="F2515">
            <v>4733</v>
          </cell>
        </row>
        <row r="2516">
          <cell r="A2516" t="str">
            <v>FUSIBLE NH 1 - 125 AMP</v>
          </cell>
          <cell r="B2516">
            <v>10000</v>
          </cell>
          <cell r="C2516" t="str">
            <v>UND</v>
          </cell>
          <cell r="D2516">
            <v>12000</v>
          </cell>
          <cell r="E2516">
            <v>1920</v>
          </cell>
          <cell r="F2516">
            <v>13920</v>
          </cell>
        </row>
        <row r="2517">
          <cell r="A2517" t="str">
            <v>FUSIBLE NH 1 - 160 AMP</v>
          </cell>
          <cell r="B2517">
            <v>10000</v>
          </cell>
          <cell r="C2517" t="str">
            <v>UND</v>
          </cell>
          <cell r="D2517">
            <v>12000</v>
          </cell>
          <cell r="E2517">
            <v>1920</v>
          </cell>
          <cell r="F2517">
            <v>13920</v>
          </cell>
        </row>
        <row r="2518">
          <cell r="A2518" t="str">
            <v>FUSIBLE NH 2 - 200 AMP</v>
          </cell>
          <cell r="B2518">
            <v>16000</v>
          </cell>
          <cell r="C2518" t="str">
            <v>UND</v>
          </cell>
          <cell r="D2518">
            <v>19200</v>
          </cell>
          <cell r="E2518">
            <v>3072</v>
          </cell>
          <cell r="F2518">
            <v>22272</v>
          </cell>
        </row>
        <row r="2519">
          <cell r="A2519" t="str">
            <v>FUSIBLE NH 2 - 224 AMP</v>
          </cell>
          <cell r="B2519">
            <v>12961</v>
          </cell>
          <cell r="C2519" t="str">
            <v>UND</v>
          </cell>
          <cell r="D2519">
            <v>15553.199999999999</v>
          </cell>
          <cell r="E2519">
            <v>2488.5119999999997</v>
          </cell>
          <cell r="F2519">
            <v>18042</v>
          </cell>
        </row>
        <row r="2520">
          <cell r="A2520" t="str">
            <v>FUSIBLE NH 2 - 250</v>
          </cell>
          <cell r="B2520">
            <v>16000</v>
          </cell>
          <cell r="C2520" t="str">
            <v>UND</v>
          </cell>
          <cell r="D2520">
            <v>19200</v>
          </cell>
          <cell r="E2520">
            <v>3072</v>
          </cell>
          <cell r="F2520">
            <v>22272</v>
          </cell>
        </row>
        <row r="2521">
          <cell r="A2521" t="str">
            <v>FUSIBLE NH 2 - 315 AMP</v>
          </cell>
          <cell r="B2521">
            <v>16000</v>
          </cell>
          <cell r="C2521" t="str">
            <v>UND</v>
          </cell>
          <cell r="D2521">
            <v>19200</v>
          </cell>
          <cell r="E2521">
            <v>3072</v>
          </cell>
          <cell r="F2521">
            <v>22272</v>
          </cell>
        </row>
        <row r="2522">
          <cell r="A2522" t="str">
            <v>FUSIBLE NH 2 - 400 AMP</v>
          </cell>
          <cell r="B2522">
            <v>9690</v>
          </cell>
          <cell r="C2522" t="str">
            <v>UND</v>
          </cell>
          <cell r="D2522">
            <v>11628</v>
          </cell>
          <cell r="E2522">
            <v>1860.48</v>
          </cell>
          <cell r="F2522">
            <v>13488</v>
          </cell>
        </row>
        <row r="2523">
          <cell r="A2523" t="str">
            <v>FUSIBLE NH 3 - 500 AMP</v>
          </cell>
          <cell r="B2523">
            <v>32000</v>
          </cell>
          <cell r="C2523" t="str">
            <v>UND</v>
          </cell>
          <cell r="D2523">
            <v>38400</v>
          </cell>
          <cell r="E2523">
            <v>6144</v>
          </cell>
          <cell r="F2523">
            <v>44544</v>
          </cell>
        </row>
        <row r="2524">
          <cell r="A2524" t="str">
            <v>FUSIBLE NH TAM0 80AMP EIA</v>
          </cell>
          <cell r="B2524">
            <v>6064.7998046875009</v>
          </cell>
          <cell r="C2524" t="str">
            <v>UND</v>
          </cell>
          <cell r="D2524">
            <v>7277.7597656250009</v>
          </cell>
          <cell r="E2524">
            <v>1164.4415625000001</v>
          </cell>
          <cell r="F2524">
            <v>8442</v>
          </cell>
        </row>
        <row r="2525">
          <cell r="A2525" t="str">
            <v>FUSIBLE NH TAM1 250 AMP</v>
          </cell>
          <cell r="B2525">
            <v>15800</v>
          </cell>
          <cell r="C2525" t="str">
            <v>UND</v>
          </cell>
          <cell r="D2525">
            <v>18960</v>
          </cell>
          <cell r="E2525">
            <v>3033.6</v>
          </cell>
          <cell r="F2525">
            <v>21994</v>
          </cell>
        </row>
        <row r="2526">
          <cell r="A2526" t="str">
            <v>FUSIBLE NH TAM2 400 AMP</v>
          </cell>
          <cell r="B2526">
            <v>19700</v>
          </cell>
          <cell r="C2526" t="str">
            <v>UND</v>
          </cell>
          <cell r="D2526">
            <v>23640</v>
          </cell>
          <cell r="E2526">
            <v>3782.4</v>
          </cell>
          <cell r="F2526">
            <v>27422</v>
          </cell>
        </row>
        <row r="2527">
          <cell r="A2527" t="str">
            <v>FUSIBLE NH TAM3 500AMP 500V SIEMENS</v>
          </cell>
          <cell r="B2527">
            <v>29621.199218749996</v>
          </cell>
          <cell r="C2527" t="str">
            <v>UND</v>
          </cell>
          <cell r="D2527">
            <v>35545.439062499994</v>
          </cell>
          <cell r="E2527">
            <v>5687.2702499999996</v>
          </cell>
          <cell r="F2527">
            <v>41233</v>
          </cell>
        </row>
        <row r="2528">
          <cell r="A2528" t="str">
            <v>FUSIBLE NH TAM4 800AMP 500V SIEMENS</v>
          </cell>
          <cell r="B2528">
            <v>45136</v>
          </cell>
          <cell r="C2528" t="str">
            <v>UND</v>
          </cell>
          <cell r="D2528">
            <v>54163.199999999997</v>
          </cell>
          <cell r="E2528">
            <v>8666.1119999999992</v>
          </cell>
          <cell r="F2528">
            <v>62829</v>
          </cell>
        </row>
        <row r="2529">
          <cell r="A2529" t="str">
            <v>FUSIBLE NH0 160AMP EIA</v>
          </cell>
          <cell r="B2529">
            <v>6629</v>
          </cell>
          <cell r="C2529" t="str">
            <v>UND</v>
          </cell>
          <cell r="D2529">
            <v>7954.7999999999993</v>
          </cell>
          <cell r="E2529">
            <v>1272.7679999999998</v>
          </cell>
          <cell r="F2529">
            <v>9228</v>
          </cell>
        </row>
        <row r="2530">
          <cell r="A2530" t="str">
            <v>FUSIBLE NH-00 - 25AMP</v>
          </cell>
          <cell r="B2530">
            <v>4000</v>
          </cell>
          <cell r="C2530" t="str">
            <v>UND</v>
          </cell>
          <cell r="D2530">
            <v>4800</v>
          </cell>
          <cell r="E2530">
            <v>768</v>
          </cell>
          <cell r="F2530">
            <v>5568</v>
          </cell>
        </row>
        <row r="2531">
          <cell r="A2531" t="str">
            <v>FUSIBLE NH00 20AMP EIA</v>
          </cell>
          <cell r="B2531">
            <v>5642</v>
          </cell>
          <cell r="C2531" t="str">
            <v>UND</v>
          </cell>
          <cell r="D2531">
            <v>6770.4</v>
          </cell>
          <cell r="E2531">
            <v>1083.2639999999999</v>
          </cell>
          <cell r="F2531">
            <v>7854</v>
          </cell>
        </row>
        <row r="2532">
          <cell r="A2532" t="str">
            <v>FUSIBLE NH00 35AMP.ALEMAN EIA</v>
          </cell>
          <cell r="B2532">
            <v>5600</v>
          </cell>
          <cell r="C2532" t="str">
            <v>UND</v>
          </cell>
          <cell r="D2532">
            <v>6720</v>
          </cell>
          <cell r="E2532">
            <v>1075.2</v>
          </cell>
          <cell r="F2532">
            <v>7795</v>
          </cell>
        </row>
        <row r="2533">
          <cell r="A2533" t="str">
            <v>FUSIBLE NH00 63AMP</v>
          </cell>
          <cell r="B2533">
            <v>5642</v>
          </cell>
          <cell r="C2533" t="str">
            <v>UND</v>
          </cell>
          <cell r="D2533">
            <v>6770.4</v>
          </cell>
          <cell r="E2533">
            <v>1083.2639999999999</v>
          </cell>
          <cell r="F2533">
            <v>7854</v>
          </cell>
        </row>
        <row r="2534">
          <cell r="A2534" t="str">
            <v>FUSIBLE NH-00-10AMP 500V</v>
          </cell>
          <cell r="B2534">
            <v>5200</v>
          </cell>
          <cell r="C2534" t="str">
            <v>UND</v>
          </cell>
          <cell r="D2534">
            <v>6240</v>
          </cell>
          <cell r="E2534">
            <v>998.4</v>
          </cell>
          <cell r="F2534">
            <v>7238</v>
          </cell>
        </row>
        <row r="2535">
          <cell r="A2535" t="str">
            <v>FUSIBLE NH-00-35AMP 500V.</v>
          </cell>
          <cell r="B2535">
            <v>5200</v>
          </cell>
          <cell r="C2535" t="str">
            <v>UND</v>
          </cell>
          <cell r="D2535">
            <v>6240</v>
          </cell>
          <cell r="E2535">
            <v>998.4</v>
          </cell>
          <cell r="F2535">
            <v>7238</v>
          </cell>
        </row>
        <row r="2536">
          <cell r="A2536" t="str">
            <v>FUSIBLE NH2 300AMP 500V SIEMENS</v>
          </cell>
          <cell r="B2536">
            <v>16361.799804687498</v>
          </cell>
          <cell r="C2536" t="str">
            <v>UND</v>
          </cell>
          <cell r="D2536">
            <v>19634.159765624998</v>
          </cell>
          <cell r="E2536">
            <v>3141.4655624999996</v>
          </cell>
          <cell r="F2536">
            <v>22776</v>
          </cell>
        </row>
        <row r="2537">
          <cell r="A2537" t="str">
            <v>FUSIBLE NH2 TAM2 355AMP EIA</v>
          </cell>
          <cell r="B2537">
            <v>16361.799804687498</v>
          </cell>
          <cell r="C2537" t="str">
            <v>UND</v>
          </cell>
          <cell r="D2537">
            <v>19634.159765624998</v>
          </cell>
          <cell r="E2537">
            <v>3141.4655624999996</v>
          </cell>
          <cell r="F2537">
            <v>22776</v>
          </cell>
        </row>
        <row r="2538">
          <cell r="A2538" t="str">
            <v>FUSIBLE NH400 125AMP 500V ALEMAN EIA</v>
          </cell>
          <cell r="B2538">
            <v>6206.2001953124991</v>
          </cell>
          <cell r="C2538" t="str">
            <v>UND</v>
          </cell>
          <cell r="D2538">
            <v>7447.4402343749989</v>
          </cell>
          <cell r="E2538">
            <v>1191.5904374999998</v>
          </cell>
          <cell r="F2538">
            <v>8639</v>
          </cell>
        </row>
        <row r="2539">
          <cell r="A2539" t="str">
            <v>FUSIBLE R80 80AMP</v>
          </cell>
          <cell r="B2539">
            <v>300</v>
          </cell>
          <cell r="C2539" t="str">
            <v>UND</v>
          </cell>
          <cell r="D2539">
            <v>360</v>
          </cell>
          <cell r="E2539">
            <v>57.6</v>
          </cell>
          <cell r="F2539">
            <v>418</v>
          </cell>
        </row>
        <row r="2540">
          <cell r="A2540" t="str">
            <v>FUSIBLE RENOVABLE TIPO CAÑUELA 100A 240V</v>
          </cell>
          <cell r="B2540">
            <v>16400</v>
          </cell>
          <cell r="C2540" t="str">
            <v>UND</v>
          </cell>
          <cell r="D2540">
            <v>19680</v>
          </cell>
          <cell r="E2540">
            <v>3148.8</v>
          </cell>
          <cell r="F2540">
            <v>22829</v>
          </cell>
        </row>
        <row r="2541">
          <cell r="A2541" t="str">
            <v>FUSIBLE RENOVABLE TIPO CAÑUELA 200A 240V</v>
          </cell>
          <cell r="B2541">
            <v>9240</v>
          </cell>
          <cell r="C2541" t="str">
            <v>UND</v>
          </cell>
          <cell r="D2541">
            <v>11088</v>
          </cell>
          <cell r="E2541">
            <v>1774.08</v>
          </cell>
          <cell r="F2541">
            <v>12862</v>
          </cell>
        </row>
        <row r="2542">
          <cell r="A2542" t="str">
            <v>FUSIBLE TIPO BAYONETA 10 AMP.</v>
          </cell>
          <cell r="B2542">
            <v>28700</v>
          </cell>
          <cell r="C2542" t="str">
            <v>UND</v>
          </cell>
          <cell r="D2542">
            <v>34440</v>
          </cell>
          <cell r="E2542">
            <v>5510.4000000000005</v>
          </cell>
          <cell r="F2542">
            <v>39950</v>
          </cell>
        </row>
        <row r="2543">
          <cell r="A2543" t="str">
            <v>FUSIBLE TIPO CA¥UELA 100AMP GOLF</v>
          </cell>
          <cell r="B2543">
            <v>5460</v>
          </cell>
          <cell r="C2543" t="str">
            <v>UND</v>
          </cell>
          <cell r="D2543">
            <v>6552</v>
          </cell>
          <cell r="E2543">
            <v>1048.32</v>
          </cell>
          <cell r="F2543">
            <v>7600</v>
          </cell>
        </row>
        <row r="2544">
          <cell r="A2544" t="str">
            <v>FUSIBLE TIPO CA¥UELA 200AMP SALOMON ZUND</v>
          </cell>
          <cell r="B2544">
            <v>11760</v>
          </cell>
          <cell r="C2544" t="str">
            <v>UND</v>
          </cell>
          <cell r="D2544">
            <v>14112</v>
          </cell>
          <cell r="E2544">
            <v>2257.92</v>
          </cell>
          <cell r="F2544">
            <v>16370</v>
          </cell>
        </row>
        <row r="2545">
          <cell r="A2545" t="str">
            <v>FUSIBLE TIPO CA¥UELA 600AMP RENEWABLE/EV</v>
          </cell>
          <cell r="B2545">
            <v>11760</v>
          </cell>
          <cell r="C2545" t="str">
            <v>UND</v>
          </cell>
          <cell r="D2545">
            <v>14112</v>
          </cell>
          <cell r="E2545">
            <v>2257.92</v>
          </cell>
          <cell r="F2545">
            <v>16370</v>
          </cell>
        </row>
        <row r="2546">
          <cell r="A2546" t="str">
            <v>FUSIBLE TIPO CARTUCHO 60 AMP.</v>
          </cell>
          <cell r="B2546">
            <v>4300</v>
          </cell>
          <cell r="C2546" t="str">
            <v>UND</v>
          </cell>
          <cell r="D2546">
            <v>5160</v>
          </cell>
          <cell r="E2546">
            <v>825.6</v>
          </cell>
          <cell r="F2546">
            <v>5986</v>
          </cell>
        </row>
        <row r="2547">
          <cell r="A2547" t="str">
            <v>FUSIBLE TIPO DUAL 0.4 AMPS 15KV</v>
          </cell>
          <cell r="B2547">
            <v>2040</v>
          </cell>
          <cell r="C2547" t="str">
            <v>UND</v>
          </cell>
          <cell r="D2547">
            <v>2448</v>
          </cell>
          <cell r="E2547">
            <v>391.68</v>
          </cell>
          <cell r="F2547">
            <v>2840</v>
          </cell>
        </row>
        <row r="2548">
          <cell r="A2548" t="str">
            <v>FUSIBLE TIPO DUAL 0.7 AMPS 15KV</v>
          </cell>
          <cell r="B2548">
            <v>5700</v>
          </cell>
          <cell r="C2548" t="str">
            <v>UND</v>
          </cell>
          <cell r="D2548">
            <v>6840</v>
          </cell>
          <cell r="E2548">
            <v>1094.4000000000001</v>
          </cell>
          <cell r="F2548">
            <v>7934</v>
          </cell>
        </row>
        <row r="2549">
          <cell r="A2549" t="str">
            <v>FUSIBLE TIPO DUAL 1.0 AMPS 15KV</v>
          </cell>
          <cell r="B2549">
            <v>5700</v>
          </cell>
          <cell r="C2549" t="str">
            <v>UND</v>
          </cell>
          <cell r="D2549">
            <v>6840</v>
          </cell>
          <cell r="E2549">
            <v>1094.4000000000001</v>
          </cell>
          <cell r="F2549">
            <v>7934</v>
          </cell>
        </row>
        <row r="2550">
          <cell r="A2550" t="str">
            <v>FUSIBLE TIPO DUAL 1.3 AMPS 15KV</v>
          </cell>
          <cell r="B2550">
            <v>2040</v>
          </cell>
          <cell r="C2550" t="str">
            <v>UND</v>
          </cell>
          <cell r="D2550">
            <v>2448</v>
          </cell>
          <cell r="E2550">
            <v>391.68</v>
          </cell>
          <cell r="F2550">
            <v>2840</v>
          </cell>
        </row>
        <row r="2551">
          <cell r="A2551" t="str">
            <v>FUSIBLE TIPO DUAL 1.4 AMPS 15KV</v>
          </cell>
          <cell r="B2551">
            <v>2040</v>
          </cell>
          <cell r="C2551" t="str">
            <v>UND</v>
          </cell>
          <cell r="D2551">
            <v>2448</v>
          </cell>
          <cell r="E2551">
            <v>391.68</v>
          </cell>
          <cell r="F2551">
            <v>2840</v>
          </cell>
        </row>
        <row r="2552">
          <cell r="A2552" t="str">
            <v>FUSIBLE TIPO DUAL 10.4 AMPS 15KV</v>
          </cell>
          <cell r="B2552">
            <v>2200</v>
          </cell>
          <cell r="C2552" t="str">
            <v>UND</v>
          </cell>
          <cell r="D2552">
            <v>2640</v>
          </cell>
          <cell r="E2552">
            <v>422.40000000000003</v>
          </cell>
          <cell r="F2552">
            <v>3062</v>
          </cell>
        </row>
        <row r="2553">
          <cell r="A2553" t="str">
            <v>FUSIBLE TIPO DUAL 14.0 AMPS 15KV</v>
          </cell>
          <cell r="B2553">
            <v>2040</v>
          </cell>
          <cell r="C2553" t="str">
            <v>UND</v>
          </cell>
          <cell r="D2553">
            <v>2448</v>
          </cell>
          <cell r="E2553">
            <v>391.68</v>
          </cell>
          <cell r="F2553">
            <v>2840</v>
          </cell>
        </row>
        <row r="2554">
          <cell r="A2554" t="str">
            <v>FUSIBLE TIPO DUAL 2.1 AMPS 15KV</v>
          </cell>
          <cell r="B2554">
            <v>2040</v>
          </cell>
          <cell r="C2554" t="str">
            <v>UND</v>
          </cell>
          <cell r="D2554">
            <v>2448</v>
          </cell>
          <cell r="E2554">
            <v>391.68</v>
          </cell>
          <cell r="F2554">
            <v>2840</v>
          </cell>
        </row>
        <row r="2555">
          <cell r="A2555" t="str">
            <v>FUSIBLE TIPO DUAL 3.1 AMPS 15KV</v>
          </cell>
          <cell r="B2555">
            <v>5700</v>
          </cell>
          <cell r="C2555" t="str">
            <v>UND</v>
          </cell>
          <cell r="D2555">
            <v>6840</v>
          </cell>
          <cell r="E2555">
            <v>1094.4000000000001</v>
          </cell>
          <cell r="F2555">
            <v>7934</v>
          </cell>
        </row>
        <row r="2556">
          <cell r="A2556" t="str">
            <v>FUSIBLE TIPO DUAL 3.5 AMPS 15KV</v>
          </cell>
          <cell r="B2556">
            <v>5700</v>
          </cell>
          <cell r="C2556" t="str">
            <v>UND</v>
          </cell>
          <cell r="D2556">
            <v>6840</v>
          </cell>
          <cell r="E2556">
            <v>1094.4000000000001</v>
          </cell>
          <cell r="F2556">
            <v>7934</v>
          </cell>
        </row>
        <row r="2557">
          <cell r="A2557" t="str">
            <v>FUSIBLE TIPO DUAL 5.2 AMPS 15KV</v>
          </cell>
          <cell r="B2557">
            <v>5700</v>
          </cell>
          <cell r="C2557" t="str">
            <v>UND</v>
          </cell>
          <cell r="D2557">
            <v>6840</v>
          </cell>
          <cell r="E2557">
            <v>1094.4000000000001</v>
          </cell>
          <cell r="F2557">
            <v>7934</v>
          </cell>
        </row>
        <row r="2558">
          <cell r="A2558" t="str">
            <v>FUSIBLE TIPO DUAL 6.3 AMPS 15KV</v>
          </cell>
          <cell r="B2558">
            <v>5700</v>
          </cell>
          <cell r="C2558" t="str">
            <v>UND</v>
          </cell>
          <cell r="D2558">
            <v>6840</v>
          </cell>
          <cell r="E2558">
            <v>1094.4000000000001</v>
          </cell>
          <cell r="F2558">
            <v>7934</v>
          </cell>
        </row>
        <row r="2559">
          <cell r="A2559" t="str">
            <v>FUSIBLE TIPO DUAL 7.8 AMPS 15KV</v>
          </cell>
          <cell r="B2559">
            <v>2040</v>
          </cell>
          <cell r="C2559" t="str">
            <v>UND</v>
          </cell>
          <cell r="D2559">
            <v>2448</v>
          </cell>
          <cell r="E2559">
            <v>391.68</v>
          </cell>
          <cell r="F2559">
            <v>2840</v>
          </cell>
        </row>
        <row r="2560">
          <cell r="A2560" t="str">
            <v>FUSIBLE TIPO H 1 AMPS 15KV</v>
          </cell>
          <cell r="B2560">
            <v>2000</v>
          </cell>
          <cell r="C2560" t="str">
            <v>UND</v>
          </cell>
          <cell r="D2560">
            <v>2400</v>
          </cell>
          <cell r="E2560">
            <v>384</v>
          </cell>
          <cell r="F2560">
            <v>2784</v>
          </cell>
        </row>
        <row r="2561">
          <cell r="A2561" t="str">
            <v>FUSIBLE TIPO H 1 AMPS 38KV</v>
          </cell>
          <cell r="B2561">
            <v>2650</v>
          </cell>
          <cell r="C2561" t="str">
            <v>UND</v>
          </cell>
          <cell r="D2561">
            <v>3180</v>
          </cell>
          <cell r="E2561">
            <v>508.8</v>
          </cell>
          <cell r="F2561">
            <v>3689</v>
          </cell>
        </row>
        <row r="2562">
          <cell r="A2562" t="str">
            <v>FUSIBLE TIPO H 10 AMPS 15KV</v>
          </cell>
          <cell r="B2562">
            <v>2100</v>
          </cell>
          <cell r="C2562" t="str">
            <v>UND</v>
          </cell>
          <cell r="D2562">
            <v>2520</v>
          </cell>
          <cell r="E2562">
            <v>403.2</v>
          </cell>
          <cell r="F2562">
            <v>2923</v>
          </cell>
        </row>
        <row r="2563">
          <cell r="A2563" t="str">
            <v>FUSIBLE TIPO H 10 AMPS 38KV</v>
          </cell>
          <cell r="B2563">
            <v>2950</v>
          </cell>
          <cell r="C2563" t="str">
            <v>UND</v>
          </cell>
          <cell r="D2563">
            <v>3540</v>
          </cell>
          <cell r="E2563">
            <v>566.4</v>
          </cell>
          <cell r="F2563">
            <v>4106</v>
          </cell>
        </row>
        <row r="2564">
          <cell r="A2564" t="str">
            <v>FUSIBLE TIPO H 100 AMPS 15KV</v>
          </cell>
          <cell r="B2564">
            <v>4650</v>
          </cell>
          <cell r="C2564" t="str">
            <v>UND</v>
          </cell>
          <cell r="D2564">
            <v>5580</v>
          </cell>
          <cell r="E2564">
            <v>892.80000000000007</v>
          </cell>
          <cell r="F2564">
            <v>6473</v>
          </cell>
        </row>
        <row r="2565">
          <cell r="A2565" t="str">
            <v>FUSIBLE TIPO H 100 AMPS 38KV</v>
          </cell>
          <cell r="B2565">
            <v>5950</v>
          </cell>
          <cell r="C2565" t="str">
            <v>UND</v>
          </cell>
          <cell r="D2565">
            <v>7140</v>
          </cell>
          <cell r="E2565">
            <v>1142.4000000000001</v>
          </cell>
          <cell r="F2565">
            <v>8282</v>
          </cell>
        </row>
        <row r="2566">
          <cell r="A2566" t="str">
            <v>FUSIBLE TIPO H 12 AMPS 15KV</v>
          </cell>
          <cell r="B2566">
            <v>2100</v>
          </cell>
          <cell r="C2566" t="str">
            <v>UND</v>
          </cell>
          <cell r="D2566">
            <v>2520</v>
          </cell>
          <cell r="E2566">
            <v>403.2</v>
          </cell>
          <cell r="F2566">
            <v>2923</v>
          </cell>
        </row>
        <row r="2567">
          <cell r="A2567" t="str">
            <v>FUSIBLE TIPO H 12 AMPS 38KV</v>
          </cell>
          <cell r="B2567">
            <v>3352</v>
          </cell>
          <cell r="C2567" t="str">
            <v>UND</v>
          </cell>
          <cell r="D2567">
            <v>4022.3999999999996</v>
          </cell>
          <cell r="E2567">
            <v>643.58399999999995</v>
          </cell>
          <cell r="F2567">
            <v>4666</v>
          </cell>
        </row>
        <row r="2568">
          <cell r="A2568" t="str">
            <v>FUSIBLE TIPO H 15 AMPS 15KV</v>
          </cell>
          <cell r="B2568">
            <v>2100</v>
          </cell>
          <cell r="C2568" t="str">
            <v>UND</v>
          </cell>
          <cell r="D2568">
            <v>2520</v>
          </cell>
          <cell r="E2568">
            <v>403.2</v>
          </cell>
          <cell r="F2568">
            <v>2923</v>
          </cell>
        </row>
        <row r="2569">
          <cell r="A2569" t="str">
            <v>FUSIBLE TIPO H 15 AMPS 38KV</v>
          </cell>
          <cell r="B2569">
            <v>2950</v>
          </cell>
          <cell r="C2569" t="str">
            <v>UND</v>
          </cell>
          <cell r="D2569">
            <v>3540</v>
          </cell>
          <cell r="E2569">
            <v>566.4</v>
          </cell>
          <cell r="F2569">
            <v>4106</v>
          </cell>
        </row>
        <row r="2570">
          <cell r="A2570" t="str">
            <v>FUSIBLE TIPO H 150 AMPS 38KV</v>
          </cell>
          <cell r="B2570">
            <v>17600</v>
          </cell>
          <cell r="C2570" t="str">
            <v>UND</v>
          </cell>
          <cell r="D2570">
            <v>21120</v>
          </cell>
          <cell r="E2570">
            <v>3379.2000000000003</v>
          </cell>
          <cell r="F2570">
            <v>24499</v>
          </cell>
        </row>
        <row r="2571">
          <cell r="A2571" t="str">
            <v>FUSIBLE TIPO H 2 AMPS 15KV</v>
          </cell>
          <cell r="B2571">
            <v>2000</v>
          </cell>
          <cell r="C2571" t="str">
            <v>UND</v>
          </cell>
          <cell r="D2571">
            <v>2400</v>
          </cell>
          <cell r="E2571">
            <v>384</v>
          </cell>
          <cell r="F2571">
            <v>2784</v>
          </cell>
        </row>
        <row r="2572">
          <cell r="A2572" t="str">
            <v>FUSIBLE TIPO H 2 AMPS 38KV</v>
          </cell>
          <cell r="B2572">
            <v>2650</v>
          </cell>
          <cell r="C2572" t="str">
            <v>UND</v>
          </cell>
          <cell r="D2572">
            <v>3180</v>
          </cell>
          <cell r="E2572">
            <v>508.8</v>
          </cell>
          <cell r="F2572">
            <v>3689</v>
          </cell>
        </row>
        <row r="2573">
          <cell r="A2573" t="str">
            <v>FUSIBLE TIPO H 20 AMPS 15KV</v>
          </cell>
          <cell r="B2573">
            <v>2200</v>
          </cell>
          <cell r="C2573" t="str">
            <v>UND</v>
          </cell>
          <cell r="D2573">
            <v>2640</v>
          </cell>
          <cell r="E2573">
            <v>422.40000000000003</v>
          </cell>
          <cell r="F2573">
            <v>3062</v>
          </cell>
        </row>
        <row r="2574">
          <cell r="A2574" t="str">
            <v>FUSIBLE TIPO H 20 AMPS 38KV</v>
          </cell>
          <cell r="B2574">
            <v>3200</v>
          </cell>
          <cell r="C2574" t="str">
            <v>UND</v>
          </cell>
          <cell r="D2574">
            <v>3840</v>
          </cell>
          <cell r="E2574">
            <v>614.4</v>
          </cell>
          <cell r="F2574">
            <v>4454</v>
          </cell>
        </row>
        <row r="2575">
          <cell r="A2575" t="str">
            <v>FUSIBLE TIPO H 25 AMPS 15KV</v>
          </cell>
          <cell r="B2575">
            <v>2200</v>
          </cell>
          <cell r="C2575" t="str">
            <v>UND</v>
          </cell>
          <cell r="D2575">
            <v>2640</v>
          </cell>
          <cell r="E2575">
            <v>422.40000000000003</v>
          </cell>
          <cell r="F2575">
            <v>3062</v>
          </cell>
        </row>
        <row r="2576">
          <cell r="A2576" t="str">
            <v>FUSIBLE TIPO H 25 AMPS 38KV</v>
          </cell>
          <cell r="B2576">
            <v>3200</v>
          </cell>
          <cell r="C2576" t="str">
            <v>UND</v>
          </cell>
          <cell r="D2576">
            <v>3840</v>
          </cell>
          <cell r="E2576">
            <v>614.4</v>
          </cell>
          <cell r="F2576">
            <v>4454</v>
          </cell>
        </row>
        <row r="2577">
          <cell r="A2577" t="str">
            <v>FUSIBLE TIPO H 3 AMPS 15KV</v>
          </cell>
          <cell r="B2577">
            <v>2000</v>
          </cell>
          <cell r="C2577" t="str">
            <v>UND</v>
          </cell>
          <cell r="D2577">
            <v>2400</v>
          </cell>
          <cell r="E2577">
            <v>384</v>
          </cell>
          <cell r="F2577">
            <v>2784</v>
          </cell>
        </row>
        <row r="2578">
          <cell r="A2578" t="str">
            <v>FUSIBLE TIPO H 3 AMPS 38KV</v>
          </cell>
          <cell r="B2578">
            <v>2650</v>
          </cell>
          <cell r="C2578" t="str">
            <v>UND</v>
          </cell>
          <cell r="D2578">
            <v>3180</v>
          </cell>
          <cell r="E2578">
            <v>508.8</v>
          </cell>
          <cell r="F2578">
            <v>3689</v>
          </cell>
        </row>
        <row r="2579">
          <cell r="A2579" t="str">
            <v>FUSIBLE TIPO H 30 AMPS 15KV</v>
          </cell>
          <cell r="B2579">
            <v>2200</v>
          </cell>
          <cell r="C2579" t="str">
            <v>UND</v>
          </cell>
          <cell r="D2579">
            <v>2640</v>
          </cell>
          <cell r="E2579">
            <v>422.40000000000003</v>
          </cell>
          <cell r="F2579">
            <v>3062</v>
          </cell>
        </row>
        <row r="2580">
          <cell r="A2580" t="str">
            <v>FUSIBLE TIPO H 30 AMPS 38KV</v>
          </cell>
          <cell r="B2580">
            <v>3200</v>
          </cell>
          <cell r="C2580" t="str">
            <v>UND</v>
          </cell>
          <cell r="D2580">
            <v>3840</v>
          </cell>
          <cell r="E2580">
            <v>614.4</v>
          </cell>
          <cell r="F2580">
            <v>4454</v>
          </cell>
        </row>
        <row r="2581">
          <cell r="A2581" t="str">
            <v>FUSIBLE TIPO H 4 AMPS 15KV</v>
          </cell>
          <cell r="B2581">
            <v>2000</v>
          </cell>
          <cell r="C2581" t="str">
            <v>UND</v>
          </cell>
          <cell r="D2581">
            <v>2400</v>
          </cell>
          <cell r="E2581">
            <v>384</v>
          </cell>
          <cell r="F2581">
            <v>2784</v>
          </cell>
        </row>
        <row r="2582">
          <cell r="A2582" t="str">
            <v>FUSIBLE TIPO H 4 AMPS 38KV</v>
          </cell>
          <cell r="B2582">
            <v>2650</v>
          </cell>
          <cell r="C2582" t="str">
            <v>UND</v>
          </cell>
          <cell r="D2582">
            <v>3180</v>
          </cell>
          <cell r="E2582">
            <v>508.8</v>
          </cell>
          <cell r="F2582">
            <v>3689</v>
          </cell>
        </row>
        <row r="2583">
          <cell r="A2583" t="str">
            <v>FUSIBLE TIPO H 40 AMPS 15KV</v>
          </cell>
          <cell r="B2583">
            <v>2550</v>
          </cell>
          <cell r="C2583" t="str">
            <v>UND</v>
          </cell>
          <cell r="D2583">
            <v>3060</v>
          </cell>
          <cell r="E2583">
            <v>489.6</v>
          </cell>
          <cell r="F2583">
            <v>3550</v>
          </cell>
        </row>
        <row r="2584">
          <cell r="A2584" t="str">
            <v>FUSIBLE TIPO H 40 AMPS 38KV</v>
          </cell>
          <cell r="B2584">
            <v>3450</v>
          </cell>
          <cell r="C2584" t="str">
            <v>UND</v>
          </cell>
          <cell r="D2584">
            <v>4140</v>
          </cell>
          <cell r="E2584">
            <v>662.4</v>
          </cell>
          <cell r="F2584">
            <v>4802</v>
          </cell>
        </row>
        <row r="2585">
          <cell r="A2585" t="str">
            <v>FUSIBLE TIPO H 45 AMPS 15KV</v>
          </cell>
          <cell r="B2585">
            <v>2550</v>
          </cell>
          <cell r="C2585" t="str">
            <v>UND</v>
          </cell>
          <cell r="D2585">
            <v>3060</v>
          </cell>
          <cell r="E2585">
            <v>489.6</v>
          </cell>
          <cell r="F2585">
            <v>3550</v>
          </cell>
        </row>
        <row r="2586">
          <cell r="A2586" t="str">
            <v>FUSIBLE TIPO H 5 AMPS 15KV</v>
          </cell>
          <cell r="B2586">
            <v>2000</v>
          </cell>
          <cell r="C2586" t="str">
            <v>UND</v>
          </cell>
          <cell r="D2586">
            <v>2400</v>
          </cell>
          <cell r="E2586">
            <v>384</v>
          </cell>
          <cell r="F2586">
            <v>2784</v>
          </cell>
        </row>
        <row r="2587">
          <cell r="A2587" t="str">
            <v>FUSIBLE TIPO H 5 AMPS 38KV</v>
          </cell>
          <cell r="B2587">
            <v>2950</v>
          </cell>
          <cell r="C2587" t="str">
            <v>UND</v>
          </cell>
          <cell r="D2587">
            <v>3540</v>
          </cell>
          <cell r="E2587">
            <v>566.4</v>
          </cell>
          <cell r="F2587">
            <v>4106</v>
          </cell>
        </row>
        <row r="2588">
          <cell r="A2588" t="str">
            <v>FUSIBLE TIPO H 50 AMPS 15KV</v>
          </cell>
          <cell r="B2588">
            <v>2550</v>
          </cell>
          <cell r="C2588" t="str">
            <v>UND</v>
          </cell>
          <cell r="D2588">
            <v>3060</v>
          </cell>
          <cell r="E2588">
            <v>489.6</v>
          </cell>
          <cell r="F2588">
            <v>3550</v>
          </cell>
        </row>
        <row r="2589">
          <cell r="A2589" t="str">
            <v>FUSIBLE TIPO H 50 AMPS 38KV</v>
          </cell>
          <cell r="B2589">
            <v>3450</v>
          </cell>
          <cell r="C2589" t="str">
            <v>UND</v>
          </cell>
          <cell r="D2589">
            <v>4140</v>
          </cell>
          <cell r="E2589">
            <v>662.4</v>
          </cell>
          <cell r="F2589">
            <v>4802</v>
          </cell>
        </row>
        <row r="2590">
          <cell r="A2590" t="str">
            <v>FUSIBLE TIPO H 6 AMPS 15KV</v>
          </cell>
          <cell r="B2590">
            <v>2100</v>
          </cell>
          <cell r="C2590" t="str">
            <v>UND</v>
          </cell>
          <cell r="D2590">
            <v>2520</v>
          </cell>
          <cell r="E2590">
            <v>403.2</v>
          </cell>
          <cell r="F2590">
            <v>2923</v>
          </cell>
        </row>
        <row r="2591">
          <cell r="A2591" t="str">
            <v>FUSIBLE TIPO H 6 AMPS 38KV</v>
          </cell>
          <cell r="B2591">
            <v>1610</v>
          </cell>
          <cell r="C2591" t="str">
            <v>UND</v>
          </cell>
          <cell r="D2591">
            <v>1932</v>
          </cell>
          <cell r="E2591">
            <v>309.12</v>
          </cell>
          <cell r="F2591">
            <v>2241</v>
          </cell>
        </row>
        <row r="2592">
          <cell r="A2592" t="str">
            <v>FUSIBLE TIPO H 60 AMPS 15KV</v>
          </cell>
          <cell r="B2592">
            <v>4650</v>
          </cell>
          <cell r="C2592" t="str">
            <v>UND</v>
          </cell>
          <cell r="D2592">
            <v>5580</v>
          </cell>
          <cell r="E2592">
            <v>892.80000000000007</v>
          </cell>
          <cell r="F2592">
            <v>6473</v>
          </cell>
        </row>
        <row r="2593">
          <cell r="A2593" t="str">
            <v>FUSIBLE TIPO H 60 AMPS 38KV</v>
          </cell>
          <cell r="B2593">
            <v>5950</v>
          </cell>
          <cell r="C2593" t="str">
            <v>UND</v>
          </cell>
          <cell r="D2593">
            <v>7140</v>
          </cell>
          <cell r="E2593">
            <v>1142.4000000000001</v>
          </cell>
          <cell r="F2593">
            <v>8282</v>
          </cell>
        </row>
        <row r="2594">
          <cell r="A2594" t="str">
            <v>FUSIBLE TIPO H 7 AMPS 15KV</v>
          </cell>
          <cell r="B2594">
            <v>2100</v>
          </cell>
          <cell r="C2594" t="str">
            <v>UND</v>
          </cell>
          <cell r="D2594">
            <v>2520</v>
          </cell>
          <cell r="E2594">
            <v>403.2</v>
          </cell>
          <cell r="F2594">
            <v>2923</v>
          </cell>
        </row>
        <row r="2595">
          <cell r="A2595" t="str">
            <v>FUSIBLE TIPO H 70 AMPS 15KV</v>
          </cell>
          <cell r="B2595">
            <v>4650</v>
          </cell>
          <cell r="C2595" t="str">
            <v>UND</v>
          </cell>
          <cell r="D2595">
            <v>5580</v>
          </cell>
          <cell r="E2595">
            <v>892.80000000000007</v>
          </cell>
          <cell r="F2595">
            <v>6473</v>
          </cell>
        </row>
        <row r="2596">
          <cell r="A2596" t="str">
            <v>FUSIBLE TIPO H 70 AMPS 38KV</v>
          </cell>
          <cell r="B2596">
            <v>3900</v>
          </cell>
          <cell r="C2596" t="str">
            <v>UND</v>
          </cell>
          <cell r="D2596">
            <v>4680</v>
          </cell>
          <cell r="E2596">
            <v>748.80000000000007</v>
          </cell>
          <cell r="F2596">
            <v>5429</v>
          </cell>
        </row>
        <row r="2597">
          <cell r="A2597" t="str">
            <v>FUSIBLE TIPO H 75 AMPS 15KV</v>
          </cell>
          <cell r="B2597">
            <v>4650</v>
          </cell>
          <cell r="C2597" t="str">
            <v>UND</v>
          </cell>
          <cell r="D2597">
            <v>5580</v>
          </cell>
          <cell r="E2597">
            <v>892.80000000000007</v>
          </cell>
          <cell r="F2597">
            <v>6473</v>
          </cell>
        </row>
        <row r="2598">
          <cell r="A2598" t="str">
            <v>FUSIBLE TIPO H 8 AMPS 15KV</v>
          </cell>
          <cell r="B2598">
            <v>2100</v>
          </cell>
          <cell r="C2598" t="str">
            <v>UND</v>
          </cell>
          <cell r="D2598">
            <v>2520</v>
          </cell>
          <cell r="E2598">
            <v>403.2</v>
          </cell>
          <cell r="F2598">
            <v>2923</v>
          </cell>
        </row>
        <row r="2599">
          <cell r="A2599" t="str">
            <v>FUSIBLE TIPO H 8 AMPS 38KV</v>
          </cell>
          <cell r="B2599">
            <v>1610</v>
          </cell>
          <cell r="C2599" t="str">
            <v>UND</v>
          </cell>
          <cell r="D2599">
            <v>1932</v>
          </cell>
          <cell r="E2599">
            <v>309.12</v>
          </cell>
          <cell r="F2599">
            <v>2241</v>
          </cell>
        </row>
        <row r="2600">
          <cell r="A2600" t="str">
            <v>FUSIBLE TIPO H 80 AMPS 15KV</v>
          </cell>
          <cell r="B2600">
            <v>4650</v>
          </cell>
          <cell r="C2600" t="str">
            <v>UND</v>
          </cell>
          <cell r="D2600">
            <v>5580</v>
          </cell>
          <cell r="E2600">
            <v>892.80000000000007</v>
          </cell>
          <cell r="F2600">
            <v>6473</v>
          </cell>
        </row>
        <row r="2601">
          <cell r="A2601" t="str">
            <v>FUSIBLE TIPO H 80 AMPS 38KV</v>
          </cell>
          <cell r="B2601">
            <v>5950</v>
          </cell>
          <cell r="C2601" t="str">
            <v>UND</v>
          </cell>
          <cell r="D2601">
            <v>7140</v>
          </cell>
          <cell r="E2601">
            <v>1142.4000000000001</v>
          </cell>
          <cell r="F2601">
            <v>8282</v>
          </cell>
        </row>
        <row r="2602">
          <cell r="A2602" t="str">
            <v>FUSIBLE TIPO H 85 AMPS 15KV</v>
          </cell>
          <cell r="B2602">
            <v>4692</v>
          </cell>
          <cell r="C2602" t="str">
            <v>UND</v>
          </cell>
          <cell r="D2602">
            <v>5630.4</v>
          </cell>
          <cell r="E2602">
            <v>900.86399999999992</v>
          </cell>
          <cell r="F2602">
            <v>6531</v>
          </cell>
        </row>
        <row r="2603">
          <cell r="A2603" t="str">
            <v>FUSIBLE TIPO H 85 AMPS 38KV</v>
          </cell>
          <cell r="B2603">
            <v>5950</v>
          </cell>
          <cell r="C2603" t="str">
            <v>UND</v>
          </cell>
          <cell r="D2603">
            <v>7140</v>
          </cell>
          <cell r="E2603">
            <v>1142.4000000000001</v>
          </cell>
          <cell r="F2603">
            <v>8282</v>
          </cell>
        </row>
        <row r="2604">
          <cell r="A2604" t="str">
            <v>FUSIBLE TIPO H 9 AMPS 15KV</v>
          </cell>
          <cell r="B2604">
            <v>2100</v>
          </cell>
          <cell r="C2604" t="str">
            <v>UND</v>
          </cell>
          <cell r="D2604">
            <v>2520</v>
          </cell>
          <cell r="E2604">
            <v>403.2</v>
          </cell>
          <cell r="F2604">
            <v>2923</v>
          </cell>
        </row>
        <row r="2605">
          <cell r="A2605" t="str">
            <v>FUSIBLE TIPO K 1 AMPS 15KV</v>
          </cell>
          <cell r="B2605">
            <v>2300</v>
          </cell>
          <cell r="C2605" t="str">
            <v>UND</v>
          </cell>
          <cell r="D2605">
            <v>2760</v>
          </cell>
          <cell r="E2605">
            <v>441.6</v>
          </cell>
          <cell r="F2605">
            <v>3202</v>
          </cell>
        </row>
        <row r="2606">
          <cell r="A2606" t="str">
            <v>FUSIBLE TIPO K 10 AMPS 15KV</v>
          </cell>
          <cell r="B2606">
            <v>2280</v>
          </cell>
          <cell r="C2606" t="str">
            <v>UND</v>
          </cell>
          <cell r="D2606">
            <v>2736</v>
          </cell>
          <cell r="E2606">
            <v>437.76</v>
          </cell>
          <cell r="F2606">
            <v>3174</v>
          </cell>
        </row>
        <row r="2607">
          <cell r="A2607" t="str">
            <v>FUSIBLE TIPO K 10 AMPS 38KV</v>
          </cell>
          <cell r="B2607">
            <v>2760</v>
          </cell>
          <cell r="C2607" t="str">
            <v>UND</v>
          </cell>
          <cell r="D2607">
            <v>3312</v>
          </cell>
          <cell r="E2607">
            <v>529.91999999999996</v>
          </cell>
          <cell r="F2607">
            <v>3842</v>
          </cell>
        </row>
        <row r="2608">
          <cell r="A2608" t="str">
            <v>FUSIBLE TIPO K 100 AMPS 15KV</v>
          </cell>
          <cell r="B2608">
            <v>4920</v>
          </cell>
          <cell r="C2608" t="str">
            <v>UND</v>
          </cell>
          <cell r="D2608">
            <v>5904</v>
          </cell>
          <cell r="E2608">
            <v>944.64</v>
          </cell>
          <cell r="F2608">
            <v>6849</v>
          </cell>
        </row>
        <row r="2609">
          <cell r="A2609" t="str">
            <v>FUSIBLE TIPO K 100 AMPS 38KV</v>
          </cell>
          <cell r="B2609">
            <v>5880</v>
          </cell>
          <cell r="C2609" t="str">
            <v>UND</v>
          </cell>
          <cell r="D2609">
            <v>7056</v>
          </cell>
          <cell r="E2609">
            <v>1128.96</v>
          </cell>
          <cell r="F2609">
            <v>8185</v>
          </cell>
        </row>
        <row r="2610">
          <cell r="A2610" t="str">
            <v>FUSIBLE TIPO K 12 AMPS 15KV</v>
          </cell>
          <cell r="B2610">
            <v>2500</v>
          </cell>
          <cell r="C2610" t="str">
            <v>UND</v>
          </cell>
          <cell r="D2610">
            <v>3000</v>
          </cell>
          <cell r="E2610">
            <v>480</v>
          </cell>
          <cell r="F2610">
            <v>3480</v>
          </cell>
        </row>
        <row r="2611">
          <cell r="A2611" t="str">
            <v>FUSIBLE TIPO K 15 AMPS 15KV</v>
          </cell>
          <cell r="B2611">
            <v>2500</v>
          </cell>
          <cell r="C2611" t="str">
            <v>UND</v>
          </cell>
          <cell r="D2611">
            <v>3000</v>
          </cell>
          <cell r="E2611">
            <v>480</v>
          </cell>
          <cell r="F2611">
            <v>3480</v>
          </cell>
        </row>
        <row r="2612">
          <cell r="A2612" t="str">
            <v>FUSIBLE TIPO K 15 AMPS 38KV</v>
          </cell>
          <cell r="B2612">
            <v>2760</v>
          </cell>
          <cell r="C2612" t="str">
            <v>UND</v>
          </cell>
          <cell r="D2612">
            <v>3312</v>
          </cell>
          <cell r="E2612">
            <v>529.91999999999996</v>
          </cell>
          <cell r="F2612">
            <v>3842</v>
          </cell>
        </row>
        <row r="2613">
          <cell r="A2613" t="str">
            <v>FUSIBLE TIPO K 2 AMPS 15KV</v>
          </cell>
          <cell r="B2613">
            <v>2300</v>
          </cell>
          <cell r="C2613" t="str">
            <v>UND</v>
          </cell>
          <cell r="D2613">
            <v>2760</v>
          </cell>
          <cell r="E2613">
            <v>441.6</v>
          </cell>
          <cell r="F2613">
            <v>3202</v>
          </cell>
        </row>
        <row r="2614">
          <cell r="A2614" t="str">
            <v>FUSIBLE TIPO K 20 AMPS 15KV</v>
          </cell>
          <cell r="B2614">
            <v>2800</v>
          </cell>
          <cell r="C2614" t="str">
            <v>UND</v>
          </cell>
          <cell r="D2614">
            <v>3360</v>
          </cell>
          <cell r="E2614">
            <v>537.6</v>
          </cell>
          <cell r="F2614">
            <v>3898</v>
          </cell>
        </row>
        <row r="2615">
          <cell r="A2615" t="str">
            <v>FUSIBLE TIPO K 20 AMPS 38KV</v>
          </cell>
          <cell r="B2615">
            <v>3120</v>
          </cell>
          <cell r="C2615" t="str">
            <v>UND</v>
          </cell>
          <cell r="D2615">
            <v>3744</v>
          </cell>
          <cell r="E2615">
            <v>599.04</v>
          </cell>
          <cell r="F2615">
            <v>4343</v>
          </cell>
        </row>
        <row r="2616">
          <cell r="A2616" t="str">
            <v>FUSIBLE TIPO K 25 AMPS 15KV</v>
          </cell>
          <cell r="B2616">
            <v>1650</v>
          </cell>
          <cell r="C2616" t="str">
            <v>UND</v>
          </cell>
          <cell r="D2616">
            <v>1980</v>
          </cell>
          <cell r="E2616">
            <v>316.8</v>
          </cell>
          <cell r="F2616">
            <v>2297</v>
          </cell>
        </row>
        <row r="2617">
          <cell r="A2617" t="str">
            <v>FUSIBLE TIPO K 3 AMPS 15KV</v>
          </cell>
          <cell r="B2617">
            <v>2300</v>
          </cell>
          <cell r="C2617" t="str">
            <v>UND</v>
          </cell>
          <cell r="D2617">
            <v>2760</v>
          </cell>
          <cell r="E2617">
            <v>441.6</v>
          </cell>
          <cell r="F2617">
            <v>3202</v>
          </cell>
        </row>
        <row r="2618">
          <cell r="A2618" t="str">
            <v>FUSIBLE TIPO K 30 AMPS 15KV</v>
          </cell>
          <cell r="B2618">
            <v>2588</v>
          </cell>
          <cell r="C2618" t="str">
            <v>UND</v>
          </cell>
          <cell r="D2618">
            <v>3105.6</v>
          </cell>
          <cell r="E2618">
            <v>496.89600000000002</v>
          </cell>
          <cell r="F2618">
            <v>3602</v>
          </cell>
        </row>
        <row r="2619">
          <cell r="A2619" t="str">
            <v>FUSIBLE TIPO K 30 AMPS 38KV</v>
          </cell>
          <cell r="B2619">
            <v>3120</v>
          </cell>
          <cell r="C2619" t="str">
            <v>UND</v>
          </cell>
          <cell r="D2619">
            <v>3744</v>
          </cell>
          <cell r="E2619">
            <v>599.04</v>
          </cell>
          <cell r="F2619">
            <v>4343</v>
          </cell>
        </row>
        <row r="2620">
          <cell r="A2620" t="str">
            <v>FUSIBLE TIPO K 35 AMPS 15KV</v>
          </cell>
          <cell r="B2620">
            <v>3450</v>
          </cell>
          <cell r="C2620" t="str">
            <v>UND</v>
          </cell>
          <cell r="D2620">
            <v>4140</v>
          </cell>
          <cell r="E2620">
            <v>662.4</v>
          </cell>
          <cell r="F2620">
            <v>4802</v>
          </cell>
        </row>
        <row r="2621">
          <cell r="A2621" t="str">
            <v>FUSIBLE TIPO K 4 AMPS 15KV</v>
          </cell>
          <cell r="B2621">
            <v>2300</v>
          </cell>
          <cell r="C2621" t="str">
            <v>UND</v>
          </cell>
          <cell r="D2621">
            <v>2760</v>
          </cell>
          <cell r="E2621">
            <v>441.6</v>
          </cell>
          <cell r="F2621">
            <v>3202</v>
          </cell>
        </row>
        <row r="2622">
          <cell r="A2622" t="str">
            <v>FUSIBLE TIPO K 40 AMPS 15KV</v>
          </cell>
          <cell r="B2622">
            <v>3450</v>
          </cell>
          <cell r="C2622" t="str">
            <v>UND</v>
          </cell>
          <cell r="D2622">
            <v>4140</v>
          </cell>
          <cell r="E2622">
            <v>662.4</v>
          </cell>
          <cell r="F2622">
            <v>4802</v>
          </cell>
        </row>
        <row r="2623">
          <cell r="A2623" t="str">
            <v>FUSIBLE TIPO K 5 AMPS 15KV</v>
          </cell>
          <cell r="B2623">
            <v>2500</v>
          </cell>
          <cell r="C2623" t="str">
            <v>UND</v>
          </cell>
          <cell r="D2623">
            <v>3000</v>
          </cell>
          <cell r="E2623">
            <v>480</v>
          </cell>
          <cell r="F2623">
            <v>3480</v>
          </cell>
        </row>
        <row r="2624">
          <cell r="A2624" t="str">
            <v>FUSIBLE TIPO K 50 AMPS 15KV</v>
          </cell>
          <cell r="B2624">
            <v>2200</v>
          </cell>
          <cell r="C2624" t="str">
            <v>UND</v>
          </cell>
          <cell r="D2624">
            <v>2640</v>
          </cell>
          <cell r="E2624">
            <v>422.40000000000003</v>
          </cell>
          <cell r="F2624">
            <v>3062</v>
          </cell>
        </row>
        <row r="2625">
          <cell r="A2625" t="str">
            <v>FUSIBLE TIPO K 50 AMPS 38KV</v>
          </cell>
          <cell r="B2625">
            <v>2900</v>
          </cell>
          <cell r="C2625" t="str">
            <v>UND</v>
          </cell>
          <cell r="D2625">
            <v>3480</v>
          </cell>
          <cell r="E2625">
            <v>556.80000000000007</v>
          </cell>
          <cell r="F2625">
            <v>4037</v>
          </cell>
        </row>
        <row r="2626">
          <cell r="A2626" t="str">
            <v>FUSIBLE TIPO K 60 AMPS 15KV</v>
          </cell>
          <cell r="B2626">
            <v>4950</v>
          </cell>
          <cell r="C2626" t="str">
            <v>UND</v>
          </cell>
          <cell r="D2626">
            <v>5940</v>
          </cell>
          <cell r="E2626">
            <v>950.4</v>
          </cell>
          <cell r="F2626">
            <v>6890</v>
          </cell>
        </row>
        <row r="2627">
          <cell r="A2627" t="str">
            <v>FUSIBLE TIPO K 7 AMPS 15KV</v>
          </cell>
          <cell r="B2627">
            <v>2500</v>
          </cell>
          <cell r="C2627" t="str">
            <v>UND</v>
          </cell>
          <cell r="D2627">
            <v>3000</v>
          </cell>
          <cell r="E2627">
            <v>480</v>
          </cell>
          <cell r="F2627">
            <v>3480</v>
          </cell>
        </row>
        <row r="2628">
          <cell r="A2628" t="str">
            <v>FUSIBLE TIPO K 8 AMPS 15KV</v>
          </cell>
          <cell r="B2628">
            <v>2500</v>
          </cell>
          <cell r="C2628" t="str">
            <v>UND</v>
          </cell>
          <cell r="D2628">
            <v>3000</v>
          </cell>
          <cell r="E2628">
            <v>480</v>
          </cell>
          <cell r="F2628">
            <v>3480</v>
          </cell>
        </row>
        <row r="2629">
          <cell r="A2629" t="str">
            <v>FUSIBLE TIPO K 80 AMPS 15KV</v>
          </cell>
          <cell r="B2629">
            <v>5950</v>
          </cell>
          <cell r="C2629" t="str">
            <v>UND</v>
          </cell>
          <cell r="D2629">
            <v>7140</v>
          </cell>
          <cell r="E2629">
            <v>1142.4000000000001</v>
          </cell>
          <cell r="F2629">
            <v>8282</v>
          </cell>
        </row>
        <row r="2630">
          <cell r="A2630" t="str">
            <v>FUSIBLE TIPO K 80 AMPS 38KV</v>
          </cell>
          <cell r="B2630">
            <v>3910</v>
          </cell>
          <cell r="C2630" t="str">
            <v>UND</v>
          </cell>
          <cell r="D2630">
            <v>4692</v>
          </cell>
          <cell r="E2630">
            <v>750.72</v>
          </cell>
          <cell r="F2630">
            <v>5443</v>
          </cell>
        </row>
        <row r="2631">
          <cell r="A2631" t="str">
            <v>FUSIBLE VIDRIO 0.5AMP 20MM 250V FASES</v>
          </cell>
          <cell r="B2631">
            <v>63</v>
          </cell>
          <cell r="C2631" t="str">
            <v>UND</v>
          </cell>
          <cell r="D2631">
            <v>75.599999999999994</v>
          </cell>
          <cell r="E2631">
            <v>12.096</v>
          </cell>
          <cell r="F2631">
            <v>88</v>
          </cell>
        </row>
        <row r="2632">
          <cell r="A2632" t="str">
            <v>FUSIBLE VIDRIO 0.5AMP 30MM 250V FUSE</v>
          </cell>
          <cell r="B2632">
            <v>63</v>
          </cell>
          <cell r="C2632" t="str">
            <v>UND</v>
          </cell>
          <cell r="D2632">
            <v>75.599999999999994</v>
          </cell>
          <cell r="E2632">
            <v>12.096</v>
          </cell>
          <cell r="F2632">
            <v>88</v>
          </cell>
        </row>
        <row r="2633">
          <cell r="A2633" t="str">
            <v>FUSIBLE VIDRIO 10AMP 30MM 250V FASES</v>
          </cell>
          <cell r="B2633">
            <v>63</v>
          </cell>
          <cell r="C2633" t="str">
            <v>UND</v>
          </cell>
          <cell r="D2633">
            <v>75.599999999999994</v>
          </cell>
          <cell r="E2633">
            <v>12.096</v>
          </cell>
          <cell r="F2633">
            <v>88</v>
          </cell>
        </row>
        <row r="2634">
          <cell r="A2634" t="str">
            <v>FUSIBLE VIDRIO 15AMP 20MM 250V FASES</v>
          </cell>
          <cell r="B2634">
            <v>63</v>
          </cell>
          <cell r="C2634" t="str">
            <v>UND</v>
          </cell>
          <cell r="D2634">
            <v>75.599999999999994</v>
          </cell>
          <cell r="E2634">
            <v>12.096</v>
          </cell>
          <cell r="F2634">
            <v>88</v>
          </cell>
        </row>
        <row r="2635">
          <cell r="A2635" t="str">
            <v>FUSIBLE VIDRIO 1AMP 20MM 250V FASES</v>
          </cell>
          <cell r="B2635">
            <v>63</v>
          </cell>
          <cell r="C2635" t="str">
            <v>UND</v>
          </cell>
          <cell r="D2635">
            <v>75.599999999999994</v>
          </cell>
          <cell r="E2635">
            <v>12.096</v>
          </cell>
          <cell r="F2635">
            <v>88</v>
          </cell>
        </row>
        <row r="2636">
          <cell r="A2636" t="str">
            <v>FUSIBLE VIDRIO 1AMP 30MM 250V FASES</v>
          </cell>
          <cell r="B2636">
            <v>63</v>
          </cell>
          <cell r="C2636" t="str">
            <v>UND</v>
          </cell>
          <cell r="D2636">
            <v>75.599999999999994</v>
          </cell>
          <cell r="E2636">
            <v>12.096</v>
          </cell>
          <cell r="F2636">
            <v>88</v>
          </cell>
        </row>
        <row r="2637">
          <cell r="A2637" t="str">
            <v>FUSIBLE VIDRIO 20AMP 30MM 250V FASES</v>
          </cell>
          <cell r="B2637">
            <v>63</v>
          </cell>
          <cell r="C2637" t="str">
            <v>UND</v>
          </cell>
          <cell r="D2637">
            <v>75.599999999999994</v>
          </cell>
          <cell r="E2637">
            <v>12.096</v>
          </cell>
          <cell r="F2637">
            <v>88</v>
          </cell>
        </row>
        <row r="2638">
          <cell r="A2638" t="str">
            <v>FUSIBLE VIDRIO 25AMP 30MM 250V FASES</v>
          </cell>
          <cell r="B2638">
            <v>63</v>
          </cell>
          <cell r="C2638" t="str">
            <v>UND</v>
          </cell>
          <cell r="D2638">
            <v>75.599999999999994</v>
          </cell>
          <cell r="E2638">
            <v>12.096</v>
          </cell>
          <cell r="F2638">
            <v>88</v>
          </cell>
        </row>
        <row r="2639">
          <cell r="A2639" t="str">
            <v>FUSIBLE VIDRIO 2AMP 20MM 250V FASES</v>
          </cell>
          <cell r="B2639">
            <v>63</v>
          </cell>
          <cell r="C2639" t="str">
            <v>UND</v>
          </cell>
          <cell r="D2639">
            <v>75.599999999999994</v>
          </cell>
          <cell r="E2639">
            <v>12.096</v>
          </cell>
          <cell r="F2639">
            <v>88</v>
          </cell>
        </row>
        <row r="2640">
          <cell r="A2640" t="str">
            <v>FUSIBLE VIDRIO 2AMP 30MM 250V FASES</v>
          </cell>
          <cell r="B2640">
            <v>63</v>
          </cell>
          <cell r="C2640" t="str">
            <v>UND</v>
          </cell>
          <cell r="D2640">
            <v>75.599999999999994</v>
          </cell>
          <cell r="E2640">
            <v>12.096</v>
          </cell>
          <cell r="F2640">
            <v>88</v>
          </cell>
        </row>
        <row r="2641">
          <cell r="A2641" t="str">
            <v>FUSIBLE VIDRIO 30AMP 30MM 250V FASES</v>
          </cell>
          <cell r="B2641">
            <v>63</v>
          </cell>
          <cell r="C2641" t="str">
            <v>UND</v>
          </cell>
          <cell r="D2641">
            <v>75.599999999999994</v>
          </cell>
          <cell r="E2641">
            <v>12.096</v>
          </cell>
          <cell r="F2641">
            <v>88</v>
          </cell>
        </row>
        <row r="2642">
          <cell r="A2642" t="str">
            <v>FUSIBLE VIDRIO 3A 20 MM</v>
          </cell>
          <cell r="B2642">
            <v>63</v>
          </cell>
          <cell r="C2642" t="str">
            <v>UND</v>
          </cell>
          <cell r="D2642">
            <v>75.599999999999994</v>
          </cell>
          <cell r="E2642">
            <v>12.096</v>
          </cell>
          <cell r="F2642">
            <v>88</v>
          </cell>
        </row>
        <row r="2643">
          <cell r="A2643" t="str">
            <v>FUSIBLE VIDRIO 3AMP 30MM 250V FASES</v>
          </cell>
          <cell r="B2643">
            <v>63</v>
          </cell>
          <cell r="C2643" t="str">
            <v>UND</v>
          </cell>
          <cell r="D2643">
            <v>75.599999999999994</v>
          </cell>
          <cell r="E2643">
            <v>12.096</v>
          </cell>
          <cell r="F2643">
            <v>88</v>
          </cell>
        </row>
        <row r="2644">
          <cell r="A2644" t="str">
            <v>FUSIBLE VIDRIO 4AMP 30MM 250V FASES</v>
          </cell>
          <cell r="B2644">
            <v>63</v>
          </cell>
          <cell r="C2644" t="str">
            <v>UND</v>
          </cell>
          <cell r="D2644">
            <v>75.599999999999994</v>
          </cell>
          <cell r="E2644">
            <v>12.096</v>
          </cell>
          <cell r="F2644">
            <v>88</v>
          </cell>
        </row>
        <row r="2645">
          <cell r="A2645" t="str">
            <v>FUSIBLE VIDRIO 5AMP 30MM 250V FASES</v>
          </cell>
          <cell r="B2645">
            <v>63</v>
          </cell>
          <cell r="C2645" t="str">
            <v>UND</v>
          </cell>
          <cell r="D2645">
            <v>75.599999999999994</v>
          </cell>
          <cell r="E2645">
            <v>12.096</v>
          </cell>
          <cell r="F2645">
            <v>88</v>
          </cell>
        </row>
        <row r="2646">
          <cell r="A2646" t="str">
            <v>FUSIBLE VIDRIO 6AMP 30MM 250V FASES</v>
          </cell>
          <cell r="B2646">
            <v>63</v>
          </cell>
          <cell r="C2646" t="str">
            <v>UND</v>
          </cell>
          <cell r="D2646">
            <v>75.599999999999994</v>
          </cell>
          <cell r="E2646">
            <v>12.096</v>
          </cell>
          <cell r="F2646">
            <v>88</v>
          </cell>
        </row>
        <row r="2647">
          <cell r="A2647" t="str">
            <v>FUSIBLE VIDRIO 7AMP 30MM 250V FASES</v>
          </cell>
          <cell r="B2647">
            <v>63</v>
          </cell>
          <cell r="C2647" t="str">
            <v>UND</v>
          </cell>
          <cell r="D2647">
            <v>75.599999999999994</v>
          </cell>
          <cell r="E2647">
            <v>12.096</v>
          </cell>
          <cell r="F2647">
            <v>88</v>
          </cell>
        </row>
        <row r="2648">
          <cell r="A2648" t="str">
            <v>FUSIBLE VIDRIO 8AMP 30MM 250V FASES</v>
          </cell>
          <cell r="B2648">
            <v>63</v>
          </cell>
          <cell r="C2648" t="str">
            <v>UND</v>
          </cell>
          <cell r="D2648">
            <v>75.599999999999994</v>
          </cell>
          <cell r="E2648">
            <v>12.096</v>
          </cell>
          <cell r="F2648">
            <v>88</v>
          </cell>
        </row>
        <row r="2649">
          <cell r="A2649" t="str">
            <v>FUSIBLE VIDRIO 9AMP 30MM 250V FASES</v>
          </cell>
          <cell r="B2649">
            <v>63</v>
          </cell>
          <cell r="C2649" t="str">
            <v>UND</v>
          </cell>
          <cell r="D2649">
            <v>75.599999999999994</v>
          </cell>
          <cell r="E2649">
            <v>12.096</v>
          </cell>
          <cell r="F2649">
            <v>88</v>
          </cell>
        </row>
        <row r="2650">
          <cell r="A2650" t="str">
            <v>GABINETE AUTOSOP.T/EXTE. CON  EQUIPO</v>
          </cell>
          <cell r="B2650">
            <v>5298824</v>
          </cell>
          <cell r="C2650" t="str">
            <v>UND</v>
          </cell>
          <cell r="D2650">
            <v>6358588.7999999998</v>
          </cell>
          <cell r="E2650">
            <v>1017374.208</v>
          </cell>
          <cell r="F2650">
            <v>7375963</v>
          </cell>
        </row>
        <row r="2651">
          <cell r="A2651" t="str">
            <v>GABINETE AUTOSOPORTADO LAM COL.R.14 PINT</v>
          </cell>
          <cell r="B2651">
            <v>1320000</v>
          </cell>
          <cell r="C2651" t="str">
            <v>UND</v>
          </cell>
          <cell r="D2651">
            <v>1584000</v>
          </cell>
          <cell r="E2651">
            <v>253440</v>
          </cell>
          <cell r="F2651">
            <v>1837440</v>
          </cell>
        </row>
        <row r="2652">
          <cell r="A2652" t="str">
            <v>GABINETE CONTROL/PROTECC.GKS2200X800X800</v>
          </cell>
          <cell r="B2652">
            <v>24249394</v>
          </cell>
          <cell r="C2652" t="str">
            <v>UND</v>
          </cell>
          <cell r="D2652">
            <v>29099272.800000001</v>
          </cell>
          <cell r="E2652">
            <v>4655883.648</v>
          </cell>
          <cell r="F2652">
            <v>33755156</v>
          </cell>
        </row>
        <row r="2653">
          <cell r="A2653" t="str">
            <v>GABINETE PISO 200A+67F TOMA 8S EIB</v>
          </cell>
          <cell r="B2653">
            <v>894400</v>
          </cell>
          <cell r="C2653" t="str">
            <v>UND</v>
          </cell>
          <cell r="D2653">
            <v>1073280</v>
          </cell>
          <cell r="E2653">
            <v>171724.80000000002</v>
          </cell>
          <cell r="F2653">
            <v>1245005</v>
          </cell>
        </row>
        <row r="2654">
          <cell r="A2654" t="str">
            <v>GANCHO DE TIRO TIPO TELECOM</v>
          </cell>
          <cell r="B2654">
            <v>3135</v>
          </cell>
          <cell r="C2654" t="str">
            <v>UND</v>
          </cell>
          <cell r="D2654">
            <v>3762</v>
          </cell>
          <cell r="E2654">
            <v>601.91999999999996</v>
          </cell>
          <cell r="F2654">
            <v>4364</v>
          </cell>
        </row>
        <row r="2655">
          <cell r="A2655" t="str">
            <v>GAS HEXAFLORURO DE ASUFR SF6</v>
          </cell>
          <cell r="B2655">
            <v>130000</v>
          </cell>
          <cell r="C2655" t="str">
            <v>UND</v>
          </cell>
          <cell r="D2655">
            <v>156000</v>
          </cell>
          <cell r="E2655">
            <v>24960</v>
          </cell>
          <cell r="F2655">
            <v>180960</v>
          </cell>
        </row>
        <row r="2656">
          <cell r="A2656" t="str">
            <v>GRAPA ACERADA RETENCION PISTOLA CABLE9.5</v>
          </cell>
          <cell r="B2656">
            <v>9000</v>
          </cell>
          <cell r="C2656" t="str">
            <v>UND</v>
          </cell>
          <cell r="D2656">
            <v>10800</v>
          </cell>
          <cell r="E2656">
            <v>1728</v>
          </cell>
          <cell r="F2656">
            <v>12528</v>
          </cell>
        </row>
        <row r="2657">
          <cell r="A2657" t="str">
            <v>GRAPA DE HIERRO/72X50X50NORMACS536</v>
          </cell>
          <cell r="B2657">
            <v>23460</v>
          </cell>
          <cell r="C2657" t="str">
            <v>UND</v>
          </cell>
          <cell r="D2657">
            <v>28152</v>
          </cell>
          <cell r="E2657">
            <v>4504.32</v>
          </cell>
          <cell r="F2657">
            <v>32656</v>
          </cell>
        </row>
        <row r="2658">
          <cell r="A2658" t="str">
            <v>GRAPA GALVANIZADA 1"</v>
          </cell>
          <cell r="B2658">
            <v>136</v>
          </cell>
          <cell r="C2658" t="str">
            <v>UND</v>
          </cell>
          <cell r="D2658">
            <v>163.19999999999999</v>
          </cell>
          <cell r="E2658">
            <v>26.111999999999998</v>
          </cell>
          <cell r="F2658">
            <v>189</v>
          </cell>
        </row>
        <row r="2659">
          <cell r="A2659" t="str">
            <v>GRAPA GALVANIZADA 1" DOBLE ALETA</v>
          </cell>
          <cell r="B2659">
            <v>250</v>
          </cell>
          <cell r="C2659" t="str">
            <v>UND</v>
          </cell>
          <cell r="D2659">
            <v>300</v>
          </cell>
          <cell r="E2659">
            <v>48</v>
          </cell>
          <cell r="F2659">
            <v>348</v>
          </cell>
        </row>
        <row r="2660">
          <cell r="A2660" t="str">
            <v>GRAPA GALVANIZADA 1/2"</v>
          </cell>
          <cell r="B2660">
            <v>54</v>
          </cell>
          <cell r="C2660" t="str">
            <v>UND</v>
          </cell>
          <cell r="D2660">
            <v>64.8</v>
          </cell>
          <cell r="E2660">
            <v>10.368</v>
          </cell>
          <cell r="F2660">
            <v>75</v>
          </cell>
        </row>
        <row r="2661">
          <cell r="A2661" t="str">
            <v>GRAPA GALVANIZADA 1/2" DOBLE ALETA</v>
          </cell>
          <cell r="B2661">
            <v>200</v>
          </cell>
          <cell r="C2661" t="str">
            <v>UND</v>
          </cell>
          <cell r="D2661">
            <v>240</v>
          </cell>
          <cell r="E2661">
            <v>38.4</v>
          </cell>
          <cell r="F2661">
            <v>278</v>
          </cell>
        </row>
        <row r="2662">
          <cell r="A2662" t="str">
            <v>GRAPA GALVANIZADA 1/4 DOBLE ALETA</v>
          </cell>
          <cell r="B2662">
            <v>100</v>
          </cell>
          <cell r="C2662" t="str">
            <v>UND</v>
          </cell>
          <cell r="D2662">
            <v>120</v>
          </cell>
          <cell r="E2662">
            <v>19.2</v>
          </cell>
          <cell r="F2662">
            <v>139</v>
          </cell>
        </row>
        <row r="2663">
          <cell r="A2663" t="str">
            <v>GRAPA GALVANIZADA 11/2" DOBLE OREJA</v>
          </cell>
          <cell r="B2663">
            <v>750</v>
          </cell>
          <cell r="C2663" t="str">
            <v>UND</v>
          </cell>
          <cell r="D2663">
            <v>900</v>
          </cell>
          <cell r="E2663">
            <v>144</v>
          </cell>
          <cell r="F2663">
            <v>1044</v>
          </cell>
        </row>
        <row r="2664">
          <cell r="A2664" t="str">
            <v>GRAPA GALVANIZADA 11/4"</v>
          </cell>
          <cell r="B2664">
            <v>146</v>
          </cell>
          <cell r="C2664" t="str">
            <v>UND</v>
          </cell>
          <cell r="D2664">
            <v>175.2</v>
          </cell>
          <cell r="E2664">
            <v>28.032</v>
          </cell>
          <cell r="F2664">
            <v>203</v>
          </cell>
        </row>
        <row r="2665">
          <cell r="A2665" t="str">
            <v>GRAPA GALVANIZADA 2"</v>
          </cell>
          <cell r="B2665">
            <v>307</v>
          </cell>
          <cell r="C2665" t="str">
            <v>UND</v>
          </cell>
          <cell r="D2665">
            <v>368.4</v>
          </cell>
          <cell r="E2665">
            <v>58.943999999999996</v>
          </cell>
          <cell r="F2665">
            <v>427</v>
          </cell>
        </row>
        <row r="2666">
          <cell r="A2666" t="str">
            <v>GRAPA GALVANIZADA 21/2"</v>
          </cell>
          <cell r="B2666">
            <v>350</v>
          </cell>
          <cell r="C2666" t="str">
            <v>UND</v>
          </cell>
          <cell r="D2666">
            <v>420</v>
          </cell>
          <cell r="E2666">
            <v>67.2</v>
          </cell>
          <cell r="F2666">
            <v>487</v>
          </cell>
        </row>
        <row r="2667">
          <cell r="A2667" t="str">
            <v>GRAPA GALVANIZADA 3/4</v>
          </cell>
          <cell r="B2667">
            <v>73</v>
          </cell>
          <cell r="C2667" t="str">
            <v>UND</v>
          </cell>
          <cell r="D2667">
            <v>87.6</v>
          </cell>
          <cell r="E2667">
            <v>14.016</v>
          </cell>
          <cell r="F2667">
            <v>102</v>
          </cell>
        </row>
        <row r="2668">
          <cell r="A2668" t="str">
            <v>GRAPA GALVANIZADA 3/4"  DOBLE ALETA</v>
          </cell>
          <cell r="B2668">
            <v>110</v>
          </cell>
          <cell r="C2668" t="str">
            <v>UND</v>
          </cell>
          <cell r="D2668">
            <v>132</v>
          </cell>
          <cell r="E2668">
            <v>21.12</v>
          </cell>
          <cell r="F2668">
            <v>153</v>
          </cell>
        </row>
        <row r="2669">
          <cell r="A2669" t="str">
            <v>GRAPA GALVANIZADA 3/8 DOBLE ALETA</v>
          </cell>
          <cell r="B2669">
            <v>150</v>
          </cell>
          <cell r="C2669" t="str">
            <v>UND</v>
          </cell>
          <cell r="D2669">
            <v>180</v>
          </cell>
          <cell r="E2669">
            <v>28.8</v>
          </cell>
          <cell r="F2669">
            <v>209</v>
          </cell>
        </row>
        <row r="2670">
          <cell r="A2670" t="str">
            <v>GRAPA GALVANIZADA DE 11/2"</v>
          </cell>
          <cell r="B2670">
            <v>158</v>
          </cell>
          <cell r="C2670" t="str">
            <v>UND</v>
          </cell>
          <cell r="D2670">
            <v>189.6</v>
          </cell>
          <cell r="E2670">
            <v>30.335999999999999</v>
          </cell>
          <cell r="F2670">
            <v>220</v>
          </cell>
        </row>
        <row r="2671">
          <cell r="A2671" t="str">
            <v>GRAPA GRILLETE 1/2"</v>
          </cell>
          <cell r="B2671">
            <v>4500</v>
          </cell>
          <cell r="C2671" t="str">
            <v>UND</v>
          </cell>
          <cell r="D2671">
            <v>5400</v>
          </cell>
          <cell r="E2671">
            <v>864</v>
          </cell>
          <cell r="F2671">
            <v>6264</v>
          </cell>
        </row>
        <row r="2672">
          <cell r="A2672" t="str">
            <v>GRAPA GRILLETE 3/8"</v>
          </cell>
          <cell r="B2672">
            <v>4286</v>
          </cell>
          <cell r="C2672" t="str">
            <v>UND</v>
          </cell>
          <cell r="D2672">
            <v>5143.2</v>
          </cell>
          <cell r="E2672">
            <v>822.91200000000003</v>
          </cell>
          <cell r="F2672">
            <v>5966</v>
          </cell>
        </row>
        <row r="2673">
          <cell r="A2673" t="str">
            <v>GRAPA OPERAR CALIENTE AL. CIRCUIT.</v>
          </cell>
          <cell r="B2673">
            <v>16000</v>
          </cell>
          <cell r="C2673" t="str">
            <v>UND</v>
          </cell>
          <cell r="D2673">
            <v>19200</v>
          </cell>
          <cell r="E2673">
            <v>3072</v>
          </cell>
          <cell r="F2673">
            <v>22272</v>
          </cell>
        </row>
        <row r="2674">
          <cell r="A2674" t="str">
            <v>GRAPA OPERAR CALIENTE AL. TRATM TERMICO</v>
          </cell>
          <cell r="B2674">
            <v>11270</v>
          </cell>
          <cell r="C2674" t="str">
            <v>UND</v>
          </cell>
          <cell r="D2674">
            <v>13524</v>
          </cell>
          <cell r="E2674">
            <v>2163.84</v>
          </cell>
          <cell r="F2674">
            <v>15688</v>
          </cell>
        </row>
        <row r="2675">
          <cell r="A2675" t="str">
            <v>GRAPA PLASTICA  P/CABLE 8</v>
          </cell>
          <cell r="B2675">
            <v>12</v>
          </cell>
          <cell r="C2675" t="str">
            <v>UND</v>
          </cell>
          <cell r="D2675">
            <v>14.399999999999999</v>
          </cell>
          <cell r="E2675">
            <v>2.3039999999999998</v>
          </cell>
          <cell r="F2675">
            <v>17</v>
          </cell>
        </row>
        <row r="2676">
          <cell r="A2676" t="str">
            <v>GRAPA PLASTICA #4 PAQUETE X50PIA</v>
          </cell>
          <cell r="B2676">
            <v>550.20001220703114</v>
          </cell>
          <cell r="C2676" t="str">
            <v>UND</v>
          </cell>
          <cell r="D2676">
            <v>660.2400146484373</v>
          </cell>
          <cell r="E2676">
            <v>105.63840234374997</v>
          </cell>
          <cell r="F2676">
            <v>766</v>
          </cell>
        </row>
        <row r="2677">
          <cell r="A2677" t="str">
            <v>GRAPA PLASTICA #6  CON PUNTILLA</v>
          </cell>
          <cell r="B2677">
            <v>550.20001220703114</v>
          </cell>
          <cell r="C2677" t="str">
            <v>UND</v>
          </cell>
          <cell r="D2677">
            <v>660.2400146484373</v>
          </cell>
          <cell r="E2677">
            <v>105.63840234374997</v>
          </cell>
          <cell r="F2677">
            <v>766</v>
          </cell>
        </row>
        <row r="2678">
          <cell r="A2678" t="str">
            <v>GRAPA PLASTICA #9 PAQUETE X50 PIA</v>
          </cell>
          <cell r="B2678">
            <v>550.20001220703114</v>
          </cell>
          <cell r="C2678" t="str">
            <v>UND</v>
          </cell>
          <cell r="D2678">
            <v>660.2400146484373</v>
          </cell>
          <cell r="E2678">
            <v>105.63840234374997</v>
          </cell>
          <cell r="F2678">
            <v>766</v>
          </cell>
        </row>
        <row r="2679">
          <cell r="A2679" t="str">
            <v>GRAPA PLASTICA MURAL CABLE 10 PARES</v>
          </cell>
          <cell r="B2679">
            <v>85</v>
          </cell>
          <cell r="C2679" t="str">
            <v>UND</v>
          </cell>
          <cell r="D2679">
            <v>102</v>
          </cell>
          <cell r="E2679">
            <v>16.32</v>
          </cell>
          <cell r="F2679">
            <v>118</v>
          </cell>
        </row>
        <row r="2680">
          <cell r="A2680" t="str">
            <v>GRAPA PLASTICA MURAL CABLE 40 PARES</v>
          </cell>
          <cell r="B2680">
            <v>91</v>
          </cell>
          <cell r="C2680" t="str">
            <v>UND</v>
          </cell>
          <cell r="D2680">
            <v>109.2</v>
          </cell>
          <cell r="E2680">
            <v>17.472000000000001</v>
          </cell>
          <cell r="F2680">
            <v>127</v>
          </cell>
        </row>
        <row r="2681">
          <cell r="A2681" t="str">
            <v>GRAPA PLASTICA P/CABLE 3X8</v>
          </cell>
          <cell r="B2681">
            <v>250</v>
          </cell>
          <cell r="C2681" t="str">
            <v>UND</v>
          </cell>
          <cell r="D2681">
            <v>300</v>
          </cell>
          <cell r="E2681">
            <v>48</v>
          </cell>
          <cell r="F2681">
            <v>348</v>
          </cell>
        </row>
        <row r="2682">
          <cell r="A2682" t="str">
            <v>GRAPA PRENSORA 2 PERNOS CABLE 9.5-3/8</v>
          </cell>
          <cell r="B2682">
            <v>2400</v>
          </cell>
          <cell r="C2682" t="str">
            <v>UND</v>
          </cell>
          <cell r="D2682">
            <v>2880</v>
          </cell>
          <cell r="E2682">
            <v>460.8</v>
          </cell>
          <cell r="F2682">
            <v>3341</v>
          </cell>
        </row>
        <row r="2683">
          <cell r="A2683" t="str">
            <v>GRAPA PRENSORA 3 PERNOS 11/2X3/8"</v>
          </cell>
          <cell r="B2683">
            <v>6800</v>
          </cell>
          <cell r="C2683" t="str">
            <v>UND</v>
          </cell>
          <cell r="D2683">
            <v>8160</v>
          </cell>
          <cell r="E2683">
            <v>1305.6000000000001</v>
          </cell>
          <cell r="F2683">
            <v>9466</v>
          </cell>
        </row>
        <row r="2684">
          <cell r="A2684" t="str">
            <v>GRAPA PRENSORA 3 PERNOS 2X3/8"</v>
          </cell>
          <cell r="B2684">
            <v>6800</v>
          </cell>
          <cell r="C2684" t="str">
            <v>UND</v>
          </cell>
          <cell r="D2684">
            <v>8160</v>
          </cell>
          <cell r="E2684">
            <v>1305.6000000000001</v>
          </cell>
          <cell r="F2684">
            <v>9466</v>
          </cell>
        </row>
        <row r="2685">
          <cell r="A2685" t="str">
            <v>GRAPA PRENSORA PARA ACOMETIDA REF.RA-8</v>
          </cell>
          <cell r="B2685">
            <v>2050</v>
          </cell>
          <cell r="C2685" t="str">
            <v>UND</v>
          </cell>
          <cell r="D2685">
            <v>2460</v>
          </cell>
          <cell r="E2685">
            <v>393.6</v>
          </cell>
          <cell r="F2685">
            <v>2854</v>
          </cell>
        </row>
        <row r="2686">
          <cell r="A2686" t="str">
            <v>GRAPA RECTA 63MM - 125MMTRATAMI.TERMICO</v>
          </cell>
          <cell r="B2686">
            <v>10560</v>
          </cell>
          <cell r="C2686" t="str">
            <v>UND</v>
          </cell>
          <cell r="D2686">
            <v>12672</v>
          </cell>
          <cell r="E2686">
            <v>2027.52</v>
          </cell>
          <cell r="F2686">
            <v>14700</v>
          </cell>
        </row>
        <row r="2687">
          <cell r="A2687" t="str">
            <v>GRAPA RECTA AL 4/0-336.4MCM TRATAM.TERMI</v>
          </cell>
          <cell r="B2687">
            <v>10120</v>
          </cell>
          <cell r="C2687" t="str">
            <v>UND</v>
          </cell>
          <cell r="D2687">
            <v>12144</v>
          </cell>
          <cell r="E2687">
            <v>1943.04</v>
          </cell>
          <cell r="F2687">
            <v>14087</v>
          </cell>
        </row>
        <row r="2688">
          <cell r="A2688" t="str">
            <v>GRAPA RETEN PISTOLA P/CABLEGUARDA1/4-3/8</v>
          </cell>
          <cell r="B2688">
            <v>13000</v>
          </cell>
          <cell r="C2688" t="str">
            <v>UND</v>
          </cell>
          <cell r="D2688">
            <v>15600</v>
          </cell>
          <cell r="E2688">
            <v>2496</v>
          </cell>
          <cell r="F2688">
            <v>18096</v>
          </cell>
        </row>
        <row r="2689">
          <cell r="A2689" t="str">
            <v>GRAPA RETENCION PA 54/1500</v>
          </cell>
          <cell r="B2689">
            <v>11000</v>
          </cell>
          <cell r="C2689" t="str">
            <v>UND</v>
          </cell>
          <cell r="D2689">
            <v>13200</v>
          </cell>
          <cell r="E2689">
            <v>2112</v>
          </cell>
          <cell r="F2689">
            <v>15312</v>
          </cell>
        </row>
        <row r="2690">
          <cell r="A2690" t="str">
            <v>GRAPA RETENCION PISTOLA 6-2/0 EN BRONCE</v>
          </cell>
          <cell r="B2690">
            <v>19951</v>
          </cell>
          <cell r="C2690" t="str">
            <v>UND</v>
          </cell>
          <cell r="D2690">
            <v>23941.200000000001</v>
          </cell>
          <cell r="E2690">
            <v>3830.5920000000001</v>
          </cell>
          <cell r="F2690">
            <v>27772</v>
          </cell>
        </row>
        <row r="2691">
          <cell r="A2691" t="str">
            <v>GRAPA RETENCION PISTOLA AL .250</v>
          </cell>
          <cell r="B2691">
            <v>19937</v>
          </cell>
          <cell r="C2691" t="str">
            <v>UND</v>
          </cell>
          <cell r="D2691">
            <v>23924.399999999998</v>
          </cell>
          <cell r="E2691">
            <v>3827.9039999999995</v>
          </cell>
          <cell r="F2691">
            <v>27752</v>
          </cell>
        </row>
        <row r="2692">
          <cell r="A2692" t="str">
            <v>GRAPA RETENCION PISTOLA AL 2/0-4/0</v>
          </cell>
          <cell r="B2692">
            <v>12460</v>
          </cell>
          <cell r="C2692" t="str">
            <v>UND</v>
          </cell>
          <cell r="D2692">
            <v>14952</v>
          </cell>
          <cell r="E2692">
            <v>2392.3200000000002</v>
          </cell>
          <cell r="F2692">
            <v>17344</v>
          </cell>
        </row>
        <row r="2693">
          <cell r="A2693" t="str">
            <v>GRAPA RETENCION PISTOLA AL 300-500</v>
          </cell>
          <cell r="B2693">
            <v>27066</v>
          </cell>
          <cell r="C2693" t="str">
            <v>UND</v>
          </cell>
          <cell r="D2693">
            <v>32479.199999999997</v>
          </cell>
          <cell r="E2693">
            <v>5196.6719999999996</v>
          </cell>
          <cell r="F2693">
            <v>37676</v>
          </cell>
        </row>
        <row r="2694">
          <cell r="A2694" t="str">
            <v>GRAPA RETENCION PISTOLA AL 500-900</v>
          </cell>
          <cell r="B2694">
            <v>76104</v>
          </cell>
          <cell r="C2694" t="str">
            <v>UND</v>
          </cell>
          <cell r="D2694">
            <v>91324.800000000003</v>
          </cell>
          <cell r="E2694">
            <v>14611.968000000001</v>
          </cell>
          <cell r="F2694">
            <v>105937</v>
          </cell>
        </row>
        <row r="2695">
          <cell r="A2695" t="str">
            <v>GRAPA RETENCION PISTOLA AL 6-2/0</v>
          </cell>
          <cell r="B2695">
            <v>9967</v>
          </cell>
          <cell r="C2695" t="str">
            <v>UND</v>
          </cell>
          <cell r="D2695">
            <v>11960.4</v>
          </cell>
          <cell r="E2695">
            <v>1913.664</v>
          </cell>
          <cell r="F2695">
            <v>13874</v>
          </cell>
        </row>
        <row r="2696">
          <cell r="A2696" t="str">
            <v>GRAPA RETENCION PISTOLA P/CAB.GUA1/4-1/2</v>
          </cell>
          <cell r="B2696">
            <v>11913</v>
          </cell>
          <cell r="C2696" t="str">
            <v>UND</v>
          </cell>
          <cell r="D2696">
            <v>14295.6</v>
          </cell>
          <cell r="E2696">
            <v>2287.2960000000003</v>
          </cell>
          <cell r="F2696">
            <v>16583</v>
          </cell>
        </row>
        <row r="2697">
          <cell r="A2697" t="str">
            <v>GRAPA RETENCION PISTOLA P/CABLEACSR397.5</v>
          </cell>
          <cell r="B2697">
            <v>48720</v>
          </cell>
          <cell r="C2697" t="str">
            <v>UND</v>
          </cell>
          <cell r="D2697">
            <v>58464</v>
          </cell>
          <cell r="E2697">
            <v>9354.24</v>
          </cell>
          <cell r="F2697">
            <v>67818</v>
          </cell>
        </row>
        <row r="2698">
          <cell r="A2698" t="str">
            <v>GRAPA RETENCION RECTA AL 6-2/0</v>
          </cell>
          <cell r="B2698">
            <v>8284</v>
          </cell>
          <cell r="C2698" t="str">
            <v>UND</v>
          </cell>
          <cell r="D2698">
            <v>9940.7999999999993</v>
          </cell>
          <cell r="E2698">
            <v>1590.528</v>
          </cell>
          <cell r="F2698">
            <v>11531</v>
          </cell>
        </row>
        <row r="2699">
          <cell r="A2699" t="str">
            <v>GRAPA RETENCION RECTA AL.2/0-4/0(266.8)</v>
          </cell>
          <cell r="B2699">
            <v>10512.700195312502</v>
          </cell>
          <cell r="C2699" t="str">
            <v>UND</v>
          </cell>
          <cell r="D2699">
            <v>12615.240234375002</v>
          </cell>
          <cell r="E2699">
            <v>2018.4384375000004</v>
          </cell>
          <cell r="F2699">
            <v>14634</v>
          </cell>
        </row>
        <row r="2700">
          <cell r="A2700" t="str">
            <v>GRAPA RETENCION RECTA ALU 4-4/0</v>
          </cell>
          <cell r="B2700">
            <v>10355</v>
          </cell>
          <cell r="C2700" t="str">
            <v>UND</v>
          </cell>
          <cell r="D2700">
            <v>12426</v>
          </cell>
          <cell r="E2700">
            <v>1988.16</v>
          </cell>
          <cell r="F2700">
            <v>14414</v>
          </cell>
        </row>
        <row r="2701">
          <cell r="A2701" t="str">
            <v>GRAPA SUJETAR ACOMETIDA</v>
          </cell>
          <cell r="B2701">
            <v>1415</v>
          </cell>
          <cell r="C2701" t="str">
            <v>UND</v>
          </cell>
          <cell r="D2701">
            <v>1698</v>
          </cell>
          <cell r="E2701">
            <v>271.68</v>
          </cell>
          <cell r="F2701">
            <v>1970</v>
          </cell>
        </row>
        <row r="2702">
          <cell r="A2702" t="str">
            <v>GRAPA SUSPENSION  AL. P/CABLE ACSR397.5</v>
          </cell>
          <cell r="B2702">
            <v>18000</v>
          </cell>
          <cell r="C2702" t="str">
            <v>UND</v>
          </cell>
          <cell r="D2702">
            <v>21600</v>
          </cell>
          <cell r="E2702">
            <v>3456</v>
          </cell>
          <cell r="F2702">
            <v>25056</v>
          </cell>
        </row>
        <row r="2703">
          <cell r="A2703" t="str">
            <v>GRAPA SUSPENSION 54/1500+UNION</v>
          </cell>
          <cell r="B2703">
            <v>5200</v>
          </cell>
          <cell r="C2703" t="str">
            <v>UND</v>
          </cell>
          <cell r="D2703">
            <v>6240</v>
          </cell>
          <cell r="E2703">
            <v>998.4</v>
          </cell>
          <cell r="F2703">
            <v>7238</v>
          </cell>
        </row>
        <row r="2704">
          <cell r="A2704" t="str">
            <v>GRAPA SUSPENSION AL 6-2/0</v>
          </cell>
          <cell r="B2704">
            <v>12558</v>
          </cell>
          <cell r="C2704" t="str">
            <v>UND</v>
          </cell>
          <cell r="D2704">
            <v>15069.599999999999</v>
          </cell>
          <cell r="E2704">
            <v>2411.136</v>
          </cell>
          <cell r="F2704">
            <v>17481</v>
          </cell>
        </row>
        <row r="2705">
          <cell r="A2705" t="str">
            <v>GRAPA SUSPENSION AL.2/0-4/0(266MCM)</v>
          </cell>
          <cell r="B2705">
            <v>12264</v>
          </cell>
          <cell r="C2705" t="str">
            <v>UND</v>
          </cell>
          <cell r="D2705">
            <v>14716.8</v>
          </cell>
          <cell r="E2705">
            <v>2354.6880000000001</v>
          </cell>
          <cell r="F2705">
            <v>17071</v>
          </cell>
        </row>
        <row r="2706">
          <cell r="A2706" t="str">
            <v>GRAPA SUSPENSION AL.500</v>
          </cell>
          <cell r="B2706">
            <v>14620</v>
          </cell>
          <cell r="C2706" t="str">
            <v>UND</v>
          </cell>
          <cell r="D2706">
            <v>17544</v>
          </cell>
          <cell r="E2706">
            <v>2807.04</v>
          </cell>
          <cell r="F2706">
            <v>20351</v>
          </cell>
        </row>
        <row r="2707">
          <cell r="A2707" t="str">
            <v>GRAPA SUSPENSION EN BRONCE</v>
          </cell>
          <cell r="B2707">
            <v>26000</v>
          </cell>
          <cell r="C2707" t="str">
            <v>UND</v>
          </cell>
          <cell r="D2707">
            <v>31200</v>
          </cell>
          <cell r="E2707">
            <v>4992</v>
          </cell>
          <cell r="F2707">
            <v>36192</v>
          </cell>
        </row>
        <row r="2708">
          <cell r="A2708" t="str">
            <v>GRAPA SUSPENSION P/CABLE GUARDA 1/8-3/8</v>
          </cell>
          <cell r="B2708">
            <v>11550</v>
          </cell>
          <cell r="C2708" t="str">
            <v>UND</v>
          </cell>
          <cell r="D2708">
            <v>13860</v>
          </cell>
          <cell r="E2708">
            <v>2217.6</v>
          </cell>
          <cell r="F2708">
            <v>16078</v>
          </cell>
        </row>
        <row r="2709">
          <cell r="A2709" t="str">
            <v>GRAPA SUSPENSION PS54/1500</v>
          </cell>
          <cell r="B2709">
            <v>4000</v>
          </cell>
          <cell r="C2709" t="str">
            <v>UND</v>
          </cell>
          <cell r="D2709">
            <v>4800</v>
          </cell>
          <cell r="E2709">
            <v>768</v>
          </cell>
          <cell r="F2709">
            <v>5568</v>
          </cell>
        </row>
        <row r="2710">
          <cell r="A2710" t="str">
            <v>GRAPADE HIERRO/30X15 NORMA 536</v>
          </cell>
          <cell r="B2710">
            <v>7981</v>
          </cell>
          <cell r="C2710" t="str">
            <v>UND</v>
          </cell>
          <cell r="D2710">
            <v>9577.1999999999989</v>
          </cell>
          <cell r="E2710">
            <v>1532.3519999999999</v>
          </cell>
          <cell r="F2710">
            <v>11110</v>
          </cell>
        </row>
        <row r="2711">
          <cell r="A2711" t="str">
            <v>GUARDACABO PESADO 1/2-3/8</v>
          </cell>
          <cell r="B2711">
            <v>650</v>
          </cell>
          <cell r="C2711" t="str">
            <v>UND</v>
          </cell>
          <cell r="D2711">
            <v>780</v>
          </cell>
          <cell r="E2711">
            <v>124.8</v>
          </cell>
          <cell r="F2711">
            <v>905</v>
          </cell>
        </row>
        <row r="2712">
          <cell r="A2712" t="str">
            <v>GUARDACABO PESADO 1/2-5/8</v>
          </cell>
          <cell r="B2712">
            <v>368</v>
          </cell>
          <cell r="C2712" t="str">
            <v>UND</v>
          </cell>
          <cell r="D2712">
            <v>441.59999999999997</v>
          </cell>
          <cell r="E2712">
            <v>70.655999999999992</v>
          </cell>
          <cell r="F2712">
            <v>512</v>
          </cell>
        </row>
        <row r="2713">
          <cell r="A2713" t="str">
            <v>GUARDACABO PESADO 1/4</v>
          </cell>
          <cell r="B2713">
            <v>330</v>
          </cell>
          <cell r="C2713" t="str">
            <v>UND</v>
          </cell>
          <cell r="D2713">
            <v>396</v>
          </cell>
          <cell r="E2713">
            <v>63.36</v>
          </cell>
          <cell r="F2713">
            <v>459</v>
          </cell>
        </row>
        <row r="2714">
          <cell r="A2714" t="str">
            <v>GUARDAMOTOR  1.8 - 2.5 AMP</v>
          </cell>
          <cell r="B2714">
            <v>132800</v>
          </cell>
          <cell r="C2714" t="str">
            <v>UND</v>
          </cell>
          <cell r="D2714">
            <v>159360</v>
          </cell>
          <cell r="E2714">
            <v>25497.600000000002</v>
          </cell>
          <cell r="F2714">
            <v>184858</v>
          </cell>
        </row>
        <row r="2715">
          <cell r="A2715" t="str">
            <v>GUARDAMOTOR  11.0 - 16.0 AMP</v>
          </cell>
          <cell r="B2715">
            <v>167200</v>
          </cell>
          <cell r="C2715" t="str">
            <v>UND</v>
          </cell>
          <cell r="D2715">
            <v>200640</v>
          </cell>
          <cell r="E2715">
            <v>32102.400000000001</v>
          </cell>
          <cell r="F2715">
            <v>232742</v>
          </cell>
        </row>
        <row r="2716">
          <cell r="A2716" t="str">
            <v>GUARDAMOTOR  3VR 1,4 - 2,0 A</v>
          </cell>
          <cell r="B2716">
            <v>132800</v>
          </cell>
          <cell r="C2716" t="str">
            <v>UND</v>
          </cell>
          <cell r="D2716">
            <v>159360</v>
          </cell>
          <cell r="E2716">
            <v>25497.600000000002</v>
          </cell>
          <cell r="F2716">
            <v>184858</v>
          </cell>
        </row>
        <row r="2717">
          <cell r="A2717" t="str">
            <v>GUARDAMOTOR 0..25-0.44</v>
          </cell>
          <cell r="B2717">
            <v>136000</v>
          </cell>
          <cell r="C2717" t="str">
            <v>UND</v>
          </cell>
          <cell r="D2717">
            <v>163200</v>
          </cell>
          <cell r="E2717">
            <v>26112</v>
          </cell>
          <cell r="F2717">
            <v>189312</v>
          </cell>
        </row>
        <row r="2718">
          <cell r="A2718" t="str">
            <v>GUARDAMOTOR 0.7-1.0 AMP</v>
          </cell>
          <cell r="B2718">
            <v>132800</v>
          </cell>
          <cell r="C2718" t="str">
            <v>UND</v>
          </cell>
          <cell r="D2718">
            <v>159360</v>
          </cell>
          <cell r="E2718">
            <v>25497.600000000002</v>
          </cell>
          <cell r="F2718">
            <v>184858</v>
          </cell>
        </row>
        <row r="2719">
          <cell r="A2719" t="str">
            <v>GUARDAMOTOR 0.8-1SAMP MARCA KM</v>
          </cell>
          <cell r="B2719">
            <v>4000</v>
          </cell>
          <cell r="C2719" t="str">
            <v>UND</v>
          </cell>
          <cell r="D2719">
            <v>4800</v>
          </cell>
          <cell r="E2719">
            <v>768</v>
          </cell>
          <cell r="F2719">
            <v>5568</v>
          </cell>
        </row>
        <row r="2720">
          <cell r="A2720" t="str">
            <v>GUARDAMOTOR 1.0-1.6AMP</v>
          </cell>
          <cell r="B2720">
            <v>132800</v>
          </cell>
          <cell r="C2720" t="str">
            <v>UND</v>
          </cell>
          <cell r="D2720">
            <v>159360</v>
          </cell>
          <cell r="E2720">
            <v>25497.600000000002</v>
          </cell>
          <cell r="F2720">
            <v>184858</v>
          </cell>
        </row>
        <row r="2721">
          <cell r="A2721" t="str">
            <v>GUARDAMOTOR 1.6-2.4 SIEMENS</v>
          </cell>
          <cell r="B2721">
            <v>3000</v>
          </cell>
          <cell r="C2721" t="str">
            <v>UND</v>
          </cell>
          <cell r="D2721">
            <v>3600</v>
          </cell>
          <cell r="E2721">
            <v>576</v>
          </cell>
          <cell r="F2721">
            <v>4176</v>
          </cell>
        </row>
        <row r="2722">
          <cell r="A2722" t="str">
            <v>GUARDAMOTOR 10-16AMP MARCA ABB</v>
          </cell>
          <cell r="B2722">
            <v>3000</v>
          </cell>
          <cell r="C2722" t="str">
            <v>UND</v>
          </cell>
          <cell r="D2722">
            <v>3600</v>
          </cell>
          <cell r="E2722">
            <v>576</v>
          </cell>
          <cell r="F2722">
            <v>4176</v>
          </cell>
        </row>
        <row r="2723">
          <cell r="A2723" t="str">
            <v>GUARDAMOTOR 1-1.6 MARCA KM</v>
          </cell>
          <cell r="B2723">
            <v>600</v>
          </cell>
          <cell r="C2723" t="str">
            <v>UND</v>
          </cell>
          <cell r="D2723">
            <v>720</v>
          </cell>
          <cell r="E2723">
            <v>115.2</v>
          </cell>
          <cell r="F2723">
            <v>835</v>
          </cell>
        </row>
        <row r="2724">
          <cell r="A2724" t="str">
            <v>GUARDAMOTOR 1-1.6 MARCA TM</v>
          </cell>
          <cell r="B2724">
            <v>500</v>
          </cell>
          <cell r="C2724" t="str">
            <v>UND</v>
          </cell>
          <cell r="D2724">
            <v>600</v>
          </cell>
          <cell r="E2724">
            <v>96</v>
          </cell>
          <cell r="F2724">
            <v>696</v>
          </cell>
        </row>
        <row r="2725">
          <cell r="A2725" t="str">
            <v>GUARDAMOTOR 14.0-20.0AMP</v>
          </cell>
          <cell r="B2725">
            <v>167200</v>
          </cell>
          <cell r="C2725" t="str">
            <v>UND</v>
          </cell>
          <cell r="D2725">
            <v>200640</v>
          </cell>
          <cell r="E2725">
            <v>32102.400000000001</v>
          </cell>
          <cell r="F2725">
            <v>232742</v>
          </cell>
        </row>
        <row r="2726">
          <cell r="A2726" t="str">
            <v>GUARDAMOTOR 16-20AMP MARCA KM</v>
          </cell>
          <cell r="B2726">
            <v>3000</v>
          </cell>
          <cell r="C2726" t="str">
            <v>UND</v>
          </cell>
          <cell r="D2726">
            <v>3600</v>
          </cell>
          <cell r="E2726">
            <v>576</v>
          </cell>
          <cell r="F2726">
            <v>4176</v>
          </cell>
        </row>
        <row r="2727">
          <cell r="A2727" t="str">
            <v>GUARDAMOTOR 16-25A ISKRA</v>
          </cell>
          <cell r="B2727">
            <v>500</v>
          </cell>
          <cell r="C2727" t="str">
            <v>UND</v>
          </cell>
          <cell r="D2727">
            <v>600</v>
          </cell>
          <cell r="E2727">
            <v>96</v>
          </cell>
          <cell r="F2727">
            <v>696</v>
          </cell>
        </row>
        <row r="2728">
          <cell r="A2728" t="str">
            <v>GUARDAMOTOR 18.0-25.0AMP</v>
          </cell>
          <cell r="B2728">
            <v>205900</v>
          </cell>
          <cell r="C2728" t="str">
            <v>UND</v>
          </cell>
          <cell r="D2728">
            <v>247080</v>
          </cell>
          <cell r="E2728">
            <v>39532.800000000003</v>
          </cell>
          <cell r="F2728">
            <v>286613</v>
          </cell>
        </row>
        <row r="2729">
          <cell r="A2729" t="str">
            <v>GUARDAMOTOR 2.5-4A TIPO ANTIGUO SIEMENS</v>
          </cell>
          <cell r="B2729">
            <v>500</v>
          </cell>
          <cell r="C2729" t="str">
            <v>UND</v>
          </cell>
          <cell r="D2729">
            <v>600</v>
          </cell>
          <cell r="E2729">
            <v>96</v>
          </cell>
          <cell r="F2729">
            <v>696</v>
          </cell>
        </row>
        <row r="2730">
          <cell r="A2730" t="str">
            <v>GUARDAMOTOR 2.8 - 4.0 AMP</v>
          </cell>
          <cell r="B2730">
            <v>132800</v>
          </cell>
          <cell r="C2730" t="str">
            <v>UND</v>
          </cell>
          <cell r="D2730">
            <v>159360</v>
          </cell>
          <cell r="E2730">
            <v>25497.600000000002</v>
          </cell>
          <cell r="F2730">
            <v>184858</v>
          </cell>
        </row>
        <row r="2731">
          <cell r="A2731" t="str">
            <v>GUARDAMOTOR 22-32AMP</v>
          </cell>
          <cell r="B2731">
            <v>315120</v>
          </cell>
          <cell r="C2731" t="str">
            <v>UND</v>
          </cell>
          <cell r="D2731">
            <v>378144</v>
          </cell>
          <cell r="E2731">
            <v>60503.040000000001</v>
          </cell>
          <cell r="F2731">
            <v>438647</v>
          </cell>
        </row>
        <row r="2732">
          <cell r="A2732" t="str">
            <v>GUARDAMOTOR 2-3.2 MARCA SIEMENS</v>
          </cell>
          <cell r="B2732">
            <v>3000</v>
          </cell>
          <cell r="C2732" t="str">
            <v>UND</v>
          </cell>
          <cell r="D2732">
            <v>3600</v>
          </cell>
          <cell r="E2732">
            <v>576</v>
          </cell>
          <cell r="F2732">
            <v>4176</v>
          </cell>
        </row>
        <row r="2733">
          <cell r="A2733" t="str">
            <v>GUARDAMOTOR 25-32AMP SIEMENS</v>
          </cell>
          <cell r="B2733">
            <v>3000</v>
          </cell>
          <cell r="C2733" t="str">
            <v>UND</v>
          </cell>
          <cell r="D2733">
            <v>3600</v>
          </cell>
          <cell r="E2733">
            <v>576</v>
          </cell>
          <cell r="F2733">
            <v>4176</v>
          </cell>
        </row>
        <row r="2734">
          <cell r="A2734" t="str">
            <v>GUARDAMOTOR 25-40A</v>
          </cell>
          <cell r="B2734">
            <v>501000</v>
          </cell>
          <cell r="C2734" t="str">
            <v>UND</v>
          </cell>
          <cell r="D2734">
            <v>601200</v>
          </cell>
          <cell r="E2734">
            <v>96192</v>
          </cell>
          <cell r="F2734">
            <v>697392</v>
          </cell>
        </row>
        <row r="2735">
          <cell r="A2735" t="str">
            <v>GUARDAMOTOR 28-40AMP.</v>
          </cell>
          <cell r="B2735">
            <v>432700</v>
          </cell>
          <cell r="C2735" t="str">
            <v>UND</v>
          </cell>
          <cell r="D2735">
            <v>519240</v>
          </cell>
          <cell r="E2735">
            <v>83078.400000000009</v>
          </cell>
          <cell r="F2735">
            <v>602318</v>
          </cell>
        </row>
        <row r="2736">
          <cell r="A2736" t="str">
            <v>GUARDAMOTOR 36 - 45 AMP</v>
          </cell>
          <cell r="B2736">
            <v>432700</v>
          </cell>
          <cell r="C2736" t="str">
            <v>UND</v>
          </cell>
          <cell r="D2736">
            <v>519240</v>
          </cell>
          <cell r="E2736">
            <v>83078.400000000009</v>
          </cell>
          <cell r="F2736">
            <v>602318</v>
          </cell>
        </row>
        <row r="2737">
          <cell r="A2737" t="str">
            <v>GUARDAMOTOR 3VR 2, 2 - 3,2 A</v>
          </cell>
          <cell r="B2737">
            <v>132800</v>
          </cell>
          <cell r="C2737" t="str">
            <v>UND</v>
          </cell>
          <cell r="D2737">
            <v>159360</v>
          </cell>
          <cell r="E2737">
            <v>25497.600000000002</v>
          </cell>
          <cell r="F2737">
            <v>184858</v>
          </cell>
        </row>
        <row r="2738">
          <cell r="A2738" t="str">
            <v>GUARDAMOTOR 4.0-6.0AMP</v>
          </cell>
          <cell r="B2738">
            <v>132800</v>
          </cell>
          <cell r="C2738" t="str">
            <v>UND</v>
          </cell>
          <cell r="D2738">
            <v>159360</v>
          </cell>
          <cell r="E2738">
            <v>25497.600000000002</v>
          </cell>
          <cell r="F2738">
            <v>184858</v>
          </cell>
        </row>
        <row r="2739">
          <cell r="A2739" t="str">
            <v>GUARDAMOTOR 40-63A</v>
          </cell>
          <cell r="B2739">
            <v>513000</v>
          </cell>
          <cell r="C2739" t="str">
            <v>UND</v>
          </cell>
          <cell r="D2739">
            <v>615600</v>
          </cell>
          <cell r="E2739">
            <v>98496</v>
          </cell>
          <cell r="F2739">
            <v>714096</v>
          </cell>
        </row>
        <row r="2740">
          <cell r="A2740" t="str">
            <v>GUARDAMOTOR 45-63AMP.</v>
          </cell>
          <cell r="B2740">
            <v>443100</v>
          </cell>
          <cell r="C2740" t="str">
            <v>UND</v>
          </cell>
          <cell r="D2740">
            <v>531720</v>
          </cell>
          <cell r="E2740">
            <v>85075.199999999997</v>
          </cell>
          <cell r="F2740">
            <v>616795</v>
          </cell>
        </row>
        <row r="2741">
          <cell r="A2741" t="str">
            <v>GUARDAMOTOR 4-6AMP TIPO ANTIGO KM</v>
          </cell>
          <cell r="B2741">
            <v>56420</v>
          </cell>
          <cell r="C2741" t="str">
            <v>UND</v>
          </cell>
          <cell r="D2741">
            <v>67704</v>
          </cell>
          <cell r="E2741">
            <v>10832.64</v>
          </cell>
          <cell r="F2741">
            <v>78537</v>
          </cell>
        </row>
        <row r="2742">
          <cell r="A2742" t="str">
            <v>GUARDAMOTOR 4-6AMP TIPO ANTIGUO ABB</v>
          </cell>
          <cell r="B2742">
            <v>37942.80078125</v>
          </cell>
          <cell r="C2742" t="str">
            <v>UND</v>
          </cell>
          <cell r="D2742">
            <v>45531.360937500001</v>
          </cell>
          <cell r="E2742">
            <v>7285.01775</v>
          </cell>
          <cell r="F2742">
            <v>52816</v>
          </cell>
        </row>
        <row r="2743">
          <cell r="A2743" t="str">
            <v>GUARDAMOTOR 4-6AMP TIPO ANTIGUO SIEMENS</v>
          </cell>
          <cell r="B2743">
            <v>39494</v>
          </cell>
          <cell r="C2743" t="str">
            <v>UND</v>
          </cell>
          <cell r="D2743">
            <v>47392.799999999996</v>
          </cell>
          <cell r="E2743">
            <v>7582.847999999999</v>
          </cell>
          <cell r="F2743">
            <v>54976</v>
          </cell>
        </row>
        <row r="2744">
          <cell r="A2744" t="str">
            <v>GUARDAMOTOR 5.5-8.0 AMP</v>
          </cell>
          <cell r="B2744">
            <v>132800</v>
          </cell>
          <cell r="C2744" t="str">
            <v>UND</v>
          </cell>
          <cell r="D2744">
            <v>159360</v>
          </cell>
          <cell r="E2744">
            <v>25497.600000000002</v>
          </cell>
          <cell r="F2744">
            <v>184858</v>
          </cell>
        </row>
        <row r="2745">
          <cell r="A2745" t="str">
            <v>GUARDAMOTOR 6.0-10.0AMP</v>
          </cell>
          <cell r="B2745">
            <v>167200</v>
          </cell>
          <cell r="C2745" t="str">
            <v>UND</v>
          </cell>
          <cell r="D2745">
            <v>200640</v>
          </cell>
          <cell r="E2745">
            <v>32102.400000000001</v>
          </cell>
          <cell r="F2745">
            <v>232742</v>
          </cell>
        </row>
        <row r="2746">
          <cell r="A2746" t="str">
            <v>GUARDAMOTOR 6-10A ABB</v>
          </cell>
          <cell r="B2746">
            <v>5000</v>
          </cell>
          <cell r="C2746" t="str">
            <v>UND</v>
          </cell>
          <cell r="D2746">
            <v>6000</v>
          </cell>
          <cell r="E2746">
            <v>960</v>
          </cell>
          <cell r="F2746">
            <v>6960</v>
          </cell>
        </row>
        <row r="2747">
          <cell r="A2747" t="str">
            <v>GUARDAMOTOR 63-80A</v>
          </cell>
          <cell r="B2747">
            <v>540000</v>
          </cell>
          <cell r="C2747" t="str">
            <v>UND</v>
          </cell>
          <cell r="D2747">
            <v>648000</v>
          </cell>
          <cell r="E2747">
            <v>103680</v>
          </cell>
          <cell r="F2747">
            <v>751680</v>
          </cell>
        </row>
        <row r="2748">
          <cell r="A2748" t="str">
            <v>GUARDAMOTOR ABB</v>
          </cell>
          <cell r="B2748">
            <v>59241.601562499993</v>
          </cell>
          <cell r="C2748" t="str">
            <v>UND</v>
          </cell>
          <cell r="D2748">
            <v>71089.921874999985</v>
          </cell>
          <cell r="E2748">
            <v>11374.387499999997</v>
          </cell>
          <cell r="F2748">
            <v>82464</v>
          </cell>
        </row>
        <row r="2749">
          <cell r="A2749" t="str">
            <v>GUARDAMOTOR TIPO MS325-12.5 ABB</v>
          </cell>
          <cell r="B2749">
            <v>59241.601562499993</v>
          </cell>
          <cell r="C2749" t="str">
            <v>UND</v>
          </cell>
          <cell r="D2749">
            <v>71089.921874999985</v>
          </cell>
          <cell r="E2749">
            <v>11374.387499999997</v>
          </cell>
          <cell r="F2749">
            <v>82464</v>
          </cell>
        </row>
        <row r="2750">
          <cell r="A2750" t="str">
            <v>GUARDAMOTOR TIPO MS325-6.0 ABB</v>
          </cell>
          <cell r="B2750">
            <v>46339.69921875</v>
          </cell>
          <cell r="C2750" t="str">
            <v>UND</v>
          </cell>
          <cell r="D2750">
            <v>55607.639062499999</v>
          </cell>
          <cell r="E2750">
            <v>8897.2222500000007</v>
          </cell>
          <cell r="F2750">
            <v>64505</v>
          </cell>
        </row>
        <row r="2751">
          <cell r="A2751" t="str">
            <v>HEBILLA ACERO INOXIDABLE DE 1/2 BANDIT</v>
          </cell>
          <cell r="B2751">
            <v>301</v>
          </cell>
          <cell r="C2751" t="str">
            <v>UND</v>
          </cell>
          <cell r="D2751">
            <v>361.2</v>
          </cell>
          <cell r="E2751">
            <v>57.792000000000002</v>
          </cell>
          <cell r="F2751">
            <v>419</v>
          </cell>
        </row>
        <row r="2752">
          <cell r="A2752" t="str">
            <v>HEBILLA ACERO INOXIDABLE DE 3/4 BANDIT</v>
          </cell>
          <cell r="B2752">
            <v>412</v>
          </cell>
          <cell r="C2752" t="str">
            <v>UND</v>
          </cell>
          <cell r="D2752">
            <v>494.4</v>
          </cell>
          <cell r="E2752">
            <v>79.103999999999999</v>
          </cell>
          <cell r="F2752">
            <v>574</v>
          </cell>
        </row>
        <row r="2753">
          <cell r="A2753" t="str">
            <v>HEBILLA ACERO INOXIDABLE DE 3/4 CAHORS</v>
          </cell>
          <cell r="B2753">
            <v>284</v>
          </cell>
          <cell r="C2753" t="str">
            <v>UND</v>
          </cell>
          <cell r="D2753">
            <v>340.8</v>
          </cell>
          <cell r="E2753">
            <v>54.528000000000006</v>
          </cell>
          <cell r="F2753">
            <v>395</v>
          </cell>
        </row>
        <row r="2754">
          <cell r="A2754" t="str">
            <v>HEBILLA ACERO INOXIDABLE DE 3/8 BANDIT</v>
          </cell>
          <cell r="B2754">
            <v>232</v>
          </cell>
          <cell r="C2754" t="str">
            <v>UND</v>
          </cell>
          <cell r="D2754">
            <v>278.39999999999998</v>
          </cell>
          <cell r="E2754">
            <v>44.543999999999997</v>
          </cell>
          <cell r="F2754">
            <v>323</v>
          </cell>
        </row>
        <row r="2755">
          <cell r="A2755" t="str">
            <v>HEBILLA ACERO INOXIDABLE DE 5/8 BANDIT</v>
          </cell>
          <cell r="B2755">
            <v>353</v>
          </cell>
          <cell r="C2755" t="str">
            <v>UND</v>
          </cell>
          <cell r="D2755">
            <v>423.59999999999997</v>
          </cell>
          <cell r="E2755">
            <v>67.775999999999996</v>
          </cell>
          <cell r="F2755">
            <v>491</v>
          </cell>
        </row>
        <row r="2756">
          <cell r="A2756" t="str">
            <v>HERRAJE GUITARRA</v>
          </cell>
          <cell r="B2756">
            <v>13163</v>
          </cell>
          <cell r="C2756" t="str">
            <v>UND</v>
          </cell>
          <cell r="D2756">
            <v>15795.599999999999</v>
          </cell>
          <cell r="E2756">
            <v>2527.2959999999998</v>
          </cell>
          <cell r="F2756">
            <v>18323</v>
          </cell>
        </row>
        <row r="2757">
          <cell r="A2757" t="str">
            <v>HERRAJE PARA CAJA CTT Y CTI</v>
          </cell>
          <cell r="B2757">
            <v>1352.40002441406</v>
          </cell>
          <cell r="C2757" t="str">
            <v>UND</v>
          </cell>
          <cell r="D2757">
            <v>1622.880029296872</v>
          </cell>
          <cell r="E2757">
            <v>259.66080468749954</v>
          </cell>
          <cell r="F2757">
            <v>1883</v>
          </cell>
        </row>
        <row r="2758">
          <cell r="A2758" t="str">
            <v>HERRAJE PARA SWITCH GF</v>
          </cell>
          <cell r="B2758">
            <v>2000</v>
          </cell>
          <cell r="C2758" t="str">
            <v>UND</v>
          </cell>
          <cell r="D2758">
            <v>2400</v>
          </cell>
          <cell r="E2758">
            <v>384</v>
          </cell>
          <cell r="F2758">
            <v>2784</v>
          </cell>
        </row>
        <row r="2759">
          <cell r="A2759" t="str">
            <v>HERRAJE SOP.SECCIONADOR 600/630AMP ELECT</v>
          </cell>
          <cell r="B2759">
            <v>4160</v>
          </cell>
          <cell r="C2759" t="str">
            <v>UND</v>
          </cell>
          <cell r="D2759">
            <v>4992</v>
          </cell>
          <cell r="E2759">
            <v>798.72</v>
          </cell>
          <cell r="F2759">
            <v>5791</v>
          </cell>
        </row>
        <row r="2760">
          <cell r="A2760" t="str">
            <v>HERRAJE SOPOR. SECCIONADOR 160AMP.TORNIL</v>
          </cell>
          <cell r="B2760">
            <v>3410</v>
          </cell>
          <cell r="C2760" t="str">
            <v>UND</v>
          </cell>
          <cell r="D2760">
            <v>4092</v>
          </cell>
          <cell r="E2760">
            <v>654.72</v>
          </cell>
          <cell r="F2760">
            <v>4747</v>
          </cell>
        </row>
        <row r="2761">
          <cell r="A2761" t="str">
            <v>HERRAJE TEMPLETE GUITARRA TIPO TELECOM</v>
          </cell>
          <cell r="B2761">
            <v>15680</v>
          </cell>
          <cell r="C2761" t="str">
            <v>UND</v>
          </cell>
          <cell r="D2761">
            <v>18816</v>
          </cell>
          <cell r="E2761">
            <v>3010.56</v>
          </cell>
          <cell r="F2761">
            <v>21827</v>
          </cell>
        </row>
        <row r="2762">
          <cell r="A2762" t="str">
            <v>HERRAMIENTA LOAD BUSTER / CAJA PLASTICA</v>
          </cell>
          <cell r="B2762">
            <v>3220000</v>
          </cell>
          <cell r="C2762" t="str">
            <v>UND</v>
          </cell>
          <cell r="D2762">
            <v>3864000</v>
          </cell>
          <cell r="E2762">
            <v>618240</v>
          </cell>
          <cell r="F2762">
            <v>4482240</v>
          </cell>
        </row>
        <row r="2763">
          <cell r="A2763" t="str">
            <v>HERRAMIENTA MANUAL ACOTCHLOK</v>
          </cell>
          <cell r="B2763">
            <v>126885</v>
          </cell>
          <cell r="C2763" t="str">
            <v>UND</v>
          </cell>
          <cell r="D2763">
            <v>152262</v>
          </cell>
          <cell r="E2763">
            <v>24361.920000000002</v>
          </cell>
          <cell r="F2763">
            <v>176624</v>
          </cell>
        </row>
        <row r="2764">
          <cell r="A2764" t="str">
            <v>HIDROSOLTA</v>
          </cell>
          <cell r="B2764">
            <v>6200</v>
          </cell>
          <cell r="C2764" t="str">
            <v>KG</v>
          </cell>
          <cell r="D2764">
            <v>7440</v>
          </cell>
          <cell r="E2764">
            <v>1190.4000000000001</v>
          </cell>
          <cell r="F2764">
            <v>8630</v>
          </cell>
        </row>
        <row r="2765">
          <cell r="A2765" t="str">
            <v>HITER DE REGULACION 106/144 AMP.</v>
          </cell>
          <cell r="B2765">
            <v>58700</v>
          </cell>
          <cell r="C2765" t="str">
            <v>UND</v>
          </cell>
          <cell r="D2765">
            <v>70440</v>
          </cell>
          <cell r="E2765">
            <v>11270.4</v>
          </cell>
          <cell r="F2765">
            <v>81710</v>
          </cell>
        </row>
        <row r="2766">
          <cell r="A2766" t="str">
            <v>HOROMETRO 110V.</v>
          </cell>
          <cell r="B2766">
            <v>171400</v>
          </cell>
          <cell r="C2766" t="str">
            <v>UND</v>
          </cell>
          <cell r="D2766">
            <v>205680</v>
          </cell>
          <cell r="E2766">
            <v>32908.800000000003</v>
          </cell>
          <cell r="F2766">
            <v>238589</v>
          </cell>
        </row>
        <row r="2767">
          <cell r="A2767" t="str">
            <v>HOROMETRO 220V.</v>
          </cell>
          <cell r="B2767">
            <v>171400</v>
          </cell>
          <cell r="C2767" t="str">
            <v>UND</v>
          </cell>
          <cell r="D2767">
            <v>205680</v>
          </cell>
          <cell r="E2767">
            <v>32908.800000000003</v>
          </cell>
          <cell r="F2767">
            <v>238589</v>
          </cell>
        </row>
        <row r="2768">
          <cell r="A2768" t="str">
            <v>HOROMETRO 72X72 110V SIEMENS</v>
          </cell>
          <cell r="B2768">
            <v>56420</v>
          </cell>
          <cell r="C2768" t="str">
            <v>UND</v>
          </cell>
          <cell r="D2768">
            <v>67704</v>
          </cell>
          <cell r="E2768">
            <v>10832.64</v>
          </cell>
          <cell r="F2768">
            <v>78537</v>
          </cell>
        </row>
        <row r="2769">
          <cell r="A2769" t="str">
            <v>IMPRIMANTE</v>
          </cell>
          <cell r="B2769">
            <v>199043</v>
          </cell>
          <cell r="C2769" t="str">
            <v>UND</v>
          </cell>
          <cell r="D2769">
            <v>238851.59999999998</v>
          </cell>
          <cell r="E2769">
            <v>38216.255999999994</v>
          </cell>
          <cell r="F2769">
            <v>277068</v>
          </cell>
        </row>
        <row r="2770">
          <cell r="A2770" t="str">
            <v>INT 2X(125)A (25KA)240V TIPO GI2125 WH</v>
          </cell>
          <cell r="B2770">
            <v>193817.40625</v>
          </cell>
          <cell r="C2770" t="str">
            <v>UND</v>
          </cell>
          <cell r="D2770">
            <v>232580.88749999998</v>
          </cell>
          <cell r="E2770">
            <v>37212.941999999995</v>
          </cell>
          <cell r="F2770">
            <v>269794</v>
          </cell>
        </row>
        <row r="2771">
          <cell r="A2771" t="str">
            <v>INT 2X(30)A (25KA)240V TIPO GI2030 WH</v>
          </cell>
          <cell r="B2771">
            <v>53578.80078125</v>
          </cell>
          <cell r="C2771" t="str">
            <v>UND</v>
          </cell>
          <cell r="D2771">
            <v>64294.560937499999</v>
          </cell>
          <cell r="E2771">
            <v>10287.12975</v>
          </cell>
          <cell r="F2771">
            <v>74582</v>
          </cell>
        </row>
        <row r="2772">
          <cell r="A2772" t="str">
            <v>INT 2X(30)A 240V DE SEGURIDAD P/FUSIBLE</v>
          </cell>
          <cell r="B2772">
            <v>52600</v>
          </cell>
          <cell r="C2772" t="str">
            <v>UND</v>
          </cell>
          <cell r="D2772">
            <v>63120</v>
          </cell>
          <cell r="E2772">
            <v>10099.200000000001</v>
          </cell>
          <cell r="F2772">
            <v>73219</v>
          </cell>
        </row>
        <row r="2773">
          <cell r="A2773" t="str">
            <v>INT 2X(60)A (25KA)240V TIPO GI2060 WH</v>
          </cell>
          <cell r="B2773">
            <v>95121.601562500015</v>
          </cell>
          <cell r="C2773" t="str">
            <v>UND</v>
          </cell>
          <cell r="D2773">
            <v>114145.92187500001</v>
          </cell>
          <cell r="E2773">
            <v>18263.347500000003</v>
          </cell>
          <cell r="F2773">
            <v>132409</v>
          </cell>
        </row>
        <row r="2774">
          <cell r="A2774" t="str">
            <v>INT 2X(80)A (25KA)240V TIPO GI2080 WH</v>
          </cell>
          <cell r="B2774">
            <v>84760.203125</v>
          </cell>
          <cell r="C2774" t="str">
            <v>UND</v>
          </cell>
          <cell r="D2774">
            <v>101712.24374999999</v>
          </cell>
          <cell r="E2774">
            <v>16273.958999999999</v>
          </cell>
          <cell r="F2774">
            <v>117986</v>
          </cell>
        </row>
        <row r="2775">
          <cell r="A2775" t="str">
            <v>INT 3X(100)A (10KA)240V TIPO FAL320100 S</v>
          </cell>
          <cell r="B2775">
            <v>191000</v>
          </cell>
          <cell r="C2775" t="str">
            <v>UND</v>
          </cell>
          <cell r="D2775">
            <v>229200</v>
          </cell>
          <cell r="E2775">
            <v>36672</v>
          </cell>
          <cell r="F2775">
            <v>265872</v>
          </cell>
        </row>
        <row r="2776">
          <cell r="A2776" t="str">
            <v>INT 3X(100)A (14KA)600V TIPO FAL360100 S</v>
          </cell>
          <cell r="B2776">
            <v>280000</v>
          </cell>
          <cell r="C2776" t="str">
            <v>UND</v>
          </cell>
          <cell r="D2776">
            <v>336000</v>
          </cell>
          <cell r="E2776">
            <v>53760</v>
          </cell>
          <cell r="F2776">
            <v>389760</v>
          </cell>
        </row>
        <row r="2777">
          <cell r="A2777" t="str">
            <v>INT 3X(100)A (25KA)240V TIPO C100E</v>
          </cell>
          <cell r="B2777">
            <v>177100</v>
          </cell>
          <cell r="C2777" t="str">
            <v>UND</v>
          </cell>
          <cell r="D2777">
            <v>212520</v>
          </cell>
          <cell r="E2777">
            <v>34003.199999999997</v>
          </cell>
          <cell r="F2777">
            <v>246523</v>
          </cell>
        </row>
        <row r="2778">
          <cell r="A2778" t="str">
            <v>INT 3X(100)A (25KA)240V TIPO GI3100 WH</v>
          </cell>
          <cell r="B2778">
            <v>170000</v>
          </cell>
          <cell r="C2778" t="str">
            <v>UND</v>
          </cell>
          <cell r="D2778">
            <v>204000</v>
          </cell>
          <cell r="E2778">
            <v>32640</v>
          </cell>
          <cell r="F2778">
            <v>236640</v>
          </cell>
        </row>
        <row r="2779">
          <cell r="A2779" t="str">
            <v>INT 3X(100)A (25KA)240V TIPO NB100N</v>
          </cell>
          <cell r="B2779">
            <v>185000</v>
          </cell>
          <cell r="C2779" t="str">
            <v>UND</v>
          </cell>
          <cell r="D2779">
            <v>222000</v>
          </cell>
          <cell r="E2779">
            <v>35520</v>
          </cell>
          <cell r="F2779">
            <v>257520</v>
          </cell>
        </row>
        <row r="2780">
          <cell r="A2780" t="str">
            <v>INT 3X(100)A (65KA)240V TIPO FD3100L WH</v>
          </cell>
          <cell r="B2780">
            <v>289500</v>
          </cell>
          <cell r="C2780" t="str">
            <v>UND</v>
          </cell>
          <cell r="D2780">
            <v>347400</v>
          </cell>
          <cell r="E2780">
            <v>55584</v>
          </cell>
          <cell r="F2780">
            <v>402984</v>
          </cell>
        </row>
        <row r="2781">
          <cell r="A2781" t="str">
            <v>INT 3X(100)A 240V DE SEGURIDAD P/FUSIBLE</v>
          </cell>
          <cell r="B2781">
            <v>138900</v>
          </cell>
          <cell r="C2781" t="str">
            <v>UND</v>
          </cell>
          <cell r="D2781">
            <v>166680</v>
          </cell>
          <cell r="E2781">
            <v>26668.799999999999</v>
          </cell>
          <cell r="F2781">
            <v>193349</v>
          </cell>
        </row>
        <row r="2782">
          <cell r="A2782" t="str">
            <v>INT 3X(100/125)A (85KA)240V NS160N TM125</v>
          </cell>
          <cell r="B2782">
            <v>503000</v>
          </cell>
          <cell r="C2782" t="str">
            <v>UND</v>
          </cell>
          <cell r="D2782">
            <v>603600</v>
          </cell>
          <cell r="E2782">
            <v>96576</v>
          </cell>
          <cell r="F2782">
            <v>700176</v>
          </cell>
        </row>
        <row r="2783">
          <cell r="A2783" t="str">
            <v>INT 3X(1000)A (22KA)600V TIPO MAL361000</v>
          </cell>
          <cell r="B2783">
            <v>4550000</v>
          </cell>
          <cell r="C2783" t="str">
            <v>UND</v>
          </cell>
          <cell r="D2783">
            <v>5460000</v>
          </cell>
          <cell r="E2783">
            <v>873600</v>
          </cell>
          <cell r="F2783">
            <v>6333600</v>
          </cell>
        </row>
        <row r="2784">
          <cell r="A2784" t="str">
            <v>INT 3X(12.8/16)A (85KA)240V NS100N TM16D</v>
          </cell>
          <cell r="B2784">
            <v>299000</v>
          </cell>
          <cell r="C2784" t="str">
            <v>UND</v>
          </cell>
          <cell r="D2784">
            <v>358800</v>
          </cell>
          <cell r="E2784">
            <v>57408</v>
          </cell>
          <cell r="F2784">
            <v>416208</v>
          </cell>
        </row>
        <row r="2785">
          <cell r="A2785" t="str">
            <v>INT 3X(1200)A (42KA)600V TIPO PAF361200</v>
          </cell>
          <cell r="B2785">
            <v>5850000</v>
          </cell>
          <cell r="C2785" t="str">
            <v>UND</v>
          </cell>
          <cell r="D2785">
            <v>7020000</v>
          </cell>
          <cell r="E2785">
            <v>1123200</v>
          </cell>
          <cell r="F2785">
            <v>8143200</v>
          </cell>
        </row>
        <row r="2786">
          <cell r="A2786" t="str">
            <v>INT 3X(125)A (22KA)600V TIPO KAL36125 SQ</v>
          </cell>
          <cell r="B2786">
            <v>422000</v>
          </cell>
          <cell r="C2786" t="str">
            <v>UND</v>
          </cell>
          <cell r="D2786">
            <v>506400</v>
          </cell>
          <cell r="E2786">
            <v>81024</v>
          </cell>
          <cell r="F2786">
            <v>587424</v>
          </cell>
        </row>
        <row r="2787">
          <cell r="A2787" t="str">
            <v>INT 3X(125)A (25KA)240V TIPO GI3125 WH</v>
          </cell>
          <cell r="B2787">
            <v>372800</v>
          </cell>
          <cell r="C2787" t="str">
            <v>UND</v>
          </cell>
          <cell r="D2787">
            <v>447360</v>
          </cell>
          <cell r="E2787">
            <v>71577.600000000006</v>
          </cell>
          <cell r="F2787">
            <v>518938</v>
          </cell>
        </row>
        <row r="2788">
          <cell r="A2788" t="str">
            <v>INT 3X(125)A (65KA)240V TIPO FD3125L WH</v>
          </cell>
          <cell r="B2788">
            <v>421100</v>
          </cell>
          <cell r="C2788" t="str">
            <v>UND</v>
          </cell>
          <cell r="D2788">
            <v>505320</v>
          </cell>
          <cell r="E2788">
            <v>80851.199999999997</v>
          </cell>
          <cell r="F2788">
            <v>586171</v>
          </cell>
        </row>
        <row r="2789">
          <cell r="A2789" t="str">
            <v>INT 3X(128/160)A (85KA)240V NS160N TM160</v>
          </cell>
          <cell r="B2789">
            <v>650000</v>
          </cell>
          <cell r="C2789" t="str">
            <v>UND</v>
          </cell>
          <cell r="D2789">
            <v>780000</v>
          </cell>
          <cell r="E2789">
            <v>124800</v>
          </cell>
          <cell r="F2789">
            <v>904800</v>
          </cell>
        </row>
        <row r="2790">
          <cell r="A2790" t="str">
            <v>INT 3X(15)A (10KA)240V TIPO FAL32015 SQ</v>
          </cell>
          <cell r="B2790">
            <v>173000</v>
          </cell>
          <cell r="C2790" t="str">
            <v>UND</v>
          </cell>
          <cell r="D2790">
            <v>207600</v>
          </cell>
          <cell r="E2790">
            <v>33216</v>
          </cell>
          <cell r="F2790">
            <v>240816</v>
          </cell>
        </row>
        <row r="2791">
          <cell r="A2791" t="str">
            <v>INT 3X(15)A (14KA)600V TIPO FAL36015 SQ</v>
          </cell>
          <cell r="B2791">
            <v>272000</v>
          </cell>
          <cell r="C2791" t="str">
            <v>UND</v>
          </cell>
          <cell r="D2791">
            <v>326400</v>
          </cell>
          <cell r="E2791">
            <v>52224</v>
          </cell>
          <cell r="F2791">
            <v>378624</v>
          </cell>
        </row>
        <row r="2792">
          <cell r="A2792" t="str">
            <v>INT 3X(15)A (15KA)240V TIPO NB50N</v>
          </cell>
          <cell r="B2792">
            <v>117000</v>
          </cell>
          <cell r="C2792" t="str">
            <v>UND</v>
          </cell>
          <cell r="D2792">
            <v>140400</v>
          </cell>
          <cell r="E2792">
            <v>22464</v>
          </cell>
          <cell r="F2792">
            <v>162864</v>
          </cell>
        </row>
        <row r="2793">
          <cell r="A2793" t="str">
            <v>INT 3X(15)A (25KA)240V TIPO C100E</v>
          </cell>
          <cell r="B2793">
            <v>143000</v>
          </cell>
          <cell r="C2793" t="str">
            <v>UND</v>
          </cell>
          <cell r="D2793">
            <v>171600</v>
          </cell>
          <cell r="E2793">
            <v>27456</v>
          </cell>
          <cell r="F2793">
            <v>199056</v>
          </cell>
        </row>
        <row r="2794">
          <cell r="A2794" t="str">
            <v>INT 3X(15)A (25KA)240V TIPO GI3015 WH</v>
          </cell>
          <cell r="B2794">
            <v>155000</v>
          </cell>
          <cell r="C2794" t="str">
            <v>UND</v>
          </cell>
          <cell r="D2794">
            <v>186000</v>
          </cell>
          <cell r="E2794">
            <v>29760</v>
          </cell>
          <cell r="F2794">
            <v>215760</v>
          </cell>
        </row>
        <row r="2795">
          <cell r="A2795" t="str">
            <v>INT 3X(15)A (25KA)240V TIPO NB100N</v>
          </cell>
          <cell r="B2795">
            <v>163000</v>
          </cell>
          <cell r="C2795" t="str">
            <v>UND</v>
          </cell>
          <cell r="D2795">
            <v>195600</v>
          </cell>
          <cell r="E2795">
            <v>31296</v>
          </cell>
          <cell r="F2795">
            <v>226896</v>
          </cell>
        </row>
        <row r="2796">
          <cell r="A2796" t="str">
            <v>INT 3X(15)A (65KA)240V TIPO FD3015L WH</v>
          </cell>
          <cell r="B2796">
            <v>258800</v>
          </cell>
          <cell r="C2796" t="str">
            <v>UND</v>
          </cell>
          <cell r="D2796">
            <v>310560</v>
          </cell>
          <cell r="E2796">
            <v>49689.599999999999</v>
          </cell>
          <cell r="F2796">
            <v>360250</v>
          </cell>
        </row>
        <row r="2797">
          <cell r="A2797" t="str">
            <v>INT 3X(15)A TIPO GHC3015 WH</v>
          </cell>
          <cell r="B2797">
            <v>75297.601562500015</v>
          </cell>
          <cell r="C2797" t="str">
            <v>UND</v>
          </cell>
          <cell r="D2797">
            <v>90357.121875000012</v>
          </cell>
          <cell r="E2797">
            <v>14457.139500000003</v>
          </cell>
          <cell r="F2797">
            <v>104814</v>
          </cell>
        </row>
        <row r="2798">
          <cell r="A2798" t="str">
            <v>INT 3X(150)A (10KA)240V TIPO Q2L3125 SQ</v>
          </cell>
          <cell r="B2798">
            <v>374000</v>
          </cell>
          <cell r="C2798" t="str">
            <v>UND</v>
          </cell>
          <cell r="D2798">
            <v>448800</v>
          </cell>
          <cell r="E2798">
            <v>71808</v>
          </cell>
          <cell r="F2798">
            <v>520608</v>
          </cell>
        </row>
        <row r="2799">
          <cell r="A2799" t="str">
            <v>INT 3X(150)A (22KA)600V TIPO KAL36150 SQ</v>
          </cell>
          <cell r="B2799">
            <v>444000</v>
          </cell>
          <cell r="C2799" t="str">
            <v>UND</v>
          </cell>
          <cell r="D2799">
            <v>532800</v>
          </cell>
          <cell r="E2799">
            <v>85248</v>
          </cell>
          <cell r="F2799">
            <v>618048</v>
          </cell>
        </row>
        <row r="2800">
          <cell r="A2800" t="str">
            <v>INT 3X(150)A (65KA)240V TIPO FD3150L WH</v>
          </cell>
          <cell r="B2800">
            <v>537300</v>
          </cell>
          <cell r="C2800" t="str">
            <v>UND</v>
          </cell>
          <cell r="D2800">
            <v>644760</v>
          </cell>
          <cell r="E2800">
            <v>103161.60000000001</v>
          </cell>
          <cell r="F2800">
            <v>747922</v>
          </cell>
        </row>
        <row r="2801">
          <cell r="A2801" t="str">
            <v>INT 3X(160/200)A (85KA)240V NS250N TM200</v>
          </cell>
          <cell r="B2801">
            <v>760000</v>
          </cell>
          <cell r="C2801" t="str">
            <v>UND</v>
          </cell>
          <cell r="D2801">
            <v>912000</v>
          </cell>
          <cell r="E2801">
            <v>145920</v>
          </cell>
          <cell r="F2801">
            <v>1057920</v>
          </cell>
        </row>
        <row r="2802">
          <cell r="A2802" t="str">
            <v>INT 3X(160/400)A (100KA)240V NS400H (1)</v>
          </cell>
          <cell r="B2802">
            <v>1740000</v>
          </cell>
          <cell r="C2802" t="str">
            <v>UND</v>
          </cell>
          <cell r="D2802">
            <v>2088000</v>
          </cell>
          <cell r="E2802">
            <v>334080</v>
          </cell>
          <cell r="F2802">
            <v>2422080</v>
          </cell>
        </row>
        <row r="2803">
          <cell r="A2803" t="str">
            <v>INT 3X(160/400)A (85KA)240V NS400N (1)</v>
          </cell>
          <cell r="B2803">
            <v>1421000</v>
          </cell>
          <cell r="C2803" t="str">
            <v>UND</v>
          </cell>
          <cell r="D2803">
            <v>1705200</v>
          </cell>
          <cell r="E2803">
            <v>272832</v>
          </cell>
          <cell r="F2803">
            <v>1978032</v>
          </cell>
        </row>
        <row r="2804">
          <cell r="A2804" t="str">
            <v>INT 3X(1600/3200)A TIPO CM3200</v>
          </cell>
          <cell r="B2804">
            <v>17598000</v>
          </cell>
          <cell r="C2804" t="str">
            <v>UND</v>
          </cell>
          <cell r="D2804">
            <v>21117600</v>
          </cell>
          <cell r="E2804">
            <v>3378816</v>
          </cell>
          <cell r="F2804">
            <v>24496416</v>
          </cell>
        </row>
        <row r="2805">
          <cell r="A2805" t="str">
            <v>INT 3X(175)A (10KA)240V TIPO Q2L3175 SQ</v>
          </cell>
          <cell r="B2805">
            <v>501000</v>
          </cell>
          <cell r="C2805" t="str">
            <v>UND</v>
          </cell>
          <cell r="D2805">
            <v>601200</v>
          </cell>
          <cell r="E2805">
            <v>96192</v>
          </cell>
          <cell r="F2805">
            <v>697392</v>
          </cell>
        </row>
        <row r="2806">
          <cell r="A2806" t="str">
            <v>INT 3X(175)A (22KA)600V TIPO KAL36175 SQ</v>
          </cell>
          <cell r="B2806">
            <v>594000</v>
          </cell>
          <cell r="C2806" t="str">
            <v>UND</v>
          </cell>
          <cell r="D2806">
            <v>712800</v>
          </cell>
          <cell r="E2806">
            <v>114048</v>
          </cell>
          <cell r="F2806">
            <v>826848</v>
          </cell>
        </row>
        <row r="2807">
          <cell r="A2807" t="str">
            <v>INT 3X(175)A (65KA)240V TIPO FD3175L WH</v>
          </cell>
          <cell r="B2807">
            <v>538000</v>
          </cell>
          <cell r="C2807" t="str">
            <v>UND</v>
          </cell>
          <cell r="D2807">
            <v>645600</v>
          </cell>
          <cell r="E2807">
            <v>103296</v>
          </cell>
          <cell r="F2807">
            <v>748896</v>
          </cell>
        </row>
        <row r="2808">
          <cell r="A2808" t="str">
            <v>INT 3X(175)A (65KA)240V TIPO JD3175 WH</v>
          </cell>
          <cell r="B2808">
            <v>235224</v>
          </cell>
          <cell r="C2808" t="str">
            <v>UND</v>
          </cell>
          <cell r="D2808">
            <v>282268.79999999999</v>
          </cell>
          <cell r="E2808">
            <v>45163.008000000002</v>
          </cell>
          <cell r="F2808">
            <v>327432</v>
          </cell>
        </row>
        <row r="2809">
          <cell r="A2809" t="str">
            <v>INT 3X(20)A (10KA)240V TIPO FAL32020 SQ</v>
          </cell>
          <cell r="B2809">
            <v>173000</v>
          </cell>
          <cell r="C2809" t="str">
            <v>UND</v>
          </cell>
          <cell r="D2809">
            <v>207600</v>
          </cell>
          <cell r="E2809">
            <v>33216</v>
          </cell>
          <cell r="F2809">
            <v>240816</v>
          </cell>
        </row>
        <row r="2810">
          <cell r="A2810" t="str">
            <v>INT 3X(20)A (14KA)600V TIPO FAL36020 SQ</v>
          </cell>
          <cell r="B2810">
            <v>272000</v>
          </cell>
          <cell r="C2810" t="str">
            <v>UND</v>
          </cell>
          <cell r="D2810">
            <v>326400</v>
          </cell>
          <cell r="E2810">
            <v>52224</v>
          </cell>
          <cell r="F2810">
            <v>378624</v>
          </cell>
        </row>
        <row r="2811">
          <cell r="A2811" t="str">
            <v>INT 3X(20)A (15KA)240V TIPO NB50N</v>
          </cell>
          <cell r="B2811">
            <v>117000</v>
          </cell>
          <cell r="C2811" t="str">
            <v>UND</v>
          </cell>
          <cell r="D2811">
            <v>140400</v>
          </cell>
          <cell r="E2811">
            <v>22464</v>
          </cell>
          <cell r="F2811">
            <v>162864</v>
          </cell>
        </row>
        <row r="2812">
          <cell r="A2812" t="str">
            <v>INT 3X(20)A (25KA)240V TIPO C100E</v>
          </cell>
          <cell r="B2812">
            <v>143000</v>
          </cell>
          <cell r="C2812" t="str">
            <v>UND</v>
          </cell>
          <cell r="D2812">
            <v>171600</v>
          </cell>
          <cell r="E2812">
            <v>27456</v>
          </cell>
          <cell r="F2812">
            <v>199056</v>
          </cell>
        </row>
        <row r="2813">
          <cell r="A2813" t="str">
            <v>INT 3X(20)A (25KA)240V TIPO GI3020 WH</v>
          </cell>
          <cell r="B2813">
            <v>155000</v>
          </cell>
          <cell r="C2813" t="str">
            <v>UND</v>
          </cell>
          <cell r="D2813">
            <v>186000</v>
          </cell>
          <cell r="E2813">
            <v>29760</v>
          </cell>
          <cell r="F2813">
            <v>215760</v>
          </cell>
        </row>
        <row r="2814">
          <cell r="A2814" t="str">
            <v>INT 3X(20)A (25KA)240V TIPO NB100N</v>
          </cell>
          <cell r="B2814">
            <v>163000</v>
          </cell>
          <cell r="C2814" t="str">
            <v>UND</v>
          </cell>
          <cell r="D2814">
            <v>195600</v>
          </cell>
          <cell r="E2814">
            <v>31296</v>
          </cell>
          <cell r="F2814">
            <v>226896</v>
          </cell>
        </row>
        <row r="2815">
          <cell r="A2815" t="str">
            <v>INT 3X(20)A (65KA)240V TIPO FD3020L WH</v>
          </cell>
          <cell r="B2815">
            <v>258800</v>
          </cell>
          <cell r="C2815" t="str">
            <v>UND</v>
          </cell>
          <cell r="D2815">
            <v>310560</v>
          </cell>
          <cell r="E2815">
            <v>49689.599999999999</v>
          </cell>
          <cell r="F2815">
            <v>360250</v>
          </cell>
        </row>
        <row r="2816">
          <cell r="A2816" t="str">
            <v>INT 3X(20)A TIPO GHC3020 WH</v>
          </cell>
          <cell r="B2816">
            <v>75297.601562500015</v>
          </cell>
          <cell r="C2816" t="str">
            <v>UND</v>
          </cell>
          <cell r="D2816">
            <v>90357.121875000012</v>
          </cell>
          <cell r="E2816">
            <v>14457.139500000003</v>
          </cell>
          <cell r="F2816">
            <v>104814</v>
          </cell>
        </row>
        <row r="2817">
          <cell r="A2817" t="str">
            <v>INT 3X(20/25)A (85KA)240V NS100N TM25D</v>
          </cell>
          <cell r="B2817">
            <v>299000</v>
          </cell>
          <cell r="C2817" t="str">
            <v>UND</v>
          </cell>
          <cell r="D2817">
            <v>358800</v>
          </cell>
          <cell r="E2817">
            <v>57408</v>
          </cell>
          <cell r="F2817">
            <v>416208</v>
          </cell>
        </row>
        <row r="2818">
          <cell r="A2818" t="str">
            <v>INT 3X(200)A (22KA)600V TIPO KAL36200 SQ</v>
          </cell>
          <cell r="B2818">
            <v>594000</v>
          </cell>
          <cell r="C2818" t="str">
            <v>UND</v>
          </cell>
          <cell r="D2818">
            <v>712800</v>
          </cell>
          <cell r="E2818">
            <v>114048</v>
          </cell>
          <cell r="F2818">
            <v>826848</v>
          </cell>
        </row>
        <row r="2819">
          <cell r="A2819" t="str">
            <v>INT 3X(200)A (65KA)240V TIPO FD3200L WH</v>
          </cell>
          <cell r="B2819">
            <v>652600</v>
          </cell>
          <cell r="C2819" t="str">
            <v>UND</v>
          </cell>
          <cell r="D2819">
            <v>783120</v>
          </cell>
          <cell r="E2819">
            <v>125299.2</v>
          </cell>
          <cell r="F2819">
            <v>908419</v>
          </cell>
        </row>
        <row r="2820">
          <cell r="A2820" t="str">
            <v>INT 3X(200)A TIPO C225E</v>
          </cell>
          <cell r="B2820">
            <v>270784.8125</v>
          </cell>
          <cell r="C2820" t="str">
            <v>UND</v>
          </cell>
          <cell r="D2820">
            <v>324941.77499999997</v>
          </cell>
          <cell r="E2820">
            <v>51990.683999999994</v>
          </cell>
          <cell r="F2820">
            <v>376932</v>
          </cell>
        </row>
        <row r="2821">
          <cell r="A2821" t="str">
            <v>INT 3X(200/250)A (100KA)240V NS250H TM25</v>
          </cell>
          <cell r="B2821">
            <v>1283000</v>
          </cell>
          <cell r="C2821" t="str">
            <v>UND</v>
          </cell>
          <cell r="D2821">
            <v>1539600</v>
          </cell>
          <cell r="E2821">
            <v>246336</v>
          </cell>
          <cell r="F2821">
            <v>1785936</v>
          </cell>
        </row>
        <row r="2822">
          <cell r="A2822" t="str">
            <v>INT 3X(200/250)A (85KA)240V NS250N TM250</v>
          </cell>
          <cell r="B2822">
            <v>910000</v>
          </cell>
          <cell r="C2822" t="str">
            <v>UND</v>
          </cell>
          <cell r="D2822">
            <v>1092000</v>
          </cell>
          <cell r="E2822">
            <v>174720</v>
          </cell>
          <cell r="F2822">
            <v>1266720</v>
          </cell>
        </row>
        <row r="2823">
          <cell r="A2823" t="str">
            <v>INT 3X(225)A (10KA)240V TIPO Q2L3225 SQ</v>
          </cell>
          <cell r="B2823">
            <v>501000</v>
          </cell>
          <cell r="C2823" t="str">
            <v>UND</v>
          </cell>
          <cell r="D2823">
            <v>601200</v>
          </cell>
          <cell r="E2823">
            <v>96192</v>
          </cell>
          <cell r="F2823">
            <v>697392</v>
          </cell>
        </row>
        <row r="2824">
          <cell r="A2824" t="str">
            <v>INT 3X(225)A (22KA)600V TIPO KAL36225 SQ</v>
          </cell>
          <cell r="B2824">
            <v>594000</v>
          </cell>
          <cell r="C2824" t="str">
            <v>UND</v>
          </cell>
          <cell r="D2824">
            <v>712800</v>
          </cell>
          <cell r="E2824">
            <v>114048</v>
          </cell>
          <cell r="F2824">
            <v>826848</v>
          </cell>
        </row>
        <row r="2825">
          <cell r="A2825" t="str">
            <v>INT 3X(225)A TIPO C225E</v>
          </cell>
          <cell r="B2825">
            <v>327795.59375</v>
          </cell>
          <cell r="C2825" t="str">
            <v>UND</v>
          </cell>
          <cell r="D2825">
            <v>393354.71249999997</v>
          </cell>
          <cell r="E2825">
            <v>62936.753999999994</v>
          </cell>
          <cell r="F2825">
            <v>456291</v>
          </cell>
        </row>
        <row r="2826">
          <cell r="A2826" t="str">
            <v>INT 3X(25)A TIPO C101N</v>
          </cell>
          <cell r="B2826">
            <v>139000</v>
          </cell>
          <cell r="C2826" t="str">
            <v>UND</v>
          </cell>
          <cell r="D2826">
            <v>166800</v>
          </cell>
          <cell r="E2826">
            <v>26688</v>
          </cell>
          <cell r="F2826">
            <v>193488</v>
          </cell>
        </row>
        <row r="2827">
          <cell r="A2827" t="str">
            <v>INT 3X(250)A (10KA)240V TIPO Q4L3250 SQ</v>
          </cell>
          <cell r="B2827">
            <v>600600</v>
          </cell>
          <cell r="C2827" t="str">
            <v>UND</v>
          </cell>
          <cell r="D2827">
            <v>720720</v>
          </cell>
          <cell r="E2827">
            <v>115315.2</v>
          </cell>
          <cell r="F2827">
            <v>836035</v>
          </cell>
        </row>
        <row r="2828">
          <cell r="A2828" t="str">
            <v>INT 3X(250)A (22KA)600V TIPO KAL36250 SQ</v>
          </cell>
          <cell r="B2828">
            <v>700000</v>
          </cell>
          <cell r="C2828" t="str">
            <v>UND</v>
          </cell>
          <cell r="D2828">
            <v>840000</v>
          </cell>
          <cell r="E2828">
            <v>134400</v>
          </cell>
          <cell r="F2828">
            <v>974400</v>
          </cell>
        </row>
        <row r="2829">
          <cell r="A2829" t="str">
            <v>INT 3X(250)A (65KA)240V TIPO JD3250 WH</v>
          </cell>
          <cell r="B2829">
            <v>300000</v>
          </cell>
          <cell r="C2829" t="str">
            <v>UND</v>
          </cell>
          <cell r="D2829">
            <v>360000</v>
          </cell>
          <cell r="E2829">
            <v>57600</v>
          </cell>
          <cell r="F2829">
            <v>417600</v>
          </cell>
        </row>
        <row r="2830">
          <cell r="A2830" t="str">
            <v>INT 3X(250)A TIPO C250N</v>
          </cell>
          <cell r="B2830">
            <v>184086.09375</v>
          </cell>
          <cell r="C2830" t="str">
            <v>UND</v>
          </cell>
          <cell r="D2830">
            <v>220903.3125</v>
          </cell>
          <cell r="E2830">
            <v>35344.53</v>
          </cell>
          <cell r="F2830">
            <v>256248</v>
          </cell>
        </row>
        <row r="2831">
          <cell r="A2831" t="str">
            <v>INT 3X(252/630)A (85KA)240V NS630N (1)</v>
          </cell>
          <cell r="B2831">
            <v>2900000</v>
          </cell>
          <cell r="C2831" t="str">
            <v>UND</v>
          </cell>
          <cell r="D2831">
            <v>3480000</v>
          </cell>
          <cell r="E2831">
            <v>556800</v>
          </cell>
          <cell r="F2831">
            <v>4036800</v>
          </cell>
        </row>
        <row r="2832">
          <cell r="A2832" t="str">
            <v>INT 3X(253/630)A (100KA)240V NS630H (1)</v>
          </cell>
          <cell r="B2832">
            <v>3682000</v>
          </cell>
          <cell r="C2832" t="str">
            <v>UND</v>
          </cell>
          <cell r="D2832">
            <v>4418400</v>
          </cell>
          <cell r="E2832">
            <v>706944</v>
          </cell>
          <cell r="F2832">
            <v>5125344</v>
          </cell>
        </row>
        <row r="2833">
          <cell r="A2833" t="str">
            <v>INT 3X(30)A (10KA)240V TIPO FAL32030 SQ</v>
          </cell>
          <cell r="B2833">
            <v>173000</v>
          </cell>
          <cell r="C2833" t="str">
            <v>UND</v>
          </cell>
          <cell r="D2833">
            <v>207600</v>
          </cell>
          <cell r="E2833">
            <v>33216</v>
          </cell>
          <cell r="F2833">
            <v>240816</v>
          </cell>
        </row>
        <row r="2834">
          <cell r="A2834" t="str">
            <v>INT 3X(30)A (14KA)600V TIPO FAL36030 SQ</v>
          </cell>
          <cell r="B2834">
            <v>272000</v>
          </cell>
          <cell r="C2834" t="str">
            <v>UND</v>
          </cell>
          <cell r="D2834">
            <v>326400</v>
          </cell>
          <cell r="E2834">
            <v>52224</v>
          </cell>
          <cell r="F2834">
            <v>378624</v>
          </cell>
        </row>
        <row r="2835">
          <cell r="A2835" t="str">
            <v>INT 3X(30)A (15KA)240V TIPO NB50N</v>
          </cell>
          <cell r="B2835">
            <v>117000</v>
          </cell>
          <cell r="C2835" t="str">
            <v>UND</v>
          </cell>
          <cell r="D2835">
            <v>140400</v>
          </cell>
          <cell r="E2835">
            <v>22464</v>
          </cell>
          <cell r="F2835">
            <v>162864</v>
          </cell>
        </row>
        <row r="2836">
          <cell r="A2836" t="str">
            <v>INT 3X(30)A (25KA)240V TIPO C100E</v>
          </cell>
          <cell r="B2836">
            <v>143000</v>
          </cell>
          <cell r="C2836" t="str">
            <v>UND</v>
          </cell>
          <cell r="D2836">
            <v>171600</v>
          </cell>
          <cell r="E2836">
            <v>27456</v>
          </cell>
          <cell r="F2836">
            <v>199056</v>
          </cell>
        </row>
        <row r="2837">
          <cell r="A2837" t="str">
            <v>INT 3X(30)A (25KA)240V TIPO GI3030 WH</v>
          </cell>
          <cell r="B2837">
            <v>155000</v>
          </cell>
          <cell r="C2837" t="str">
            <v>UND</v>
          </cell>
          <cell r="D2837">
            <v>186000</v>
          </cell>
          <cell r="E2837">
            <v>29760</v>
          </cell>
          <cell r="F2837">
            <v>215760</v>
          </cell>
        </row>
        <row r="2838">
          <cell r="A2838" t="str">
            <v>INT 3X(30)A (25KA)240V TIPO NB100N</v>
          </cell>
          <cell r="B2838">
            <v>1630000</v>
          </cell>
          <cell r="C2838" t="str">
            <v>UND</v>
          </cell>
          <cell r="D2838">
            <v>1956000</v>
          </cell>
          <cell r="E2838">
            <v>312960</v>
          </cell>
          <cell r="F2838">
            <v>2268960</v>
          </cell>
        </row>
        <row r="2839">
          <cell r="A2839" t="str">
            <v>INT 3X(30)A (65KA)240V TIPO FD3030L WH</v>
          </cell>
          <cell r="B2839">
            <v>258800</v>
          </cell>
          <cell r="C2839" t="str">
            <v>UND</v>
          </cell>
          <cell r="D2839">
            <v>310560</v>
          </cell>
          <cell r="E2839">
            <v>49689.599999999999</v>
          </cell>
          <cell r="F2839">
            <v>360250</v>
          </cell>
        </row>
        <row r="2840">
          <cell r="A2840" t="str">
            <v>INT 3X(30)A 240V DE SEGURIDAD P/FUSIBLE</v>
          </cell>
          <cell r="B2840">
            <v>62900</v>
          </cell>
          <cell r="C2840" t="str">
            <v>UND</v>
          </cell>
          <cell r="D2840">
            <v>75480</v>
          </cell>
          <cell r="E2840">
            <v>12076.800000000001</v>
          </cell>
          <cell r="F2840">
            <v>87557</v>
          </cell>
        </row>
        <row r="2841">
          <cell r="A2841" t="str">
            <v>INT 3X(300)A (10KA)240V TIPO Q4L3300 SQ</v>
          </cell>
          <cell r="B2841">
            <v>915000</v>
          </cell>
          <cell r="C2841" t="str">
            <v>UND</v>
          </cell>
          <cell r="D2841">
            <v>1098000</v>
          </cell>
          <cell r="E2841">
            <v>175680</v>
          </cell>
          <cell r="F2841">
            <v>1273680</v>
          </cell>
        </row>
        <row r="2842">
          <cell r="A2842" t="str">
            <v>INT 3X(300)A (22KA)600V TIPO LAL36300 SQ</v>
          </cell>
          <cell r="B2842">
            <v>1106000</v>
          </cell>
          <cell r="C2842" t="str">
            <v>UND</v>
          </cell>
          <cell r="D2842">
            <v>1327200</v>
          </cell>
          <cell r="E2842">
            <v>212352</v>
          </cell>
          <cell r="F2842">
            <v>1539552</v>
          </cell>
        </row>
        <row r="2843">
          <cell r="A2843" t="str">
            <v>INT 3X(300)A (65KA)240V TIPO KD3300 WH</v>
          </cell>
          <cell r="B2843">
            <v>1015400</v>
          </cell>
          <cell r="C2843" t="str">
            <v>UND</v>
          </cell>
          <cell r="D2843">
            <v>1218480</v>
          </cell>
          <cell r="E2843">
            <v>194956.80000000002</v>
          </cell>
          <cell r="F2843">
            <v>1413437</v>
          </cell>
        </row>
        <row r="2844">
          <cell r="A2844" t="str">
            <v>INT 3X(32/40)A (85KA)240V NS100N TM40D</v>
          </cell>
          <cell r="B2844">
            <v>299000</v>
          </cell>
          <cell r="C2844" t="str">
            <v>UND</v>
          </cell>
          <cell r="D2844">
            <v>358800</v>
          </cell>
          <cell r="E2844">
            <v>57408</v>
          </cell>
          <cell r="F2844">
            <v>416208</v>
          </cell>
        </row>
        <row r="2845">
          <cell r="A2845" t="str">
            <v>INT 3X(320/800)A (85KA)240V TIPO C801N</v>
          </cell>
          <cell r="B2845">
            <v>4643000</v>
          </cell>
          <cell r="C2845" t="str">
            <v>UND</v>
          </cell>
          <cell r="D2845">
            <v>5571600</v>
          </cell>
          <cell r="E2845">
            <v>891456</v>
          </cell>
          <cell r="F2845">
            <v>6463056</v>
          </cell>
        </row>
        <row r="2846">
          <cell r="A2846" t="str">
            <v>INT 3X(350)A (35KA)240V TIPO KI3350 WH</v>
          </cell>
          <cell r="B2846">
            <v>997800</v>
          </cell>
          <cell r="C2846" t="str">
            <v>UND</v>
          </cell>
          <cell r="D2846">
            <v>1197360</v>
          </cell>
          <cell r="E2846">
            <v>191577.60000000001</v>
          </cell>
          <cell r="F2846">
            <v>1388938</v>
          </cell>
        </row>
        <row r="2847">
          <cell r="A2847" t="str">
            <v>INT 3X(350)A (35KA)240V TIPO KI3350 WH</v>
          </cell>
          <cell r="B2847">
            <v>997800</v>
          </cell>
          <cell r="C2847" t="str">
            <v>UND</v>
          </cell>
          <cell r="D2847">
            <v>1197360</v>
          </cell>
          <cell r="E2847">
            <v>191577.60000000001</v>
          </cell>
          <cell r="F2847">
            <v>1388938</v>
          </cell>
        </row>
        <row r="2848">
          <cell r="A2848" t="str">
            <v>INT 3X(350)A (65KA)240V TIPO KD3350 WH</v>
          </cell>
          <cell r="B2848">
            <v>1015400</v>
          </cell>
          <cell r="C2848" t="str">
            <v>UND</v>
          </cell>
          <cell r="D2848">
            <v>1218480</v>
          </cell>
          <cell r="E2848">
            <v>194956.80000000002</v>
          </cell>
          <cell r="F2848">
            <v>1413437</v>
          </cell>
        </row>
        <row r="2849">
          <cell r="A2849" t="str">
            <v>INT 3X(40)A (10KA)240V TIPO FAL32040 SQ</v>
          </cell>
          <cell r="B2849">
            <v>173000</v>
          </cell>
          <cell r="C2849" t="str">
            <v>UND</v>
          </cell>
          <cell r="D2849">
            <v>207600</v>
          </cell>
          <cell r="E2849">
            <v>33216</v>
          </cell>
          <cell r="F2849">
            <v>240816</v>
          </cell>
        </row>
        <row r="2850">
          <cell r="A2850" t="str">
            <v>INT 3X(40)A (14KA)600V TIPO FAL36040 SQ</v>
          </cell>
          <cell r="B2850">
            <v>272000</v>
          </cell>
          <cell r="C2850" t="str">
            <v>UND</v>
          </cell>
          <cell r="D2850">
            <v>326400</v>
          </cell>
          <cell r="E2850">
            <v>52224</v>
          </cell>
          <cell r="F2850">
            <v>378624</v>
          </cell>
        </row>
        <row r="2851">
          <cell r="A2851" t="str">
            <v>INT 3X(40)A (15KA)240V TIPO NB50N</v>
          </cell>
          <cell r="B2851">
            <v>117000</v>
          </cell>
          <cell r="C2851" t="str">
            <v>UND</v>
          </cell>
          <cell r="D2851">
            <v>140400</v>
          </cell>
          <cell r="E2851">
            <v>22464</v>
          </cell>
          <cell r="F2851">
            <v>162864</v>
          </cell>
        </row>
        <row r="2852">
          <cell r="A2852" t="str">
            <v>INT 3X(40)A (25KA)240V TIPO C100E</v>
          </cell>
          <cell r="B2852">
            <v>143000</v>
          </cell>
          <cell r="C2852" t="str">
            <v>UND</v>
          </cell>
          <cell r="D2852">
            <v>171600</v>
          </cell>
          <cell r="E2852">
            <v>27456</v>
          </cell>
          <cell r="F2852">
            <v>199056</v>
          </cell>
        </row>
        <row r="2853">
          <cell r="A2853" t="str">
            <v>INT 3X(40)A (25KA)240V TIPO GI3040 WH</v>
          </cell>
          <cell r="B2853">
            <v>155000</v>
          </cell>
          <cell r="C2853" t="str">
            <v>UND</v>
          </cell>
          <cell r="D2853">
            <v>186000</v>
          </cell>
          <cell r="E2853">
            <v>29760</v>
          </cell>
          <cell r="F2853">
            <v>215760</v>
          </cell>
        </row>
        <row r="2854">
          <cell r="A2854" t="str">
            <v>INT 3X(40)A (25KA)240V TIPO NB100N</v>
          </cell>
          <cell r="B2854">
            <v>163000</v>
          </cell>
          <cell r="C2854" t="str">
            <v>UND</v>
          </cell>
          <cell r="D2854">
            <v>195600</v>
          </cell>
          <cell r="E2854">
            <v>31296</v>
          </cell>
          <cell r="F2854">
            <v>226896</v>
          </cell>
        </row>
        <row r="2855">
          <cell r="A2855" t="str">
            <v>INT 3X(40)A (65KA)240V TIPO FD3040L WH</v>
          </cell>
          <cell r="B2855">
            <v>258800</v>
          </cell>
          <cell r="C2855" t="str">
            <v>UND</v>
          </cell>
          <cell r="D2855">
            <v>310560</v>
          </cell>
          <cell r="E2855">
            <v>49689.599999999999</v>
          </cell>
          <cell r="F2855">
            <v>360250</v>
          </cell>
        </row>
        <row r="2856">
          <cell r="A2856" t="str">
            <v>INT 3X(400)A (22KA)600V TIPO LAL36400 SQ</v>
          </cell>
          <cell r="B2856">
            <v>1129000</v>
          </cell>
          <cell r="C2856" t="str">
            <v>UND</v>
          </cell>
          <cell r="D2856">
            <v>1354800</v>
          </cell>
          <cell r="E2856">
            <v>216768</v>
          </cell>
          <cell r="F2856">
            <v>1571568</v>
          </cell>
        </row>
        <row r="2857">
          <cell r="A2857" t="str">
            <v>INT 3X(400)A (65KA)240V TIPO KD3400 WH</v>
          </cell>
          <cell r="B2857">
            <v>1015400</v>
          </cell>
          <cell r="C2857" t="str">
            <v>UND</v>
          </cell>
          <cell r="D2857">
            <v>1218480</v>
          </cell>
          <cell r="E2857">
            <v>194956.80000000002</v>
          </cell>
          <cell r="F2857">
            <v>1413437</v>
          </cell>
        </row>
        <row r="2858">
          <cell r="A2858" t="str">
            <v>INT 3X(400/1000)A (85KA)240V TIPO C1001N</v>
          </cell>
          <cell r="B2858">
            <v>6642000</v>
          </cell>
          <cell r="C2858" t="str">
            <v>UND</v>
          </cell>
          <cell r="D2858">
            <v>7970400</v>
          </cell>
          <cell r="E2858">
            <v>1275264</v>
          </cell>
          <cell r="F2858">
            <v>9245664</v>
          </cell>
        </row>
        <row r="2859">
          <cell r="A2859" t="str">
            <v>INT 3X(50)A (10KA)240V TIPO FAL32050 SQ</v>
          </cell>
          <cell r="B2859">
            <v>173000</v>
          </cell>
          <cell r="C2859" t="str">
            <v>UND</v>
          </cell>
          <cell r="D2859">
            <v>207600</v>
          </cell>
          <cell r="E2859">
            <v>33216</v>
          </cell>
          <cell r="F2859">
            <v>240816</v>
          </cell>
        </row>
        <row r="2860">
          <cell r="A2860" t="str">
            <v>INT 3X(50)A (14KA)600V TIPO FAL36050 SQ</v>
          </cell>
          <cell r="B2860">
            <v>272000</v>
          </cell>
          <cell r="C2860" t="str">
            <v>UND</v>
          </cell>
          <cell r="D2860">
            <v>326400</v>
          </cell>
          <cell r="E2860">
            <v>52224</v>
          </cell>
          <cell r="F2860">
            <v>378624</v>
          </cell>
        </row>
        <row r="2861">
          <cell r="A2861" t="str">
            <v>INT 3X(50)A (15KA)240V TIPO NB50N</v>
          </cell>
          <cell r="B2861">
            <v>117000</v>
          </cell>
          <cell r="C2861" t="str">
            <v>UND</v>
          </cell>
          <cell r="D2861">
            <v>140400</v>
          </cell>
          <cell r="E2861">
            <v>22464</v>
          </cell>
          <cell r="F2861">
            <v>162864</v>
          </cell>
        </row>
        <row r="2862">
          <cell r="A2862" t="str">
            <v>INT 3X(50)A (25KA)240V TIPO C100E</v>
          </cell>
          <cell r="B2862">
            <v>143000</v>
          </cell>
          <cell r="C2862" t="str">
            <v>UND</v>
          </cell>
          <cell r="D2862">
            <v>171600</v>
          </cell>
          <cell r="E2862">
            <v>27456</v>
          </cell>
          <cell r="F2862">
            <v>199056</v>
          </cell>
        </row>
        <row r="2863">
          <cell r="A2863" t="str">
            <v>INT 3X(50)A (25KA)240V TIPO GI3050 WH</v>
          </cell>
          <cell r="B2863">
            <v>155000</v>
          </cell>
          <cell r="C2863" t="str">
            <v>UND</v>
          </cell>
          <cell r="D2863">
            <v>186000</v>
          </cell>
          <cell r="E2863">
            <v>29760</v>
          </cell>
          <cell r="F2863">
            <v>215760</v>
          </cell>
        </row>
        <row r="2864">
          <cell r="A2864" t="str">
            <v>INT 3X(50)A (25KA)240V TIPO NB100N</v>
          </cell>
          <cell r="B2864">
            <v>163000</v>
          </cell>
          <cell r="C2864" t="str">
            <v>UND</v>
          </cell>
          <cell r="D2864">
            <v>195600</v>
          </cell>
          <cell r="E2864">
            <v>31296</v>
          </cell>
          <cell r="F2864">
            <v>226896</v>
          </cell>
        </row>
        <row r="2865">
          <cell r="A2865" t="str">
            <v>INT 3X(50.4/63)A (85KA)240V NS100N TM63D</v>
          </cell>
          <cell r="B2865">
            <v>299000</v>
          </cell>
          <cell r="C2865" t="str">
            <v>UND</v>
          </cell>
          <cell r="D2865">
            <v>358800</v>
          </cell>
          <cell r="E2865">
            <v>57408</v>
          </cell>
          <cell r="F2865">
            <v>416208</v>
          </cell>
        </row>
        <row r="2866">
          <cell r="A2866" t="str">
            <v>INT 3X(500)A (22KA)600V TIPO MAL36500 SQ</v>
          </cell>
          <cell r="B2866">
            <v>2280000</v>
          </cell>
          <cell r="C2866" t="str">
            <v>UND</v>
          </cell>
          <cell r="D2866">
            <v>2736000</v>
          </cell>
          <cell r="E2866">
            <v>437760</v>
          </cell>
          <cell r="F2866">
            <v>3173760</v>
          </cell>
        </row>
        <row r="2867">
          <cell r="A2867" t="str">
            <v>INT 3X(500/1250)A (85KA)240V TIPO C1251N</v>
          </cell>
          <cell r="B2867">
            <v>7380000</v>
          </cell>
          <cell r="C2867" t="str">
            <v>UND</v>
          </cell>
          <cell r="D2867">
            <v>8856000</v>
          </cell>
          <cell r="E2867">
            <v>1416960</v>
          </cell>
          <cell r="F2867">
            <v>10272960</v>
          </cell>
        </row>
        <row r="2868">
          <cell r="A2868" t="str">
            <v>INT 3X(60)A (10KA)240V TIPO FAL32060 SQ</v>
          </cell>
          <cell r="B2868">
            <v>173000</v>
          </cell>
          <cell r="C2868" t="str">
            <v>UND</v>
          </cell>
          <cell r="D2868">
            <v>207600</v>
          </cell>
          <cell r="E2868">
            <v>33216</v>
          </cell>
          <cell r="F2868">
            <v>240816</v>
          </cell>
        </row>
        <row r="2869">
          <cell r="A2869" t="str">
            <v>INT 3X(60)A (14KA)600V TIPO FAL36060 SQ</v>
          </cell>
          <cell r="B2869">
            <v>280000</v>
          </cell>
          <cell r="C2869" t="str">
            <v>UND</v>
          </cell>
          <cell r="D2869">
            <v>336000</v>
          </cell>
          <cell r="E2869">
            <v>53760</v>
          </cell>
          <cell r="F2869">
            <v>389760</v>
          </cell>
        </row>
        <row r="2870">
          <cell r="A2870" t="str">
            <v>INT 3X(60)A (25KA)240V TIPO GI3060 WH</v>
          </cell>
          <cell r="B2870">
            <v>165000</v>
          </cell>
          <cell r="C2870" t="str">
            <v>UND</v>
          </cell>
          <cell r="D2870">
            <v>198000</v>
          </cell>
          <cell r="E2870">
            <v>31680</v>
          </cell>
          <cell r="F2870">
            <v>229680</v>
          </cell>
        </row>
        <row r="2871">
          <cell r="A2871" t="str">
            <v>INT 3X(60)A (25KA)240V TIPO NB100N</v>
          </cell>
          <cell r="B2871">
            <v>163000</v>
          </cell>
          <cell r="C2871" t="str">
            <v>UND</v>
          </cell>
          <cell r="D2871">
            <v>195600</v>
          </cell>
          <cell r="E2871">
            <v>31296</v>
          </cell>
          <cell r="F2871">
            <v>226896</v>
          </cell>
        </row>
        <row r="2872">
          <cell r="A2872" t="str">
            <v>INT 3X(60)A (65KA)240V TIPO FD3060L WH</v>
          </cell>
          <cell r="B2872">
            <v>258800</v>
          </cell>
          <cell r="C2872" t="str">
            <v>UND</v>
          </cell>
          <cell r="D2872">
            <v>310560</v>
          </cell>
          <cell r="E2872">
            <v>49689.599999999999</v>
          </cell>
          <cell r="F2872">
            <v>360250</v>
          </cell>
        </row>
        <row r="2873">
          <cell r="A2873" t="str">
            <v>INT 3X(60)A 240V DE SEGURIDAD P/FUSIBLE</v>
          </cell>
          <cell r="B2873">
            <v>105700</v>
          </cell>
          <cell r="C2873" t="str">
            <v>UND</v>
          </cell>
          <cell r="D2873">
            <v>126840</v>
          </cell>
          <cell r="E2873">
            <v>20294.400000000001</v>
          </cell>
          <cell r="F2873">
            <v>147134</v>
          </cell>
        </row>
        <row r="2874">
          <cell r="A2874" t="str">
            <v>INT 3X(60)A TIPO GHC3060 WH</v>
          </cell>
          <cell r="B2874">
            <v>75297.601562500015</v>
          </cell>
          <cell r="C2874" t="str">
            <v>UND</v>
          </cell>
          <cell r="D2874">
            <v>90357.121875000012</v>
          </cell>
          <cell r="E2874">
            <v>14457.139500000003</v>
          </cell>
          <cell r="F2874">
            <v>104814</v>
          </cell>
        </row>
        <row r="2875">
          <cell r="A2875" t="str">
            <v>INT 3X(600)A (22KA)600V TIPO MAL36600 SQ</v>
          </cell>
          <cell r="B2875">
            <v>2290000</v>
          </cell>
          <cell r="C2875" t="str">
            <v>UND</v>
          </cell>
          <cell r="D2875">
            <v>2748000</v>
          </cell>
          <cell r="E2875">
            <v>439680</v>
          </cell>
          <cell r="F2875">
            <v>3187680</v>
          </cell>
        </row>
        <row r="2876">
          <cell r="A2876" t="str">
            <v>INT 3X(600)A (65KA)240V TIPO LD3600 WH</v>
          </cell>
          <cell r="B2876">
            <v>2267500</v>
          </cell>
          <cell r="C2876" t="str">
            <v>UND</v>
          </cell>
          <cell r="D2876">
            <v>2721000</v>
          </cell>
          <cell r="E2876">
            <v>435360</v>
          </cell>
          <cell r="F2876">
            <v>3156360</v>
          </cell>
        </row>
        <row r="2877">
          <cell r="A2877" t="str">
            <v>INT 3X(64/80)A (85KA)240V NS100N TM80D</v>
          </cell>
          <cell r="B2877">
            <v>334000</v>
          </cell>
          <cell r="C2877" t="str">
            <v>UND</v>
          </cell>
          <cell r="D2877">
            <v>400800</v>
          </cell>
          <cell r="E2877">
            <v>64128</v>
          </cell>
          <cell r="F2877">
            <v>464928</v>
          </cell>
        </row>
        <row r="2878">
          <cell r="A2878" t="str">
            <v>INT 3X(640/1600)A (40KA)220/415V MASTERP</v>
          </cell>
          <cell r="B2878">
            <v>10200000</v>
          </cell>
          <cell r="C2878" t="str">
            <v>UND</v>
          </cell>
          <cell r="D2878">
            <v>12240000</v>
          </cell>
          <cell r="E2878">
            <v>1958400</v>
          </cell>
          <cell r="F2878">
            <v>14198400</v>
          </cell>
        </row>
        <row r="2879">
          <cell r="A2879" t="str">
            <v>INT 3X(70)A (10KA)240V TIPO FAL32070 SQ</v>
          </cell>
          <cell r="B2879">
            <v>191000</v>
          </cell>
          <cell r="C2879" t="str">
            <v>UND</v>
          </cell>
          <cell r="D2879">
            <v>229200</v>
          </cell>
          <cell r="E2879">
            <v>36672</v>
          </cell>
          <cell r="F2879">
            <v>265872</v>
          </cell>
        </row>
        <row r="2880">
          <cell r="A2880" t="str">
            <v>INT 3X(70)A (14KA)600V TIPO FAL36070 SQ</v>
          </cell>
          <cell r="B2880">
            <v>280000</v>
          </cell>
          <cell r="C2880" t="str">
            <v>UND</v>
          </cell>
          <cell r="D2880">
            <v>336000</v>
          </cell>
          <cell r="E2880">
            <v>53760</v>
          </cell>
          <cell r="F2880">
            <v>389760</v>
          </cell>
        </row>
        <row r="2881">
          <cell r="A2881" t="str">
            <v>INT 3X(70)A (25KA)240V TIPO GI3070 WH</v>
          </cell>
          <cell r="B2881">
            <v>165000</v>
          </cell>
          <cell r="C2881" t="str">
            <v>UND</v>
          </cell>
          <cell r="D2881">
            <v>198000</v>
          </cell>
          <cell r="E2881">
            <v>31680</v>
          </cell>
          <cell r="F2881">
            <v>229680</v>
          </cell>
        </row>
        <row r="2882">
          <cell r="A2882" t="str">
            <v>INT 3X(70)A (65KA)240V TIPO FD3070L WH</v>
          </cell>
          <cell r="B2882">
            <v>289500</v>
          </cell>
          <cell r="C2882" t="str">
            <v>UND</v>
          </cell>
          <cell r="D2882">
            <v>347400</v>
          </cell>
          <cell r="E2882">
            <v>55584</v>
          </cell>
          <cell r="F2882">
            <v>402984</v>
          </cell>
        </row>
        <row r="2883">
          <cell r="A2883" t="str">
            <v>INT 3X(80)A (25KA)240V TIPO C100E</v>
          </cell>
          <cell r="B2883">
            <v>156000</v>
          </cell>
          <cell r="C2883" t="str">
            <v>UND</v>
          </cell>
          <cell r="D2883">
            <v>187200</v>
          </cell>
          <cell r="E2883">
            <v>29952</v>
          </cell>
          <cell r="F2883">
            <v>217152</v>
          </cell>
        </row>
        <row r="2884">
          <cell r="A2884" t="str">
            <v>INT 3X(80)A (25KA)240V TIPO NB100N</v>
          </cell>
          <cell r="B2884">
            <v>185000</v>
          </cell>
          <cell r="C2884" t="str">
            <v>UND</v>
          </cell>
          <cell r="D2884">
            <v>222000</v>
          </cell>
          <cell r="E2884">
            <v>35520</v>
          </cell>
          <cell r="F2884">
            <v>257520</v>
          </cell>
        </row>
        <row r="2885">
          <cell r="A2885" t="str">
            <v>INT 3X(80/100)A (85KA)240V NS100N TM100D</v>
          </cell>
          <cell r="B2885">
            <v>334000</v>
          </cell>
          <cell r="C2885" t="str">
            <v>UND</v>
          </cell>
          <cell r="D2885">
            <v>400800</v>
          </cell>
          <cell r="E2885">
            <v>64128</v>
          </cell>
          <cell r="F2885">
            <v>464928</v>
          </cell>
        </row>
        <row r="2886">
          <cell r="A2886" t="str">
            <v>INT 3X(800)A (22KA)600V TIPO MAL36800 SQ</v>
          </cell>
          <cell r="B2886">
            <v>3102000</v>
          </cell>
          <cell r="C2886" t="str">
            <v>UND</v>
          </cell>
          <cell r="D2886">
            <v>3722400</v>
          </cell>
          <cell r="E2886">
            <v>595584</v>
          </cell>
          <cell r="F2886">
            <v>4317984</v>
          </cell>
        </row>
        <row r="2887">
          <cell r="A2887" t="str">
            <v>INT 3X40 AMP G.E.</v>
          </cell>
          <cell r="B2887">
            <v>113000</v>
          </cell>
          <cell r="C2887" t="str">
            <v>UND</v>
          </cell>
          <cell r="D2887">
            <v>135600</v>
          </cell>
          <cell r="E2887">
            <v>21696</v>
          </cell>
          <cell r="F2887">
            <v>157296</v>
          </cell>
        </row>
        <row r="2888">
          <cell r="A2888" t="str">
            <v>INT 3X50 AMP G.E.</v>
          </cell>
          <cell r="B2888">
            <v>113000</v>
          </cell>
          <cell r="C2888" t="str">
            <v>UND</v>
          </cell>
          <cell r="D2888">
            <v>135600</v>
          </cell>
          <cell r="E2888">
            <v>21696</v>
          </cell>
          <cell r="F2888">
            <v>157296</v>
          </cell>
        </row>
        <row r="2889">
          <cell r="A2889" t="str">
            <v>INT DE PROTECCION 175 AMP</v>
          </cell>
          <cell r="B2889">
            <v>632400</v>
          </cell>
          <cell r="C2889" t="str">
            <v>UND</v>
          </cell>
          <cell r="D2889">
            <v>758880</v>
          </cell>
          <cell r="E2889">
            <v>121420.8</v>
          </cell>
          <cell r="F2889">
            <v>880301</v>
          </cell>
        </row>
        <row r="2890">
          <cell r="A2890" t="str">
            <v>INT ENCHUFABLE QP315 AMP</v>
          </cell>
          <cell r="B2890">
            <v>52100</v>
          </cell>
          <cell r="C2890" t="str">
            <v>UND</v>
          </cell>
          <cell r="D2890">
            <v>62520</v>
          </cell>
          <cell r="E2890">
            <v>10003.200000000001</v>
          </cell>
          <cell r="F2890">
            <v>72523</v>
          </cell>
        </row>
        <row r="2891">
          <cell r="A2891" t="str">
            <v>INT ENCHUFABLE QP320 AMP</v>
          </cell>
          <cell r="B2891">
            <v>52100</v>
          </cell>
          <cell r="C2891" t="str">
            <v>UND</v>
          </cell>
          <cell r="D2891">
            <v>62520</v>
          </cell>
          <cell r="E2891">
            <v>10003.200000000001</v>
          </cell>
          <cell r="F2891">
            <v>72523</v>
          </cell>
        </row>
        <row r="2892">
          <cell r="A2892" t="str">
            <v>INT FXD 63B 125 AMP</v>
          </cell>
          <cell r="B2892">
            <v>495900</v>
          </cell>
          <cell r="C2892" t="str">
            <v>UND</v>
          </cell>
          <cell r="D2892">
            <v>595080</v>
          </cell>
          <cell r="E2892">
            <v>95212.800000000003</v>
          </cell>
          <cell r="F2892">
            <v>690293</v>
          </cell>
        </row>
        <row r="2893">
          <cell r="A2893" t="str">
            <v>INT FXD 63B 225 AMP</v>
          </cell>
          <cell r="B2893">
            <v>632400</v>
          </cell>
          <cell r="C2893" t="str">
            <v>UND</v>
          </cell>
          <cell r="D2893">
            <v>758880</v>
          </cell>
          <cell r="E2893">
            <v>121420.8</v>
          </cell>
          <cell r="F2893">
            <v>880301</v>
          </cell>
        </row>
        <row r="2894">
          <cell r="A2894" t="str">
            <v>INT PROTEC MOTORES (1200/1950)A (100KA)2</v>
          </cell>
          <cell r="B2894">
            <v>586000</v>
          </cell>
          <cell r="C2894" t="str">
            <v>UND</v>
          </cell>
          <cell r="D2894">
            <v>703200</v>
          </cell>
          <cell r="E2894">
            <v>112512</v>
          </cell>
          <cell r="F2894">
            <v>815712</v>
          </cell>
        </row>
        <row r="2895">
          <cell r="A2895" t="str">
            <v>INT PROTEC MOTORES (300/700)A (100KA)240</v>
          </cell>
          <cell r="B2895">
            <v>364000</v>
          </cell>
          <cell r="C2895" t="str">
            <v>UND</v>
          </cell>
          <cell r="D2895">
            <v>436800</v>
          </cell>
          <cell r="E2895">
            <v>69888</v>
          </cell>
          <cell r="F2895">
            <v>506688</v>
          </cell>
        </row>
        <row r="2896">
          <cell r="A2896" t="str">
            <v>INT PROTEC MOTORES (75/175)A (100KA)240V</v>
          </cell>
          <cell r="B2896">
            <v>353000</v>
          </cell>
          <cell r="C2896" t="str">
            <v>UND</v>
          </cell>
          <cell r="D2896">
            <v>423600</v>
          </cell>
          <cell r="E2896">
            <v>67776</v>
          </cell>
          <cell r="F2896">
            <v>491376</v>
          </cell>
        </row>
        <row r="2897">
          <cell r="A2897" t="str">
            <v>INT SECCIONADOR TRIPOLAR 20 AMP</v>
          </cell>
          <cell r="B2897">
            <v>62000</v>
          </cell>
          <cell r="C2897" t="str">
            <v>UND</v>
          </cell>
          <cell r="D2897">
            <v>74400</v>
          </cell>
          <cell r="E2897">
            <v>11904</v>
          </cell>
          <cell r="F2897">
            <v>86304</v>
          </cell>
        </row>
        <row r="2898">
          <cell r="A2898" t="str">
            <v>INT TRIPOLAR 800 AMP ABB</v>
          </cell>
          <cell r="B2898">
            <v>1860000</v>
          </cell>
          <cell r="C2898" t="str">
            <v>UND</v>
          </cell>
          <cell r="D2898">
            <v>2232000</v>
          </cell>
          <cell r="E2898">
            <v>357120</v>
          </cell>
          <cell r="F2898">
            <v>2589120</v>
          </cell>
        </row>
        <row r="2899">
          <cell r="A2899" t="str">
            <v>INT. 1X(32) AMPS (18KA)240V DPX125</v>
          </cell>
          <cell r="B2899">
            <v>138200</v>
          </cell>
          <cell r="C2899" t="str">
            <v>UND</v>
          </cell>
          <cell r="D2899">
            <v>165840</v>
          </cell>
          <cell r="E2899">
            <v>26534.400000000001</v>
          </cell>
          <cell r="F2899">
            <v>192374</v>
          </cell>
        </row>
        <row r="2900">
          <cell r="A2900" t="str">
            <v>INT. 3 X (320/400)AMPS(65KA)240V DPX400</v>
          </cell>
          <cell r="B2900">
            <v>1089460</v>
          </cell>
          <cell r="C2900" t="str">
            <v>UND</v>
          </cell>
          <cell r="D2900">
            <v>1307352</v>
          </cell>
          <cell r="E2900">
            <v>209176.32000000001</v>
          </cell>
          <cell r="F2900">
            <v>1516528</v>
          </cell>
        </row>
        <row r="2901">
          <cell r="A2901" t="str">
            <v xml:space="preserve">INT. 3X(70/100) AMPS (25KA)240V </v>
          </cell>
          <cell r="B2901">
            <v>458000</v>
          </cell>
          <cell r="C2901" t="str">
            <v>UND</v>
          </cell>
          <cell r="D2901">
            <v>549600</v>
          </cell>
          <cell r="E2901">
            <v>87936</v>
          </cell>
          <cell r="F2901">
            <v>637536</v>
          </cell>
        </row>
        <row r="2902">
          <cell r="A2902" t="str">
            <v xml:space="preserve">INT. 3X(100/160) AMPS (25KA)240V </v>
          </cell>
          <cell r="B2902">
            <v>993200</v>
          </cell>
          <cell r="C2902" t="str">
            <v>UND</v>
          </cell>
          <cell r="D2902">
            <v>1191840</v>
          </cell>
          <cell r="E2902">
            <v>190694.39999999999</v>
          </cell>
          <cell r="F2902">
            <v>1382534</v>
          </cell>
        </row>
        <row r="2903">
          <cell r="A2903" t="str">
            <v>INT. 3X(100/160) AMPS (65KA)240V DPX250</v>
          </cell>
          <cell r="B2903">
            <v>530000</v>
          </cell>
          <cell r="C2903" t="str">
            <v>UND</v>
          </cell>
          <cell r="D2903">
            <v>636000</v>
          </cell>
          <cell r="E2903">
            <v>101760</v>
          </cell>
          <cell r="F2903">
            <v>737760</v>
          </cell>
        </row>
        <row r="2904">
          <cell r="A2904" t="str">
            <v>INT. 3X(1280/1600)AMP (65KA)220V DPX1600</v>
          </cell>
          <cell r="B2904">
            <v>8516900</v>
          </cell>
          <cell r="C2904" t="str">
            <v>UND</v>
          </cell>
          <cell r="D2904">
            <v>10220280</v>
          </cell>
          <cell r="E2904">
            <v>1635244.8</v>
          </cell>
          <cell r="F2904">
            <v>11855525</v>
          </cell>
        </row>
        <row r="2905">
          <cell r="A2905" t="str">
            <v xml:space="preserve">INT. 3X(160/250) AMPS (25KA)240V </v>
          </cell>
          <cell r="B2905">
            <v>1350000</v>
          </cell>
          <cell r="C2905" t="str">
            <v>UND</v>
          </cell>
          <cell r="D2905">
            <v>1620000</v>
          </cell>
          <cell r="E2905">
            <v>259200</v>
          </cell>
          <cell r="F2905">
            <v>1879200</v>
          </cell>
        </row>
        <row r="2906">
          <cell r="A2906" t="str">
            <v>INT. 3X(160/250) AMPS (65KA)240V DPX250</v>
          </cell>
          <cell r="B2906">
            <v>1200000</v>
          </cell>
          <cell r="C2906" t="str">
            <v>UND</v>
          </cell>
          <cell r="D2906">
            <v>1440000</v>
          </cell>
          <cell r="E2906">
            <v>230400</v>
          </cell>
          <cell r="F2906">
            <v>1670400</v>
          </cell>
        </row>
        <row r="2907">
          <cell r="A2907" t="str">
            <v>INT. 3X(18/25) AMPS (25KA)240V DPX125</v>
          </cell>
          <cell r="B2907">
            <v>380000</v>
          </cell>
          <cell r="C2907" t="str">
            <v>UND</v>
          </cell>
          <cell r="D2907">
            <v>456000</v>
          </cell>
          <cell r="E2907">
            <v>72960</v>
          </cell>
          <cell r="F2907">
            <v>528960</v>
          </cell>
        </row>
        <row r="2908">
          <cell r="A2908" t="str">
            <v>INT. 3X(256/320) AMPS (100KA)240V DPX400</v>
          </cell>
          <cell r="B2908">
            <v>1422100</v>
          </cell>
          <cell r="C2908" t="str">
            <v>UND</v>
          </cell>
          <cell r="D2908">
            <v>1706520</v>
          </cell>
          <cell r="E2908">
            <v>273043.20000000001</v>
          </cell>
          <cell r="F2908">
            <v>1979563</v>
          </cell>
        </row>
        <row r="2909">
          <cell r="A2909" t="str">
            <v>INT. 3X(256/320) AMPS (35KA)240V DPX400</v>
          </cell>
          <cell r="B2909">
            <v>1009600</v>
          </cell>
          <cell r="C2909" t="str">
            <v>UND</v>
          </cell>
          <cell r="D2909">
            <v>1211520</v>
          </cell>
          <cell r="E2909">
            <v>193843.20000000001</v>
          </cell>
          <cell r="F2909">
            <v>1405363</v>
          </cell>
        </row>
        <row r="2910">
          <cell r="A2910" t="str">
            <v>INT. 3X(256/320) AMPS (65KA)240V DPX400</v>
          </cell>
          <cell r="B2910">
            <v>1244000</v>
          </cell>
          <cell r="C2910" t="str">
            <v>UND</v>
          </cell>
          <cell r="D2910">
            <v>1492800</v>
          </cell>
          <cell r="E2910">
            <v>238848</v>
          </cell>
          <cell r="F2910">
            <v>1731648</v>
          </cell>
        </row>
        <row r="2911">
          <cell r="A2911" t="str">
            <v>INT. 3X(28/40) AMPS (25KA)240V DPX125</v>
          </cell>
          <cell r="B2911">
            <v>380000</v>
          </cell>
          <cell r="C2911" t="str">
            <v>UND</v>
          </cell>
          <cell r="D2911">
            <v>456000</v>
          </cell>
          <cell r="E2911">
            <v>72960</v>
          </cell>
          <cell r="F2911">
            <v>528960</v>
          </cell>
        </row>
        <row r="2912">
          <cell r="A2912" t="str">
            <v>INT. 3X(400/500) AMPS (35KA)240V DPX630</v>
          </cell>
          <cell r="B2912">
            <v>1901100</v>
          </cell>
          <cell r="C2912" t="str">
            <v>UND</v>
          </cell>
          <cell r="D2912">
            <v>2281320</v>
          </cell>
          <cell r="E2912">
            <v>365011.20000000001</v>
          </cell>
          <cell r="F2912">
            <v>2646331</v>
          </cell>
        </row>
        <row r="2913">
          <cell r="A2913" t="str">
            <v>INT. 3X(400/500) AMPS (65KA)220V DPX630</v>
          </cell>
          <cell r="B2913">
            <v>2770400</v>
          </cell>
          <cell r="C2913" t="str">
            <v>UND</v>
          </cell>
          <cell r="D2913">
            <v>3324480</v>
          </cell>
          <cell r="E2913">
            <v>531916.80000000005</v>
          </cell>
          <cell r="F2913">
            <v>3856397</v>
          </cell>
        </row>
        <row r="2914">
          <cell r="A2914" t="str">
            <v>INT. 3X(44/63) AMPS (25KA)240V</v>
          </cell>
          <cell r="B2914">
            <v>380000</v>
          </cell>
          <cell r="C2914" t="str">
            <v>UND</v>
          </cell>
          <cell r="D2914">
            <v>456000</v>
          </cell>
          <cell r="E2914">
            <v>72960</v>
          </cell>
          <cell r="F2914">
            <v>528960</v>
          </cell>
        </row>
        <row r="2915">
          <cell r="A2915" t="str">
            <v>INT. 3X(504/630) AMPS (35KA)240V DPX630</v>
          </cell>
          <cell r="B2915">
            <v>1977100</v>
          </cell>
          <cell r="C2915" t="str">
            <v>UND</v>
          </cell>
          <cell r="D2915">
            <v>2372520</v>
          </cell>
          <cell r="E2915">
            <v>379603.20000000001</v>
          </cell>
          <cell r="F2915">
            <v>2752123</v>
          </cell>
        </row>
        <row r="2916">
          <cell r="A2916" t="str">
            <v>INT. 3X(640/800) AMPS (42KA)220V DPX800</v>
          </cell>
          <cell r="B2916">
            <v>3095000</v>
          </cell>
          <cell r="C2916" t="str">
            <v>UND</v>
          </cell>
          <cell r="D2916">
            <v>3714000</v>
          </cell>
          <cell r="E2916">
            <v>594240</v>
          </cell>
          <cell r="F2916">
            <v>4308240</v>
          </cell>
        </row>
        <row r="2917">
          <cell r="A2917" t="str">
            <v>INT. 3X(70/100) AMPS (25KA)240V DPX125</v>
          </cell>
          <cell r="B2917">
            <v>420000</v>
          </cell>
          <cell r="C2917" t="str">
            <v>UND</v>
          </cell>
          <cell r="D2917">
            <v>504000</v>
          </cell>
          <cell r="E2917">
            <v>80640</v>
          </cell>
          <cell r="F2917">
            <v>584640</v>
          </cell>
        </row>
        <row r="2918">
          <cell r="A2918" t="str">
            <v>INT. 3X(800/1000) AMP (65KA)220V DPX1250</v>
          </cell>
          <cell r="B2918">
            <v>9800000</v>
          </cell>
          <cell r="C2918" t="str">
            <v>UND</v>
          </cell>
          <cell r="D2918">
            <v>11760000</v>
          </cell>
          <cell r="E2918">
            <v>1881600</v>
          </cell>
          <cell r="F2918">
            <v>13641600</v>
          </cell>
        </row>
        <row r="2920">
          <cell r="A2920" t="str">
            <v>INT. 3X1200 AMP G.E.</v>
          </cell>
          <cell r="B2920">
            <v>2200000</v>
          </cell>
          <cell r="C2920" t="str">
            <v>UND</v>
          </cell>
          <cell r="D2920">
            <v>2640000</v>
          </cell>
          <cell r="E2920">
            <v>422400</v>
          </cell>
          <cell r="F2920">
            <v>3062400</v>
          </cell>
        </row>
        <row r="2921">
          <cell r="A2921" t="str">
            <v>INT. 3X125 AMP. G.E.</v>
          </cell>
          <cell r="B2921">
            <v>357000</v>
          </cell>
          <cell r="C2921" t="str">
            <v>UND</v>
          </cell>
          <cell r="D2921">
            <v>428400</v>
          </cell>
          <cell r="E2921">
            <v>68544</v>
          </cell>
          <cell r="F2921">
            <v>496944</v>
          </cell>
        </row>
        <row r="2922">
          <cell r="A2922" t="str">
            <v>INT. 3X30 AMP. G.E.</v>
          </cell>
          <cell r="B2922">
            <v>130000</v>
          </cell>
          <cell r="C2922" t="str">
            <v>UND</v>
          </cell>
          <cell r="D2922">
            <v>156000</v>
          </cell>
          <cell r="E2922">
            <v>24960</v>
          </cell>
          <cell r="F2922">
            <v>180960</v>
          </cell>
        </row>
        <row r="2923">
          <cell r="A2923" t="str">
            <v>INT. 3X50 AMP. G.E.</v>
          </cell>
          <cell r="B2923">
            <v>78650</v>
          </cell>
          <cell r="C2923" t="str">
            <v>UND</v>
          </cell>
          <cell r="D2923">
            <v>94380</v>
          </cell>
          <cell r="E2923">
            <v>15100.800000000001</v>
          </cell>
          <cell r="F2923">
            <v>109481</v>
          </cell>
        </row>
        <row r="2924">
          <cell r="A2924" t="str">
            <v>INT. 3X70 AMP G.E.</v>
          </cell>
          <cell r="B2924">
            <v>127000</v>
          </cell>
          <cell r="C2924" t="str">
            <v>UND</v>
          </cell>
          <cell r="D2924">
            <v>152400</v>
          </cell>
          <cell r="E2924">
            <v>24384</v>
          </cell>
          <cell r="F2924">
            <v>176784</v>
          </cell>
        </row>
        <row r="2925">
          <cell r="A2925" t="str">
            <v>INT. CENTRIFUGO 3600RPM PARTE MOVIL</v>
          </cell>
          <cell r="B2925">
            <v>23400</v>
          </cell>
          <cell r="C2925" t="str">
            <v>UND</v>
          </cell>
          <cell r="D2925">
            <v>28080</v>
          </cell>
          <cell r="E2925">
            <v>4492.8</v>
          </cell>
          <cell r="F2925">
            <v>32573</v>
          </cell>
        </row>
        <row r="2926">
          <cell r="A2926" t="str">
            <v>INT. CON PALANCA Y ROLDANA  DE ACERO</v>
          </cell>
          <cell r="B2926">
            <v>145000</v>
          </cell>
          <cell r="C2926" t="str">
            <v>UND</v>
          </cell>
          <cell r="D2926">
            <v>174000</v>
          </cell>
          <cell r="E2926">
            <v>27840</v>
          </cell>
          <cell r="F2926">
            <v>201840</v>
          </cell>
        </row>
        <row r="2927">
          <cell r="A2927" t="str">
            <v>INT. CONMUTABLE DOBLE L.P.</v>
          </cell>
          <cell r="B2927">
            <v>7447</v>
          </cell>
          <cell r="C2927" t="str">
            <v>UND</v>
          </cell>
          <cell r="D2927">
            <v>8936.4</v>
          </cell>
          <cell r="E2927">
            <v>1429.8240000000001</v>
          </cell>
          <cell r="F2927">
            <v>10366</v>
          </cell>
        </row>
        <row r="2928">
          <cell r="A2928" t="str">
            <v>INT. CUATRO VIAS CREMA L.P.</v>
          </cell>
          <cell r="B2928">
            <v>18770</v>
          </cell>
          <cell r="C2928" t="str">
            <v>UND</v>
          </cell>
          <cell r="D2928">
            <v>22524</v>
          </cell>
          <cell r="E2928">
            <v>3603.84</v>
          </cell>
          <cell r="F2928">
            <v>26128</v>
          </cell>
        </row>
        <row r="2929">
          <cell r="A2929" t="str">
            <v>INT. DE POSICION</v>
          </cell>
          <cell r="B2929">
            <v>113000</v>
          </cell>
          <cell r="C2929" t="str">
            <v>UND</v>
          </cell>
          <cell r="D2929">
            <v>135600</v>
          </cell>
          <cell r="E2929">
            <v>21696</v>
          </cell>
          <cell r="F2929">
            <v>157296</v>
          </cell>
        </row>
        <row r="2930">
          <cell r="A2930" t="str">
            <v>INT. DE PROTECCION 70 AMP</v>
          </cell>
          <cell r="B2930">
            <v>106398.60156250001</v>
          </cell>
          <cell r="C2930" t="str">
            <v>UND</v>
          </cell>
          <cell r="D2930">
            <v>127678.32187500001</v>
          </cell>
          <cell r="E2930">
            <v>20428.531500000001</v>
          </cell>
          <cell r="F2930">
            <v>148107</v>
          </cell>
        </row>
        <row r="2931">
          <cell r="A2931" t="str">
            <v>INT. DOBLE BLANCO L.P.</v>
          </cell>
          <cell r="B2931">
            <v>12720</v>
          </cell>
          <cell r="C2931" t="str">
            <v>UND</v>
          </cell>
          <cell r="D2931">
            <v>15264</v>
          </cell>
          <cell r="E2931">
            <v>2442.2400000000002</v>
          </cell>
          <cell r="F2931">
            <v>17706</v>
          </cell>
        </row>
        <row r="2932">
          <cell r="A2932" t="str">
            <v>INT. DOBLE LUZ PILOTO GRIS</v>
          </cell>
          <cell r="B2932">
            <v>6890</v>
          </cell>
          <cell r="C2932" t="str">
            <v>UND</v>
          </cell>
          <cell r="D2932">
            <v>8268</v>
          </cell>
          <cell r="E2932">
            <v>1322.88</v>
          </cell>
          <cell r="F2932">
            <v>9591</v>
          </cell>
        </row>
        <row r="2933">
          <cell r="A2933" t="str">
            <v>INT. DOBLE MARFIL L/PILOTO KORA</v>
          </cell>
          <cell r="B2933">
            <v>12720</v>
          </cell>
          <cell r="C2933" t="str">
            <v>UND</v>
          </cell>
          <cell r="D2933">
            <v>15264</v>
          </cell>
          <cell r="E2933">
            <v>2442.2400000000002</v>
          </cell>
          <cell r="F2933">
            <v>17706</v>
          </cell>
        </row>
        <row r="2934">
          <cell r="A2934" t="str">
            <v>INT. ENCHUFABLE Q115 AMP</v>
          </cell>
          <cell r="B2934">
            <v>7700</v>
          </cell>
          <cell r="C2934" t="str">
            <v>UND</v>
          </cell>
          <cell r="D2934">
            <v>9240</v>
          </cell>
          <cell r="E2934">
            <v>1478.4</v>
          </cell>
          <cell r="F2934">
            <v>10718</v>
          </cell>
        </row>
        <row r="2935">
          <cell r="A2935" t="str">
            <v>INT. MONOPOLAR 5SX2 101-7  1A</v>
          </cell>
          <cell r="B2935">
            <v>18800</v>
          </cell>
          <cell r="C2935" t="str">
            <v>UND</v>
          </cell>
          <cell r="D2935">
            <v>22560</v>
          </cell>
          <cell r="E2935">
            <v>3609.6</v>
          </cell>
          <cell r="F2935">
            <v>26170</v>
          </cell>
        </row>
        <row r="2936">
          <cell r="A2936" t="str">
            <v>INT. MONOPOLAR 5SX2 102-7 2A</v>
          </cell>
          <cell r="B2936">
            <v>18800</v>
          </cell>
          <cell r="C2936" t="str">
            <v>UND</v>
          </cell>
          <cell r="D2936">
            <v>22560</v>
          </cell>
          <cell r="E2936">
            <v>3609.6</v>
          </cell>
          <cell r="F2936">
            <v>26170</v>
          </cell>
        </row>
        <row r="2937">
          <cell r="A2937" t="str">
            <v>INT. MONOPOLAR 5SX2 105-7 - 05.AMP</v>
          </cell>
          <cell r="B2937">
            <v>18300</v>
          </cell>
          <cell r="C2937" t="str">
            <v>UND</v>
          </cell>
          <cell r="D2937">
            <v>21960</v>
          </cell>
          <cell r="E2937">
            <v>3513.6</v>
          </cell>
          <cell r="F2937">
            <v>25474</v>
          </cell>
        </row>
        <row r="2938">
          <cell r="A2938" t="str">
            <v>INT. MONOPOLAR 5SX2103-7 3A</v>
          </cell>
          <cell r="B2938">
            <v>18800</v>
          </cell>
          <cell r="C2938" t="str">
            <v>UND</v>
          </cell>
          <cell r="D2938">
            <v>22560</v>
          </cell>
          <cell r="E2938">
            <v>3609.6</v>
          </cell>
          <cell r="F2938">
            <v>26170</v>
          </cell>
        </row>
        <row r="2939">
          <cell r="A2939" t="str">
            <v>INT. MONOPOLAR 5SX2104-7  4A</v>
          </cell>
          <cell r="B2939">
            <v>18800</v>
          </cell>
          <cell r="C2939" t="str">
            <v>UND</v>
          </cell>
          <cell r="D2939">
            <v>22560</v>
          </cell>
          <cell r="E2939">
            <v>3609.6</v>
          </cell>
          <cell r="F2939">
            <v>26170</v>
          </cell>
        </row>
        <row r="2940">
          <cell r="A2940" t="str">
            <v>INT. POSICION CON CUERPO METALICO FIJO</v>
          </cell>
          <cell r="B2940">
            <v>236000</v>
          </cell>
          <cell r="C2940" t="str">
            <v>UND</v>
          </cell>
          <cell r="D2940">
            <v>283200</v>
          </cell>
          <cell r="E2940">
            <v>45312</v>
          </cell>
          <cell r="F2940">
            <v>328512</v>
          </cell>
        </row>
        <row r="2941">
          <cell r="A2941" t="str">
            <v>INT. SECCIONADOR TRIPOLAR 20 AMP</v>
          </cell>
          <cell r="B2941">
            <v>62000</v>
          </cell>
          <cell r="C2941" t="str">
            <v>UND</v>
          </cell>
          <cell r="D2941">
            <v>74400</v>
          </cell>
          <cell r="E2941">
            <v>11904</v>
          </cell>
          <cell r="F2941">
            <v>86304</v>
          </cell>
        </row>
        <row r="2942">
          <cell r="A2942" t="str">
            <v>INT. SENCILLO BLANCO</v>
          </cell>
          <cell r="B2942">
            <v>1554</v>
          </cell>
          <cell r="C2942" t="str">
            <v>UND</v>
          </cell>
          <cell r="D2942">
            <v>1864.8</v>
          </cell>
          <cell r="E2942">
            <v>298.36799999999999</v>
          </cell>
          <cell r="F2942">
            <v>2163</v>
          </cell>
        </row>
        <row r="2943">
          <cell r="A2943" t="str">
            <v>INT. SENCILLO CREMA</v>
          </cell>
          <cell r="B2943">
            <v>3324</v>
          </cell>
          <cell r="C2943" t="str">
            <v>UND</v>
          </cell>
          <cell r="D2943">
            <v>3988.7999999999997</v>
          </cell>
          <cell r="E2943">
            <v>638.20799999999997</v>
          </cell>
          <cell r="F2943">
            <v>4627</v>
          </cell>
        </row>
        <row r="2944">
          <cell r="A2944" t="str">
            <v>INT. SENCILLO LUZ PILOTO CREMA</v>
          </cell>
          <cell r="B2944">
            <v>1554</v>
          </cell>
          <cell r="C2944" t="str">
            <v>UND</v>
          </cell>
          <cell r="D2944">
            <v>1864.8</v>
          </cell>
          <cell r="E2944">
            <v>298.36799999999999</v>
          </cell>
          <cell r="F2944">
            <v>2163</v>
          </cell>
        </row>
        <row r="2945">
          <cell r="A2945" t="str">
            <v>INT. TIMBRE</v>
          </cell>
          <cell r="B2945">
            <v>1840</v>
          </cell>
          <cell r="C2945" t="str">
            <v>UND</v>
          </cell>
          <cell r="D2945">
            <v>2208</v>
          </cell>
          <cell r="E2945">
            <v>353.28000000000003</v>
          </cell>
          <cell r="F2945">
            <v>2561</v>
          </cell>
        </row>
        <row r="2946">
          <cell r="A2946" t="str">
            <v>INT. TRIPLE BLANCO L.P.</v>
          </cell>
          <cell r="B2946">
            <v>15790</v>
          </cell>
          <cell r="C2946" t="str">
            <v>UND</v>
          </cell>
          <cell r="D2946">
            <v>18948</v>
          </cell>
          <cell r="E2946">
            <v>3031.68</v>
          </cell>
          <cell r="F2946">
            <v>21980</v>
          </cell>
        </row>
        <row r="2947">
          <cell r="A2947" t="str">
            <v>INT. TRIPOLAR</v>
          </cell>
          <cell r="B2947">
            <v>35203</v>
          </cell>
          <cell r="C2947" t="str">
            <v>UND</v>
          </cell>
          <cell r="D2947">
            <v>42243.6</v>
          </cell>
          <cell r="E2947">
            <v>6758.9759999999997</v>
          </cell>
          <cell r="F2947">
            <v>49003</v>
          </cell>
        </row>
        <row r="2948">
          <cell r="A2948" t="str">
            <v>INT.1x[16] AMPS [18 KA] 240V. DPX 125</v>
          </cell>
          <cell r="B2948">
            <v>138200</v>
          </cell>
          <cell r="C2948" t="str">
            <v>UND</v>
          </cell>
          <cell r="D2948">
            <v>165840</v>
          </cell>
          <cell r="E2948">
            <v>26534.400000000001</v>
          </cell>
          <cell r="F2948">
            <v>192374</v>
          </cell>
        </row>
        <row r="2949">
          <cell r="A2949" t="str">
            <v>INT.1x[16] AMPS [18KA] 240V. DPX 125</v>
          </cell>
          <cell r="B2949">
            <v>138200</v>
          </cell>
          <cell r="C2949" t="str">
            <v>UND</v>
          </cell>
          <cell r="D2949">
            <v>165840</v>
          </cell>
          <cell r="E2949">
            <v>26534.400000000001</v>
          </cell>
          <cell r="F2949">
            <v>192374</v>
          </cell>
        </row>
        <row r="2950">
          <cell r="A2950" t="str">
            <v>INT.1x[20] AMPS [18KA] 240V. DPX125</v>
          </cell>
          <cell r="B2950">
            <v>138200</v>
          </cell>
          <cell r="C2950" t="str">
            <v>UND</v>
          </cell>
          <cell r="D2950">
            <v>165840</v>
          </cell>
          <cell r="E2950">
            <v>26534.400000000001</v>
          </cell>
          <cell r="F2950">
            <v>192374</v>
          </cell>
        </row>
        <row r="2951">
          <cell r="A2951" t="str">
            <v>INT.2X(70/100) AMPS (25KA)240V DPX125</v>
          </cell>
          <cell r="B2951">
            <v>165400</v>
          </cell>
          <cell r="C2951" t="str">
            <v>UND</v>
          </cell>
          <cell r="D2951">
            <v>198480</v>
          </cell>
          <cell r="E2951">
            <v>31756.799999999999</v>
          </cell>
          <cell r="F2951">
            <v>230237</v>
          </cell>
        </row>
        <row r="2952">
          <cell r="A2952" t="str">
            <v>INT.3X(100/160)AMPS (25KA)240V DPX160</v>
          </cell>
          <cell r="B2952">
            <v>399600</v>
          </cell>
          <cell r="C2952" t="str">
            <v>UND</v>
          </cell>
          <cell r="D2952">
            <v>479520</v>
          </cell>
          <cell r="E2952">
            <v>76723.199999999997</v>
          </cell>
          <cell r="F2952">
            <v>556243</v>
          </cell>
        </row>
        <row r="2953">
          <cell r="A2953" t="str">
            <v>INT.3X(40/63)AMPS(65KA)240V DPX160</v>
          </cell>
          <cell r="B2953">
            <v>308900</v>
          </cell>
          <cell r="C2953" t="str">
            <v>UND</v>
          </cell>
          <cell r="D2953">
            <v>370680</v>
          </cell>
          <cell r="E2953">
            <v>59308.800000000003</v>
          </cell>
          <cell r="F2953">
            <v>429989</v>
          </cell>
        </row>
        <row r="2954">
          <cell r="A2954" t="str">
            <v>INT.3X(87/125) AMPS (25KA)240V DPX125</v>
          </cell>
          <cell r="B2954">
            <v>361800</v>
          </cell>
          <cell r="C2954" t="str">
            <v>UND</v>
          </cell>
          <cell r="D2954">
            <v>434160</v>
          </cell>
          <cell r="E2954">
            <v>69465.600000000006</v>
          </cell>
          <cell r="F2954">
            <v>503626</v>
          </cell>
        </row>
        <row r="2955">
          <cell r="A2955" t="str">
            <v>INT.3X100 AMP G.E.</v>
          </cell>
          <cell r="B2955">
            <v>132000</v>
          </cell>
          <cell r="C2955" t="str">
            <v>UND</v>
          </cell>
          <cell r="D2955">
            <v>158400</v>
          </cell>
          <cell r="E2955">
            <v>25344</v>
          </cell>
          <cell r="F2955">
            <v>183744</v>
          </cell>
        </row>
        <row r="2956">
          <cell r="A2956" t="str">
            <v>INT.3X15 AMP G.E.</v>
          </cell>
          <cell r="B2956">
            <v>60000</v>
          </cell>
          <cell r="C2956" t="str">
            <v>UND</v>
          </cell>
          <cell r="D2956">
            <v>72000</v>
          </cell>
          <cell r="E2956">
            <v>11520</v>
          </cell>
          <cell r="F2956">
            <v>83520</v>
          </cell>
        </row>
        <row r="2957">
          <cell r="A2957" t="str">
            <v>INT.3X150 AMP G.E.</v>
          </cell>
          <cell r="B2957">
            <v>300000</v>
          </cell>
          <cell r="C2957" t="str">
            <v>UND</v>
          </cell>
          <cell r="D2957">
            <v>360000</v>
          </cell>
          <cell r="E2957">
            <v>57600</v>
          </cell>
          <cell r="F2957">
            <v>417600</v>
          </cell>
        </row>
        <row r="2958">
          <cell r="A2958" t="str">
            <v>INT.3X150AMP G.E.MAS TAPON REF.CLA.</v>
          </cell>
          <cell r="B2958">
            <v>366000</v>
          </cell>
          <cell r="C2958" t="str">
            <v>UND</v>
          </cell>
          <cell r="D2958">
            <v>439200</v>
          </cell>
          <cell r="E2958">
            <v>70272</v>
          </cell>
          <cell r="F2958">
            <v>509472</v>
          </cell>
        </row>
        <row r="2959">
          <cell r="A2959" t="str">
            <v>INT.3X1600 AMP G.E.</v>
          </cell>
          <cell r="B2959">
            <v>6618000</v>
          </cell>
          <cell r="C2959" t="str">
            <v>UND</v>
          </cell>
          <cell r="D2959">
            <v>7941600</v>
          </cell>
          <cell r="E2959">
            <v>1270656</v>
          </cell>
          <cell r="F2959">
            <v>9212256</v>
          </cell>
        </row>
        <row r="2960">
          <cell r="A2960" t="str">
            <v>INT.3X20 AMP G.E.</v>
          </cell>
          <cell r="B2960">
            <v>113000</v>
          </cell>
          <cell r="C2960" t="str">
            <v>UND</v>
          </cell>
          <cell r="D2960">
            <v>135600</v>
          </cell>
          <cell r="E2960">
            <v>21696</v>
          </cell>
          <cell r="F2960">
            <v>157296</v>
          </cell>
        </row>
        <row r="2961">
          <cell r="A2961" t="str">
            <v>INT.3X30 AMP G.E.</v>
          </cell>
          <cell r="B2961">
            <v>113000</v>
          </cell>
          <cell r="C2961" t="str">
            <v>UND</v>
          </cell>
          <cell r="D2961">
            <v>135600</v>
          </cell>
          <cell r="E2961">
            <v>21696</v>
          </cell>
          <cell r="F2961">
            <v>157296</v>
          </cell>
        </row>
        <row r="2962">
          <cell r="A2962" t="str">
            <v>INT.3X500 AMP G.E.</v>
          </cell>
          <cell r="B2962">
            <v>1390000</v>
          </cell>
          <cell r="C2962" t="str">
            <v>UND</v>
          </cell>
          <cell r="D2962">
            <v>1668000</v>
          </cell>
          <cell r="E2962">
            <v>266880</v>
          </cell>
          <cell r="F2962">
            <v>1934880</v>
          </cell>
        </row>
        <row r="2963">
          <cell r="A2963" t="str">
            <v>INT.3X800 AMP G.E.</v>
          </cell>
          <cell r="B2963">
            <v>2000000</v>
          </cell>
          <cell r="C2963" t="str">
            <v>UND</v>
          </cell>
          <cell r="D2963">
            <v>2400000</v>
          </cell>
          <cell r="E2963">
            <v>384000</v>
          </cell>
          <cell r="F2963">
            <v>2784000</v>
          </cell>
        </row>
        <row r="2964">
          <cell r="A2964" t="str">
            <v>INT.AUTOMATICO 3VQ52T-15 15AMP</v>
          </cell>
          <cell r="B2964">
            <v>119400</v>
          </cell>
          <cell r="C2964" t="str">
            <v>UND</v>
          </cell>
          <cell r="D2964">
            <v>143280</v>
          </cell>
          <cell r="E2964">
            <v>22924.799999999999</v>
          </cell>
          <cell r="F2964">
            <v>166205</v>
          </cell>
        </row>
        <row r="2965">
          <cell r="A2965" t="str">
            <v>INT.AUTOMATICO 3VQ52T-20 20AMP.</v>
          </cell>
          <cell r="B2965">
            <v>119400</v>
          </cell>
          <cell r="C2965" t="str">
            <v>UND</v>
          </cell>
          <cell r="D2965">
            <v>143280</v>
          </cell>
          <cell r="E2965">
            <v>22924.799999999999</v>
          </cell>
          <cell r="F2965">
            <v>166205</v>
          </cell>
        </row>
        <row r="2966">
          <cell r="A2966" t="str">
            <v>INT.AUTOMATICO 3VQ52T-30 30AMP.</v>
          </cell>
          <cell r="B2966">
            <v>119400</v>
          </cell>
          <cell r="C2966" t="str">
            <v>UND</v>
          </cell>
          <cell r="D2966">
            <v>143280</v>
          </cell>
          <cell r="E2966">
            <v>22924.799999999999</v>
          </cell>
          <cell r="F2966">
            <v>166205</v>
          </cell>
        </row>
        <row r="2967">
          <cell r="A2967" t="str">
            <v>INT.AUTOMATICO 3VQ52T-40 40AMP.</v>
          </cell>
          <cell r="B2967">
            <v>131800</v>
          </cell>
          <cell r="C2967" t="str">
            <v>UND</v>
          </cell>
          <cell r="D2967">
            <v>158160</v>
          </cell>
          <cell r="E2967">
            <v>25305.600000000002</v>
          </cell>
          <cell r="F2967">
            <v>183466</v>
          </cell>
        </row>
        <row r="2968">
          <cell r="A2968" t="str">
            <v>INT.AUTOMATICO 3VQ52T-50 50AMP.</v>
          </cell>
          <cell r="B2968">
            <v>131800</v>
          </cell>
          <cell r="C2968" t="str">
            <v>UND</v>
          </cell>
          <cell r="D2968">
            <v>158160</v>
          </cell>
          <cell r="E2968">
            <v>25305.600000000002</v>
          </cell>
          <cell r="F2968">
            <v>183466</v>
          </cell>
        </row>
        <row r="2969">
          <cell r="A2969" t="str">
            <v>INT.AUTOMATICO 3VQ52T-60 60AMP.</v>
          </cell>
          <cell r="B2969">
            <v>131800</v>
          </cell>
          <cell r="C2969" t="str">
            <v>UND</v>
          </cell>
          <cell r="D2969">
            <v>158160</v>
          </cell>
          <cell r="E2969">
            <v>25305.600000000002</v>
          </cell>
          <cell r="F2969">
            <v>183466</v>
          </cell>
        </row>
        <row r="2970">
          <cell r="A2970" t="str">
            <v>INT.AUTOMATICO 3VQ56T-100 100AMP.</v>
          </cell>
          <cell r="B2970">
            <v>131731.59375</v>
          </cell>
          <cell r="C2970" t="str">
            <v>UND</v>
          </cell>
          <cell r="D2970">
            <v>158077.91250000001</v>
          </cell>
          <cell r="E2970">
            <v>25292.466</v>
          </cell>
          <cell r="F2970">
            <v>183370</v>
          </cell>
        </row>
        <row r="2971">
          <cell r="A2971" t="str">
            <v>INT.AUTOMATICO 3VQ56T-15 15AMP.</v>
          </cell>
          <cell r="B2971">
            <v>148050</v>
          </cell>
          <cell r="C2971" t="str">
            <v>UND</v>
          </cell>
          <cell r="D2971">
            <v>177660</v>
          </cell>
          <cell r="E2971">
            <v>28425.600000000002</v>
          </cell>
          <cell r="F2971">
            <v>206086</v>
          </cell>
        </row>
        <row r="2972">
          <cell r="A2972" t="str">
            <v>INT.AUTOMATICO 3VQ56T-20 20AMP.</v>
          </cell>
          <cell r="B2972">
            <v>229500</v>
          </cell>
          <cell r="C2972" t="str">
            <v>UND</v>
          </cell>
          <cell r="D2972">
            <v>275400</v>
          </cell>
          <cell r="E2972">
            <v>44064</v>
          </cell>
          <cell r="F2972">
            <v>319464</v>
          </cell>
        </row>
        <row r="2973">
          <cell r="A2973" t="str">
            <v>INT.AUTOMATICO 3VQ56T-30 30AMP.</v>
          </cell>
          <cell r="B2973">
            <v>118440</v>
          </cell>
          <cell r="C2973" t="str">
            <v>UND</v>
          </cell>
          <cell r="D2973">
            <v>142128</v>
          </cell>
          <cell r="E2973">
            <v>22740.48</v>
          </cell>
          <cell r="F2973">
            <v>164868</v>
          </cell>
        </row>
        <row r="2974">
          <cell r="A2974" t="str">
            <v>INT.AUTOMATICO 3VQ56T-40 40AMP.</v>
          </cell>
          <cell r="B2974">
            <v>148050</v>
          </cell>
          <cell r="C2974" t="str">
            <v>UND</v>
          </cell>
          <cell r="D2974">
            <v>177660</v>
          </cell>
          <cell r="E2974">
            <v>28425.600000000002</v>
          </cell>
          <cell r="F2974">
            <v>206086</v>
          </cell>
        </row>
        <row r="2975">
          <cell r="A2975" t="str">
            <v>INT.AUTOMATICO 3VQ56T-50 50AMP.</v>
          </cell>
          <cell r="B2975">
            <v>117663</v>
          </cell>
          <cell r="C2975" t="str">
            <v>UND</v>
          </cell>
          <cell r="D2975">
            <v>141195.6</v>
          </cell>
          <cell r="E2975">
            <v>22591.296000000002</v>
          </cell>
          <cell r="F2975">
            <v>163787</v>
          </cell>
        </row>
        <row r="2976">
          <cell r="A2976" t="str">
            <v>INT.AUTOMATICO 3VQ56T-60 60AMP.</v>
          </cell>
          <cell r="B2976">
            <v>164500</v>
          </cell>
          <cell r="C2976" t="str">
            <v>UND</v>
          </cell>
          <cell r="D2976">
            <v>197400</v>
          </cell>
          <cell r="E2976">
            <v>31584</v>
          </cell>
          <cell r="F2976">
            <v>228984</v>
          </cell>
        </row>
        <row r="2977">
          <cell r="A2977" t="str">
            <v>INT.AUTOMATICO 3VQ62T-125 125AMP.</v>
          </cell>
          <cell r="B2977">
            <v>327684</v>
          </cell>
          <cell r="C2977" t="str">
            <v>UND</v>
          </cell>
          <cell r="D2977">
            <v>393220.8</v>
          </cell>
          <cell r="E2977">
            <v>62915.328000000001</v>
          </cell>
          <cell r="F2977">
            <v>456136</v>
          </cell>
        </row>
        <row r="2978">
          <cell r="A2978" t="str">
            <v>INT.AUTOMATICO 3VQ62T-200 200AMP.</v>
          </cell>
          <cell r="B2978">
            <v>262213</v>
          </cell>
          <cell r="C2978" t="str">
            <v>UND</v>
          </cell>
          <cell r="D2978">
            <v>314655.59999999998</v>
          </cell>
          <cell r="E2978">
            <v>50344.896000000001</v>
          </cell>
          <cell r="F2978">
            <v>365000</v>
          </cell>
        </row>
        <row r="2979">
          <cell r="A2979" t="str">
            <v>INT.AUTOMATICO 3VQ62T-225 225AMP.</v>
          </cell>
          <cell r="B2979">
            <v>725088</v>
          </cell>
          <cell r="C2979" t="str">
            <v>UND</v>
          </cell>
          <cell r="D2979">
            <v>870105.59999999998</v>
          </cell>
          <cell r="E2979">
            <v>139216.89600000001</v>
          </cell>
          <cell r="F2979">
            <v>1009322</v>
          </cell>
        </row>
        <row r="2980">
          <cell r="A2980" t="str">
            <v>INT.AUTOMATICO 3VQ71T-250 250AMP.</v>
          </cell>
          <cell r="B2980">
            <v>376684</v>
          </cell>
          <cell r="C2980" t="str">
            <v>UND</v>
          </cell>
          <cell r="D2980">
            <v>452020.8</v>
          </cell>
          <cell r="E2980">
            <v>72323.327999999994</v>
          </cell>
          <cell r="F2980">
            <v>524344</v>
          </cell>
        </row>
        <row r="2981">
          <cell r="A2981" t="str">
            <v>INT.AUTOMATICO 3VQ71T-300 300AMP.</v>
          </cell>
          <cell r="B2981">
            <v>464231.59375</v>
          </cell>
          <cell r="C2981" t="str">
            <v>UND</v>
          </cell>
          <cell r="D2981">
            <v>557077.91249999998</v>
          </cell>
          <cell r="E2981">
            <v>89132.466</v>
          </cell>
          <cell r="F2981">
            <v>646210</v>
          </cell>
        </row>
        <row r="2982">
          <cell r="A2982" t="str">
            <v>INT.AUTOMATICO 3VQ71T-400 400AMP.</v>
          </cell>
          <cell r="B2982">
            <v>656684</v>
          </cell>
          <cell r="C2982" t="str">
            <v>UND</v>
          </cell>
          <cell r="D2982">
            <v>788020.79999999993</v>
          </cell>
          <cell r="E2982">
            <v>126083.32799999999</v>
          </cell>
          <cell r="F2982">
            <v>914104</v>
          </cell>
        </row>
        <row r="2983">
          <cell r="A2983" t="str">
            <v>INT.AUTOMATICO 3VQ72T-500 500AMP.</v>
          </cell>
          <cell r="B2983">
            <v>950328.375</v>
          </cell>
          <cell r="C2983" t="str">
            <v>UND</v>
          </cell>
          <cell r="D2983">
            <v>1140394.05</v>
          </cell>
          <cell r="E2983">
            <v>182463.04800000001</v>
          </cell>
          <cell r="F2983">
            <v>1322857</v>
          </cell>
        </row>
        <row r="2984">
          <cell r="A2984" t="str">
            <v>INT.AUTOMATICO 3VQ81T-800 800AMP.</v>
          </cell>
          <cell r="B2984">
            <v>949921</v>
          </cell>
          <cell r="C2984" t="str">
            <v>UND</v>
          </cell>
          <cell r="D2984">
            <v>1139905.2</v>
          </cell>
          <cell r="E2984">
            <v>182384.83199999999</v>
          </cell>
          <cell r="F2984">
            <v>1322290</v>
          </cell>
        </row>
        <row r="2985">
          <cell r="A2985" t="str">
            <v>INT.AUTOMATICO CQD3100 100AMP.</v>
          </cell>
          <cell r="B2985">
            <v>210700</v>
          </cell>
          <cell r="C2985" t="str">
            <v>UND</v>
          </cell>
          <cell r="D2985">
            <v>252840</v>
          </cell>
          <cell r="E2985">
            <v>40454.400000000001</v>
          </cell>
          <cell r="F2985">
            <v>293294</v>
          </cell>
        </row>
        <row r="2986">
          <cell r="A2986" t="str">
            <v>INT.AUTOMATICO CQD315 15AMP.</v>
          </cell>
          <cell r="B2986">
            <v>178100</v>
          </cell>
          <cell r="C2986" t="str">
            <v>UND</v>
          </cell>
          <cell r="D2986">
            <v>213720</v>
          </cell>
          <cell r="E2986">
            <v>34195.199999999997</v>
          </cell>
          <cell r="F2986">
            <v>247915</v>
          </cell>
        </row>
        <row r="2987">
          <cell r="A2987" t="str">
            <v>INT.AUTOMATICO CQD320 20AMP.</v>
          </cell>
          <cell r="B2987">
            <v>178100</v>
          </cell>
          <cell r="C2987" t="str">
            <v>UND</v>
          </cell>
          <cell r="D2987">
            <v>213720</v>
          </cell>
          <cell r="E2987">
            <v>34195.199999999997</v>
          </cell>
          <cell r="F2987">
            <v>247915</v>
          </cell>
        </row>
        <row r="2988">
          <cell r="A2988" t="str">
            <v>INT.AUTOMATICO CQD330 30AMP.</v>
          </cell>
          <cell r="B2988">
            <v>178100</v>
          </cell>
          <cell r="C2988" t="str">
            <v>UND</v>
          </cell>
          <cell r="D2988">
            <v>213720</v>
          </cell>
          <cell r="E2988">
            <v>34195.199999999997</v>
          </cell>
          <cell r="F2988">
            <v>247915</v>
          </cell>
        </row>
        <row r="2989">
          <cell r="A2989" t="str">
            <v>INT.AUTOMATICO CQD340 40AMP.</v>
          </cell>
          <cell r="B2989">
            <v>178100</v>
          </cell>
          <cell r="C2989" t="str">
            <v>UND</v>
          </cell>
          <cell r="D2989">
            <v>213720</v>
          </cell>
          <cell r="E2989">
            <v>34195.199999999997</v>
          </cell>
          <cell r="F2989">
            <v>247915</v>
          </cell>
        </row>
        <row r="2990">
          <cell r="A2990" t="str">
            <v>INT.AUTOMATICO CQD350 50AMP.</v>
          </cell>
          <cell r="B2990">
            <v>178100</v>
          </cell>
          <cell r="C2990" t="str">
            <v>UND</v>
          </cell>
          <cell r="D2990">
            <v>213720</v>
          </cell>
          <cell r="E2990">
            <v>34195.199999999997</v>
          </cell>
          <cell r="F2990">
            <v>247915</v>
          </cell>
        </row>
        <row r="2991">
          <cell r="A2991" t="str">
            <v>INT.AUTOMATICO CQD360 60AMP.</v>
          </cell>
          <cell r="B2991">
            <v>210700</v>
          </cell>
          <cell r="C2991" t="str">
            <v>UND</v>
          </cell>
          <cell r="D2991">
            <v>252840</v>
          </cell>
          <cell r="E2991">
            <v>40454.400000000001</v>
          </cell>
          <cell r="F2991">
            <v>293294</v>
          </cell>
        </row>
        <row r="2992">
          <cell r="A2992" t="str">
            <v>INT.AUTOMATICO CQD380 80AMP.</v>
          </cell>
          <cell r="B2992">
            <v>210700</v>
          </cell>
          <cell r="C2992" t="str">
            <v>UND</v>
          </cell>
          <cell r="D2992">
            <v>252840</v>
          </cell>
          <cell r="E2992">
            <v>40454.400000000001</v>
          </cell>
          <cell r="F2992">
            <v>293294</v>
          </cell>
        </row>
        <row r="2993">
          <cell r="A2993" t="str">
            <v>INT.AUTOMATICO FXD63B150 150AMP.</v>
          </cell>
          <cell r="B2993">
            <v>632400</v>
          </cell>
          <cell r="C2993" t="str">
            <v>UND</v>
          </cell>
          <cell r="D2993">
            <v>758880</v>
          </cell>
          <cell r="E2993">
            <v>121420.8</v>
          </cell>
          <cell r="F2993">
            <v>880301</v>
          </cell>
        </row>
        <row r="2994">
          <cell r="A2994" t="str">
            <v>INT.AUTOMATICO FXD63B200 200AMP.</v>
          </cell>
          <cell r="B2994">
            <v>632400</v>
          </cell>
          <cell r="C2994" t="str">
            <v>UND</v>
          </cell>
          <cell r="D2994">
            <v>758880</v>
          </cell>
          <cell r="E2994">
            <v>121420.8</v>
          </cell>
          <cell r="F2994">
            <v>880301</v>
          </cell>
        </row>
        <row r="2995">
          <cell r="A2995" t="str">
            <v>INT.AUTOMATICO JXD63B300 300AMP.</v>
          </cell>
          <cell r="B2995">
            <v>1179000</v>
          </cell>
          <cell r="C2995" t="str">
            <v>UND</v>
          </cell>
          <cell r="D2995">
            <v>1414800</v>
          </cell>
          <cell r="E2995">
            <v>226368</v>
          </cell>
          <cell r="F2995">
            <v>1641168</v>
          </cell>
        </row>
        <row r="2996">
          <cell r="A2996" t="str">
            <v>INT.AUTOMATICO JXD63B350 350AMP.</v>
          </cell>
          <cell r="B2996">
            <v>1179000</v>
          </cell>
          <cell r="C2996" t="str">
            <v>UND</v>
          </cell>
          <cell r="D2996">
            <v>1414800</v>
          </cell>
          <cell r="E2996">
            <v>226368</v>
          </cell>
          <cell r="F2996">
            <v>1641168</v>
          </cell>
        </row>
        <row r="2997">
          <cell r="A2997" t="str">
            <v>INT.AUTOMATICO JXD63B400 400AMP.</v>
          </cell>
          <cell r="B2997">
            <v>1179000</v>
          </cell>
          <cell r="C2997" t="str">
            <v>UND</v>
          </cell>
          <cell r="D2997">
            <v>1414800</v>
          </cell>
          <cell r="E2997">
            <v>226368</v>
          </cell>
          <cell r="F2997">
            <v>1641168</v>
          </cell>
        </row>
        <row r="2998">
          <cell r="A2998" t="str">
            <v>INT.CENTRIFUGO 3600RPM PARTE MOVIL ANTIG</v>
          </cell>
          <cell r="B2998">
            <v>10500</v>
          </cell>
          <cell r="C2998" t="str">
            <v>UND</v>
          </cell>
          <cell r="D2998">
            <v>12600</v>
          </cell>
          <cell r="E2998">
            <v>2016</v>
          </cell>
          <cell r="F2998">
            <v>14616</v>
          </cell>
        </row>
        <row r="2999">
          <cell r="A2999" t="str">
            <v>INT.DOBLE CREMA</v>
          </cell>
          <cell r="B2999">
            <v>5123</v>
          </cell>
          <cell r="C2999" t="str">
            <v>UND</v>
          </cell>
          <cell r="D2999">
            <v>6147.5999999999995</v>
          </cell>
          <cell r="E2999">
            <v>983.61599999999999</v>
          </cell>
          <cell r="F2999">
            <v>7131</v>
          </cell>
        </row>
        <row r="3000">
          <cell r="A3000" t="str">
            <v>INT.ENCHUFABLE Q120 AMP</v>
          </cell>
          <cell r="B3000">
            <v>7700</v>
          </cell>
          <cell r="C3000" t="str">
            <v>UND</v>
          </cell>
          <cell r="D3000">
            <v>9240</v>
          </cell>
          <cell r="E3000">
            <v>1478.4</v>
          </cell>
          <cell r="F3000">
            <v>10718</v>
          </cell>
        </row>
        <row r="3001">
          <cell r="A3001" t="str">
            <v>INT.ENCHUFABLE Q215 15AMP. BIPOLAR</v>
          </cell>
          <cell r="B3001">
            <v>18300</v>
          </cell>
          <cell r="C3001" t="str">
            <v>UND</v>
          </cell>
          <cell r="D3001">
            <v>21960</v>
          </cell>
          <cell r="E3001">
            <v>3513.6</v>
          </cell>
          <cell r="F3001">
            <v>25474</v>
          </cell>
        </row>
        <row r="3002">
          <cell r="A3002" t="str">
            <v>INT.LMXD 63B 800AMP</v>
          </cell>
          <cell r="B3002">
            <v>4495000</v>
          </cell>
          <cell r="C3002" t="str">
            <v>UND</v>
          </cell>
          <cell r="D3002">
            <v>5394000</v>
          </cell>
          <cell r="E3002">
            <v>863040</v>
          </cell>
          <cell r="F3002">
            <v>6257040</v>
          </cell>
        </row>
        <row r="3003">
          <cell r="A3003" t="str">
            <v>INT.MAGNETICO 1.0-1.6A</v>
          </cell>
          <cell r="B3003">
            <v>106000</v>
          </cell>
          <cell r="C3003" t="str">
            <v>UND</v>
          </cell>
          <cell r="D3003">
            <v>127200</v>
          </cell>
          <cell r="E3003">
            <v>20352</v>
          </cell>
          <cell r="F3003">
            <v>147552</v>
          </cell>
        </row>
        <row r="3004">
          <cell r="A3004" t="str">
            <v>INT.MAGNETICO 1.6-2.5A</v>
          </cell>
          <cell r="B3004">
            <v>106000</v>
          </cell>
          <cell r="C3004" t="str">
            <v>UND</v>
          </cell>
          <cell r="D3004">
            <v>127200</v>
          </cell>
          <cell r="E3004">
            <v>20352</v>
          </cell>
          <cell r="F3004">
            <v>147552</v>
          </cell>
        </row>
        <row r="3005">
          <cell r="A3005" t="str">
            <v>INT.MAGNETICO 12-18AMP</v>
          </cell>
          <cell r="B3005">
            <v>111000</v>
          </cell>
          <cell r="C3005" t="str">
            <v>UND</v>
          </cell>
          <cell r="D3005">
            <v>133200</v>
          </cell>
          <cell r="E3005">
            <v>21312</v>
          </cell>
          <cell r="F3005">
            <v>154512</v>
          </cell>
        </row>
        <row r="3006">
          <cell r="A3006" t="str">
            <v>INT.MAGNETICO 17-25AMP</v>
          </cell>
          <cell r="B3006">
            <v>111000</v>
          </cell>
          <cell r="C3006" t="str">
            <v>UND</v>
          </cell>
          <cell r="D3006">
            <v>133200</v>
          </cell>
          <cell r="E3006">
            <v>21312</v>
          </cell>
          <cell r="F3006">
            <v>154512</v>
          </cell>
        </row>
        <row r="3007">
          <cell r="A3007" t="str">
            <v>INT.MAGNETICO 4-6AMP</v>
          </cell>
          <cell r="B3007">
            <v>106000</v>
          </cell>
          <cell r="C3007" t="str">
            <v>UND</v>
          </cell>
          <cell r="D3007">
            <v>127200</v>
          </cell>
          <cell r="E3007">
            <v>20352</v>
          </cell>
          <cell r="F3007">
            <v>147552</v>
          </cell>
        </row>
        <row r="3008">
          <cell r="A3008" t="str">
            <v>INT.MAGNETICO 5.5-8AMP</v>
          </cell>
          <cell r="B3008">
            <v>106000</v>
          </cell>
          <cell r="C3008" t="str">
            <v>UND</v>
          </cell>
          <cell r="D3008">
            <v>127200</v>
          </cell>
          <cell r="E3008">
            <v>20352</v>
          </cell>
          <cell r="F3008">
            <v>147552</v>
          </cell>
        </row>
        <row r="3009">
          <cell r="A3009" t="str">
            <v>INT.MAGNETICO 9-13AMP</v>
          </cell>
          <cell r="B3009">
            <v>111000</v>
          </cell>
          <cell r="C3009" t="str">
            <v>UND</v>
          </cell>
          <cell r="D3009">
            <v>133200</v>
          </cell>
          <cell r="E3009">
            <v>21312</v>
          </cell>
          <cell r="F3009">
            <v>154512</v>
          </cell>
        </row>
        <row r="3010">
          <cell r="A3010" t="str">
            <v>INT.POSICION PALANCA REGULABLE ROLDANA P</v>
          </cell>
          <cell r="B3010">
            <v>145000</v>
          </cell>
          <cell r="C3010" t="str">
            <v>UND</v>
          </cell>
          <cell r="D3010">
            <v>174000</v>
          </cell>
          <cell r="E3010">
            <v>27840</v>
          </cell>
          <cell r="F3010">
            <v>201840</v>
          </cell>
        </row>
        <row r="3011">
          <cell r="A3011" t="str">
            <v>INT.POSICION PALANCA ROLDANA PLASTICA</v>
          </cell>
          <cell r="B3011">
            <v>145000</v>
          </cell>
          <cell r="C3011" t="str">
            <v>UND</v>
          </cell>
          <cell r="D3011">
            <v>174000</v>
          </cell>
          <cell r="E3011">
            <v>27840</v>
          </cell>
          <cell r="F3011">
            <v>201840</v>
          </cell>
        </row>
        <row r="3012">
          <cell r="A3012" t="str">
            <v>INT.POSICION PALANCA Y ROLDANA 1SOLO SEN</v>
          </cell>
          <cell r="B3012">
            <v>61000</v>
          </cell>
          <cell r="C3012" t="str">
            <v>UND</v>
          </cell>
          <cell r="D3012">
            <v>73200</v>
          </cell>
          <cell r="E3012">
            <v>11712</v>
          </cell>
          <cell r="F3012">
            <v>84912</v>
          </cell>
        </row>
        <row r="3013">
          <cell r="A3013" t="str">
            <v>INT.POSICION PALANCA Y ROLDANA PLASTICA</v>
          </cell>
          <cell r="B3013">
            <v>73000</v>
          </cell>
          <cell r="C3013" t="str">
            <v>UND</v>
          </cell>
          <cell r="D3013">
            <v>87600</v>
          </cell>
          <cell r="E3013">
            <v>14016</v>
          </cell>
          <cell r="F3013">
            <v>101616</v>
          </cell>
        </row>
        <row r="3014">
          <cell r="A3014" t="str">
            <v>INT.POSICION PALANCA Y ROLDANA RECTILINE</v>
          </cell>
          <cell r="B3014">
            <v>54000</v>
          </cell>
          <cell r="C3014" t="str">
            <v>UND</v>
          </cell>
          <cell r="D3014">
            <v>64800</v>
          </cell>
          <cell r="E3014">
            <v>10368</v>
          </cell>
          <cell r="F3014">
            <v>75168</v>
          </cell>
        </row>
        <row r="3015">
          <cell r="A3015" t="str">
            <v>INT.POSICION PALANCA,ROLDANA,1SOLO SENTI</v>
          </cell>
          <cell r="B3015">
            <v>81000</v>
          </cell>
          <cell r="C3015" t="str">
            <v>UND</v>
          </cell>
          <cell r="D3015">
            <v>97200</v>
          </cell>
          <cell r="E3015">
            <v>15552</v>
          </cell>
          <cell r="F3015">
            <v>112752</v>
          </cell>
        </row>
        <row r="3016">
          <cell r="A3016" t="str">
            <v>INT.POSICION PULSADOR EN ACERO</v>
          </cell>
          <cell r="B3016">
            <v>64000</v>
          </cell>
          <cell r="C3016" t="str">
            <v>UND</v>
          </cell>
          <cell r="D3016">
            <v>76800</v>
          </cell>
          <cell r="E3016">
            <v>12288</v>
          </cell>
          <cell r="F3016">
            <v>89088</v>
          </cell>
        </row>
        <row r="3017">
          <cell r="A3017" t="str">
            <v>INT.POSICION PULSADOR EXTREMO EN ACERO</v>
          </cell>
          <cell r="B3017">
            <v>47500</v>
          </cell>
          <cell r="C3017" t="str">
            <v>UND</v>
          </cell>
          <cell r="D3017">
            <v>57000</v>
          </cell>
          <cell r="E3017">
            <v>9120</v>
          </cell>
          <cell r="F3017">
            <v>66120</v>
          </cell>
        </row>
        <row r="3018">
          <cell r="A3018" t="str">
            <v>INT.POSICION PULSADOR ROLDANA EN ACERO</v>
          </cell>
          <cell r="B3018">
            <v>84000</v>
          </cell>
          <cell r="C3018" t="str">
            <v>UND</v>
          </cell>
          <cell r="D3018">
            <v>100800</v>
          </cell>
          <cell r="E3018">
            <v>16128</v>
          </cell>
          <cell r="F3018">
            <v>116928</v>
          </cell>
        </row>
        <row r="3019">
          <cell r="A3019" t="str">
            <v>INT.POSICION PULSADOR,ROLDANA TERMOPLAST</v>
          </cell>
          <cell r="B3019">
            <v>63000</v>
          </cell>
          <cell r="C3019" t="str">
            <v>UND</v>
          </cell>
          <cell r="D3019">
            <v>75600</v>
          </cell>
          <cell r="E3019">
            <v>12096</v>
          </cell>
          <cell r="F3019">
            <v>87696</v>
          </cell>
        </row>
        <row r="3020">
          <cell r="A3020" t="str">
            <v>INT.POSICION VARILLA FEXIBLE RESORTADA</v>
          </cell>
          <cell r="B3020">
            <v>62000</v>
          </cell>
          <cell r="C3020" t="str">
            <v>UND</v>
          </cell>
          <cell r="D3020">
            <v>74400</v>
          </cell>
          <cell r="E3020">
            <v>11904</v>
          </cell>
          <cell r="F3020">
            <v>86304</v>
          </cell>
        </row>
        <row r="3021">
          <cell r="A3021" t="str">
            <v>INT.POSICION VARILLA FLEXIBLE</v>
          </cell>
          <cell r="B3021">
            <v>82000</v>
          </cell>
          <cell r="C3021" t="str">
            <v>UND</v>
          </cell>
          <cell r="D3021">
            <v>98400</v>
          </cell>
          <cell r="E3021">
            <v>15744</v>
          </cell>
          <cell r="F3021">
            <v>114144</v>
          </cell>
        </row>
        <row r="3022">
          <cell r="A3022" t="str">
            <v>INT.PROTECCION 250 AMP</v>
          </cell>
          <cell r="B3022">
            <v>663400</v>
          </cell>
          <cell r="C3022" t="str">
            <v>UND</v>
          </cell>
          <cell r="D3022">
            <v>796080</v>
          </cell>
          <cell r="E3022">
            <v>127372.8</v>
          </cell>
          <cell r="F3022">
            <v>923453</v>
          </cell>
        </row>
        <row r="3023">
          <cell r="A3023" t="str">
            <v>INT.PROTECCION 500AMP</v>
          </cell>
          <cell r="B3023">
            <v>2654000</v>
          </cell>
          <cell r="C3023" t="str">
            <v>UND</v>
          </cell>
          <cell r="D3023">
            <v>3184800</v>
          </cell>
          <cell r="E3023">
            <v>509568</v>
          </cell>
          <cell r="F3023">
            <v>3694368</v>
          </cell>
        </row>
        <row r="3024">
          <cell r="A3024" t="str">
            <v>INT.PROTECCION 600 AMP</v>
          </cell>
          <cell r="B3024">
            <v>2654000</v>
          </cell>
          <cell r="C3024" t="str">
            <v>UND</v>
          </cell>
          <cell r="D3024">
            <v>3184800</v>
          </cell>
          <cell r="E3024">
            <v>509568</v>
          </cell>
          <cell r="F3024">
            <v>3694368</v>
          </cell>
        </row>
        <row r="3025">
          <cell r="A3025" t="str">
            <v>INT.SENCILLO CON LUZ PILOTO "TICINO"</v>
          </cell>
          <cell r="B3025">
            <v>3547</v>
          </cell>
          <cell r="C3025" t="str">
            <v>UND</v>
          </cell>
          <cell r="D3025">
            <v>4256.3999999999996</v>
          </cell>
          <cell r="E3025">
            <v>681.024</v>
          </cell>
          <cell r="F3025">
            <v>4937</v>
          </cell>
        </row>
        <row r="3026">
          <cell r="A3026" t="str">
            <v>INT.SENCILLO CONMUTABLE LUZ PILOTO</v>
          </cell>
          <cell r="B3026">
            <v>3714</v>
          </cell>
          <cell r="C3026" t="str">
            <v>UND</v>
          </cell>
          <cell r="D3026">
            <v>4456.8</v>
          </cell>
          <cell r="E3026">
            <v>713.08800000000008</v>
          </cell>
          <cell r="F3026">
            <v>5170</v>
          </cell>
        </row>
        <row r="3027">
          <cell r="A3027" t="str">
            <v>INTERRUPTO TRIPOLAR 5SX2-310-7 10AMP</v>
          </cell>
          <cell r="B3027">
            <v>29675</v>
          </cell>
          <cell r="C3027" t="str">
            <v>UND</v>
          </cell>
          <cell r="D3027">
            <v>35610</v>
          </cell>
          <cell r="E3027">
            <v>5697.6</v>
          </cell>
          <cell r="F3027">
            <v>41308</v>
          </cell>
        </row>
        <row r="3028">
          <cell r="A3028" t="str">
            <v>INTERRUPTOE DOBLE L.P. AVITARE</v>
          </cell>
          <cell r="B3028">
            <v>2000</v>
          </cell>
          <cell r="C3028" t="str">
            <v>UND</v>
          </cell>
          <cell r="D3028">
            <v>2400</v>
          </cell>
          <cell r="E3028">
            <v>384</v>
          </cell>
          <cell r="F3028">
            <v>2784</v>
          </cell>
        </row>
        <row r="3029">
          <cell r="A3029" t="str">
            <v>INTERRUPTOR  2X25 AMP BIPOLAR K.M</v>
          </cell>
          <cell r="B3029">
            <v>125700</v>
          </cell>
          <cell r="C3029" t="str">
            <v>UND</v>
          </cell>
          <cell r="D3029">
            <v>150840</v>
          </cell>
          <cell r="E3029">
            <v>24134.400000000001</v>
          </cell>
          <cell r="F3029">
            <v>174974</v>
          </cell>
        </row>
        <row r="3030">
          <cell r="A3030" t="str">
            <v>INTERRUPTOR  SENCILLO MARFIL</v>
          </cell>
          <cell r="B3030">
            <v>8370</v>
          </cell>
          <cell r="C3030" t="str">
            <v>UND</v>
          </cell>
          <cell r="D3030">
            <v>10044</v>
          </cell>
          <cell r="E3030">
            <v>1607.04</v>
          </cell>
          <cell r="F3030">
            <v>11651</v>
          </cell>
        </row>
        <row r="3031">
          <cell r="A3031" t="str">
            <v>INTERRUPTOR + TOMA S/P AVE</v>
          </cell>
          <cell r="B3031">
            <v>1142.40002441406</v>
          </cell>
          <cell r="C3031" t="str">
            <v>UND</v>
          </cell>
          <cell r="D3031">
            <v>1370.880029296872</v>
          </cell>
          <cell r="E3031">
            <v>219.34080468749951</v>
          </cell>
          <cell r="F3031">
            <v>1590</v>
          </cell>
        </row>
        <row r="3032">
          <cell r="A3032" t="str">
            <v>INTERRUPTOR 16 AMP CC MONOPOLAR K.M</v>
          </cell>
          <cell r="B3032">
            <v>53600</v>
          </cell>
          <cell r="C3032" t="str">
            <v>UND</v>
          </cell>
          <cell r="D3032">
            <v>64320</v>
          </cell>
          <cell r="E3032">
            <v>10291.200000000001</v>
          </cell>
          <cell r="F3032">
            <v>74611</v>
          </cell>
        </row>
        <row r="3033">
          <cell r="A3033" t="str">
            <v>INTERRUPTOR 1600 AMP STR28D OPC. (1)</v>
          </cell>
          <cell r="B3033">
            <v>12292800</v>
          </cell>
          <cell r="C3033" t="str">
            <v>UND</v>
          </cell>
          <cell r="D3033">
            <v>14751360</v>
          </cell>
          <cell r="E3033">
            <v>2360217.6000000001</v>
          </cell>
          <cell r="F3033">
            <v>17111578</v>
          </cell>
        </row>
        <row r="3034">
          <cell r="A3034" t="str">
            <v>INTERRUPTOR 1X20 AVE</v>
          </cell>
          <cell r="B3034">
            <v>2000</v>
          </cell>
          <cell r="C3034" t="str">
            <v>UND</v>
          </cell>
          <cell r="D3034">
            <v>2400</v>
          </cell>
          <cell r="E3034">
            <v>384</v>
          </cell>
          <cell r="F3034">
            <v>2784</v>
          </cell>
        </row>
        <row r="3035">
          <cell r="A3035" t="str">
            <v>INTERRUPTOR 1X80 AVE ENCHUFABLE</v>
          </cell>
          <cell r="B3035">
            <v>2000</v>
          </cell>
          <cell r="C3035" t="str">
            <v>UND</v>
          </cell>
          <cell r="D3035">
            <v>2400</v>
          </cell>
          <cell r="E3035">
            <v>384</v>
          </cell>
          <cell r="F3035">
            <v>2784</v>
          </cell>
        </row>
        <row r="3036">
          <cell r="A3036" t="str">
            <v>INTERRUPTOR 20 AMP CC MONOPOLAR K.M</v>
          </cell>
          <cell r="B3036">
            <v>57500</v>
          </cell>
          <cell r="C3036" t="str">
            <v>UND</v>
          </cell>
          <cell r="D3036">
            <v>69000</v>
          </cell>
          <cell r="E3036">
            <v>11040</v>
          </cell>
          <cell r="F3036">
            <v>80040</v>
          </cell>
        </row>
        <row r="3037">
          <cell r="A3037" t="str">
            <v>INTERRUPTOR 200A FUSE</v>
          </cell>
          <cell r="B3037">
            <v>2000</v>
          </cell>
          <cell r="C3037" t="str">
            <v>UND</v>
          </cell>
          <cell r="D3037">
            <v>2400</v>
          </cell>
          <cell r="E3037">
            <v>384</v>
          </cell>
          <cell r="F3037">
            <v>2784</v>
          </cell>
        </row>
        <row r="3038">
          <cell r="A3038" t="str">
            <v>INTERRUPTOR 200A MARCA GATO</v>
          </cell>
          <cell r="B3038">
            <v>2000</v>
          </cell>
          <cell r="C3038" t="str">
            <v>UND</v>
          </cell>
          <cell r="D3038">
            <v>2400</v>
          </cell>
          <cell r="E3038">
            <v>384</v>
          </cell>
          <cell r="F3038">
            <v>2784</v>
          </cell>
        </row>
        <row r="3039">
          <cell r="A3039" t="str">
            <v>INTERRUPTOR 2X40 SRIEL TEXAS INST</v>
          </cell>
          <cell r="B3039">
            <v>2000</v>
          </cell>
          <cell r="C3039" t="str">
            <v>UND</v>
          </cell>
          <cell r="D3039">
            <v>2400</v>
          </cell>
          <cell r="E3039">
            <v>384</v>
          </cell>
          <cell r="F3039">
            <v>2784</v>
          </cell>
        </row>
        <row r="3040">
          <cell r="A3040" t="str">
            <v>INTERRUPTOR 30 AMP REF:913324</v>
          </cell>
          <cell r="B3040">
            <v>6000</v>
          </cell>
          <cell r="C3040" t="str">
            <v>UND</v>
          </cell>
          <cell r="D3040">
            <v>7200</v>
          </cell>
          <cell r="E3040">
            <v>1152</v>
          </cell>
          <cell r="F3040">
            <v>8352</v>
          </cell>
        </row>
        <row r="3041">
          <cell r="A3041" t="str">
            <v>INTERRUPTOR 3VQ56 -15AMP</v>
          </cell>
          <cell r="B3041">
            <v>2000</v>
          </cell>
          <cell r="C3041" t="str">
            <v>UND</v>
          </cell>
          <cell r="D3041">
            <v>2400</v>
          </cell>
          <cell r="E3041">
            <v>384</v>
          </cell>
          <cell r="F3041">
            <v>2784</v>
          </cell>
        </row>
        <row r="3042">
          <cell r="A3042" t="str">
            <v>INTERRUPTOR 3X15A FUSI</v>
          </cell>
          <cell r="B3042">
            <v>2000</v>
          </cell>
          <cell r="C3042" t="str">
            <v>UND</v>
          </cell>
          <cell r="D3042">
            <v>2400</v>
          </cell>
          <cell r="E3042">
            <v>384</v>
          </cell>
          <cell r="F3042">
            <v>2784</v>
          </cell>
        </row>
        <row r="3043">
          <cell r="A3043" t="str">
            <v>INTERRUPTOR 3X30A TOSHIBA</v>
          </cell>
          <cell r="B3043">
            <v>2000</v>
          </cell>
          <cell r="C3043" t="str">
            <v>UND</v>
          </cell>
          <cell r="D3043">
            <v>2400</v>
          </cell>
          <cell r="E3043">
            <v>384</v>
          </cell>
          <cell r="F3043">
            <v>2784</v>
          </cell>
        </row>
        <row r="3044">
          <cell r="A3044" t="str">
            <v>INTERRUPTOR 3X40 MONATLICHP</v>
          </cell>
          <cell r="B3044">
            <v>2000</v>
          </cell>
          <cell r="C3044" t="str">
            <v>UND</v>
          </cell>
          <cell r="D3044">
            <v>2400</v>
          </cell>
          <cell r="E3044">
            <v>384</v>
          </cell>
          <cell r="F3044">
            <v>2784</v>
          </cell>
        </row>
        <row r="3045">
          <cell r="A3045" t="str">
            <v>INTERRUPTOR 3X50 AMP JARSON</v>
          </cell>
          <cell r="B3045">
            <v>38084.19921875</v>
          </cell>
          <cell r="C3045" t="str">
            <v>UND</v>
          </cell>
          <cell r="D3045">
            <v>45701.0390625</v>
          </cell>
          <cell r="E3045">
            <v>7312.1662500000002</v>
          </cell>
          <cell r="F3045">
            <v>53013</v>
          </cell>
        </row>
        <row r="3046">
          <cell r="A3046" t="str">
            <v>INTERRUPTOR 3X50 MISUBISHI</v>
          </cell>
          <cell r="B3046">
            <v>2000</v>
          </cell>
          <cell r="C3046" t="str">
            <v>UND</v>
          </cell>
          <cell r="D3046">
            <v>2400</v>
          </cell>
          <cell r="E3046">
            <v>384</v>
          </cell>
          <cell r="F3046">
            <v>2784</v>
          </cell>
        </row>
        <row r="3047">
          <cell r="A3047" t="str">
            <v>INTERRUPTOR 3X70 PACIFIC</v>
          </cell>
          <cell r="B3047">
            <v>3000</v>
          </cell>
          <cell r="C3047" t="str">
            <v>UND</v>
          </cell>
          <cell r="D3047">
            <v>3600</v>
          </cell>
          <cell r="E3047">
            <v>576</v>
          </cell>
          <cell r="F3047">
            <v>4176</v>
          </cell>
        </row>
        <row r="3048">
          <cell r="A3048" t="str">
            <v>INTERRUPTOR 4 VIAS LUZ PILOTO</v>
          </cell>
          <cell r="B3048">
            <v>19080</v>
          </cell>
          <cell r="C3048" t="str">
            <v>UND</v>
          </cell>
          <cell r="D3048">
            <v>22896</v>
          </cell>
          <cell r="E3048">
            <v>3663.36</v>
          </cell>
          <cell r="F3048">
            <v>26559</v>
          </cell>
        </row>
        <row r="3049">
          <cell r="A3049" t="str">
            <v>INTERRUPTOR 40AMP REF BMKG SOBRE RIEL  G</v>
          </cell>
          <cell r="B3049">
            <v>4232.2001953124991</v>
          </cell>
          <cell r="C3049" t="str">
            <v>UND</v>
          </cell>
          <cell r="D3049">
            <v>5078.6402343749987</v>
          </cell>
          <cell r="E3049">
            <v>812.58243749999986</v>
          </cell>
          <cell r="F3049">
            <v>5891</v>
          </cell>
        </row>
        <row r="3050">
          <cell r="A3050" t="str">
            <v>INTERRUPTOR 70AMP SOBRE RIEL MULTI9 MERL</v>
          </cell>
          <cell r="B3050">
            <v>61831</v>
          </cell>
          <cell r="C3050" t="str">
            <v>UND</v>
          </cell>
          <cell r="D3050">
            <v>74197.2</v>
          </cell>
          <cell r="E3050">
            <v>11871.552</v>
          </cell>
          <cell r="F3050">
            <v>86069</v>
          </cell>
        </row>
        <row r="3051">
          <cell r="A3051" t="str">
            <v>INTERRUPTOR BIPOLAR LUZ PILOTO</v>
          </cell>
          <cell r="B3051">
            <v>7900</v>
          </cell>
          <cell r="C3051" t="str">
            <v>UND</v>
          </cell>
          <cell r="D3051">
            <v>9480</v>
          </cell>
          <cell r="E3051">
            <v>1516.8</v>
          </cell>
          <cell r="F3051">
            <v>10997</v>
          </cell>
        </row>
        <row r="3052">
          <cell r="A3052" t="str">
            <v>INTERRUPTOR BLANCO LUZ PILOTO DEKO</v>
          </cell>
          <cell r="B3052">
            <v>7780</v>
          </cell>
          <cell r="C3052" t="str">
            <v>UND</v>
          </cell>
          <cell r="D3052">
            <v>9336</v>
          </cell>
          <cell r="E3052">
            <v>1493.76</v>
          </cell>
          <cell r="F3052">
            <v>10830</v>
          </cell>
        </row>
        <row r="3053">
          <cell r="A3053" t="str">
            <v>INTERRUPTOR BOLA MARCA MAR-GIRIUS</v>
          </cell>
          <cell r="B3053">
            <v>3000</v>
          </cell>
          <cell r="C3053" t="str">
            <v>UND</v>
          </cell>
          <cell r="D3053">
            <v>3600</v>
          </cell>
          <cell r="E3053">
            <v>576</v>
          </cell>
          <cell r="F3053">
            <v>4176</v>
          </cell>
        </row>
        <row r="3054">
          <cell r="A3054" t="str">
            <v>INTERRUPTOR CENTRIFUGO P/MOTOR 1800RPM</v>
          </cell>
          <cell r="B3054">
            <v>23400</v>
          </cell>
          <cell r="C3054" t="str">
            <v>UND</v>
          </cell>
          <cell r="D3054">
            <v>28080</v>
          </cell>
          <cell r="E3054">
            <v>4492.8</v>
          </cell>
          <cell r="F3054">
            <v>32573</v>
          </cell>
        </row>
        <row r="3055">
          <cell r="A3055" t="str">
            <v>INTERRUPTOR CENTRIFUGO P/MOTOR 3600-1800</v>
          </cell>
          <cell r="B3055">
            <v>23400</v>
          </cell>
          <cell r="C3055" t="str">
            <v>UND</v>
          </cell>
          <cell r="D3055">
            <v>28080</v>
          </cell>
          <cell r="E3055">
            <v>4492.8</v>
          </cell>
          <cell r="F3055">
            <v>32573</v>
          </cell>
        </row>
        <row r="3056">
          <cell r="A3056" t="str">
            <v>INTERRUPTOR CODILLO 2P-2POLOS</v>
          </cell>
          <cell r="B3056">
            <v>2000</v>
          </cell>
          <cell r="C3056" t="str">
            <v>UND</v>
          </cell>
          <cell r="D3056">
            <v>2400</v>
          </cell>
          <cell r="E3056">
            <v>384</v>
          </cell>
          <cell r="F3056">
            <v>2784</v>
          </cell>
        </row>
        <row r="3057">
          <cell r="A3057" t="str">
            <v>INTERRUPTOR CODILLO 2P-2POLOS</v>
          </cell>
          <cell r="B3057">
            <v>3000</v>
          </cell>
          <cell r="C3057" t="str">
            <v>UND</v>
          </cell>
          <cell r="D3057">
            <v>3600</v>
          </cell>
          <cell r="E3057">
            <v>576</v>
          </cell>
          <cell r="F3057">
            <v>4176</v>
          </cell>
        </row>
        <row r="3058">
          <cell r="A3058" t="str">
            <v>INTERRUPTOR CODILLO 2P-6POLOS</v>
          </cell>
          <cell r="B3058">
            <v>3000</v>
          </cell>
          <cell r="C3058" t="str">
            <v>UND</v>
          </cell>
          <cell r="D3058">
            <v>3600</v>
          </cell>
          <cell r="E3058">
            <v>576</v>
          </cell>
          <cell r="F3058">
            <v>4176</v>
          </cell>
        </row>
        <row r="3059">
          <cell r="A3059" t="str">
            <v>INTERRUPTOR COMPAC C125N 125A</v>
          </cell>
          <cell r="B3059">
            <v>2000</v>
          </cell>
          <cell r="C3059" t="str">
            <v>UND</v>
          </cell>
          <cell r="D3059">
            <v>2400</v>
          </cell>
          <cell r="E3059">
            <v>384</v>
          </cell>
          <cell r="F3059">
            <v>2784</v>
          </cell>
        </row>
        <row r="3060">
          <cell r="A3060" t="str">
            <v>INTERRUPTOR COMPAC C225E 200A</v>
          </cell>
          <cell r="B3060">
            <v>2000</v>
          </cell>
          <cell r="C3060" t="str">
            <v>UND</v>
          </cell>
          <cell r="D3060">
            <v>2400</v>
          </cell>
          <cell r="E3060">
            <v>384</v>
          </cell>
          <cell r="F3060">
            <v>2784</v>
          </cell>
        </row>
        <row r="3061">
          <cell r="A3061" t="str">
            <v>INTERRUPTOR COMPAC F 100E 15A</v>
          </cell>
          <cell r="B3061">
            <v>2000</v>
          </cell>
          <cell r="C3061" t="str">
            <v>UND</v>
          </cell>
          <cell r="D3061">
            <v>2400</v>
          </cell>
          <cell r="E3061">
            <v>384</v>
          </cell>
          <cell r="F3061">
            <v>2784</v>
          </cell>
        </row>
        <row r="3062">
          <cell r="A3062" t="str">
            <v>INTERRUPTOR CONMUTABLE</v>
          </cell>
          <cell r="B3062">
            <v>3240</v>
          </cell>
          <cell r="C3062" t="str">
            <v>UND</v>
          </cell>
          <cell r="D3062">
            <v>3888</v>
          </cell>
          <cell r="E3062">
            <v>622.08000000000004</v>
          </cell>
          <cell r="F3062">
            <v>4510</v>
          </cell>
        </row>
        <row r="3063">
          <cell r="A3063" t="str">
            <v>INTERRUPTOR CONMUTABLE</v>
          </cell>
          <cell r="B3063">
            <v>3590</v>
          </cell>
          <cell r="C3063" t="str">
            <v>UND</v>
          </cell>
          <cell r="D3063">
            <v>4308</v>
          </cell>
          <cell r="E3063">
            <v>689.28</v>
          </cell>
          <cell r="F3063">
            <v>4997</v>
          </cell>
        </row>
        <row r="3064">
          <cell r="A3064" t="str">
            <v>INTERRUPTOR CONMUTABLE</v>
          </cell>
          <cell r="B3064">
            <v>4060</v>
          </cell>
          <cell r="C3064" t="str">
            <v>UND</v>
          </cell>
          <cell r="D3064">
            <v>4872</v>
          </cell>
          <cell r="E3064">
            <v>779.52</v>
          </cell>
          <cell r="F3064">
            <v>5652</v>
          </cell>
        </row>
        <row r="3065">
          <cell r="A3065" t="str">
            <v>INTERRUPTOR CONMUTABLE</v>
          </cell>
          <cell r="B3065">
            <v>4060</v>
          </cell>
          <cell r="C3065" t="str">
            <v>UND</v>
          </cell>
          <cell r="D3065">
            <v>4872</v>
          </cell>
          <cell r="E3065">
            <v>779.52</v>
          </cell>
          <cell r="F3065">
            <v>5652</v>
          </cell>
        </row>
        <row r="3066">
          <cell r="A3066" t="str">
            <v>INTERRUPTOR CONMUTABLE</v>
          </cell>
          <cell r="B3066">
            <v>6540</v>
          </cell>
          <cell r="C3066" t="str">
            <v>UND</v>
          </cell>
          <cell r="D3066">
            <v>7848</v>
          </cell>
          <cell r="E3066">
            <v>1255.68</v>
          </cell>
          <cell r="F3066">
            <v>9104</v>
          </cell>
        </row>
        <row r="3067">
          <cell r="A3067" t="str">
            <v>INTERRUPTOR CONMUTABLE</v>
          </cell>
          <cell r="B3067">
            <v>6540</v>
          </cell>
          <cell r="C3067" t="str">
            <v>UND</v>
          </cell>
          <cell r="D3067">
            <v>7848</v>
          </cell>
          <cell r="E3067">
            <v>1255.68</v>
          </cell>
          <cell r="F3067">
            <v>9104</v>
          </cell>
        </row>
        <row r="3068">
          <cell r="A3068" t="str">
            <v>INTERRUPTOR CONMUTABLE</v>
          </cell>
          <cell r="B3068">
            <v>7020</v>
          </cell>
          <cell r="C3068" t="str">
            <v>UND</v>
          </cell>
          <cell r="D3068">
            <v>8424</v>
          </cell>
          <cell r="E3068">
            <v>1347.84</v>
          </cell>
          <cell r="F3068">
            <v>9772</v>
          </cell>
        </row>
        <row r="3069">
          <cell r="A3069" t="str">
            <v>INTERRUPTOR CONMUTABLE +INTERRUPTOR SENC</v>
          </cell>
          <cell r="B3069">
            <v>4560</v>
          </cell>
          <cell r="C3069" t="str">
            <v>UND</v>
          </cell>
          <cell r="D3069">
            <v>5472</v>
          </cell>
          <cell r="E3069">
            <v>875.52</v>
          </cell>
          <cell r="F3069">
            <v>6348</v>
          </cell>
        </row>
        <row r="3070">
          <cell r="A3070" t="str">
            <v>INTERRUPTOR CONMUTABLE 4 VIAS MARFIL FUT</v>
          </cell>
          <cell r="B3070">
            <v>3160</v>
          </cell>
          <cell r="C3070" t="str">
            <v>UND</v>
          </cell>
          <cell r="D3070">
            <v>3792</v>
          </cell>
          <cell r="E3070">
            <v>606.72</v>
          </cell>
          <cell r="F3070">
            <v>4399</v>
          </cell>
        </row>
        <row r="3071">
          <cell r="A3071" t="str">
            <v>INTERRUPTOR CONMUTABLE DOBLE</v>
          </cell>
          <cell r="B3071">
            <v>4780</v>
          </cell>
          <cell r="C3071" t="str">
            <v>UND</v>
          </cell>
          <cell r="D3071">
            <v>5736</v>
          </cell>
          <cell r="E3071">
            <v>917.76</v>
          </cell>
          <cell r="F3071">
            <v>6654</v>
          </cell>
        </row>
        <row r="3072">
          <cell r="A3072" t="str">
            <v>INTERRUPTOR CONMUTABLE DOBLE</v>
          </cell>
          <cell r="B3072">
            <v>5650</v>
          </cell>
          <cell r="C3072" t="str">
            <v>UND</v>
          </cell>
          <cell r="D3072">
            <v>6780</v>
          </cell>
          <cell r="E3072">
            <v>1084.8</v>
          </cell>
          <cell r="F3072">
            <v>7865</v>
          </cell>
        </row>
        <row r="3073">
          <cell r="A3073" t="str">
            <v>INTERRUPTOR CONMUTABLE DOBLE</v>
          </cell>
          <cell r="B3073">
            <v>5650</v>
          </cell>
          <cell r="C3073" t="str">
            <v>UND</v>
          </cell>
          <cell r="D3073">
            <v>6780</v>
          </cell>
          <cell r="E3073">
            <v>1084.8</v>
          </cell>
          <cell r="F3073">
            <v>7865</v>
          </cell>
        </row>
        <row r="3074">
          <cell r="A3074" t="str">
            <v>INTERRUPTOR CONMUTABLE DOBLE</v>
          </cell>
          <cell r="B3074">
            <v>6030</v>
          </cell>
          <cell r="C3074" t="str">
            <v>UND</v>
          </cell>
          <cell r="D3074">
            <v>7236</v>
          </cell>
          <cell r="E3074">
            <v>1157.76</v>
          </cell>
          <cell r="F3074">
            <v>8394</v>
          </cell>
        </row>
        <row r="3075">
          <cell r="A3075" t="str">
            <v>INTERRUPTOR CONMUTABLE DOBLE BLANCO</v>
          </cell>
          <cell r="B3075">
            <v>4780</v>
          </cell>
          <cell r="C3075" t="str">
            <v>UND</v>
          </cell>
          <cell r="D3075">
            <v>5736</v>
          </cell>
          <cell r="E3075">
            <v>917.76</v>
          </cell>
          <cell r="F3075">
            <v>6654</v>
          </cell>
        </row>
        <row r="3076">
          <cell r="A3076" t="str">
            <v>INTERRUPTOR CONMUTABLE DOBLE BLANCO FUTU</v>
          </cell>
          <cell r="B3076">
            <v>1920</v>
          </cell>
          <cell r="C3076" t="str">
            <v>UND</v>
          </cell>
          <cell r="D3076">
            <v>2304</v>
          </cell>
          <cell r="E3076">
            <v>368.64</v>
          </cell>
          <cell r="F3076">
            <v>2673</v>
          </cell>
        </row>
        <row r="3077">
          <cell r="A3077" t="str">
            <v>INTERRUPTOR CONMUTABLE DOBLE L/PILOTO</v>
          </cell>
          <cell r="B3077">
            <v>9320</v>
          </cell>
          <cell r="C3077" t="str">
            <v>UND</v>
          </cell>
          <cell r="D3077">
            <v>11184</v>
          </cell>
          <cell r="E3077">
            <v>1789.44</v>
          </cell>
          <cell r="F3077">
            <v>12973</v>
          </cell>
        </row>
        <row r="3078">
          <cell r="A3078" t="str">
            <v>INTERRUPTOR CONMUTABLE DOBLE LUZ PILOTO</v>
          </cell>
          <cell r="B3078">
            <v>7447</v>
          </cell>
          <cell r="C3078" t="str">
            <v>UND</v>
          </cell>
          <cell r="D3078">
            <v>8936.4</v>
          </cell>
          <cell r="E3078">
            <v>1429.8240000000001</v>
          </cell>
          <cell r="F3078">
            <v>10366</v>
          </cell>
        </row>
        <row r="3079">
          <cell r="A3079" t="str">
            <v>INTERRUPTOR CONMUTABLE DOBLE LUZ PILOTO</v>
          </cell>
          <cell r="B3079">
            <v>11830</v>
          </cell>
          <cell r="C3079" t="str">
            <v>UND</v>
          </cell>
          <cell r="D3079">
            <v>14196</v>
          </cell>
          <cell r="E3079">
            <v>2271.36</v>
          </cell>
          <cell r="F3079">
            <v>16467</v>
          </cell>
        </row>
        <row r="3080">
          <cell r="A3080" t="str">
            <v>INTERRUPTOR CONMUTABLE DOBLE LUZ PILOTO</v>
          </cell>
          <cell r="B3080">
            <v>11830</v>
          </cell>
          <cell r="C3080" t="str">
            <v>UND</v>
          </cell>
          <cell r="D3080">
            <v>14196</v>
          </cell>
          <cell r="E3080">
            <v>2271.36</v>
          </cell>
          <cell r="F3080">
            <v>16467</v>
          </cell>
        </row>
        <row r="3081">
          <cell r="A3081" t="str">
            <v>INTERRUPTOR CONMUTABLE DOBLE MARFIL FUTU</v>
          </cell>
          <cell r="B3081">
            <v>1920</v>
          </cell>
          <cell r="C3081" t="str">
            <v>UND</v>
          </cell>
          <cell r="D3081">
            <v>2304</v>
          </cell>
          <cell r="E3081">
            <v>368.64</v>
          </cell>
          <cell r="F3081">
            <v>2673</v>
          </cell>
        </row>
        <row r="3082">
          <cell r="A3082" t="str">
            <v>INTERRUPTOR CONMUTABLE DOBLE+INTERRUPTO</v>
          </cell>
          <cell r="B3082">
            <v>6910</v>
          </cell>
          <cell r="C3082" t="str">
            <v>UND</v>
          </cell>
          <cell r="D3082">
            <v>8292</v>
          </cell>
          <cell r="E3082">
            <v>1326.72</v>
          </cell>
          <cell r="F3082">
            <v>9619</v>
          </cell>
        </row>
        <row r="3083">
          <cell r="A3083" t="str">
            <v>INTERRUPTOR CONMUTABLE DOBLELUZ PILOTO</v>
          </cell>
          <cell r="B3083">
            <v>7447</v>
          </cell>
          <cell r="C3083" t="str">
            <v>UND</v>
          </cell>
          <cell r="D3083">
            <v>8936.4</v>
          </cell>
          <cell r="E3083">
            <v>1429.8240000000001</v>
          </cell>
          <cell r="F3083">
            <v>10366</v>
          </cell>
        </row>
        <row r="3084">
          <cell r="A3084" t="str">
            <v>INTERRUPTOR CONMUTABLE LUZ PILOTO</v>
          </cell>
          <cell r="B3084">
            <v>4880</v>
          </cell>
          <cell r="C3084" t="str">
            <v>UND</v>
          </cell>
          <cell r="D3084">
            <v>5856</v>
          </cell>
          <cell r="E3084">
            <v>936.96</v>
          </cell>
          <cell r="F3084">
            <v>6793</v>
          </cell>
        </row>
        <row r="3085">
          <cell r="A3085" t="str">
            <v>INTERRUPTOR CONMUTABLE LUZ PILOTO</v>
          </cell>
          <cell r="B3085">
            <v>5780</v>
          </cell>
          <cell r="C3085" t="str">
            <v>UND</v>
          </cell>
          <cell r="D3085">
            <v>6936</v>
          </cell>
          <cell r="E3085">
            <v>1109.76</v>
          </cell>
          <cell r="F3085">
            <v>8046</v>
          </cell>
        </row>
        <row r="3086">
          <cell r="A3086" t="str">
            <v>INTERRUPTOR CONMUTABLE LUZ PILOTO</v>
          </cell>
          <cell r="B3086">
            <v>7340</v>
          </cell>
          <cell r="C3086" t="str">
            <v>UND</v>
          </cell>
          <cell r="D3086">
            <v>8808</v>
          </cell>
          <cell r="E3086">
            <v>1409.28</v>
          </cell>
          <cell r="F3086">
            <v>10217</v>
          </cell>
        </row>
        <row r="3087">
          <cell r="A3087" t="str">
            <v>INTERRUPTOR CONMUTABLE LUZ PILOTO</v>
          </cell>
          <cell r="B3087">
            <v>7340</v>
          </cell>
          <cell r="C3087" t="str">
            <v>UND</v>
          </cell>
          <cell r="D3087">
            <v>8808</v>
          </cell>
          <cell r="E3087">
            <v>1409.28</v>
          </cell>
          <cell r="F3087">
            <v>10217</v>
          </cell>
        </row>
        <row r="3088">
          <cell r="A3088" t="str">
            <v>INTERRUPTOR CONMUTABLE LUZ PILOTO</v>
          </cell>
          <cell r="B3088">
            <v>8320</v>
          </cell>
          <cell r="C3088" t="str">
            <v>UND</v>
          </cell>
          <cell r="D3088">
            <v>9984</v>
          </cell>
          <cell r="E3088">
            <v>1597.44</v>
          </cell>
          <cell r="F3088">
            <v>11581</v>
          </cell>
        </row>
        <row r="3089">
          <cell r="A3089" t="str">
            <v>INTERRUPTOR CONMUTABLE LUZ PILOTO</v>
          </cell>
          <cell r="B3089">
            <v>8740</v>
          </cell>
          <cell r="C3089" t="str">
            <v>UND</v>
          </cell>
          <cell r="D3089">
            <v>10488</v>
          </cell>
          <cell r="E3089">
            <v>1678.08</v>
          </cell>
          <cell r="F3089">
            <v>12166</v>
          </cell>
        </row>
        <row r="3090">
          <cell r="A3090" t="str">
            <v>INTERRUPTOR CONMUTABLE LUZ PILOTO</v>
          </cell>
          <cell r="B3090">
            <v>10400</v>
          </cell>
          <cell r="C3090" t="str">
            <v>UND</v>
          </cell>
          <cell r="D3090">
            <v>12480</v>
          </cell>
          <cell r="E3090">
            <v>1996.8</v>
          </cell>
          <cell r="F3090">
            <v>14477</v>
          </cell>
        </row>
        <row r="3091">
          <cell r="A3091" t="str">
            <v>INTERRUPTOR CONMUTABLE LUZ PILOTO</v>
          </cell>
          <cell r="B3091">
            <v>9230</v>
          </cell>
          <cell r="C3091" t="str">
            <v>UND</v>
          </cell>
          <cell r="D3091">
            <v>11076</v>
          </cell>
          <cell r="E3091">
            <v>1772.16</v>
          </cell>
          <cell r="F3091">
            <v>12848</v>
          </cell>
        </row>
        <row r="3092">
          <cell r="A3092" t="str">
            <v>INTERRUPTOR CONMUTABLE LUZ PILOTO MARFIL</v>
          </cell>
          <cell r="B3092">
            <v>9230</v>
          </cell>
          <cell r="C3092" t="str">
            <v>UND</v>
          </cell>
          <cell r="D3092">
            <v>11076</v>
          </cell>
          <cell r="E3092">
            <v>1772.16</v>
          </cell>
          <cell r="F3092">
            <v>12848</v>
          </cell>
        </row>
        <row r="3093">
          <cell r="A3093" t="str">
            <v>INTERRUPTOR CONMUTABLE SENCILLO</v>
          </cell>
          <cell r="B3093">
            <v>5800</v>
          </cell>
          <cell r="C3093" t="str">
            <v>UND</v>
          </cell>
          <cell r="D3093">
            <v>6960</v>
          </cell>
          <cell r="E3093">
            <v>1113.6000000000001</v>
          </cell>
          <cell r="F3093">
            <v>8074</v>
          </cell>
        </row>
        <row r="3094">
          <cell r="A3094" t="str">
            <v>INTERRUPTOR CONMUTABLE SENCILLO BLANCO</v>
          </cell>
          <cell r="B3094">
            <v>3240</v>
          </cell>
          <cell r="C3094" t="str">
            <v>UND</v>
          </cell>
          <cell r="D3094">
            <v>3888</v>
          </cell>
          <cell r="E3094">
            <v>622.08000000000004</v>
          </cell>
          <cell r="F3094">
            <v>4510</v>
          </cell>
        </row>
        <row r="3095">
          <cell r="A3095" t="str">
            <v>INTERRUPTOR CONMUTABLE TRIPLE</v>
          </cell>
          <cell r="B3095">
            <v>6480</v>
          </cell>
          <cell r="C3095" t="str">
            <v>UND</v>
          </cell>
          <cell r="D3095">
            <v>7776</v>
          </cell>
          <cell r="E3095">
            <v>1244.1600000000001</v>
          </cell>
          <cell r="F3095">
            <v>9020</v>
          </cell>
        </row>
        <row r="3096">
          <cell r="A3096" t="str">
            <v>INTERRUPTOR CONMUTABLE TRIPLE</v>
          </cell>
          <cell r="B3096">
            <v>8370</v>
          </cell>
          <cell r="C3096" t="str">
            <v>UND</v>
          </cell>
          <cell r="D3096">
            <v>10044</v>
          </cell>
          <cell r="E3096">
            <v>1607.04</v>
          </cell>
          <cell r="F3096">
            <v>11651</v>
          </cell>
        </row>
        <row r="3097">
          <cell r="A3097" t="str">
            <v>INTERRUPTOR CONMUTABLE TRIPLE L/PILOTO</v>
          </cell>
          <cell r="B3097">
            <v>12990</v>
          </cell>
          <cell r="C3097" t="str">
            <v>UND</v>
          </cell>
          <cell r="D3097">
            <v>15588</v>
          </cell>
          <cell r="E3097">
            <v>2494.08</v>
          </cell>
          <cell r="F3097">
            <v>18082</v>
          </cell>
        </row>
        <row r="3098">
          <cell r="A3098" t="str">
            <v>INTERRUPTOR CONMUTABLE TRIPLE LUZ PILOTO</v>
          </cell>
          <cell r="B3098">
            <v>10820</v>
          </cell>
          <cell r="C3098" t="str">
            <v>UND</v>
          </cell>
          <cell r="D3098">
            <v>12984</v>
          </cell>
          <cell r="E3098">
            <v>2077.44</v>
          </cell>
          <cell r="F3098">
            <v>15061</v>
          </cell>
        </row>
        <row r="3099">
          <cell r="A3099" t="str">
            <v>INTERRUPTOR CONMUTABLE TRIPLE LUZ PILOTO</v>
          </cell>
          <cell r="B3099">
            <v>10820</v>
          </cell>
          <cell r="C3099" t="str">
            <v>UND</v>
          </cell>
          <cell r="D3099">
            <v>12984</v>
          </cell>
          <cell r="E3099">
            <v>2077.44</v>
          </cell>
          <cell r="F3099">
            <v>15061</v>
          </cell>
        </row>
        <row r="3100">
          <cell r="A3100" t="str">
            <v>INTERRUPTOR CONMUTABLE TRIPLE LUZ PILOTO</v>
          </cell>
          <cell r="B3100">
            <v>16150</v>
          </cell>
          <cell r="C3100" t="str">
            <v>UND</v>
          </cell>
          <cell r="D3100">
            <v>19380</v>
          </cell>
          <cell r="E3100">
            <v>3100.8</v>
          </cell>
          <cell r="F3100">
            <v>22481</v>
          </cell>
        </row>
        <row r="3101">
          <cell r="A3101" t="str">
            <v>INTERRUPTOR CONMUTABLE TRIPLE LUZ PILOTO</v>
          </cell>
          <cell r="B3101">
            <v>16150</v>
          </cell>
          <cell r="C3101" t="str">
            <v>UND</v>
          </cell>
          <cell r="D3101">
            <v>19380</v>
          </cell>
          <cell r="E3101">
            <v>3100.8</v>
          </cell>
          <cell r="F3101">
            <v>22481</v>
          </cell>
        </row>
        <row r="3102">
          <cell r="A3102" t="str">
            <v>INTERRUPTOR CONMUTABLE+SENCILLO</v>
          </cell>
          <cell r="B3102">
            <v>5730</v>
          </cell>
          <cell r="C3102" t="str">
            <v>UND</v>
          </cell>
          <cell r="D3102">
            <v>6876</v>
          </cell>
          <cell r="E3102">
            <v>1100.1600000000001</v>
          </cell>
          <cell r="F3102">
            <v>7976</v>
          </cell>
        </row>
        <row r="3103">
          <cell r="A3103" t="str">
            <v>INTERRUPTOR CONMUTABLE+SENCILLO LUZ PILO</v>
          </cell>
          <cell r="B3103">
            <v>10940</v>
          </cell>
          <cell r="C3103" t="str">
            <v>UND</v>
          </cell>
          <cell r="D3103">
            <v>13128</v>
          </cell>
          <cell r="E3103">
            <v>2100.48</v>
          </cell>
          <cell r="F3103">
            <v>15228</v>
          </cell>
        </row>
        <row r="3104">
          <cell r="A3104" t="str">
            <v>INTERRUPTOR CONMUTABLE+SENCILLO LUZ PILO</v>
          </cell>
          <cell r="B3104">
            <v>10940</v>
          </cell>
          <cell r="C3104" t="str">
            <v>UND</v>
          </cell>
          <cell r="D3104">
            <v>13128</v>
          </cell>
          <cell r="E3104">
            <v>2100.48</v>
          </cell>
          <cell r="F3104">
            <v>15228</v>
          </cell>
        </row>
        <row r="3105">
          <cell r="A3105" t="str">
            <v>INTERRUPTOR CUATRO VIAS BLANCO</v>
          </cell>
          <cell r="B3105">
            <v>11950</v>
          </cell>
          <cell r="C3105" t="str">
            <v>UND</v>
          </cell>
          <cell r="D3105">
            <v>14340</v>
          </cell>
          <cell r="E3105">
            <v>2294.4</v>
          </cell>
          <cell r="F3105">
            <v>16634</v>
          </cell>
        </row>
        <row r="3106">
          <cell r="A3106" t="str">
            <v>INTERRUPTOR CUATRO VIAS BOTON GRANDE</v>
          </cell>
          <cell r="B3106">
            <v>11950</v>
          </cell>
          <cell r="C3106" t="str">
            <v>UND</v>
          </cell>
          <cell r="D3106">
            <v>14340</v>
          </cell>
          <cell r="E3106">
            <v>2294.4</v>
          </cell>
          <cell r="F3106">
            <v>16634</v>
          </cell>
        </row>
        <row r="3107">
          <cell r="A3107" t="str">
            <v>INTERRUPTOR DE CODILLO 2P. 20AMP/120V</v>
          </cell>
          <cell r="B3107">
            <v>12000</v>
          </cell>
          <cell r="C3107" t="str">
            <v>UND</v>
          </cell>
          <cell r="D3107">
            <v>14400</v>
          </cell>
          <cell r="E3107">
            <v>2304</v>
          </cell>
          <cell r="F3107">
            <v>16704</v>
          </cell>
        </row>
        <row r="3108">
          <cell r="A3108" t="str">
            <v>INTERRUPTOR DE PASO</v>
          </cell>
          <cell r="B3108">
            <v>352.79998779296898</v>
          </cell>
          <cell r="C3108" t="str">
            <v>UND</v>
          </cell>
          <cell r="D3108">
            <v>423.35998535156278</v>
          </cell>
          <cell r="E3108">
            <v>67.737597656250045</v>
          </cell>
          <cell r="F3108">
            <v>491</v>
          </cell>
        </row>
        <row r="3109">
          <cell r="A3109" t="str">
            <v>INTERRUPTOR DE PERA 447</v>
          </cell>
          <cell r="B3109">
            <v>473.20001220703097</v>
          </cell>
          <cell r="C3109" t="str">
            <v>UND</v>
          </cell>
          <cell r="D3109">
            <v>567.84001464843709</v>
          </cell>
          <cell r="E3109">
            <v>90.854402343749939</v>
          </cell>
          <cell r="F3109">
            <v>659</v>
          </cell>
        </row>
        <row r="3110">
          <cell r="A3110" t="str">
            <v>INTERRUPTOR DE POCISION 3SE3020-1AA 21MM</v>
          </cell>
          <cell r="B3110">
            <v>35700</v>
          </cell>
          <cell r="C3110" t="str">
            <v>UND</v>
          </cell>
          <cell r="D3110">
            <v>42840</v>
          </cell>
          <cell r="E3110">
            <v>6854.4000000000005</v>
          </cell>
          <cell r="F3110">
            <v>49694</v>
          </cell>
        </row>
        <row r="3111">
          <cell r="A3111" t="str">
            <v>INTERRUPTOR DE POSICION</v>
          </cell>
          <cell r="B3111">
            <v>68000</v>
          </cell>
          <cell r="C3111" t="str">
            <v>UND</v>
          </cell>
          <cell r="D3111">
            <v>81600</v>
          </cell>
          <cell r="E3111">
            <v>13056</v>
          </cell>
          <cell r="F3111">
            <v>94656</v>
          </cell>
        </row>
        <row r="3112">
          <cell r="A3112" t="str">
            <v>INTERRUPTOR DOBLE</v>
          </cell>
          <cell r="B3112">
            <v>4110</v>
          </cell>
          <cell r="C3112" t="str">
            <v>UND</v>
          </cell>
          <cell r="D3112">
            <v>4932</v>
          </cell>
          <cell r="E3112">
            <v>789.12</v>
          </cell>
          <cell r="F3112">
            <v>5721</v>
          </cell>
        </row>
        <row r="3113">
          <cell r="A3113" t="str">
            <v>INTERRUPTOR DOBLE</v>
          </cell>
          <cell r="B3113">
            <v>4612</v>
          </cell>
          <cell r="C3113" t="str">
            <v>UND</v>
          </cell>
          <cell r="D3113">
            <v>5534.4</v>
          </cell>
          <cell r="E3113">
            <v>885.50399999999991</v>
          </cell>
          <cell r="F3113">
            <v>6420</v>
          </cell>
        </row>
        <row r="3114">
          <cell r="A3114" t="str">
            <v>INTERRUPTOR DOBLE</v>
          </cell>
          <cell r="B3114">
            <v>5020</v>
          </cell>
          <cell r="C3114" t="str">
            <v>UND</v>
          </cell>
          <cell r="D3114">
            <v>6024</v>
          </cell>
          <cell r="E3114">
            <v>963.84</v>
          </cell>
          <cell r="F3114">
            <v>6988</v>
          </cell>
        </row>
        <row r="3115">
          <cell r="A3115" t="str">
            <v>INTERRUPTOR DOBLE</v>
          </cell>
          <cell r="B3115">
            <v>5020</v>
          </cell>
          <cell r="C3115" t="str">
            <v>UND</v>
          </cell>
          <cell r="D3115">
            <v>6024</v>
          </cell>
          <cell r="E3115">
            <v>963.84</v>
          </cell>
          <cell r="F3115">
            <v>6988</v>
          </cell>
        </row>
        <row r="3116">
          <cell r="A3116" t="str">
            <v>INTERRUPTOR DOBLE</v>
          </cell>
          <cell r="B3116">
            <v>5123</v>
          </cell>
          <cell r="C3116" t="str">
            <v>UND</v>
          </cell>
          <cell r="D3116">
            <v>6147.5999999999995</v>
          </cell>
          <cell r="E3116">
            <v>983.61599999999999</v>
          </cell>
          <cell r="F3116">
            <v>7131</v>
          </cell>
        </row>
        <row r="3117">
          <cell r="A3117" t="str">
            <v>INTERRUPTOR DOBLE</v>
          </cell>
          <cell r="B3117">
            <v>8510</v>
          </cell>
          <cell r="C3117" t="str">
            <v>UND</v>
          </cell>
          <cell r="D3117">
            <v>10212</v>
          </cell>
          <cell r="E3117">
            <v>1633.92</v>
          </cell>
          <cell r="F3117">
            <v>11846</v>
          </cell>
        </row>
        <row r="3118">
          <cell r="A3118" t="str">
            <v>INTERRUPTOR DOBLE 400 AVE</v>
          </cell>
          <cell r="B3118">
            <v>1170.40002441406</v>
          </cell>
          <cell r="C3118" t="str">
            <v>UND</v>
          </cell>
          <cell r="D3118">
            <v>1404.4800292968719</v>
          </cell>
          <cell r="E3118">
            <v>224.71680468749949</v>
          </cell>
          <cell r="F3118">
            <v>1629</v>
          </cell>
        </row>
        <row r="3119">
          <cell r="A3119" t="str">
            <v>INTERRUPTOR DOBLE AVE</v>
          </cell>
          <cell r="B3119">
            <v>2000</v>
          </cell>
          <cell r="C3119" t="str">
            <v>UND</v>
          </cell>
          <cell r="D3119">
            <v>2400</v>
          </cell>
          <cell r="E3119">
            <v>384</v>
          </cell>
          <cell r="F3119">
            <v>2784</v>
          </cell>
        </row>
        <row r="3120">
          <cell r="A3120" t="str">
            <v>INTERRUPTOR DOBLE AVITARE</v>
          </cell>
          <cell r="B3120">
            <v>2000</v>
          </cell>
          <cell r="C3120" t="str">
            <v>UND</v>
          </cell>
          <cell r="D3120">
            <v>2400</v>
          </cell>
          <cell r="E3120">
            <v>384</v>
          </cell>
          <cell r="F3120">
            <v>2784</v>
          </cell>
        </row>
        <row r="3121">
          <cell r="A3121" t="str">
            <v>INTERRUPTOR DOBLE BLANCO</v>
          </cell>
          <cell r="B3121">
            <v>4110</v>
          </cell>
          <cell r="C3121" t="str">
            <v>UND</v>
          </cell>
          <cell r="D3121">
            <v>4932</v>
          </cell>
          <cell r="E3121">
            <v>789.12</v>
          </cell>
          <cell r="F3121">
            <v>5721</v>
          </cell>
        </row>
        <row r="3122">
          <cell r="A3122" t="str">
            <v>INTERRUPTOR DOBLE BLANCO FUTURA</v>
          </cell>
          <cell r="B3122">
            <v>1655</v>
          </cell>
          <cell r="C3122" t="str">
            <v>UND</v>
          </cell>
          <cell r="D3122">
            <v>1986</v>
          </cell>
          <cell r="E3122">
            <v>317.76</v>
          </cell>
          <cell r="F3122">
            <v>2304</v>
          </cell>
        </row>
        <row r="3123">
          <cell r="A3123" t="str">
            <v>INTERRUPTOR DOBLE LEVINTON</v>
          </cell>
          <cell r="B3123">
            <v>2821</v>
          </cell>
          <cell r="C3123" t="str">
            <v>UND</v>
          </cell>
          <cell r="D3123">
            <v>3385.2</v>
          </cell>
          <cell r="E3123">
            <v>541.63199999999995</v>
          </cell>
          <cell r="F3123">
            <v>3927</v>
          </cell>
        </row>
        <row r="3124">
          <cell r="A3124" t="str">
            <v>INTERRUPTOR DOBLE LUZ PILOTO</v>
          </cell>
          <cell r="B3124">
            <v>6890</v>
          </cell>
          <cell r="C3124" t="str">
            <v>UND</v>
          </cell>
          <cell r="D3124">
            <v>8268</v>
          </cell>
          <cell r="E3124">
            <v>1322.88</v>
          </cell>
          <cell r="F3124">
            <v>9591</v>
          </cell>
        </row>
        <row r="3125">
          <cell r="A3125" t="str">
            <v>INTERRUPTOR DOBLE LUZ PILOTO</v>
          </cell>
          <cell r="B3125">
            <v>7234</v>
          </cell>
          <cell r="C3125" t="str">
            <v>UND</v>
          </cell>
          <cell r="D3125">
            <v>8680.7999999999993</v>
          </cell>
          <cell r="E3125">
            <v>1388.9279999999999</v>
          </cell>
          <cell r="F3125">
            <v>10070</v>
          </cell>
        </row>
        <row r="3126">
          <cell r="A3126" t="str">
            <v>INTERRUPTOR DOBLE LUZ PILOTO</v>
          </cell>
          <cell r="B3126">
            <v>10130</v>
          </cell>
          <cell r="C3126" t="str">
            <v>UND</v>
          </cell>
          <cell r="D3126">
            <v>12156</v>
          </cell>
          <cell r="E3126">
            <v>1944.96</v>
          </cell>
          <cell r="F3126">
            <v>14101</v>
          </cell>
        </row>
        <row r="3127">
          <cell r="A3127" t="str">
            <v>INTERRUPTOR DOBLE LUZ PILOTO</v>
          </cell>
          <cell r="B3127">
            <v>10130</v>
          </cell>
          <cell r="C3127" t="str">
            <v>UND</v>
          </cell>
          <cell r="D3127">
            <v>12156</v>
          </cell>
          <cell r="E3127">
            <v>1944.96</v>
          </cell>
          <cell r="F3127">
            <v>14101</v>
          </cell>
        </row>
        <row r="3128">
          <cell r="A3128" t="str">
            <v>INTERRUPTOR DOBLE LUZ PILOTO</v>
          </cell>
          <cell r="B3128">
            <v>11070</v>
          </cell>
          <cell r="C3128" t="str">
            <v>UND</v>
          </cell>
          <cell r="D3128">
            <v>13284</v>
          </cell>
          <cell r="E3128">
            <v>2125.44</v>
          </cell>
          <cell r="F3128">
            <v>15409</v>
          </cell>
        </row>
        <row r="3129">
          <cell r="A3129" t="str">
            <v>INTERRUPTOR DOBLE MARFIL FUTURA</v>
          </cell>
          <cell r="B3129">
            <v>1655</v>
          </cell>
          <cell r="C3129" t="str">
            <v>UND</v>
          </cell>
          <cell r="D3129">
            <v>1986</v>
          </cell>
          <cell r="E3129">
            <v>317.76</v>
          </cell>
          <cell r="F3129">
            <v>2304</v>
          </cell>
        </row>
        <row r="3130">
          <cell r="A3130" t="str">
            <v>INTERRUPTOR DOBLE MARFIL LUZ PILOTO</v>
          </cell>
          <cell r="B3130">
            <v>8450</v>
          </cell>
          <cell r="C3130" t="str">
            <v>UND</v>
          </cell>
          <cell r="D3130">
            <v>10140</v>
          </cell>
          <cell r="E3130">
            <v>1622.4</v>
          </cell>
          <cell r="F3130">
            <v>11762</v>
          </cell>
        </row>
        <row r="3131">
          <cell r="A3131" t="str">
            <v>INTERRUPTOR DOBLE RIEL 1/20A SMMISSLINE</v>
          </cell>
          <cell r="B3131">
            <v>9800</v>
          </cell>
          <cell r="C3131" t="str">
            <v>UND</v>
          </cell>
          <cell r="D3131">
            <v>11760</v>
          </cell>
          <cell r="E3131">
            <v>1881.6000000000001</v>
          </cell>
          <cell r="F3131">
            <v>13642</v>
          </cell>
        </row>
        <row r="3132">
          <cell r="A3132" t="str">
            <v>INTERRUPTOR DOBLE S/P AVE</v>
          </cell>
          <cell r="B3132">
            <v>1083.59997558594</v>
          </cell>
          <cell r="C3132" t="str">
            <v>UND</v>
          </cell>
          <cell r="D3132">
            <v>1300.3199707031279</v>
          </cell>
          <cell r="E3132">
            <v>208.05119531250045</v>
          </cell>
          <cell r="F3132">
            <v>1508</v>
          </cell>
        </row>
        <row r="3133">
          <cell r="A3133" t="str">
            <v>INTERRUPTOR DOBLE15 AMP /CAJA INTERPERIE</v>
          </cell>
          <cell r="B3133">
            <v>55200</v>
          </cell>
          <cell r="C3133" t="str">
            <v>UND</v>
          </cell>
          <cell r="D3133">
            <v>66240</v>
          </cell>
          <cell r="E3133">
            <v>10598.4</v>
          </cell>
          <cell r="F3133">
            <v>76838</v>
          </cell>
        </row>
        <row r="3134">
          <cell r="A3134" t="str">
            <v>INTERRUPTOR ENCHUFABLE 1X15 AVE</v>
          </cell>
          <cell r="B3134">
            <v>1692.59997558594</v>
          </cell>
          <cell r="C3134" t="str">
            <v>UND</v>
          </cell>
          <cell r="D3134">
            <v>2031.1199707031278</v>
          </cell>
          <cell r="E3134">
            <v>324.97919531250045</v>
          </cell>
          <cell r="F3134">
            <v>2356</v>
          </cell>
        </row>
        <row r="3135">
          <cell r="A3135" t="str">
            <v>INTERRUPTOR ENCHUFABLE 1X30</v>
          </cell>
          <cell r="B3135">
            <v>2000</v>
          </cell>
          <cell r="C3135" t="str">
            <v>UND</v>
          </cell>
          <cell r="D3135">
            <v>2400</v>
          </cell>
          <cell r="E3135">
            <v>384</v>
          </cell>
          <cell r="F3135">
            <v>2784</v>
          </cell>
        </row>
        <row r="3136">
          <cell r="A3136" t="str">
            <v>INTERRUPTOR ENCHUFABLE 1X30 AVE</v>
          </cell>
          <cell r="B3136">
            <v>1692.59997558594</v>
          </cell>
          <cell r="C3136" t="str">
            <v>UND</v>
          </cell>
          <cell r="D3136">
            <v>2031.1199707031278</v>
          </cell>
          <cell r="E3136">
            <v>324.97919531250045</v>
          </cell>
          <cell r="F3136">
            <v>2356</v>
          </cell>
        </row>
        <row r="3137">
          <cell r="A3137" t="str">
            <v>INTERRUPTOR ENCHUFABLE 1X40 AVE</v>
          </cell>
          <cell r="B3137">
            <v>1692.59997558594</v>
          </cell>
          <cell r="C3137" t="str">
            <v>UND</v>
          </cell>
          <cell r="D3137">
            <v>2031.1199707031278</v>
          </cell>
          <cell r="E3137">
            <v>324.97919531250045</v>
          </cell>
          <cell r="F3137">
            <v>2356</v>
          </cell>
        </row>
        <row r="3138">
          <cell r="A3138" t="str">
            <v>INTERRUPTOR ENCHUFABLE 1X50 AVE</v>
          </cell>
          <cell r="B3138">
            <v>1692.59997558594</v>
          </cell>
          <cell r="C3138" t="str">
            <v>UND</v>
          </cell>
          <cell r="D3138">
            <v>2031.1199707031278</v>
          </cell>
          <cell r="E3138">
            <v>324.97919531250045</v>
          </cell>
          <cell r="F3138">
            <v>2356</v>
          </cell>
        </row>
        <row r="3139">
          <cell r="A3139" t="str">
            <v>INTERRUPTOR ENCHUFABLE 2X50</v>
          </cell>
          <cell r="B3139">
            <v>2000</v>
          </cell>
          <cell r="C3139" t="str">
            <v>UND</v>
          </cell>
          <cell r="D3139">
            <v>2400</v>
          </cell>
          <cell r="E3139">
            <v>384</v>
          </cell>
          <cell r="F3139">
            <v>2784</v>
          </cell>
        </row>
        <row r="3140">
          <cell r="A3140" t="str">
            <v>INTERRUPTOR ENCHUFABLE 3X50 AVE</v>
          </cell>
          <cell r="B3140">
            <v>2000</v>
          </cell>
          <cell r="C3140" t="str">
            <v>UND</v>
          </cell>
          <cell r="D3140">
            <v>2400</v>
          </cell>
          <cell r="E3140">
            <v>384</v>
          </cell>
          <cell r="F3140">
            <v>2784</v>
          </cell>
        </row>
        <row r="3141">
          <cell r="A3141" t="str">
            <v>INTERRUPTOR ENCHUFABLE QP3100AMP</v>
          </cell>
          <cell r="B3141">
            <v>62600</v>
          </cell>
          <cell r="C3141" t="str">
            <v>UND</v>
          </cell>
          <cell r="D3141">
            <v>75120</v>
          </cell>
          <cell r="E3141">
            <v>12019.2</v>
          </cell>
          <cell r="F3141">
            <v>87139</v>
          </cell>
        </row>
        <row r="3142">
          <cell r="A3142" t="str">
            <v>INTERRUPTOR ENCHUFABLE QP330AMP.</v>
          </cell>
          <cell r="B3142">
            <v>52100</v>
          </cell>
          <cell r="C3142" t="str">
            <v>UND</v>
          </cell>
          <cell r="D3142">
            <v>62520</v>
          </cell>
          <cell r="E3142">
            <v>10003.200000000001</v>
          </cell>
          <cell r="F3142">
            <v>72523</v>
          </cell>
        </row>
        <row r="3143">
          <cell r="A3143" t="str">
            <v>INTERRUPTOR ENCHUFABLE QP350AMP.</v>
          </cell>
          <cell r="B3143">
            <v>52100</v>
          </cell>
          <cell r="C3143" t="str">
            <v>UND</v>
          </cell>
          <cell r="D3143">
            <v>62520</v>
          </cell>
          <cell r="E3143">
            <v>10003.200000000001</v>
          </cell>
          <cell r="F3143">
            <v>72523</v>
          </cell>
        </row>
        <row r="3144">
          <cell r="A3144" t="str">
            <v>INTERRUPTOR ENCHUFABLE QP380AMP.</v>
          </cell>
          <cell r="B3144">
            <v>62600</v>
          </cell>
          <cell r="C3144" t="str">
            <v>UND</v>
          </cell>
          <cell r="D3144">
            <v>75120</v>
          </cell>
          <cell r="E3144">
            <v>12019.2</v>
          </cell>
          <cell r="F3144">
            <v>87139</v>
          </cell>
        </row>
        <row r="3145">
          <cell r="A3145" t="str">
            <v>INTERRUPTOR ENCHUFABLE TIPO Q220</v>
          </cell>
          <cell r="B3145">
            <v>18300</v>
          </cell>
          <cell r="C3145" t="str">
            <v>UND</v>
          </cell>
          <cell r="D3145">
            <v>21960</v>
          </cell>
          <cell r="E3145">
            <v>3513.6</v>
          </cell>
          <cell r="F3145">
            <v>25474</v>
          </cell>
        </row>
        <row r="3146">
          <cell r="A3146" t="str">
            <v>INTERRUPTOR ENCHUFABLE TIPO QP Q230</v>
          </cell>
          <cell r="B3146">
            <v>18300</v>
          </cell>
          <cell r="C3146" t="str">
            <v>UND</v>
          </cell>
          <cell r="D3146">
            <v>21960</v>
          </cell>
          <cell r="E3146">
            <v>3513.6</v>
          </cell>
          <cell r="F3146">
            <v>25474</v>
          </cell>
        </row>
        <row r="3147">
          <cell r="A3147" t="str">
            <v>INTERRUPTOR ENCHUFABLE TIPO QP Q340</v>
          </cell>
          <cell r="B3147">
            <v>52100</v>
          </cell>
          <cell r="C3147" t="str">
            <v>UND</v>
          </cell>
          <cell r="D3147">
            <v>62520</v>
          </cell>
          <cell r="E3147">
            <v>10003.200000000001</v>
          </cell>
          <cell r="F3147">
            <v>72523</v>
          </cell>
        </row>
        <row r="3148">
          <cell r="A3148" t="str">
            <v>INTERRUPTOR ENCHUFABLE TIPO QP Q360</v>
          </cell>
          <cell r="B3148">
            <v>62600</v>
          </cell>
          <cell r="C3148" t="str">
            <v>UND</v>
          </cell>
          <cell r="D3148">
            <v>75120</v>
          </cell>
          <cell r="E3148">
            <v>12019.2</v>
          </cell>
          <cell r="F3148">
            <v>87139</v>
          </cell>
        </row>
        <row r="3149">
          <cell r="A3149" t="str">
            <v>INTERRUPTOR FIJO 160A. ABB</v>
          </cell>
          <cell r="B3149">
            <v>267844</v>
          </cell>
          <cell r="C3149" t="str">
            <v>UND</v>
          </cell>
          <cell r="D3149">
            <v>321412.8</v>
          </cell>
          <cell r="E3149">
            <v>51426.048000000003</v>
          </cell>
          <cell r="F3149">
            <v>372839</v>
          </cell>
        </row>
        <row r="3150">
          <cell r="A3150" t="str">
            <v>INTERRUPTOR G.E.</v>
          </cell>
          <cell r="B3150">
            <v>453600</v>
          </cell>
          <cell r="C3150" t="str">
            <v>UND</v>
          </cell>
          <cell r="D3150">
            <v>544320</v>
          </cell>
          <cell r="E3150">
            <v>87091.199999999997</v>
          </cell>
          <cell r="F3150">
            <v>631411</v>
          </cell>
        </row>
        <row r="3151">
          <cell r="A3151" t="str">
            <v>INTERRUPTOR GENERAL ELECTRIC (SKHA26AT12</v>
          </cell>
          <cell r="B3151">
            <v>453600</v>
          </cell>
          <cell r="C3151" t="str">
            <v>UND</v>
          </cell>
          <cell r="D3151">
            <v>544320</v>
          </cell>
          <cell r="E3151">
            <v>87091.199999999997</v>
          </cell>
          <cell r="F3151">
            <v>631411</v>
          </cell>
        </row>
        <row r="3152">
          <cell r="A3152" t="str">
            <v>INTERRUPTOR GENERAL ELECTRIC 3x15 A EHB</v>
          </cell>
          <cell r="B3152">
            <v>85260</v>
          </cell>
          <cell r="C3152" t="str">
            <v>UND</v>
          </cell>
          <cell r="D3152">
            <v>102312</v>
          </cell>
          <cell r="E3152">
            <v>16369.92</v>
          </cell>
          <cell r="F3152">
            <v>118682</v>
          </cell>
        </row>
        <row r="3153">
          <cell r="A3153" t="str">
            <v>INTERRUPTOR GENERAL ELECTRIC 3X30A TEB</v>
          </cell>
          <cell r="B3153">
            <v>85260</v>
          </cell>
          <cell r="C3153" t="str">
            <v>UND</v>
          </cell>
          <cell r="D3153">
            <v>102312</v>
          </cell>
          <cell r="E3153">
            <v>16369.92</v>
          </cell>
          <cell r="F3153">
            <v>118682</v>
          </cell>
        </row>
        <row r="3154">
          <cell r="A3154" t="str">
            <v>INTERRUPTOR GENERAL ELECTRIC 3X50AMP.</v>
          </cell>
          <cell r="B3154">
            <v>104000</v>
          </cell>
          <cell r="C3154" t="str">
            <v>UND</v>
          </cell>
          <cell r="D3154">
            <v>124800</v>
          </cell>
          <cell r="E3154">
            <v>19968</v>
          </cell>
          <cell r="F3154">
            <v>144768</v>
          </cell>
        </row>
        <row r="3155">
          <cell r="A3155" t="str">
            <v>INTERRUPTOR GENERAL POWER</v>
          </cell>
          <cell r="B3155">
            <v>447200</v>
          </cell>
          <cell r="C3155" t="str">
            <v>UND</v>
          </cell>
          <cell r="D3155">
            <v>536640</v>
          </cell>
          <cell r="E3155">
            <v>85862.400000000009</v>
          </cell>
          <cell r="F3155">
            <v>622502</v>
          </cell>
        </row>
        <row r="3156">
          <cell r="A3156" t="str">
            <v>INTERRUPTOR GENERAL POWER</v>
          </cell>
          <cell r="B3156">
            <v>602000</v>
          </cell>
          <cell r="C3156" t="str">
            <v>UND</v>
          </cell>
          <cell r="D3156">
            <v>722400</v>
          </cell>
          <cell r="E3156">
            <v>115584</v>
          </cell>
          <cell r="F3156">
            <v>837984</v>
          </cell>
        </row>
        <row r="3157">
          <cell r="A3157" t="str">
            <v>INTERRUPTOR GHC-20A</v>
          </cell>
          <cell r="B3157">
            <v>2000</v>
          </cell>
          <cell r="C3157" t="str">
            <v>UND</v>
          </cell>
          <cell r="D3157">
            <v>2400</v>
          </cell>
          <cell r="E3157">
            <v>384</v>
          </cell>
          <cell r="F3157">
            <v>2784</v>
          </cell>
        </row>
        <row r="3158">
          <cell r="A3158" t="str">
            <v>INTERRUPTOR HQP 1X50 EXE AVE</v>
          </cell>
          <cell r="B3158">
            <v>1776.59997558594</v>
          </cell>
          <cell r="C3158" t="str">
            <v>UND</v>
          </cell>
          <cell r="D3158">
            <v>2131.919970703128</v>
          </cell>
          <cell r="E3158">
            <v>341.10719531250049</v>
          </cell>
          <cell r="F3158">
            <v>2473</v>
          </cell>
        </row>
        <row r="3159">
          <cell r="A3159" t="str">
            <v>INTERRUPTOR INDUSTRIAL 3X30 ABS53 GOLDST</v>
          </cell>
          <cell r="B3159">
            <v>29726.199218749996</v>
          </cell>
          <cell r="C3159" t="str">
            <v>UND</v>
          </cell>
          <cell r="D3159">
            <v>35671.439062499994</v>
          </cell>
          <cell r="E3159">
            <v>5707.4302499999994</v>
          </cell>
          <cell r="F3159">
            <v>41379</v>
          </cell>
        </row>
        <row r="3160">
          <cell r="A3160" t="str">
            <v>INTERRUPTOR MULTI 9 70A</v>
          </cell>
          <cell r="B3160">
            <v>2000</v>
          </cell>
          <cell r="C3160" t="str">
            <v>UND</v>
          </cell>
          <cell r="D3160">
            <v>2400</v>
          </cell>
          <cell r="E3160">
            <v>384</v>
          </cell>
          <cell r="F3160">
            <v>2784</v>
          </cell>
        </row>
        <row r="3161">
          <cell r="A3161" t="str">
            <v>INTERRUPTOR NO AUTOM.1X100 ENCHUFA AVE</v>
          </cell>
          <cell r="B3161">
            <v>2000</v>
          </cell>
          <cell r="C3161" t="str">
            <v>UND</v>
          </cell>
          <cell r="D3161">
            <v>2400</v>
          </cell>
          <cell r="E3161">
            <v>384</v>
          </cell>
          <cell r="F3161">
            <v>2784</v>
          </cell>
        </row>
        <row r="3162">
          <cell r="A3162" t="str">
            <v>INTERRUPTOR POSICION PALANCA RODILLO</v>
          </cell>
          <cell r="B3162">
            <v>89300</v>
          </cell>
          <cell r="C3162" t="str">
            <v>UND</v>
          </cell>
          <cell r="D3162">
            <v>107160</v>
          </cell>
          <cell r="E3162">
            <v>17145.599999999999</v>
          </cell>
          <cell r="F3162">
            <v>124306</v>
          </cell>
        </row>
        <row r="3163">
          <cell r="A3163" t="str">
            <v>INTERRUPTOR POSICION PALANCA RODILLO</v>
          </cell>
          <cell r="B3163">
            <v>148100</v>
          </cell>
          <cell r="C3163" t="str">
            <v>UND</v>
          </cell>
          <cell r="D3163">
            <v>177720</v>
          </cell>
          <cell r="E3163">
            <v>28435.200000000001</v>
          </cell>
          <cell r="F3163">
            <v>206155</v>
          </cell>
        </row>
        <row r="3164">
          <cell r="A3164" t="str">
            <v>INTERRUPTOR PULSADOR ACERO FREED-PORT</v>
          </cell>
          <cell r="B3164">
            <v>2000</v>
          </cell>
          <cell r="C3164" t="str">
            <v>UND</v>
          </cell>
          <cell r="D3164">
            <v>2400</v>
          </cell>
          <cell r="E3164">
            <v>384</v>
          </cell>
          <cell r="F3164">
            <v>2784</v>
          </cell>
        </row>
        <row r="3165">
          <cell r="A3165" t="str">
            <v>INTERRUPTOR PULSADOR ACREO SQUARED</v>
          </cell>
          <cell r="B3165">
            <v>2000</v>
          </cell>
          <cell r="C3165" t="str">
            <v>UND</v>
          </cell>
          <cell r="D3165">
            <v>2400</v>
          </cell>
          <cell r="E3165">
            <v>384</v>
          </cell>
          <cell r="F3165">
            <v>2784</v>
          </cell>
        </row>
        <row r="3166">
          <cell r="A3166" t="str">
            <v>INTERRUPTOR PULSADOR PLASTICO AGUT</v>
          </cell>
          <cell r="B3166">
            <v>2000</v>
          </cell>
          <cell r="C3166" t="str">
            <v>UND</v>
          </cell>
          <cell r="D3166">
            <v>2400</v>
          </cell>
          <cell r="E3166">
            <v>384</v>
          </cell>
          <cell r="F3166">
            <v>2784</v>
          </cell>
        </row>
        <row r="3167">
          <cell r="A3167" t="str">
            <v>INTERRUPTOR PULSADOR ROLDANA SIEMENS</v>
          </cell>
          <cell r="B3167">
            <v>2000</v>
          </cell>
          <cell r="C3167" t="str">
            <v>UND</v>
          </cell>
          <cell r="D3167">
            <v>2400</v>
          </cell>
          <cell r="E3167">
            <v>384</v>
          </cell>
          <cell r="F3167">
            <v>2784</v>
          </cell>
        </row>
        <row r="3168">
          <cell r="A3168" t="str">
            <v>INTERRUPTOR QPX-3015</v>
          </cell>
          <cell r="B3168">
            <v>2000</v>
          </cell>
          <cell r="C3168" t="str">
            <v>UND</v>
          </cell>
          <cell r="D3168">
            <v>2400</v>
          </cell>
          <cell r="E3168">
            <v>384</v>
          </cell>
          <cell r="F3168">
            <v>2784</v>
          </cell>
        </row>
        <row r="3169">
          <cell r="A3169" t="str">
            <v>INTERRUPTOR QPX-3020</v>
          </cell>
          <cell r="B3169">
            <v>2000</v>
          </cell>
          <cell r="C3169" t="str">
            <v>UND</v>
          </cell>
          <cell r="D3169">
            <v>2400</v>
          </cell>
          <cell r="E3169">
            <v>384</v>
          </cell>
          <cell r="F3169">
            <v>2784</v>
          </cell>
        </row>
        <row r="3170">
          <cell r="A3170" t="str">
            <v>INTERRUPTOR SENCILLO</v>
          </cell>
          <cell r="B3170">
            <v>3390</v>
          </cell>
          <cell r="C3170" t="str">
            <v>UND</v>
          </cell>
          <cell r="D3170">
            <v>4068</v>
          </cell>
          <cell r="E3170">
            <v>650.88</v>
          </cell>
          <cell r="F3170">
            <v>4719</v>
          </cell>
        </row>
        <row r="3171">
          <cell r="A3171" t="str">
            <v>INTERRUPTOR SENCILLO</v>
          </cell>
          <cell r="B3171">
            <v>3390</v>
          </cell>
          <cell r="C3171" t="str">
            <v>UND</v>
          </cell>
          <cell r="D3171">
            <v>4068</v>
          </cell>
          <cell r="E3171">
            <v>650.88</v>
          </cell>
          <cell r="F3171">
            <v>4719</v>
          </cell>
        </row>
        <row r="3172">
          <cell r="A3172" t="str">
            <v>INTERRUPTOR SENCILLO</v>
          </cell>
          <cell r="B3172">
            <v>6170</v>
          </cell>
          <cell r="C3172" t="str">
            <v>UND</v>
          </cell>
          <cell r="D3172">
            <v>7404</v>
          </cell>
          <cell r="E3172">
            <v>1184.6400000000001</v>
          </cell>
          <cell r="F3172">
            <v>8589</v>
          </cell>
        </row>
        <row r="3173">
          <cell r="A3173" t="str">
            <v>INTERRUPTOR SENCILLO</v>
          </cell>
          <cell r="B3173">
            <v>6170</v>
          </cell>
          <cell r="C3173" t="str">
            <v>UND</v>
          </cell>
          <cell r="D3173">
            <v>7404</v>
          </cell>
          <cell r="E3173">
            <v>1184.6400000000001</v>
          </cell>
          <cell r="F3173">
            <v>8589</v>
          </cell>
        </row>
        <row r="3174">
          <cell r="A3174" t="str">
            <v>INTERRUPTOR SENCILLO</v>
          </cell>
          <cell r="B3174">
            <v>6240</v>
          </cell>
          <cell r="C3174" t="str">
            <v>UND</v>
          </cell>
          <cell r="D3174">
            <v>7488</v>
          </cell>
          <cell r="E3174">
            <v>1198.08</v>
          </cell>
          <cell r="F3174">
            <v>8686</v>
          </cell>
        </row>
        <row r="3175">
          <cell r="A3175" t="str">
            <v>INTERRUPTOR SENCILLO</v>
          </cell>
          <cell r="B3175">
            <v>6250</v>
          </cell>
          <cell r="C3175" t="str">
            <v>UND</v>
          </cell>
          <cell r="D3175">
            <v>7500</v>
          </cell>
          <cell r="E3175">
            <v>1200</v>
          </cell>
          <cell r="F3175">
            <v>8700</v>
          </cell>
        </row>
        <row r="3176">
          <cell r="A3176" t="str">
            <v>INTERRUPTOR SENCILLO BLANCO</v>
          </cell>
          <cell r="B3176">
            <v>2940</v>
          </cell>
          <cell r="C3176" t="str">
            <v>UND</v>
          </cell>
          <cell r="D3176">
            <v>3528</v>
          </cell>
          <cell r="E3176">
            <v>564.48</v>
          </cell>
          <cell r="F3176">
            <v>4092</v>
          </cell>
        </row>
        <row r="3177">
          <cell r="A3177" t="str">
            <v>INTERRUPTOR SENCILLO BLANCO FUTURA</v>
          </cell>
          <cell r="B3177">
            <v>1180</v>
          </cell>
          <cell r="C3177" t="str">
            <v>UND</v>
          </cell>
          <cell r="D3177">
            <v>1416</v>
          </cell>
          <cell r="E3177">
            <v>226.56</v>
          </cell>
          <cell r="F3177">
            <v>1643</v>
          </cell>
        </row>
        <row r="3178">
          <cell r="A3178" t="str">
            <v>INTERRUPTOR SENCILLO DE SOBREPONER BTP</v>
          </cell>
          <cell r="B3178">
            <v>1600</v>
          </cell>
          <cell r="C3178" t="str">
            <v>UND</v>
          </cell>
          <cell r="D3178">
            <v>1920</v>
          </cell>
          <cell r="E3178">
            <v>307.2</v>
          </cell>
          <cell r="F3178">
            <v>2227</v>
          </cell>
        </row>
        <row r="3179">
          <cell r="A3179" t="str">
            <v>INTERRUPTOR SENCILLO EDELUX</v>
          </cell>
          <cell r="B3179">
            <v>775.59997558593795</v>
          </cell>
          <cell r="C3179" t="str">
            <v>UND</v>
          </cell>
          <cell r="D3179">
            <v>930.71997070312545</v>
          </cell>
          <cell r="E3179">
            <v>148.91519531250009</v>
          </cell>
          <cell r="F3179">
            <v>1080</v>
          </cell>
        </row>
        <row r="3180">
          <cell r="A3180" t="str">
            <v>INTERRUPTOR SENCILLO LEVINTON</v>
          </cell>
          <cell r="B3180">
            <v>1128.40002441406</v>
          </cell>
          <cell r="C3180" t="str">
            <v>UND</v>
          </cell>
          <cell r="D3180">
            <v>1354.080029296872</v>
          </cell>
          <cell r="E3180">
            <v>216.65280468749953</v>
          </cell>
          <cell r="F3180">
            <v>1571</v>
          </cell>
        </row>
        <row r="3181">
          <cell r="A3181" t="str">
            <v>INTERRUPTOR SENCILLO LINEA AMBIA(MARFIL)</v>
          </cell>
          <cell r="B3181">
            <v>2940</v>
          </cell>
          <cell r="C3181" t="str">
            <v>UND</v>
          </cell>
          <cell r="D3181">
            <v>3528</v>
          </cell>
          <cell r="E3181">
            <v>564.48</v>
          </cell>
          <cell r="F3181">
            <v>4092</v>
          </cell>
        </row>
        <row r="3182">
          <cell r="A3182" t="str">
            <v>INTERRUPTOR SENCILLO LUZ PILOTO</v>
          </cell>
          <cell r="B3182">
            <v>4920</v>
          </cell>
          <cell r="C3182" t="str">
            <v>UND</v>
          </cell>
          <cell r="D3182">
            <v>5904</v>
          </cell>
          <cell r="E3182">
            <v>944.64</v>
          </cell>
          <cell r="F3182">
            <v>6849</v>
          </cell>
        </row>
        <row r="3183">
          <cell r="A3183" t="str">
            <v>INTERRUPTOR SENCILLO LUZ PILOTO</v>
          </cell>
          <cell r="B3183">
            <v>5210</v>
          </cell>
          <cell r="C3183" t="str">
            <v>UND</v>
          </cell>
          <cell r="D3183">
            <v>6252</v>
          </cell>
          <cell r="E3183">
            <v>1000.32</v>
          </cell>
          <cell r="F3183">
            <v>7252</v>
          </cell>
        </row>
        <row r="3184">
          <cell r="A3184" t="str">
            <v>INTERRUPTOR SENCILLO LUZ PILOTO</v>
          </cell>
          <cell r="B3184">
            <v>6070</v>
          </cell>
          <cell r="C3184" t="str">
            <v>UND</v>
          </cell>
          <cell r="D3184">
            <v>7284</v>
          </cell>
          <cell r="E3184">
            <v>1165.44</v>
          </cell>
          <cell r="F3184">
            <v>8449</v>
          </cell>
        </row>
        <row r="3185">
          <cell r="A3185" t="str">
            <v>INTERRUPTOR SENCILLO LUZ PILOTO</v>
          </cell>
          <cell r="B3185">
            <v>6070</v>
          </cell>
          <cell r="C3185" t="str">
            <v>UND</v>
          </cell>
          <cell r="D3185">
            <v>7284</v>
          </cell>
          <cell r="E3185">
            <v>1165.44</v>
          </cell>
          <cell r="F3185">
            <v>8449</v>
          </cell>
        </row>
        <row r="3186">
          <cell r="A3186" t="str">
            <v>INTERRUPTOR SENCILLO LUZ PILOTO</v>
          </cell>
          <cell r="B3186">
            <v>7550</v>
          </cell>
          <cell r="C3186" t="str">
            <v>UND</v>
          </cell>
          <cell r="D3186">
            <v>9060</v>
          </cell>
          <cell r="E3186">
            <v>1449.6000000000001</v>
          </cell>
          <cell r="F3186">
            <v>10510</v>
          </cell>
        </row>
        <row r="3187">
          <cell r="A3187" t="str">
            <v>INTERRUPTOR SENCILLO LUZ PILOTO</v>
          </cell>
          <cell r="B3187">
            <v>7780</v>
          </cell>
          <cell r="C3187" t="str">
            <v>UND</v>
          </cell>
          <cell r="D3187">
            <v>9336</v>
          </cell>
          <cell r="E3187">
            <v>1493.76</v>
          </cell>
          <cell r="F3187">
            <v>10830</v>
          </cell>
        </row>
        <row r="3188">
          <cell r="A3188" t="str">
            <v>INTERRUPTOR SENCILLO LUZ PILOTO</v>
          </cell>
          <cell r="B3188">
            <v>8370</v>
          </cell>
          <cell r="C3188" t="str">
            <v>UND</v>
          </cell>
          <cell r="D3188">
            <v>10044</v>
          </cell>
          <cell r="E3188">
            <v>1607.04</v>
          </cell>
          <cell r="F3188">
            <v>11651</v>
          </cell>
        </row>
        <row r="3189">
          <cell r="A3189" t="str">
            <v>INTERRUPTOR SENCILLO LUZ PILOTO GRIS</v>
          </cell>
          <cell r="B3189">
            <v>7780</v>
          </cell>
          <cell r="C3189" t="str">
            <v>UND</v>
          </cell>
          <cell r="D3189">
            <v>9336</v>
          </cell>
          <cell r="E3189">
            <v>1493.76</v>
          </cell>
          <cell r="F3189">
            <v>10830</v>
          </cell>
        </row>
        <row r="3190">
          <cell r="A3190" t="str">
            <v>INTERRUPTOR SENCILLO MARFIL</v>
          </cell>
          <cell r="B3190">
            <v>6250</v>
          </cell>
          <cell r="C3190" t="str">
            <v>UND</v>
          </cell>
          <cell r="D3190">
            <v>7500</v>
          </cell>
          <cell r="E3190">
            <v>1200</v>
          </cell>
          <cell r="F3190">
            <v>8700</v>
          </cell>
        </row>
        <row r="3191">
          <cell r="A3191" t="str">
            <v>INTERRUPTOR SENCILLO MARFIL FUTURA</v>
          </cell>
          <cell r="B3191">
            <v>1180</v>
          </cell>
          <cell r="C3191" t="str">
            <v>UND</v>
          </cell>
          <cell r="D3191">
            <v>1416</v>
          </cell>
          <cell r="E3191">
            <v>226.56</v>
          </cell>
          <cell r="F3191">
            <v>1643</v>
          </cell>
        </row>
        <row r="3192">
          <cell r="A3192" t="str">
            <v>INTERRUPTOR SENCILLO MODULO AVE</v>
          </cell>
          <cell r="B3192">
            <v>2000</v>
          </cell>
          <cell r="C3192" t="str">
            <v>UND</v>
          </cell>
          <cell r="D3192">
            <v>2400</v>
          </cell>
          <cell r="E3192">
            <v>384</v>
          </cell>
          <cell r="F3192">
            <v>2784</v>
          </cell>
        </row>
        <row r="3193">
          <cell r="A3193" t="str">
            <v>INTERRUPTOR SENCILLO S/P AVE</v>
          </cell>
          <cell r="B3193">
            <v>600.59997558593795</v>
          </cell>
          <cell r="C3193" t="str">
            <v>UND</v>
          </cell>
          <cell r="D3193">
            <v>720.71997070312557</v>
          </cell>
          <cell r="E3193">
            <v>115.31519531250009</v>
          </cell>
          <cell r="F3193">
            <v>836</v>
          </cell>
        </row>
        <row r="3194">
          <cell r="A3194" t="str">
            <v>INTERRUPTOR SENCILLO+INTERRUPTOR CONMUTA</v>
          </cell>
          <cell r="B3194">
            <v>6279</v>
          </cell>
          <cell r="C3194" t="str">
            <v>UND</v>
          </cell>
          <cell r="D3194">
            <v>7534.7999999999993</v>
          </cell>
          <cell r="E3194">
            <v>1205.568</v>
          </cell>
          <cell r="F3194">
            <v>8740</v>
          </cell>
        </row>
        <row r="3195">
          <cell r="A3195" t="str">
            <v>INTERRUPTOR SENCILLO15 AMP. CAJA/INTERPE</v>
          </cell>
          <cell r="B3195">
            <v>46000</v>
          </cell>
          <cell r="C3195" t="str">
            <v>UND</v>
          </cell>
          <cell r="D3195">
            <v>55200</v>
          </cell>
          <cell r="E3195">
            <v>8832</v>
          </cell>
          <cell r="F3195">
            <v>64032</v>
          </cell>
        </row>
        <row r="3196">
          <cell r="A3196" t="str">
            <v>INTERRUPTOR SIN PALANCA SQUARED</v>
          </cell>
          <cell r="B3196">
            <v>2000</v>
          </cell>
          <cell r="C3196" t="str">
            <v>UND</v>
          </cell>
          <cell r="D3196">
            <v>2400</v>
          </cell>
          <cell r="E3196">
            <v>384</v>
          </cell>
          <cell r="F3196">
            <v>2784</v>
          </cell>
        </row>
        <row r="3197">
          <cell r="A3197" t="str">
            <v>INTERRUPTOR SOBRE RIEL 10AMP REF:BKMG GO</v>
          </cell>
          <cell r="B3197">
            <v>4232.2001953124991</v>
          </cell>
          <cell r="C3197" t="str">
            <v>UND</v>
          </cell>
          <cell r="D3197">
            <v>5078.6402343749987</v>
          </cell>
          <cell r="E3197">
            <v>812.58243749999986</v>
          </cell>
          <cell r="F3197">
            <v>5891</v>
          </cell>
        </row>
        <row r="3198">
          <cell r="A3198" t="str">
            <v>INTERRUPTOR SOBRE RIEL 1X10AMP REF:GS</v>
          </cell>
          <cell r="B3198">
            <v>5642</v>
          </cell>
          <cell r="C3198" t="str">
            <v>UND</v>
          </cell>
          <cell r="D3198">
            <v>6770.4</v>
          </cell>
          <cell r="E3198">
            <v>1083.2639999999999</v>
          </cell>
          <cell r="F3198">
            <v>7854</v>
          </cell>
        </row>
        <row r="3199">
          <cell r="A3199" t="str">
            <v>INTERRUPTOR SOBRE RIEL 1X3.02.302</v>
          </cell>
          <cell r="B3199">
            <v>2000</v>
          </cell>
          <cell r="C3199" t="str">
            <v>UND</v>
          </cell>
          <cell r="D3199">
            <v>2400</v>
          </cell>
          <cell r="E3199">
            <v>384</v>
          </cell>
          <cell r="F3199">
            <v>2784</v>
          </cell>
        </row>
        <row r="3200">
          <cell r="A3200" t="str">
            <v>INTERRUPTOR SOBRE RIEL 2X10AMP REF:02334</v>
          </cell>
          <cell r="B3200">
            <v>15374.799804687498</v>
          </cell>
          <cell r="C3200" t="str">
            <v>UND</v>
          </cell>
          <cell r="D3200">
            <v>18449.759765624996</v>
          </cell>
          <cell r="E3200">
            <v>2951.9615624999997</v>
          </cell>
          <cell r="F3200">
            <v>21402</v>
          </cell>
        </row>
        <row r="3201">
          <cell r="A3201" t="str">
            <v>INTERRUPTOR SOBRE RIEL 2X16AMP REF:02335</v>
          </cell>
          <cell r="B3201">
            <v>15374.799804687498</v>
          </cell>
          <cell r="C3201" t="str">
            <v>UND</v>
          </cell>
          <cell r="D3201">
            <v>18449.759765624996</v>
          </cell>
          <cell r="E3201">
            <v>2951.9615624999997</v>
          </cell>
          <cell r="F3201">
            <v>21402</v>
          </cell>
        </row>
        <row r="3202">
          <cell r="A3202" t="str">
            <v>INTERRUPTOR SOBREPONER 2X50</v>
          </cell>
          <cell r="B3202">
            <v>2000</v>
          </cell>
          <cell r="C3202" t="str">
            <v>UND</v>
          </cell>
          <cell r="D3202">
            <v>2400</v>
          </cell>
          <cell r="E3202">
            <v>384</v>
          </cell>
          <cell r="F3202">
            <v>2784</v>
          </cell>
        </row>
        <row r="3203">
          <cell r="A3203" t="str">
            <v>INTERRUPTOR SOBREPONER 3X75 FUCE</v>
          </cell>
          <cell r="B3203">
            <v>2000</v>
          </cell>
          <cell r="C3203" t="str">
            <v>UND</v>
          </cell>
          <cell r="D3203">
            <v>2400</v>
          </cell>
          <cell r="E3203">
            <v>384</v>
          </cell>
          <cell r="F3203">
            <v>2784</v>
          </cell>
        </row>
        <row r="3204">
          <cell r="A3204" t="str">
            <v>INTERRUPTOR SOBREPONER MARCA-LG2X30</v>
          </cell>
          <cell r="B3204">
            <v>18000</v>
          </cell>
          <cell r="C3204" t="str">
            <v>UND</v>
          </cell>
          <cell r="D3204">
            <v>21600</v>
          </cell>
          <cell r="E3204">
            <v>3456</v>
          </cell>
          <cell r="F3204">
            <v>25056</v>
          </cell>
        </row>
        <row r="3205">
          <cell r="A3205" t="str">
            <v>INTERRUPTOR TAQ 3X175 GE</v>
          </cell>
          <cell r="B3205">
            <v>215807.20312500003</v>
          </cell>
          <cell r="C3205" t="str">
            <v>UND</v>
          </cell>
          <cell r="D3205">
            <v>258968.64375000002</v>
          </cell>
          <cell r="E3205">
            <v>41434.983</v>
          </cell>
          <cell r="F3205">
            <v>300404</v>
          </cell>
        </row>
        <row r="3206">
          <cell r="A3206" t="str">
            <v>INTERRUPTOR TEB 40A G,E,</v>
          </cell>
          <cell r="B3206">
            <v>2000</v>
          </cell>
          <cell r="C3206" t="str">
            <v>UND</v>
          </cell>
          <cell r="D3206">
            <v>2400</v>
          </cell>
          <cell r="E3206">
            <v>384</v>
          </cell>
          <cell r="F3206">
            <v>2784</v>
          </cell>
        </row>
        <row r="3207">
          <cell r="A3207" t="str">
            <v>INTERRUPTOR THQC3X20 G.E.</v>
          </cell>
          <cell r="B3207">
            <v>2000</v>
          </cell>
          <cell r="C3207" t="str">
            <v>UND</v>
          </cell>
          <cell r="D3207">
            <v>2400</v>
          </cell>
          <cell r="E3207">
            <v>384</v>
          </cell>
          <cell r="F3207">
            <v>2784</v>
          </cell>
        </row>
        <row r="3208">
          <cell r="A3208" t="str">
            <v>INTERRUPTOR THQL 1X30 GE</v>
          </cell>
          <cell r="B3208">
            <v>4232.2001953124991</v>
          </cell>
          <cell r="C3208" t="str">
            <v>UND</v>
          </cell>
          <cell r="D3208">
            <v>5078.6402343749987</v>
          </cell>
          <cell r="E3208">
            <v>812.58243749999986</v>
          </cell>
          <cell r="F3208">
            <v>5891</v>
          </cell>
        </row>
        <row r="3209">
          <cell r="A3209" t="str">
            <v>INTERRUPTOR THQL 1X50 GE</v>
          </cell>
          <cell r="B3209">
            <v>4232.2001953124991</v>
          </cell>
          <cell r="C3209" t="str">
            <v>UND</v>
          </cell>
          <cell r="D3209">
            <v>5078.6402343749987</v>
          </cell>
          <cell r="E3209">
            <v>812.58243749999986</v>
          </cell>
          <cell r="F3209">
            <v>5891</v>
          </cell>
        </row>
        <row r="3210">
          <cell r="A3210" t="str">
            <v>INTERRUPTOR THQL 2X50 G.E.</v>
          </cell>
          <cell r="B3210">
            <v>10438.400390624998</v>
          </cell>
          <cell r="C3210" t="str">
            <v>UND</v>
          </cell>
          <cell r="D3210">
            <v>12526.080468749997</v>
          </cell>
          <cell r="E3210">
            <v>2004.1728749999995</v>
          </cell>
          <cell r="F3210">
            <v>14530</v>
          </cell>
        </row>
        <row r="3211">
          <cell r="A3211" t="str">
            <v>INTERRUPTOR THQL 3X15</v>
          </cell>
          <cell r="B3211">
            <v>2000</v>
          </cell>
          <cell r="C3211" t="str">
            <v>UND</v>
          </cell>
          <cell r="D3211">
            <v>2400</v>
          </cell>
          <cell r="E3211">
            <v>384</v>
          </cell>
          <cell r="F3211">
            <v>2784</v>
          </cell>
        </row>
        <row r="3212">
          <cell r="A3212" t="str">
            <v>INTERRUPTOR THQL3X20</v>
          </cell>
          <cell r="B3212">
            <v>2000</v>
          </cell>
          <cell r="C3212" t="str">
            <v>UND</v>
          </cell>
          <cell r="D3212">
            <v>2400</v>
          </cell>
          <cell r="E3212">
            <v>384</v>
          </cell>
          <cell r="F3212">
            <v>2784</v>
          </cell>
        </row>
        <row r="3213">
          <cell r="A3213" t="str">
            <v>INTERRUPTOR TQA125A</v>
          </cell>
          <cell r="B3213">
            <v>2000</v>
          </cell>
          <cell r="C3213" t="str">
            <v>UND</v>
          </cell>
          <cell r="D3213">
            <v>2400</v>
          </cell>
          <cell r="E3213">
            <v>384</v>
          </cell>
          <cell r="F3213">
            <v>2784</v>
          </cell>
        </row>
        <row r="3214">
          <cell r="A3214" t="str">
            <v>INTERRUPTOR TRIPLE</v>
          </cell>
          <cell r="B3214">
            <v>5800</v>
          </cell>
          <cell r="C3214" t="str">
            <v>UND</v>
          </cell>
          <cell r="D3214">
            <v>6960</v>
          </cell>
          <cell r="E3214">
            <v>1113.6000000000001</v>
          </cell>
          <cell r="F3214">
            <v>8074</v>
          </cell>
        </row>
        <row r="3215">
          <cell r="A3215" t="str">
            <v>INTERRUPTOR TRIPLE</v>
          </cell>
          <cell r="B3215">
            <v>6860</v>
          </cell>
          <cell r="C3215" t="str">
            <v>UND</v>
          </cell>
          <cell r="D3215">
            <v>8232</v>
          </cell>
          <cell r="E3215">
            <v>1317.1200000000001</v>
          </cell>
          <cell r="F3215">
            <v>9549</v>
          </cell>
        </row>
        <row r="3216">
          <cell r="A3216" t="str">
            <v>INTERRUPTOR TRIPLE</v>
          </cell>
          <cell r="B3216">
            <v>6860</v>
          </cell>
          <cell r="C3216" t="str">
            <v>UND</v>
          </cell>
          <cell r="D3216">
            <v>8232</v>
          </cell>
          <cell r="E3216">
            <v>1317.1200000000001</v>
          </cell>
          <cell r="F3216">
            <v>9549</v>
          </cell>
        </row>
        <row r="3217">
          <cell r="A3217" t="str">
            <v>INTERRUPTOR TRIPLE</v>
          </cell>
          <cell r="B3217">
            <v>7391</v>
          </cell>
          <cell r="C3217" t="str">
            <v>UND</v>
          </cell>
          <cell r="D3217">
            <v>8869.1999999999989</v>
          </cell>
          <cell r="E3217">
            <v>1419.0719999999999</v>
          </cell>
          <cell r="F3217">
            <v>10288</v>
          </cell>
        </row>
        <row r="3218">
          <cell r="A3218" t="str">
            <v>INTERRUPTOR TRIPLE AVE</v>
          </cell>
          <cell r="B3218">
            <v>2000</v>
          </cell>
          <cell r="C3218" t="str">
            <v>UND</v>
          </cell>
          <cell r="D3218">
            <v>2400</v>
          </cell>
          <cell r="E3218">
            <v>384</v>
          </cell>
          <cell r="F3218">
            <v>2784</v>
          </cell>
        </row>
        <row r="3219">
          <cell r="A3219" t="str">
            <v>INTERRUPTOR TRIPLE BLANCO</v>
          </cell>
          <cell r="B3219">
            <v>5800</v>
          </cell>
          <cell r="C3219" t="str">
            <v>UND</v>
          </cell>
          <cell r="D3219">
            <v>6960</v>
          </cell>
          <cell r="E3219">
            <v>1113.6000000000001</v>
          </cell>
          <cell r="F3219">
            <v>8074</v>
          </cell>
        </row>
        <row r="3220">
          <cell r="A3220" t="str">
            <v>INTERRUPTOR TRIPLE FUTURA</v>
          </cell>
          <cell r="B3220">
            <v>2335</v>
          </cell>
          <cell r="C3220" t="str">
            <v>UND</v>
          </cell>
          <cell r="D3220">
            <v>2802</v>
          </cell>
          <cell r="E3220">
            <v>448.32</v>
          </cell>
          <cell r="F3220">
            <v>3250</v>
          </cell>
        </row>
        <row r="3221">
          <cell r="A3221" t="str">
            <v>INTERRUPTOR TRIPLE L.P. AVE</v>
          </cell>
          <cell r="B3221">
            <v>2000</v>
          </cell>
          <cell r="C3221" t="str">
            <v>UND</v>
          </cell>
          <cell r="D3221">
            <v>2400</v>
          </cell>
          <cell r="E3221">
            <v>384</v>
          </cell>
          <cell r="F3221">
            <v>2784</v>
          </cell>
        </row>
        <row r="3222">
          <cell r="A3222" t="str">
            <v>INTERRUPTOR TRIPLE LINEA AVITARE</v>
          </cell>
          <cell r="B3222">
            <v>1776.59997558594</v>
          </cell>
          <cell r="C3222" t="str">
            <v>UND</v>
          </cell>
          <cell r="D3222">
            <v>2131.919970703128</v>
          </cell>
          <cell r="E3222">
            <v>341.10719531250049</v>
          </cell>
          <cell r="F3222">
            <v>2473</v>
          </cell>
        </row>
        <row r="3223">
          <cell r="A3223" t="str">
            <v>INTERRUPTOR DOBLE O TRIPLE LUZ PILOTO</v>
          </cell>
          <cell r="B3223">
            <v>9966</v>
          </cell>
          <cell r="C3223" t="str">
            <v>UND</v>
          </cell>
          <cell r="D3223">
            <v>11959.199999999999</v>
          </cell>
          <cell r="E3223">
            <v>1913.4719999999998</v>
          </cell>
          <cell r="F3223">
            <v>13873</v>
          </cell>
        </row>
        <row r="3224">
          <cell r="A3224" t="str">
            <v>INTERRUPTOR TRIPLE LUZ PILOTO</v>
          </cell>
          <cell r="B3224">
            <v>11720</v>
          </cell>
          <cell r="C3224" t="str">
            <v>UND</v>
          </cell>
          <cell r="D3224">
            <v>14064</v>
          </cell>
          <cell r="E3224">
            <v>2250.2400000000002</v>
          </cell>
          <cell r="F3224">
            <v>16314</v>
          </cell>
        </row>
        <row r="3225">
          <cell r="A3225" t="str">
            <v>INTERRUPTOR TRIPLE LUZ PILOTO</v>
          </cell>
          <cell r="B3225">
            <v>14610</v>
          </cell>
          <cell r="C3225" t="str">
            <v>UND</v>
          </cell>
          <cell r="D3225">
            <v>17532</v>
          </cell>
          <cell r="E3225">
            <v>2805.12</v>
          </cell>
          <cell r="F3225">
            <v>20337</v>
          </cell>
        </row>
        <row r="3226">
          <cell r="A3226" t="str">
            <v>INTERRUPTOR TRIPLE LUZ PILOTO</v>
          </cell>
          <cell r="B3226">
            <v>14610</v>
          </cell>
          <cell r="C3226" t="str">
            <v>UND</v>
          </cell>
          <cell r="D3226">
            <v>17532</v>
          </cell>
          <cell r="E3226">
            <v>2805.12</v>
          </cell>
          <cell r="F3226">
            <v>20337</v>
          </cell>
        </row>
        <row r="3227">
          <cell r="A3227" t="str">
            <v>INTERRUPTOR TRIPOLAR 34.5KV-1200A SF6</v>
          </cell>
          <cell r="B3227">
            <v>39664972</v>
          </cell>
          <cell r="C3227" t="str">
            <v>UND</v>
          </cell>
          <cell r="D3227">
            <v>47597966.399999999</v>
          </cell>
          <cell r="E3227">
            <v>7615674.6239999998</v>
          </cell>
          <cell r="F3227">
            <v>55213641</v>
          </cell>
        </row>
        <row r="3228">
          <cell r="A3228" t="str">
            <v>INTERRUPTOR TRIPOLAR 5SX2 350-7 50AMP</v>
          </cell>
          <cell r="B3228">
            <v>100300</v>
          </cell>
          <cell r="C3228" t="str">
            <v>UND</v>
          </cell>
          <cell r="D3228">
            <v>120360</v>
          </cell>
          <cell r="E3228">
            <v>19257.600000000002</v>
          </cell>
          <cell r="F3228">
            <v>139618</v>
          </cell>
        </row>
        <row r="3229">
          <cell r="A3229" t="str">
            <v>INTERRUPTOR TRIPOLAR 5SX2-316-7 16AMP</v>
          </cell>
          <cell r="B3229">
            <v>29675</v>
          </cell>
          <cell r="C3229" t="str">
            <v>UND</v>
          </cell>
          <cell r="D3229">
            <v>35610</v>
          </cell>
          <cell r="E3229">
            <v>5697.6</v>
          </cell>
          <cell r="F3229">
            <v>41308</v>
          </cell>
        </row>
        <row r="3230">
          <cell r="A3230" t="str">
            <v>INTERRUPTOR TRIPOLAR 5SX2-332-7 32AMP</v>
          </cell>
          <cell r="B3230">
            <v>75000</v>
          </cell>
          <cell r="C3230" t="str">
            <v>UND</v>
          </cell>
          <cell r="D3230">
            <v>90000</v>
          </cell>
          <cell r="E3230">
            <v>14400</v>
          </cell>
          <cell r="F3230">
            <v>104400</v>
          </cell>
        </row>
        <row r="3231">
          <cell r="A3231" t="str">
            <v>INTERRUPTOR TRIPOLAR 5SX2X3AMP.</v>
          </cell>
          <cell r="B3231">
            <v>15080</v>
          </cell>
          <cell r="C3231" t="str">
            <v>UND</v>
          </cell>
          <cell r="D3231">
            <v>18096</v>
          </cell>
          <cell r="E3231">
            <v>2895.36</v>
          </cell>
          <cell r="F3231">
            <v>20991</v>
          </cell>
        </row>
        <row r="3232">
          <cell r="A3232" t="str">
            <v>INTERRUPTOR TRIPOLAR 5SX3X3AMP</v>
          </cell>
          <cell r="B3232">
            <v>20880</v>
          </cell>
          <cell r="C3232" t="str">
            <v>UND</v>
          </cell>
          <cell r="D3232">
            <v>25056</v>
          </cell>
          <cell r="E3232">
            <v>4008.96</v>
          </cell>
          <cell r="F3232">
            <v>29065</v>
          </cell>
        </row>
        <row r="3233">
          <cell r="A3233" t="str">
            <v>INTERRUPTOR TRIPOLAR 5SX7391-7  100 A</v>
          </cell>
          <cell r="B3233">
            <v>201000</v>
          </cell>
          <cell r="C3233" t="str">
            <v>UND</v>
          </cell>
          <cell r="D3233">
            <v>241200</v>
          </cell>
          <cell r="E3233">
            <v>38592</v>
          </cell>
          <cell r="F3233">
            <v>279792</v>
          </cell>
        </row>
        <row r="3234">
          <cell r="A3234" t="str">
            <v>INTERRUPTOR VARIO TRIPOLAR 32 AMP</v>
          </cell>
          <cell r="B3234">
            <v>103000</v>
          </cell>
          <cell r="C3234" t="str">
            <v>UND</v>
          </cell>
          <cell r="D3234">
            <v>123600</v>
          </cell>
          <cell r="E3234">
            <v>19776</v>
          </cell>
          <cell r="F3234">
            <v>143376</v>
          </cell>
        </row>
        <row r="3235">
          <cell r="A3235" t="str">
            <v>INTERRUPTOR XCKP 510</v>
          </cell>
          <cell r="B3235">
            <v>2000</v>
          </cell>
          <cell r="C3235" t="str">
            <v>UND</v>
          </cell>
          <cell r="D3235">
            <v>2400</v>
          </cell>
          <cell r="E3235">
            <v>384</v>
          </cell>
          <cell r="F3235">
            <v>2784</v>
          </cell>
        </row>
        <row r="3236">
          <cell r="A3236" t="str">
            <v>INTERRUPTOR XCKP-110</v>
          </cell>
          <cell r="B3236">
            <v>2000</v>
          </cell>
          <cell r="C3236" t="str">
            <v>UND</v>
          </cell>
          <cell r="D3236">
            <v>2400</v>
          </cell>
          <cell r="E3236">
            <v>384</v>
          </cell>
          <cell r="F3236">
            <v>2784</v>
          </cell>
        </row>
        <row r="3237">
          <cell r="A3237" t="str">
            <v>INTERUPTOR CONMUTABLE SENCILLO MARFIL FU</v>
          </cell>
          <cell r="B3237">
            <v>1295</v>
          </cell>
          <cell r="C3237" t="str">
            <v>UND</v>
          </cell>
          <cell r="D3237">
            <v>1554</v>
          </cell>
          <cell r="E3237">
            <v>248.64000000000001</v>
          </cell>
          <cell r="F3237">
            <v>1803</v>
          </cell>
        </row>
        <row r="3238">
          <cell r="A3238" t="str">
            <v>INVERSOR 25AMP</v>
          </cell>
          <cell r="B3238">
            <v>560000</v>
          </cell>
          <cell r="C3238" t="str">
            <v>UND</v>
          </cell>
          <cell r="D3238">
            <v>672000</v>
          </cell>
          <cell r="E3238">
            <v>107520</v>
          </cell>
          <cell r="F3238">
            <v>779520</v>
          </cell>
        </row>
        <row r="3239">
          <cell r="A3239" t="str">
            <v>INVERSOR 30AMP EN CAJA MARCA MAR GIRIUS</v>
          </cell>
          <cell r="B3239">
            <v>2000</v>
          </cell>
          <cell r="C3239" t="str">
            <v>UND</v>
          </cell>
          <cell r="D3239">
            <v>2400</v>
          </cell>
          <cell r="E3239">
            <v>384</v>
          </cell>
          <cell r="F3239">
            <v>2784</v>
          </cell>
        </row>
        <row r="3240">
          <cell r="A3240" t="str">
            <v>INVERSOR ABIERTO  20AMP AC1 16AAC3 P/TAB</v>
          </cell>
          <cell r="B3240">
            <v>26573.400390625004</v>
          </cell>
          <cell r="C3240" t="str">
            <v>UND</v>
          </cell>
          <cell r="D3240">
            <v>31888.080468750002</v>
          </cell>
          <cell r="E3240">
            <v>5102.0928750000003</v>
          </cell>
          <cell r="F3240">
            <v>36990</v>
          </cell>
        </row>
        <row r="3241">
          <cell r="A3241" t="str">
            <v>INVERSOR ABIERTO KM</v>
          </cell>
          <cell r="B3241">
            <v>63050.3984375</v>
          </cell>
          <cell r="C3241" t="str">
            <v>UND</v>
          </cell>
          <cell r="D3241">
            <v>75660.478124999994</v>
          </cell>
          <cell r="E3241">
            <v>12105.6765</v>
          </cell>
          <cell r="F3241">
            <v>87766</v>
          </cell>
        </row>
        <row r="3242">
          <cell r="A3242" t="str">
            <v>INVERSOR CAJA 20A  PRETER</v>
          </cell>
          <cell r="B3242">
            <v>2000</v>
          </cell>
          <cell r="C3242" t="str">
            <v>UND</v>
          </cell>
          <cell r="D3242">
            <v>2400</v>
          </cell>
          <cell r="E3242">
            <v>384</v>
          </cell>
          <cell r="F3242">
            <v>2784</v>
          </cell>
        </row>
        <row r="3243">
          <cell r="A3243" t="str">
            <v>INVERSOR DE MARCHA 12AMP</v>
          </cell>
          <cell r="B3243">
            <v>300000</v>
          </cell>
          <cell r="C3243" t="str">
            <v>UND</v>
          </cell>
          <cell r="D3243">
            <v>360000</v>
          </cell>
          <cell r="E3243">
            <v>57600</v>
          </cell>
          <cell r="F3243">
            <v>417600</v>
          </cell>
        </row>
        <row r="3244">
          <cell r="A3244" t="str">
            <v>INVERSOR DEMARCHA 9AMP</v>
          </cell>
          <cell r="B3244">
            <v>276000</v>
          </cell>
          <cell r="C3244" t="str">
            <v>UND</v>
          </cell>
          <cell r="D3244">
            <v>331200</v>
          </cell>
          <cell r="E3244">
            <v>52992</v>
          </cell>
          <cell r="F3244">
            <v>384192</v>
          </cell>
        </row>
        <row r="3245">
          <cell r="A3245" t="str">
            <v>INVERSOR TRIPOLAR 1-0-2 20A</v>
          </cell>
          <cell r="B3245">
            <v>78000</v>
          </cell>
          <cell r="C3245" t="str">
            <v>UND</v>
          </cell>
          <cell r="D3245">
            <v>93600</v>
          </cell>
          <cell r="E3245">
            <v>14976</v>
          </cell>
          <cell r="F3245">
            <v>108576</v>
          </cell>
        </row>
        <row r="3246">
          <cell r="A3246" t="str">
            <v>INVERSORES TRIPOLAR</v>
          </cell>
          <cell r="B3246">
            <v>36584.80078125</v>
          </cell>
          <cell r="C3246" t="str">
            <v>UND</v>
          </cell>
          <cell r="D3246">
            <v>43901.760937499996</v>
          </cell>
          <cell r="E3246">
            <v>7024.2817499999992</v>
          </cell>
          <cell r="F3246">
            <v>50926</v>
          </cell>
        </row>
        <row r="3247">
          <cell r="A3247" t="str">
            <v>JUEGO CONTACTOS (LC1F185-FG43221)</v>
          </cell>
          <cell r="B3247">
            <v>462000</v>
          </cell>
          <cell r="C3247" t="str">
            <v>UND</v>
          </cell>
          <cell r="D3247">
            <v>554400</v>
          </cell>
          <cell r="E3247">
            <v>88704</v>
          </cell>
          <cell r="F3247">
            <v>643104</v>
          </cell>
        </row>
        <row r="3248">
          <cell r="A3248" t="str">
            <v>JUEGO CONTACTOS (LC1F265-FH43221)</v>
          </cell>
          <cell r="B3248">
            <v>805000</v>
          </cell>
          <cell r="C3248" t="str">
            <v>UND</v>
          </cell>
          <cell r="D3248">
            <v>966000</v>
          </cell>
          <cell r="E3248">
            <v>154560</v>
          </cell>
          <cell r="F3248">
            <v>1120560</v>
          </cell>
        </row>
        <row r="3249">
          <cell r="A3249" t="str">
            <v>JUEGO DE BOQUILLA 1"</v>
          </cell>
          <cell r="B3249">
            <v>431</v>
          </cell>
          <cell r="C3249" t="str">
            <v>JUG</v>
          </cell>
          <cell r="D3249">
            <v>517.19999999999993</v>
          </cell>
          <cell r="E3249">
            <v>82.751999999999995</v>
          </cell>
          <cell r="F3249">
            <v>600</v>
          </cell>
        </row>
        <row r="3250">
          <cell r="A3250" t="str">
            <v>JUEGO DE BOQUILLA 1/2"</v>
          </cell>
          <cell r="B3250">
            <v>193</v>
          </cell>
          <cell r="C3250" t="str">
            <v>JUG</v>
          </cell>
          <cell r="D3250">
            <v>231.6</v>
          </cell>
          <cell r="E3250">
            <v>37.055999999999997</v>
          </cell>
          <cell r="F3250">
            <v>269</v>
          </cell>
        </row>
        <row r="3251">
          <cell r="A3251" t="str">
            <v>JUEGO DE BOQUILLA 11/2"</v>
          </cell>
          <cell r="B3251">
            <v>708</v>
          </cell>
          <cell r="C3251" t="str">
            <v>JUG</v>
          </cell>
          <cell r="D3251">
            <v>849.6</v>
          </cell>
          <cell r="E3251">
            <v>135.93600000000001</v>
          </cell>
          <cell r="F3251">
            <v>986</v>
          </cell>
        </row>
        <row r="3252">
          <cell r="A3252" t="str">
            <v>JUEGO DE BOQUILLA 11/4"</v>
          </cell>
          <cell r="B3252">
            <v>575</v>
          </cell>
          <cell r="C3252" t="str">
            <v>JUG</v>
          </cell>
          <cell r="D3252">
            <v>690</v>
          </cell>
          <cell r="E3252">
            <v>110.4</v>
          </cell>
          <cell r="F3252">
            <v>800</v>
          </cell>
        </row>
        <row r="3253">
          <cell r="A3253" t="str">
            <v>JUEGO DE BOQUILLA 2"</v>
          </cell>
          <cell r="B3253">
            <v>980</v>
          </cell>
          <cell r="C3253" t="str">
            <v>JUG</v>
          </cell>
          <cell r="D3253">
            <v>1176</v>
          </cell>
          <cell r="E3253">
            <v>188.16</v>
          </cell>
          <cell r="F3253">
            <v>1364</v>
          </cell>
        </row>
        <row r="3254">
          <cell r="A3254" t="str">
            <v>JUEGO DE BOQUILLA 21/2"</v>
          </cell>
          <cell r="B3254">
            <v>2113</v>
          </cell>
          <cell r="C3254" t="str">
            <v>JUG</v>
          </cell>
          <cell r="D3254">
            <v>2535.6</v>
          </cell>
          <cell r="E3254">
            <v>405.69599999999997</v>
          </cell>
          <cell r="F3254">
            <v>2941</v>
          </cell>
        </row>
        <row r="3255">
          <cell r="A3255" t="str">
            <v>JUEGO DE BOQUILLA 3"</v>
          </cell>
          <cell r="B3255">
            <v>4500</v>
          </cell>
          <cell r="C3255" t="str">
            <v>JUG</v>
          </cell>
          <cell r="D3255">
            <v>5400</v>
          </cell>
          <cell r="E3255">
            <v>864</v>
          </cell>
          <cell r="F3255">
            <v>6264</v>
          </cell>
        </row>
        <row r="3256">
          <cell r="A3256" t="str">
            <v>JUEGO DE BOQUILLA 3/4"</v>
          </cell>
          <cell r="B3256">
            <v>272</v>
          </cell>
          <cell r="C3256" t="str">
            <v>JUG</v>
          </cell>
          <cell r="D3256">
            <v>326.39999999999998</v>
          </cell>
          <cell r="E3256">
            <v>52.223999999999997</v>
          </cell>
          <cell r="F3256">
            <v>379</v>
          </cell>
        </row>
        <row r="3257">
          <cell r="A3257" t="str">
            <v>JUEGO DE BOQUILLA 4"</v>
          </cell>
          <cell r="B3257">
            <v>6965</v>
          </cell>
          <cell r="C3257" t="str">
            <v>JUG</v>
          </cell>
          <cell r="D3257">
            <v>8358</v>
          </cell>
          <cell r="E3257">
            <v>1337.28</v>
          </cell>
          <cell r="F3257">
            <v>9695</v>
          </cell>
        </row>
        <row r="3258">
          <cell r="A3258" t="str">
            <v>JUEGO DE CONTACTOS 3TB-46</v>
          </cell>
          <cell r="B3258">
            <v>236700</v>
          </cell>
          <cell r="C3258" t="str">
            <v>JUG</v>
          </cell>
          <cell r="D3258">
            <v>284040</v>
          </cell>
          <cell r="E3258">
            <v>45446.400000000001</v>
          </cell>
          <cell r="F3258">
            <v>329486</v>
          </cell>
        </row>
        <row r="3259">
          <cell r="A3259" t="str">
            <v>JUEGO DE CONTACTOS 3TB48</v>
          </cell>
          <cell r="B3259">
            <v>332700</v>
          </cell>
          <cell r="C3259" t="str">
            <v>JUG</v>
          </cell>
          <cell r="D3259">
            <v>399240</v>
          </cell>
          <cell r="E3259">
            <v>63878.400000000001</v>
          </cell>
          <cell r="F3259">
            <v>463118</v>
          </cell>
        </row>
        <row r="3260">
          <cell r="A3260" t="str">
            <v>JUEGO DE CONTACTOS 3TB48 REGULAR SIEMENS</v>
          </cell>
          <cell r="B3260">
            <v>70000</v>
          </cell>
          <cell r="C3260" t="str">
            <v>JUG</v>
          </cell>
          <cell r="D3260">
            <v>84000</v>
          </cell>
          <cell r="E3260">
            <v>13440</v>
          </cell>
          <cell r="F3260">
            <v>97440</v>
          </cell>
        </row>
        <row r="3261">
          <cell r="A3261" t="str">
            <v>JUEGO DE LIMPIEZA PARA CABLE TELEFONICO</v>
          </cell>
          <cell r="B3261">
            <v>6500</v>
          </cell>
          <cell r="C3261" t="str">
            <v>JUG</v>
          </cell>
          <cell r="D3261">
            <v>7800</v>
          </cell>
          <cell r="E3261">
            <v>1248</v>
          </cell>
          <cell r="F3261">
            <v>9048</v>
          </cell>
        </row>
        <row r="3262">
          <cell r="A3262" t="str">
            <v>JUEGO DE PREPARACION</v>
          </cell>
          <cell r="B3262">
            <v>28621</v>
          </cell>
          <cell r="C3262" t="str">
            <v>JUG</v>
          </cell>
          <cell r="D3262">
            <v>34345.199999999997</v>
          </cell>
          <cell r="E3262">
            <v>5495.232</v>
          </cell>
          <cell r="F3262">
            <v>39840</v>
          </cell>
        </row>
        <row r="3263">
          <cell r="A3263" t="str">
            <v>JUEGO PARA SELLADO DE TUBO 3M</v>
          </cell>
          <cell r="B3263">
            <v>90000</v>
          </cell>
          <cell r="C3263" t="str">
            <v>JUG</v>
          </cell>
          <cell r="D3263">
            <v>108000</v>
          </cell>
          <cell r="E3263">
            <v>17280</v>
          </cell>
          <cell r="F3263">
            <v>125280</v>
          </cell>
        </row>
        <row r="3264">
          <cell r="A3264" t="str">
            <v>JUEGO REPARACION CHAQUETA 1.85-4.0"</v>
          </cell>
          <cell r="B3264">
            <v>194178</v>
          </cell>
          <cell r="C3264" t="str">
            <v>JUG</v>
          </cell>
          <cell r="D3264">
            <v>233013.6</v>
          </cell>
          <cell r="E3264">
            <v>37282.175999999999</v>
          </cell>
          <cell r="F3264">
            <v>270296</v>
          </cell>
        </row>
        <row r="3265">
          <cell r="A3265" t="str">
            <v>JUEGO TOMA CLAVIJA 3X20 INCR.AVE</v>
          </cell>
          <cell r="B3265">
            <v>20000</v>
          </cell>
          <cell r="C3265" t="str">
            <v>JUG</v>
          </cell>
          <cell r="D3265">
            <v>24000</v>
          </cell>
          <cell r="E3265">
            <v>3840</v>
          </cell>
          <cell r="F3265">
            <v>27840</v>
          </cell>
        </row>
        <row r="3266">
          <cell r="A3266" t="str">
            <v>JUEGO TOMA CLAVIJA SEG AEREO 4X20 OLIMPI</v>
          </cell>
          <cell r="B3266">
            <v>20000</v>
          </cell>
          <cell r="C3266" t="str">
            <v>JUG</v>
          </cell>
          <cell r="D3266">
            <v>24000</v>
          </cell>
          <cell r="E3266">
            <v>3840</v>
          </cell>
          <cell r="F3266">
            <v>27840</v>
          </cell>
        </row>
        <row r="3267">
          <cell r="A3267" t="str">
            <v>JUEGO TOMA CLAVIJA SEG.AEREA 4X20TUENPUL</v>
          </cell>
          <cell r="B3267">
            <v>20000</v>
          </cell>
          <cell r="C3267" t="str">
            <v>JUG</v>
          </cell>
          <cell r="D3267">
            <v>24000</v>
          </cell>
          <cell r="E3267">
            <v>3840</v>
          </cell>
          <cell r="F3267">
            <v>27840</v>
          </cell>
        </row>
        <row r="3268">
          <cell r="A3268" t="str">
            <v>JUEGO TOMA Y CLAVIJA S.G. AEREA 4X20 TAI</v>
          </cell>
          <cell r="B3268">
            <v>28000</v>
          </cell>
          <cell r="C3268" t="str">
            <v>JUG</v>
          </cell>
          <cell r="D3268">
            <v>33600</v>
          </cell>
          <cell r="E3268">
            <v>5376</v>
          </cell>
          <cell r="F3268">
            <v>38976</v>
          </cell>
        </row>
        <row r="3269">
          <cell r="A3269" t="str">
            <v>JUEGOS DE CONTACTOS (LC1F115-FF43221)</v>
          </cell>
          <cell r="B3269">
            <v>397000</v>
          </cell>
          <cell r="C3269" t="str">
            <v>JUG</v>
          </cell>
          <cell r="D3269">
            <v>476400</v>
          </cell>
          <cell r="E3269">
            <v>76224</v>
          </cell>
          <cell r="F3269">
            <v>552624</v>
          </cell>
        </row>
        <row r="3270">
          <cell r="A3270" t="str">
            <v>JUEGO TOMA CLAVIJA 2X20C/PTIERR AEREA LEV</v>
          </cell>
          <cell r="B3270">
            <v>20000</v>
          </cell>
          <cell r="C3270" t="str">
            <v>JUG</v>
          </cell>
          <cell r="D3270">
            <v>24000</v>
          </cell>
          <cell r="E3270">
            <v>3840</v>
          </cell>
          <cell r="F3270">
            <v>27840</v>
          </cell>
        </row>
        <row r="3271">
          <cell r="A3271" t="str">
            <v>KIT BARRA TIERRA 7B(VTQ/TQ 6-8-12) S/BOR</v>
          </cell>
          <cell r="B3271">
            <v>4970</v>
          </cell>
          <cell r="C3271" t="str">
            <v>UND</v>
          </cell>
          <cell r="D3271">
            <v>5964</v>
          </cell>
          <cell r="E3271">
            <v>954.24</v>
          </cell>
          <cell r="F3271">
            <v>6918</v>
          </cell>
        </row>
        <row r="3272">
          <cell r="A3272" t="str">
            <v>KIT BARRA TIERRA P/TABLEROS 24 A 30 CIRC</v>
          </cell>
          <cell r="B3272">
            <v>21430</v>
          </cell>
          <cell r="C3272" t="str">
            <v>UND</v>
          </cell>
          <cell r="D3272">
            <v>25716</v>
          </cell>
          <cell r="E3272">
            <v>4114.5600000000004</v>
          </cell>
          <cell r="F3272">
            <v>29831</v>
          </cell>
        </row>
        <row r="3273">
          <cell r="A3273" t="str">
            <v>KIT TOTALIZADOR CORTACIRCUITO GHC O GI</v>
          </cell>
          <cell r="B3273">
            <v>1408.40002441406</v>
          </cell>
          <cell r="C3273" t="str">
            <v>UND</v>
          </cell>
          <cell r="D3273">
            <v>1690.080029296872</v>
          </cell>
          <cell r="E3273">
            <v>270.41280468749954</v>
          </cell>
          <cell r="F3273">
            <v>1960</v>
          </cell>
        </row>
        <row r="3274">
          <cell r="A3274" t="str">
            <v>KIT TOTALIZADOR CORTACIRCUITO QCX</v>
          </cell>
          <cell r="B3274">
            <v>1199.8000488281298</v>
          </cell>
          <cell r="C3274" t="str">
            <v>UND</v>
          </cell>
          <cell r="D3274">
            <v>1439.7600585937557</v>
          </cell>
          <cell r="E3274">
            <v>230.36160937500091</v>
          </cell>
          <cell r="F3274">
            <v>1670</v>
          </cell>
        </row>
        <row r="3275">
          <cell r="A3275" t="str">
            <v>KIT TOTALIZADOR DPX-125 2 ó3 POLOS TWC-M</v>
          </cell>
          <cell r="B3275">
            <v>3520</v>
          </cell>
          <cell r="C3275" t="str">
            <v>UND</v>
          </cell>
          <cell r="D3275">
            <v>4224</v>
          </cell>
          <cell r="E3275">
            <v>675.84</v>
          </cell>
          <cell r="F3275">
            <v>4900</v>
          </cell>
        </row>
        <row r="3276">
          <cell r="A3276" t="str">
            <v>KIT TOTALIZADOR DPX-160 3 POLOS TWC-M</v>
          </cell>
          <cell r="B3276">
            <v>3520</v>
          </cell>
          <cell r="C3276" t="str">
            <v>UND</v>
          </cell>
          <cell r="D3276">
            <v>4224</v>
          </cell>
          <cell r="E3276">
            <v>675.84</v>
          </cell>
          <cell r="F3276">
            <v>4900</v>
          </cell>
        </row>
        <row r="3277">
          <cell r="A3277" t="str">
            <v>LADRILLO COCIDO CLARO</v>
          </cell>
          <cell r="B3277">
            <v>170</v>
          </cell>
          <cell r="C3277" t="str">
            <v>UND</v>
          </cell>
          <cell r="D3277">
            <v>204</v>
          </cell>
          <cell r="E3277">
            <v>32.64</v>
          </cell>
          <cell r="F3277">
            <v>237</v>
          </cell>
        </row>
        <row r="3278">
          <cell r="A3278" t="str">
            <v>LAMINILLA 100A 250 P/FUSIBLE LUHFSER</v>
          </cell>
          <cell r="B3278">
            <v>100</v>
          </cell>
          <cell r="C3278" t="str">
            <v>UND</v>
          </cell>
          <cell r="D3278">
            <v>120</v>
          </cell>
          <cell r="E3278">
            <v>19.2</v>
          </cell>
          <cell r="F3278">
            <v>139</v>
          </cell>
        </row>
        <row r="3279">
          <cell r="A3279" t="str">
            <v>LAMINILLA 100A CUCHILLA</v>
          </cell>
          <cell r="B3279">
            <v>55</v>
          </cell>
          <cell r="C3279" t="str">
            <v>UND</v>
          </cell>
          <cell r="D3279">
            <v>66</v>
          </cell>
          <cell r="E3279">
            <v>10.56</v>
          </cell>
          <cell r="F3279">
            <v>77</v>
          </cell>
        </row>
        <row r="3280">
          <cell r="A3280" t="str">
            <v>LAMINILLA 200A 250V P/FUSIBLE LUHFER</v>
          </cell>
          <cell r="B3280">
            <v>250</v>
          </cell>
          <cell r="C3280" t="str">
            <v>UND</v>
          </cell>
          <cell r="D3280">
            <v>300</v>
          </cell>
          <cell r="E3280">
            <v>48</v>
          </cell>
          <cell r="F3280">
            <v>348</v>
          </cell>
        </row>
        <row r="3281">
          <cell r="A3281" t="str">
            <v>LAMINILLA 30A 250V P/FUSIBLE LUHFSER</v>
          </cell>
          <cell r="B3281">
            <v>25</v>
          </cell>
          <cell r="C3281" t="str">
            <v>UND</v>
          </cell>
          <cell r="D3281">
            <v>30</v>
          </cell>
          <cell r="E3281">
            <v>4.8</v>
          </cell>
          <cell r="F3281">
            <v>35</v>
          </cell>
        </row>
        <row r="3282">
          <cell r="A3282" t="str">
            <v>LAMINILLA 30A 250V P/SWITCHT CUCHILLA</v>
          </cell>
          <cell r="B3282">
            <v>25</v>
          </cell>
          <cell r="C3282" t="str">
            <v>UND</v>
          </cell>
          <cell r="D3282">
            <v>30</v>
          </cell>
          <cell r="E3282">
            <v>4.8</v>
          </cell>
          <cell r="F3282">
            <v>35</v>
          </cell>
        </row>
        <row r="3283">
          <cell r="A3283" t="str">
            <v>LAMINILLA 400A 250V P/FUSIBLE LUHFSER</v>
          </cell>
          <cell r="B3283">
            <v>2324</v>
          </cell>
          <cell r="C3283" t="str">
            <v>UND</v>
          </cell>
          <cell r="D3283">
            <v>2788.7999999999997</v>
          </cell>
          <cell r="E3283">
            <v>446.20799999999997</v>
          </cell>
          <cell r="F3283">
            <v>3235</v>
          </cell>
        </row>
        <row r="3284">
          <cell r="A3284" t="str">
            <v>LAMINILLA 60A 250V P/FUSIBLE LUHFSER</v>
          </cell>
          <cell r="B3284">
            <v>75</v>
          </cell>
          <cell r="C3284" t="str">
            <v>UND</v>
          </cell>
          <cell r="D3284">
            <v>90</v>
          </cell>
          <cell r="E3284">
            <v>14.4</v>
          </cell>
          <cell r="F3284">
            <v>104</v>
          </cell>
        </row>
        <row r="3285">
          <cell r="A3285" t="str">
            <v>LAMINILLA 60A 250V P/SWICHT CUCHILLA</v>
          </cell>
          <cell r="B3285">
            <v>55</v>
          </cell>
          <cell r="C3285" t="str">
            <v>UND</v>
          </cell>
          <cell r="D3285">
            <v>66</v>
          </cell>
          <cell r="E3285">
            <v>10.56</v>
          </cell>
          <cell r="F3285">
            <v>77</v>
          </cell>
        </row>
        <row r="3286">
          <cell r="A3286" t="str">
            <v>LAMPARA  BA95-24/30V - 2W</v>
          </cell>
          <cell r="B3286">
            <v>7500</v>
          </cell>
          <cell r="C3286" t="str">
            <v>UND</v>
          </cell>
          <cell r="D3286">
            <v>9000</v>
          </cell>
          <cell r="E3286">
            <v>1440</v>
          </cell>
          <cell r="F3286">
            <v>10440</v>
          </cell>
        </row>
        <row r="3287">
          <cell r="A3287" t="str">
            <v>LAMPARA 2X96 TIPO INDUSTRIAL</v>
          </cell>
          <cell r="B3287">
            <v>48100</v>
          </cell>
          <cell r="C3287" t="str">
            <v>UND</v>
          </cell>
          <cell r="D3287">
            <v>57720</v>
          </cell>
          <cell r="E3287">
            <v>9235.2000000000007</v>
          </cell>
          <cell r="F3287">
            <v>66955</v>
          </cell>
        </row>
        <row r="3288">
          <cell r="A3288" t="str">
            <v>LAMPARA AMARILLA</v>
          </cell>
          <cell r="B3288">
            <v>20500</v>
          </cell>
          <cell r="C3288" t="str">
            <v>UND</v>
          </cell>
          <cell r="D3288">
            <v>24600</v>
          </cell>
          <cell r="E3288">
            <v>3936</v>
          </cell>
          <cell r="F3288">
            <v>28536</v>
          </cell>
        </row>
        <row r="3289">
          <cell r="A3289" t="str">
            <v>LAMPARA AMARILLA</v>
          </cell>
          <cell r="B3289">
            <v>20500</v>
          </cell>
          <cell r="C3289" t="str">
            <v>UND</v>
          </cell>
          <cell r="D3289">
            <v>24600</v>
          </cell>
          <cell r="E3289">
            <v>3936</v>
          </cell>
          <cell r="F3289">
            <v>28536</v>
          </cell>
        </row>
        <row r="3290">
          <cell r="A3290" t="str">
            <v>LAMPARA DE EMERG.NEMA7 INCANDES. C/BOMBI</v>
          </cell>
          <cell r="B3290">
            <v>360000</v>
          </cell>
          <cell r="C3290" t="str">
            <v>UND</v>
          </cell>
          <cell r="D3290">
            <v>432000</v>
          </cell>
          <cell r="E3290">
            <v>69120</v>
          </cell>
          <cell r="F3290">
            <v>501120</v>
          </cell>
        </row>
        <row r="3291">
          <cell r="A3291" t="str">
            <v>LAMPARA ESCUALIZABLE INR CIELO RAZO</v>
          </cell>
          <cell r="B3291">
            <v>50000</v>
          </cell>
          <cell r="C3291" t="str">
            <v>UND</v>
          </cell>
          <cell r="D3291">
            <v>60000</v>
          </cell>
          <cell r="E3291">
            <v>9600</v>
          </cell>
          <cell r="F3291">
            <v>69600</v>
          </cell>
        </row>
        <row r="3292">
          <cell r="A3292" t="str">
            <v>LAMPARA EXCUALIZABLE PELGON</v>
          </cell>
          <cell r="B3292">
            <v>14000</v>
          </cell>
          <cell r="C3292" t="str">
            <v>UND</v>
          </cell>
          <cell r="D3292">
            <v>16800</v>
          </cell>
          <cell r="E3292">
            <v>2688</v>
          </cell>
          <cell r="F3292">
            <v>19488</v>
          </cell>
        </row>
        <row r="3293">
          <cell r="A3293" t="str">
            <v>LAMPARA LILIPUT T.5.5</v>
          </cell>
          <cell r="B3293">
            <v>10200</v>
          </cell>
          <cell r="C3293" t="str">
            <v>UND</v>
          </cell>
          <cell r="D3293">
            <v>12240</v>
          </cell>
          <cell r="E3293">
            <v>1958.4</v>
          </cell>
          <cell r="F3293">
            <v>14198</v>
          </cell>
        </row>
        <row r="3294">
          <cell r="A3294" t="str">
            <v>LAMPARA PELGON</v>
          </cell>
          <cell r="B3294">
            <v>3100</v>
          </cell>
          <cell r="C3294" t="str">
            <v>UND</v>
          </cell>
          <cell r="D3294">
            <v>3720</v>
          </cell>
          <cell r="E3294">
            <v>595.20000000000005</v>
          </cell>
          <cell r="F3294">
            <v>4315</v>
          </cell>
        </row>
        <row r="3295">
          <cell r="A3295" t="str">
            <v>LAMPARA SE¥ALIZACION</v>
          </cell>
          <cell r="B3295">
            <v>20500</v>
          </cell>
          <cell r="C3295" t="str">
            <v>UND</v>
          </cell>
          <cell r="D3295">
            <v>24600</v>
          </cell>
          <cell r="E3295">
            <v>3936</v>
          </cell>
          <cell r="F3295">
            <v>28536</v>
          </cell>
        </row>
        <row r="3296">
          <cell r="A3296" t="str">
            <v>LAMPARA SE¥ALIZACION</v>
          </cell>
          <cell r="B3296">
            <v>20500</v>
          </cell>
          <cell r="C3296" t="str">
            <v>UND</v>
          </cell>
          <cell r="D3296">
            <v>24600</v>
          </cell>
          <cell r="E3296">
            <v>3936</v>
          </cell>
          <cell r="F3296">
            <v>28536</v>
          </cell>
        </row>
        <row r="3297">
          <cell r="A3297" t="str">
            <v>LAMPARA SEGURIDAD VERT.CERRADA151-245</v>
          </cell>
          <cell r="B3297">
            <v>35200</v>
          </cell>
          <cell r="C3297" t="str">
            <v>UND</v>
          </cell>
          <cell r="D3297">
            <v>42240</v>
          </cell>
          <cell r="E3297">
            <v>6758.4000000000005</v>
          </cell>
          <cell r="F3297">
            <v>48998</v>
          </cell>
        </row>
        <row r="3298">
          <cell r="A3298" t="str">
            <v>LAMPARA SENALIZACION 3SB1204 6BE06 250V</v>
          </cell>
          <cell r="B3298">
            <v>20500</v>
          </cell>
          <cell r="C3298" t="str">
            <v>UND</v>
          </cell>
          <cell r="D3298">
            <v>24600</v>
          </cell>
          <cell r="E3298">
            <v>3936</v>
          </cell>
          <cell r="F3298">
            <v>28536</v>
          </cell>
        </row>
        <row r="3299">
          <cell r="A3299" t="str">
            <v>LAMPARA SENALIZACION 3SB12046BC06 250V</v>
          </cell>
          <cell r="B3299">
            <v>20500</v>
          </cell>
          <cell r="C3299" t="str">
            <v>UND</v>
          </cell>
          <cell r="D3299">
            <v>24600</v>
          </cell>
          <cell r="E3299">
            <v>3936</v>
          </cell>
          <cell r="F3299">
            <v>28536</v>
          </cell>
        </row>
        <row r="3300">
          <cell r="A3300" t="str">
            <v>LUMINARIA FLUORESCENTE 2X32W</v>
          </cell>
          <cell r="B3300">
            <v>68000</v>
          </cell>
          <cell r="C3300" t="str">
            <v>UND</v>
          </cell>
          <cell r="D3300">
            <v>81600</v>
          </cell>
          <cell r="E3300">
            <v>13056</v>
          </cell>
          <cell r="F3300">
            <v>94656</v>
          </cell>
        </row>
        <row r="3301">
          <cell r="A3301" t="str">
            <v xml:space="preserve">LUMINARIA HALOGENA 110V 50W </v>
          </cell>
          <cell r="B3301">
            <v>17500</v>
          </cell>
          <cell r="D3301">
            <v>21000</v>
          </cell>
          <cell r="E3301">
            <v>3360</v>
          </cell>
          <cell r="F3301">
            <v>24360</v>
          </cell>
        </row>
        <row r="3302">
          <cell r="A3302" t="str">
            <v>LAMPARA SLIM 2X40 LATERAL METALICO</v>
          </cell>
          <cell r="B3302">
            <v>19000</v>
          </cell>
          <cell r="C3302" t="str">
            <v>UND</v>
          </cell>
          <cell r="D3302">
            <v>22800</v>
          </cell>
          <cell r="E3302">
            <v>3648</v>
          </cell>
          <cell r="F3302">
            <v>26448</v>
          </cell>
        </row>
        <row r="3303">
          <cell r="A3303" t="str">
            <v>LAMPARA SLIM 2X48 INDUSTRIAL COMPLETA</v>
          </cell>
          <cell r="B3303">
            <v>80000</v>
          </cell>
          <cell r="C3303" t="str">
            <v>UND</v>
          </cell>
          <cell r="D3303">
            <v>96000</v>
          </cell>
          <cell r="E3303">
            <v>15360</v>
          </cell>
          <cell r="F3303">
            <v>111360</v>
          </cell>
        </row>
        <row r="3304">
          <cell r="A3304" t="str">
            <v>LAMPARA SLIM 2X48 LATERAL METALICO COMPL</v>
          </cell>
          <cell r="B3304">
            <v>20000</v>
          </cell>
          <cell r="C3304" t="str">
            <v>UND</v>
          </cell>
          <cell r="D3304">
            <v>24000</v>
          </cell>
          <cell r="E3304">
            <v>3840</v>
          </cell>
          <cell r="F3304">
            <v>27840</v>
          </cell>
        </row>
        <row r="3305">
          <cell r="A3305" t="str">
            <v>LAMPARA SLIM 2X96 LATERAL  COMPLETA</v>
          </cell>
          <cell r="B3305">
            <v>55200</v>
          </cell>
          <cell r="C3305" t="str">
            <v>UND</v>
          </cell>
          <cell r="D3305">
            <v>66240</v>
          </cell>
          <cell r="E3305">
            <v>10598.4</v>
          </cell>
          <cell r="F3305">
            <v>76838</v>
          </cell>
        </row>
        <row r="3306">
          <cell r="A3306" t="str">
            <v>LAMPARA TIPO TORTUGA REF. WL008BK</v>
          </cell>
          <cell r="B3306">
            <v>44000</v>
          </cell>
          <cell r="C3306" t="str">
            <v>UND</v>
          </cell>
          <cell r="D3306">
            <v>52800</v>
          </cell>
          <cell r="E3306">
            <v>8448</v>
          </cell>
          <cell r="F3306">
            <v>61248</v>
          </cell>
        </row>
        <row r="3307">
          <cell r="A3307" t="str">
            <v>LIBRETA PARA CAARCAR CABLE LETRAS A-Z DE</v>
          </cell>
          <cell r="B3307">
            <v>11200</v>
          </cell>
          <cell r="C3307" t="str">
            <v>UND</v>
          </cell>
          <cell r="D3307">
            <v>13440</v>
          </cell>
          <cell r="E3307">
            <v>2150.4</v>
          </cell>
          <cell r="F3307">
            <v>15590</v>
          </cell>
        </row>
        <row r="3308">
          <cell r="A3308" t="str">
            <v>LICUADORA 110 VOL</v>
          </cell>
          <cell r="B3308">
            <v>64000</v>
          </cell>
          <cell r="C3308" t="str">
            <v>UND</v>
          </cell>
          <cell r="D3308">
            <v>76800</v>
          </cell>
          <cell r="E3308">
            <v>12288</v>
          </cell>
          <cell r="F3308">
            <v>89088</v>
          </cell>
        </row>
        <row r="3309">
          <cell r="A3309" t="str">
            <v>LIMPIADOR PVC 1/4"</v>
          </cell>
          <cell r="B3309">
            <v>14306</v>
          </cell>
          <cell r="C3309" t="str">
            <v>UND</v>
          </cell>
          <cell r="D3309">
            <v>17167.2</v>
          </cell>
          <cell r="E3309">
            <v>2746.752</v>
          </cell>
          <cell r="F3309">
            <v>19914</v>
          </cell>
        </row>
        <row r="3310">
          <cell r="A3310" t="str">
            <v>LISTON DE ORDINARIO</v>
          </cell>
          <cell r="B3310">
            <v>7000</v>
          </cell>
          <cell r="C3310" t="str">
            <v>UND</v>
          </cell>
          <cell r="D3310">
            <v>8400</v>
          </cell>
          <cell r="E3310">
            <v>1344</v>
          </cell>
          <cell r="F3310">
            <v>9744</v>
          </cell>
        </row>
        <row r="3311">
          <cell r="A3311" t="str">
            <v>LLANA PEQUEÑA</v>
          </cell>
          <cell r="B3311">
            <v>4655</v>
          </cell>
          <cell r="C3311" t="str">
            <v>UND</v>
          </cell>
          <cell r="D3311">
            <v>5586</v>
          </cell>
          <cell r="E3311">
            <v>893.76</v>
          </cell>
          <cell r="F3311">
            <v>6480</v>
          </cell>
        </row>
        <row r="3312">
          <cell r="A3312" t="str">
            <v>LLAVE BRETTER  ELECTRICA 2 POSICIONES</v>
          </cell>
          <cell r="B3312">
            <v>16830</v>
          </cell>
          <cell r="C3312" t="str">
            <v>UND</v>
          </cell>
          <cell r="D3312">
            <v>20196</v>
          </cell>
          <cell r="E3312">
            <v>3231.36</v>
          </cell>
          <cell r="F3312">
            <v>23427</v>
          </cell>
        </row>
        <row r="3313">
          <cell r="A3313" t="str">
            <v>LLAVE BRISTOL 3/16 X 8 X 2 CMS</v>
          </cell>
          <cell r="B3313">
            <v>300</v>
          </cell>
          <cell r="C3313" t="str">
            <v>UND</v>
          </cell>
          <cell r="D3313">
            <v>360</v>
          </cell>
          <cell r="E3313">
            <v>57.6</v>
          </cell>
          <cell r="F3313">
            <v>418</v>
          </cell>
        </row>
        <row r="3314">
          <cell r="A3314" t="str">
            <v>LLAVE BRISTOL 5/16 X 7 X 2 CMS</v>
          </cell>
          <cell r="B3314">
            <v>360</v>
          </cell>
          <cell r="C3314" t="str">
            <v>UND</v>
          </cell>
          <cell r="D3314">
            <v>432</v>
          </cell>
          <cell r="E3314">
            <v>69.12</v>
          </cell>
          <cell r="F3314">
            <v>501</v>
          </cell>
        </row>
        <row r="3315">
          <cell r="A3315" t="str">
            <v>LLAVE FIJA 10MMX11MM</v>
          </cell>
          <cell r="B3315">
            <v>1820</v>
          </cell>
          <cell r="C3315" t="str">
            <v>UND</v>
          </cell>
          <cell r="D3315">
            <v>2184</v>
          </cell>
          <cell r="E3315">
            <v>349.44</v>
          </cell>
          <cell r="F3315">
            <v>2533</v>
          </cell>
        </row>
        <row r="3316">
          <cell r="A3316" t="str">
            <v>LLAVE FIJA 3/8X7/16</v>
          </cell>
          <cell r="B3316">
            <v>3080</v>
          </cell>
          <cell r="C3316" t="str">
            <v>UND</v>
          </cell>
          <cell r="D3316">
            <v>3696</v>
          </cell>
          <cell r="E3316">
            <v>591.36</v>
          </cell>
          <cell r="F3316">
            <v>4287</v>
          </cell>
        </row>
        <row r="3317">
          <cell r="A3317" t="str">
            <v>LOCALIZADOR PUNTOS CALIENTES -18C A 400C</v>
          </cell>
          <cell r="B3317">
            <v>4574638</v>
          </cell>
          <cell r="C3317" t="str">
            <v>UND</v>
          </cell>
          <cell r="D3317">
            <v>5489565.5999999996</v>
          </cell>
          <cell r="E3317">
            <v>878330.49599999993</v>
          </cell>
          <cell r="F3317">
            <v>6367896</v>
          </cell>
        </row>
        <row r="3318">
          <cell r="A3318" t="str">
            <v>LUBRICANTE PARA CABLE WL-1GALON</v>
          </cell>
          <cell r="B3318">
            <v>73040</v>
          </cell>
          <cell r="C3318" t="str">
            <v>UND</v>
          </cell>
          <cell r="D3318">
            <v>87648</v>
          </cell>
          <cell r="E3318">
            <v>14023.68</v>
          </cell>
          <cell r="F3318">
            <v>101672</v>
          </cell>
        </row>
        <row r="3319">
          <cell r="A3319" t="str">
            <v>LUBRICANTE PARA CABLE WL-5GALON</v>
          </cell>
          <cell r="B3319">
            <v>252234</v>
          </cell>
          <cell r="C3319" t="str">
            <v>UND</v>
          </cell>
          <cell r="D3319">
            <v>302680.8</v>
          </cell>
          <cell r="E3319">
            <v>48428.928</v>
          </cell>
          <cell r="F3319">
            <v>351110</v>
          </cell>
        </row>
        <row r="3320">
          <cell r="A3320" t="str">
            <v>LUBRICANTE PARA CABLE WL-QT 1/4 GALON</v>
          </cell>
          <cell r="B3320">
            <v>26400</v>
          </cell>
          <cell r="C3320" t="str">
            <v>UND</v>
          </cell>
          <cell r="D3320">
            <v>31680</v>
          </cell>
          <cell r="E3320">
            <v>5068.8</v>
          </cell>
          <cell r="F3320">
            <v>36749</v>
          </cell>
        </row>
        <row r="3321">
          <cell r="A3321" t="str">
            <v>LUMINARIA A PARED GUIALUX 250W Na</v>
          </cell>
          <cell r="B3321">
            <v>246000</v>
          </cell>
          <cell r="C3321" t="str">
            <v>UND</v>
          </cell>
          <cell r="D3321">
            <v>295200</v>
          </cell>
          <cell r="E3321">
            <v>47232</v>
          </cell>
          <cell r="F3321">
            <v>342432</v>
          </cell>
        </row>
        <row r="3322">
          <cell r="A3322" t="str">
            <v>LUMINARIA DECORATIVA 125W 208/220V DJK</v>
          </cell>
          <cell r="B3322">
            <v>172000</v>
          </cell>
          <cell r="C3322" t="str">
            <v>UND</v>
          </cell>
          <cell r="D3322">
            <v>206400</v>
          </cell>
          <cell r="E3322">
            <v>33024</v>
          </cell>
          <cell r="F3322">
            <v>239424</v>
          </cell>
        </row>
        <row r="3323">
          <cell r="A3323" t="str">
            <v>LUMINARIA DECORATIVA 150W 208/220V DJK</v>
          </cell>
          <cell r="B3323">
            <v>194000</v>
          </cell>
          <cell r="C3323" t="str">
            <v>UND</v>
          </cell>
          <cell r="D3323">
            <v>232800</v>
          </cell>
          <cell r="E3323">
            <v>37248</v>
          </cell>
          <cell r="F3323">
            <v>270048</v>
          </cell>
        </row>
        <row r="3324">
          <cell r="A3324" t="str">
            <v>LUMINARIA DECORATIVA 250W 208/220 Hg DJK</v>
          </cell>
          <cell r="B3324">
            <v>186000</v>
          </cell>
          <cell r="C3324" t="str">
            <v>UND</v>
          </cell>
          <cell r="D3324">
            <v>223200</v>
          </cell>
          <cell r="E3324">
            <v>35712</v>
          </cell>
          <cell r="F3324">
            <v>258912</v>
          </cell>
        </row>
        <row r="3325">
          <cell r="A3325" t="str">
            <v>LUMINARIA DECORATIVA 70W 208V Na</v>
          </cell>
          <cell r="B3325">
            <v>180000</v>
          </cell>
          <cell r="C3325" t="str">
            <v>UND</v>
          </cell>
          <cell r="D3325">
            <v>216000</v>
          </cell>
          <cell r="E3325">
            <v>34560</v>
          </cell>
          <cell r="F3325">
            <v>250560</v>
          </cell>
        </row>
        <row r="3326">
          <cell r="A3326" t="str">
            <v>LUMINARIA DECORATIVA Na 70W C/A NIZA</v>
          </cell>
          <cell r="B3326">
            <v>177000</v>
          </cell>
          <cell r="C3326" t="str">
            <v>UND</v>
          </cell>
          <cell r="D3326">
            <v>212400</v>
          </cell>
          <cell r="E3326">
            <v>33984</v>
          </cell>
          <cell r="F3326">
            <v>246384</v>
          </cell>
        </row>
        <row r="3327">
          <cell r="A3327" t="str">
            <v>LUMINARIA GUIALUX  70W - 208 V.</v>
          </cell>
          <cell r="B3327">
            <v>179000</v>
          </cell>
          <cell r="C3327" t="str">
            <v>UND</v>
          </cell>
          <cell r="D3327">
            <v>214800</v>
          </cell>
          <cell r="E3327">
            <v>34368</v>
          </cell>
          <cell r="F3327">
            <v>249168</v>
          </cell>
        </row>
        <row r="3328">
          <cell r="A3328" t="str">
            <v>LUMINARIA HOR. CERRADA 150Na S/BAS SIEME</v>
          </cell>
          <cell r="B3328">
            <v>144000</v>
          </cell>
          <cell r="C3328" t="str">
            <v>UND</v>
          </cell>
          <cell r="D3328">
            <v>172800</v>
          </cell>
          <cell r="E3328">
            <v>27648</v>
          </cell>
          <cell r="F3328">
            <v>200448</v>
          </cell>
        </row>
        <row r="3329">
          <cell r="A3329" t="str">
            <v>LUMINARIA HOR.CERRADA 150Na C/BAS SIEMEN</v>
          </cell>
          <cell r="B3329">
            <v>147000</v>
          </cell>
          <cell r="C3329" t="str">
            <v>UND</v>
          </cell>
          <cell r="D3329">
            <v>176400</v>
          </cell>
          <cell r="E3329">
            <v>28224</v>
          </cell>
          <cell r="F3329">
            <v>204624</v>
          </cell>
        </row>
        <row r="3330">
          <cell r="A3330" t="str">
            <v>LUMINARIA HORIZ.CERRADA 70WNa C/BASE SIE</v>
          </cell>
          <cell r="B3330">
            <v>131000</v>
          </cell>
          <cell r="C3330" t="str">
            <v>UND</v>
          </cell>
          <cell r="D3330">
            <v>157200</v>
          </cell>
          <cell r="E3330">
            <v>25152</v>
          </cell>
          <cell r="F3330">
            <v>182352</v>
          </cell>
        </row>
        <row r="3331">
          <cell r="A3331" t="str">
            <v>LUMINARIA HORIZONTAL  CERRADA  250W C/B</v>
          </cell>
          <cell r="B3331">
            <v>397000</v>
          </cell>
          <cell r="C3331" t="str">
            <v>UND</v>
          </cell>
          <cell r="D3331">
            <v>476400</v>
          </cell>
          <cell r="E3331">
            <v>76224</v>
          </cell>
          <cell r="F3331">
            <v>552624</v>
          </cell>
        </row>
        <row r="3332">
          <cell r="A3332" t="str">
            <v>LUMINARIA HORIZONTAL 250W /220 C/BASE</v>
          </cell>
          <cell r="B3332">
            <v>219000</v>
          </cell>
          <cell r="C3332" t="str">
            <v>UND</v>
          </cell>
          <cell r="D3332">
            <v>262800</v>
          </cell>
          <cell r="E3332">
            <v>42048</v>
          </cell>
          <cell r="F3332">
            <v>304848</v>
          </cell>
        </row>
        <row r="3333">
          <cell r="A3333" t="str">
            <v>LUMINARIA HORIZONTAL ABIERTA 125W 220V H</v>
          </cell>
          <cell r="B3333">
            <v>98000</v>
          </cell>
          <cell r="C3333" t="str">
            <v>UND</v>
          </cell>
          <cell r="D3333">
            <v>117600</v>
          </cell>
          <cell r="E3333">
            <v>18816</v>
          </cell>
          <cell r="F3333">
            <v>136416</v>
          </cell>
        </row>
        <row r="3334">
          <cell r="A3334" t="str">
            <v>LUMINARIA HORIZONTAL ABIERTA 150W 208/22</v>
          </cell>
          <cell r="B3334">
            <v>128000</v>
          </cell>
          <cell r="C3334" t="str">
            <v>UND</v>
          </cell>
          <cell r="D3334">
            <v>153600</v>
          </cell>
          <cell r="E3334">
            <v>24576</v>
          </cell>
          <cell r="F3334">
            <v>178176</v>
          </cell>
        </row>
        <row r="3335">
          <cell r="A3335" t="str">
            <v>LUMINARIA HORIZONTAL ABIERTA 150W C/BASE</v>
          </cell>
          <cell r="B3335">
            <v>131000</v>
          </cell>
          <cell r="C3335" t="str">
            <v>UND</v>
          </cell>
          <cell r="D3335">
            <v>157200</v>
          </cell>
          <cell r="E3335">
            <v>25152</v>
          </cell>
          <cell r="F3335">
            <v>182352</v>
          </cell>
        </row>
        <row r="3336">
          <cell r="A3336" t="str">
            <v>LUMINARIA HORIZONTAL ABIERTA 150W Na S/B</v>
          </cell>
          <cell r="B3336">
            <v>250000</v>
          </cell>
          <cell r="C3336" t="str">
            <v>UND</v>
          </cell>
          <cell r="D3336">
            <v>300000</v>
          </cell>
          <cell r="E3336">
            <v>48000</v>
          </cell>
          <cell r="F3336">
            <v>348000</v>
          </cell>
        </row>
        <row r="3337">
          <cell r="A3337" t="str">
            <v>LUMINARIA HORIZONTAL ABIERTA 250W 208V H</v>
          </cell>
          <cell r="B3337">
            <v>115000</v>
          </cell>
          <cell r="C3337" t="str">
            <v>UND</v>
          </cell>
          <cell r="D3337">
            <v>138000</v>
          </cell>
          <cell r="E3337">
            <v>22080</v>
          </cell>
          <cell r="F3337">
            <v>160080</v>
          </cell>
        </row>
        <row r="3338">
          <cell r="A3338" t="str">
            <v>LUMINARIA HORIZONTAL ABIERTA 70W 208 ARR</v>
          </cell>
          <cell r="B3338">
            <v>125000</v>
          </cell>
          <cell r="C3338" t="str">
            <v>UND</v>
          </cell>
          <cell r="D3338">
            <v>150000</v>
          </cell>
          <cell r="E3338">
            <v>24000</v>
          </cell>
          <cell r="F3338">
            <v>174000</v>
          </cell>
        </row>
        <row r="3339">
          <cell r="A3339" t="str">
            <v>LUMINARIA HORIZONTAL ABIERTA 70W 208 SIN</v>
          </cell>
          <cell r="B3339">
            <v>97000</v>
          </cell>
          <cell r="C3339" t="str">
            <v>UND</v>
          </cell>
          <cell r="D3339">
            <v>116400</v>
          </cell>
          <cell r="E3339">
            <v>18624</v>
          </cell>
          <cell r="F3339">
            <v>135024</v>
          </cell>
        </row>
        <row r="3340">
          <cell r="A3340" t="str">
            <v>LUMINARIA HORIZONTAL ABIERTA 70W CON BAS</v>
          </cell>
          <cell r="B3340">
            <v>114000</v>
          </cell>
          <cell r="C3340" t="str">
            <v>UND</v>
          </cell>
          <cell r="D3340">
            <v>136800</v>
          </cell>
          <cell r="E3340">
            <v>21888</v>
          </cell>
          <cell r="F3340">
            <v>158688</v>
          </cell>
        </row>
        <row r="3341">
          <cell r="A3341" t="str">
            <v>LUMINARIA HORIZONTAL ABIERTA 70W Na C/BA</v>
          </cell>
          <cell r="B3341">
            <v>120000</v>
          </cell>
          <cell r="C3341" t="str">
            <v>UND</v>
          </cell>
          <cell r="D3341">
            <v>144000</v>
          </cell>
          <cell r="E3341">
            <v>23040</v>
          </cell>
          <cell r="F3341">
            <v>167040</v>
          </cell>
        </row>
        <row r="3342">
          <cell r="A3342" t="str">
            <v>LUMINARIA HORIZONTAL ABIERTA 70W Na OPTI</v>
          </cell>
          <cell r="B3342">
            <v>120000</v>
          </cell>
          <cell r="C3342" t="str">
            <v>UND</v>
          </cell>
          <cell r="D3342">
            <v>144000</v>
          </cell>
          <cell r="E3342">
            <v>23040</v>
          </cell>
          <cell r="F3342">
            <v>167040</v>
          </cell>
        </row>
        <row r="3343">
          <cell r="A3343" t="str">
            <v>LUMINARIA HORIZONTAL ABIERTA 70W Na RED</v>
          </cell>
          <cell r="B3343">
            <v>67200</v>
          </cell>
          <cell r="C3343" t="str">
            <v>UND</v>
          </cell>
          <cell r="D3343">
            <v>80640</v>
          </cell>
          <cell r="E3343">
            <v>12902.4</v>
          </cell>
          <cell r="F3343">
            <v>93542</v>
          </cell>
        </row>
        <row r="3344">
          <cell r="A3344" t="str">
            <v>LUMINARIA HORIZONTAL CERRADA  Na 250W</v>
          </cell>
          <cell r="B3344">
            <v>218000</v>
          </cell>
          <cell r="C3344" t="str">
            <v>UND</v>
          </cell>
          <cell r="D3344">
            <v>261600</v>
          </cell>
          <cell r="E3344">
            <v>41856</v>
          </cell>
          <cell r="F3344">
            <v>303456</v>
          </cell>
        </row>
        <row r="3345">
          <cell r="A3345" t="str">
            <v>LUMINARIA HORIZONTAL CERRADA 125 -208/22</v>
          </cell>
          <cell r="B3345">
            <v>117000</v>
          </cell>
          <cell r="C3345" t="str">
            <v>UND</v>
          </cell>
          <cell r="D3345">
            <v>140400</v>
          </cell>
          <cell r="E3345">
            <v>22464</v>
          </cell>
          <cell r="F3345">
            <v>162864</v>
          </cell>
        </row>
        <row r="3346">
          <cell r="A3346" t="str">
            <v>LUMINARIA HORIZONTAL CERRADA 125W 208V</v>
          </cell>
          <cell r="B3346">
            <v>117000</v>
          </cell>
          <cell r="C3346" t="str">
            <v>UND</v>
          </cell>
          <cell r="D3346">
            <v>140400</v>
          </cell>
          <cell r="E3346">
            <v>22464</v>
          </cell>
          <cell r="F3346">
            <v>162864</v>
          </cell>
        </row>
        <row r="3347">
          <cell r="A3347" t="str">
            <v>LUMINARIA HORIZONTAL CERRADA 150W 208/22</v>
          </cell>
          <cell r="B3347">
            <v>144000</v>
          </cell>
          <cell r="C3347" t="str">
            <v>UND</v>
          </cell>
          <cell r="D3347">
            <v>172800</v>
          </cell>
          <cell r="E3347">
            <v>27648</v>
          </cell>
          <cell r="F3347">
            <v>200448</v>
          </cell>
        </row>
        <row r="3348">
          <cell r="A3348" t="str">
            <v>LUMINARIA HORIZONTAL CERRADA 150W 220V</v>
          </cell>
          <cell r="B3348">
            <v>251000</v>
          </cell>
          <cell r="C3348" t="str">
            <v>UND</v>
          </cell>
          <cell r="D3348">
            <v>301200</v>
          </cell>
          <cell r="E3348">
            <v>48192</v>
          </cell>
          <cell r="F3348">
            <v>349392</v>
          </cell>
        </row>
        <row r="3349">
          <cell r="A3349" t="str">
            <v>LUMINARIA HORIZONTAL CERRADA 150W BASE F</v>
          </cell>
          <cell r="B3349">
            <v>254000</v>
          </cell>
          <cell r="C3349" t="str">
            <v>UND</v>
          </cell>
          <cell r="D3349">
            <v>304800</v>
          </cell>
          <cell r="E3349">
            <v>48768</v>
          </cell>
          <cell r="F3349">
            <v>353568</v>
          </cell>
        </row>
        <row r="3350">
          <cell r="A3350" t="str">
            <v>LUMINARIA HORIZONTAL CERRADA 150W Na C/B</v>
          </cell>
          <cell r="B3350">
            <v>150849</v>
          </cell>
          <cell r="C3350" t="str">
            <v>UND</v>
          </cell>
          <cell r="D3350">
            <v>181018.8</v>
          </cell>
          <cell r="E3350">
            <v>28963.007999999998</v>
          </cell>
          <cell r="F3350">
            <v>209982</v>
          </cell>
        </row>
        <row r="3351">
          <cell r="A3351" t="str">
            <v>LUMINARIA HORIZONTAL CERRADA 150W Na S/B</v>
          </cell>
          <cell r="B3351">
            <v>188000</v>
          </cell>
          <cell r="C3351" t="str">
            <v>UND</v>
          </cell>
          <cell r="D3351">
            <v>225600</v>
          </cell>
          <cell r="E3351">
            <v>36096</v>
          </cell>
          <cell r="F3351">
            <v>261696</v>
          </cell>
        </row>
        <row r="3352">
          <cell r="A3352" t="str">
            <v>LUMINARIA HORIZONTAL CERRADA 250W 208/22</v>
          </cell>
          <cell r="B3352">
            <v>237000</v>
          </cell>
          <cell r="C3352" t="str">
            <v>UND</v>
          </cell>
          <cell r="D3352">
            <v>284400</v>
          </cell>
          <cell r="E3352">
            <v>45504</v>
          </cell>
          <cell r="F3352">
            <v>329904</v>
          </cell>
        </row>
        <row r="3353">
          <cell r="A3353" t="str">
            <v>LUMINARIA HORIZONTAL CERRADA 250W 208V</v>
          </cell>
          <cell r="B3353">
            <v>161980</v>
          </cell>
          <cell r="C3353" t="str">
            <v>UND</v>
          </cell>
          <cell r="D3353">
            <v>194376</v>
          </cell>
          <cell r="E3353">
            <v>31100.16</v>
          </cell>
          <cell r="F3353">
            <v>225476</v>
          </cell>
        </row>
        <row r="3354">
          <cell r="A3354" t="str">
            <v>LUMINARIA HORIZONTAL CERRADA 250W 220V</v>
          </cell>
          <cell r="B3354">
            <v>394000</v>
          </cell>
          <cell r="C3354" t="str">
            <v>UND</v>
          </cell>
          <cell r="D3354">
            <v>472800</v>
          </cell>
          <cell r="E3354">
            <v>75648</v>
          </cell>
          <cell r="F3354">
            <v>548448</v>
          </cell>
        </row>
        <row r="3355">
          <cell r="A3355" t="str">
            <v>LUMINARIA HORIZONTAL CERRADA 250W C/BASE</v>
          </cell>
          <cell r="B3355">
            <v>397000</v>
          </cell>
          <cell r="C3355" t="str">
            <v>UND</v>
          </cell>
          <cell r="D3355">
            <v>476400</v>
          </cell>
          <cell r="E3355">
            <v>76224</v>
          </cell>
          <cell r="F3355">
            <v>552624</v>
          </cell>
        </row>
        <row r="3356">
          <cell r="A3356" t="str">
            <v>LUMINARIA HORIZONTAL CERRADA 250W Hg</v>
          </cell>
          <cell r="B3356">
            <v>115000</v>
          </cell>
          <cell r="C3356" t="str">
            <v>UND</v>
          </cell>
          <cell r="D3356">
            <v>138000</v>
          </cell>
          <cell r="E3356">
            <v>22080</v>
          </cell>
          <cell r="F3356">
            <v>160080</v>
          </cell>
        </row>
        <row r="3357">
          <cell r="A3357" t="str">
            <v>LUMINARIA HORIZONTAL CERRADA 250W Hg S/B</v>
          </cell>
          <cell r="B3357">
            <v>116000</v>
          </cell>
          <cell r="C3357" t="str">
            <v>UND</v>
          </cell>
          <cell r="D3357">
            <v>139200</v>
          </cell>
          <cell r="E3357">
            <v>22272</v>
          </cell>
          <cell r="F3357">
            <v>161472</v>
          </cell>
        </row>
        <row r="3358">
          <cell r="A3358" t="str">
            <v>LUMINARIA HORIZONTAL CERRADA 250W Na C/B</v>
          </cell>
          <cell r="B3358">
            <v>166000</v>
          </cell>
          <cell r="C3358" t="str">
            <v>UND</v>
          </cell>
          <cell r="D3358">
            <v>199200</v>
          </cell>
          <cell r="E3358">
            <v>31872</v>
          </cell>
          <cell r="F3358">
            <v>231072</v>
          </cell>
        </row>
        <row r="3359">
          <cell r="A3359" t="str">
            <v>LUMINARIA HORIZONTAL CERRADA 250W Na CBA</v>
          </cell>
          <cell r="B3359">
            <v>189000</v>
          </cell>
          <cell r="C3359" t="str">
            <v>UND</v>
          </cell>
          <cell r="D3359">
            <v>226800</v>
          </cell>
          <cell r="E3359">
            <v>36288</v>
          </cell>
          <cell r="F3359">
            <v>263088</v>
          </cell>
        </row>
        <row r="3360">
          <cell r="A3360" t="str">
            <v>LUMINARIA HORIZONTAL CERRADA 400W 208/220V</v>
          </cell>
          <cell r="B3360">
            <v>480000</v>
          </cell>
          <cell r="C3360" t="str">
            <v>UND</v>
          </cell>
          <cell r="D3360">
            <v>576000</v>
          </cell>
          <cell r="E3360">
            <v>92160</v>
          </cell>
          <cell r="F3360">
            <v>668160</v>
          </cell>
        </row>
        <row r="3361">
          <cell r="A3361" t="str">
            <v>LUMINARIA HORIZONTAL CERRADA 70W 208 ARR</v>
          </cell>
          <cell r="B3361">
            <v>128000</v>
          </cell>
          <cell r="C3361" t="str">
            <v>UND</v>
          </cell>
          <cell r="D3361">
            <v>153600</v>
          </cell>
          <cell r="E3361">
            <v>24576</v>
          </cell>
          <cell r="F3361">
            <v>178176</v>
          </cell>
        </row>
        <row r="3362">
          <cell r="A3362" t="str">
            <v>LUMINARIA HORIZONTAL CERRADA 70W C B/F</v>
          </cell>
          <cell r="B3362">
            <v>80000</v>
          </cell>
          <cell r="C3362" t="str">
            <v>UND</v>
          </cell>
          <cell r="D3362">
            <v>96000</v>
          </cell>
          <cell r="E3362">
            <v>15360</v>
          </cell>
          <cell r="F3362">
            <v>111360</v>
          </cell>
        </row>
        <row r="3363">
          <cell r="A3363" t="str">
            <v>LUMINARIA HORIZONTAL CERRADA 70W C/A Y B</v>
          </cell>
          <cell r="B3363">
            <v>131000</v>
          </cell>
          <cell r="C3363" t="str">
            <v>UND</v>
          </cell>
          <cell r="D3363">
            <v>157200</v>
          </cell>
          <cell r="E3363">
            <v>25152</v>
          </cell>
          <cell r="F3363">
            <v>182352</v>
          </cell>
        </row>
        <row r="3364">
          <cell r="A3364" t="str">
            <v>LUMINARIA HORIZONTAL CERRADA 70W Na C/BA</v>
          </cell>
          <cell r="B3364">
            <v>93000</v>
          </cell>
          <cell r="C3364" t="str">
            <v>UND</v>
          </cell>
          <cell r="D3364">
            <v>111600</v>
          </cell>
          <cell r="E3364">
            <v>17856</v>
          </cell>
          <cell r="F3364">
            <v>129456</v>
          </cell>
        </row>
        <row r="3365">
          <cell r="A3365" t="str">
            <v>LUMINARIA HORIZONTAL CERRADA 70W Na C/BA</v>
          </cell>
          <cell r="B3365">
            <v>171000</v>
          </cell>
          <cell r="C3365" t="str">
            <v>UND</v>
          </cell>
          <cell r="D3365">
            <v>205200</v>
          </cell>
          <cell r="E3365">
            <v>32832</v>
          </cell>
          <cell r="F3365">
            <v>238032</v>
          </cell>
        </row>
        <row r="3366">
          <cell r="A3366" t="str">
            <v>LUMINARIA HORIZONTAL CERRADA 70W Na S/BA</v>
          </cell>
          <cell r="B3366">
            <v>93000</v>
          </cell>
          <cell r="C3366" t="str">
            <v>UND</v>
          </cell>
          <cell r="D3366">
            <v>111600</v>
          </cell>
          <cell r="E3366">
            <v>17856</v>
          </cell>
          <cell r="F3366">
            <v>129456</v>
          </cell>
        </row>
        <row r="3367">
          <cell r="A3367" t="str">
            <v>LUMINARIA HORIZONTAL CERRADA 70W Na SIEM</v>
          </cell>
          <cell r="B3367">
            <v>128000</v>
          </cell>
          <cell r="C3367" t="str">
            <v>UND</v>
          </cell>
          <cell r="D3367">
            <v>153600</v>
          </cell>
          <cell r="E3367">
            <v>24576</v>
          </cell>
          <cell r="F3367">
            <v>178176</v>
          </cell>
        </row>
        <row r="3368">
          <cell r="A3368" t="str">
            <v>LUMINARIA HORIZONTAL CERRADA SODIO 400W</v>
          </cell>
          <cell r="B3368">
            <v>472000</v>
          </cell>
          <cell r="C3368" t="str">
            <v>UND</v>
          </cell>
          <cell r="D3368">
            <v>566400</v>
          </cell>
          <cell r="E3368">
            <v>90624</v>
          </cell>
          <cell r="F3368">
            <v>657024</v>
          </cell>
        </row>
        <row r="3369">
          <cell r="A3369" t="str">
            <v>LUMINARIA SLIM 2X48 INCRUSTAR CON ACRILI</v>
          </cell>
          <cell r="B3369">
            <v>36800</v>
          </cell>
          <cell r="C3369" t="str">
            <v>UND</v>
          </cell>
          <cell r="D3369">
            <v>44160</v>
          </cell>
          <cell r="E3369">
            <v>7065.6</v>
          </cell>
          <cell r="F3369">
            <v>51226</v>
          </cell>
        </row>
        <row r="3370">
          <cell r="A3370" t="str">
            <v>LUMINARIA SLIM LINE 2X48 LATERAL MADERA</v>
          </cell>
          <cell r="B3370">
            <v>53000</v>
          </cell>
          <cell r="C3370" t="str">
            <v>UND</v>
          </cell>
          <cell r="D3370">
            <v>63600</v>
          </cell>
          <cell r="E3370">
            <v>10176</v>
          </cell>
          <cell r="F3370">
            <v>73776</v>
          </cell>
        </row>
        <row r="3371">
          <cell r="A3371" t="str">
            <v>LUMINARIA SLIM LINE 2X96 LATERAL MADERA</v>
          </cell>
          <cell r="B3371">
            <v>67000</v>
          </cell>
          <cell r="C3371" t="str">
            <v>UND</v>
          </cell>
          <cell r="D3371">
            <v>80400</v>
          </cell>
          <cell r="E3371">
            <v>12864</v>
          </cell>
          <cell r="F3371">
            <v>93264</v>
          </cell>
        </row>
        <row r="3372">
          <cell r="A3372" t="str">
            <v>LUMINARIA SLIM LINE DE 2 X 40W</v>
          </cell>
          <cell r="B3372">
            <v>45000</v>
          </cell>
          <cell r="C3372" t="str">
            <v>UND</v>
          </cell>
          <cell r="D3372">
            <v>54000</v>
          </cell>
          <cell r="E3372">
            <v>8640</v>
          </cell>
          <cell r="F3372">
            <v>62640</v>
          </cell>
        </row>
        <row r="3373">
          <cell r="A3373" t="str">
            <v>LUMINARIA SLIM LINE DE 2 X 96W</v>
          </cell>
          <cell r="B3373">
            <v>50000</v>
          </cell>
          <cell r="C3373" t="str">
            <v>UND</v>
          </cell>
          <cell r="D3373">
            <v>60000</v>
          </cell>
          <cell r="E3373">
            <v>9600</v>
          </cell>
          <cell r="F3373">
            <v>69600</v>
          </cell>
        </row>
        <row r="3374">
          <cell r="A3374" t="str">
            <v>LUMINARIA SLIM LINE DE 4 X 17W</v>
          </cell>
          <cell r="B3374">
            <v>120000</v>
          </cell>
          <cell r="C3374" t="str">
            <v>UND</v>
          </cell>
          <cell r="D3374">
            <v>144000</v>
          </cell>
          <cell r="E3374">
            <v>23040</v>
          </cell>
          <cell r="F3374">
            <v>167040</v>
          </cell>
        </row>
        <row r="3375">
          <cell r="A3375" t="str">
            <v>LUMINARIA VERTICAL 160W LUZ MIXTA VENECI</v>
          </cell>
          <cell r="B3375">
            <v>117000</v>
          </cell>
          <cell r="C3375" t="str">
            <v>UND</v>
          </cell>
          <cell r="D3375">
            <v>140400</v>
          </cell>
          <cell r="E3375">
            <v>22464</v>
          </cell>
          <cell r="F3375">
            <v>162864</v>
          </cell>
        </row>
        <row r="3376">
          <cell r="A3376" t="str">
            <v>LUMINARIA VERTICAL ABIERTA 125W 120-208V</v>
          </cell>
          <cell r="B3376">
            <v>81000</v>
          </cell>
          <cell r="C3376" t="str">
            <v>UND</v>
          </cell>
          <cell r="D3376">
            <v>97200</v>
          </cell>
          <cell r="E3376">
            <v>15552</v>
          </cell>
          <cell r="F3376">
            <v>112752</v>
          </cell>
        </row>
        <row r="3377">
          <cell r="A3377" t="str">
            <v>LUMINARIA VERTICAL ABIERTA 150W Na</v>
          </cell>
          <cell r="B3377">
            <v>110000</v>
          </cell>
          <cell r="C3377" t="str">
            <v>UND</v>
          </cell>
          <cell r="D3377">
            <v>132000</v>
          </cell>
          <cell r="E3377">
            <v>21120</v>
          </cell>
          <cell r="F3377">
            <v>153120</v>
          </cell>
        </row>
        <row r="3378">
          <cell r="A3378" t="str">
            <v>LUMINARIA VERTICAL ABIERTA 250W 208/220V</v>
          </cell>
          <cell r="B3378">
            <v>154000</v>
          </cell>
          <cell r="C3378" t="str">
            <v>UND</v>
          </cell>
          <cell r="D3378">
            <v>184800</v>
          </cell>
          <cell r="E3378">
            <v>29568</v>
          </cell>
          <cell r="F3378">
            <v>214368</v>
          </cell>
        </row>
        <row r="3379">
          <cell r="A3379" t="str">
            <v>LUMINARIA VERTICAL ABIERTA 250W 208V</v>
          </cell>
          <cell r="B3379">
            <v>98000</v>
          </cell>
          <cell r="C3379" t="str">
            <v>UND</v>
          </cell>
          <cell r="D3379">
            <v>117600</v>
          </cell>
          <cell r="E3379">
            <v>18816</v>
          </cell>
          <cell r="F3379">
            <v>136416</v>
          </cell>
        </row>
        <row r="3380">
          <cell r="A3380" t="str">
            <v>LUMINARIA VERTICAL ABIERTA 250W HG ILL</v>
          </cell>
          <cell r="B3380">
            <v>83000</v>
          </cell>
          <cell r="C3380" t="str">
            <v>UND</v>
          </cell>
          <cell r="D3380">
            <v>99600</v>
          </cell>
          <cell r="E3380">
            <v>15936</v>
          </cell>
          <cell r="F3380">
            <v>115536</v>
          </cell>
        </row>
        <row r="3381">
          <cell r="A3381" t="str">
            <v>LUMINARIA VERTICAL ABIERTA 400W 208/220V</v>
          </cell>
          <cell r="B3381">
            <v>250000</v>
          </cell>
          <cell r="C3381" t="str">
            <v>UND</v>
          </cell>
          <cell r="D3381">
            <v>300000</v>
          </cell>
          <cell r="E3381">
            <v>48000</v>
          </cell>
          <cell r="F3381">
            <v>348000</v>
          </cell>
        </row>
        <row r="3382">
          <cell r="A3382" t="str">
            <v>LUMINARIA VERTICAL ABIERTA HG 400 ILL</v>
          </cell>
          <cell r="B3382">
            <v>110000</v>
          </cell>
          <cell r="C3382" t="str">
            <v>UND</v>
          </cell>
          <cell r="D3382">
            <v>132000</v>
          </cell>
          <cell r="E3382">
            <v>21120</v>
          </cell>
          <cell r="F3382">
            <v>153120</v>
          </cell>
        </row>
        <row r="3383">
          <cell r="A3383" t="str">
            <v>LUMINARIA VERTICAL CERRADA METAL H. 400W</v>
          </cell>
          <cell r="B3383">
            <v>285000</v>
          </cell>
          <cell r="C3383" t="str">
            <v>UND</v>
          </cell>
          <cell r="D3383">
            <v>342000</v>
          </cell>
          <cell r="E3383">
            <v>54720</v>
          </cell>
          <cell r="F3383">
            <v>396720</v>
          </cell>
        </row>
        <row r="3384">
          <cell r="A3384" t="str">
            <v>LUMINARIA WALL PACK 150 Na CELSA ALU. TU</v>
          </cell>
          <cell r="B3384">
            <v>197600</v>
          </cell>
          <cell r="C3384" t="str">
            <v>UND</v>
          </cell>
          <cell r="D3384">
            <v>237120</v>
          </cell>
          <cell r="E3384">
            <v>37939.200000000004</v>
          </cell>
          <cell r="F3384">
            <v>275059</v>
          </cell>
        </row>
        <row r="3385">
          <cell r="A3385" t="str">
            <v>LUMINARIA WALL PACK 70 W Na 208 VOL.</v>
          </cell>
          <cell r="B3385">
            <v>240000</v>
          </cell>
          <cell r="C3385" t="str">
            <v>UND</v>
          </cell>
          <cell r="D3385">
            <v>288000</v>
          </cell>
          <cell r="E3385">
            <v>46080</v>
          </cell>
          <cell r="F3385">
            <v>334080</v>
          </cell>
        </row>
        <row r="3386">
          <cell r="A3386" t="str">
            <v>MANDO MOTOR S6S800 110V ABB</v>
          </cell>
          <cell r="B3386">
            <v>1080000</v>
          </cell>
          <cell r="C3386" t="str">
            <v>UND</v>
          </cell>
          <cell r="D3386">
            <v>1296000</v>
          </cell>
          <cell r="E3386">
            <v>207360</v>
          </cell>
          <cell r="F3386">
            <v>1503360</v>
          </cell>
        </row>
        <row r="3387">
          <cell r="A3387" t="str">
            <v>MANGUERA PLASTICA OPTIFLEX  - 11/4</v>
          </cell>
          <cell r="B3387">
            <v>1320</v>
          </cell>
          <cell r="C3387" t="str">
            <v>UND</v>
          </cell>
          <cell r="D3387">
            <v>1584</v>
          </cell>
          <cell r="E3387">
            <v>253.44</v>
          </cell>
          <cell r="F3387">
            <v>1837</v>
          </cell>
        </row>
        <row r="3388">
          <cell r="A3388" t="str">
            <v>MARCADOR INDELEBLE 3M</v>
          </cell>
          <cell r="B3388">
            <v>31202</v>
          </cell>
          <cell r="C3388" t="str">
            <v>UND</v>
          </cell>
          <cell r="D3388">
            <v>37442.400000000001</v>
          </cell>
          <cell r="E3388">
            <v>5990.7840000000006</v>
          </cell>
          <cell r="F3388">
            <v>43433</v>
          </cell>
        </row>
        <row r="3389">
          <cell r="A3389" t="str">
            <v>MARCO ALUMBRADO PUBLICO CS-274-1</v>
          </cell>
          <cell r="B3389">
            <v>29000</v>
          </cell>
          <cell r="C3389" t="str">
            <v>UND</v>
          </cell>
          <cell r="D3389">
            <v>34800</v>
          </cell>
          <cell r="E3389">
            <v>5568</v>
          </cell>
          <cell r="F3389">
            <v>40368</v>
          </cell>
        </row>
        <row r="3390">
          <cell r="A3390" t="str">
            <v>MARCO DECORATIVO ROJO DEKO</v>
          </cell>
          <cell r="B3390">
            <v>340</v>
          </cell>
          <cell r="C3390" t="str">
            <v>UND</v>
          </cell>
          <cell r="D3390">
            <v>408</v>
          </cell>
          <cell r="E3390">
            <v>65.28</v>
          </cell>
          <cell r="F3390">
            <v>473</v>
          </cell>
        </row>
        <row r="3391">
          <cell r="A3391" t="str">
            <v>MARCO DOBLE CAJA INSPECCION EEB</v>
          </cell>
          <cell r="B3391">
            <v>51723</v>
          </cell>
          <cell r="C3391" t="str">
            <v>UND</v>
          </cell>
          <cell r="D3391">
            <v>62067.6</v>
          </cell>
          <cell r="E3391">
            <v>9930.8160000000007</v>
          </cell>
          <cell r="F3391">
            <v>71998</v>
          </cell>
        </row>
        <row r="3392">
          <cell r="A3392" t="str">
            <v>MARCO DOBLE DE ENERGIA CS-275-1</v>
          </cell>
          <cell r="B3392">
            <v>49568</v>
          </cell>
          <cell r="C3392" t="str">
            <v>UND</v>
          </cell>
          <cell r="D3392">
            <v>59481.599999999999</v>
          </cell>
          <cell r="E3392">
            <v>9517.0560000000005</v>
          </cell>
          <cell r="F3392">
            <v>68999</v>
          </cell>
        </row>
        <row r="3393">
          <cell r="A3393" t="str">
            <v>MARCO P/TAPA CAMARA AP</v>
          </cell>
          <cell r="B3393">
            <v>60000</v>
          </cell>
          <cell r="C3393" t="str">
            <v>UND</v>
          </cell>
          <cell r="D3393">
            <v>72000</v>
          </cell>
          <cell r="E3393">
            <v>11520</v>
          </cell>
          <cell r="F3393">
            <v>83520</v>
          </cell>
        </row>
        <row r="3394">
          <cell r="A3394" t="str">
            <v>MARCO PARA INSTALACION LEGRAN REF.648715</v>
          </cell>
          <cell r="B3394">
            <v>6200</v>
          </cell>
          <cell r="C3394" t="str">
            <v>UND</v>
          </cell>
          <cell r="D3394">
            <v>7440</v>
          </cell>
          <cell r="E3394">
            <v>1190.4000000000001</v>
          </cell>
          <cell r="F3394">
            <v>8630</v>
          </cell>
        </row>
        <row r="3395">
          <cell r="A3395" t="str">
            <v>MARCO PARA SEGUETA</v>
          </cell>
          <cell r="B3395">
            <v>1545</v>
          </cell>
          <cell r="C3395" t="str">
            <v>UND</v>
          </cell>
          <cell r="D3395">
            <v>1854</v>
          </cell>
          <cell r="E3395">
            <v>296.64</v>
          </cell>
          <cell r="F3395">
            <v>2151</v>
          </cell>
        </row>
        <row r="3396">
          <cell r="A3396" t="str">
            <v>MARCO SENCILLO ENERGIA CS-275-1</v>
          </cell>
          <cell r="B3396">
            <v>39655</v>
          </cell>
          <cell r="C3396" t="str">
            <v>UND</v>
          </cell>
          <cell r="D3396">
            <v>47586</v>
          </cell>
          <cell r="E3396">
            <v>7613.76</v>
          </cell>
          <cell r="F3396">
            <v>55200</v>
          </cell>
        </row>
        <row r="3397">
          <cell r="A3397" t="str">
            <v>MARCO Y TAPA CAJA TELEFONICA 50X60</v>
          </cell>
          <cell r="B3397">
            <v>65000</v>
          </cell>
          <cell r="C3397" t="str">
            <v>UND</v>
          </cell>
          <cell r="D3397">
            <v>78000</v>
          </cell>
          <cell r="E3397">
            <v>12480</v>
          </cell>
          <cell r="F3397">
            <v>90480</v>
          </cell>
        </row>
        <row r="3398">
          <cell r="A3398" t="str">
            <v>MARQUILLA 12-16AWG (100 UNIDADES) LEGRAN</v>
          </cell>
          <cell r="B3398">
            <v>5000</v>
          </cell>
          <cell r="C3398" t="str">
            <v>UND</v>
          </cell>
          <cell r="D3398">
            <v>6000</v>
          </cell>
          <cell r="E3398">
            <v>960</v>
          </cell>
          <cell r="F3398">
            <v>6960</v>
          </cell>
        </row>
        <row r="3399">
          <cell r="A3399" t="str">
            <v>MARQUILLA 16-12 AWG No. 0 (1X100 UNIDAD)</v>
          </cell>
          <cell r="B3399">
            <v>53</v>
          </cell>
          <cell r="C3399" t="str">
            <v>UND</v>
          </cell>
          <cell r="D3399">
            <v>63.599999999999994</v>
          </cell>
          <cell r="E3399">
            <v>10.176</v>
          </cell>
          <cell r="F3399">
            <v>74</v>
          </cell>
        </row>
        <row r="3400">
          <cell r="A3400" t="str">
            <v>MARQUILLA 16-12 AWG No. 1 (1X100 UNIDAD)</v>
          </cell>
          <cell r="B3400">
            <v>53</v>
          </cell>
          <cell r="C3400" t="str">
            <v>UND</v>
          </cell>
          <cell r="D3400">
            <v>63.599999999999994</v>
          </cell>
          <cell r="E3400">
            <v>10.176</v>
          </cell>
          <cell r="F3400">
            <v>74</v>
          </cell>
        </row>
        <row r="3401">
          <cell r="A3401" t="str">
            <v>MARQUILLA CABLE 10 A 6 AWG LETRA  AR2</v>
          </cell>
          <cell r="B3401">
            <v>53</v>
          </cell>
          <cell r="C3401" t="str">
            <v>UND</v>
          </cell>
          <cell r="D3401">
            <v>63.599999999999994</v>
          </cell>
          <cell r="E3401">
            <v>10.176</v>
          </cell>
          <cell r="F3401">
            <v>74</v>
          </cell>
        </row>
        <row r="3402">
          <cell r="A3402" t="str">
            <v>MARQUILLA CABLE 10 A 6 AWG LETRA A AR2</v>
          </cell>
          <cell r="B3402">
            <v>53</v>
          </cell>
          <cell r="C3402" t="str">
            <v>UND</v>
          </cell>
          <cell r="D3402">
            <v>63.599999999999994</v>
          </cell>
          <cell r="E3402">
            <v>10.176</v>
          </cell>
          <cell r="F3402">
            <v>74</v>
          </cell>
        </row>
        <row r="3403">
          <cell r="A3403" t="str">
            <v>MARQUILLA CABLE 10 A 6 AWG LETRA B AR2</v>
          </cell>
          <cell r="B3403">
            <v>53</v>
          </cell>
          <cell r="C3403" t="str">
            <v>UND</v>
          </cell>
          <cell r="D3403">
            <v>63.599999999999994</v>
          </cell>
          <cell r="E3403">
            <v>10.176</v>
          </cell>
          <cell r="F3403">
            <v>74</v>
          </cell>
        </row>
        <row r="3404">
          <cell r="A3404" t="str">
            <v>MARQUILLA CABLE 10 A 6 AWG LETRA C AR2</v>
          </cell>
          <cell r="B3404">
            <v>53</v>
          </cell>
          <cell r="C3404" t="str">
            <v>UND</v>
          </cell>
          <cell r="D3404">
            <v>63.599999999999994</v>
          </cell>
          <cell r="E3404">
            <v>10.176</v>
          </cell>
          <cell r="F3404">
            <v>74</v>
          </cell>
        </row>
        <row r="3405">
          <cell r="A3405" t="str">
            <v>MARQUILLA CABLE 10 A 6 AWG LETRA D AR2</v>
          </cell>
          <cell r="B3405">
            <v>53</v>
          </cell>
          <cell r="C3405" t="str">
            <v>UND</v>
          </cell>
          <cell r="D3405">
            <v>63.599999999999994</v>
          </cell>
          <cell r="E3405">
            <v>10.176</v>
          </cell>
          <cell r="F3405">
            <v>74</v>
          </cell>
        </row>
        <row r="3406">
          <cell r="A3406" t="str">
            <v>MARQUILLA CABLE 10 A 6 AWG LETRA E AR2</v>
          </cell>
          <cell r="B3406">
            <v>40</v>
          </cell>
          <cell r="C3406" t="str">
            <v>UND</v>
          </cell>
          <cell r="D3406">
            <v>48</v>
          </cell>
          <cell r="E3406">
            <v>7.68</v>
          </cell>
          <cell r="F3406">
            <v>56</v>
          </cell>
        </row>
        <row r="3407">
          <cell r="A3407" t="str">
            <v>MARQUILLA CABLE 10 A 6 AWG LETRA F AR2</v>
          </cell>
          <cell r="B3407">
            <v>53</v>
          </cell>
          <cell r="C3407" t="str">
            <v>UND</v>
          </cell>
          <cell r="D3407">
            <v>63.599999999999994</v>
          </cell>
          <cell r="E3407">
            <v>10.176</v>
          </cell>
          <cell r="F3407">
            <v>74</v>
          </cell>
        </row>
        <row r="3408">
          <cell r="A3408" t="str">
            <v>MARQUILLA CABLE 10 A 6 AWG LETRA G AR2</v>
          </cell>
          <cell r="B3408">
            <v>53</v>
          </cell>
          <cell r="C3408" t="str">
            <v>UND</v>
          </cell>
          <cell r="D3408">
            <v>63.599999999999994</v>
          </cell>
          <cell r="E3408">
            <v>10.176</v>
          </cell>
          <cell r="F3408">
            <v>74</v>
          </cell>
        </row>
        <row r="3409">
          <cell r="A3409" t="str">
            <v>MARQUILLA CABLE 10 A 6 AWG LETRA H AR2</v>
          </cell>
          <cell r="B3409">
            <v>53</v>
          </cell>
          <cell r="C3409" t="str">
            <v>UND</v>
          </cell>
          <cell r="D3409">
            <v>63.599999999999994</v>
          </cell>
          <cell r="E3409">
            <v>10.176</v>
          </cell>
          <cell r="F3409">
            <v>74</v>
          </cell>
        </row>
        <row r="3410">
          <cell r="A3410" t="str">
            <v>MARQUILLA CABLE 10 A 6 AWG LETRA I AR2</v>
          </cell>
          <cell r="B3410">
            <v>53</v>
          </cell>
          <cell r="C3410" t="str">
            <v>UND</v>
          </cell>
          <cell r="D3410">
            <v>63.599999999999994</v>
          </cell>
          <cell r="E3410">
            <v>10.176</v>
          </cell>
          <cell r="F3410">
            <v>74</v>
          </cell>
        </row>
        <row r="3411">
          <cell r="A3411" t="str">
            <v>MARQUILLA CABLE 10 A 6 AWG LETRA K AR2</v>
          </cell>
          <cell r="B3411">
            <v>53</v>
          </cell>
          <cell r="C3411" t="str">
            <v>UND</v>
          </cell>
          <cell r="D3411">
            <v>63.599999999999994</v>
          </cell>
          <cell r="E3411">
            <v>10.176</v>
          </cell>
          <cell r="F3411">
            <v>74</v>
          </cell>
        </row>
        <row r="3412">
          <cell r="A3412" t="str">
            <v>MARQUILLA CABLE 10 A 6 AWG LETRA L AR2</v>
          </cell>
          <cell r="B3412">
            <v>53</v>
          </cell>
          <cell r="C3412" t="str">
            <v>UND</v>
          </cell>
          <cell r="D3412">
            <v>63.599999999999994</v>
          </cell>
          <cell r="E3412">
            <v>10.176</v>
          </cell>
          <cell r="F3412">
            <v>74</v>
          </cell>
        </row>
        <row r="3413">
          <cell r="A3413" t="str">
            <v>MARQUILLA CABLE 10 A 6 AWG LETRA N AR2</v>
          </cell>
          <cell r="B3413">
            <v>53</v>
          </cell>
          <cell r="C3413" t="str">
            <v>UND</v>
          </cell>
          <cell r="D3413">
            <v>63.599999999999994</v>
          </cell>
          <cell r="E3413">
            <v>10.176</v>
          </cell>
          <cell r="F3413">
            <v>74</v>
          </cell>
        </row>
        <row r="3414">
          <cell r="A3414" t="str">
            <v>MARQUILLA CABLE 10 A 6 AWG LETRA R AR2</v>
          </cell>
          <cell r="B3414">
            <v>53</v>
          </cell>
          <cell r="C3414" t="str">
            <v>UND</v>
          </cell>
          <cell r="D3414">
            <v>63.599999999999994</v>
          </cell>
          <cell r="E3414">
            <v>10.176</v>
          </cell>
          <cell r="F3414">
            <v>74</v>
          </cell>
        </row>
        <row r="3415">
          <cell r="A3415" t="str">
            <v>MARQUILLA CABLE 10 A 6 AWG LETRA S AR2</v>
          </cell>
          <cell r="B3415">
            <v>50</v>
          </cell>
          <cell r="C3415" t="str">
            <v>UND</v>
          </cell>
          <cell r="D3415">
            <v>60</v>
          </cell>
          <cell r="E3415">
            <v>9.6</v>
          </cell>
          <cell r="F3415">
            <v>70</v>
          </cell>
        </row>
        <row r="3416">
          <cell r="A3416" t="str">
            <v>MARQUILLA CABLE 10 A 6 AWG LETRA T AR2</v>
          </cell>
          <cell r="B3416">
            <v>53</v>
          </cell>
          <cell r="C3416" t="str">
            <v>UND</v>
          </cell>
          <cell r="D3416">
            <v>63.599999999999994</v>
          </cell>
          <cell r="E3416">
            <v>10.176</v>
          </cell>
          <cell r="F3416">
            <v>74</v>
          </cell>
        </row>
        <row r="3417">
          <cell r="A3417" t="str">
            <v>MARQUILLA CABLE 10 A 6 AWG LETRA V AR2</v>
          </cell>
          <cell r="B3417">
            <v>53</v>
          </cell>
          <cell r="C3417" t="str">
            <v>UND</v>
          </cell>
          <cell r="D3417">
            <v>63.599999999999994</v>
          </cell>
          <cell r="E3417">
            <v>10.176</v>
          </cell>
          <cell r="F3417">
            <v>74</v>
          </cell>
        </row>
        <row r="3418">
          <cell r="A3418" t="str">
            <v>MARQUILLA CABLE 10 A 6 AWG LETRA X AR2</v>
          </cell>
          <cell r="B3418">
            <v>53</v>
          </cell>
          <cell r="C3418" t="str">
            <v>UND</v>
          </cell>
          <cell r="D3418">
            <v>63.599999999999994</v>
          </cell>
          <cell r="E3418">
            <v>10.176</v>
          </cell>
          <cell r="F3418">
            <v>74</v>
          </cell>
        </row>
        <row r="3419">
          <cell r="A3419" t="str">
            <v>MARQUILLA CABLE 10 A 6 AWG LETRA X AR2</v>
          </cell>
          <cell r="B3419">
            <v>53</v>
          </cell>
          <cell r="C3419" t="str">
            <v>UND</v>
          </cell>
          <cell r="D3419">
            <v>63.599999999999994</v>
          </cell>
          <cell r="E3419">
            <v>10.176</v>
          </cell>
          <cell r="F3419">
            <v>74</v>
          </cell>
        </row>
        <row r="3420">
          <cell r="A3420" t="str">
            <v>MARQUILLA CABLE 10 A 6 AWG LETRA Y AR2</v>
          </cell>
          <cell r="B3420">
            <v>53</v>
          </cell>
          <cell r="C3420" t="str">
            <v>UND</v>
          </cell>
          <cell r="D3420">
            <v>63.599999999999994</v>
          </cell>
          <cell r="E3420">
            <v>10.176</v>
          </cell>
          <cell r="F3420">
            <v>74</v>
          </cell>
        </row>
        <row r="3421">
          <cell r="A3421" t="str">
            <v>MARQUILLA CABLE 10 A 6 AWG No 0 AR2</v>
          </cell>
          <cell r="B3421">
            <v>50</v>
          </cell>
          <cell r="C3421" t="str">
            <v>UND</v>
          </cell>
          <cell r="D3421">
            <v>60</v>
          </cell>
          <cell r="E3421">
            <v>9.6</v>
          </cell>
          <cell r="F3421">
            <v>70</v>
          </cell>
        </row>
        <row r="3422">
          <cell r="A3422" t="str">
            <v>MARQUILLA CABLE 10 A 6 AWG No 1 AR2</v>
          </cell>
          <cell r="B3422">
            <v>53</v>
          </cell>
          <cell r="C3422" t="str">
            <v>UND</v>
          </cell>
          <cell r="D3422">
            <v>63.599999999999994</v>
          </cell>
          <cell r="E3422">
            <v>10.176</v>
          </cell>
          <cell r="F3422">
            <v>74</v>
          </cell>
        </row>
        <row r="3423">
          <cell r="A3423" t="str">
            <v>MARQUILLA CABLE 10 A 6 AWG No 2 AR2</v>
          </cell>
          <cell r="B3423">
            <v>53</v>
          </cell>
          <cell r="C3423" t="str">
            <v>UND</v>
          </cell>
          <cell r="D3423">
            <v>63.599999999999994</v>
          </cell>
          <cell r="E3423">
            <v>10.176</v>
          </cell>
          <cell r="F3423">
            <v>74</v>
          </cell>
        </row>
        <row r="3424">
          <cell r="A3424" t="str">
            <v>MARQUILLA CABLE 10 A 6 AWG No 3 AR2 MARK</v>
          </cell>
          <cell r="B3424">
            <v>53</v>
          </cell>
          <cell r="C3424" t="str">
            <v>UND</v>
          </cell>
          <cell r="D3424">
            <v>63.599999999999994</v>
          </cell>
          <cell r="E3424">
            <v>10.176</v>
          </cell>
          <cell r="F3424">
            <v>74</v>
          </cell>
        </row>
        <row r="3425">
          <cell r="A3425" t="str">
            <v>MARQUILLA CABLE 10 A 6 AWG No 4 AR2</v>
          </cell>
          <cell r="B3425">
            <v>53</v>
          </cell>
          <cell r="C3425" t="str">
            <v>UND</v>
          </cell>
          <cell r="D3425">
            <v>63.599999999999994</v>
          </cell>
          <cell r="E3425">
            <v>10.176</v>
          </cell>
          <cell r="F3425">
            <v>74</v>
          </cell>
        </row>
        <row r="3426">
          <cell r="A3426" t="str">
            <v>MARQUILLA CABLE 10 A 6 AWG No 5 AR2</v>
          </cell>
          <cell r="B3426">
            <v>53</v>
          </cell>
          <cell r="C3426" t="str">
            <v>UND</v>
          </cell>
          <cell r="D3426">
            <v>63.599999999999994</v>
          </cell>
          <cell r="E3426">
            <v>10.176</v>
          </cell>
          <cell r="F3426">
            <v>74</v>
          </cell>
        </row>
        <row r="3427">
          <cell r="A3427" t="str">
            <v>MARQUILLA CABLE 10 A 6 AWG No 6 AR2</v>
          </cell>
          <cell r="B3427">
            <v>53</v>
          </cell>
          <cell r="C3427" t="str">
            <v>UND</v>
          </cell>
          <cell r="D3427">
            <v>63.599999999999994</v>
          </cell>
          <cell r="E3427">
            <v>10.176</v>
          </cell>
          <cell r="F3427">
            <v>74</v>
          </cell>
        </row>
        <row r="3428">
          <cell r="A3428" t="str">
            <v>MARQUILLA CABLE 10 A 6 AWG SIGNO - AR2</v>
          </cell>
          <cell r="B3428">
            <v>53</v>
          </cell>
          <cell r="C3428" t="str">
            <v>UND</v>
          </cell>
          <cell r="D3428">
            <v>63.599999999999994</v>
          </cell>
          <cell r="E3428">
            <v>10.176</v>
          </cell>
          <cell r="F3428">
            <v>74</v>
          </cell>
        </row>
        <row r="3429">
          <cell r="A3429" t="str">
            <v>MARQUILLA CABLE 10 A 6 AWG SIGNO + AR2</v>
          </cell>
          <cell r="B3429">
            <v>53</v>
          </cell>
          <cell r="C3429" t="str">
            <v>UND</v>
          </cell>
          <cell r="D3429">
            <v>63.599999999999994</v>
          </cell>
          <cell r="E3429">
            <v>10.176</v>
          </cell>
          <cell r="F3429">
            <v>74</v>
          </cell>
        </row>
        <row r="3430">
          <cell r="A3430" t="str">
            <v>MARQUILLA CABLE 18 A 12 AWG COMA (,) AR1</v>
          </cell>
          <cell r="B3430">
            <v>53</v>
          </cell>
          <cell r="C3430" t="str">
            <v>UND</v>
          </cell>
          <cell r="D3430">
            <v>63.599999999999994</v>
          </cell>
          <cell r="E3430">
            <v>10.176</v>
          </cell>
          <cell r="F3430">
            <v>74</v>
          </cell>
        </row>
        <row r="3431">
          <cell r="A3431" t="str">
            <v>MARQUILLA CABLE 18 A 12 AWG LETRA A AR1</v>
          </cell>
          <cell r="B3431">
            <v>53</v>
          </cell>
          <cell r="C3431" t="str">
            <v>UND</v>
          </cell>
          <cell r="D3431">
            <v>63.599999999999994</v>
          </cell>
          <cell r="E3431">
            <v>10.176</v>
          </cell>
          <cell r="F3431">
            <v>74</v>
          </cell>
        </row>
        <row r="3432">
          <cell r="A3432" t="str">
            <v>MARQUILLA CABLE 18 A 12 AWG LETRA C AR1</v>
          </cell>
          <cell r="B3432">
            <v>53</v>
          </cell>
          <cell r="C3432" t="str">
            <v>UND</v>
          </cell>
          <cell r="D3432">
            <v>63.599999999999994</v>
          </cell>
          <cell r="E3432">
            <v>10.176</v>
          </cell>
          <cell r="F3432">
            <v>74</v>
          </cell>
        </row>
        <row r="3433">
          <cell r="A3433" t="str">
            <v>MARQUILLA CABLE 18 A 12 AWG LETRA D AR1</v>
          </cell>
          <cell r="B3433">
            <v>53</v>
          </cell>
          <cell r="C3433" t="str">
            <v>UND</v>
          </cell>
          <cell r="D3433">
            <v>63.599999999999994</v>
          </cell>
          <cell r="E3433">
            <v>10.176</v>
          </cell>
          <cell r="F3433">
            <v>74</v>
          </cell>
        </row>
        <row r="3434">
          <cell r="A3434" t="str">
            <v>MARQUILLA CABLE 18 A 12 AWG LETRA F AR1</v>
          </cell>
          <cell r="B3434">
            <v>53</v>
          </cell>
          <cell r="C3434" t="str">
            <v>UND</v>
          </cell>
          <cell r="D3434">
            <v>63.599999999999994</v>
          </cell>
          <cell r="E3434">
            <v>10.176</v>
          </cell>
          <cell r="F3434">
            <v>74</v>
          </cell>
        </row>
        <row r="3435">
          <cell r="A3435" t="str">
            <v>MARQUILLA CABLE 18 A 12 AWG LETRA G AR1</v>
          </cell>
          <cell r="B3435">
            <v>53</v>
          </cell>
          <cell r="C3435" t="str">
            <v>UND</v>
          </cell>
          <cell r="D3435">
            <v>63.599999999999994</v>
          </cell>
          <cell r="E3435">
            <v>10.176</v>
          </cell>
          <cell r="F3435">
            <v>74</v>
          </cell>
        </row>
        <row r="3436">
          <cell r="A3436" t="str">
            <v>MARQUILLA CABLE 18 A 12 AWG LETRA H AR1</v>
          </cell>
          <cell r="B3436">
            <v>53</v>
          </cell>
          <cell r="C3436" t="str">
            <v>UND</v>
          </cell>
          <cell r="D3436">
            <v>63.599999999999994</v>
          </cell>
          <cell r="E3436">
            <v>10.176</v>
          </cell>
          <cell r="F3436">
            <v>74</v>
          </cell>
        </row>
        <row r="3437">
          <cell r="A3437" t="str">
            <v>MARQUILLA CABLE 18 A 12 AWG LETRA I AR1</v>
          </cell>
          <cell r="B3437">
            <v>53</v>
          </cell>
          <cell r="C3437" t="str">
            <v>UND</v>
          </cell>
          <cell r="D3437">
            <v>63.599999999999994</v>
          </cell>
          <cell r="E3437">
            <v>10.176</v>
          </cell>
          <cell r="F3437">
            <v>74</v>
          </cell>
        </row>
        <row r="3438">
          <cell r="A3438" t="str">
            <v>MARQUILLA CABLE 18 A 12 AWG LETRA i AR1</v>
          </cell>
          <cell r="B3438">
            <v>53</v>
          </cell>
          <cell r="C3438" t="str">
            <v>UND</v>
          </cell>
          <cell r="D3438">
            <v>63.599999999999994</v>
          </cell>
          <cell r="E3438">
            <v>10.176</v>
          </cell>
          <cell r="F3438">
            <v>74</v>
          </cell>
        </row>
        <row r="3439">
          <cell r="A3439" t="str">
            <v>MARQUILLA CABLE 18 A 12 AWG LETRA J AR1</v>
          </cell>
          <cell r="B3439">
            <v>53</v>
          </cell>
          <cell r="C3439" t="str">
            <v>UND</v>
          </cell>
          <cell r="D3439">
            <v>63.599999999999994</v>
          </cell>
          <cell r="E3439">
            <v>10.176</v>
          </cell>
          <cell r="F3439">
            <v>74</v>
          </cell>
        </row>
        <row r="3440">
          <cell r="A3440" t="str">
            <v>MARQUILLA CABLE 18 A 12 AWG LETRA K AR1</v>
          </cell>
          <cell r="B3440">
            <v>53</v>
          </cell>
          <cell r="C3440" t="str">
            <v>UND</v>
          </cell>
          <cell r="D3440">
            <v>63.599999999999994</v>
          </cell>
          <cell r="E3440">
            <v>10.176</v>
          </cell>
          <cell r="F3440">
            <v>74</v>
          </cell>
        </row>
        <row r="3441">
          <cell r="A3441" t="str">
            <v>MARQUILLA CABLE 18 A 12 AWG LETRA L AR1</v>
          </cell>
          <cell r="B3441">
            <v>53</v>
          </cell>
          <cell r="C3441" t="str">
            <v>UND</v>
          </cell>
          <cell r="D3441">
            <v>63.599999999999994</v>
          </cell>
          <cell r="E3441">
            <v>10.176</v>
          </cell>
          <cell r="F3441">
            <v>74</v>
          </cell>
        </row>
        <row r="3442">
          <cell r="A3442" t="str">
            <v>MARQUILLA CABLE 18 A 12 AWG LETRA M AR1</v>
          </cell>
          <cell r="B3442">
            <v>53</v>
          </cell>
          <cell r="C3442" t="str">
            <v>UND</v>
          </cell>
          <cell r="D3442">
            <v>63.599999999999994</v>
          </cell>
          <cell r="E3442">
            <v>10.176</v>
          </cell>
          <cell r="F3442">
            <v>74</v>
          </cell>
        </row>
        <row r="3443">
          <cell r="A3443" t="str">
            <v>MARQUILLA CABLE 18 A 12 AWG LETRA N AR1</v>
          </cell>
          <cell r="B3443">
            <v>53</v>
          </cell>
          <cell r="C3443" t="str">
            <v>UND</v>
          </cell>
          <cell r="D3443">
            <v>63.599999999999994</v>
          </cell>
          <cell r="E3443">
            <v>10.176</v>
          </cell>
          <cell r="F3443">
            <v>74</v>
          </cell>
        </row>
        <row r="3444">
          <cell r="A3444" t="str">
            <v>MARQUILLA CABLE 18 A 12 AWG LETRA O AR1</v>
          </cell>
          <cell r="B3444">
            <v>53</v>
          </cell>
          <cell r="C3444" t="str">
            <v>UND</v>
          </cell>
          <cell r="D3444">
            <v>63.599999999999994</v>
          </cell>
          <cell r="E3444">
            <v>10.176</v>
          </cell>
          <cell r="F3444">
            <v>74</v>
          </cell>
        </row>
        <row r="3445">
          <cell r="A3445" t="str">
            <v>MARQUILLA CABLE 18 A 12 AWG LETRA P AR1</v>
          </cell>
          <cell r="B3445">
            <v>53</v>
          </cell>
          <cell r="C3445" t="str">
            <v>UND</v>
          </cell>
          <cell r="D3445">
            <v>63.599999999999994</v>
          </cell>
          <cell r="E3445">
            <v>10.176</v>
          </cell>
          <cell r="F3445">
            <v>74</v>
          </cell>
        </row>
        <row r="3446">
          <cell r="A3446" t="str">
            <v>MARQUILLA CABLE 18 A 12 AWG LETRA Q AR1</v>
          </cell>
          <cell r="B3446">
            <v>53</v>
          </cell>
          <cell r="C3446" t="str">
            <v>UND</v>
          </cell>
          <cell r="D3446">
            <v>63.599999999999994</v>
          </cell>
          <cell r="E3446">
            <v>10.176</v>
          </cell>
          <cell r="F3446">
            <v>74</v>
          </cell>
        </row>
        <row r="3447">
          <cell r="A3447" t="str">
            <v>MARQUILLA CABLE 18 A 12 AWG LETRA U AR1</v>
          </cell>
          <cell r="B3447">
            <v>53</v>
          </cell>
          <cell r="C3447" t="str">
            <v>UND</v>
          </cell>
          <cell r="D3447">
            <v>63.599999999999994</v>
          </cell>
          <cell r="E3447">
            <v>10.176</v>
          </cell>
          <cell r="F3447">
            <v>74</v>
          </cell>
        </row>
        <row r="3448">
          <cell r="A3448" t="str">
            <v>MARQUILLA CABLE 18 A 12 AWG LETRA V AR1</v>
          </cell>
          <cell r="B3448">
            <v>53</v>
          </cell>
          <cell r="C3448" t="str">
            <v>UND</v>
          </cell>
          <cell r="D3448">
            <v>63.599999999999994</v>
          </cell>
          <cell r="E3448">
            <v>10.176</v>
          </cell>
          <cell r="F3448">
            <v>74</v>
          </cell>
        </row>
        <row r="3449">
          <cell r="A3449" t="str">
            <v>MARQUILLA CABLE 18 A 12 AWG LETRA X AR1</v>
          </cell>
          <cell r="B3449">
            <v>53</v>
          </cell>
          <cell r="C3449" t="str">
            <v>UND</v>
          </cell>
          <cell r="D3449">
            <v>63.599999999999994</v>
          </cell>
          <cell r="E3449">
            <v>10.176</v>
          </cell>
          <cell r="F3449">
            <v>74</v>
          </cell>
        </row>
        <row r="3450">
          <cell r="A3450" t="str">
            <v>MARQUILLA CABLE 18 A 12 AWG LETRA Y AR1</v>
          </cell>
          <cell r="B3450">
            <v>53</v>
          </cell>
          <cell r="C3450" t="str">
            <v>UND</v>
          </cell>
          <cell r="D3450">
            <v>63.599999999999994</v>
          </cell>
          <cell r="E3450">
            <v>10.176</v>
          </cell>
          <cell r="F3450">
            <v>74</v>
          </cell>
        </row>
        <row r="3451">
          <cell r="A3451" t="str">
            <v>MARQUILLA CABLE 18 A 12 AWG LETRA Z AR1</v>
          </cell>
          <cell r="B3451">
            <v>53</v>
          </cell>
          <cell r="C3451" t="str">
            <v>UND</v>
          </cell>
          <cell r="D3451">
            <v>63.599999999999994</v>
          </cell>
          <cell r="E3451">
            <v>10.176</v>
          </cell>
          <cell r="F3451">
            <v>74</v>
          </cell>
        </row>
        <row r="3452">
          <cell r="A3452" t="str">
            <v>MARQUILLA CABLE 18 A 12 AWG No 0 AR1 MAR</v>
          </cell>
          <cell r="B3452">
            <v>53</v>
          </cell>
          <cell r="C3452" t="str">
            <v>UND</v>
          </cell>
          <cell r="D3452">
            <v>63.599999999999994</v>
          </cell>
          <cell r="E3452">
            <v>10.176</v>
          </cell>
          <cell r="F3452">
            <v>74</v>
          </cell>
        </row>
        <row r="3453">
          <cell r="A3453" t="str">
            <v>MARQUILLA CABLE 18 A 12 AWG No 1 AR1 MAR</v>
          </cell>
          <cell r="B3453">
            <v>53</v>
          </cell>
          <cell r="C3453" t="str">
            <v>UND</v>
          </cell>
          <cell r="D3453">
            <v>63.599999999999994</v>
          </cell>
          <cell r="E3453">
            <v>10.176</v>
          </cell>
          <cell r="F3453">
            <v>74</v>
          </cell>
        </row>
        <row r="3454">
          <cell r="A3454" t="str">
            <v>MARQUILLA CABLE 18 A 12 AWG No 2 AR1 MAR</v>
          </cell>
          <cell r="B3454">
            <v>53</v>
          </cell>
          <cell r="C3454" t="str">
            <v>UND</v>
          </cell>
          <cell r="D3454">
            <v>63.599999999999994</v>
          </cell>
          <cell r="E3454">
            <v>10.176</v>
          </cell>
          <cell r="F3454">
            <v>74</v>
          </cell>
        </row>
        <row r="3455">
          <cell r="A3455" t="str">
            <v>MARQUILLA CABLE 18 A 12 AWG No 6 AR1 MAR</v>
          </cell>
          <cell r="B3455">
            <v>53</v>
          </cell>
          <cell r="C3455" t="str">
            <v>UND</v>
          </cell>
          <cell r="D3455">
            <v>63.599999999999994</v>
          </cell>
          <cell r="E3455">
            <v>10.176</v>
          </cell>
          <cell r="F3455">
            <v>74</v>
          </cell>
        </row>
        <row r="3456">
          <cell r="A3456" t="str">
            <v>MARQUILLA CABLE 18 A 12 AWG No 6 AR1 MAR</v>
          </cell>
          <cell r="B3456">
            <v>53</v>
          </cell>
          <cell r="C3456" t="str">
            <v>UND</v>
          </cell>
          <cell r="D3456">
            <v>63.599999999999994</v>
          </cell>
          <cell r="E3456">
            <v>10.176</v>
          </cell>
          <cell r="F3456">
            <v>74</v>
          </cell>
        </row>
        <row r="3457">
          <cell r="A3457" t="str">
            <v>MARQUILLA CABLE 18 A 12 AWG No 9 AR1 MAR</v>
          </cell>
          <cell r="B3457">
            <v>53</v>
          </cell>
          <cell r="C3457" t="str">
            <v>UND</v>
          </cell>
          <cell r="D3457">
            <v>63.599999999999994</v>
          </cell>
          <cell r="E3457">
            <v>10.176</v>
          </cell>
          <cell r="F3457">
            <v>74</v>
          </cell>
        </row>
        <row r="3458">
          <cell r="A3458" t="str">
            <v>MARQUILLA CABLE 18 A 12 AWG SIGNO - AR1</v>
          </cell>
          <cell r="B3458">
            <v>53</v>
          </cell>
          <cell r="C3458" t="str">
            <v>UND</v>
          </cell>
          <cell r="D3458">
            <v>63.599999999999994</v>
          </cell>
          <cell r="E3458">
            <v>10.176</v>
          </cell>
          <cell r="F3458">
            <v>74</v>
          </cell>
        </row>
        <row r="3459">
          <cell r="A3459" t="str">
            <v>MARQUILLA CABLE 18 A 12 AWG SIGNO + AR1</v>
          </cell>
          <cell r="B3459">
            <v>40</v>
          </cell>
          <cell r="C3459" t="str">
            <v>UND</v>
          </cell>
          <cell r="D3459">
            <v>48</v>
          </cell>
          <cell r="E3459">
            <v>7.68</v>
          </cell>
          <cell r="F3459">
            <v>56</v>
          </cell>
        </row>
        <row r="3460">
          <cell r="A3460" t="str">
            <v>MARQUILLA EN CLIP 16-12 AWG No. 2 (1X100</v>
          </cell>
          <cell r="B3460">
            <v>53</v>
          </cell>
          <cell r="C3460" t="str">
            <v>UND</v>
          </cell>
          <cell r="D3460">
            <v>63.599999999999994</v>
          </cell>
          <cell r="E3460">
            <v>10.176</v>
          </cell>
          <cell r="F3460">
            <v>74</v>
          </cell>
        </row>
        <row r="3461">
          <cell r="A3461" t="str">
            <v>MARQUILLA EN CLIP 16-12 AWG No. 3 (1X100</v>
          </cell>
          <cell r="B3461">
            <v>53</v>
          </cell>
          <cell r="C3461" t="str">
            <v>UND</v>
          </cell>
          <cell r="D3461">
            <v>63.599999999999994</v>
          </cell>
          <cell r="E3461">
            <v>10.176</v>
          </cell>
          <cell r="F3461">
            <v>74</v>
          </cell>
        </row>
        <row r="3462">
          <cell r="A3462" t="str">
            <v>MARQUILLA EN CLIP 16-12 AWG No. 4 (1X100</v>
          </cell>
          <cell r="B3462">
            <v>53</v>
          </cell>
          <cell r="C3462" t="str">
            <v>UND</v>
          </cell>
          <cell r="D3462">
            <v>63.599999999999994</v>
          </cell>
          <cell r="E3462">
            <v>10.176</v>
          </cell>
          <cell r="F3462">
            <v>74</v>
          </cell>
        </row>
        <row r="3463">
          <cell r="A3463" t="str">
            <v>MARQUILLA EN CLIP 16-12 AWG No. 5 (1X100</v>
          </cell>
          <cell r="B3463">
            <v>53</v>
          </cell>
          <cell r="C3463" t="str">
            <v>UND</v>
          </cell>
          <cell r="D3463">
            <v>63.599999999999994</v>
          </cell>
          <cell r="E3463">
            <v>10.176</v>
          </cell>
          <cell r="F3463">
            <v>74</v>
          </cell>
        </row>
        <row r="3464">
          <cell r="A3464" t="str">
            <v>MARQUILLA EN CLIP 16-12 AWG No. 6 (1X100</v>
          </cell>
          <cell r="B3464">
            <v>53</v>
          </cell>
          <cell r="C3464" t="str">
            <v>UND</v>
          </cell>
          <cell r="D3464">
            <v>63.599999999999994</v>
          </cell>
          <cell r="E3464">
            <v>10.176</v>
          </cell>
          <cell r="F3464">
            <v>74</v>
          </cell>
        </row>
        <row r="3465">
          <cell r="A3465" t="str">
            <v>MARQUILLA P/COMPUTADOR 1.9X3.19i</v>
          </cell>
          <cell r="B3465">
            <v>291</v>
          </cell>
          <cell r="C3465" t="str">
            <v>UND</v>
          </cell>
          <cell r="D3465">
            <v>349.2</v>
          </cell>
          <cell r="E3465">
            <v>55.872</v>
          </cell>
          <cell r="F3465">
            <v>405</v>
          </cell>
        </row>
        <row r="3466">
          <cell r="A3466" t="str">
            <v>MARQUILLA P/COMPUTADOR 12-4AWG .8X1.44i</v>
          </cell>
          <cell r="B3466">
            <v>107</v>
          </cell>
          <cell r="C3466" t="str">
            <v>UND</v>
          </cell>
          <cell r="D3466">
            <v>128.4</v>
          </cell>
          <cell r="E3466">
            <v>20.544</v>
          </cell>
          <cell r="F3466">
            <v>149</v>
          </cell>
        </row>
        <row r="3467">
          <cell r="A3467" t="str">
            <v>MARQUILLA P/COMPUTADOR 16-12AWG .5X1.44i</v>
          </cell>
          <cell r="B3467">
            <v>88</v>
          </cell>
          <cell r="C3467" t="str">
            <v>UND</v>
          </cell>
          <cell r="D3467">
            <v>105.6</v>
          </cell>
          <cell r="E3467">
            <v>16.896000000000001</v>
          </cell>
          <cell r="F3467">
            <v>122</v>
          </cell>
        </row>
        <row r="3468">
          <cell r="A3468" t="str">
            <v>MARQUILLA P/COMPUTADOR 2-4/0AWG 1X2.25i</v>
          </cell>
          <cell r="B3468">
            <v>146</v>
          </cell>
          <cell r="C3468" t="str">
            <v>UND</v>
          </cell>
          <cell r="D3468">
            <v>175.2</v>
          </cell>
          <cell r="E3468">
            <v>28.032</v>
          </cell>
          <cell r="F3468">
            <v>203</v>
          </cell>
        </row>
        <row r="3469">
          <cell r="A3469" t="str">
            <v>MARQUILLA PARA COMPUTADOR REF:SCS-AM16</v>
          </cell>
          <cell r="B3469">
            <v>420</v>
          </cell>
          <cell r="C3469" t="str">
            <v>UND</v>
          </cell>
          <cell r="D3469">
            <v>504</v>
          </cell>
          <cell r="E3469">
            <v>80.64</v>
          </cell>
          <cell r="F3469">
            <v>585</v>
          </cell>
        </row>
        <row r="3470">
          <cell r="A3470" t="str">
            <v>MARTILLO PATA DE CABRA STANLEY</v>
          </cell>
          <cell r="B3470">
            <v>6580</v>
          </cell>
          <cell r="C3470" t="str">
            <v>UND</v>
          </cell>
          <cell r="D3470">
            <v>7896</v>
          </cell>
          <cell r="E3470">
            <v>1263.3600000000001</v>
          </cell>
          <cell r="F3470">
            <v>9159</v>
          </cell>
        </row>
        <row r="3471">
          <cell r="A3471" t="str">
            <v>MASILLA MOLDABLE BARRERA CONTRA FUEGO</v>
          </cell>
          <cell r="B3471">
            <v>35000</v>
          </cell>
          <cell r="C3471" t="str">
            <v>UND</v>
          </cell>
          <cell r="D3471">
            <v>42000</v>
          </cell>
          <cell r="E3471">
            <v>6720</v>
          </cell>
          <cell r="F3471">
            <v>48720</v>
          </cell>
        </row>
        <row r="3472">
          <cell r="A3472" t="str">
            <v>MASILLA SCOTCH FILL 38MMX1.5M</v>
          </cell>
          <cell r="B3472">
            <v>26051</v>
          </cell>
          <cell r="C3472" t="str">
            <v>UND</v>
          </cell>
          <cell r="D3472">
            <v>31261.199999999997</v>
          </cell>
          <cell r="E3472">
            <v>5001.7919999999995</v>
          </cell>
          <cell r="F3472">
            <v>36263</v>
          </cell>
        </row>
        <row r="3473">
          <cell r="A3473" t="str">
            <v>MEDIDOR ACTIVA EMP 10/100 2X120V</v>
          </cell>
          <cell r="B3473">
            <v>520000</v>
          </cell>
          <cell r="C3473" t="str">
            <v>UND</v>
          </cell>
          <cell r="D3473">
            <v>624000</v>
          </cell>
          <cell r="E3473">
            <v>99840</v>
          </cell>
          <cell r="F3473">
            <v>723840</v>
          </cell>
        </row>
        <row r="3474">
          <cell r="A3474" t="str">
            <v>MEDIDOR ACTIVA EMP 10/100 2X120V CALIBRA</v>
          </cell>
          <cell r="B3474">
            <v>640000</v>
          </cell>
          <cell r="C3474" t="str">
            <v>UND</v>
          </cell>
          <cell r="D3474">
            <v>768000</v>
          </cell>
          <cell r="E3474">
            <v>122880</v>
          </cell>
          <cell r="F3474">
            <v>890880</v>
          </cell>
        </row>
        <row r="3475">
          <cell r="A3475" t="str">
            <v>MEDIDOR ACTIVA EMP 10/100 3X120V</v>
          </cell>
          <cell r="B3475">
            <v>520000</v>
          </cell>
          <cell r="C3475" t="str">
            <v>UND</v>
          </cell>
          <cell r="D3475">
            <v>624000</v>
          </cell>
          <cell r="E3475">
            <v>99840</v>
          </cell>
          <cell r="F3475">
            <v>723840</v>
          </cell>
        </row>
        <row r="3476">
          <cell r="A3476" t="str">
            <v>MEDIDOR ACTIVA EMP 10/100 3X120V CALIBRA</v>
          </cell>
          <cell r="B3476">
            <v>640000</v>
          </cell>
          <cell r="C3476" t="str">
            <v>UND</v>
          </cell>
          <cell r="D3476">
            <v>768000</v>
          </cell>
          <cell r="E3476">
            <v>122880</v>
          </cell>
          <cell r="F3476">
            <v>890880</v>
          </cell>
        </row>
        <row r="3477">
          <cell r="A3477" t="str">
            <v>MEDIDOR DE ENERGIA ACTIVA ELECTRONICO, MEDICION DIRECTA 3F 100A 220V CON PUERTO DE SALIDA PC</v>
          </cell>
          <cell r="B3477">
            <v>960000</v>
          </cell>
          <cell r="C3477" t="str">
            <v>UND</v>
          </cell>
          <cell r="D3477">
            <v>1152000</v>
          </cell>
          <cell r="E3477">
            <v>184320</v>
          </cell>
          <cell r="F3477">
            <v>1336320</v>
          </cell>
        </row>
        <row r="3478">
          <cell r="A3478" t="str">
            <v>MEDIDOR DE ENERGIA DIGITAL PARA TABLEROS DE DISTRIBUCION CON PUERTO RS 232 O 485</v>
          </cell>
          <cell r="B3478">
            <v>1968000</v>
          </cell>
          <cell r="C3478" t="str">
            <v>UND</v>
          </cell>
          <cell r="D3478">
            <v>2361600</v>
          </cell>
          <cell r="E3478">
            <v>377856</v>
          </cell>
          <cell r="F3478">
            <v>2739456</v>
          </cell>
        </row>
        <row r="3479">
          <cell r="A3479" t="str">
            <v>MEDIDOR ELEC 2 ELEM 2(6)A AR1 ALPHA</v>
          </cell>
          <cell r="B3479">
            <v>1936000</v>
          </cell>
          <cell r="C3479" t="str">
            <v>UND</v>
          </cell>
          <cell r="D3479">
            <v>2323200</v>
          </cell>
          <cell r="E3479">
            <v>371712</v>
          </cell>
          <cell r="F3479">
            <v>2694912</v>
          </cell>
        </row>
        <row r="3480">
          <cell r="A3480" t="str">
            <v>MEDIDOR ELEC. 2 ELEM. 2(6)A. AR1AL ALPHA</v>
          </cell>
          <cell r="B3480">
            <v>1880000</v>
          </cell>
          <cell r="C3480" t="str">
            <v>UND</v>
          </cell>
          <cell r="D3480">
            <v>2256000</v>
          </cell>
          <cell r="E3480">
            <v>360960</v>
          </cell>
          <cell r="F3480">
            <v>2616960</v>
          </cell>
        </row>
        <row r="3481">
          <cell r="A3481" t="str">
            <v>MEDIDOR EMP 10/100-134.05/3X254/440</v>
          </cell>
          <cell r="B3481">
            <v>539000</v>
          </cell>
          <cell r="C3481" t="str">
            <v>UND</v>
          </cell>
          <cell r="D3481">
            <v>646800</v>
          </cell>
          <cell r="E3481">
            <v>103488</v>
          </cell>
          <cell r="F3481">
            <v>750288</v>
          </cell>
        </row>
        <row r="3482">
          <cell r="A3482" t="str">
            <v>MEDIDOR EMP 10/100-134.05/3X254/440 CALI</v>
          </cell>
          <cell r="B3482">
            <v>735000</v>
          </cell>
          <cell r="C3482" t="str">
            <v>UND</v>
          </cell>
          <cell r="D3482">
            <v>882000</v>
          </cell>
          <cell r="E3482">
            <v>141120</v>
          </cell>
          <cell r="F3482">
            <v>1023120</v>
          </cell>
        </row>
        <row r="3483">
          <cell r="A3483" t="str">
            <v>MEDIDOR POTENCIA /PM620 POWER LOGIC S.D.</v>
          </cell>
          <cell r="B3483">
            <v>3368619</v>
          </cell>
          <cell r="C3483" t="str">
            <v>UND</v>
          </cell>
          <cell r="D3483">
            <v>4042342.8</v>
          </cell>
          <cell r="E3483">
            <v>646774.848</v>
          </cell>
          <cell r="F3483">
            <v>4689118</v>
          </cell>
        </row>
        <row r="3484">
          <cell r="A3484" t="str">
            <v>MEMBRANA TRANSPARENTE ABB</v>
          </cell>
          <cell r="B3484">
            <v>2800</v>
          </cell>
          <cell r="C3484" t="str">
            <v>UND</v>
          </cell>
          <cell r="D3484">
            <v>3360</v>
          </cell>
          <cell r="E3484">
            <v>537.6</v>
          </cell>
          <cell r="F3484">
            <v>3898</v>
          </cell>
        </row>
        <row r="3485">
          <cell r="A3485" t="str">
            <v>MEMBRANA TRANSPARENTE KM</v>
          </cell>
          <cell r="B3485">
            <v>3640</v>
          </cell>
          <cell r="C3485" t="str">
            <v>UND</v>
          </cell>
          <cell r="D3485">
            <v>4368</v>
          </cell>
          <cell r="E3485">
            <v>698.88</v>
          </cell>
          <cell r="F3485">
            <v>5067</v>
          </cell>
        </row>
        <row r="3486">
          <cell r="A3486" t="str">
            <v>MEZCLADOR CON DUCHA</v>
          </cell>
          <cell r="B3486">
            <v>50</v>
          </cell>
          <cell r="C3486" t="str">
            <v>UND</v>
          </cell>
          <cell r="D3486">
            <v>60</v>
          </cell>
          <cell r="E3486">
            <v>9.6</v>
          </cell>
          <cell r="F3486">
            <v>70</v>
          </cell>
        </row>
        <row r="3487">
          <cell r="A3487" t="str">
            <v>MEZCLADOR SIN DUCHA</v>
          </cell>
          <cell r="B3487">
            <v>50</v>
          </cell>
          <cell r="C3487" t="str">
            <v>UND</v>
          </cell>
          <cell r="D3487">
            <v>60</v>
          </cell>
          <cell r="E3487">
            <v>9.6</v>
          </cell>
          <cell r="F3487">
            <v>70</v>
          </cell>
        </row>
        <row r="3488">
          <cell r="A3488" t="str">
            <v>MICRO INTERRUPTOR EUROPEA 2603-IR-GHLL</v>
          </cell>
          <cell r="B3488">
            <v>4900</v>
          </cell>
          <cell r="C3488" t="str">
            <v>UND</v>
          </cell>
          <cell r="D3488">
            <v>5880</v>
          </cell>
          <cell r="E3488">
            <v>940.80000000000007</v>
          </cell>
          <cell r="F3488">
            <v>6821</v>
          </cell>
        </row>
        <row r="3489">
          <cell r="A3489" t="str">
            <v>MICRO INTERRUPTOR EUROPEA M3A PBS</v>
          </cell>
          <cell r="B3489">
            <v>4018</v>
          </cell>
          <cell r="C3489" t="str">
            <v>UND</v>
          </cell>
          <cell r="D3489">
            <v>4821.5999999999995</v>
          </cell>
          <cell r="E3489">
            <v>771.4559999999999</v>
          </cell>
          <cell r="F3489">
            <v>5593</v>
          </cell>
        </row>
        <row r="3490">
          <cell r="A3490" t="str">
            <v>MICRO INTERRUPTOR EUROPEA MG2604 IRLHRS</v>
          </cell>
          <cell r="B3490">
            <v>4900</v>
          </cell>
          <cell r="C3490" t="str">
            <v>UND</v>
          </cell>
          <cell r="D3490">
            <v>5880</v>
          </cell>
          <cell r="E3490">
            <v>940.80000000000007</v>
          </cell>
          <cell r="F3490">
            <v>6821</v>
          </cell>
        </row>
        <row r="3491">
          <cell r="A3491" t="str">
            <v>MICRO INTERRUPTOR EUROPEA MJ12604 IRLHRL</v>
          </cell>
          <cell r="B3491">
            <v>5740</v>
          </cell>
          <cell r="C3491" t="str">
            <v>UND</v>
          </cell>
          <cell r="D3491">
            <v>6888</v>
          </cell>
          <cell r="E3491">
            <v>1102.08</v>
          </cell>
          <cell r="F3491">
            <v>7990</v>
          </cell>
        </row>
        <row r="3492">
          <cell r="A3492" t="str">
            <v>MICRO INTERRUPTOR REF:M3DPBF MERG</v>
          </cell>
          <cell r="B3492">
            <v>3920</v>
          </cell>
          <cell r="C3492" t="str">
            <v>UND</v>
          </cell>
          <cell r="D3492">
            <v>4704</v>
          </cell>
          <cell r="E3492">
            <v>752.64</v>
          </cell>
          <cell r="F3492">
            <v>5457</v>
          </cell>
        </row>
        <row r="3493">
          <cell r="A3493" t="str">
            <v>MINI INT 1X(10)A (10KA)125V TIPO C32H-DC</v>
          </cell>
          <cell r="B3493">
            <v>37000</v>
          </cell>
          <cell r="C3493" t="str">
            <v>UND</v>
          </cell>
          <cell r="D3493">
            <v>44400</v>
          </cell>
          <cell r="E3493">
            <v>7104</v>
          </cell>
          <cell r="F3493">
            <v>51504</v>
          </cell>
        </row>
        <row r="3494">
          <cell r="A3494" t="str">
            <v>MINI INT 1X(10)A (20KA)120V TIPO C60N</v>
          </cell>
          <cell r="B3494">
            <v>13700</v>
          </cell>
          <cell r="C3494" t="str">
            <v>UND</v>
          </cell>
          <cell r="D3494">
            <v>16440</v>
          </cell>
          <cell r="E3494">
            <v>2630.4</v>
          </cell>
          <cell r="F3494">
            <v>19070</v>
          </cell>
        </row>
        <row r="3495">
          <cell r="A3495" t="str">
            <v>MINI INT 1X(16)A (10KA)125V TIPO C32H-DC</v>
          </cell>
          <cell r="B3495">
            <v>37000</v>
          </cell>
          <cell r="C3495" t="str">
            <v>UND</v>
          </cell>
          <cell r="D3495">
            <v>44400</v>
          </cell>
          <cell r="E3495">
            <v>7104</v>
          </cell>
          <cell r="F3495">
            <v>51504</v>
          </cell>
        </row>
        <row r="3496">
          <cell r="A3496" t="str">
            <v>MINI INT 1X(16)A (20KA)120V TIPO C60N</v>
          </cell>
          <cell r="B3496">
            <v>13700</v>
          </cell>
          <cell r="C3496" t="str">
            <v>UND</v>
          </cell>
          <cell r="D3496">
            <v>16440</v>
          </cell>
          <cell r="E3496">
            <v>2630.4</v>
          </cell>
          <cell r="F3496">
            <v>19070</v>
          </cell>
        </row>
        <row r="3497">
          <cell r="A3497" t="str">
            <v>MINI INT 1X(2)A (20KA)120V TIPO C60N</v>
          </cell>
          <cell r="B3497">
            <v>21300</v>
          </cell>
          <cell r="C3497" t="str">
            <v>UND</v>
          </cell>
          <cell r="D3497">
            <v>25560</v>
          </cell>
          <cell r="E3497">
            <v>4089.6</v>
          </cell>
          <cell r="F3497">
            <v>29650</v>
          </cell>
        </row>
        <row r="3498">
          <cell r="A3498" t="str">
            <v>MINI INT 1X(20)A (10KA)125V TIPO C32H-DC</v>
          </cell>
          <cell r="B3498">
            <v>37000</v>
          </cell>
          <cell r="C3498" t="str">
            <v>UND</v>
          </cell>
          <cell r="D3498">
            <v>44400</v>
          </cell>
          <cell r="E3498">
            <v>7104</v>
          </cell>
          <cell r="F3498">
            <v>51504</v>
          </cell>
        </row>
        <row r="3499">
          <cell r="A3499" t="str">
            <v>MINI INT 1X(20)A (20KA)120V TIPO C60N</v>
          </cell>
          <cell r="B3499">
            <v>13700</v>
          </cell>
          <cell r="C3499" t="str">
            <v>UND</v>
          </cell>
          <cell r="D3499">
            <v>16440</v>
          </cell>
          <cell r="E3499">
            <v>2630.4</v>
          </cell>
          <cell r="F3499">
            <v>19070</v>
          </cell>
        </row>
        <row r="3500">
          <cell r="A3500" t="str">
            <v>MINI INT 1X(3)A (10KA)125V TIPO C32H-DC</v>
          </cell>
          <cell r="B3500">
            <v>37000</v>
          </cell>
          <cell r="C3500" t="str">
            <v>UND</v>
          </cell>
          <cell r="D3500">
            <v>44400</v>
          </cell>
          <cell r="E3500">
            <v>7104</v>
          </cell>
          <cell r="F3500">
            <v>51504</v>
          </cell>
        </row>
        <row r="3501">
          <cell r="A3501" t="str">
            <v>MINI INT 1X(3)A (20KA)120V TIPO C60N</v>
          </cell>
          <cell r="B3501">
            <v>21300</v>
          </cell>
          <cell r="C3501" t="str">
            <v>UND</v>
          </cell>
          <cell r="D3501">
            <v>25560</v>
          </cell>
          <cell r="E3501">
            <v>4089.6</v>
          </cell>
          <cell r="F3501">
            <v>29650</v>
          </cell>
        </row>
        <row r="3502">
          <cell r="A3502" t="str">
            <v>MINI INT 1X(32)A (20KA)120V TIPO C60N</v>
          </cell>
          <cell r="B3502">
            <v>13700</v>
          </cell>
          <cell r="C3502" t="str">
            <v>UND</v>
          </cell>
          <cell r="D3502">
            <v>16440</v>
          </cell>
          <cell r="E3502">
            <v>2630.4</v>
          </cell>
          <cell r="F3502">
            <v>19070</v>
          </cell>
        </row>
        <row r="3503">
          <cell r="A3503" t="str">
            <v>MINI INT 1X(4)A (25KA) TIPO C60L C</v>
          </cell>
          <cell r="B3503">
            <v>173650</v>
          </cell>
          <cell r="C3503" t="str">
            <v>UND</v>
          </cell>
          <cell r="D3503">
            <v>208380</v>
          </cell>
          <cell r="E3503">
            <v>33340.800000000003</v>
          </cell>
          <cell r="F3503">
            <v>241721</v>
          </cell>
        </row>
        <row r="3504">
          <cell r="A3504" t="str">
            <v>MINI INT 1X(6)A (20KA)120V TIPO C60N</v>
          </cell>
          <cell r="B3504">
            <v>13700</v>
          </cell>
          <cell r="C3504" t="str">
            <v>UND</v>
          </cell>
          <cell r="D3504">
            <v>16440</v>
          </cell>
          <cell r="E3504">
            <v>2630.4</v>
          </cell>
          <cell r="F3504">
            <v>19070</v>
          </cell>
        </row>
        <row r="3505">
          <cell r="A3505" t="str">
            <v>MINI INT 1X(63)A (20KA)120V TIPO C60N</v>
          </cell>
          <cell r="B3505">
            <v>28400</v>
          </cell>
          <cell r="C3505" t="str">
            <v>UND</v>
          </cell>
          <cell r="D3505">
            <v>34080</v>
          </cell>
          <cell r="E3505">
            <v>5452.8</v>
          </cell>
          <cell r="F3505">
            <v>39533</v>
          </cell>
        </row>
        <row r="3506">
          <cell r="A3506" t="str">
            <v>MINI INT 2X(1)A (20KA)125V TIPO C32H-CD</v>
          </cell>
          <cell r="B3506">
            <v>107000</v>
          </cell>
          <cell r="C3506" t="str">
            <v>UND</v>
          </cell>
          <cell r="D3506">
            <v>128400</v>
          </cell>
          <cell r="E3506">
            <v>20544</v>
          </cell>
          <cell r="F3506">
            <v>148944</v>
          </cell>
        </row>
        <row r="3507">
          <cell r="A3507" t="str">
            <v>MINI INT 2X(10)A (20KA)125V TIPO C32H-DC</v>
          </cell>
          <cell r="B3507">
            <v>107000</v>
          </cell>
          <cell r="C3507" t="str">
            <v>UND</v>
          </cell>
          <cell r="D3507">
            <v>128400</v>
          </cell>
          <cell r="E3507">
            <v>20544</v>
          </cell>
          <cell r="F3507">
            <v>148944</v>
          </cell>
        </row>
        <row r="3508">
          <cell r="A3508" t="str">
            <v>MINI INT 2X(10)A (25KA) TIPO C60L C</v>
          </cell>
          <cell r="B3508">
            <v>139000</v>
          </cell>
          <cell r="C3508" t="str">
            <v>UND</v>
          </cell>
          <cell r="D3508">
            <v>166800</v>
          </cell>
          <cell r="E3508">
            <v>26688</v>
          </cell>
          <cell r="F3508">
            <v>193488</v>
          </cell>
        </row>
        <row r="3509">
          <cell r="A3509" t="str">
            <v>MINI INT 2X(10)A TIPO C60A C</v>
          </cell>
          <cell r="B3509">
            <v>84200</v>
          </cell>
          <cell r="C3509" t="str">
            <v>UND</v>
          </cell>
          <cell r="D3509">
            <v>101040</v>
          </cell>
          <cell r="E3509">
            <v>16166.4</v>
          </cell>
          <cell r="F3509">
            <v>117206</v>
          </cell>
        </row>
        <row r="3510">
          <cell r="A3510" t="str">
            <v>MINI INT 2X(10)A TIPO C60HB</v>
          </cell>
          <cell r="B3510">
            <v>135000</v>
          </cell>
          <cell r="C3510" t="str">
            <v>UND</v>
          </cell>
          <cell r="D3510">
            <v>162000</v>
          </cell>
          <cell r="E3510">
            <v>25920</v>
          </cell>
          <cell r="F3510">
            <v>187920</v>
          </cell>
        </row>
        <row r="3511">
          <cell r="A3511" t="str">
            <v>MINI INT 2X(10)A TIPO C60L  C</v>
          </cell>
          <cell r="B3511">
            <v>159850</v>
          </cell>
          <cell r="C3511" t="str">
            <v>UND</v>
          </cell>
          <cell r="D3511">
            <v>191820</v>
          </cell>
          <cell r="E3511">
            <v>30691.200000000001</v>
          </cell>
          <cell r="F3511">
            <v>222511</v>
          </cell>
        </row>
        <row r="3512">
          <cell r="A3512" t="str">
            <v>MINI INT 2X(10)A TIPO NC100LH C</v>
          </cell>
          <cell r="B3512">
            <v>310500</v>
          </cell>
          <cell r="C3512" t="str">
            <v>UND</v>
          </cell>
          <cell r="D3512">
            <v>372600</v>
          </cell>
          <cell r="E3512">
            <v>59616</v>
          </cell>
          <cell r="F3512">
            <v>432216</v>
          </cell>
        </row>
        <row r="3513">
          <cell r="A3513" t="str">
            <v>MINI INT 2X(16)A (20KA)125V TIPO C32H-DC</v>
          </cell>
          <cell r="B3513">
            <v>107000</v>
          </cell>
          <cell r="C3513" t="str">
            <v>UND</v>
          </cell>
          <cell r="D3513">
            <v>128400</v>
          </cell>
          <cell r="E3513">
            <v>20544</v>
          </cell>
          <cell r="F3513">
            <v>148944</v>
          </cell>
        </row>
        <row r="3514">
          <cell r="A3514" t="str">
            <v>MINI INT 2X(16)A TIPO C60A C</v>
          </cell>
          <cell r="B3514">
            <v>84200</v>
          </cell>
          <cell r="C3514" t="str">
            <v>UND</v>
          </cell>
          <cell r="D3514">
            <v>101040</v>
          </cell>
          <cell r="E3514">
            <v>16166.4</v>
          </cell>
          <cell r="F3514">
            <v>117206</v>
          </cell>
        </row>
        <row r="3515">
          <cell r="A3515" t="str">
            <v>MINI INT 2X(16)A TIPO NC100LH C</v>
          </cell>
          <cell r="B3515">
            <v>266240</v>
          </cell>
          <cell r="C3515" t="str">
            <v>UND</v>
          </cell>
          <cell r="D3515">
            <v>319488</v>
          </cell>
          <cell r="E3515">
            <v>51118.080000000002</v>
          </cell>
          <cell r="F3515">
            <v>370606</v>
          </cell>
        </row>
        <row r="3516">
          <cell r="A3516" t="str">
            <v>MINI INT 2X(2)A (25KA) TIPO C60L C</v>
          </cell>
          <cell r="B3516">
            <v>190900</v>
          </cell>
          <cell r="C3516" t="str">
            <v>UND</v>
          </cell>
          <cell r="D3516">
            <v>229080</v>
          </cell>
          <cell r="E3516">
            <v>36652.800000000003</v>
          </cell>
          <cell r="F3516">
            <v>265733</v>
          </cell>
        </row>
        <row r="3517">
          <cell r="A3517" t="str">
            <v>MINI INT 2X(20)A (20KA)125V TIPO C32H-DC</v>
          </cell>
          <cell r="B3517">
            <v>107000</v>
          </cell>
          <cell r="C3517" t="str">
            <v>UND</v>
          </cell>
          <cell r="D3517">
            <v>128400</v>
          </cell>
          <cell r="E3517">
            <v>20544</v>
          </cell>
          <cell r="F3517">
            <v>148944</v>
          </cell>
        </row>
        <row r="3518">
          <cell r="A3518" t="str">
            <v>MINI INT 2X(20)A TIPO C60A C</v>
          </cell>
          <cell r="B3518">
            <v>84200</v>
          </cell>
          <cell r="C3518" t="str">
            <v>UND</v>
          </cell>
          <cell r="D3518">
            <v>101040</v>
          </cell>
          <cell r="E3518">
            <v>16166.4</v>
          </cell>
          <cell r="F3518">
            <v>117206</v>
          </cell>
        </row>
        <row r="3519">
          <cell r="A3519" t="str">
            <v>MINI INT 2X(26)A TIPO NC100LH C</v>
          </cell>
          <cell r="B3519">
            <v>318000</v>
          </cell>
          <cell r="C3519" t="str">
            <v>UND</v>
          </cell>
          <cell r="D3519">
            <v>381600</v>
          </cell>
          <cell r="E3519">
            <v>61056</v>
          </cell>
          <cell r="F3519">
            <v>442656</v>
          </cell>
        </row>
        <row r="3520">
          <cell r="A3520" t="str">
            <v>MINI INT 2X(4)A (20KA)220V TIPO C60N</v>
          </cell>
          <cell r="B3520">
            <v>74000</v>
          </cell>
          <cell r="C3520" t="str">
            <v>UND</v>
          </cell>
          <cell r="D3520">
            <v>88800</v>
          </cell>
          <cell r="E3520">
            <v>14208</v>
          </cell>
          <cell r="F3520">
            <v>103008</v>
          </cell>
        </row>
        <row r="3521">
          <cell r="A3521" t="str">
            <v>MINI INT 2X(6)A (20KA)125V TIPO C32H-DC</v>
          </cell>
          <cell r="B3521">
            <v>107000</v>
          </cell>
          <cell r="C3521" t="str">
            <v>UND</v>
          </cell>
          <cell r="D3521">
            <v>128400</v>
          </cell>
          <cell r="E3521">
            <v>20544</v>
          </cell>
          <cell r="F3521">
            <v>148944</v>
          </cell>
        </row>
        <row r="3522">
          <cell r="A3522" t="str">
            <v>MINI INT 2X(6)A (20KA)220V TIPO C60N</v>
          </cell>
          <cell r="B3522">
            <v>35400</v>
          </cell>
          <cell r="C3522" t="str">
            <v>UND</v>
          </cell>
          <cell r="D3522">
            <v>42480</v>
          </cell>
          <cell r="E3522">
            <v>6796.8</v>
          </cell>
          <cell r="F3522">
            <v>49277</v>
          </cell>
        </row>
        <row r="3523">
          <cell r="A3523" t="str">
            <v>MINI INT 2X(6)A (25KA) TIPO C60L C</v>
          </cell>
          <cell r="B3523">
            <v>170200</v>
          </cell>
          <cell r="C3523" t="str">
            <v>UND</v>
          </cell>
          <cell r="D3523">
            <v>204240</v>
          </cell>
          <cell r="E3523">
            <v>32678.400000000001</v>
          </cell>
          <cell r="F3523">
            <v>236918</v>
          </cell>
        </row>
        <row r="3524">
          <cell r="A3524" t="str">
            <v>MINI INT 2X(63)A TIPO NC100H C</v>
          </cell>
          <cell r="B3524">
            <v>258275</v>
          </cell>
          <cell r="C3524" t="str">
            <v>UND</v>
          </cell>
          <cell r="D3524">
            <v>309930</v>
          </cell>
          <cell r="E3524">
            <v>49588.800000000003</v>
          </cell>
          <cell r="F3524">
            <v>359519</v>
          </cell>
        </row>
        <row r="3525">
          <cell r="A3525" t="str">
            <v>MINI INT 2X(63)A TIPO NC100LH C</v>
          </cell>
          <cell r="B3525">
            <v>560000</v>
          </cell>
          <cell r="C3525" t="str">
            <v>UND</v>
          </cell>
          <cell r="D3525">
            <v>672000</v>
          </cell>
          <cell r="E3525">
            <v>107520</v>
          </cell>
          <cell r="F3525">
            <v>779520</v>
          </cell>
        </row>
        <row r="3526">
          <cell r="A3526" t="str">
            <v>MINI INT 3X(16)A TIPO NC100LH C</v>
          </cell>
          <cell r="B3526">
            <v>450800</v>
          </cell>
          <cell r="C3526" t="str">
            <v>UND</v>
          </cell>
          <cell r="D3526">
            <v>540960</v>
          </cell>
          <cell r="E3526">
            <v>86553.600000000006</v>
          </cell>
          <cell r="F3526">
            <v>627514</v>
          </cell>
        </row>
        <row r="3527">
          <cell r="A3527" t="str">
            <v>MINI INT 3X(3)A (20KA)220V TIPO C60N</v>
          </cell>
          <cell r="B3527">
            <v>89200</v>
          </cell>
          <cell r="C3527" t="str">
            <v>UND</v>
          </cell>
          <cell r="D3527">
            <v>107040</v>
          </cell>
          <cell r="E3527">
            <v>17126.400000000001</v>
          </cell>
          <cell r="F3527">
            <v>124166</v>
          </cell>
        </row>
        <row r="3528">
          <cell r="A3528" t="str">
            <v>MINI INT 3X(3)A (25KA) TIPO C60L C</v>
          </cell>
          <cell r="B3528">
            <v>255000</v>
          </cell>
          <cell r="C3528" t="str">
            <v>UND</v>
          </cell>
          <cell r="D3528">
            <v>306000</v>
          </cell>
          <cell r="E3528">
            <v>48960</v>
          </cell>
          <cell r="F3528">
            <v>354960</v>
          </cell>
        </row>
        <row r="3529">
          <cell r="A3529" t="str">
            <v>MINI INT 3X(80)A (20KA)220V NC100H(1)</v>
          </cell>
          <cell r="B3529">
            <v>131400</v>
          </cell>
          <cell r="C3529" t="str">
            <v>UND</v>
          </cell>
          <cell r="D3529">
            <v>157680</v>
          </cell>
          <cell r="E3529">
            <v>25228.799999999999</v>
          </cell>
          <cell r="F3529">
            <v>182909</v>
          </cell>
        </row>
        <row r="3530">
          <cell r="A3530" t="str">
            <v>MINI INT 4X(10)A TIPO C60A C</v>
          </cell>
          <cell r="B3530">
            <v>162240</v>
          </cell>
          <cell r="C3530" t="str">
            <v>UND</v>
          </cell>
          <cell r="D3530">
            <v>194688</v>
          </cell>
          <cell r="E3530">
            <v>31150.080000000002</v>
          </cell>
          <cell r="F3530">
            <v>225838</v>
          </cell>
        </row>
        <row r="3531">
          <cell r="A3531" t="str">
            <v>MINI INT 4X(16)A TIPO C60A C</v>
          </cell>
          <cell r="B3531">
            <v>155000</v>
          </cell>
          <cell r="C3531" t="str">
            <v>UND</v>
          </cell>
          <cell r="D3531">
            <v>186000</v>
          </cell>
          <cell r="E3531">
            <v>29760</v>
          </cell>
          <cell r="F3531">
            <v>215760</v>
          </cell>
        </row>
        <row r="3532">
          <cell r="A3532" t="str">
            <v>MINI INT. 3X(32)A. (20KA)  220V. TIPOC60</v>
          </cell>
          <cell r="B3532">
            <v>66700</v>
          </cell>
          <cell r="C3532" t="str">
            <v>UND</v>
          </cell>
          <cell r="D3532">
            <v>80040</v>
          </cell>
          <cell r="E3532">
            <v>12806.4</v>
          </cell>
          <cell r="F3532">
            <v>92846</v>
          </cell>
        </row>
        <row r="3533">
          <cell r="A3533" t="str">
            <v>MINI INT. 3X(50)A. (20KA)  220V. TIPOC60</v>
          </cell>
          <cell r="B3533">
            <v>117600</v>
          </cell>
          <cell r="C3533" t="str">
            <v>UND</v>
          </cell>
          <cell r="D3533">
            <v>141120</v>
          </cell>
          <cell r="E3533">
            <v>22579.200000000001</v>
          </cell>
          <cell r="F3533">
            <v>163699</v>
          </cell>
        </row>
        <row r="3534">
          <cell r="A3534" t="str">
            <v>MINIBLOQUE 100 PARES SIN RESINA</v>
          </cell>
          <cell r="B3534">
            <v>48015</v>
          </cell>
          <cell r="C3534" t="str">
            <v>UND</v>
          </cell>
          <cell r="D3534">
            <v>57618</v>
          </cell>
          <cell r="E3534">
            <v>9218.880000000001</v>
          </cell>
          <cell r="F3534">
            <v>66837</v>
          </cell>
        </row>
        <row r="3535">
          <cell r="A3535" t="str">
            <v>MINIBREAKER 1X2 A</v>
          </cell>
          <cell r="B3535">
            <v>14085</v>
          </cell>
          <cell r="C3535" t="str">
            <v>UND</v>
          </cell>
          <cell r="D3535">
            <v>16902</v>
          </cell>
          <cell r="E3535">
            <v>2704.32</v>
          </cell>
          <cell r="F3535">
            <v>19606</v>
          </cell>
        </row>
        <row r="3536">
          <cell r="A3536" t="str">
            <v>MINI-INTERRUPTOR 1 AMP A.B.B</v>
          </cell>
          <cell r="B3536">
            <v>89000</v>
          </cell>
          <cell r="C3536" t="str">
            <v>UND</v>
          </cell>
          <cell r="D3536">
            <v>106800</v>
          </cell>
          <cell r="E3536">
            <v>17088</v>
          </cell>
          <cell r="F3536">
            <v>123888</v>
          </cell>
        </row>
        <row r="3537">
          <cell r="A3537" t="str">
            <v>MOD.CONMUT L/PILOTO BLANCO DEKO</v>
          </cell>
          <cell r="B3537">
            <v>8740</v>
          </cell>
          <cell r="C3537" t="str">
            <v>UND</v>
          </cell>
          <cell r="D3537">
            <v>10488</v>
          </cell>
          <cell r="E3537">
            <v>1678.08</v>
          </cell>
          <cell r="F3537">
            <v>12166</v>
          </cell>
        </row>
        <row r="3538">
          <cell r="A3538" t="str">
            <v>MODEM TIPO CLMPCX.X,20MA,120V</v>
          </cell>
          <cell r="B3538">
            <v>500000</v>
          </cell>
          <cell r="C3538" t="str">
            <v>UND</v>
          </cell>
          <cell r="D3538">
            <v>600000</v>
          </cell>
          <cell r="E3538">
            <v>96000</v>
          </cell>
          <cell r="F3538">
            <v>696000</v>
          </cell>
        </row>
        <row r="3539">
          <cell r="A3539" t="str">
            <v>MODEM TIPO EXTERNO 9600 BAUDIOS ABB</v>
          </cell>
          <cell r="B3539">
            <v>1500000</v>
          </cell>
          <cell r="C3539" t="str">
            <v>UND</v>
          </cell>
          <cell r="D3539">
            <v>1800000</v>
          </cell>
          <cell r="E3539">
            <v>288000</v>
          </cell>
          <cell r="F3539">
            <v>2088000</v>
          </cell>
        </row>
        <row r="3540">
          <cell r="A3540" t="str">
            <v>MODEM TIPO PCMCL2.2 MARCA CONTROLLER</v>
          </cell>
          <cell r="B3540">
            <v>600000</v>
          </cell>
          <cell r="C3540" t="str">
            <v>UND</v>
          </cell>
          <cell r="D3540">
            <v>720000</v>
          </cell>
          <cell r="E3540">
            <v>115200</v>
          </cell>
          <cell r="F3540">
            <v>835200</v>
          </cell>
        </row>
        <row r="3541">
          <cell r="A3541" t="str">
            <v>MODULO BOTON  CIEGO MARFIL</v>
          </cell>
          <cell r="B3541">
            <v>490</v>
          </cell>
          <cell r="C3541" t="str">
            <v>UND</v>
          </cell>
          <cell r="D3541">
            <v>588</v>
          </cell>
          <cell r="E3541">
            <v>94.08</v>
          </cell>
          <cell r="F3541">
            <v>682</v>
          </cell>
        </row>
        <row r="3542">
          <cell r="A3542" t="str">
            <v>MODULO BOTON CIEGO TICINO B2000</v>
          </cell>
          <cell r="B3542">
            <v>6000</v>
          </cell>
          <cell r="C3542" t="str">
            <v>UND</v>
          </cell>
          <cell r="D3542">
            <v>7200</v>
          </cell>
          <cell r="E3542">
            <v>1152</v>
          </cell>
          <cell r="F3542">
            <v>8352</v>
          </cell>
        </row>
        <row r="3543">
          <cell r="A3543" t="str">
            <v>MODULO BOTON SALIDA CORDON T.V.</v>
          </cell>
          <cell r="B3543">
            <v>490</v>
          </cell>
          <cell r="C3543" t="str">
            <v>UND</v>
          </cell>
          <cell r="D3543">
            <v>588</v>
          </cell>
          <cell r="E3543">
            <v>94.08</v>
          </cell>
          <cell r="F3543">
            <v>682</v>
          </cell>
        </row>
        <row r="3544">
          <cell r="A3544" t="str">
            <v>MODULO BOTON TIMBRE</v>
          </cell>
          <cell r="B3544">
            <v>4550</v>
          </cell>
          <cell r="C3544" t="str">
            <v>UND</v>
          </cell>
          <cell r="D3544">
            <v>5460</v>
          </cell>
          <cell r="E3544">
            <v>873.6</v>
          </cell>
          <cell r="F3544">
            <v>6334</v>
          </cell>
        </row>
        <row r="3545">
          <cell r="A3545" t="str">
            <v>MODULO CONMUTABLE DOBLE 4 VIAS BLANCA</v>
          </cell>
          <cell r="B3545">
            <v>8150</v>
          </cell>
          <cell r="C3545" t="str">
            <v>UND</v>
          </cell>
          <cell r="D3545">
            <v>9780</v>
          </cell>
          <cell r="E3545">
            <v>1564.8</v>
          </cell>
          <cell r="F3545">
            <v>11345</v>
          </cell>
        </row>
        <row r="3546">
          <cell r="A3546" t="str">
            <v>MODULO CONMUTABLE DOBLE 4 VIAS MARFIL</v>
          </cell>
          <cell r="B3546">
            <v>8150</v>
          </cell>
          <cell r="C3546" t="str">
            <v>UND</v>
          </cell>
          <cell r="D3546">
            <v>9780</v>
          </cell>
          <cell r="E3546">
            <v>1564.8</v>
          </cell>
          <cell r="F3546">
            <v>11345</v>
          </cell>
        </row>
        <row r="3547">
          <cell r="A3547" t="str">
            <v>MODULO CONMUTABLE MARFIL FUTURA</v>
          </cell>
          <cell r="B3547">
            <v>540.40002441406284</v>
          </cell>
          <cell r="C3547" t="str">
            <v>UND</v>
          </cell>
          <cell r="D3547">
            <v>648.48002929687539</v>
          </cell>
          <cell r="E3547">
            <v>103.75680468750006</v>
          </cell>
          <cell r="F3547">
            <v>752</v>
          </cell>
        </row>
        <row r="3548">
          <cell r="A3548" t="str">
            <v>MODULO INTER SENCILLO L.P.</v>
          </cell>
          <cell r="B3548">
            <v>3000</v>
          </cell>
          <cell r="C3548" t="str">
            <v>UND</v>
          </cell>
          <cell r="D3548">
            <v>3600</v>
          </cell>
          <cell r="E3548">
            <v>576</v>
          </cell>
          <cell r="F3548">
            <v>4176</v>
          </cell>
        </row>
        <row r="3549">
          <cell r="A3549" t="str">
            <v>MODULO INTERRUPTOR BLANCO FUTURA</v>
          </cell>
          <cell r="B3549">
            <v>459.20001220703097</v>
          </cell>
          <cell r="C3549" t="str">
            <v>UND</v>
          </cell>
          <cell r="D3549">
            <v>551.04001464843714</v>
          </cell>
          <cell r="E3549">
            <v>88.166402343749937</v>
          </cell>
          <cell r="F3549">
            <v>639</v>
          </cell>
        </row>
        <row r="3550">
          <cell r="A3550" t="str">
            <v>MODULO INTERRUPTOR MARFIL FUTURA</v>
          </cell>
          <cell r="B3550">
            <v>341</v>
          </cell>
          <cell r="C3550" t="str">
            <v>UND</v>
          </cell>
          <cell r="D3550">
            <v>409.2</v>
          </cell>
          <cell r="E3550">
            <v>65.471999999999994</v>
          </cell>
          <cell r="F3550">
            <v>475</v>
          </cell>
        </row>
        <row r="3551">
          <cell r="A3551" t="str">
            <v>MODULO INTERRUPTOR MARFIL FUTURA</v>
          </cell>
          <cell r="B3551">
            <v>1221</v>
          </cell>
          <cell r="C3551" t="str">
            <v>UND</v>
          </cell>
          <cell r="D3551">
            <v>1465.2</v>
          </cell>
          <cell r="E3551">
            <v>234.43200000000002</v>
          </cell>
          <cell r="F3551">
            <v>1700</v>
          </cell>
        </row>
        <row r="3552">
          <cell r="A3552" t="str">
            <v>MODULO INTERRUPTOR SENCILLO</v>
          </cell>
          <cell r="B3552">
            <v>2800</v>
          </cell>
          <cell r="C3552" t="str">
            <v>UND</v>
          </cell>
          <cell r="D3552">
            <v>3360</v>
          </cell>
          <cell r="E3552">
            <v>537.6</v>
          </cell>
          <cell r="F3552">
            <v>3898</v>
          </cell>
        </row>
        <row r="3553">
          <cell r="A3553" t="str">
            <v>MODULO INTERRUPTOR SENCILLO LUZ PILOTO</v>
          </cell>
          <cell r="B3553">
            <v>4090</v>
          </cell>
          <cell r="C3553" t="str">
            <v>UND</v>
          </cell>
          <cell r="D3553">
            <v>4908</v>
          </cell>
          <cell r="E3553">
            <v>785.28</v>
          </cell>
          <cell r="F3553">
            <v>5693</v>
          </cell>
        </row>
        <row r="3554">
          <cell r="A3554" t="str">
            <v>MODULO INTERRUPTOR SENCILLO MARFIL</v>
          </cell>
          <cell r="B3554">
            <v>4920</v>
          </cell>
          <cell r="C3554" t="str">
            <v>UND</v>
          </cell>
          <cell r="D3554">
            <v>5904</v>
          </cell>
          <cell r="E3554">
            <v>944.64</v>
          </cell>
          <cell r="F3554">
            <v>6849</v>
          </cell>
        </row>
        <row r="3555">
          <cell r="A3555" t="str">
            <v>MODULO LA1EN20 TM</v>
          </cell>
          <cell r="B3555">
            <v>6652</v>
          </cell>
          <cell r="C3555" t="str">
            <v>UND</v>
          </cell>
          <cell r="D3555">
            <v>7982.4</v>
          </cell>
          <cell r="E3555">
            <v>1277.184</v>
          </cell>
          <cell r="F3555">
            <v>9260</v>
          </cell>
        </row>
        <row r="3556">
          <cell r="A3556" t="str">
            <v>MODULO LA1EN20 TM</v>
          </cell>
          <cell r="B3556">
            <v>9850.4003906249982</v>
          </cell>
          <cell r="C3556" t="str">
            <v>UND</v>
          </cell>
          <cell r="D3556">
            <v>11820.480468749998</v>
          </cell>
          <cell r="E3556">
            <v>1891.2768749999998</v>
          </cell>
          <cell r="F3556">
            <v>13712</v>
          </cell>
        </row>
        <row r="3557">
          <cell r="A3557" t="str">
            <v>MODULO LOGICO 230R (LOGO)</v>
          </cell>
          <cell r="B3557">
            <v>336000</v>
          </cell>
          <cell r="C3557" t="str">
            <v>UND</v>
          </cell>
          <cell r="D3557">
            <v>403200</v>
          </cell>
          <cell r="E3557">
            <v>64512</v>
          </cell>
          <cell r="F3557">
            <v>467712</v>
          </cell>
        </row>
        <row r="3558">
          <cell r="A3558" t="str">
            <v>MODULO PLACA DOBLE 4X4</v>
          </cell>
          <cell r="B3558">
            <v>4530</v>
          </cell>
          <cell r="C3558" t="str">
            <v>UND</v>
          </cell>
          <cell r="D3558">
            <v>5436</v>
          </cell>
          <cell r="E3558">
            <v>869.76</v>
          </cell>
          <cell r="F3558">
            <v>6306</v>
          </cell>
        </row>
        <row r="3559">
          <cell r="A3559" t="str">
            <v>MODULO PROTECCION 10-16</v>
          </cell>
          <cell r="B3559">
            <v>238000</v>
          </cell>
          <cell r="C3559" t="str">
            <v>UND</v>
          </cell>
          <cell r="D3559">
            <v>285600</v>
          </cell>
          <cell r="E3559">
            <v>45696</v>
          </cell>
          <cell r="F3559">
            <v>331296</v>
          </cell>
        </row>
        <row r="3560">
          <cell r="A3560" t="str">
            <v>MODULO PROTECCION 16-25</v>
          </cell>
          <cell r="B3560">
            <v>266000</v>
          </cell>
          <cell r="C3560" t="str">
            <v>UND</v>
          </cell>
          <cell r="D3560">
            <v>319200</v>
          </cell>
          <cell r="E3560">
            <v>51072</v>
          </cell>
          <cell r="F3560">
            <v>370272</v>
          </cell>
        </row>
        <row r="3561">
          <cell r="A3561" t="str">
            <v>MODULO PROTECCION 23-32</v>
          </cell>
          <cell r="B3561">
            <v>266000</v>
          </cell>
          <cell r="C3561" t="str">
            <v>UND</v>
          </cell>
          <cell r="D3561">
            <v>319200</v>
          </cell>
          <cell r="E3561">
            <v>51072</v>
          </cell>
          <cell r="F3561">
            <v>370272</v>
          </cell>
        </row>
        <row r="3562">
          <cell r="A3562" t="str">
            <v>MODULO PULSADOR PARA TEMPORIZADOR</v>
          </cell>
          <cell r="B3562">
            <v>6170</v>
          </cell>
          <cell r="C3562" t="str">
            <v>UND</v>
          </cell>
          <cell r="D3562">
            <v>7404</v>
          </cell>
          <cell r="E3562">
            <v>1184.6400000000001</v>
          </cell>
          <cell r="F3562">
            <v>8589</v>
          </cell>
        </row>
        <row r="3563">
          <cell r="A3563" t="str">
            <v>MODULO PULSADOR PARA TIMBRE BLANCO L/P</v>
          </cell>
          <cell r="B3563">
            <v>4090</v>
          </cell>
          <cell r="C3563" t="str">
            <v>UND</v>
          </cell>
          <cell r="D3563">
            <v>4908</v>
          </cell>
          <cell r="E3563">
            <v>785.28</v>
          </cell>
          <cell r="F3563">
            <v>5693</v>
          </cell>
        </row>
        <row r="3564">
          <cell r="A3564" t="str">
            <v>MODULO PULSADOR PARA TIMBRE MARFIL</v>
          </cell>
          <cell r="B3564">
            <v>4090</v>
          </cell>
          <cell r="C3564" t="str">
            <v>UND</v>
          </cell>
          <cell r="D3564">
            <v>4908</v>
          </cell>
          <cell r="E3564">
            <v>785.28</v>
          </cell>
          <cell r="F3564">
            <v>5693</v>
          </cell>
        </row>
        <row r="3565">
          <cell r="A3565" t="str">
            <v>MODULO PULSADOR TIMBRE BLANCO FUTURA</v>
          </cell>
          <cell r="B3565">
            <v>665</v>
          </cell>
          <cell r="C3565" t="str">
            <v>UND</v>
          </cell>
          <cell r="D3565">
            <v>798</v>
          </cell>
          <cell r="E3565">
            <v>127.68</v>
          </cell>
          <cell r="F3565">
            <v>926</v>
          </cell>
        </row>
        <row r="3566">
          <cell r="A3566" t="str">
            <v>MODULO PULSADOR TIMBRE MARFIL</v>
          </cell>
          <cell r="B3566">
            <v>408</v>
          </cell>
          <cell r="C3566" t="str">
            <v>UND</v>
          </cell>
          <cell r="D3566">
            <v>489.59999999999997</v>
          </cell>
          <cell r="E3566">
            <v>78.335999999999999</v>
          </cell>
          <cell r="F3566">
            <v>568</v>
          </cell>
        </row>
        <row r="3567">
          <cell r="A3567" t="str">
            <v>MODULO RC D09-D95</v>
          </cell>
          <cell r="B3567">
            <v>40000</v>
          </cell>
          <cell r="C3567" t="str">
            <v>UND</v>
          </cell>
          <cell r="D3567">
            <v>48000</v>
          </cell>
          <cell r="E3567">
            <v>7680</v>
          </cell>
          <cell r="F3567">
            <v>55680</v>
          </cell>
        </row>
        <row r="3568">
          <cell r="A3568" t="str">
            <v>MODULO RJ45 CATSE AZUL AMP</v>
          </cell>
          <cell r="B3568">
            <v>7287</v>
          </cell>
          <cell r="C3568" t="str">
            <v>UND</v>
          </cell>
          <cell r="D3568">
            <v>8744.4</v>
          </cell>
          <cell r="E3568">
            <v>1399.104</v>
          </cell>
          <cell r="F3568">
            <v>10144</v>
          </cell>
        </row>
        <row r="3569">
          <cell r="A3569" t="str">
            <v>MODULO SALIDA COAXIAL</v>
          </cell>
          <cell r="B3569">
            <v>6000</v>
          </cell>
          <cell r="C3569" t="str">
            <v>UND</v>
          </cell>
          <cell r="D3569">
            <v>7200</v>
          </cell>
          <cell r="E3569">
            <v>1152</v>
          </cell>
          <cell r="F3569">
            <v>8352</v>
          </cell>
        </row>
        <row r="3570">
          <cell r="A3570" t="str">
            <v>MODULO SALIDA CORDON TICINO</v>
          </cell>
          <cell r="B3570">
            <v>6000</v>
          </cell>
          <cell r="C3570" t="str">
            <v>UND</v>
          </cell>
          <cell r="D3570">
            <v>7200</v>
          </cell>
          <cell r="E3570">
            <v>1152</v>
          </cell>
          <cell r="F3570">
            <v>8352</v>
          </cell>
        </row>
        <row r="3571">
          <cell r="A3571" t="str">
            <v>MODULO SALIDA CORDON TV BLANCO</v>
          </cell>
          <cell r="B3571">
            <v>2770</v>
          </cell>
          <cell r="C3571" t="str">
            <v>UND</v>
          </cell>
          <cell r="D3571">
            <v>3324</v>
          </cell>
          <cell r="E3571">
            <v>531.84</v>
          </cell>
          <cell r="F3571">
            <v>3856</v>
          </cell>
        </row>
        <row r="3572">
          <cell r="A3572" t="str">
            <v>MODULO SALIDA T.V. AMERICANA</v>
          </cell>
          <cell r="B3572">
            <v>3000</v>
          </cell>
          <cell r="C3572" t="str">
            <v>UND</v>
          </cell>
          <cell r="D3572">
            <v>3600</v>
          </cell>
          <cell r="E3572">
            <v>576</v>
          </cell>
          <cell r="F3572">
            <v>4176</v>
          </cell>
        </row>
        <row r="3573">
          <cell r="A3573" t="str">
            <v>MODULO TELEFONICO AMERICANA MARFIL</v>
          </cell>
          <cell r="B3573">
            <v>3810</v>
          </cell>
          <cell r="C3573" t="str">
            <v>UND</v>
          </cell>
          <cell r="D3573">
            <v>4572</v>
          </cell>
          <cell r="E3573">
            <v>731.52</v>
          </cell>
          <cell r="F3573">
            <v>5304</v>
          </cell>
        </row>
        <row r="3574">
          <cell r="A3574" t="str">
            <v>MODULO TOMA CON POLO A TIERRA AISLADO</v>
          </cell>
          <cell r="B3574">
            <v>2170</v>
          </cell>
          <cell r="C3574" t="str">
            <v>UND</v>
          </cell>
          <cell r="D3574">
            <v>2604</v>
          </cell>
          <cell r="E3574">
            <v>416.64</v>
          </cell>
          <cell r="F3574">
            <v>3021</v>
          </cell>
        </row>
        <row r="3575">
          <cell r="A3575" t="str">
            <v>MODULO TOMA CON POLO TIERRA "TICINO"</v>
          </cell>
          <cell r="B3575">
            <v>2580</v>
          </cell>
          <cell r="C3575" t="str">
            <v>UND</v>
          </cell>
          <cell r="D3575">
            <v>3096</v>
          </cell>
          <cell r="E3575">
            <v>495.36</v>
          </cell>
          <cell r="F3575">
            <v>3591</v>
          </cell>
        </row>
        <row r="3576">
          <cell r="A3576" t="str">
            <v>MODULO TOMA COOR DOBLE P/TIERRA</v>
          </cell>
          <cell r="B3576">
            <v>5370</v>
          </cell>
          <cell r="C3576" t="str">
            <v>UND</v>
          </cell>
          <cell r="D3576">
            <v>6444</v>
          </cell>
          <cell r="E3576">
            <v>1031.04</v>
          </cell>
          <cell r="F3576">
            <v>7475</v>
          </cell>
        </row>
        <row r="3577">
          <cell r="A3577" t="str">
            <v>MODULO TOMA CORRIENTE C/POLO MARFIL</v>
          </cell>
          <cell r="B3577">
            <v>2640</v>
          </cell>
          <cell r="C3577" t="str">
            <v>UND</v>
          </cell>
          <cell r="D3577">
            <v>3168</v>
          </cell>
          <cell r="E3577">
            <v>506.88</v>
          </cell>
          <cell r="F3577">
            <v>3675</v>
          </cell>
        </row>
        <row r="3578">
          <cell r="A3578" t="str">
            <v>MODULO TOMA CORRIENTE MARFIL P/TIERRA</v>
          </cell>
          <cell r="B3578">
            <v>957</v>
          </cell>
          <cell r="C3578" t="str">
            <v>UND</v>
          </cell>
          <cell r="D3578">
            <v>1148.3999999999999</v>
          </cell>
          <cell r="E3578">
            <v>183.74399999999997</v>
          </cell>
          <cell r="F3578">
            <v>1332</v>
          </cell>
        </row>
        <row r="3579">
          <cell r="A3579" t="str">
            <v>MODULO TOMA CORRIENTE POLO A TIERRA</v>
          </cell>
          <cell r="B3579">
            <v>2640</v>
          </cell>
          <cell r="C3579" t="str">
            <v>UND</v>
          </cell>
          <cell r="D3579">
            <v>3168</v>
          </cell>
          <cell r="E3579">
            <v>506.88</v>
          </cell>
          <cell r="F3579">
            <v>3675</v>
          </cell>
        </row>
        <row r="3580">
          <cell r="A3580" t="str">
            <v>MODULO TOMA EUROAMERICANA</v>
          </cell>
          <cell r="B3580">
            <v>2473</v>
          </cell>
          <cell r="C3580" t="str">
            <v>UND</v>
          </cell>
          <cell r="D3580">
            <v>2967.6</v>
          </cell>
          <cell r="E3580">
            <v>474.81599999999997</v>
          </cell>
          <cell r="F3580">
            <v>3442</v>
          </cell>
        </row>
        <row r="3581">
          <cell r="A3581" t="str">
            <v>MODULO TOMA EUROPEA</v>
          </cell>
          <cell r="B3581">
            <v>2335</v>
          </cell>
          <cell r="C3581" t="str">
            <v>UND</v>
          </cell>
          <cell r="D3581">
            <v>2802</v>
          </cell>
          <cell r="E3581">
            <v>448.32</v>
          </cell>
          <cell r="F3581">
            <v>3250</v>
          </cell>
        </row>
        <row r="3582">
          <cell r="A3582" t="str">
            <v>MODULO TOMA RJ-45 UTP. CATEGORIA 5 E</v>
          </cell>
          <cell r="B3582">
            <v>9230</v>
          </cell>
          <cell r="C3582" t="str">
            <v>UND</v>
          </cell>
          <cell r="D3582">
            <v>11076</v>
          </cell>
          <cell r="E3582">
            <v>1772.16</v>
          </cell>
          <cell r="F3582">
            <v>12848</v>
          </cell>
        </row>
        <row r="3583">
          <cell r="A3583" t="str">
            <v>MODULO TOMA TELEFONICA AMERICANA</v>
          </cell>
          <cell r="B3583">
            <v>3810</v>
          </cell>
          <cell r="C3583" t="str">
            <v>UND</v>
          </cell>
          <cell r="D3583">
            <v>4572</v>
          </cell>
          <cell r="E3583">
            <v>731.52</v>
          </cell>
          <cell r="F3583">
            <v>5304</v>
          </cell>
        </row>
        <row r="3584">
          <cell r="A3584" t="str">
            <v>MODULO TOMA TELEFONICA COLOMBIANA</v>
          </cell>
          <cell r="B3584">
            <v>2200</v>
          </cell>
          <cell r="C3584" t="str">
            <v>UND</v>
          </cell>
          <cell r="D3584">
            <v>2640</v>
          </cell>
          <cell r="E3584">
            <v>422.40000000000003</v>
          </cell>
          <cell r="F3584">
            <v>3062</v>
          </cell>
        </row>
        <row r="3585">
          <cell r="A3585" t="str">
            <v>MOLDE DE 5/8 A No. 4 AWG REF. GY</v>
          </cell>
          <cell r="B3585">
            <v>9200</v>
          </cell>
          <cell r="C3585" t="str">
            <v>UND</v>
          </cell>
          <cell r="D3585">
            <v>11040</v>
          </cell>
          <cell r="E3585">
            <v>1766.4</v>
          </cell>
          <cell r="F3585">
            <v>12806</v>
          </cell>
        </row>
        <row r="3586">
          <cell r="A3586" t="str">
            <v>MOLDE DE SOLDADURA EXOTERMICA</v>
          </cell>
          <cell r="B3586">
            <v>105000</v>
          </cell>
          <cell r="C3586" t="str">
            <v>UND</v>
          </cell>
          <cell r="D3586">
            <v>126000</v>
          </cell>
          <cell r="E3586">
            <v>20160</v>
          </cell>
          <cell r="F3586">
            <v>146160</v>
          </cell>
        </row>
        <row r="3587">
          <cell r="A3587" t="str">
            <v>MONOMODO ST/PC DE 1-4 MTS RAYCHEM</v>
          </cell>
          <cell r="B3587">
            <v>59700</v>
          </cell>
          <cell r="C3587" t="str">
            <v>UND</v>
          </cell>
          <cell r="D3587">
            <v>71640</v>
          </cell>
          <cell r="E3587">
            <v>11462.4</v>
          </cell>
          <cell r="F3587">
            <v>83102</v>
          </cell>
        </row>
        <row r="3588">
          <cell r="A3588" t="str">
            <v>MONOMODO ST/PC DE 2-8 MTS</v>
          </cell>
          <cell r="B3588">
            <v>125000</v>
          </cell>
          <cell r="C3588" t="str">
            <v>UND</v>
          </cell>
          <cell r="D3588">
            <v>150000</v>
          </cell>
          <cell r="E3588">
            <v>24000</v>
          </cell>
          <cell r="F3588">
            <v>174000</v>
          </cell>
        </row>
        <row r="3589">
          <cell r="A3589" t="str">
            <v>MORDAZA RIENDA 3 TONELADAS</v>
          </cell>
          <cell r="B3589">
            <v>2160</v>
          </cell>
          <cell r="C3589" t="str">
            <v>UND</v>
          </cell>
          <cell r="D3589">
            <v>2592</v>
          </cell>
          <cell r="E3589">
            <v>414.72</v>
          </cell>
          <cell r="F3589">
            <v>3007</v>
          </cell>
        </row>
        <row r="3590">
          <cell r="A3590" t="str">
            <v>MORDAZA RIENDA 6 TONELADAS</v>
          </cell>
          <cell r="B3590">
            <v>2695</v>
          </cell>
          <cell r="C3590" t="str">
            <v>UND</v>
          </cell>
          <cell r="D3590">
            <v>3234</v>
          </cell>
          <cell r="E3590">
            <v>517.44000000000005</v>
          </cell>
          <cell r="F3590">
            <v>3751</v>
          </cell>
        </row>
        <row r="3591">
          <cell r="A3591" t="str">
            <v>MORTERO A.LAVADA 1:2</v>
          </cell>
          <cell r="B3591">
            <v>2100</v>
          </cell>
          <cell r="C3591" t="str">
            <v>UND</v>
          </cell>
          <cell r="D3591">
            <v>2520</v>
          </cell>
          <cell r="E3591">
            <v>403.2</v>
          </cell>
          <cell r="F3591">
            <v>2923</v>
          </cell>
        </row>
        <row r="3592">
          <cell r="A3592" t="str">
            <v>MOTOR  TRIFASICO 1200RPM 75 HP</v>
          </cell>
          <cell r="B3592">
            <v>8839300</v>
          </cell>
          <cell r="C3592" t="str">
            <v>UND</v>
          </cell>
          <cell r="D3592">
            <v>10607160</v>
          </cell>
          <cell r="E3592">
            <v>1697145.6</v>
          </cell>
          <cell r="F3592">
            <v>12304306</v>
          </cell>
        </row>
        <row r="3593">
          <cell r="A3593" t="str">
            <v>MOTOR MONO 1800 RPM 3.0HP 4 POLOS</v>
          </cell>
          <cell r="B3593">
            <v>604400</v>
          </cell>
          <cell r="C3593" t="str">
            <v>UND</v>
          </cell>
          <cell r="D3593">
            <v>725280</v>
          </cell>
          <cell r="E3593">
            <v>116044.8</v>
          </cell>
          <cell r="F3593">
            <v>841325</v>
          </cell>
        </row>
        <row r="3594">
          <cell r="A3594" t="str">
            <v>MOTOR MONO 3600 RPM 1/2HP 2 POLOS</v>
          </cell>
          <cell r="B3594">
            <v>69300</v>
          </cell>
          <cell r="C3594" t="str">
            <v>UND</v>
          </cell>
          <cell r="D3594">
            <v>83160</v>
          </cell>
          <cell r="E3594">
            <v>13305.6</v>
          </cell>
          <cell r="F3594">
            <v>96466</v>
          </cell>
        </row>
        <row r="3595">
          <cell r="A3595" t="str">
            <v>MOTOR MONO 3600 RPM 3.0HP 2 POLOS</v>
          </cell>
          <cell r="B3595">
            <v>350100</v>
          </cell>
          <cell r="C3595" t="str">
            <v>UND</v>
          </cell>
          <cell r="D3595">
            <v>420120</v>
          </cell>
          <cell r="E3595">
            <v>67219.199999999997</v>
          </cell>
          <cell r="F3595">
            <v>487339</v>
          </cell>
        </row>
        <row r="3596">
          <cell r="A3596" t="str">
            <v>MOTOR MONO 3600RPM 1.0HP 2 POLOS</v>
          </cell>
          <cell r="B3596">
            <v>225900</v>
          </cell>
          <cell r="C3596" t="str">
            <v>UND</v>
          </cell>
          <cell r="D3596">
            <v>271080</v>
          </cell>
          <cell r="E3596">
            <v>43372.800000000003</v>
          </cell>
          <cell r="F3596">
            <v>314453</v>
          </cell>
        </row>
        <row r="3597">
          <cell r="A3597" t="str">
            <v>MOTOR MONO CERRADO 1800RPM 1.0HP 4 POLOS</v>
          </cell>
          <cell r="B3597">
            <v>292200</v>
          </cell>
          <cell r="C3597" t="str">
            <v>UND</v>
          </cell>
          <cell r="D3597">
            <v>350640</v>
          </cell>
          <cell r="E3597">
            <v>56102.400000000001</v>
          </cell>
          <cell r="F3597">
            <v>406742</v>
          </cell>
        </row>
        <row r="3598">
          <cell r="A3598" t="str">
            <v>MOTOR MONO CERRADO 1800RPM 1.5HP 4 POLOS</v>
          </cell>
          <cell r="B3598">
            <v>331900</v>
          </cell>
          <cell r="C3598" t="str">
            <v>UND</v>
          </cell>
          <cell r="D3598">
            <v>398280</v>
          </cell>
          <cell r="E3598">
            <v>63724.800000000003</v>
          </cell>
          <cell r="F3598">
            <v>462005</v>
          </cell>
        </row>
        <row r="3599">
          <cell r="A3599" t="str">
            <v>MOTOR MONO CERRADO 1800RPM 1/2HP 4 POLOS</v>
          </cell>
          <cell r="B3599">
            <v>242400</v>
          </cell>
          <cell r="C3599" t="str">
            <v>UND</v>
          </cell>
          <cell r="D3599">
            <v>290880</v>
          </cell>
          <cell r="E3599">
            <v>46540.800000000003</v>
          </cell>
          <cell r="F3599">
            <v>337421</v>
          </cell>
        </row>
        <row r="3600">
          <cell r="A3600" t="str">
            <v>MOTOR MONO CERRADO 1800RPM 1/3HP 4 POLOS</v>
          </cell>
          <cell r="B3600">
            <v>223900</v>
          </cell>
          <cell r="C3600" t="str">
            <v>UND</v>
          </cell>
          <cell r="D3600">
            <v>268680</v>
          </cell>
          <cell r="E3600">
            <v>42988.800000000003</v>
          </cell>
          <cell r="F3600">
            <v>311669</v>
          </cell>
        </row>
        <row r="3601">
          <cell r="A3601" t="str">
            <v>MOTOR MONO CERRADO 1800RPM 2.0HP 4 POLOS</v>
          </cell>
          <cell r="B3601">
            <v>374000</v>
          </cell>
          <cell r="C3601" t="str">
            <v>UND</v>
          </cell>
          <cell r="D3601">
            <v>448800</v>
          </cell>
          <cell r="E3601">
            <v>71808</v>
          </cell>
          <cell r="F3601">
            <v>520608</v>
          </cell>
        </row>
        <row r="3602">
          <cell r="A3602" t="str">
            <v>MOTOR MONO CERRADO 1800RPM 2.0HP 4 POLOS</v>
          </cell>
          <cell r="B3602">
            <v>374000</v>
          </cell>
          <cell r="C3602" t="str">
            <v>UND</v>
          </cell>
          <cell r="D3602">
            <v>448800</v>
          </cell>
          <cell r="E3602">
            <v>71808</v>
          </cell>
          <cell r="F3602">
            <v>520608</v>
          </cell>
        </row>
        <row r="3603">
          <cell r="A3603" t="str">
            <v>MOTOR MONO CERRADO 1800RPM 3/4HP 4 POLOS</v>
          </cell>
          <cell r="B3603">
            <v>275600</v>
          </cell>
          <cell r="C3603" t="str">
            <v>UND</v>
          </cell>
          <cell r="D3603">
            <v>330720</v>
          </cell>
          <cell r="E3603">
            <v>52915.200000000004</v>
          </cell>
          <cell r="F3603">
            <v>383635</v>
          </cell>
        </row>
        <row r="3604">
          <cell r="A3604" t="str">
            <v>MOTOR MONO CERRADO 3600RPM 1.0HP 2POLOS</v>
          </cell>
          <cell r="B3604">
            <v>291200</v>
          </cell>
          <cell r="C3604" t="str">
            <v>UND</v>
          </cell>
          <cell r="D3604">
            <v>349440</v>
          </cell>
          <cell r="E3604">
            <v>55910.400000000001</v>
          </cell>
          <cell r="F3604">
            <v>405350</v>
          </cell>
        </row>
        <row r="3605">
          <cell r="A3605" t="str">
            <v>MOTOR MONO CERRADO 3600RPM 2.0HP 2POLOS</v>
          </cell>
          <cell r="B3605">
            <v>321400</v>
          </cell>
          <cell r="C3605" t="str">
            <v>UND</v>
          </cell>
          <cell r="D3605">
            <v>385680</v>
          </cell>
          <cell r="E3605">
            <v>61708.800000000003</v>
          </cell>
          <cell r="F3605">
            <v>447389</v>
          </cell>
        </row>
        <row r="3606">
          <cell r="A3606" t="str">
            <v>MOTOR MONO CERRADO 3600RPM 3.0HP 2 POLOS</v>
          </cell>
          <cell r="B3606">
            <v>375000</v>
          </cell>
          <cell r="C3606" t="str">
            <v>UND</v>
          </cell>
          <cell r="D3606">
            <v>450000</v>
          </cell>
          <cell r="E3606">
            <v>72000</v>
          </cell>
          <cell r="F3606">
            <v>522000</v>
          </cell>
        </row>
        <row r="3607">
          <cell r="A3607" t="str">
            <v>MOTOR MONO CERRADO P.LAVAR 1800RPM 1/2HP</v>
          </cell>
          <cell r="B3607">
            <v>157200</v>
          </cell>
          <cell r="C3607" t="str">
            <v>UND</v>
          </cell>
          <cell r="D3607">
            <v>188640</v>
          </cell>
          <cell r="E3607">
            <v>30182.400000000001</v>
          </cell>
          <cell r="F3607">
            <v>218822</v>
          </cell>
        </row>
        <row r="3608">
          <cell r="A3608" t="str">
            <v>MOTOR MONO CERRADO P.LAVAR 1800RPM 1/2HP</v>
          </cell>
          <cell r="B3608">
            <v>171800</v>
          </cell>
          <cell r="C3608" t="str">
            <v>UND</v>
          </cell>
          <cell r="D3608">
            <v>206160</v>
          </cell>
          <cell r="E3608">
            <v>32985.599999999999</v>
          </cell>
          <cell r="F3608">
            <v>239146</v>
          </cell>
        </row>
        <row r="3609">
          <cell r="A3609" t="str">
            <v>MOTOR MONOFASICO 1800RPM 1.0HP 4 POLOS</v>
          </cell>
          <cell r="B3609">
            <v>226600</v>
          </cell>
          <cell r="C3609" t="str">
            <v>UND</v>
          </cell>
          <cell r="D3609">
            <v>271920</v>
          </cell>
          <cell r="E3609">
            <v>43507.200000000004</v>
          </cell>
          <cell r="F3609">
            <v>315427</v>
          </cell>
        </row>
        <row r="3610">
          <cell r="A3610" t="str">
            <v>MOTOR MONOFASICO 1800RPM 1.5HP 4 POLOS</v>
          </cell>
          <cell r="B3610">
            <v>271800</v>
          </cell>
          <cell r="C3610" t="str">
            <v>UND</v>
          </cell>
          <cell r="D3610">
            <v>326160</v>
          </cell>
          <cell r="E3610">
            <v>52185.599999999999</v>
          </cell>
          <cell r="F3610">
            <v>378346</v>
          </cell>
        </row>
        <row r="3611">
          <cell r="A3611" t="str">
            <v>MOTOR MONOFASICO 1800RPM 1/2HP 4 POLOS</v>
          </cell>
          <cell r="B3611">
            <v>187000</v>
          </cell>
          <cell r="C3611" t="str">
            <v>UND</v>
          </cell>
          <cell r="D3611">
            <v>224400</v>
          </cell>
          <cell r="E3611">
            <v>35904</v>
          </cell>
          <cell r="F3611">
            <v>260304</v>
          </cell>
        </row>
        <row r="3612">
          <cell r="A3612" t="str">
            <v>MOTOR MONOFASICO 1800RPM 1/3HP 4 POLOS</v>
          </cell>
          <cell r="B3612">
            <v>168400</v>
          </cell>
          <cell r="C3612" t="str">
            <v>UND</v>
          </cell>
          <cell r="D3612">
            <v>202080</v>
          </cell>
          <cell r="E3612">
            <v>32332.799999999999</v>
          </cell>
          <cell r="F3612">
            <v>234413</v>
          </cell>
        </row>
        <row r="3613">
          <cell r="A3613" t="str">
            <v>MOTOR MONOFASICO 1800RPM 2.0HP 4POLOS</v>
          </cell>
          <cell r="B3613">
            <v>341300</v>
          </cell>
          <cell r="C3613" t="str">
            <v>UND</v>
          </cell>
          <cell r="D3613">
            <v>409560</v>
          </cell>
          <cell r="E3613">
            <v>65529.599999999999</v>
          </cell>
          <cell r="F3613">
            <v>475090</v>
          </cell>
        </row>
        <row r="3614">
          <cell r="A3614" t="str">
            <v>MOTOR MONOFASICO 1800RPM 3/4HP 4 POLOS</v>
          </cell>
          <cell r="B3614">
            <v>215700</v>
          </cell>
          <cell r="C3614" t="str">
            <v>UND</v>
          </cell>
          <cell r="D3614">
            <v>258840</v>
          </cell>
          <cell r="E3614">
            <v>41414.400000000001</v>
          </cell>
          <cell r="F3614">
            <v>300254</v>
          </cell>
        </row>
        <row r="3615">
          <cell r="A3615" t="str">
            <v>MOTOR MONOFASICO 3600 RPM 1/3HP 2 POLOS</v>
          </cell>
          <cell r="B3615">
            <v>171200</v>
          </cell>
          <cell r="C3615" t="str">
            <v>UND</v>
          </cell>
          <cell r="D3615">
            <v>205440</v>
          </cell>
          <cell r="E3615">
            <v>32870.400000000001</v>
          </cell>
          <cell r="F3615">
            <v>238310</v>
          </cell>
        </row>
        <row r="3616">
          <cell r="A3616" t="str">
            <v>MOTOR MONOFASICO 3600ROM 3/4HP 2 POLOS</v>
          </cell>
          <cell r="B3616">
            <v>210600</v>
          </cell>
          <cell r="C3616" t="str">
            <v>UND</v>
          </cell>
          <cell r="D3616">
            <v>252720</v>
          </cell>
          <cell r="E3616">
            <v>40435.200000000004</v>
          </cell>
          <cell r="F3616">
            <v>293155</v>
          </cell>
        </row>
        <row r="3617">
          <cell r="A3617" t="str">
            <v>MOTOR MONOFASICO 3600RPM 1.5HP 2 POLOS</v>
          </cell>
          <cell r="B3617">
            <v>253800</v>
          </cell>
          <cell r="C3617" t="str">
            <v>UND</v>
          </cell>
          <cell r="D3617">
            <v>304560</v>
          </cell>
          <cell r="E3617">
            <v>48729.599999999999</v>
          </cell>
          <cell r="F3617">
            <v>353290</v>
          </cell>
        </row>
        <row r="3618">
          <cell r="A3618" t="str">
            <v>MOTOR MONOFASICO 3600RPM 1/2HP 2 POLOS</v>
          </cell>
          <cell r="B3618">
            <v>191500</v>
          </cell>
          <cell r="C3618" t="str">
            <v>UND</v>
          </cell>
          <cell r="D3618">
            <v>229800</v>
          </cell>
          <cell r="E3618">
            <v>36768</v>
          </cell>
          <cell r="F3618">
            <v>266568</v>
          </cell>
        </row>
        <row r="3619">
          <cell r="A3619" t="str">
            <v>MOTOR MONOFASICO 3600RPM 2.0HP 2 POLOS</v>
          </cell>
          <cell r="B3619">
            <v>289900</v>
          </cell>
          <cell r="C3619" t="str">
            <v>UND</v>
          </cell>
          <cell r="D3619">
            <v>347880</v>
          </cell>
          <cell r="E3619">
            <v>55660.800000000003</v>
          </cell>
          <cell r="F3619">
            <v>403541</v>
          </cell>
        </row>
        <row r="3620">
          <cell r="A3620" t="str">
            <v>MOTOR TRIF 1.15HP 1690 EBERLE</v>
          </cell>
          <cell r="B3620">
            <v>172872</v>
          </cell>
          <cell r="C3620" t="str">
            <v>UND</v>
          </cell>
          <cell r="D3620">
            <v>207446.39999999999</v>
          </cell>
          <cell r="E3620">
            <v>33191.423999999999</v>
          </cell>
          <cell r="F3620">
            <v>240638</v>
          </cell>
        </row>
        <row r="3621">
          <cell r="A3621" t="str">
            <v>MOTOR TRIF, 3600RPM 70HP 2 POLOS</v>
          </cell>
          <cell r="B3621">
            <v>2338600</v>
          </cell>
          <cell r="C3621" t="str">
            <v>UND</v>
          </cell>
          <cell r="D3621">
            <v>2806320</v>
          </cell>
          <cell r="E3621">
            <v>449011.20000000001</v>
          </cell>
          <cell r="F3621">
            <v>3255331</v>
          </cell>
        </row>
        <row r="3622">
          <cell r="A3622" t="str">
            <v>MOTOR TRIF. 1200RPM 4.8HP 6 POLOS</v>
          </cell>
          <cell r="B3622">
            <v>977000</v>
          </cell>
          <cell r="C3622" t="str">
            <v>UND</v>
          </cell>
          <cell r="D3622">
            <v>1172400</v>
          </cell>
          <cell r="E3622">
            <v>187584</v>
          </cell>
          <cell r="F3622">
            <v>1359984</v>
          </cell>
        </row>
        <row r="3623">
          <cell r="A3623" t="str">
            <v>MOTOR TRIF. 1200RPM 50HP 2 POLOS</v>
          </cell>
          <cell r="B3623">
            <v>6680500</v>
          </cell>
          <cell r="C3623" t="str">
            <v>UND</v>
          </cell>
          <cell r="D3623">
            <v>8016600</v>
          </cell>
          <cell r="E3623">
            <v>1282656</v>
          </cell>
          <cell r="F3623">
            <v>9299256</v>
          </cell>
        </row>
        <row r="3624">
          <cell r="A3624" t="str">
            <v>MOTOR TRIF. 1200RPM 6.6HP 6POLOS</v>
          </cell>
          <cell r="B3624">
            <v>452825.8125</v>
          </cell>
          <cell r="C3624" t="str">
            <v>UND</v>
          </cell>
          <cell r="D3624">
            <v>543390.97499999998</v>
          </cell>
          <cell r="E3624">
            <v>86942.555999999997</v>
          </cell>
          <cell r="F3624">
            <v>630334</v>
          </cell>
        </row>
        <row r="3625">
          <cell r="A3625" t="str">
            <v>MOTOR TRIF. 1800 RPM 36HP 4 POLOS</v>
          </cell>
          <cell r="B3625">
            <v>3141800</v>
          </cell>
          <cell r="C3625" t="str">
            <v>UND</v>
          </cell>
          <cell r="D3625">
            <v>3770160</v>
          </cell>
          <cell r="E3625">
            <v>603225.59999999998</v>
          </cell>
          <cell r="F3625">
            <v>4373386</v>
          </cell>
        </row>
        <row r="3626">
          <cell r="A3626" t="str">
            <v>MOTOR TRIF. 1800RPM 0.75HP 4 POLOS A.B.B</v>
          </cell>
          <cell r="B3626">
            <v>82790.3984375</v>
          </cell>
          <cell r="C3626" t="str">
            <v>UND</v>
          </cell>
          <cell r="D3626">
            <v>99348.478124999994</v>
          </cell>
          <cell r="E3626">
            <v>15895.7565</v>
          </cell>
          <cell r="F3626">
            <v>115244</v>
          </cell>
        </row>
        <row r="3627">
          <cell r="A3627" t="str">
            <v>MOTOR TRIF. 1800RPM 1.5HP 4 POLOS ABB</v>
          </cell>
          <cell r="B3627">
            <v>113766.3984375</v>
          </cell>
          <cell r="C3627" t="str">
            <v>UND</v>
          </cell>
          <cell r="D3627">
            <v>136519.67812500001</v>
          </cell>
          <cell r="E3627">
            <v>21843.148500000003</v>
          </cell>
          <cell r="F3627">
            <v>158363</v>
          </cell>
        </row>
        <row r="3628">
          <cell r="A3628" t="str">
            <v>MOTOR TRIF. 1800RPM 25HP 4 POLOS</v>
          </cell>
          <cell r="B3628">
            <v>953964</v>
          </cell>
          <cell r="C3628" t="str">
            <v>UND</v>
          </cell>
          <cell r="D3628">
            <v>1144756.8</v>
          </cell>
          <cell r="E3628">
            <v>183161.08800000002</v>
          </cell>
          <cell r="F3628">
            <v>1327918</v>
          </cell>
        </row>
        <row r="3629">
          <cell r="A3629" t="str">
            <v>MOTOR TRIF. 1800RPM 2HP 4 POLOS A.B.B</v>
          </cell>
          <cell r="B3629">
            <v>134041.59375</v>
          </cell>
          <cell r="C3629" t="str">
            <v>UND</v>
          </cell>
          <cell r="D3629">
            <v>160849.91250000001</v>
          </cell>
          <cell r="E3629">
            <v>25735.986000000001</v>
          </cell>
          <cell r="F3629">
            <v>186586</v>
          </cell>
        </row>
        <row r="3630">
          <cell r="A3630" t="str">
            <v>MOTOR TRIF. 3600RPM 1.0HP 2 POLOS</v>
          </cell>
          <cell r="B3630">
            <v>265600</v>
          </cell>
          <cell r="C3630" t="str">
            <v>UND</v>
          </cell>
          <cell r="D3630">
            <v>318720</v>
          </cell>
          <cell r="E3630">
            <v>50995.200000000004</v>
          </cell>
          <cell r="F3630">
            <v>369715</v>
          </cell>
        </row>
        <row r="3631">
          <cell r="A3631" t="str">
            <v>MOTOR TRIF. 3600RPM 12.0HP 260V.</v>
          </cell>
          <cell r="B3631">
            <v>1068000</v>
          </cell>
          <cell r="C3631" t="str">
            <v>UND</v>
          </cell>
          <cell r="D3631">
            <v>1281600</v>
          </cell>
          <cell r="E3631">
            <v>205056</v>
          </cell>
          <cell r="F3631">
            <v>1486656</v>
          </cell>
        </row>
        <row r="3632">
          <cell r="A3632" t="str">
            <v>MOTOR TRIF. 3600RPM 15.HP 2 POLOS</v>
          </cell>
          <cell r="B3632">
            <v>1446200</v>
          </cell>
          <cell r="C3632" t="str">
            <v>UND</v>
          </cell>
          <cell r="D3632">
            <v>1735440</v>
          </cell>
          <cell r="E3632">
            <v>277670.40000000002</v>
          </cell>
          <cell r="F3632">
            <v>2013110</v>
          </cell>
        </row>
        <row r="3633">
          <cell r="A3633" t="str">
            <v>MOTOR TRIF. 3600RPM 3.0HP 2 POLOS</v>
          </cell>
          <cell r="B3633">
            <v>488600</v>
          </cell>
          <cell r="C3633" t="str">
            <v>UND</v>
          </cell>
          <cell r="D3633">
            <v>586320</v>
          </cell>
          <cell r="E3633">
            <v>93811.199999999997</v>
          </cell>
          <cell r="F3633">
            <v>680131</v>
          </cell>
        </row>
        <row r="3634">
          <cell r="A3634" t="str">
            <v>MOTOR TRIF. 3600RPM 3.6HP 2 POLOS A.B.B</v>
          </cell>
          <cell r="B3634">
            <v>199465.20312500003</v>
          </cell>
          <cell r="C3634" t="str">
            <v>UND</v>
          </cell>
          <cell r="D3634">
            <v>239358.24375000002</v>
          </cell>
          <cell r="E3634">
            <v>38297.319000000003</v>
          </cell>
          <cell r="F3634">
            <v>277656</v>
          </cell>
        </row>
        <row r="3635">
          <cell r="A3635" t="str">
            <v>MOTOR TRIF. 3600RPM 4.0HP 2 POLOS</v>
          </cell>
          <cell r="B3635">
            <v>539200</v>
          </cell>
          <cell r="C3635" t="str">
            <v>UND</v>
          </cell>
          <cell r="D3635">
            <v>647040</v>
          </cell>
          <cell r="E3635">
            <v>103526.40000000001</v>
          </cell>
          <cell r="F3635">
            <v>750566</v>
          </cell>
        </row>
        <row r="3636">
          <cell r="A3636" t="str">
            <v>MOTOR TRIF. 3600RPM 5.0HP 2 POLOS</v>
          </cell>
          <cell r="B3636">
            <v>610800</v>
          </cell>
          <cell r="C3636" t="str">
            <v>UND</v>
          </cell>
          <cell r="D3636">
            <v>732960</v>
          </cell>
          <cell r="E3636">
            <v>117273.60000000001</v>
          </cell>
          <cell r="F3636">
            <v>850234</v>
          </cell>
        </row>
        <row r="3637">
          <cell r="A3637" t="str">
            <v>MOTOR TRIF. 3600RPM 6.6HP 2 POLOS</v>
          </cell>
          <cell r="B3637">
            <v>721400</v>
          </cell>
          <cell r="C3637" t="str">
            <v>UND</v>
          </cell>
          <cell r="D3637">
            <v>865680</v>
          </cell>
          <cell r="E3637">
            <v>138508.79999999999</v>
          </cell>
          <cell r="F3637">
            <v>1004189</v>
          </cell>
        </row>
        <row r="3638">
          <cell r="A3638" t="str">
            <v>MOTOR TRIF.10HP 3600RPM</v>
          </cell>
          <cell r="B3638">
            <v>948400</v>
          </cell>
          <cell r="C3638" t="str">
            <v>UND</v>
          </cell>
          <cell r="D3638">
            <v>1138080</v>
          </cell>
          <cell r="E3638">
            <v>182092.80000000002</v>
          </cell>
          <cell r="F3638">
            <v>1320173</v>
          </cell>
        </row>
        <row r="3639">
          <cell r="A3639" t="str">
            <v>MOTOR TRIF.1800 RPM  15HP 4 POLOS</v>
          </cell>
          <cell r="B3639">
            <v>1185100</v>
          </cell>
          <cell r="C3639" t="str">
            <v>UND</v>
          </cell>
          <cell r="D3639">
            <v>1422120</v>
          </cell>
          <cell r="E3639">
            <v>227539.20000000001</v>
          </cell>
          <cell r="F3639">
            <v>1649659</v>
          </cell>
        </row>
        <row r="3640">
          <cell r="A3640" t="str">
            <v>MOTOR TRIF.1800 RPM 2.0HP 9 POLOS</v>
          </cell>
          <cell r="B3640">
            <v>431400</v>
          </cell>
          <cell r="C3640" t="str">
            <v>UND</v>
          </cell>
          <cell r="D3640">
            <v>517680</v>
          </cell>
          <cell r="E3640">
            <v>82828.800000000003</v>
          </cell>
          <cell r="F3640">
            <v>600509</v>
          </cell>
        </row>
        <row r="3641">
          <cell r="A3641" t="str">
            <v>MOTOR TRIF.1800 RPM 20HP 4 POLOS</v>
          </cell>
          <cell r="B3641">
            <v>1860100</v>
          </cell>
          <cell r="C3641" t="str">
            <v>UND</v>
          </cell>
          <cell r="D3641">
            <v>2232120</v>
          </cell>
          <cell r="E3641">
            <v>357139.20000000001</v>
          </cell>
          <cell r="F3641">
            <v>2589259</v>
          </cell>
        </row>
        <row r="3642">
          <cell r="A3642" t="str">
            <v>MOTOR TRIF.3600RPM 2.0HP 2 POLOS</v>
          </cell>
          <cell r="B3642">
            <v>386800</v>
          </cell>
          <cell r="C3642" t="str">
            <v>UND</v>
          </cell>
          <cell r="D3642">
            <v>464160</v>
          </cell>
          <cell r="E3642">
            <v>74265.600000000006</v>
          </cell>
          <cell r="F3642">
            <v>538426</v>
          </cell>
        </row>
        <row r="3643">
          <cell r="A3643" t="str">
            <v>MOTOR TRIF.4HP 900 RPM 220/440V</v>
          </cell>
          <cell r="B3643">
            <v>1118600</v>
          </cell>
          <cell r="C3643" t="str">
            <v>UND</v>
          </cell>
          <cell r="D3643">
            <v>1342320</v>
          </cell>
          <cell r="E3643">
            <v>214771.20000000001</v>
          </cell>
          <cell r="F3643">
            <v>1557091</v>
          </cell>
        </row>
        <row r="3644">
          <cell r="A3644" t="str">
            <v>MOTOR TRIF.900 RPM  5HP 220/440V C/RODIL</v>
          </cell>
          <cell r="B3644">
            <v>1329500</v>
          </cell>
          <cell r="C3644" t="str">
            <v>UND</v>
          </cell>
          <cell r="D3644">
            <v>1595400</v>
          </cell>
          <cell r="E3644">
            <v>255264</v>
          </cell>
          <cell r="F3644">
            <v>1850664</v>
          </cell>
        </row>
        <row r="3645">
          <cell r="A3645" t="str">
            <v>MOTOR TRIFASICO 1200 RPM 0.5HP 6 POLOS</v>
          </cell>
          <cell r="B3645">
            <v>317600</v>
          </cell>
          <cell r="C3645" t="str">
            <v>UND</v>
          </cell>
          <cell r="D3645">
            <v>381120</v>
          </cell>
          <cell r="E3645">
            <v>60979.200000000004</v>
          </cell>
          <cell r="F3645">
            <v>442099</v>
          </cell>
        </row>
        <row r="3646">
          <cell r="A3646" t="str">
            <v>MOTOR TRIFASICO 1200 RPM 0.6HP 6 POLOS</v>
          </cell>
          <cell r="B3646">
            <v>328800</v>
          </cell>
          <cell r="C3646" t="str">
            <v>UND</v>
          </cell>
          <cell r="D3646">
            <v>394560</v>
          </cell>
          <cell r="E3646">
            <v>63129.599999999999</v>
          </cell>
          <cell r="F3646">
            <v>457690</v>
          </cell>
        </row>
        <row r="3647">
          <cell r="A3647" t="str">
            <v>MOTOR TRIFASICO 1200 RPM 0.75HP 6 POLOS</v>
          </cell>
          <cell r="B3647">
            <v>396900</v>
          </cell>
          <cell r="C3647" t="str">
            <v>UND</v>
          </cell>
          <cell r="D3647">
            <v>476280</v>
          </cell>
          <cell r="E3647">
            <v>76204.800000000003</v>
          </cell>
          <cell r="F3647">
            <v>552485</v>
          </cell>
        </row>
        <row r="3648">
          <cell r="A3648" t="str">
            <v>MOTOR TRIFASICO 1200 RPM 1.2HP 6 POLOS</v>
          </cell>
          <cell r="B3648">
            <v>487500</v>
          </cell>
          <cell r="C3648" t="str">
            <v>UND</v>
          </cell>
          <cell r="D3648">
            <v>585000</v>
          </cell>
          <cell r="E3648">
            <v>93600</v>
          </cell>
          <cell r="F3648">
            <v>678600</v>
          </cell>
        </row>
        <row r="3649">
          <cell r="A3649" t="str">
            <v>MOTOR TRIFASICO 1200 RPM 1.5HP 6 POLOS</v>
          </cell>
          <cell r="B3649">
            <v>499600</v>
          </cell>
          <cell r="C3649" t="str">
            <v>UND</v>
          </cell>
          <cell r="D3649">
            <v>599520</v>
          </cell>
          <cell r="E3649">
            <v>95923.199999999997</v>
          </cell>
          <cell r="F3649">
            <v>695443</v>
          </cell>
        </row>
        <row r="3650">
          <cell r="A3650" t="str">
            <v>MOTOR TRIFASICO 1200 RPM 18HP 6 POLOS</v>
          </cell>
          <cell r="B3650">
            <v>2287700</v>
          </cell>
          <cell r="C3650" t="str">
            <v>UND</v>
          </cell>
          <cell r="D3650">
            <v>2745240</v>
          </cell>
          <cell r="E3650">
            <v>439238.40000000002</v>
          </cell>
          <cell r="F3650">
            <v>3184478</v>
          </cell>
        </row>
        <row r="3651">
          <cell r="A3651" t="str">
            <v>MOTOR TRIFASICO 1200 RPM 2.0HP 6 POLOS</v>
          </cell>
          <cell r="B3651">
            <v>572600</v>
          </cell>
          <cell r="C3651" t="str">
            <v>UND</v>
          </cell>
          <cell r="D3651">
            <v>687120</v>
          </cell>
          <cell r="E3651">
            <v>109939.2</v>
          </cell>
          <cell r="F3651">
            <v>797059</v>
          </cell>
        </row>
        <row r="3652">
          <cell r="A3652" t="str">
            <v>MOTOR TRIFASICO 1200 RPM 3.0HP 6 POLOS</v>
          </cell>
          <cell r="B3652">
            <v>686500</v>
          </cell>
          <cell r="C3652" t="str">
            <v>UND</v>
          </cell>
          <cell r="D3652">
            <v>823800</v>
          </cell>
          <cell r="E3652">
            <v>131808</v>
          </cell>
          <cell r="F3652">
            <v>955608</v>
          </cell>
        </row>
        <row r="3653">
          <cell r="A3653" t="str">
            <v>MOTOR TRIFASICO 1200 RPM 4.0HP 6 POLOS</v>
          </cell>
          <cell r="B3653">
            <v>766200</v>
          </cell>
          <cell r="C3653" t="str">
            <v>UND</v>
          </cell>
          <cell r="D3653">
            <v>919440</v>
          </cell>
          <cell r="E3653">
            <v>147110.39999999999</v>
          </cell>
          <cell r="F3653">
            <v>1066550</v>
          </cell>
        </row>
        <row r="3654">
          <cell r="A3654" t="str">
            <v>MOTOR TRIFASICO 1200 RPM 5.0HP 6 POLOS</v>
          </cell>
          <cell r="B3654">
            <v>1035600</v>
          </cell>
          <cell r="C3654" t="str">
            <v>UND</v>
          </cell>
          <cell r="D3654">
            <v>1242720</v>
          </cell>
          <cell r="E3654">
            <v>198835.20000000001</v>
          </cell>
          <cell r="F3654">
            <v>1441555</v>
          </cell>
        </row>
        <row r="3655">
          <cell r="A3655" t="str">
            <v>MOTOR TRIFASICO 1200RPM 0.4HP 6 POLOS</v>
          </cell>
          <cell r="B3655">
            <v>278400</v>
          </cell>
          <cell r="C3655" t="str">
            <v>UND</v>
          </cell>
          <cell r="D3655">
            <v>334080</v>
          </cell>
          <cell r="E3655">
            <v>53452.800000000003</v>
          </cell>
          <cell r="F3655">
            <v>387533</v>
          </cell>
        </row>
        <row r="3656">
          <cell r="A3656" t="str">
            <v>MOTOR TRIFASICO 1200RPM 25HP 6 POLOS</v>
          </cell>
          <cell r="B3656">
            <v>3104300</v>
          </cell>
          <cell r="C3656" t="str">
            <v>UND</v>
          </cell>
          <cell r="D3656">
            <v>3725160</v>
          </cell>
          <cell r="E3656">
            <v>596025.59999999998</v>
          </cell>
          <cell r="F3656">
            <v>4321186</v>
          </cell>
        </row>
        <row r="3657">
          <cell r="A3657" t="str">
            <v>MOTOR TRIFASICO 1200RPM 30 HP 6 POLOS</v>
          </cell>
          <cell r="B3657">
            <v>4038000</v>
          </cell>
          <cell r="C3657" t="str">
            <v>UND</v>
          </cell>
          <cell r="D3657">
            <v>4845600</v>
          </cell>
          <cell r="E3657">
            <v>775296</v>
          </cell>
          <cell r="F3657">
            <v>5620896</v>
          </cell>
        </row>
        <row r="3658">
          <cell r="A3658" t="str">
            <v>MOTOR TRIFASICO 1800 RPM  10HP 4 POLOS</v>
          </cell>
          <cell r="B3658">
            <v>1022900</v>
          </cell>
          <cell r="C3658" t="str">
            <v>UND</v>
          </cell>
          <cell r="D3658">
            <v>1227480</v>
          </cell>
          <cell r="E3658">
            <v>196396.80000000002</v>
          </cell>
          <cell r="F3658">
            <v>1423877</v>
          </cell>
        </row>
        <row r="3659">
          <cell r="A3659" t="str">
            <v>MOTOR TRIFASICO 1800 RPM 0.4HP 4 POLOS</v>
          </cell>
          <cell r="B3659">
            <v>212500</v>
          </cell>
          <cell r="C3659" t="str">
            <v>UND</v>
          </cell>
          <cell r="D3659">
            <v>255000</v>
          </cell>
          <cell r="E3659">
            <v>40800</v>
          </cell>
          <cell r="F3659">
            <v>295800</v>
          </cell>
        </row>
        <row r="3660">
          <cell r="A3660" t="str">
            <v>MOTOR TRIFASICO 1800 RPM 0.5HP 4 POLOS</v>
          </cell>
          <cell r="B3660">
            <v>230400</v>
          </cell>
          <cell r="C3660" t="str">
            <v>UND</v>
          </cell>
          <cell r="D3660">
            <v>276480</v>
          </cell>
          <cell r="E3660">
            <v>44236.800000000003</v>
          </cell>
          <cell r="F3660">
            <v>320717</v>
          </cell>
        </row>
        <row r="3661">
          <cell r="A3661" t="str">
            <v>MOTOR TRIFASICO 1800 RPM 0.75HP 4 POLOS</v>
          </cell>
          <cell r="B3661">
            <v>260900</v>
          </cell>
          <cell r="C3661" t="str">
            <v>UND</v>
          </cell>
          <cell r="D3661">
            <v>313080</v>
          </cell>
          <cell r="E3661">
            <v>50092.800000000003</v>
          </cell>
          <cell r="F3661">
            <v>363173</v>
          </cell>
        </row>
        <row r="3662">
          <cell r="A3662" t="str">
            <v>MOTOR TRIFASICO 1800 RPM 1.0HP 4 POLOS</v>
          </cell>
          <cell r="B3662">
            <v>291000</v>
          </cell>
          <cell r="C3662" t="str">
            <v>UND</v>
          </cell>
          <cell r="D3662">
            <v>349200</v>
          </cell>
          <cell r="E3662">
            <v>55872</v>
          </cell>
          <cell r="F3662">
            <v>405072</v>
          </cell>
        </row>
        <row r="3663">
          <cell r="A3663" t="str">
            <v>MOTOR TRIFASICO 1800 RPM 1.2HP 4 POLOS</v>
          </cell>
          <cell r="B3663">
            <v>327400</v>
          </cell>
          <cell r="C3663" t="str">
            <v>UND</v>
          </cell>
          <cell r="D3663">
            <v>392880</v>
          </cell>
          <cell r="E3663">
            <v>62860.800000000003</v>
          </cell>
          <cell r="F3663">
            <v>455741</v>
          </cell>
        </row>
        <row r="3664">
          <cell r="A3664" t="str">
            <v>MOTOR TRIFASICO 1800 RPM 1.5HP 4 POLOS</v>
          </cell>
          <cell r="B3664">
            <v>396900</v>
          </cell>
          <cell r="C3664" t="str">
            <v>UND</v>
          </cell>
          <cell r="D3664">
            <v>476280</v>
          </cell>
          <cell r="E3664">
            <v>76204.800000000003</v>
          </cell>
          <cell r="F3664">
            <v>552485</v>
          </cell>
        </row>
        <row r="3665">
          <cell r="A3665" t="str">
            <v>MOTOR TRIFASICO 1800 RPM 1.8HP 4 POLOS</v>
          </cell>
          <cell r="B3665">
            <v>419000</v>
          </cell>
          <cell r="C3665" t="str">
            <v>UND</v>
          </cell>
          <cell r="D3665">
            <v>502800</v>
          </cell>
          <cell r="E3665">
            <v>80448</v>
          </cell>
          <cell r="F3665">
            <v>583248</v>
          </cell>
        </row>
        <row r="3666">
          <cell r="A3666" t="str">
            <v>MOTOR TRIFASICO 1800 RPM 100 HP 4 POLOS</v>
          </cell>
          <cell r="B3666">
            <v>8598500</v>
          </cell>
          <cell r="C3666" t="str">
            <v>UND</v>
          </cell>
          <cell r="D3666">
            <v>10318200</v>
          </cell>
          <cell r="E3666">
            <v>1650912</v>
          </cell>
          <cell r="F3666">
            <v>11969112</v>
          </cell>
        </row>
        <row r="3667">
          <cell r="A3667" t="str">
            <v>MOTOR TRIFASICO 1800 RPM 125HP 4 POLOS</v>
          </cell>
          <cell r="B3667">
            <v>10623000</v>
          </cell>
          <cell r="C3667" t="str">
            <v>UND</v>
          </cell>
          <cell r="D3667">
            <v>12747600</v>
          </cell>
          <cell r="E3667">
            <v>2039616</v>
          </cell>
          <cell r="F3667">
            <v>14787216</v>
          </cell>
        </row>
        <row r="3668">
          <cell r="A3668" t="str">
            <v>MOTOR TRIFASICO 1800 RPM 12HP 4 POLOS</v>
          </cell>
          <cell r="B3668">
            <v>1121400</v>
          </cell>
          <cell r="C3668" t="str">
            <v>UND</v>
          </cell>
          <cell r="D3668">
            <v>1345680</v>
          </cell>
          <cell r="E3668">
            <v>215308.80000000002</v>
          </cell>
          <cell r="F3668">
            <v>1560989</v>
          </cell>
        </row>
        <row r="3669">
          <cell r="A3669" t="str">
            <v>MOTOR TRIFASICO 1800 RPM 150HP 4 POLOS</v>
          </cell>
          <cell r="B3669">
            <v>12258900</v>
          </cell>
          <cell r="C3669" t="str">
            <v>UND</v>
          </cell>
          <cell r="D3669">
            <v>14710680</v>
          </cell>
          <cell r="E3669">
            <v>2353708.8000000003</v>
          </cell>
          <cell r="F3669">
            <v>17064389</v>
          </cell>
        </row>
        <row r="3670">
          <cell r="A3670" t="str">
            <v>MOTOR TRIFASICO 1800 RPM 18HP 4 POLOS</v>
          </cell>
          <cell r="B3670">
            <v>1595400</v>
          </cell>
          <cell r="C3670" t="str">
            <v>UND</v>
          </cell>
          <cell r="D3670">
            <v>1914480</v>
          </cell>
          <cell r="E3670">
            <v>306316.79999999999</v>
          </cell>
          <cell r="F3670">
            <v>2220797</v>
          </cell>
        </row>
        <row r="3671">
          <cell r="A3671" t="str">
            <v>MOTOR TRIFASICO 1800 RPM 2.4HP 4 POLOS</v>
          </cell>
          <cell r="B3671">
            <v>478700</v>
          </cell>
          <cell r="C3671" t="str">
            <v>UND</v>
          </cell>
          <cell r="D3671">
            <v>574440</v>
          </cell>
          <cell r="E3671">
            <v>91910.400000000009</v>
          </cell>
          <cell r="F3671">
            <v>666350</v>
          </cell>
        </row>
        <row r="3672">
          <cell r="A3672" t="str">
            <v>MOTOR TRIFASICO 1800 RPM 3.0HP 4 POLOS</v>
          </cell>
          <cell r="B3672">
            <v>510200</v>
          </cell>
          <cell r="C3672" t="str">
            <v>UND</v>
          </cell>
          <cell r="D3672">
            <v>612240</v>
          </cell>
          <cell r="E3672">
            <v>97958.400000000009</v>
          </cell>
          <cell r="F3672">
            <v>710198</v>
          </cell>
        </row>
        <row r="3673">
          <cell r="A3673" t="str">
            <v>MOTOR TRIFASICO 1800 RPM 30HP 4 POLOS</v>
          </cell>
          <cell r="B3673">
            <v>2811700</v>
          </cell>
          <cell r="C3673" t="str">
            <v>UND</v>
          </cell>
          <cell r="D3673">
            <v>3374040</v>
          </cell>
          <cell r="E3673">
            <v>539846.40000000002</v>
          </cell>
          <cell r="F3673">
            <v>3913886</v>
          </cell>
        </row>
        <row r="3674">
          <cell r="A3674" t="str">
            <v>MOTOR TRIFASICO 1800 RPM 4.0HP 4 POLOS</v>
          </cell>
          <cell r="B3674">
            <v>567800</v>
          </cell>
          <cell r="C3674" t="str">
            <v>UND</v>
          </cell>
          <cell r="D3674">
            <v>681360</v>
          </cell>
          <cell r="E3674">
            <v>109017.60000000001</v>
          </cell>
          <cell r="F3674">
            <v>790378</v>
          </cell>
        </row>
        <row r="3675">
          <cell r="A3675" t="str">
            <v>MOTOR TRIFASICO 1800 RPM 5.0HP 4 POLOS</v>
          </cell>
          <cell r="B3675">
            <v>638900</v>
          </cell>
          <cell r="C3675" t="str">
            <v>UND</v>
          </cell>
          <cell r="D3675">
            <v>766680</v>
          </cell>
          <cell r="E3675">
            <v>122668.8</v>
          </cell>
          <cell r="F3675">
            <v>889349</v>
          </cell>
        </row>
        <row r="3676">
          <cell r="A3676" t="str">
            <v>MOTOR TRIFASICO 1800 RPM 50HP 4 POLOS</v>
          </cell>
          <cell r="B3676">
            <v>4386000</v>
          </cell>
          <cell r="C3676" t="str">
            <v>UND</v>
          </cell>
          <cell r="D3676">
            <v>5263200</v>
          </cell>
          <cell r="E3676">
            <v>842112</v>
          </cell>
          <cell r="F3676">
            <v>6105312</v>
          </cell>
        </row>
        <row r="3677">
          <cell r="A3677" t="str">
            <v>MOTOR TRIFASICO 1800 RPM 6.6HP 4 POLOS</v>
          </cell>
          <cell r="B3677">
            <v>742000</v>
          </cell>
          <cell r="C3677" t="str">
            <v>UND</v>
          </cell>
          <cell r="D3677">
            <v>890400</v>
          </cell>
          <cell r="E3677">
            <v>142464</v>
          </cell>
          <cell r="F3677">
            <v>1032864</v>
          </cell>
        </row>
        <row r="3678">
          <cell r="A3678" t="str">
            <v>MOTOR TRIFASICO 1800 RPM 7.5HP 4 POLOS</v>
          </cell>
          <cell r="B3678">
            <v>853600</v>
          </cell>
          <cell r="C3678" t="str">
            <v>UND</v>
          </cell>
          <cell r="D3678">
            <v>1024320</v>
          </cell>
          <cell r="E3678">
            <v>163891.20000000001</v>
          </cell>
          <cell r="F3678">
            <v>1188211</v>
          </cell>
        </row>
        <row r="3679">
          <cell r="A3679" t="str">
            <v>MOTOR TRIFASICO 1800 RPM 75HP 4 POLOS</v>
          </cell>
          <cell r="B3679">
            <v>6339000</v>
          </cell>
          <cell r="C3679" t="str">
            <v>UND</v>
          </cell>
          <cell r="D3679">
            <v>7606800</v>
          </cell>
          <cell r="E3679">
            <v>1217088</v>
          </cell>
          <cell r="F3679">
            <v>8823888</v>
          </cell>
        </row>
        <row r="3680">
          <cell r="A3680" t="str">
            <v>MOTOR TRIFASICO 1800 RPM 9HP 4 POLOS</v>
          </cell>
          <cell r="B3680">
            <v>934800</v>
          </cell>
          <cell r="C3680" t="str">
            <v>UND</v>
          </cell>
          <cell r="D3680">
            <v>1121760</v>
          </cell>
          <cell r="E3680">
            <v>179481.60000000001</v>
          </cell>
          <cell r="F3680">
            <v>1301242</v>
          </cell>
        </row>
        <row r="3681">
          <cell r="A3681" t="str">
            <v>MOTOR TRIFASICO 1800RPM 0.6HP 4 POLOS</v>
          </cell>
          <cell r="B3681">
            <v>241400</v>
          </cell>
          <cell r="C3681" t="str">
            <v>UND</v>
          </cell>
          <cell r="D3681">
            <v>289680</v>
          </cell>
          <cell r="E3681">
            <v>46348.800000000003</v>
          </cell>
          <cell r="F3681">
            <v>336029</v>
          </cell>
        </row>
        <row r="3682">
          <cell r="A3682" t="str">
            <v>MOTOR TRIFASICO 1800RPM 0.9HP 2 POLOS</v>
          </cell>
          <cell r="B3682">
            <v>273800</v>
          </cell>
          <cell r="C3682" t="str">
            <v>UND</v>
          </cell>
          <cell r="D3682">
            <v>328560</v>
          </cell>
          <cell r="E3682">
            <v>52569.599999999999</v>
          </cell>
          <cell r="F3682">
            <v>381130</v>
          </cell>
        </row>
        <row r="3683">
          <cell r="A3683" t="str">
            <v>MOTOR TRIFASICO 1800RPM 25HP 4 POLOS</v>
          </cell>
          <cell r="B3683">
            <v>2202500</v>
          </cell>
          <cell r="C3683" t="str">
            <v>UND</v>
          </cell>
          <cell r="D3683">
            <v>2643000</v>
          </cell>
          <cell r="E3683">
            <v>422880</v>
          </cell>
          <cell r="F3683">
            <v>3065880</v>
          </cell>
        </row>
        <row r="3684">
          <cell r="A3684" t="str">
            <v>MOTOR TRIFASICO 1800RPM 4.8HP P/VENTILAD</v>
          </cell>
          <cell r="B3684">
            <v>324453</v>
          </cell>
          <cell r="C3684" t="str">
            <v>UND</v>
          </cell>
          <cell r="D3684">
            <v>389343.6</v>
          </cell>
          <cell r="E3684">
            <v>62294.975999999995</v>
          </cell>
          <cell r="F3684">
            <v>451639</v>
          </cell>
        </row>
        <row r="3685">
          <cell r="A3685" t="str">
            <v>MOTOR TRIFASICO 1800RPM 40 HP</v>
          </cell>
          <cell r="B3685">
            <v>3873400</v>
          </cell>
          <cell r="C3685" t="str">
            <v>UND</v>
          </cell>
          <cell r="D3685">
            <v>4648080</v>
          </cell>
          <cell r="E3685">
            <v>743692.80000000005</v>
          </cell>
          <cell r="F3685">
            <v>5391773</v>
          </cell>
        </row>
        <row r="3686">
          <cell r="A3686" t="str">
            <v>MOTOR TRIFASICO 3600 RPM 0.75HP 2 POLOS</v>
          </cell>
          <cell r="B3686">
            <v>239200</v>
          </cell>
          <cell r="C3686" t="str">
            <v>UND</v>
          </cell>
          <cell r="D3686">
            <v>287040</v>
          </cell>
          <cell r="E3686">
            <v>45926.400000000001</v>
          </cell>
          <cell r="F3686">
            <v>332966</v>
          </cell>
        </row>
        <row r="3687">
          <cell r="A3687" t="str">
            <v>MOTOR TRIFASICO 3600 RPM 0.9HP 2 POLOS</v>
          </cell>
          <cell r="B3687">
            <v>251500</v>
          </cell>
          <cell r="C3687" t="str">
            <v>UND</v>
          </cell>
          <cell r="D3687">
            <v>301800</v>
          </cell>
          <cell r="E3687">
            <v>48288</v>
          </cell>
          <cell r="F3687">
            <v>350088</v>
          </cell>
        </row>
        <row r="3688">
          <cell r="A3688" t="str">
            <v>MOTOR TRIFASICO 3600 RPM 1.2HP 2 POLOS</v>
          </cell>
          <cell r="B3688">
            <v>278100</v>
          </cell>
          <cell r="C3688" t="str">
            <v>UND</v>
          </cell>
          <cell r="D3688">
            <v>333720</v>
          </cell>
          <cell r="E3688">
            <v>53395.200000000004</v>
          </cell>
          <cell r="F3688">
            <v>387115</v>
          </cell>
        </row>
        <row r="3689">
          <cell r="A3689" t="str">
            <v>MOTOR TRIFASICO 3600 RPM 12 HP 2 POLOS</v>
          </cell>
          <cell r="B3689">
            <v>1132100</v>
          </cell>
          <cell r="C3689" t="str">
            <v>UND</v>
          </cell>
          <cell r="D3689">
            <v>1358520</v>
          </cell>
          <cell r="E3689">
            <v>217363.20000000001</v>
          </cell>
          <cell r="F3689">
            <v>1575883</v>
          </cell>
        </row>
        <row r="3690">
          <cell r="A3690" t="str">
            <v>MOTOR TRIFASICO 3600 RPM 18HP 2 POLOS</v>
          </cell>
          <cell r="B3690">
            <v>1494000</v>
          </cell>
          <cell r="C3690" t="str">
            <v>UND</v>
          </cell>
          <cell r="D3690">
            <v>1792800</v>
          </cell>
          <cell r="E3690">
            <v>286848</v>
          </cell>
          <cell r="F3690">
            <v>2079648</v>
          </cell>
        </row>
        <row r="3691">
          <cell r="A3691" t="str">
            <v>MOTOR TRIFASICO 3600 RPM 2.4HP 2 POLOS</v>
          </cell>
          <cell r="B3691">
            <v>448000</v>
          </cell>
          <cell r="C3691" t="str">
            <v>UND</v>
          </cell>
          <cell r="D3691">
            <v>537600</v>
          </cell>
          <cell r="E3691">
            <v>86016</v>
          </cell>
          <cell r="F3691">
            <v>623616</v>
          </cell>
        </row>
        <row r="3692">
          <cell r="A3692" t="str">
            <v>MOTOR TRIFASICO 3600 RPM 25HP 2 POLOS</v>
          </cell>
          <cell r="B3692">
            <v>1826100</v>
          </cell>
          <cell r="C3692" t="str">
            <v>UND</v>
          </cell>
          <cell r="D3692">
            <v>2191320</v>
          </cell>
          <cell r="E3692">
            <v>350611.20000000001</v>
          </cell>
          <cell r="F3692">
            <v>2541931</v>
          </cell>
        </row>
        <row r="3693">
          <cell r="A3693" t="str">
            <v>MOTOR TRIFASICO 3600 RPM 28HP 2 POLOS</v>
          </cell>
          <cell r="B3693">
            <v>1610000</v>
          </cell>
          <cell r="C3693" t="str">
            <v>UND</v>
          </cell>
          <cell r="D3693">
            <v>1932000</v>
          </cell>
          <cell r="E3693">
            <v>309120</v>
          </cell>
          <cell r="F3693">
            <v>2241120</v>
          </cell>
        </row>
        <row r="3694">
          <cell r="A3694" t="str">
            <v>MOTOR TRIFASICO 3600 RPM 35HP 2 POLOS</v>
          </cell>
          <cell r="B3694">
            <v>2970500</v>
          </cell>
          <cell r="C3694" t="str">
            <v>UND</v>
          </cell>
          <cell r="D3694">
            <v>3564600</v>
          </cell>
          <cell r="E3694">
            <v>570336</v>
          </cell>
          <cell r="F3694">
            <v>4134936</v>
          </cell>
        </row>
        <row r="3695">
          <cell r="A3695" t="str">
            <v>MOTOR TRIFASICO 3600 RPM 7.5HP 2 POLOS</v>
          </cell>
          <cell r="B3695">
            <v>897500</v>
          </cell>
          <cell r="C3695" t="str">
            <v>UND</v>
          </cell>
          <cell r="D3695">
            <v>1077000</v>
          </cell>
          <cell r="E3695">
            <v>172320</v>
          </cell>
          <cell r="F3695">
            <v>1249320</v>
          </cell>
        </row>
        <row r="3696">
          <cell r="A3696" t="str">
            <v>MOTOR TRIFASICO 3600 RPM 9HP 2 POLOS</v>
          </cell>
          <cell r="B3696">
            <v>914100</v>
          </cell>
          <cell r="C3696" t="str">
            <v>UND</v>
          </cell>
          <cell r="D3696">
            <v>1096920</v>
          </cell>
          <cell r="E3696">
            <v>175507.20000000001</v>
          </cell>
          <cell r="F3696">
            <v>1272427</v>
          </cell>
        </row>
        <row r="3697">
          <cell r="A3697" t="str">
            <v>MOTOR TRIFASICO 3600RPM 3.6HP 2 POLOS</v>
          </cell>
          <cell r="B3697">
            <v>511900</v>
          </cell>
          <cell r="C3697" t="str">
            <v>UND</v>
          </cell>
          <cell r="D3697">
            <v>614280</v>
          </cell>
          <cell r="E3697">
            <v>98284.800000000003</v>
          </cell>
          <cell r="F3697">
            <v>712565</v>
          </cell>
        </row>
        <row r="3698">
          <cell r="A3698" t="str">
            <v>MOTOR TRIFASICO 3600RPM 60HP 2 POLOS</v>
          </cell>
          <cell r="B3698">
            <v>5060800</v>
          </cell>
          <cell r="C3698" t="str">
            <v>UND</v>
          </cell>
          <cell r="D3698">
            <v>6072960</v>
          </cell>
          <cell r="E3698">
            <v>971673.59999999998</v>
          </cell>
          <cell r="F3698">
            <v>7044634</v>
          </cell>
        </row>
        <row r="3699">
          <cell r="A3699" t="str">
            <v>MOTOR TRIFASICO 900RPM 3.0HP 220/440</v>
          </cell>
          <cell r="B3699">
            <v>828100</v>
          </cell>
          <cell r="C3699" t="str">
            <v>UND</v>
          </cell>
          <cell r="D3699">
            <v>993720</v>
          </cell>
          <cell r="E3699">
            <v>158995.20000000001</v>
          </cell>
          <cell r="F3699">
            <v>1152715</v>
          </cell>
        </row>
        <row r="3700">
          <cell r="A3700" t="str">
            <v>MOTOR TRISASICO 3600 RPM 1.8HP 2 POLOS</v>
          </cell>
          <cell r="B3700">
            <v>307000</v>
          </cell>
          <cell r="C3700" t="str">
            <v>UND</v>
          </cell>
          <cell r="D3700">
            <v>368400</v>
          </cell>
          <cell r="E3700">
            <v>58944</v>
          </cell>
          <cell r="F3700">
            <v>427344</v>
          </cell>
        </row>
        <row r="3701">
          <cell r="A3701" t="str">
            <v>MULTITOMA 5 SERVICIOS EN POSTE</v>
          </cell>
          <cell r="B3701">
            <v>1680</v>
          </cell>
          <cell r="C3701" t="str">
            <v>UND</v>
          </cell>
          <cell r="D3701">
            <v>2016</v>
          </cell>
          <cell r="E3701">
            <v>322.56</v>
          </cell>
          <cell r="F3701">
            <v>2339</v>
          </cell>
        </row>
        <row r="3702">
          <cell r="A3702" t="str">
            <v>MULTITOMA P/RACK 6 SERVICIOS EIB</v>
          </cell>
          <cell r="B3702">
            <v>32500</v>
          </cell>
          <cell r="C3702" t="str">
            <v>UND</v>
          </cell>
          <cell r="D3702">
            <v>39000</v>
          </cell>
          <cell r="E3702">
            <v>6240</v>
          </cell>
          <cell r="F3702">
            <v>45240</v>
          </cell>
        </row>
        <row r="3703">
          <cell r="A3703" t="str">
            <v>MULTITOMA SERVICIOS MALUMA</v>
          </cell>
          <cell r="B3703">
            <v>28728</v>
          </cell>
          <cell r="C3703" t="str">
            <v>UND</v>
          </cell>
          <cell r="D3703">
            <v>34473.599999999999</v>
          </cell>
          <cell r="E3703">
            <v>5515.7759999999998</v>
          </cell>
          <cell r="F3703">
            <v>39989</v>
          </cell>
        </row>
        <row r="3704">
          <cell r="A3704" t="str">
            <v>MULTITOMA Y SERVICIOS C/POLO GOLDEN</v>
          </cell>
          <cell r="B3704">
            <v>1820</v>
          </cell>
          <cell r="C3704" t="str">
            <v>UND</v>
          </cell>
          <cell r="D3704">
            <v>2184</v>
          </cell>
          <cell r="E3704">
            <v>349.44</v>
          </cell>
          <cell r="F3704">
            <v>2533</v>
          </cell>
        </row>
        <row r="3705">
          <cell r="A3705" t="str">
            <v>OPTIMAL 25 2..5A</v>
          </cell>
          <cell r="B3705">
            <v>36719</v>
          </cell>
          <cell r="C3705" t="str">
            <v>UND</v>
          </cell>
          <cell r="D3705">
            <v>44062.799999999996</v>
          </cell>
          <cell r="E3705">
            <v>7050.0479999999998</v>
          </cell>
          <cell r="F3705">
            <v>51113</v>
          </cell>
        </row>
        <row r="3706">
          <cell r="A3706" t="str">
            <v>OPTIMAL 25 2.5AMPS</v>
          </cell>
          <cell r="B3706">
            <v>34035</v>
          </cell>
          <cell r="C3706" t="str">
            <v>UND</v>
          </cell>
          <cell r="D3706">
            <v>40842</v>
          </cell>
          <cell r="E3706">
            <v>6534.72</v>
          </cell>
          <cell r="F3706">
            <v>47377</v>
          </cell>
        </row>
        <row r="3707">
          <cell r="A3707" t="str">
            <v>ORGANIZADOR DE GANCHO ( 5 ) EIB</v>
          </cell>
          <cell r="B3707">
            <v>32500</v>
          </cell>
          <cell r="C3707" t="str">
            <v>UND</v>
          </cell>
          <cell r="D3707">
            <v>39000</v>
          </cell>
          <cell r="E3707">
            <v>6240</v>
          </cell>
          <cell r="F3707">
            <v>45240</v>
          </cell>
        </row>
        <row r="3708">
          <cell r="A3708" t="str">
            <v>PALUSTRE PEQUEÑO</v>
          </cell>
          <cell r="B3708">
            <v>2172</v>
          </cell>
          <cell r="C3708" t="str">
            <v>UND</v>
          </cell>
          <cell r="D3708">
            <v>2606.4</v>
          </cell>
          <cell r="E3708">
            <v>417.024</v>
          </cell>
          <cell r="F3708">
            <v>3023</v>
          </cell>
        </row>
        <row r="3709">
          <cell r="A3709" t="str">
            <v>PANEL DE CONTROL SUBESTACION 34.5KV</v>
          </cell>
          <cell r="B3709">
            <v>42563056</v>
          </cell>
          <cell r="C3709" t="str">
            <v>UND</v>
          </cell>
          <cell r="D3709">
            <v>51075667.199999996</v>
          </cell>
          <cell r="E3709">
            <v>8172106.7519999994</v>
          </cell>
          <cell r="F3709">
            <v>59247774</v>
          </cell>
        </row>
        <row r="3710">
          <cell r="A3710" t="str">
            <v>PANELES DE ALARMA 24VDC DE 12Y24VENTANAS</v>
          </cell>
          <cell r="B3710">
            <v>1254600</v>
          </cell>
          <cell r="C3710" t="str">
            <v>UND</v>
          </cell>
          <cell r="D3710">
            <v>1505520</v>
          </cell>
          <cell r="E3710">
            <v>240883.20000000001</v>
          </cell>
          <cell r="F3710">
            <v>1746403</v>
          </cell>
        </row>
        <row r="3711">
          <cell r="A3711" t="str">
            <v>PAÑETE LISO MUROS 1:4</v>
          </cell>
          <cell r="B3711">
            <v>1200</v>
          </cell>
          <cell r="C3711" t="str">
            <v>ML</v>
          </cell>
          <cell r="D3711">
            <v>1440</v>
          </cell>
          <cell r="E3711">
            <v>230.4</v>
          </cell>
          <cell r="F3711">
            <v>1670</v>
          </cell>
        </row>
        <row r="3712">
          <cell r="A3712" t="str">
            <v>PANTALLA LATERAL P/AB1FU</v>
          </cell>
          <cell r="B3712">
            <v>1900</v>
          </cell>
          <cell r="C3712" t="str">
            <v>UND</v>
          </cell>
          <cell r="D3712">
            <v>2280</v>
          </cell>
          <cell r="E3712">
            <v>364.8</v>
          </cell>
          <cell r="F3712">
            <v>2645</v>
          </cell>
        </row>
        <row r="3713">
          <cell r="A3713" t="str">
            <v>PANTALLA LATERAL P/AB1VV1035U</v>
          </cell>
          <cell r="B3713">
            <v>1500</v>
          </cell>
          <cell r="C3713" t="str">
            <v>UND</v>
          </cell>
          <cell r="D3713">
            <v>1800</v>
          </cell>
          <cell r="E3713">
            <v>288</v>
          </cell>
          <cell r="F3713">
            <v>2088</v>
          </cell>
        </row>
        <row r="3714">
          <cell r="A3714" t="str">
            <v>PANTALLA LATERAL P/BORNA 1035U</v>
          </cell>
          <cell r="B3714">
            <v>1650</v>
          </cell>
          <cell r="C3714" t="str">
            <v>UND</v>
          </cell>
          <cell r="D3714">
            <v>1980</v>
          </cell>
          <cell r="E3714">
            <v>316.8</v>
          </cell>
          <cell r="F3714">
            <v>2297</v>
          </cell>
        </row>
        <row r="3715">
          <cell r="A3715" t="str">
            <v>PANTALLA LATERAL P/BORNA 235/435U</v>
          </cell>
          <cell r="B3715">
            <v>1500</v>
          </cell>
          <cell r="C3715" t="str">
            <v>UND</v>
          </cell>
          <cell r="D3715">
            <v>1800</v>
          </cell>
          <cell r="E3715">
            <v>288</v>
          </cell>
          <cell r="F3715">
            <v>2088</v>
          </cell>
        </row>
        <row r="3716">
          <cell r="A3716" t="str">
            <v>PANTALLA P/BORNA AB1VV1635U</v>
          </cell>
          <cell r="B3716">
            <v>2000</v>
          </cell>
          <cell r="C3716" t="str">
            <v>UND</v>
          </cell>
          <cell r="D3716">
            <v>2400</v>
          </cell>
          <cell r="E3716">
            <v>384</v>
          </cell>
          <cell r="F3716">
            <v>2784</v>
          </cell>
        </row>
        <row r="3717">
          <cell r="A3717" t="str">
            <v>PARADA EMERGENCIA HONGO C/RETENCION 22MM</v>
          </cell>
          <cell r="B3717">
            <v>23793</v>
          </cell>
          <cell r="C3717" t="str">
            <v>UND</v>
          </cell>
          <cell r="D3717">
            <v>28551.599999999999</v>
          </cell>
          <cell r="E3717">
            <v>4568.2560000000003</v>
          </cell>
          <cell r="F3717">
            <v>33120</v>
          </cell>
        </row>
        <row r="3718">
          <cell r="A3718" t="str">
            <v>PARADA EMERGENCIA HONGO S/RETENCION 22MM</v>
          </cell>
          <cell r="B3718">
            <v>16420.599609374993</v>
          </cell>
          <cell r="C3718" t="str">
            <v>UND</v>
          </cell>
          <cell r="D3718">
            <v>19704.71953124999</v>
          </cell>
          <cell r="E3718">
            <v>3152.7551249999983</v>
          </cell>
          <cell r="F3718">
            <v>22857</v>
          </cell>
        </row>
        <row r="3719">
          <cell r="A3719" t="str">
            <v>PARARRAYO  30 KV 65 KA TIPO ESTACION</v>
          </cell>
          <cell r="B3719">
            <v>1710000</v>
          </cell>
          <cell r="C3719" t="str">
            <v>UND</v>
          </cell>
          <cell r="D3719">
            <v>2052000</v>
          </cell>
          <cell r="E3719">
            <v>328320</v>
          </cell>
          <cell r="F3719">
            <v>2380320</v>
          </cell>
        </row>
        <row r="3720">
          <cell r="A3720" t="str">
            <v>PARARRAYO 10KV-10KA POLIMERICO JOSLYM</v>
          </cell>
          <cell r="B3720">
            <v>93150</v>
          </cell>
          <cell r="C3720" t="str">
            <v>UND</v>
          </cell>
          <cell r="D3720">
            <v>111780</v>
          </cell>
          <cell r="E3720">
            <v>17884.8</v>
          </cell>
          <cell r="F3720">
            <v>129665</v>
          </cell>
        </row>
        <row r="3721">
          <cell r="A3721" t="str">
            <v>PARARRAYO 12KV  -10KA POLIMERICO JOSLYM</v>
          </cell>
          <cell r="B3721">
            <v>80000</v>
          </cell>
          <cell r="C3721" t="str">
            <v>UND</v>
          </cell>
          <cell r="D3721">
            <v>96000</v>
          </cell>
          <cell r="E3721">
            <v>15360</v>
          </cell>
          <cell r="F3721">
            <v>111360</v>
          </cell>
        </row>
        <row r="3722">
          <cell r="A3722" t="str">
            <v>PARARRAYO 12KV 10KA PORCELANA MELEC</v>
          </cell>
          <cell r="B3722">
            <v>78000</v>
          </cell>
          <cell r="C3722" t="str">
            <v>UND</v>
          </cell>
          <cell r="D3722">
            <v>93600</v>
          </cell>
          <cell r="E3722">
            <v>14976</v>
          </cell>
          <cell r="F3722">
            <v>108576</v>
          </cell>
        </row>
        <row r="3723">
          <cell r="A3723" t="str">
            <v>PARARRAYO 12KV-5KA LV-12CV MELEC</v>
          </cell>
          <cell r="B3723">
            <v>66000</v>
          </cell>
          <cell r="C3723" t="str">
            <v>UND</v>
          </cell>
          <cell r="D3723">
            <v>79200</v>
          </cell>
          <cell r="E3723">
            <v>12672</v>
          </cell>
          <cell r="F3723">
            <v>91872</v>
          </cell>
        </row>
        <row r="3724">
          <cell r="A3724" t="str">
            <v>PARARRAYO 30KV-10KVA TIPO ESTACION</v>
          </cell>
          <cell r="B3724">
            <v>952700</v>
          </cell>
          <cell r="C3724" t="str">
            <v>UND</v>
          </cell>
          <cell r="D3724">
            <v>1143240</v>
          </cell>
          <cell r="E3724">
            <v>182918.39999999999</v>
          </cell>
          <cell r="F3724">
            <v>1326158</v>
          </cell>
        </row>
        <row r="3725">
          <cell r="A3725" t="str">
            <v>PARARRAYO 9KV-10KA OXIDO ZINC MELEC</v>
          </cell>
          <cell r="B3725">
            <v>53000</v>
          </cell>
          <cell r="C3725" t="str">
            <v>UND</v>
          </cell>
          <cell r="D3725">
            <v>63600</v>
          </cell>
          <cell r="E3725">
            <v>10176</v>
          </cell>
          <cell r="F3725">
            <v>73776</v>
          </cell>
        </row>
        <row r="3726">
          <cell r="A3726" t="str">
            <v>PARARRAYO DE ZINC 12KV</v>
          </cell>
          <cell r="B3726">
            <v>1836000</v>
          </cell>
          <cell r="C3726" t="str">
            <v>UND</v>
          </cell>
          <cell r="D3726">
            <v>2203200</v>
          </cell>
          <cell r="E3726">
            <v>352512</v>
          </cell>
          <cell r="F3726">
            <v>2555712</v>
          </cell>
        </row>
        <row r="3727">
          <cell r="A3727" t="str">
            <v>PARARRAYO DE ZINC 30KV</v>
          </cell>
          <cell r="B3727">
            <v>2958000</v>
          </cell>
          <cell r="C3727" t="str">
            <v>UND</v>
          </cell>
          <cell r="D3727">
            <v>3549600</v>
          </cell>
          <cell r="E3727">
            <v>567936</v>
          </cell>
          <cell r="F3727">
            <v>4117536</v>
          </cell>
        </row>
        <row r="3728">
          <cell r="A3728" t="str">
            <v>PARARRAYO OXIDO DE ZINC CELSA 12KV</v>
          </cell>
          <cell r="B3728">
            <v>170975</v>
          </cell>
          <cell r="C3728" t="str">
            <v>UND</v>
          </cell>
          <cell r="D3728">
            <v>205170</v>
          </cell>
          <cell r="E3728">
            <v>32827.199999999997</v>
          </cell>
          <cell r="F3728">
            <v>237997</v>
          </cell>
        </row>
        <row r="3729">
          <cell r="A3729" t="str">
            <v>PARARRAYO OXIDO ZINC 10KV G.E. FUERA BTA</v>
          </cell>
          <cell r="B3729">
            <v>75000</v>
          </cell>
          <cell r="C3729" t="str">
            <v>UND</v>
          </cell>
          <cell r="D3729">
            <v>90000</v>
          </cell>
          <cell r="E3729">
            <v>14400</v>
          </cell>
          <cell r="F3729">
            <v>104400</v>
          </cell>
        </row>
        <row r="3730">
          <cell r="A3730" t="str">
            <v>PARARRAYO OXIDO ZINC 12/18KV -10KAMELEC</v>
          </cell>
          <cell r="B3730">
            <v>99000</v>
          </cell>
          <cell r="C3730" t="str">
            <v>UND</v>
          </cell>
          <cell r="D3730">
            <v>118800</v>
          </cell>
          <cell r="E3730">
            <v>19008</v>
          </cell>
          <cell r="F3730">
            <v>137808</v>
          </cell>
        </row>
        <row r="3731">
          <cell r="A3731" t="str">
            <v>PARARRAYO OXIDO ZINC CELSA 30KV. PORCELA</v>
          </cell>
          <cell r="B3731">
            <v>270000</v>
          </cell>
          <cell r="C3731" t="str">
            <v>UND</v>
          </cell>
          <cell r="D3731">
            <v>324000</v>
          </cell>
          <cell r="E3731">
            <v>51840</v>
          </cell>
          <cell r="F3731">
            <v>375840</v>
          </cell>
        </row>
        <row r="3732">
          <cell r="A3732" t="str">
            <v>PARARRAYO OXIDO ZINC GENERAL ELECTRIC 12</v>
          </cell>
          <cell r="B3732">
            <v>75000</v>
          </cell>
          <cell r="C3732" t="str">
            <v>UND</v>
          </cell>
          <cell r="D3732">
            <v>90000</v>
          </cell>
          <cell r="E3732">
            <v>14400</v>
          </cell>
          <cell r="F3732">
            <v>104400</v>
          </cell>
        </row>
        <row r="3733">
          <cell r="A3733" t="str">
            <v>PARARRAYO OXIDO ZINC GENERAL ELECTRIC 27</v>
          </cell>
          <cell r="B3733">
            <v>191000</v>
          </cell>
          <cell r="C3733" t="str">
            <v>UND</v>
          </cell>
          <cell r="D3733">
            <v>229200</v>
          </cell>
          <cell r="E3733">
            <v>36672</v>
          </cell>
          <cell r="F3733">
            <v>265872</v>
          </cell>
        </row>
        <row r="3734">
          <cell r="A3734" t="str">
            <v>PARARRAYO OXIDO ZINC GENERAL ELECTRIC 30</v>
          </cell>
          <cell r="B3734">
            <v>242000</v>
          </cell>
          <cell r="C3734" t="str">
            <v>UND</v>
          </cell>
          <cell r="D3734">
            <v>290400</v>
          </cell>
          <cell r="E3734">
            <v>46464</v>
          </cell>
          <cell r="F3734">
            <v>336864</v>
          </cell>
        </row>
        <row r="3735">
          <cell r="A3735" t="str">
            <v>PARARRAYO OXIDO ZINC GENERAL ELECTRIC 9K</v>
          </cell>
          <cell r="B3735">
            <v>75000</v>
          </cell>
          <cell r="C3735" t="str">
            <v>UND</v>
          </cell>
          <cell r="D3735">
            <v>90000</v>
          </cell>
          <cell r="E3735">
            <v>14400</v>
          </cell>
          <cell r="F3735">
            <v>104400</v>
          </cell>
        </row>
        <row r="3736">
          <cell r="A3736" t="str">
            <v>PARARRAYO OXIDO ZINC POLIMERICO 12KV OHB</v>
          </cell>
          <cell r="B3736">
            <v>75000</v>
          </cell>
          <cell r="C3736" t="str">
            <v>UND</v>
          </cell>
          <cell r="D3736">
            <v>90000</v>
          </cell>
          <cell r="E3736">
            <v>14400</v>
          </cell>
          <cell r="F3736">
            <v>104400</v>
          </cell>
        </row>
        <row r="3737">
          <cell r="A3737" t="str">
            <v>PARARRAYO OXIDO ZINC POLIMERICO 30KV OHB</v>
          </cell>
          <cell r="B3737">
            <v>242000</v>
          </cell>
          <cell r="C3737" t="str">
            <v>UND</v>
          </cell>
          <cell r="D3737">
            <v>290400</v>
          </cell>
          <cell r="E3737">
            <v>46464</v>
          </cell>
          <cell r="F3737">
            <v>336864</v>
          </cell>
        </row>
        <row r="3738">
          <cell r="A3738" t="str">
            <v>PARARRAYO OXIDO ZINC POLIMERICO 9KV OHI</v>
          </cell>
          <cell r="B3738">
            <v>75000</v>
          </cell>
          <cell r="C3738" t="str">
            <v>UND</v>
          </cell>
          <cell r="D3738">
            <v>90000</v>
          </cell>
          <cell r="E3738">
            <v>14400</v>
          </cell>
          <cell r="F3738">
            <v>104400</v>
          </cell>
        </row>
        <row r="3739">
          <cell r="A3739" t="str">
            <v>PARARRAYO POLIMERICO 30KV JOSLYM</v>
          </cell>
          <cell r="B3739">
            <v>250000</v>
          </cell>
          <cell r="C3739" t="str">
            <v>UND</v>
          </cell>
          <cell r="D3739">
            <v>300000</v>
          </cell>
          <cell r="E3739">
            <v>48000</v>
          </cell>
          <cell r="F3739">
            <v>348000</v>
          </cell>
        </row>
        <row r="3740">
          <cell r="A3740" t="str">
            <v>PARARRAYO POLIMERICO COOPER 30KV</v>
          </cell>
          <cell r="B3740">
            <v>191000</v>
          </cell>
          <cell r="C3740" t="str">
            <v>UND</v>
          </cell>
          <cell r="D3740">
            <v>229200</v>
          </cell>
          <cell r="E3740">
            <v>36672</v>
          </cell>
          <cell r="F3740">
            <v>265872</v>
          </cell>
        </row>
        <row r="3741">
          <cell r="A3741" t="str">
            <v>PARARRAYO PORCELANA 30KV CELSA</v>
          </cell>
          <cell r="B3741">
            <v>270000</v>
          </cell>
          <cell r="C3741" t="str">
            <v>UND</v>
          </cell>
          <cell r="D3741">
            <v>324000</v>
          </cell>
          <cell r="E3741">
            <v>51840</v>
          </cell>
          <cell r="F3741">
            <v>375840</v>
          </cell>
        </row>
        <row r="3742">
          <cell r="A3742" t="str">
            <v>PARARRAYO PSE-30KV TIPO ESTACIÓN</v>
          </cell>
          <cell r="B3742">
            <v>1288000</v>
          </cell>
          <cell r="C3742" t="str">
            <v>UND</v>
          </cell>
          <cell r="D3742">
            <v>1545600</v>
          </cell>
          <cell r="E3742">
            <v>247296</v>
          </cell>
          <cell r="F3742">
            <v>1792896</v>
          </cell>
        </row>
        <row r="3743">
          <cell r="A3743" t="str">
            <v>PARARRAYO T.INTERMEDIO 30KV/24.4MCOU -OH</v>
          </cell>
          <cell r="B3743">
            <v>832305</v>
          </cell>
          <cell r="C3743" t="str">
            <v>UND</v>
          </cell>
          <cell r="D3743">
            <v>998766</v>
          </cell>
          <cell r="E3743">
            <v>159802.56</v>
          </cell>
          <cell r="F3743">
            <v>1158569</v>
          </cell>
        </row>
        <row r="3744">
          <cell r="A3744" t="str">
            <v>PARARRAYO T/INTERMEDIO 12KV-10.2 MCOU OH</v>
          </cell>
          <cell r="B3744">
            <v>540007</v>
          </cell>
          <cell r="C3744" t="str">
            <v>UND</v>
          </cell>
          <cell r="D3744">
            <v>648008.4</v>
          </cell>
          <cell r="E3744">
            <v>103681.34400000001</v>
          </cell>
          <cell r="F3744">
            <v>751690</v>
          </cell>
        </row>
        <row r="3745">
          <cell r="A3745" t="str">
            <v>PARARRAYOS OXIDO DE ZINC CELSA10KVMOD.ANT</v>
          </cell>
          <cell r="B3745">
            <v>80000</v>
          </cell>
          <cell r="C3745" t="str">
            <v>UND</v>
          </cell>
          <cell r="D3745">
            <v>96000</v>
          </cell>
          <cell r="E3745">
            <v>15360</v>
          </cell>
          <cell r="F3745">
            <v>111360</v>
          </cell>
        </row>
        <row r="3746">
          <cell r="A3746" t="str">
            <v>PARARRAYOS OXIDO DE ZINC MELEC 10KV</v>
          </cell>
          <cell r="B3746">
            <v>72000</v>
          </cell>
          <cell r="C3746" t="str">
            <v>UND</v>
          </cell>
          <cell r="D3746">
            <v>86400</v>
          </cell>
          <cell r="E3746">
            <v>13824</v>
          </cell>
          <cell r="F3746">
            <v>100224</v>
          </cell>
        </row>
        <row r="3747">
          <cell r="A3747" t="str">
            <v>PARARRAYOS OXIDO ZINC CELSA 9KV-10KA</v>
          </cell>
          <cell r="B3747">
            <v>90000</v>
          </cell>
          <cell r="C3747" t="str">
            <v>UND</v>
          </cell>
          <cell r="D3747">
            <v>108000</v>
          </cell>
          <cell r="E3747">
            <v>17280</v>
          </cell>
          <cell r="F3747">
            <v>125280</v>
          </cell>
        </row>
        <row r="3748">
          <cell r="A3748" t="str">
            <v>PARARRAYOS POLIMERICO 35 KV</v>
          </cell>
          <cell r="B3748">
            <v>210000</v>
          </cell>
          <cell r="C3748" t="str">
            <v>UND</v>
          </cell>
          <cell r="D3748">
            <v>252000</v>
          </cell>
          <cell r="E3748">
            <v>40320</v>
          </cell>
          <cell r="F3748">
            <v>292320</v>
          </cell>
        </row>
        <row r="3749">
          <cell r="A3749" t="str">
            <v xml:space="preserve">PARARRAYOS PREVENTRON 2 (CON DISPOSITIVO DE CABLEADO) INDELEC </v>
          </cell>
          <cell r="B3749">
            <v>1110344.8275862071</v>
          </cell>
          <cell r="C3749" t="str">
            <v>UND</v>
          </cell>
          <cell r="D3749">
            <v>1332413.7931034483</v>
          </cell>
          <cell r="E3749">
            <v>213186.20689655174</v>
          </cell>
          <cell r="F3749">
            <v>1545600</v>
          </cell>
        </row>
        <row r="3750">
          <cell r="A3750" t="str">
            <v>PARRARAYO 36KV 40KA TIPO ESTACION</v>
          </cell>
          <cell r="B3750">
            <v>1281000</v>
          </cell>
          <cell r="C3750" t="str">
            <v>UND</v>
          </cell>
          <cell r="D3750">
            <v>1537200</v>
          </cell>
          <cell r="E3750">
            <v>245952</v>
          </cell>
          <cell r="F3750">
            <v>1783152</v>
          </cell>
        </row>
        <row r="3751">
          <cell r="A3751" t="str">
            <v>PASADOR CON PIN PARA PERCHA 1 PTO</v>
          </cell>
          <cell r="B3751">
            <v>820</v>
          </cell>
          <cell r="C3751" t="str">
            <v>UND</v>
          </cell>
          <cell r="D3751">
            <v>984</v>
          </cell>
          <cell r="E3751">
            <v>157.44</v>
          </cell>
          <cell r="F3751">
            <v>1141</v>
          </cell>
        </row>
        <row r="3752">
          <cell r="A3752" t="str">
            <v>PASADOR CON PIN PARA PERCHA 2 PTOS</v>
          </cell>
          <cell r="B3752">
            <v>1320</v>
          </cell>
          <cell r="C3752" t="str">
            <v>UND</v>
          </cell>
          <cell r="D3752">
            <v>1584</v>
          </cell>
          <cell r="E3752">
            <v>253.44</v>
          </cell>
          <cell r="F3752">
            <v>1837</v>
          </cell>
        </row>
        <row r="3753">
          <cell r="A3753" t="str">
            <v>PASADOR OJAL</v>
          </cell>
          <cell r="B3753">
            <v>1500</v>
          </cell>
          <cell r="C3753" t="str">
            <v>UND</v>
          </cell>
          <cell r="D3753">
            <v>1800</v>
          </cell>
          <cell r="E3753">
            <v>288</v>
          </cell>
          <cell r="F3753">
            <v>2088</v>
          </cell>
        </row>
        <row r="3754">
          <cell r="A3754" t="str">
            <v>PATA P/MOTOR CONSTRUCTIVO 112M(1LA3)</v>
          </cell>
          <cell r="B3754">
            <v>27700</v>
          </cell>
          <cell r="C3754" t="str">
            <v>UND</v>
          </cell>
          <cell r="D3754">
            <v>33240</v>
          </cell>
          <cell r="E3754">
            <v>5318.4000000000005</v>
          </cell>
          <cell r="F3754">
            <v>38558</v>
          </cell>
        </row>
        <row r="3755">
          <cell r="A3755" t="str">
            <v>PATA P/MOTOR CONSTRUCTIVO 132S(1LA3)</v>
          </cell>
          <cell r="B3755">
            <v>34600</v>
          </cell>
          <cell r="C3755" t="str">
            <v>UND</v>
          </cell>
          <cell r="D3755">
            <v>41520</v>
          </cell>
          <cell r="E3755">
            <v>6643.2</v>
          </cell>
          <cell r="F3755">
            <v>48163</v>
          </cell>
        </row>
        <row r="3756">
          <cell r="A3756" t="str">
            <v>PATA P/MOTOR CONSTRUCTIVO 160L.</v>
          </cell>
          <cell r="B3756">
            <v>62900</v>
          </cell>
          <cell r="C3756" t="str">
            <v>UND</v>
          </cell>
          <cell r="D3756">
            <v>75480</v>
          </cell>
          <cell r="E3756">
            <v>12076.800000000001</v>
          </cell>
          <cell r="F3756">
            <v>87557</v>
          </cell>
        </row>
        <row r="3757">
          <cell r="A3757" t="str">
            <v>PATA P/MOTOR CONSTRUCTIVO 160M</v>
          </cell>
          <cell r="B3757">
            <v>56700</v>
          </cell>
          <cell r="C3757" t="str">
            <v>UND</v>
          </cell>
          <cell r="D3757">
            <v>68040</v>
          </cell>
          <cell r="E3757">
            <v>10886.4</v>
          </cell>
          <cell r="F3757">
            <v>78926</v>
          </cell>
        </row>
        <row r="3758">
          <cell r="A3758" t="str">
            <v>PATA P/MOTOR CONSTRUCTIVO 225S/M DERECHA</v>
          </cell>
          <cell r="B3758">
            <v>187600</v>
          </cell>
          <cell r="C3758" t="str">
            <v>UND</v>
          </cell>
          <cell r="D3758">
            <v>225120</v>
          </cell>
          <cell r="E3758">
            <v>36019.200000000004</v>
          </cell>
          <cell r="F3758">
            <v>261139</v>
          </cell>
        </row>
        <row r="3759">
          <cell r="A3759" t="str">
            <v>PATA P/MOTOR CONTRUCTIVO 132M(1LA3)</v>
          </cell>
          <cell r="B3759">
            <v>36600</v>
          </cell>
          <cell r="C3759" t="str">
            <v>UND</v>
          </cell>
          <cell r="D3759">
            <v>43920</v>
          </cell>
          <cell r="E3759">
            <v>7027.2</v>
          </cell>
          <cell r="F3759">
            <v>50947</v>
          </cell>
        </row>
        <row r="3760">
          <cell r="A3760" t="str">
            <v>PATA P/MOTOR CONTRUCTIVO 180M</v>
          </cell>
          <cell r="B3760">
            <v>72200</v>
          </cell>
          <cell r="C3760" t="str">
            <v>UND</v>
          </cell>
          <cell r="D3760">
            <v>86640</v>
          </cell>
          <cell r="E3760">
            <v>13862.4</v>
          </cell>
          <cell r="F3760">
            <v>100502</v>
          </cell>
        </row>
        <row r="3761">
          <cell r="A3761" t="str">
            <v>PATA P/MOTOR CONTRUCTIVO 200L.</v>
          </cell>
          <cell r="B3761">
            <v>178200</v>
          </cell>
          <cell r="C3761" t="str">
            <v>UND</v>
          </cell>
          <cell r="D3761">
            <v>213840</v>
          </cell>
          <cell r="E3761">
            <v>34214.400000000001</v>
          </cell>
          <cell r="F3761">
            <v>248054</v>
          </cell>
        </row>
        <row r="3762">
          <cell r="A3762" t="str">
            <v>PATA P/MOTOR CONTRUCTIVO 225 S/M IZQUIER</v>
          </cell>
          <cell r="B3762">
            <v>187600</v>
          </cell>
          <cell r="C3762" t="str">
            <v>UND</v>
          </cell>
          <cell r="D3762">
            <v>225120</v>
          </cell>
          <cell r="E3762">
            <v>36019.200000000004</v>
          </cell>
          <cell r="F3762">
            <v>261139</v>
          </cell>
        </row>
        <row r="3763">
          <cell r="A3763" t="str">
            <v>PATAS P/MOTOR CONSTRUCTIVO 100L.</v>
          </cell>
          <cell r="B3763">
            <v>26100</v>
          </cell>
          <cell r="C3763" t="str">
            <v>UND</v>
          </cell>
          <cell r="D3763">
            <v>31320</v>
          </cell>
          <cell r="E3763">
            <v>5011.2</v>
          </cell>
          <cell r="F3763">
            <v>36331</v>
          </cell>
        </row>
        <row r="3764">
          <cell r="A3764" t="str">
            <v>PATCH CORD CATSE 10FT ROJO</v>
          </cell>
          <cell r="B3764">
            <v>7780</v>
          </cell>
          <cell r="C3764" t="str">
            <v>UND</v>
          </cell>
          <cell r="D3764">
            <v>9336</v>
          </cell>
          <cell r="E3764">
            <v>1493.76</v>
          </cell>
          <cell r="F3764">
            <v>10830</v>
          </cell>
        </row>
        <row r="3765">
          <cell r="A3765" t="str">
            <v>PATCH CORD CATSE 5FT AZUL</v>
          </cell>
          <cell r="B3765">
            <v>5804</v>
          </cell>
          <cell r="C3765" t="str">
            <v>UND</v>
          </cell>
          <cell r="D3765">
            <v>6964.8</v>
          </cell>
          <cell r="E3765">
            <v>1114.3680000000002</v>
          </cell>
          <cell r="F3765">
            <v>8079</v>
          </cell>
        </row>
        <row r="3766">
          <cell r="A3766" t="str">
            <v>PATCH PANEL  24 PTOS CAT 5E AMP</v>
          </cell>
          <cell r="B3766">
            <v>229710</v>
          </cell>
          <cell r="C3766" t="str">
            <v>UND</v>
          </cell>
          <cell r="D3766">
            <v>275652</v>
          </cell>
          <cell r="E3766">
            <v>44104.32</v>
          </cell>
          <cell r="F3766">
            <v>319756</v>
          </cell>
        </row>
        <row r="3767">
          <cell r="A3767" t="str">
            <v>PATCH PANEL 48PTOS CAT 5E AMP</v>
          </cell>
          <cell r="B3767">
            <v>448922</v>
          </cell>
          <cell r="C3767" t="str">
            <v>UND</v>
          </cell>
          <cell r="D3767">
            <v>538706.4</v>
          </cell>
          <cell r="E3767">
            <v>86193.024000000005</v>
          </cell>
          <cell r="F3767">
            <v>624899</v>
          </cell>
        </row>
        <row r="3768">
          <cell r="A3768" t="str">
            <v>PATCH PANELÑ TELCO 2WIRW RJ45 WIREMO</v>
          </cell>
          <cell r="B3768">
            <v>139160</v>
          </cell>
          <cell r="C3768" t="str">
            <v>UND</v>
          </cell>
          <cell r="D3768">
            <v>166992</v>
          </cell>
          <cell r="E3768">
            <v>26718.720000000001</v>
          </cell>
          <cell r="F3768">
            <v>193711</v>
          </cell>
        </row>
        <row r="3769">
          <cell r="A3769" t="str">
            <v>PELDAÑO PARA CONSOLA 30 CMS.</v>
          </cell>
          <cell r="B3769">
            <v>4100</v>
          </cell>
          <cell r="C3769" t="str">
            <v>UND</v>
          </cell>
          <cell r="D3769">
            <v>4920</v>
          </cell>
          <cell r="E3769">
            <v>787.2</v>
          </cell>
          <cell r="F3769">
            <v>5707</v>
          </cell>
        </row>
        <row r="3770">
          <cell r="A3770" t="str">
            <v>PELDAÑO PARA POSTE 1/4</v>
          </cell>
          <cell r="B3770">
            <v>1471</v>
          </cell>
          <cell r="C3770" t="str">
            <v>UND</v>
          </cell>
          <cell r="D3770">
            <v>1765.2</v>
          </cell>
          <cell r="E3770">
            <v>282.43200000000002</v>
          </cell>
          <cell r="F3770">
            <v>2048</v>
          </cell>
        </row>
        <row r="3771">
          <cell r="A3771" t="str">
            <v>PERCHA 1 PUESTO</v>
          </cell>
          <cell r="B3771">
            <v>2189</v>
          </cell>
          <cell r="C3771" t="str">
            <v>UND</v>
          </cell>
          <cell r="D3771">
            <v>2626.7999999999997</v>
          </cell>
          <cell r="E3771">
            <v>420.28799999999995</v>
          </cell>
          <cell r="F3771">
            <v>3047</v>
          </cell>
        </row>
        <row r="3772">
          <cell r="A3772" t="str">
            <v>PERCHA 2 PUESTO A.P</v>
          </cell>
          <cell r="B3772">
            <v>5273</v>
          </cell>
          <cell r="C3772" t="str">
            <v>UND</v>
          </cell>
          <cell r="D3772">
            <v>6327.5999999999995</v>
          </cell>
          <cell r="E3772">
            <v>1012.4159999999999</v>
          </cell>
          <cell r="F3772">
            <v>7340</v>
          </cell>
        </row>
        <row r="3773">
          <cell r="A3773" t="str">
            <v>PERCHA 3 PUESTO A.P</v>
          </cell>
          <cell r="B3773">
            <v>7910</v>
          </cell>
          <cell r="C3773" t="str">
            <v>UND</v>
          </cell>
          <cell r="D3773">
            <v>9492</v>
          </cell>
          <cell r="E3773">
            <v>1518.72</v>
          </cell>
          <cell r="F3773">
            <v>11011</v>
          </cell>
        </row>
        <row r="3774">
          <cell r="A3774" t="str">
            <v>PERCHA 4 PUESTOS TIPO PESADO</v>
          </cell>
          <cell r="B3774">
            <v>14000</v>
          </cell>
          <cell r="C3774" t="str">
            <v>UND</v>
          </cell>
          <cell r="D3774">
            <v>16800</v>
          </cell>
          <cell r="E3774">
            <v>2688</v>
          </cell>
          <cell r="F3774">
            <v>19488</v>
          </cell>
        </row>
        <row r="3775">
          <cell r="A3775" t="str">
            <v>PERCHA 5 PUESTO A.P</v>
          </cell>
          <cell r="B3775">
            <v>12540</v>
          </cell>
          <cell r="C3775" t="str">
            <v>UND</v>
          </cell>
          <cell r="D3775">
            <v>15048</v>
          </cell>
          <cell r="E3775">
            <v>2407.6799999999998</v>
          </cell>
          <cell r="F3775">
            <v>17456</v>
          </cell>
        </row>
        <row r="3776">
          <cell r="A3776" t="str">
            <v>PERCHA LIVIANA 2 PUESTO-CASA</v>
          </cell>
          <cell r="B3776">
            <v>1014</v>
          </cell>
          <cell r="C3776" t="str">
            <v>UND</v>
          </cell>
          <cell r="D3776">
            <v>1216.8</v>
          </cell>
          <cell r="E3776">
            <v>194.68799999999999</v>
          </cell>
          <cell r="F3776">
            <v>1411</v>
          </cell>
        </row>
        <row r="3777">
          <cell r="A3777" t="str">
            <v>PERCHA LIVIANA 3 PESTO-CASA</v>
          </cell>
          <cell r="B3777">
            <v>1418</v>
          </cell>
          <cell r="C3777" t="str">
            <v>UND</v>
          </cell>
          <cell r="D3777">
            <v>1701.6</v>
          </cell>
          <cell r="E3777">
            <v>272.25599999999997</v>
          </cell>
          <cell r="F3777">
            <v>1974</v>
          </cell>
        </row>
        <row r="3778">
          <cell r="A3778" t="str">
            <v>PERCHA LIVIANA 4 PUESTO-CASA</v>
          </cell>
          <cell r="B3778">
            <v>1975</v>
          </cell>
          <cell r="C3778" t="str">
            <v>UND</v>
          </cell>
          <cell r="D3778">
            <v>2370</v>
          </cell>
          <cell r="E3778">
            <v>379.2</v>
          </cell>
          <cell r="F3778">
            <v>2749</v>
          </cell>
        </row>
        <row r="3779">
          <cell r="A3779" t="str">
            <v>PERFIL OMEGA 1 METRO</v>
          </cell>
          <cell r="B3779">
            <v>7797</v>
          </cell>
          <cell r="C3779" t="str">
            <v>UND</v>
          </cell>
          <cell r="D3779">
            <v>9356.4</v>
          </cell>
          <cell r="E3779">
            <v>1497.0239999999999</v>
          </cell>
          <cell r="F3779">
            <v>10853</v>
          </cell>
        </row>
        <row r="3780">
          <cell r="A3780" t="str">
            <v>PERNO ANCLAJE 7/8"MTS,ACERO 1020, PLATIN</v>
          </cell>
          <cell r="B3780">
            <v>11950</v>
          </cell>
          <cell r="C3780" t="str">
            <v>UND</v>
          </cell>
          <cell r="D3780">
            <v>14340</v>
          </cell>
          <cell r="E3780">
            <v>2294.4</v>
          </cell>
          <cell r="F3780">
            <v>16634</v>
          </cell>
        </row>
        <row r="3781">
          <cell r="A3781" t="str">
            <v>PERNO ANCLAJE CONSOLA 1/2X5"</v>
          </cell>
          <cell r="B3781">
            <v>1320</v>
          </cell>
          <cell r="C3781" t="str">
            <v>UND</v>
          </cell>
          <cell r="D3781">
            <v>1584</v>
          </cell>
          <cell r="E3781">
            <v>253.44</v>
          </cell>
          <cell r="F3781">
            <v>1837</v>
          </cell>
        </row>
        <row r="3782">
          <cell r="A3782" t="str">
            <v>PERNO ANCLAJE EN "L" DE 7/8" X 460 MM</v>
          </cell>
          <cell r="B3782">
            <v>5400</v>
          </cell>
          <cell r="C3782" t="str">
            <v>UND</v>
          </cell>
          <cell r="D3782">
            <v>6480</v>
          </cell>
          <cell r="E3782">
            <v>1036.8</v>
          </cell>
          <cell r="F3782">
            <v>7517</v>
          </cell>
        </row>
        <row r="3783">
          <cell r="A3783" t="str">
            <v>PERNO DE MAQUINA DE CARRIAJE 5/8 X 2</v>
          </cell>
          <cell r="B3783">
            <v>1500</v>
          </cell>
          <cell r="C3783" t="str">
            <v>UND</v>
          </cell>
          <cell r="D3783">
            <v>1800</v>
          </cell>
          <cell r="E3783">
            <v>288</v>
          </cell>
          <cell r="F3783">
            <v>2088</v>
          </cell>
        </row>
        <row r="3784">
          <cell r="A3784" t="str">
            <v>PERNO DE MAQUINA DE 1/2 X 1 1/2</v>
          </cell>
          <cell r="B3784">
            <v>1265</v>
          </cell>
          <cell r="C3784" t="str">
            <v>UND</v>
          </cell>
          <cell r="D3784">
            <v>1518</v>
          </cell>
          <cell r="E3784">
            <v>242.88</v>
          </cell>
          <cell r="F3784">
            <v>1761</v>
          </cell>
        </row>
        <row r="3785">
          <cell r="A3785" t="str">
            <v>PERNO DE MAQUINA DE 1/2 X 2</v>
          </cell>
          <cell r="B3785">
            <v>1400</v>
          </cell>
          <cell r="C3785" t="str">
            <v>UND</v>
          </cell>
          <cell r="D3785">
            <v>1680</v>
          </cell>
          <cell r="E3785">
            <v>268.8</v>
          </cell>
          <cell r="F3785">
            <v>1949</v>
          </cell>
        </row>
        <row r="3786">
          <cell r="A3786" t="str">
            <v>PERNO DE MAQUINA DE 5/8 X 8</v>
          </cell>
          <cell r="B3786">
            <v>2798</v>
          </cell>
          <cell r="C3786" t="str">
            <v>UND</v>
          </cell>
          <cell r="D3786">
            <v>3357.6</v>
          </cell>
          <cell r="E3786">
            <v>537.21600000000001</v>
          </cell>
          <cell r="F3786">
            <v>3895</v>
          </cell>
        </row>
        <row r="3787">
          <cell r="A3787" t="str">
            <v>PERNO DE MAQUINA DE 5/8 X 10</v>
          </cell>
          <cell r="B3787">
            <v>3110</v>
          </cell>
          <cell r="C3787" t="str">
            <v>UND</v>
          </cell>
          <cell r="D3787">
            <v>3732</v>
          </cell>
          <cell r="E3787">
            <v>597.12</v>
          </cell>
          <cell r="F3787">
            <v>4329</v>
          </cell>
        </row>
        <row r="3788">
          <cell r="A3788" t="str">
            <v>PERNO DE MAQUINA DE 5/8 X 12</v>
          </cell>
          <cell r="B3788">
            <v>3537</v>
          </cell>
          <cell r="C3788" t="str">
            <v>UND</v>
          </cell>
          <cell r="D3788">
            <v>4244.3999999999996</v>
          </cell>
          <cell r="E3788">
            <v>679.10399999999993</v>
          </cell>
          <cell r="F3788">
            <v>4924</v>
          </cell>
        </row>
        <row r="3789">
          <cell r="A3789" t="str">
            <v>PERNO EN U 1/2"</v>
          </cell>
          <cell r="B3789">
            <v>1216</v>
          </cell>
          <cell r="C3789" t="str">
            <v>UND</v>
          </cell>
          <cell r="D3789">
            <v>1459.2</v>
          </cell>
          <cell r="E3789">
            <v>233.47200000000001</v>
          </cell>
          <cell r="F3789">
            <v>1693</v>
          </cell>
        </row>
        <row r="3790">
          <cell r="A3790" t="str">
            <v>PERNO EN U 3/4</v>
          </cell>
          <cell r="B3790">
            <v>3700</v>
          </cell>
          <cell r="C3790" t="str">
            <v>UND</v>
          </cell>
          <cell r="D3790">
            <v>4440</v>
          </cell>
          <cell r="E3790">
            <v>710.4</v>
          </cell>
          <cell r="F3790">
            <v>5150</v>
          </cell>
        </row>
        <row r="3791">
          <cell r="A3791" t="str">
            <v>PERNO EN U 5/8"</v>
          </cell>
          <cell r="B3791">
            <v>3400</v>
          </cell>
          <cell r="C3791" t="str">
            <v>UND</v>
          </cell>
          <cell r="D3791">
            <v>4080</v>
          </cell>
          <cell r="E3791">
            <v>652.80000000000007</v>
          </cell>
          <cell r="F3791">
            <v>4733</v>
          </cell>
        </row>
        <row r="3792">
          <cell r="A3792" t="str">
            <v>PERNO EXPANSIÓN DE 3/8 X 5"</v>
          </cell>
          <cell r="B3792">
            <v>1950</v>
          </cell>
          <cell r="C3792" t="str">
            <v>UND</v>
          </cell>
          <cell r="D3792">
            <v>2340</v>
          </cell>
          <cell r="E3792">
            <v>374.40000000000003</v>
          </cell>
          <cell r="F3792">
            <v>2714</v>
          </cell>
        </row>
        <row r="3793">
          <cell r="A3793" t="str">
            <v>PERNO OJO ABIERTO 5/8 X 13"</v>
          </cell>
          <cell r="B3793">
            <v>2806</v>
          </cell>
          <cell r="C3793" t="str">
            <v>UND</v>
          </cell>
          <cell r="D3793">
            <v>3367.2</v>
          </cell>
          <cell r="E3793">
            <v>538.75199999999995</v>
          </cell>
          <cell r="F3793">
            <v>3906</v>
          </cell>
        </row>
        <row r="3794">
          <cell r="A3794" t="str">
            <v>PERNO OJO ABIERTO 5/8X10"</v>
          </cell>
          <cell r="B3794">
            <v>2329</v>
          </cell>
          <cell r="C3794" t="str">
            <v>UND</v>
          </cell>
          <cell r="D3794">
            <v>2794.7999999999997</v>
          </cell>
          <cell r="E3794">
            <v>447.16799999999995</v>
          </cell>
          <cell r="F3794">
            <v>3242</v>
          </cell>
        </row>
        <row r="3795">
          <cell r="A3795" t="str">
            <v>PERNO OJO ABIERTO 5/8X12"</v>
          </cell>
          <cell r="B3795">
            <v>1915</v>
          </cell>
          <cell r="C3795" t="str">
            <v>UND</v>
          </cell>
          <cell r="D3795">
            <v>2298</v>
          </cell>
          <cell r="E3795">
            <v>367.68</v>
          </cell>
          <cell r="F3795">
            <v>2666</v>
          </cell>
        </row>
        <row r="3796">
          <cell r="A3796" t="str">
            <v>PERNO OJO ABIERTO 5/8X18"</v>
          </cell>
          <cell r="B3796">
            <v>2870</v>
          </cell>
          <cell r="C3796" t="str">
            <v>UND</v>
          </cell>
          <cell r="D3796">
            <v>3444</v>
          </cell>
          <cell r="E3796">
            <v>551.04</v>
          </cell>
          <cell r="F3796">
            <v>3995</v>
          </cell>
        </row>
        <row r="3797">
          <cell r="A3797" t="str">
            <v>PERNO OJO ABIERTO 5/8X21/2"</v>
          </cell>
          <cell r="B3797">
            <v>1755</v>
          </cell>
          <cell r="C3797" t="str">
            <v>UND</v>
          </cell>
          <cell r="D3797">
            <v>2106</v>
          </cell>
          <cell r="E3797">
            <v>336.96</v>
          </cell>
          <cell r="F3797">
            <v>2443</v>
          </cell>
        </row>
        <row r="3798">
          <cell r="A3798" t="str">
            <v>PERNO OJO ABIERTO 5/8X6"</v>
          </cell>
          <cell r="B3798">
            <v>957</v>
          </cell>
          <cell r="C3798" t="str">
            <v>UND</v>
          </cell>
          <cell r="D3798">
            <v>1148.3999999999999</v>
          </cell>
          <cell r="E3798">
            <v>183.74399999999997</v>
          </cell>
          <cell r="F3798">
            <v>1332</v>
          </cell>
        </row>
        <row r="3799">
          <cell r="A3799" t="str">
            <v>PERNO OJO ABIERTO 5/8X8"</v>
          </cell>
          <cell r="B3799">
            <v>2087</v>
          </cell>
          <cell r="C3799" t="str">
            <v>UND</v>
          </cell>
          <cell r="D3799">
            <v>2504.4</v>
          </cell>
          <cell r="E3799">
            <v>400.70400000000001</v>
          </cell>
          <cell r="F3799">
            <v>2905</v>
          </cell>
        </row>
        <row r="3800">
          <cell r="A3800" t="str">
            <v>PERNO OJO CERRADO 5/8X10"</v>
          </cell>
          <cell r="B3800">
            <v>2327</v>
          </cell>
          <cell r="C3800" t="str">
            <v>UND</v>
          </cell>
          <cell r="D3800">
            <v>2792.4</v>
          </cell>
          <cell r="E3800">
            <v>446.78400000000005</v>
          </cell>
          <cell r="F3800">
            <v>3239</v>
          </cell>
        </row>
        <row r="3801">
          <cell r="A3801" t="str">
            <v>PERNO OJO CERRADO 5/8X12"</v>
          </cell>
          <cell r="B3801">
            <v>2574</v>
          </cell>
          <cell r="C3801" t="str">
            <v>UND</v>
          </cell>
          <cell r="D3801">
            <v>3088.7999999999997</v>
          </cell>
          <cell r="E3801">
            <v>494.20799999999997</v>
          </cell>
          <cell r="F3801">
            <v>3583</v>
          </cell>
        </row>
        <row r="3802">
          <cell r="A3802" t="str">
            <v>PERNO OJO CERRADO 5/8X14"</v>
          </cell>
          <cell r="B3802">
            <v>3861</v>
          </cell>
          <cell r="C3802" t="str">
            <v>UND</v>
          </cell>
          <cell r="D3802">
            <v>4633.2</v>
          </cell>
          <cell r="E3802">
            <v>741.31200000000001</v>
          </cell>
          <cell r="F3802">
            <v>5375</v>
          </cell>
        </row>
        <row r="3803">
          <cell r="A3803" t="str">
            <v>PERNO OJO CERRADO 5/8X16"</v>
          </cell>
          <cell r="B3803">
            <v>4109</v>
          </cell>
          <cell r="C3803" t="str">
            <v>UND</v>
          </cell>
          <cell r="D3803">
            <v>4930.8</v>
          </cell>
          <cell r="E3803">
            <v>788.928</v>
          </cell>
          <cell r="F3803">
            <v>5720</v>
          </cell>
        </row>
        <row r="3804">
          <cell r="A3804" t="str">
            <v>PERNO OJO CERRADO 5/8X18"</v>
          </cell>
          <cell r="B3804">
            <v>4356</v>
          </cell>
          <cell r="C3804" t="str">
            <v>UND</v>
          </cell>
          <cell r="D3804">
            <v>5227.2</v>
          </cell>
          <cell r="E3804">
            <v>836.35199999999998</v>
          </cell>
          <cell r="F3804">
            <v>6064</v>
          </cell>
        </row>
        <row r="3805">
          <cell r="A3805" t="str">
            <v>PERNO OJO CERRADO 5/8X20"</v>
          </cell>
          <cell r="B3805">
            <v>4604</v>
          </cell>
          <cell r="C3805" t="str">
            <v>UND</v>
          </cell>
          <cell r="D3805">
            <v>5524.8</v>
          </cell>
          <cell r="E3805">
            <v>883.96800000000007</v>
          </cell>
          <cell r="F3805">
            <v>6409</v>
          </cell>
        </row>
        <row r="3806">
          <cell r="A3806" t="str">
            <v>PERNO OJO CERRADO 5/8X21/2"</v>
          </cell>
          <cell r="B3806">
            <v>1535</v>
          </cell>
          <cell r="C3806" t="str">
            <v>UND</v>
          </cell>
          <cell r="D3806">
            <v>1842</v>
          </cell>
          <cell r="E3806">
            <v>294.72000000000003</v>
          </cell>
          <cell r="F3806">
            <v>2137</v>
          </cell>
        </row>
        <row r="3807">
          <cell r="A3807" t="str">
            <v>PERNO OJO CERRADO 5/8X22"</v>
          </cell>
          <cell r="B3807">
            <v>4851</v>
          </cell>
          <cell r="C3807" t="str">
            <v>UND</v>
          </cell>
          <cell r="D3807">
            <v>5821.2</v>
          </cell>
          <cell r="E3807">
            <v>931.39199999999994</v>
          </cell>
          <cell r="F3807">
            <v>6753</v>
          </cell>
        </row>
        <row r="3808">
          <cell r="A3808" t="str">
            <v>PERNO OJO CERRADO 5/8X24"</v>
          </cell>
          <cell r="B3808">
            <v>5099</v>
          </cell>
          <cell r="C3808" t="str">
            <v>UND</v>
          </cell>
          <cell r="D3808">
            <v>6118.8</v>
          </cell>
          <cell r="E3808">
            <v>979.00800000000004</v>
          </cell>
          <cell r="F3808">
            <v>7098</v>
          </cell>
        </row>
        <row r="3809">
          <cell r="A3809" t="str">
            <v>PERNO OJO CERRADO 5/8X4"</v>
          </cell>
          <cell r="B3809">
            <v>1584</v>
          </cell>
          <cell r="C3809" t="str">
            <v>UND</v>
          </cell>
          <cell r="D3809">
            <v>1900.8</v>
          </cell>
          <cell r="E3809">
            <v>304.12799999999999</v>
          </cell>
          <cell r="F3809">
            <v>2205</v>
          </cell>
        </row>
        <row r="3810">
          <cell r="A3810" t="str">
            <v>PERNO OJO CERRADO 5/8X5"</v>
          </cell>
          <cell r="B3810">
            <v>1722</v>
          </cell>
          <cell r="C3810" t="str">
            <v>UND</v>
          </cell>
          <cell r="D3810">
            <v>2066.4</v>
          </cell>
          <cell r="E3810">
            <v>330.62400000000002</v>
          </cell>
          <cell r="F3810">
            <v>2397</v>
          </cell>
        </row>
        <row r="3811">
          <cell r="A3811" t="str">
            <v>PERNO OJO CERRADO 5/8X8"</v>
          </cell>
          <cell r="B3811">
            <v>2079</v>
          </cell>
          <cell r="C3811" t="str">
            <v>UND</v>
          </cell>
          <cell r="D3811">
            <v>2494.7999999999997</v>
          </cell>
          <cell r="E3811">
            <v>399.16799999999995</v>
          </cell>
          <cell r="F3811">
            <v>2894</v>
          </cell>
        </row>
        <row r="3812">
          <cell r="A3812" t="str">
            <v>PERNO OJO ROSCADO 1/2X6"</v>
          </cell>
          <cell r="B3812">
            <v>400</v>
          </cell>
          <cell r="C3812" t="str">
            <v>UND</v>
          </cell>
          <cell r="D3812">
            <v>480</v>
          </cell>
          <cell r="E3812">
            <v>76.8</v>
          </cell>
          <cell r="F3812">
            <v>557</v>
          </cell>
        </row>
        <row r="3813">
          <cell r="A3813" t="str">
            <v>PERNO OJO ROSCADO 3/8X4"</v>
          </cell>
          <cell r="B3813">
            <v>350</v>
          </cell>
          <cell r="C3813" t="str">
            <v>UND</v>
          </cell>
          <cell r="D3813">
            <v>420</v>
          </cell>
          <cell r="E3813">
            <v>67.2</v>
          </cell>
          <cell r="F3813">
            <v>487</v>
          </cell>
        </row>
        <row r="3814">
          <cell r="A3814" t="str">
            <v>PERNO OJO TIPO ANCLA 1/2X2"</v>
          </cell>
          <cell r="B3814">
            <v>457</v>
          </cell>
          <cell r="C3814" t="str">
            <v>UND</v>
          </cell>
          <cell r="D3814">
            <v>548.4</v>
          </cell>
          <cell r="E3814">
            <v>87.744</v>
          </cell>
          <cell r="F3814">
            <v>636</v>
          </cell>
        </row>
        <row r="3815">
          <cell r="A3815" t="str">
            <v>PERNO OJO TIPO ANCLA 1/2X4"</v>
          </cell>
          <cell r="B3815">
            <v>500</v>
          </cell>
          <cell r="C3815" t="str">
            <v>UND</v>
          </cell>
          <cell r="D3815">
            <v>600</v>
          </cell>
          <cell r="E3815">
            <v>96</v>
          </cell>
          <cell r="F3815">
            <v>696</v>
          </cell>
        </row>
        <row r="3816">
          <cell r="A3816" t="str">
            <v>PERNO T-32 CON CARGA MORADA</v>
          </cell>
          <cell r="B3816">
            <v>4250</v>
          </cell>
          <cell r="C3816" t="str">
            <v>UND</v>
          </cell>
          <cell r="D3816">
            <v>5100</v>
          </cell>
          <cell r="E3816">
            <v>816</v>
          </cell>
          <cell r="F3816">
            <v>5916</v>
          </cell>
        </row>
        <row r="3817">
          <cell r="A3817" t="str">
            <v>PERTIGA TELESCOPICA 6 MTS</v>
          </cell>
          <cell r="B3817">
            <v>580000</v>
          </cell>
          <cell r="C3817" t="str">
            <v>UND</v>
          </cell>
          <cell r="D3817">
            <v>696000</v>
          </cell>
          <cell r="E3817">
            <v>111360</v>
          </cell>
          <cell r="F3817">
            <v>807360</v>
          </cell>
        </row>
        <row r="3818">
          <cell r="A3818" t="str">
            <v>PIEDRA ESMERIL</v>
          </cell>
          <cell r="B3818">
            <v>6000</v>
          </cell>
          <cell r="C3818" t="str">
            <v>UND</v>
          </cell>
          <cell r="D3818">
            <v>7200</v>
          </cell>
          <cell r="E3818">
            <v>1152</v>
          </cell>
          <cell r="F3818">
            <v>8352</v>
          </cell>
        </row>
        <row r="3819">
          <cell r="A3819" t="str">
            <v>PIEZA INTERMEDIA P/MOTOR 090S/L,100L,112</v>
          </cell>
          <cell r="B3819">
            <v>29400</v>
          </cell>
          <cell r="C3819" t="str">
            <v>UND</v>
          </cell>
          <cell r="D3819">
            <v>35280</v>
          </cell>
          <cell r="E3819">
            <v>5644.8</v>
          </cell>
          <cell r="F3819">
            <v>40925</v>
          </cell>
        </row>
        <row r="3820">
          <cell r="A3820" t="str">
            <v>PIEZA INTERMEDIA P/MOTOR 132S/M(1LA3)</v>
          </cell>
          <cell r="B3820">
            <v>84300</v>
          </cell>
          <cell r="C3820" t="str">
            <v>UND</v>
          </cell>
          <cell r="D3820">
            <v>101160</v>
          </cell>
          <cell r="E3820">
            <v>16185.6</v>
          </cell>
          <cell r="F3820">
            <v>117346</v>
          </cell>
        </row>
        <row r="3821">
          <cell r="A3821" t="str">
            <v>PIEZA INTERMEDIA P/MOTOR 160M/L</v>
          </cell>
          <cell r="B3821">
            <v>106200</v>
          </cell>
          <cell r="C3821" t="str">
            <v>UND</v>
          </cell>
          <cell r="D3821">
            <v>127440</v>
          </cell>
          <cell r="E3821">
            <v>20390.400000000001</v>
          </cell>
          <cell r="F3821">
            <v>147830</v>
          </cell>
        </row>
        <row r="3822">
          <cell r="A3822" t="str">
            <v>PIEZA INTERMEDIA P/MOTOR 180M/L,200L,225</v>
          </cell>
          <cell r="B3822">
            <v>153200</v>
          </cell>
          <cell r="C3822" t="str">
            <v>UND</v>
          </cell>
          <cell r="D3822">
            <v>183840</v>
          </cell>
          <cell r="E3822">
            <v>29414.400000000001</v>
          </cell>
          <cell r="F3822">
            <v>213254</v>
          </cell>
        </row>
        <row r="3823">
          <cell r="A3823" t="str">
            <v>PIL. ROJ-NEGR RT010 PLAST S/TAPA BRETER</v>
          </cell>
          <cell r="B3823">
            <v>4466</v>
          </cell>
          <cell r="C3823" t="str">
            <v>UND</v>
          </cell>
          <cell r="D3823">
            <v>5359.2</v>
          </cell>
          <cell r="E3823">
            <v>857.47199999999998</v>
          </cell>
          <cell r="F3823">
            <v>6217</v>
          </cell>
        </row>
        <row r="3824">
          <cell r="A3824" t="str">
            <v>PILA  ALKALINA  TIPO  AAA</v>
          </cell>
          <cell r="B3824">
            <v>1400</v>
          </cell>
          <cell r="C3824" t="str">
            <v>UND</v>
          </cell>
          <cell r="D3824">
            <v>1680</v>
          </cell>
          <cell r="E3824">
            <v>268.8</v>
          </cell>
          <cell r="F3824">
            <v>1949</v>
          </cell>
        </row>
        <row r="3825">
          <cell r="A3825" t="str">
            <v>PILA  ALKALINA TIPO AA</v>
          </cell>
          <cell r="B3825">
            <v>322</v>
          </cell>
          <cell r="C3825" t="str">
            <v>UND</v>
          </cell>
          <cell r="D3825">
            <v>386.4</v>
          </cell>
          <cell r="E3825">
            <v>61.823999999999998</v>
          </cell>
          <cell r="F3825">
            <v>448</v>
          </cell>
        </row>
        <row r="3826">
          <cell r="A3826" t="str">
            <v>PILA ALKALINA PARA CAMARA AM5 1-5V PANAS</v>
          </cell>
          <cell r="B3826">
            <v>2240</v>
          </cell>
          <cell r="C3826" t="str">
            <v>UND</v>
          </cell>
          <cell r="D3826">
            <v>2688</v>
          </cell>
          <cell r="E3826">
            <v>430.08</v>
          </cell>
          <cell r="F3826">
            <v>3118</v>
          </cell>
        </row>
        <row r="3827">
          <cell r="A3827" t="str">
            <v>PILA CUADRADA ALKALINA  VARTA</v>
          </cell>
          <cell r="B3827">
            <v>3442.60009765625</v>
          </cell>
          <cell r="C3827" t="str">
            <v>UND</v>
          </cell>
          <cell r="D3827">
            <v>4131.1201171875</v>
          </cell>
          <cell r="E3827">
            <v>660.97921874999997</v>
          </cell>
          <cell r="F3827">
            <v>4792</v>
          </cell>
        </row>
        <row r="3828">
          <cell r="A3828" t="str">
            <v>PILA CUADRADA ROJA EVERREDY</v>
          </cell>
          <cell r="B3828">
            <v>1568</v>
          </cell>
          <cell r="C3828" t="str">
            <v>UND</v>
          </cell>
          <cell r="D3828">
            <v>1881.6</v>
          </cell>
          <cell r="E3828">
            <v>301.05599999999998</v>
          </cell>
          <cell r="F3828">
            <v>2183</v>
          </cell>
        </row>
        <row r="3829">
          <cell r="A3829" t="str">
            <v>PILA GRANDE VARTA</v>
          </cell>
          <cell r="B3829">
            <v>632.79998779296898</v>
          </cell>
          <cell r="C3829" t="str">
            <v>UND</v>
          </cell>
          <cell r="D3829">
            <v>759.35998535156273</v>
          </cell>
          <cell r="E3829">
            <v>121.49759765625004</v>
          </cell>
          <cell r="F3829">
            <v>881</v>
          </cell>
        </row>
        <row r="3830">
          <cell r="A3830" t="str">
            <v>PILA MEDIANA ROJA EVERREDY</v>
          </cell>
          <cell r="B3830">
            <v>457.79998779296898</v>
          </cell>
          <cell r="C3830" t="str">
            <v>UND</v>
          </cell>
          <cell r="D3830">
            <v>549.35998535156273</v>
          </cell>
          <cell r="E3830">
            <v>87.897597656250042</v>
          </cell>
          <cell r="F3830">
            <v>637</v>
          </cell>
        </row>
        <row r="3831">
          <cell r="A3831" t="str">
            <v>PILA P/RELOJ CAMBIADOR TARIFA MARCA ISKR</v>
          </cell>
          <cell r="B3831">
            <v>72000</v>
          </cell>
          <cell r="C3831" t="str">
            <v>UND</v>
          </cell>
          <cell r="D3831">
            <v>86400</v>
          </cell>
          <cell r="E3831">
            <v>13824</v>
          </cell>
          <cell r="F3831">
            <v>100224</v>
          </cell>
        </row>
        <row r="3832">
          <cell r="A3832" t="str">
            <v>PILA PARA CAMARA PANASONIC</v>
          </cell>
          <cell r="B3832">
            <v>6000</v>
          </cell>
          <cell r="C3832" t="str">
            <v>UND</v>
          </cell>
          <cell r="D3832">
            <v>7200</v>
          </cell>
          <cell r="E3832">
            <v>1152</v>
          </cell>
          <cell r="F3832">
            <v>8352</v>
          </cell>
        </row>
        <row r="3833">
          <cell r="A3833" t="str">
            <v>PILA SELLADA 9.0 V RECTANGULAR REF 216</v>
          </cell>
          <cell r="B3833">
            <v>2800</v>
          </cell>
          <cell r="C3833" t="str">
            <v>UND</v>
          </cell>
          <cell r="D3833">
            <v>3360</v>
          </cell>
          <cell r="E3833">
            <v>537.6</v>
          </cell>
          <cell r="F3833">
            <v>3898</v>
          </cell>
        </row>
        <row r="3834">
          <cell r="A3834" t="str">
            <v>PILOTO  DE SE¥ALIZACION ROJO</v>
          </cell>
          <cell r="B3834">
            <v>23000</v>
          </cell>
          <cell r="C3834" t="str">
            <v>UND</v>
          </cell>
          <cell r="D3834">
            <v>27600</v>
          </cell>
          <cell r="E3834">
            <v>4416</v>
          </cell>
          <cell r="F3834">
            <v>32016</v>
          </cell>
        </row>
        <row r="3835">
          <cell r="A3835" t="str">
            <v>PILOTO AMARILLO 22MM SR601G BRETER</v>
          </cell>
          <cell r="B3835">
            <v>4466</v>
          </cell>
          <cell r="C3835" t="str">
            <v>UND</v>
          </cell>
          <cell r="D3835">
            <v>5359.2</v>
          </cell>
          <cell r="E3835">
            <v>857.47199999999998</v>
          </cell>
          <cell r="F3835">
            <v>6217</v>
          </cell>
        </row>
        <row r="3836">
          <cell r="A3836" t="str">
            <v>PILOTO AMARILLO 22MM VE230/VS130 ABB</v>
          </cell>
          <cell r="B3836">
            <v>6472</v>
          </cell>
          <cell r="C3836" t="str">
            <v>UND</v>
          </cell>
          <cell r="D3836">
            <v>7766.4</v>
          </cell>
          <cell r="E3836">
            <v>1242.624</v>
          </cell>
          <cell r="F3836">
            <v>9009</v>
          </cell>
        </row>
        <row r="3837">
          <cell r="A3837" t="str">
            <v>PILOTO AMARILLO 22MM VE230/VS130 ABB</v>
          </cell>
          <cell r="B3837">
            <v>8712.2001953125018</v>
          </cell>
          <cell r="C3837" t="str">
            <v>UND</v>
          </cell>
          <cell r="D3837">
            <v>10454.640234375001</v>
          </cell>
          <cell r="E3837">
            <v>1672.7424375000003</v>
          </cell>
          <cell r="F3837">
            <v>12127</v>
          </cell>
        </row>
        <row r="3838">
          <cell r="A3838" t="str">
            <v>PILOTO AMARILLO ABB ANTIOJO</v>
          </cell>
          <cell r="B3838">
            <v>6000</v>
          </cell>
          <cell r="C3838" t="str">
            <v>UND</v>
          </cell>
          <cell r="D3838">
            <v>7200</v>
          </cell>
          <cell r="E3838">
            <v>1152</v>
          </cell>
          <cell r="F3838">
            <v>8352</v>
          </cell>
        </row>
        <row r="3839">
          <cell r="A3839" t="str">
            <v xml:space="preserve"> </v>
          </cell>
          <cell r="B3839">
            <v>2884</v>
          </cell>
          <cell r="C3839" t="str">
            <v>UND</v>
          </cell>
          <cell r="D3839">
            <v>3460.7999999999997</v>
          </cell>
          <cell r="E3839">
            <v>553.72799999999995</v>
          </cell>
          <cell r="F3839">
            <v>4015</v>
          </cell>
        </row>
        <row r="3840">
          <cell r="A3840" t="str">
            <v>PILOTO DE SEÑALIZACION ROJO 110 Vcc</v>
          </cell>
          <cell r="B3840">
            <v>40000</v>
          </cell>
          <cell r="C3840" t="str">
            <v>UND</v>
          </cell>
          <cell r="D3840">
            <v>48000</v>
          </cell>
          <cell r="E3840">
            <v>7680</v>
          </cell>
          <cell r="F3840">
            <v>55680</v>
          </cell>
        </row>
        <row r="3841">
          <cell r="A3841" t="str">
            <v>PILOTO ILUMINADO HONGO ROJO 22MM TEND</v>
          </cell>
          <cell r="B3841">
            <v>4648</v>
          </cell>
          <cell r="C3841" t="str">
            <v>UND</v>
          </cell>
          <cell r="D3841">
            <v>5577.5999999999995</v>
          </cell>
          <cell r="E3841">
            <v>892.41599999999994</v>
          </cell>
          <cell r="F3841">
            <v>6470</v>
          </cell>
        </row>
        <row r="3842">
          <cell r="A3842" t="str">
            <v>PILOTO NEON AMARILLON 220V REF.92227</v>
          </cell>
          <cell r="B3842">
            <v>2000</v>
          </cell>
          <cell r="C3842" t="str">
            <v>UND</v>
          </cell>
          <cell r="D3842">
            <v>2400</v>
          </cell>
          <cell r="E3842">
            <v>384</v>
          </cell>
          <cell r="F3842">
            <v>2784</v>
          </cell>
        </row>
        <row r="3843">
          <cell r="A3843" t="str">
            <v>PILOTO PARA HORNO ECONTROL</v>
          </cell>
          <cell r="B3843">
            <v>1260</v>
          </cell>
          <cell r="C3843" t="str">
            <v>UND</v>
          </cell>
          <cell r="D3843">
            <v>1512</v>
          </cell>
          <cell r="E3843">
            <v>241.92000000000002</v>
          </cell>
          <cell r="F3843">
            <v>1754</v>
          </cell>
        </row>
        <row r="3844">
          <cell r="A3844" t="str">
            <v>PILOTO ROJO 22 MM ABB</v>
          </cell>
          <cell r="B3844">
            <v>7800</v>
          </cell>
          <cell r="C3844" t="str">
            <v>UND</v>
          </cell>
          <cell r="D3844">
            <v>9360</v>
          </cell>
          <cell r="E3844">
            <v>1497.6000000000001</v>
          </cell>
          <cell r="F3844">
            <v>10858</v>
          </cell>
        </row>
        <row r="3845">
          <cell r="A3845" t="str">
            <v>PILOTO ROJO 22MM VE230/VS130 ABB</v>
          </cell>
          <cell r="B3845">
            <v>8712.2001953125018</v>
          </cell>
          <cell r="C3845" t="str">
            <v>UND</v>
          </cell>
          <cell r="D3845">
            <v>10454.640234375001</v>
          </cell>
          <cell r="E3845">
            <v>1672.7424375000003</v>
          </cell>
          <cell r="F3845">
            <v>12127</v>
          </cell>
        </row>
        <row r="3846">
          <cell r="A3846" t="str">
            <v>PILOTO ROJO ABB ANTIOJO</v>
          </cell>
          <cell r="B3846">
            <v>6000</v>
          </cell>
          <cell r="C3846" t="str">
            <v>UND</v>
          </cell>
          <cell r="D3846">
            <v>7200</v>
          </cell>
          <cell r="E3846">
            <v>1152</v>
          </cell>
          <cell r="F3846">
            <v>8352</v>
          </cell>
        </row>
        <row r="3847">
          <cell r="A3847" t="str">
            <v>PILOTO ROJO ECO 22MM PZMCS24 AGUT</v>
          </cell>
          <cell r="B3847">
            <v>4648</v>
          </cell>
          <cell r="C3847" t="str">
            <v>UND</v>
          </cell>
          <cell r="D3847">
            <v>5577.5999999999995</v>
          </cell>
          <cell r="E3847">
            <v>892.41599999999994</v>
          </cell>
          <cell r="F3847">
            <v>6470</v>
          </cell>
        </row>
        <row r="3848">
          <cell r="A3848" t="str">
            <v>PILOTO ROJO ECO 22MM TEND</v>
          </cell>
          <cell r="B3848">
            <v>2884</v>
          </cell>
          <cell r="C3848" t="str">
            <v>UND</v>
          </cell>
          <cell r="D3848">
            <v>3460.7999999999997</v>
          </cell>
          <cell r="E3848">
            <v>553.72799999999995</v>
          </cell>
          <cell r="F3848">
            <v>4015</v>
          </cell>
        </row>
        <row r="3849">
          <cell r="A3849" t="str">
            <v>PILOTO ROJO KM</v>
          </cell>
          <cell r="B3849">
            <v>6000</v>
          </cell>
          <cell r="C3849" t="str">
            <v>UND</v>
          </cell>
          <cell r="D3849">
            <v>7200</v>
          </cell>
          <cell r="E3849">
            <v>1152</v>
          </cell>
          <cell r="F3849">
            <v>8352</v>
          </cell>
        </row>
        <row r="3850">
          <cell r="A3850" t="str">
            <v>PILOTO SEÑ. 250V.2.4W AMARILLO,SIN LAMP</v>
          </cell>
          <cell r="B3850">
            <v>23000</v>
          </cell>
          <cell r="C3850" t="str">
            <v>UND</v>
          </cell>
          <cell r="D3850">
            <v>27600</v>
          </cell>
          <cell r="E3850">
            <v>4416</v>
          </cell>
          <cell r="F3850">
            <v>32016</v>
          </cell>
        </row>
        <row r="3851">
          <cell r="A3851" t="str">
            <v>PILOTO SEÑ. 250V.2.6W AMARILLO SIN LAMP</v>
          </cell>
          <cell r="B3851">
            <v>10000</v>
          </cell>
          <cell r="C3851" t="str">
            <v>UND</v>
          </cell>
          <cell r="D3851">
            <v>12000</v>
          </cell>
          <cell r="E3851">
            <v>1920</v>
          </cell>
          <cell r="F3851">
            <v>13920</v>
          </cell>
        </row>
        <row r="3852">
          <cell r="A3852" t="str">
            <v>PILOTO SEÑAL. 250V.2.4W ROJO,SIN LAMP</v>
          </cell>
          <cell r="B3852">
            <v>23000</v>
          </cell>
          <cell r="C3852" t="str">
            <v>UND</v>
          </cell>
          <cell r="D3852">
            <v>27600</v>
          </cell>
          <cell r="E3852">
            <v>4416</v>
          </cell>
          <cell r="F3852">
            <v>32016</v>
          </cell>
        </row>
        <row r="3853">
          <cell r="A3853" t="str">
            <v>PILOTO SEÑAL. 250V.2.4W VERDE,SIN LAMP</v>
          </cell>
          <cell r="B3853">
            <v>23000</v>
          </cell>
          <cell r="C3853" t="str">
            <v>UND</v>
          </cell>
          <cell r="D3853">
            <v>27600</v>
          </cell>
          <cell r="E3853">
            <v>4416</v>
          </cell>
          <cell r="F3853">
            <v>32016</v>
          </cell>
        </row>
        <row r="3854">
          <cell r="A3854" t="str">
            <v>PILOTO SEÑALIZ. 250V.2.6W ROJO SIN LAMP</v>
          </cell>
          <cell r="B3854">
            <v>10000</v>
          </cell>
          <cell r="C3854" t="str">
            <v>UND</v>
          </cell>
          <cell r="D3854">
            <v>12000</v>
          </cell>
          <cell r="E3854">
            <v>1920</v>
          </cell>
          <cell r="F3854">
            <v>13920</v>
          </cell>
        </row>
        <row r="3855">
          <cell r="A3855" t="str">
            <v>PILOTO SEÑALIZ. 250V.2.6W VERDE SIN LAMP</v>
          </cell>
          <cell r="B3855">
            <v>10000</v>
          </cell>
          <cell r="C3855" t="str">
            <v>UND</v>
          </cell>
          <cell r="D3855">
            <v>12000</v>
          </cell>
          <cell r="E3855">
            <v>1920</v>
          </cell>
          <cell r="F3855">
            <v>13920</v>
          </cell>
        </row>
        <row r="3856">
          <cell r="A3856" t="str">
            <v>PILOTO SENALIZACION &lt;380V.AMAR.SIN LAMPA</v>
          </cell>
          <cell r="B3856">
            <v>23000</v>
          </cell>
          <cell r="C3856" t="str">
            <v>UND</v>
          </cell>
          <cell r="D3856">
            <v>27600</v>
          </cell>
          <cell r="E3856">
            <v>4416</v>
          </cell>
          <cell r="F3856">
            <v>32016</v>
          </cell>
        </row>
        <row r="3857">
          <cell r="A3857" t="str">
            <v>PILOTO SENALIZACION &lt;380V.ROJA SIN LAMPA</v>
          </cell>
          <cell r="B3857">
            <v>23000</v>
          </cell>
          <cell r="C3857" t="str">
            <v>UND</v>
          </cell>
          <cell r="D3857">
            <v>27600</v>
          </cell>
          <cell r="E3857">
            <v>4416</v>
          </cell>
          <cell r="F3857">
            <v>32016</v>
          </cell>
        </row>
        <row r="3858">
          <cell r="A3858" t="str">
            <v>PILOTO SENALIZACION &lt;380V.VERDE,SIN LAMP</v>
          </cell>
          <cell r="B3858">
            <v>23000</v>
          </cell>
          <cell r="C3858" t="str">
            <v>UND</v>
          </cell>
          <cell r="D3858">
            <v>27600</v>
          </cell>
          <cell r="E3858">
            <v>4416</v>
          </cell>
          <cell r="F3858">
            <v>32016</v>
          </cell>
        </row>
        <row r="3859">
          <cell r="A3859" t="str">
            <v>PILOTO SENALIZACION 220V.AMAR.S/LAMPARA</v>
          </cell>
          <cell r="B3859">
            <v>34000</v>
          </cell>
          <cell r="C3859" t="str">
            <v>UND</v>
          </cell>
          <cell r="D3859">
            <v>40800</v>
          </cell>
          <cell r="E3859">
            <v>6528</v>
          </cell>
          <cell r="F3859">
            <v>47328</v>
          </cell>
        </row>
        <row r="3860">
          <cell r="A3860" t="str">
            <v>PILOTO SENALIZACION 220V.S/LAMPARA VERDE</v>
          </cell>
          <cell r="B3860">
            <v>34000</v>
          </cell>
          <cell r="C3860" t="str">
            <v>UND</v>
          </cell>
          <cell r="D3860">
            <v>40800</v>
          </cell>
          <cell r="E3860">
            <v>6528</v>
          </cell>
          <cell r="F3860">
            <v>47328</v>
          </cell>
        </row>
        <row r="3861">
          <cell r="A3861" t="str">
            <v>PILOTO SENALIZACION 250V.AMARILLO SIN LA</v>
          </cell>
          <cell r="B3861">
            <v>10000</v>
          </cell>
          <cell r="C3861" t="str">
            <v>UND</v>
          </cell>
          <cell r="D3861">
            <v>12000</v>
          </cell>
          <cell r="E3861">
            <v>1920</v>
          </cell>
          <cell r="F3861">
            <v>13920</v>
          </cell>
        </row>
        <row r="3862">
          <cell r="A3862" t="str">
            <v>PILOTO SENALIZACION 250V.ROJO SIN LAMPAR</v>
          </cell>
          <cell r="B3862">
            <v>10000</v>
          </cell>
          <cell r="C3862" t="str">
            <v>UND</v>
          </cell>
          <cell r="D3862">
            <v>12000</v>
          </cell>
          <cell r="E3862">
            <v>1920</v>
          </cell>
          <cell r="F3862">
            <v>13920</v>
          </cell>
        </row>
        <row r="3863">
          <cell r="A3863" t="str">
            <v>PILOTO SENALIZACION 250V.VERDE SIN LAMPA</v>
          </cell>
          <cell r="B3863">
            <v>10000</v>
          </cell>
          <cell r="C3863" t="str">
            <v>UND</v>
          </cell>
          <cell r="D3863">
            <v>12000</v>
          </cell>
          <cell r="E3863">
            <v>1920</v>
          </cell>
          <cell r="F3863">
            <v>13920</v>
          </cell>
        </row>
        <row r="3864">
          <cell r="A3864" t="str">
            <v>PILOTO SENALIZACION ROJO S/LAMPARA</v>
          </cell>
          <cell r="B3864">
            <v>34000</v>
          </cell>
          <cell r="C3864" t="str">
            <v>UND</v>
          </cell>
          <cell r="D3864">
            <v>40800</v>
          </cell>
          <cell r="E3864">
            <v>6528</v>
          </cell>
          <cell r="F3864">
            <v>47328</v>
          </cell>
        </row>
        <row r="3865">
          <cell r="A3865" t="str">
            <v>PILOTO STANDAR ROJO 22MM C/BLOQUE TEND</v>
          </cell>
          <cell r="B3865">
            <v>4201.39990234375</v>
          </cell>
          <cell r="C3865" t="str">
            <v>UND</v>
          </cell>
          <cell r="D3865">
            <v>5041.6798828125002</v>
          </cell>
          <cell r="E3865">
            <v>806.66878125000005</v>
          </cell>
          <cell r="F3865">
            <v>5848</v>
          </cell>
        </row>
        <row r="3866">
          <cell r="A3866" t="str">
            <v>PILOTO VERDE 22 MM ABB</v>
          </cell>
          <cell r="B3866">
            <v>7800</v>
          </cell>
          <cell r="C3866" t="str">
            <v>UND</v>
          </cell>
          <cell r="D3866">
            <v>9360</v>
          </cell>
          <cell r="E3866">
            <v>1497.6000000000001</v>
          </cell>
          <cell r="F3866">
            <v>10858</v>
          </cell>
        </row>
        <row r="3867">
          <cell r="A3867" t="str">
            <v>PILOTO VERDE 22MM 230/130 ABB</v>
          </cell>
          <cell r="B3867">
            <v>8712.2001953125018</v>
          </cell>
          <cell r="C3867" t="str">
            <v>UND</v>
          </cell>
          <cell r="D3867">
            <v>10454.640234375001</v>
          </cell>
          <cell r="E3867">
            <v>1672.7424375000003</v>
          </cell>
          <cell r="F3867">
            <v>12127</v>
          </cell>
        </row>
        <row r="3868">
          <cell r="A3868" t="str">
            <v>PILOTO VERDE 22MM SR601V BRETER</v>
          </cell>
          <cell r="B3868">
            <v>4466</v>
          </cell>
          <cell r="C3868" t="str">
            <v>UND</v>
          </cell>
          <cell r="D3868">
            <v>5359.2</v>
          </cell>
          <cell r="E3868">
            <v>857.47199999999998</v>
          </cell>
          <cell r="F3868">
            <v>6217</v>
          </cell>
        </row>
        <row r="3869">
          <cell r="A3869" t="str">
            <v>PILOTO VERDE ABB ANTIOJO</v>
          </cell>
          <cell r="B3869">
            <v>6000</v>
          </cell>
          <cell r="C3869" t="str">
            <v>UND</v>
          </cell>
          <cell r="D3869">
            <v>7200</v>
          </cell>
          <cell r="E3869">
            <v>1152</v>
          </cell>
          <cell r="F3869">
            <v>8352</v>
          </cell>
        </row>
        <row r="3870">
          <cell r="A3870" t="str">
            <v>PILOTO VERDE ECO 22MM TEND</v>
          </cell>
          <cell r="B3870">
            <v>3045</v>
          </cell>
          <cell r="C3870" t="str">
            <v>UND</v>
          </cell>
          <cell r="D3870">
            <v>3654</v>
          </cell>
          <cell r="E3870">
            <v>584.64</v>
          </cell>
          <cell r="F3870">
            <v>4239</v>
          </cell>
        </row>
        <row r="3871">
          <cell r="A3871" t="str">
            <v>PILOTO VERDE ECO KM</v>
          </cell>
          <cell r="B3871">
            <v>20286</v>
          </cell>
          <cell r="C3871" t="str">
            <v>UND</v>
          </cell>
          <cell r="D3871">
            <v>24343.200000000001</v>
          </cell>
          <cell r="E3871">
            <v>3894.9120000000003</v>
          </cell>
          <cell r="F3871">
            <v>28238</v>
          </cell>
        </row>
        <row r="3872">
          <cell r="A3872" t="str">
            <v>PILOTO VERDE KM</v>
          </cell>
          <cell r="B3872">
            <v>6000</v>
          </cell>
          <cell r="C3872" t="str">
            <v>UND</v>
          </cell>
          <cell r="D3872">
            <v>7200</v>
          </cell>
          <cell r="E3872">
            <v>1152</v>
          </cell>
          <cell r="F3872">
            <v>8352</v>
          </cell>
        </row>
        <row r="3873">
          <cell r="A3873" t="str">
            <v>PIN AISLADOR CTA MAD.1X17 2CTAS 34.5KV</v>
          </cell>
          <cell r="B3873">
            <v>10962</v>
          </cell>
          <cell r="C3873" t="str">
            <v>UND</v>
          </cell>
          <cell r="D3873">
            <v>13154.4</v>
          </cell>
          <cell r="E3873">
            <v>2104.7040000000002</v>
          </cell>
          <cell r="F3873">
            <v>15259</v>
          </cell>
        </row>
        <row r="3874">
          <cell r="A3874" t="str">
            <v>PIN AISLADOR CTA MAD.3/4X12-1/2 CTA 13.2</v>
          </cell>
          <cell r="B3874">
            <v>3228.5</v>
          </cell>
          <cell r="C3874" t="str">
            <v>UND</v>
          </cell>
          <cell r="D3874">
            <v>3874.2</v>
          </cell>
          <cell r="E3874">
            <v>619.87199999999996</v>
          </cell>
          <cell r="F3874">
            <v>4494</v>
          </cell>
        </row>
        <row r="3875">
          <cell r="A3875" t="str">
            <v>PIN AISLADOR CTA MAD.5/8X10 13.2KV</v>
          </cell>
          <cell r="B3875">
            <v>3531</v>
          </cell>
          <cell r="C3875" t="str">
            <v>UND</v>
          </cell>
          <cell r="D3875">
            <v>4237.2</v>
          </cell>
          <cell r="E3875">
            <v>677.952</v>
          </cell>
          <cell r="F3875">
            <v>4915</v>
          </cell>
        </row>
        <row r="3876">
          <cell r="A3876" t="str">
            <v>PIN AISLADOR CTA MET.1X15 34.5KV</v>
          </cell>
          <cell r="B3876">
            <v>6622</v>
          </cell>
          <cell r="C3876" t="str">
            <v>UND</v>
          </cell>
          <cell r="D3876">
            <v>7946.4</v>
          </cell>
          <cell r="E3876">
            <v>1271.424</v>
          </cell>
          <cell r="F3876">
            <v>9218</v>
          </cell>
        </row>
        <row r="3877">
          <cell r="A3877" t="str">
            <v>PIN AISLADOR CTA MET.5/8X8 13.2KV</v>
          </cell>
          <cell r="B3877">
            <v>2527</v>
          </cell>
          <cell r="C3877" t="str">
            <v>UND</v>
          </cell>
          <cell r="D3877">
            <v>3032.4</v>
          </cell>
          <cell r="E3877">
            <v>485.18400000000003</v>
          </cell>
          <cell r="F3877">
            <v>3518</v>
          </cell>
        </row>
        <row r="3878">
          <cell r="A3878" t="str">
            <v>PIN AISLADOR EXTREMO POSTE 13.2KV</v>
          </cell>
          <cell r="B3878">
            <v>4472</v>
          </cell>
          <cell r="C3878" t="str">
            <v>UND</v>
          </cell>
          <cell r="D3878">
            <v>5366.4</v>
          </cell>
          <cell r="E3878">
            <v>858.62399999999991</v>
          </cell>
          <cell r="F3878">
            <v>6225</v>
          </cell>
        </row>
        <row r="3879">
          <cell r="A3879" t="str">
            <v>PIN AISLADOR EXTREMO POSTE 34.5KV</v>
          </cell>
          <cell r="B3879">
            <v>5770</v>
          </cell>
          <cell r="C3879" t="str">
            <v>UND</v>
          </cell>
          <cell r="D3879">
            <v>6924</v>
          </cell>
          <cell r="E3879">
            <v>1107.8399999999999</v>
          </cell>
          <cell r="F3879">
            <v>8032</v>
          </cell>
        </row>
        <row r="3880">
          <cell r="A3880" t="str">
            <v>PINTURA CANECA X 5 GALONES BLANCA</v>
          </cell>
          <cell r="B3880">
            <v>65000</v>
          </cell>
          <cell r="C3880" t="str">
            <v>UND</v>
          </cell>
          <cell r="D3880">
            <v>78000</v>
          </cell>
          <cell r="E3880">
            <v>12480</v>
          </cell>
          <cell r="F3880">
            <v>90480</v>
          </cell>
        </row>
        <row r="3881">
          <cell r="A3881" t="str">
            <v>PINTURA ESMALTE CREMA X GALON</v>
          </cell>
          <cell r="B3881">
            <v>40000</v>
          </cell>
          <cell r="C3881" t="str">
            <v>UND</v>
          </cell>
          <cell r="D3881">
            <v>48000</v>
          </cell>
          <cell r="E3881">
            <v>7680</v>
          </cell>
          <cell r="F3881">
            <v>55680</v>
          </cell>
        </row>
        <row r="3882">
          <cell r="A3882" t="str">
            <v>PINZA  PARA USUARIO PA-25</v>
          </cell>
          <cell r="B3882">
            <v>1815</v>
          </cell>
          <cell r="C3882" t="str">
            <v>UND</v>
          </cell>
          <cell r="D3882">
            <v>2178</v>
          </cell>
          <cell r="E3882">
            <v>348.48</v>
          </cell>
          <cell r="F3882">
            <v>2526</v>
          </cell>
        </row>
        <row r="3883">
          <cell r="A3883" t="str">
            <v>PINZA ANCLAJE DN-540</v>
          </cell>
          <cell r="B3883">
            <v>12609.799804687498</v>
          </cell>
          <cell r="C3883" t="str">
            <v>UND</v>
          </cell>
          <cell r="D3883">
            <v>15131.759765624996</v>
          </cell>
          <cell r="E3883">
            <v>2421.0815624999996</v>
          </cell>
          <cell r="F3883">
            <v>17553</v>
          </cell>
        </row>
        <row r="3884">
          <cell r="A3884" t="str">
            <v>PINZA PARA MAZA GRANDE</v>
          </cell>
          <cell r="B3884">
            <v>4480</v>
          </cell>
          <cell r="C3884" t="str">
            <v>UND</v>
          </cell>
          <cell r="D3884">
            <v>5376</v>
          </cell>
          <cell r="E3884">
            <v>860.16</v>
          </cell>
          <cell r="F3884">
            <v>6236</v>
          </cell>
        </row>
        <row r="3885">
          <cell r="A3885" t="str">
            <v>PINZA PARA MAZA MEDIANA</v>
          </cell>
          <cell r="B3885">
            <v>3570</v>
          </cell>
          <cell r="C3885" t="str">
            <v>UND</v>
          </cell>
          <cell r="D3885">
            <v>4284</v>
          </cell>
          <cell r="E3885">
            <v>685.44</v>
          </cell>
          <cell r="F3885">
            <v>4969</v>
          </cell>
        </row>
        <row r="3886">
          <cell r="A3886" t="str">
            <v>PINZA PARA MAZA PEQUE¥A</v>
          </cell>
          <cell r="B3886">
            <v>2660</v>
          </cell>
          <cell r="C3886" t="str">
            <v>UND</v>
          </cell>
          <cell r="D3886">
            <v>3192</v>
          </cell>
          <cell r="E3886">
            <v>510.72</v>
          </cell>
          <cell r="F3886">
            <v>3703</v>
          </cell>
        </row>
        <row r="3887">
          <cell r="A3887" t="str">
            <v>PINZA PARA USUARIO PAR-14</v>
          </cell>
          <cell r="B3887">
            <v>5000</v>
          </cell>
          <cell r="C3887" t="str">
            <v>UND</v>
          </cell>
          <cell r="D3887">
            <v>6000</v>
          </cell>
          <cell r="E3887">
            <v>960</v>
          </cell>
          <cell r="F3887">
            <v>6960</v>
          </cell>
        </row>
        <row r="3888">
          <cell r="A3888" t="str">
            <v>PINZA PARA USUARIO PAR-20</v>
          </cell>
          <cell r="B3888">
            <v>5000</v>
          </cell>
          <cell r="C3888" t="str">
            <v>UND</v>
          </cell>
          <cell r="D3888">
            <v>6000</v>
          </cell>
          <cell r="E3888">
            <v>960</v>
          </cell>
          <cell r="F3888">
            <v>6960</v>
          </cell>
        </row>
        <row r="3889">
          <cell r="A3889" t="str">
            <v>PIROMETRO 50-450C 110/220V</v>
          </cell>
          <cell r="B3889">
            <v>56000</v>
          </cell>
          <cell r="C3889" t="str">
            <v>UND</v>
          </cell>
          <cell r="D3889">
            <v>67200</v>
          </cell>
          <cell r="E3889">
            <v>10752</v>
          </cell>
          <cell r="F3889">
            <v>77952</v>
          </cell>
        </row>
        <row r="3890">
          <cell r="A3890" t="str">
            <v>PLACA 2X41 VENTANA</v>
          </cell>
          <cell r="B3890">
            <v>257</v>
          </cell>
          <cell r="C3890" t="str">
            <v>UND</v>
          </cell>
          <cell r="D3890">
            <v>308.39999999999998</v>
          </cell>
          <cell r="E3890">
            <v>49.343999999999994</v>
          </cell>
          <cell r="F3890">
            <v>358</v>
          </cell>
        </row>
        <row r="3891">
          <cell r="A3891" t="str">
            <v>PLACA 2X42 VENTANAS</v>
          </cell>
          <cell r="B3891">
            <v>257</v>
          </cell>
          <cell r="C3891" t="str">
            <v>UND</v>
          </cell>
          <cell r="D3891">
            <v>308.39999999999998</v>
          </cell>
          <cell r="E3891">
            <v>49.343999999999994</v>
          </cell>
          <cell r="F3891">
            <v>358</v>
          </cell>
        </row>
        <row r="3892">
          <cell r="A3892" t="str">
            <v>PLACA BASICA + TAPA 2X4 BLANCA</v>
          </cell>
          <cell r="B3892">
            <v>247</v>
          </cell>
          <cell r="C3892" t="str">
            <v>UND</v>
          </cell>
          <cell r="D3892">
            <v>296.39999999999998</v>
          </cell>
          <cell r="E3892">
            <v>47.423999999999999</v>
          </cell>
          <cell r="F3892">
            <v>344</v>
          </cell>
        </row>
        <row r="3893">
          <cell r="A3893" t="str">
            <v>PLACA BASICA + TAPA 2X4 MARFIL</v>
          </cell>
          <cell r="B3893">
            <v>1970</v>
          </cell>
          <cell r="C3893" t="str">
            <v>UND</v>
          </cell>
          <cell r="D3893">
            <v>2364</v>
          </cell>
          <cell r="E3893">
            <v>378.24</v>
          </cell>
          <cell r="F3893">
            <v>2742</v>
          </cell>
        </row>
        <row r="3894">
          <cell r="A3894" t="str">
            <v>PLACA BASICA 2iX4i</v>
          </cell>
          <cell r="B3894">
            <v>2050</v>
          </cell>
          <cell r="C3894" t="str">
            <v>UND</v>
          </cell>
          <cell r="D3894">
            <v>2460</v>
          </cell>
          <cell r="E3894">
            <v>393.6</v>
          </cell>
          <cell r="F3894">
            <v>2854</v>
          </cell>
        </row>
        <row r="3895">
          <cell r="A3895" t="str">
            <v>PLACA BASICA CON TAPA 2iX4i</v>
          </cell>
          <cell r="B3895">
            <v>2050</v>
          </cell>
          <cell r="C3895" t="str">
            <v>UND</v>
          </cell>
          <cell r="D3895">
            <v>2460</v>
          </cell>
          <cell r="E3895">
            <v>393.6</v>
          </cell>
          <cell r="F3895">
            <v>2854</v>
          </cell>
        </row>
        <row r="3896">
          <cell r="A3896" t="str">
            <v>PLACA BASICA DOBLE 4X4 CON TAPA</v>
          </cell>
          <cell r="B3896">
            <v>4700</v>
          </cell>
          <cell r="C3896" t="str">
            <v>UND</v>
          </cell>
          <cell r="D3896">
            <v>5640</v>
          </cell>
          <cell r="E3896">
            <v>902.4</v>
          </cell>
          <cell r="F3896">
            <v>6542</v>
          </cell>
        </row>
        <row r="3897">
          <cell r="A3897" t="str">
            <v>PLACA CIEGA</v>
          </cell>
          <cell r="B3897">
            <v>1550</v>
          </cell>
          <cell r="C3897" t="str">
            <v>UND</v>
          </cell>
          <cell r="D3897">
            <v>1860</v>
          </cell>
          <cell r="E3897">
            <v>297.60000000000002</v>
          </cell>
          <cell r="F3897">
            <v>2158</v>
          </cell>
        </row>
        <row r="3898">
          <cell r="A3898" t="str">
            <v>PLACA CIEGA</v>
          </cell>
          <cell r="B3898">
            <v>2890</v>
          </cell>
          <cell r="C3898" t="str">
            <v>UND</v>
          </cell>
          <cell r="D3898">
            <v>3468</v>
          </cell>
          <cell r="E3898">
            <v>554.88</v>
          </cell>
          <cell r="F3898">
            <v>4023</v>
          </cell>
        </row>
        <row r="3899">
          <cell r="A3899" t="str">
            <v>PLACA CIEGA BLANCA</v>
          </cell>
          <cell r="B3899">
            <v>1550</v>
          </cell>
          <cell r="C3899" t="str">
            <v>UND</v>
          </cell>
          <cell r="D3899">
            <v>1860</v>
          </cell>
          <cell r="E3899">
            <v>297.60000000000002</v>
          </cell>
          <cell r="F3899">
            <v>2158</v>
          </cell>
        </row>
        <row r="3900">
          <cell r="A3900" t="str">
            <v>PLACA METALICA B5CBE TICINO</v>
          </cell>
          <cell r="B3900">
            <v>6000</v>
          </cell>
          <cell r="C3900" t="str">
            <v>UND</v>
          </cell>
          <cell r="D3900">
            <v>7200</v>
          </cell>
          <cell r="E3900">
            <v>1152</v>
          </cell>
          <cell r="F3900">
            <v>8352</v>
          </cell>
        </row>
        <row r="3901">
          <cell r="A3901" t="str">
            <v>PLACAS DE IDENTIFICACION PARA SUBESTACION</v>
          </cell>
          <cell r="B3901">
            <v>21500</v>
          </cell>
          <cell r="C3901" t="str">
            <v>UND</v>
          </cell>
          <cell r="D3901">
            <v>25800</v>
          </cell>
          <cell r="E3901">
            <v>4128</v>
          </cell>
          <cell r="F3901">
            <v>29928</v>
          </cell>
        </row>
        <row r="3902">
          <cell r="A3902" t="str">
            <v>PLAFON DE LOZA CON TORNILLO ARMADO</v>
          </cell>
          <cell r="B3902">
            <v>594</v>
          </cell>
          <cell r="C3902" t="str">
            <v>UND</v>
          </cell>
          <cell r="D3902">
            <v>712.8</v>
          </cell>
          <cell r="E3902">
            <v>114.048</v>
          </cell>
          <cell r="F3902">
            <v>827</v>
          </cell>
        </row>
        <row r="3903">
          <cell r="A3903" t="str">
            <v>PLAFON DE LOZA SIN ARMAR</v>
          </cell>
          <cell r="B3903">
            <v>450</v>
          </cell>
          <cell r="C3903" t="str">
            <v>UND</v>
          </cell>
          <cell r="D3903">
            <v>540</v>
          </cell>
          <cell r="E3903">
            <v>86.4</v>
          </cell>
          <cell r="F3903">
            <v>626</v>
          </cell>
        </row>
        <row r="3904">
          <cell r="A3904" t="str">
            <v>PLAFON PLASTICO ROSCA E27 BLANCO</v>
          </cell>
          <cell r="B3904">
            <v>672</v>
          </cell>
          <cell r="C3904" t="str">
            <v>UND</v>
          </cell>
          <cell r="D3904">
            <v>806.4</v>
          </cell>
          <cell r="E3904">
            <v>129.024</v>
          </cell>
          <cell r="F3904">
            <v>935</v>
          </cell>
        </row>
        <row r="3905">
          <cell r="A3905" t="str">
            <v>PLAFON PLASTICO ROSCA E27 MARFIL</v>
          </cell>
          <cell r="B3905">
            <v>627</v>
          </cell>
          <cell r="C3905" t="str">
            <v>UND</v>
          </cell>
          <cell r="D3905">
            <v>752.4</v>
          </cell>
          <cell r="E3905">
            <v>120.384</v>
          </cell>
          <cell r="F3905">
            <v>873</v>
          </cell>
        </row>
        <row r="3906">
          <cell r="A3906" t="str">
            <v>PLANTA ELECT.HONDA WELDER 120V/4.0KVA-30</v>
          </cell>
          <cell r="B3906">
            <v>6900000</v>
          </cell>
          <cell r="C3906" t="str">
            <v>UND</v>
          </cell>
          <cell r="D3906">
            <v>8280000</v>
          </cell>
          <cell r="E3906">
            <v>1324800</v>
          </cell>
          <cell r="F3906">
            <v>9604800</v>
          </cell>
        </row>
        <row r="3907">
          <cell r="A3907" t="str">
            <v>PLANTA ELECTRICA TIPO GP40 - 45KVA PRIME</v>
          </cell>
          <cell r="B3907">
            <v>18963000</v>
          </cell>
          <cell r="C3907" t="str">
            <v>UND</v>
          </cell>
          <cell r="D3907">
            <v>22755600</v>
          </cell>
          <cell r="E3907">
            <v>3640896</v>
          </cell>
          <cell r="F3907">
            <v>26396496</v>
          </cell>
        </row>
        <row r="3908">
          <cell r="A3908" t="str">
            <v xml:space="preserve">PLANTA ELECTRICA DE 250 KVA 220/127 V. </v>
          </cell>
          <cell r="B3908">
            <v>65000000</v>
          </cell>
          <cell r="C3908" t="str">
            <v>UND</v>
          </cell>
          <cell r="D3908">
            <v>78000000</v>
          </cell>
          <cell r="E3908">
            <v>12480000</v>
          </cell>
          <cell r="F3908">
            <v>90480000</v>
          </cell>
        </row>
        <row r="3909">
          <cell r="A3909" t="str">
            <v xml:space="preserve">PLANTA ELECTRICA TIPO GP40 - 4250KVA </v>
          </cell>
          <cell r="B3909">
            <v>189630000</v>
          </cell>
          <cell r="C3909" t="str">
            <v>UND</v>
          </cell>
          <cell r="D3909">
            <v>227556000</v>
          </cell>
          <cell r="E3909">
            <v>36408960</v>
          </cell>
          <cell r="F3909">
            <v>263964960</v>
          </cell>
        </row>
        <row r="3910">
          <cell r="A3910" t="str">
            <v>PLAQUETA PARA INTERRUP TQC</v>
          </cell>
          <cell r="B3910">
            <v>35200</v>
          </cell>
          <cell r="C3910" t="str">
            <v>UND</v>
          </cell>
          <cell r="D3910">
            <v>42240</v>
          </cell>
          <cell r="E3910">
            <v>6758.4000000000005</v>
          </cell>
          <cell r="F3910">
            <v>48998</v>
          </cell>
        </row>
        <row r="3911">
          <cell r="A3911" t="str">
            <v>PLATILLO</v>
          </cell>
          <cell r="B3911">
            <v>33600</v>
          </cell>
          <cell r="C3911" t="str">
            <v>UND</v>
          </cell>
          <cell r="D3911">
            <v>40320</v>
          </cell>
          <cell r="E3911">
            <v>6451.2</v>
          </cell>
          <cell r="F3911">
            <v>46771</v>
          </cell>
        </row>
        <row r="3912">
          <cell r="A3912" t="str">
            <v>PLATILLO</v>
          </cell>
          <cell r="B3912">
            <v>36500</v>
          </cell>
          <cell r="C3912" t="str">
            <v>UND</v>
          </cell>
          <cell r="D3912">
            <v>43800</v>
          </cell>
          <cell r="E3912">
            <v>7008</v>
          </cell>
          <cell r="F3912">
            <v>50808</v>
          </cell>
        </row>
        <row r="3913">
          <cell r="A3913" t="str">
            <v>PLATILLO</v>
          </cell>
          <cell r="B3913">
            <v>121200</v>
          </cell>
          <cell r="C3913" t="str">
            <v>UND</v>
          </cell>
          <cell r="D3913">
            <v>145440</v>
          </cell>
          <cell r="E3913">
            <v>23270.400000000001</v>
          </cell>
          <cell r="F3913">
            <v>168710</v>
          </cell>
        </row>
        <row r="3914">
          <cell r="A3914" t="str">
            <v>PLATILLO COJINETE AS/B3 T.C 071</v>
          </cell>
          <cell r="B3914">
            <v>48700</v>
          </cell>
          <cell r="C3914" t="str">
            <v>UND</v>
          </cell>
          <cell r="D3914">
            <v>58440</v>
          </cell>
          <cell r="E3914">
            <v>9350.4</v>
          </cell>
          <cell r="F3914">
            <v>67790</v>
          </cell>
        </row>
        <row r="3915">
          <cell r="A3915" t="str">
            <v>PLATILLO COJINETE AS/B3 T.C 080</v>
          </cell>
          <cell r="B3915">
            <v>54600</v>
          </cell>
          <cell r="C3915" t="str">
            <v>UND</v>
          </cell>
          <cell r="D3915">
            <v>65520</v>
          </cell>
          <cell r="E3915">
            <v>10483.200000000001</v>
          </cell>
          <cell r="F3915">
            <v>76003</v>
          </cell>
        </row>
        <row r="3916">
          <cell r="A3916" t="str">
            <v>PLATILLO COJINETE AS/B3 T.C 200S/M</v>
          </cell>
          <cell r="B3916">
            <v>233700</v>
          </cell>
          <cell r="C3916" t="str">
            <v>UND</v>
          </cell>
          <cell r="D3916">
            <v>280440</v>
          </cell>
          <cell r="E3916">
            <v>44870.400000000001</v>
          </cell>
          <cell r="F3916">
            <v>325310</v>
          </cell>
        </row>
        <row r="3917">
          <cell r="A3917" t="str">
            <v>PLATILLO COJINETE AS/B3 T.C. 100L</v>
          </cell>
          <cell r="B3917">
            <v>69400</v>
          </cell>
          <cell r="C3917" t="str">
            <v>UND</v>
          </cell>
          <cell r="D3917">
            <v>83280</v>
          </cell>
          <cell r="E3917">
            <v>13324.800000000001</v>
          </cell>
          <cell r="F3917">
            <v>96605</v>
          </cell>
        </row>
        <row r="3918">
          <cell r="A3918" t="str">
            <v>PLATILLO COJINETE AS/B3 T.C. 112M(1LA3)</v>
          </cell>
          <cell r="B3918">
            <v>79900</v>
          </cell>
          <cell r="C3918" t="str">
            <v>UND</v>
          </cell>
          <cell r="D3918">
            <v>95880</v>
          </cell>
          <cell r="E3918">
            <v>15340.800000000001</v>
          </cell>
          <cell r="F3918">
            <v>111221</v>
          </cell>
        </row>
        <row r="3919">
          <cell r="A3919" t="str">
            <v>PLATILLO COJINETE AS/B3 T.C.090S/L</v>
          </cell>
          <cell r="B3919">
            <v>66400</v>
          </cell>
          <cell r="C3919" t="str">
            <v>UND</v>
          </cell>
          <cell r="D3919">
            <v>79680</v>
          </cell>
          <cell r="E3919">
            <v>12748.800000000001</v>
          </cell>
          <cell r="F3919">
            <v>92429</v>
          </cell>
        </row>
        <row r="3920">
          <cell r="A3920" t="str">
            <v>PLATILLO COJINETE AS/B3 T.C.132S/M(1LA3)</v>
          </cell>
          <cell r="B3920">
            <v>113400</v>
          </cell>
          <cell r="C3920" t="str">
            <v>UND</v>
          </cell>
          <cell r="D3920">
            <v>136080</v>
          </cell>
          <cell r="E3920">
            <v>21772.799999999999</v>
          </cell>
          <cell r="F3920">
            <v>157853</v>
          </cell>
        </row>
        <row r="3921">
          <cell r="A3921" t="str">
            <v>PLATILLO COJINETE AS/B5 112M (1LA5)</v>
          </cell>
          <cell r="B3921">
            <v>103000</v>
          </cell>
          <cell r="C3921" t="str">
            <v>UND</v>
          </cell>
          <cell r="D3921">
            <v>123600</v>
          </cell>
          <cell r="E3921">
            <v>19776</v>
          </cell>
          <cell r="F3921">
            <v>143376</v>
          </cell>
        </row>
        <row r="3922">
          <cell r="A3922" t="str">
            <v>PLATILLO COJINETE AS/B5 132S/M</v>
          </cell>
          <cell r="B3922">
            <v>143300</v>
          </cell>
          <cell r="C3922" t="str">
            <v>UND</v>
          </cell>
          <cell r="D3922">
            <v>171960</v>
          </cell>
          <cell r="E3922">
            <v>27513.600000000002</v>
          </cell>
          <cell r="F3922">
            <v>199474</v>
          </cell>
        </row>
        <row r="3923">
          <cell r="A3923" t="str">
            <v>PLATILLO COJINETE AS/B5 180</v>
          </cell>
          <cell r="B3923">
            <v>135600</v>
          </cell>
          <cell r="C3923" t="str">
            <v>UND</v>
          </cell>
          <cell r="D3923">
            <v>162720</v>
          </cell>
          <cell r="E3923">
            <v>26035.200000000001</v>
          </cell>
          <cell r="F3923">
            <v>188755</v>
          </cell>
        </row>
        <row r="3924">
          <cell r="A3924" t="str">
            <v>PLATILLO COJINETE AS/B5 225S/M</v>
          </cell>
          <cell r="B3924">
            <v>359600</v>
          </cell>
          <cell r="C3924" t="str">
            <v>UND</v>
          </cell>
          <cell r="D3924">
            <v>431520</v>
          </cell>
          <cell r="E3924">
            <v>69043.199999999997</v>
          </cell>
          <cell r="F3924">
            <v>500563</v>
          </cell>
        </row>
        <row r="3925">
          <cell r="A3925" t="str">
            <v>PLATILLO COJINETE AS/B5 T.C. 071</v>
          </cell>
          <cell r="B3925">
            <v>63100</v>
          </cell>
          <cell r="C3925" t="str">
            <v>UND</v>
          </cell>
          <cell r="D3925">
            <v>75720</v>
          </cell>
          <cell r="E3925">
            <v>12115.2</v>
          </cell>
          <cell r="F3925">
            <v>87835</v>
          </cell>
        </row>
        <row r="3926">
          <cell r="A3926" t="str">
            <v>PLATILLO COJINETE AS/B5 T.C. 080</v>
          </cell>
          <cell r="B3926">
            <v>75600</v>
          </cell>
          <cell r="C3926" t="str">
            <v>UND</v>
          </cell>
          <cell r="D3926">
            <v>90720</v>
          </cell>
          <cell r="E3926">
            <v>14515.2</v>
          </cell>
          <cell r="F3926">
            <v>105235</v>
          </cell>
        </row>
        <row r="3927">
          <cell r="A3927" t="str">
            <v>PLATILLO COJINETE AS/B5 T.C. 090S/L</v>
          </cell>
          <cell r="B3927">
            <v>86900</v>
          </cell>
          <cell r="C3927" t="str">
            <v>UND</v>
          </cell>
          <cell r="D3927">
            <v>104280</v>
          </cell>
          <cell r="E3927">
            <v>16684.8</v>
          </cell>
          <cell r="F3927">
            <v>120965</v>
          </cell>
        </row>
        <row r="3928">
          <cell r="A3928" t="str">
            <v>PLATILLO COJINETE AS/B5 T.C. 100L</v>
          </cell>
          <cell r="B3928">
            <v>96000</v>
          </cell>
          <cell r="C3928" t="str">
            <v>UND</v>
          </cell>
          <cell r="D3928">
            <v>115200</v>
          </cell>
          <cell r="E3928">
            <v>18432</v>
          </cell>
          <cell r="F3928">
            <v>133632</v>
          </cell>
        </row>
        <row r="3929">
          <cell r="A3929" t="str">
            <v>PLATILLO COJINETE AS/B5 T.C. 112M(1LA3)</v>
          </cell>
          <cell r="B3929">
            <v>112300</v>
          </cell>
          <cell r="C3929" t="str">
            <v>UND</v>
          </cell>
          <cell r="D3929">
            <v>134760</v>
          </cell>
          <cell r="E3929">
            <v>21561.600000000002</v>
          </cell>
          <cell r="F3929">
            <v>156322</v>
          </cell>
        </row>
        <row r="3930">
          <cell r="A3930" t="str">
            <v>PLATILLO COJINETE AS/B5 T.C. 132S/M(1LA5</v>
          </cell>
          <cell r="B3930">
            <v>190700</v>
          </cell>
          <cell r="C3930" t="str">
            <v>UND</v>
          </cell>
          <cell r="D3930">
            <v>228840</v>
          </cell>
          <cell r="E3930">
            <v>36614.400000000001</v>
          </cell>
          <cell r="F3930">
            <v>265454</v>
          </cell>
        </row>
        <row r="3931">
          <cell r="A3931" t="str">
            <v>PLATILLO COJINETE AS/B5 T.C.132S/M(1LA3)</v>
          </cell>
          <cell r="B3931">
            <v>157300</v>
          </cell>
          <cell r="C3931" t="str">
            <v>UND</v>
          </cell>
          <cell r="D3931">
            <v>188760</v>
          </cell>
          <cell r="E3931">
            <v>30201.600000000002</v>
          </cell>
          <cell r="F3931">
            <v>218962</v>
          </cell>
        </row>
        <row r="3932">
          <cell r="A3932" t="str">
            <v>PLATILLO COJINETE AS/B5 T.C.180M/L</v>
          </cell>
          <cell r="B3932">
            <v>272800</v>
          </cell>
          <cell r="C3932" t="str">
            <v>UND</v>
          </cell>
          <cell r="D3932">
            <v>327360</v>
          </cell>
          <cell r="E3932">
            <v>52377.599999999999</v>
          </cell>
          <cell r="F3932">
            <v>379738</v>
          </cell>
        </row>
        <row r="3933">
          <cell r="A3933" t="str">
            <v>PLATILLO COJINETE ASB3 TC 160ML</v>
          </cell>
          <cell r="B3933">
            <v>131600</v>
          </cell>
          <cell r="C3933" t="str">
            <v>UND</v>
          </cell>
          <cell r="D3933">
            <v>157920</v>
          </cell>
          <cell r="E3933">
            <v>25267.200000000001</v>
          </cell>
          <cell r="F3933">
            <v>183187</v>
          </cell>
        </row>
        <row r="3934">
          <cell r="A3934" t="str">
            <v>PLATILLO COJINETE B5 TAM.90 TIPO 1LA7</v>
          </cell>
          <cell r="B3934">
            <v>79000</v>
          </cell>
          <cell r="C3934" t="str">
            <v>UND</v>
          </cell>
          <cell r="D3934">
            <v>94800</v>
          </cell>
          <cell r="E3934">
            <v>15168</v>
          </cell>
          <cell r="F3934">
            <v>109968</v>
          </cell>
        </row>
        <row r="3935">
          <cell r="A3935" t="str">
            <v>PLATILLO COJINETE BS 180M/L.</v>
          </cell>
          <cell r="B3935">
            <v>181000</v>
          </cell>
          <cell r="C3935" t="str">
            <v>UND</v>
          </cell>
          <cell r="D3935">
            <v>217200</v>
          </cell>
          <cell r="E3935">
            <v>34752</v>
          </cell>
          <cell r="F3935">
            <v>251952</v>
          </cell>
        </row>
        <row r="3936">
          <cell r="A3936" t="str">
            <v>PLATILLO COJINETE BS T.C. 100L</v>
          </cell>
          <cell r="B3936">
            <v>76500</v>
          </cell>
          <cell r="C3936" t="str">
            <v>UND</v>
          </cell>
          <cell r="D3936">
            <v>91800</v>
          </cell>
          <cell r="E3936">
            <v>14688</v>
          </cell>
          <cell r="F3936">
            <v>106488</v>
          </cell>
        </row>
        <row r="3937">
          <cell r="A3937" t="str">
            <v>PLATILLO COJINETE BS T.C. 112M(1LA3)</v>
          </cell>
          <cell r="B3937">
            <v>80700</v>
          </cell>
          <cell r="C3937" t="str">
            <v>UND</v>
          </cell>
          <cell r="D3937">
            <v>96840</v>
          </cell>
          <cell r="E3937">
            <v>15494.4</v>
          </cell>
          <cell r="F3937">
            <v>112334</v>
          </cell>
        </row>
        <row r="3938">
          <cell r="A3938" t="str">
            <v>PLATILLO COJINETE BS T.C.071</v>
          </cell>
          <cell r="B3938">
            <v>48700</v>
          </cell>
          <cell r="C3938" t="str">
            <v>UND</v>
          </cell>
          <cell r="D3938">
            <v>58440</v>
          </cell>
          <cell r="E3938">
            <v>9350.4</v>
          </cell>
          <cell r="F3938">
            <v>67790</v>
          </cell>
        </row>
        <row r="3939">
          <cell r="A3939" t="str">
            <v>PLATILLO COJINETE BS T.C.080</v>
          </cell>
          <cell r="B3939">
            <v>54600</v>
          </cell>
          <cell r="C3939" t="str">
            <v>UND</v>
          </cell>
          <cell r="D3939">
            <v>65520</v>
          </cell>
          <cell r="E3939">
            <v>10483.200000000001</v>
          </cell>
          <cell r="F3939">
            <v>76003</v>
          </cell>
        </row>
        <row r="3940">
          <cell r="A3940" t="str">
            <v>PLATILLO COJINETE BS T.C.090S/L</v>
          </cell>
          <cell r="B3940">
            <v>66600</v>
          </cell>
          <cell r="C3940" t="str">
            <v>UND</v>
          </cell>
          <cell r="D3940">
            <v>79920</v>
          </cell>
          <cell r="E3940">
            <v>12787.2</v>
          </cell>
          <cell r="F3940">
            <v>92707</v>
          </cell>
        </row>
        <row r="3941">
          <cell r="A3941" t="str">
            <v>PLATILLO COJINETE BS T.C.132S/M(1LA3)</v>
          </cell>
          <cell r="B3941">
            <v>99200</v>
          </cell>
          <cell r="C3941" t="str">
            <v>UND</v>
          </cell>
          <cell r="D3941">
            <v>119040</v>
          </cell>
          <cell r="E3941">
            <v>19046.400000000001</v>
          </cell>
          <cell r="F3941">
            <v>138086</v>
          </cell>
        </row>
        <row r="3942">
          <cell r="A3942" t="str">
            <v>PLATINA 3/16X21/2XX6METROS GALVANIZADA</v>
          </cell>
          <cell r="B3942">
            <v>20394</v>
          </cell>
          <cell r="C3942" t="str">
            <v>UND</v>
          </cell>
          <cell r="D3942">
            <v>24472.799999999999</v>
          </cell>
          <cell r="E3942">
            <v>3915.6480000000001</v>
          </cell>
          <cell r="F3942">
            <v>28388</v>
          </cell>
        </row>
        <row r="3943">
          <cell r="A3943" t="str">
            <v>PLATINA EN L 21/2X21/2X0.25M</v>
          </cell>
          <cell r="B3943">
            <v>2598</v>
          </cell>
          <cell r="C3943" t="str">
            <v>UND</v>
          </cell>
          <cell r="D3943">
            <v>3117.6</v>
          </cell>
          <cell r="E3943">
            <v>498.81599999999997</v>
          </cell>
          <cell r="F3943">
            <v>3616</v>
          </cell>
        </row>
        <row r="3944">
          <cell r="A3944" t="str">
            <v>PLATINA EN L DE 11/2" X 3/8 X 300MM</v>
          </cell>
          <cell r="B3944">
            <v>2237</v>
          </cell>
          <cell r="C3944" t="str">
            <v>UND</v>
          </cell>
          <cell r="D3944">
            <v>2684.4</v>
          </cell>
          <cell r="E3944">
            <v>429.50400000000002</v>
          </cell>
          <cell r="F3944">
            <v>3114</v>
          </cell>
        </row>
        <row r="3945">
          <cell r="A3945" t="str">
            <v>PLATINA EN L DE 2 " X 3/8 X 300 MM</v>
          </cell>
          <cell r="B3945">
            <v>3500</v>
          </cell>
          <cell r="C3945" t="str">
            <v>UND</v>
          </cell>
          <cell r="D3945">
            <v>4200</v>
          </cell>
          <cell r="E3945">
            <v>672</v>
          </cell>
          <cell r="F3945">
            <v>4872</v>
          </cell>
        </row>
        <row r="3946">
          <cell r="A3946" t="str">
            <v>PLATINA ENCLAVAMIENTO MECANICO ABB</v>
          </cell>
          <cell r="B3946">
            <v>312000</v>
          </cell>
          <cell r="C3946" t="str">
            <v>UND</v>
          </cell>
          <cell r="D3946">
            <v>374400</v>
          </cell>
          <cell r="E3946">
            <v>59904</v>
          </cell>
          <cell r="F3946">
            <v>434304</v>
          </cell>
        </row>
        <row r="3947">
          <cell r="A3947" t="str">
            <v>PLATINA PARA PLAFON</v>
          </cell>
          <cell r="B3947">
            <v>8</v>
          </cell>
          <cell r="C3947" t="str">
            <v>UND</v>
          </cell>
          <cell r="D3947">
            <v>9.6</v>
          </cell>
          <cell r="E3947">
            <v>1.536</v>
          </cell>
          <cell r="F3947">
            <v>11</v>
          </cell>
        </row>
        <row r="3948">
          <cell r="A3948" t="str">
            <v>PLATINA PLANA 160X75X15MM ORIFICIO 3/4</v>
          </cell>
          <cell r="B3948">
            <v>3080</v>
          </cell>
          <cell r="C3948" t="str">
            <v>UND</v>
          </cell>
          <cell r="D3948">
            <v>3696</v>
          </cell>
          <cell r="E3948">
            <v>591.36</v>
          </cell>
          <cell r="F3948">
            <v>4287</v>
          </cell>
        </row>
        <row r="3949">
          <cell r="A3949" t="str">
            <v>PLATINA RECTA 1/4 X 11/4 X 180 MM</v>
          </cell>
          <cell r="B3949">
            <v>868</v>
          </cell>
          <cell r="C3949" t="str">
            <v>UND</v>
          </cell>
          <cell r="D3949">
            <v>1041.5999999999999</v>
          </cell>
          <cell r="E3949">
            <v>166.65599999999998</v>
          </cell>
          <cell r="F3949">
            <v>1208</v>
          </cell>
        </row>
        <row r="3950">
          <cell r="A3950" t="str">
            <v>POLO NEUTRO CON APERTURA 25-40 AMP</v>
          </cell>
          <cell r="B3950">
            <v>40000</v>
          </cell>
          <cell r="C3950" t="str">
            <v>UND</v>
          </cell>
          <cell r="D3950">
            <v>48000</v>
          </cell>
          <cell r="E3950">
            <v>7680</v>
          </cell>
          <cell r="F3950">
            <v>55680</v>
          </cell>
        </row>
        <row r="3951">
          <cell r="A3951" t="str">
            <v>PONCHADORA MARCA MOLEX</v>
          </cell>
          <cell r="B3951">
            <v>76000</v>
          </cell>
          <cell r="C3951" t="str">
            <v>UND</v>
          </cell>
          <cell r="D3951">
            <v>91200</v>
          </cell>
          <cell r="E3951">
            <v>14592</v>
          </cell>
          <cell r="F3951">
            <v>105792</v>
          </cell>
        </row>
        <row r="3952">
          <cell r="A3952" t="str">
            <v>PONCHADORA RJ-11/RJ45 RATCH</v>
          </cell>
          <cell r="B3952">
            <v>95000</v>
          </cell>
          <cell r="C3952" t="str">
            <v>UND</v>
          </cell>
          <cell r="D3952">
            <v>114000</v>
          </cell>
          <cell r="E3952">
            <v>18240</v>
          </cell>
          <cell r="F3952">
            <v>132240</v>
          </cell>
        </row>
        <row r="3953">
          <cell r="A3953" t="str">
            <v>PORTA AISLADOR PASANTE PARA CRUCETA DE MADERA</v>
          </cell>
          <cell r="B3953">
            <v>2100</v>
          </cell>
          <cell r="C3953" t="str">
            <v>UND</v>
          </cell>
          <cell r="D3953">
            <v>2520</v>
          </cell>
          <cell r="E3953">
            <v>403.2</v>
          </cell>
          <cell r="F3953">
            <v>2923</v>
          </cell>
        </row>
        <row r="3954">
          <cell r="A3954" t="str">
            <v>PORTA ELECTRODO 200A</v>
          </cell>
          <cell r="B3954">
            <v>16800</v>
          </cell>
          <cell r="C3954" t="str">
            <v>UND</v>
          </cell>
          <cell r="D3954">
            <v>20160</v>
          </cell>
          <cell r="E3954">
            <v>3225.6</v>
          </cell>
          <cell r="F3954">
            <v>23386</v>
          </cell>
        </row>
        <row r="3955">
          <cell r="A3955" t="str">
            <v>PORTAFUSIBLE 10X38</v>
          </cell>
          <cell r="B3955">
            <v>15400</v>
          </cell>
          <cell r="C3955" t="str">
            <v>UND</v>
          </cell>
          <cell r="D3955">
            <v>18480</v>
          </cell>
          <cell r="E3955">
            <v>2956.8</v>
          </cell>
          <cell r="F3955">
            <v>21437</v>
          </cell>
        </row>
        <row r="3956">
          <cell r="A3956" t="str">
            <v>PORTAFUSIBLE 14X51</v>
          </cell>
          <cell r="B3956">
            <v>34100</v>
          </cell>
          <cell r="C3956" t="str">
            <v>UND</v>
          </cell>
          <cell r="D3956">
            <v>40920</v>
          </cell>
          <cell r="E3956">
            <v>6547.2</v>
          </cell>
          <cell r="F3956">
            <v>47467</v>
          </cell>
        </row>
        <row r="3957">
          <cell r="A3957" t="str">
            <v>PORTAFUSIBLE CON FUSIBLE 1 AMP</v>
          </cell>
          <cell r="B3957">
            <v>1200</v>
          </cell>
          <cell r="C3957" t="str">
            <v>UND</v>
          </cell>
          <cell r="D3957">
            <v>1440</v>
          </cell>
          <cell r="E3957">
            <v>230.4</v>
          </cell>
          <cell r="F3957">
            <v>1670</v>
          </cell>
        </row>
        <row r="3958">
          <cell r="A3958" t="str">
            <v>PORTAFUSIBLE CON FUSIBLE 1.5AMP</v>
          </cell>
          <cell r="B3958">
            <v>1200</v>
          </cell>
          <cell r="C3958" t="str">
            <v>UND</v>
          </cell>
          <cell r="D3958">
            <v>1440</v>
          </cell>
          <cell r="E3958">
            <v>230.4</v>
          </cell>
          <cell r="F3958">
            <v>1670</v>
          </cell>
        </row>
        <row r="3959">
          <cell r="A3959" t="str">
            <v>PORTAFUSIBLE FUSE GRANDE</v>
          </cell>
          <cell r="B3959">
            <v>490</v>
          </cell>
          <cell r="C3959" t="str">
            <v>UND</v>
          </cell>
          <cell r="D3959">
            <v>588</v>
          </cell>
          <cell r="E3959">
            <v>94.08</v>
          </cell>
          <cell r="F3959">
            <v>682</v>
          </cell>
        </row>
        <row r="3960">
          <cell r="A3960" t="str">
            <v>PORTAFUSIBLE FUSE PEQUE¥A</v>
          </cell>
          <cell r="B3960">
            <v>490</v>
          </cell>
          <cell r="C3960" t="str">
            <v>UND</v>
          </cell>
          <cell r="D3960">
            <v>588</v>
          </cell>
          <cell r="E3960">
            <v>94.08</v>
          </cell>
          <cell r="F3960">
            <v>682</v>
          </cell>
        </row>
        <row r="3961">
          <cell r="A3961" t="str">
            <v>PORTAFUSIBLES (5X20MM) 10AMP.</v>
          </cell>
          <cell r="B3961">
            <v>20000</v>
          </cell>
          <cell r="C3961" t="str">
            <v>UND</v>
          </cell>
          <cell r="D3961">
            <v>24000</v>
          </cell>
          <cell r="E3961">
            <v>3840</v>
          </cell>
          <cell r="F3961">
            <v>27840</v>
          </cell>
        </row>
        <row r="3962">
          <cell r="A3962" t="str">
            <v>PORTALAMAPARA AEREA E16</v>
          </cell>
          <cell r="B3962">
            <v>7000</v>
          </cell>
          <cell r="C3962" t="str">
            <v>UND</v>
          </cell>
          <cell r="D3962">
            <v>8400</v>
          </cell>
          <cell r="E3962">
            <v>1344</v>
          </cell>
          <cell r="F3962">
            <v>9744</v>
          </cell>
        </row>
        <row r="3963">
          <cell r="A3963" t="str">
            <v>PORTALAMAPARA EXCUALIZABLE</v>
          </cell>
          <cell r="B3963">
            <v>7000</v>
          </cell>
          <cell r="C3963" t="str">
            <v>UND</v>
          </cell>
          <cell r="D3963">
            <v>8400</v>
          </cell>
          <cell r="E3963">
            <v>1344</v>
          </cell>
          <cell r="F3963">
            <v>9744</v>
          </cell>
        </row>
        <row r="3964">
          <cell r="A3964" t="str">
            <v>PORTALAMPARA</v>
          </cell>
          <cell r="B3964">
            <v>3920</v>
          </cell>
          <cell r="C3964" t="str">
            <v>UND</v>
          </cell>
          <cell r="D3964">
            <v>4704</v>
          </cell>
          <cell r="E3964">
            <v>752.64</v>
          </cell>
          <cell r="F3964">
            <v>5457</v>
          </cell>
        </row>
        <row r="3965">
          <cell r="A3965" t="str">
            <v>PORTALAMPARA (PORCELANA)</v>
          </cell>
          <cell r="B3965">
            <v>3500</v>
          </cell>
          <cell r="C3965" t="str">
            <v>UND</v>
          </cell>
          <cell r="D3965">
            <v>4200</v>
          </cell>
          <cell r="E3965">
            <v>672</v>
          </cell>
          <cell r="F3965">
            <v>4872</v>
          </cell>
        </row>
        <row r="3966">
          <cell r="A3966" t="str">
            <v>PORTALAMPARA AEREA CODELCA</v>
          </cell>
          <cell r="B3966">
            <v>499.79998779296898</v>
          </cell>
          <cell r="C3966" t="str">
            <v>UND</v>
          </cell>
          <cell r="D3966">
            <v>599.7599853515627</v>
          </cell>
          <cell r="E3966">
            <v>95.961597656250035</v>
          </cell>
          <cell r="F3966">
            <v>696</v>
          </cell>
        </row>
        <row r="3967">
          <cell r="A3967" t="str">
            <v>PORTALAMPARA AEREA E16</v>
          </cell>
          <cell r="B3967">
            <v>15000</v>
          </cell>
          <cell r="C3967" t="str">
            <v>UND</v>
          </cell>
          <cell r="D3967">
            <v>18000</v>
          </cell>
          <cell r="E3967">
            <v>2880</v>
          </cell>
          <cell r="F3967">
            <v>20880</v>
          </cell>
        </row>
        <row r="3968">
          <cell r="A3968" t="str">
            <v>PORTALAMPARA DOBLE SOBRE PONER</v>
          </cell>
          <cell r="B3968">
            <v>3000</v>
          </cell>
          <cell r="C3968" t="str">
            <v>UND</v>
          </cell>
          <cell r="D3968">
            <v>3600</v>
          </cell>
          <cell r="E3968">
            <v>576</v>
          </cell>
          <cell r="F3968">
            <v>4176</v>
          </cell>
        </row>
        <row r="3969">
          <cell r="A3969" t="str">
            <v>PORTALAMPARA E40 MOGUL</v>
          </cell>
          <cell r="B3969">
            <v>4480</v>
          </cell>
          <cell r="C3969" t="str">
            <v>UND</v>
          </cell>
          <cell r="D3969">
            <v>5376</v>
          </cell>
          <cell r="E3969">
            <v>860.16</v>
          </cell>
          <cell r="F3969">
            <v>6236</v>
          </cell>
        </row>
        <row r="3970">
          <cell r="A3970" t="str">
            <v>PORTALAMPARA PAR E27 EN LOZA</v>
          </cell>
          <cell r="B3970">
            <v>710</v>
          </cell>
          <cell r="C3970" t="str">
            <v>UND</v>
          </cell>
          <cell r="D3970">
            <v>852</v>
          </cell>
          <cell r="E3970">
            <v>136.32</v>
          </cell>
          <cell r="F3970">
            <v>988</v>
          </cell>
        </row>
        <row r="3971">
          <cell r="A3971" t="str">
            <v>PORTALAMPARA PLASTICA C/EXTENSION MAPA</v>
          </cell>
          <cell r="B3971">
            <v>6580</v>
          </cell>
          <cell r="C3971" t="str">
            <v>UND</v>
          </cell>
          <cell r="D3971">
            <v>7896</v>
          </cell>
          <cell r="E3971">
            <v>1263.3600000000001</v>
          </cell>
          <cell r="F3971">
            <v>9159</v>
          </cell>
        </row>
        <row r="3972">
          <cell r="A3972" t="str">
            <v>PORTALAMPARA PLASTICA C/EXTENSION/CARRO</v>
          </cell>
          <cell r="B3972">
            <v>6580</v>
          </cell>
          <cell r="C3972" t="str">
            <v>UND</v>
          </cell>
          <cell r="D3972">
            <v>7896</v>
          </cell>
          <cell r="E3972">
            <v>1263.3600000000001</v>
          </cell>
          <cell r="F3972">
            <v>9159</v>
          </cell>
        </row>
        <row r="3973">
          <cell r="A3973" t="str">
            <v>PORTAROTULOS PARA DEFINICION DE GRUPOS.</v>
          </cell>
          <cell r="B3973">
            <v>552</v>
          </cell>
          <cell r="C3973" t="str">
            <v>UND</v>
          </cell>
          <cell r="D3973">
            <v>662.4</v>
          </cell>
          <cell r="E3973">
            <v>105.98399999999999</v>
          </cell>
          <cell r="F3973">
            <v>768</v>
          </cell>
        </row>
        <row r="3974">
          <cell r="A3974" t="str">
            <v>POSTE DE MADERA 10MTS TIPO LIVIANO</v>
          </cell>
          <cell r="B3974">
            <v>144700</v>
          </cell>
          <cell r="C3974" t="str">
            <v>UND</v>
          </cell>
          <cell r="D3974">
            <v>173640</v>
          </cell>
          <cell r="E3974">
            <v>27782.400000000001</v>
          </cell>
          <cell r="F3974">
            <v>201422</v>
          </cell>
        </row>
        <row r="3975">
          <cell r="A3975" t="str">
            <v>POSTE DE MADERA 10MTS TIPO PESADO</v>
          </cell>
          <cell r="B3975">
            <v>157800</v>
          </cell>
          <cell r="C3975" t="str">
            <v>UND</v>
          </cell>
          <cell r="D3975">
            <v>189360</v>
          </cell>
          <cell r="E3975">
            <v>30297.600000000002</v>
          </cell>
          <cell r="F3975">
            <v>219658</v>
          </cell>
        </row>
        <row r="3976">
          <cell r="A3976" t="str">
            <v>POSTE DE MADERA 12 MTS TIPO PESADO</v>
          </cell>
          <cell r="B3976">
            <v>225500</v>
          </cell>
          <cell r="C3976" t="str">
            <v>UND</v>
          </cell>
          <cell r="D3976">
            <v>270600</v>
          </cell>
          <cell r="E3976">
            <v>43296</v>
          </cell>
          <cell r="F3976">
            <v>313896</v>
          </cell>
        </row>
        <row r="3977">
          <cell r="A3977" t="str">
            <v>POSTE DE MADERA 12MTS TIPO LIVIANO</v>
          </cell>
          <cell r="B3977">
            <v>192500</v>
          </cell>
          <cell r="C3977" t="str">
            <v>UND</v>
          </cell>
          <cell r="D3977">
            <v>231000</v>
          </cell>
          <cell r="E3977">
            <v>36960</v>
          </cell>
          <cell r="F3977">
            <v>267960</v>
          </cell>
        </row>
        <row r="3978">
          <cell r="A3978" t="str">
            <v>POSTE DE MADERA 8MTS TIPO LIVIANO</v>
          </cell>
          <cell r="B3978">
            <v>101000</v>
          </cell>
          <cell r="C3978" t="str">
            <v>UND</v>
          </cell>
          <cell r="D3978">
            <v>121200</v>
          </cell>
          <cell r="E3978">
            <v>19392</v>
          </cell>
          <cell r="F3978">
            <v>140592</v>
          </cell>
        </row>
        <row r="3979">
          <cell r="A3979" t="str">
            <v>POSTE DE MADERA 9MTS TIPO LIVIANO</v>
          </cell>
          <cell r="B3979">
            <v>131500</v>
          </cell>
          <cell r="C3979" t="str">
            <v>UND</v>
          </cell>
          <cell r="D3979">
            <v>157800</v>
          </cell>
          <cell r="E3979">
            <v>25248</v>
          </cell>
          <cell r="F3979">
            <v>183048</v>
          </cell>
        </row>
        <row r="3980">
          <cell r="A3980" t="str">
            <v>POSTE REDONDO 11/2 X 3 MTS CON BASE</v>
          </cell>
          <cell r="B3980">
            <v>50000</v>
          </cell>
          <cell r="C3980" t="str">
            <v>UND</v>
          </cell>
          <cell r="D3980">
            <v>60000</v>
          </cell>
          <cell r="E3980">
            <v>9600</v>
          </cell>
          <cell r="F3980">
            <v>69600</v>
          </cell>
        </row>
        <row r="3981">
          <cell r="A3981" t="str">
            <v>POSTE REDONDO 2X3 MTS CON BASE</v>
          </cell>
          <cell r="B3981">
            <v>83000</v>
          </cell>
          <cell r="C3981" t="str">
            <v>UND</v>
          </cell>
          <cell r="D3981">
            <v>99600</v>
          </cell>
          <cell r="E3981">
            <v>15936</v>
          </cell>
          <cell r="F3981">
            <v>115536</v>
          </cell>
        </row>
        <row r="3982">
          <cell r="A3982" t="str">
            <v>POSTE T.  LINEA 12MTS 750 KGS</v>
          </cell>
          <cell r="B3982">
            <v>434000</v>
          </cell>
          <cell r="C3982" t="str">
            <v>UND</v>
          </cell>
          <cell r="D3982">
            <v>520800</v>
          </cell>
          <cell r="E3982">
            <v>83328</v>
          </cell>
          <cell r="F3982">
            <v>604128</v>
          </cell>
        </row>
        <row r="3983">
          <cell r="A3983" t="str">
            <v>POSTE T.LINEA 10MTS 1050KGR</v>
          </cell>
          <cell r="B3983">
            <v>384000</v>
          </cell>
          <cell r="C3983" t="str">
            <v>UND</v>
          </cell>
          <cell r="D3983">
            <v>460800</v>
          </cell>
          <cell r="E3983">
            <v>73728</v>
          </cell>
          <cell r="F3983">
            <v>534528</v>
          </cell>
        </row>
        <row r="3984">
          <cell r="A3984" t="str">
            <v>POSTE T.LINEA 10MTS 510KGR</v>
          </cell>
          <cell r="B3984">
            <v>242000</v>
          </cell>
          <cell r="C3984" t="str">
            <v>UND</v>
          </cell>
          <cell r="D3984">
            <v>290400</v>
          </cell>
          <cell r="E3984">
            <v>46464</v>
          </cell>
          <cell r="F3984">
            <v>336864</v>
          </cell>
        </row>
        <row r="3985">
          <cell r="A3985" t="str">
            <v>POSTE T.LINEA 10MTS 750KGR</v>
          </cell>
          <cell r="B3985">
            <v>302000</v>
          </cell>
          <cell r="C3985" t="str">
            <v>UND</v>
          </cell>
          <cell r="D3985">
            <v>362400</v>
          </cell>
          <cell r="E3985">
            <v>57984</v>
          </cell>
          <cell r="F3985">
            <v>420384</v>
          </cell>
        </row>
        <row r="3986">
          <cell r="A3986" t="str">
            <v>POSTE T.LINEA 12MTS 1050KGR</v>
          </cell>
          <cell r="B3986">
            <v>550000</v>
          </cell>
          <cell r="C3986" t="str">
            <v>UND</v>
          </cell>
          <cell r="D3986">
            <v>660000</v>
          </cell>
          <cell r="E3986">
            <v>105600</v>
          </cell>
          <cell r="F3986">
            <v>765600</v>
          </cell>
        </row>
        <row r="3987">
          <cell r="A3987" t="str">
            <v>POSTE T.LINEA 12MTS 510KGS</v>
          </cell>
          <cell r="B3987">
            <v>390000</v>
          </cell>
          <cell r="C3987" t="str">
            <v>UND</v>
          </cell>
          <cell r="D3987">
            <v>468000</v>
          </cell>
          <cell r="E3987">
            <v>74880</v>
          </cell>
          <cell r="F3987">
            <v>542880</v>
          </cell>
        </row>
        <row r="3988">
          <cell r="A3988" t="str">
            <v>POSTE T.LINEA 14 MTS 1050 KG</v>
          </cell>
          <cell r="B3988">
            <v>740000</v>
          </cell>
          <cell r="C3988" t="str">
            <v>UND</v>
          </cell>
          <cell r="D3988">
            <v>888000</v>
          </cell>
          <cell r="E3988">
            <v>142080</v>
          </cell>
          <cell r="F3988">
            <v>1030080</v>
          </cell>
        </row>
        <row r="3989">
          <cell r="A3989" t="str">
            <v>POSTE T.LINEA 14MTS 1350KGR</v>
          </cell>
          <cell r="B3989">
            <v>890000</v>
          </cell>
          <cell r="C3989" t="str">
            <v>UND</v>
          </cell>
          <cell r="D3989">
            <v>1068000</v>
          </cell>
          <cell r="E3989">
            <v>170880</v>
          </cell>
          <cell r="F3989">
            <v>1238880</v>
          </cell>
        </row>
        <row r="3990">
          <cell r="A3990" t="str">
            <v>POSTE T.LINEA 14MTS 750KGR</v>
          </cell>
          <cell r="B3990">
            <v>584000</v>
          </cell>
          <cell r="C3990" t="str">
            <v>UND</v>
          </cell>
          <cell r="D3990">
            <v>700800</v>
          </cell>
          <cell r="E3990">
            <v>112128</v>
          </cell>
          <cell r="F3990">
            <v>812928</v>
          </cell>
        </row>
        <row r="3991">
          <cell r="A3991" t="str">
            <v>POSTE T.LINEA 16MTS 1050KGR</v>
          </cell>
          <cell r="B3991">
            <v>707616</v>
          </cell>
          <cell r="C3991" t="str">
            <v>UND</v>
          </cell>
          <cell r="D3991">
            <v>849139.19999999995</v>
          </cell>
          <cell r="E3991">
            <v>135862.272</v>
          </cell>
          <cell r="F3991">
            <v>985001</v>
          </cell>
        </row>
        <row r="3992">
          <cell r="A3992" t="str">
            <v>POSTE T.LINEA 16MTS 750KGR</v>
          </cell>
          <cell r="B3992">
            <v>924000</v>
          </cell>
          <cell r="C3992" t="str">
            <v>UND</v>
          </cell>
          <cell r="D3992">
            <v>1108800</v>
          </cell>
          <cell r="E3992">
            <v>177408</v>
          </cell>
          <cell r="F3992">
            <v>1286208</v>
          </cell>
        </row>
        <row r="3993">
          <cell r="A3993" t="str">
            <v>POSTE T.LINEA 8MTS 1050KRG</v>
          </cell>
          <cell r="B3993">
            <v>217000</v>
          </cell>
          <cell r="C3993" t="str">
            <v>UND</v>
          </cell>
          <cell r="D3993">
            <v>260400</v>
          </cell>
          <cell r="E3993">
            <v>41664</v>
          </cell>
          <cell r="F3993">
            <v>302064</v>
          </cell>
        </row>
        <row r="3994">
          <cell r="A3994" t="str">
            <v>POSTE T.LINEA 8MTS 510KRG</v>
          </cell>
          <cell r="B3994">
            <v>174000</v>
          </cell>
          <cell r="C3994" t="str">
            <v>UND</v>
          </cell>
          <cell r="D3994">
            <v>208800</v>
          </cell>
          <cell r="E3994">
            <v>33408</v>
          </cell>
          <cell r="F3994">
            <v>242208</v>
          </cell>
        </row>
        <row r="3995">
          <cell r="A3995" t="str">
            <v>POSTE T.LINEA 8MTS 750KRG</v>
          </cell>
          <cell r="B3995">
            <v>194000</v>
          </cell>
          <cell r="C3995" t="str">
            <v>UND</v>
          </cell>
          <cell r="D3995">
            <v>232800</v>
          </cell>
          <cell r="E3995">
            <v>37248</v>
          </cell>
          <cell r="F3995">
            <v>270048</v>
          </cell>
        </row>
        <row r="3996">
          <cell r="A3996" t="str">
            <v>POSTE T.LINEA 9MTS 510KGR</v>
          </cell>
          <cell r="B3996">
            <v>198000</v>
          </cell>
          <cell r="C3996" t="str">
            <v>UND</v>
          </cell>
          <cell r="D3996">
            <v>237600</v>
          </cell>
          <cell r="E3996">
            <v>38016</v>
          </cell>
          <cell r="F3996">
            <v>275616</v>
          </cell>
        </row>
        <row r="3997">
          <cell r="A3997" t="str">
            <v>POSTE T: A.P. 10MTS 510KGR</v>
          </cell>
          <cell r="B3997">
            <v>242000</v>
          </cell>
          <cell r="C3997" t="str">
            <v>UND</v>
          </cell>
          <cell r="D3997">
            <v>290400</v>
          </cell>
          <cell r="E3997">
            <v>46464</v>
          </cell>
          <cell r="F3997">
            <v>336864</v>
          </cell>
        </row>
        <row r="3998">
          <cell r="A3998" t="str">
            <v>POSTE T:A.P. 12MTS 510KGR</v>
          </cell>
          <cell r="B3998">
            <v>429000</v>
          </cell>
          <cell r="C3998" t="str">
            <v>UND</v>
          </cell>
          <cell r="D3998">
            <v>514800</v>
          </cell>
          <cell r="E3998">
            <v>82368</v>
          </cell>
          <cell r="F3998">
            <v>597168</v>
          </cell>
        </row>
        <row r="3999">
          <cell r="A3999" t="str">
            <v>POSTE T:A.P. 14MTS 510KGR</v>
          </cell>
          <cell r="B3999">
            <v>455000</v>
          </cell>
          <cell r="C3999" t="str">
            <v>UND</v>
          </cell>
          <cell r="D3999">
            <v>546000</v>
          </cell>
          <cell r="E3999">
            <v>87360</v>
          </cell>
          <cell r="F3999">
            <v>633360</v>
          </cell>
        </row>
        <row r="4000">
          <cell r="A4000" t="str">
            <v>POSTE T:A.P. 14MTS 750KGR</v>
          </cell>
          <cell r="B4000">
            <v>575000</v>
          </cell>
          <cell r="C4000" t="str">
            <v>UND</v>
          </cell>
          <cell r="D4000">
            <v>690000</v>
          </cell>
          <cell r="E4000">
            <v>110400</v>
          </cell>
          <cell r="F4000">
            <v>800400</v>
          </cell>
        </row>
        <row r="4001">
          <cell r="A4001" t="str">
            <v>POSTE T:A.P. 8MTS 510KGR</v>
          </cell>
          <cell r="B4001">
            <v>178000</v>
          </cell>
          <cell r="C4001" t="str">
            <v>UND</v>
          </cell>
          <cell r="D4001">
            <v>213600</v>
          </cell>
          <cell r="E4001">
            <v>34176</v>
          </cell>
          <cell r="F4001">
            <v>247776</v>
          </cell>
        </row>
        <row r="4002">
          <cell r="A4002" t="str">
            <v>POTENCIOMETRO</v>
          </cell>
          <cell r="B4002">
            <v>51000</v>
          </cell>
          <cell r="C4002" t="str">
            <v>UND</v>
          </cell>
          <cell r="D4002">
            <v>61200</v>
          </cell>
          <cell r="E4002">
            <v>9792</v>
          </cell>
          <cell r="F4002">
            <v>70992</v>
          </cell>
        </row>
        <row r="4003">
          <cell r="A4003" t="str">
            <v>PRENSA ESTOPA PE11 LEGRAND</v>
          </cell>
          <cell r="B4003">
            <v>504</v>
          </cell>
          <cell r="C4003" t="str">
            <v>UND</v>
          </cell>
          <cell r="D4003">
            <v>604.79999999999995</v>
          </cell>
          <cell r="E4003">
            <v>96.768000000000001</v>
          </cell>
          <cell r="F4003">
            <v>702</v>
          </cell>
        </row>
        <row r="4004">
          <cell r="A4004" t="str">
            <v>PRENSA ESTOPA PE16 LEGRAND</v>
          </cell>
          <cell r="B4004">
            <v>672</v>
          </cell>
          <cell r="C4004" t="str">
            <v>UND</v>
          </cell>
          <cell r="D4004">
            <v>806.4</v>
          </cell>
          <cell r="E4004">
            <v>129.024</v>
          </cell>
          <cell r="F4004">
            <v>935</v>
          </cell>
        </row>
        <row r="4005">
          <cell r="A4005" t="str">
            <v>PRENSA ESTOPA PE21 LEGRAND</v>
          </cell>
          <cell r="B4005">
            <v>1092</v>
          </cell>
          <cell r="C4005" t="str">
            <v>UND</v>
          </cell>
          <cell r="D4005">
            <v>1310.3999999999999</v>
          </cell>
          <cell r="E4005">
            <v>209.66399999999999</v>
          </cell>
          <cell r="F4005">
            <v>1520</v>
          </cell>
        </row>
        <row r="4006">
          <cell r="A4006" t="str">
            <v>PRENSA ESTOPA PE29 LEGRAND</v>
          </cell>
          <cell r="B4006">
            <v>2548</v>
          </cell>
          <cell r="C4006" t="str">
            <v>UND</v>
          </cell>
          <cell r="D4006">
            <v>3057.6</v>
          </cell>
          <cell r="E4006">
            <v>489.21600000000001</v>
          </cell>
          <cell r="F4006">
            <v>3547</v>
          </cell>
        </row>
        <row r="4007">
          <cell r="A4007" t="str">
            <v>PRENSA ESTOPA PE36 LEGRAND</v>
          </cell>
          <cell r="B4007">
            <v>3822</v>
          </cell>
          <cell r="C4007" t="str">
            <v>UND</v>
          </cell>
          <cell r="D4007">
            <v>4586.3999999999996</v>
          </cell>
          <cell r="E4007">
            <v>733.82399999999996</v>
          </cell>
          <cell r="F4007">
            <v>5320</v>
          </cell>
        </row>
        <row r="4008">
          <cell r="A4008" t="str">
            <v>PRENSA ESTOPA STB 13.5KM</v>
          </cell>
          <cell r="B4008">
            <v>2646</v>
          </cell>
          <cell r="C4008" t="str">
            <v>UND</v>
          </cell>
          <cell r="D4008">
            <v>3175.2</v>
          </cell>
          <cell r="E4008">
            <v>508.03199999999998</v>
          </cell>
          <cell r="F4008">
            <v>3683</v>
          </cell>
        </row>
        <row r="4009">
          <cell r="A4009" t="str">
            <v>PRENSA ESTOPA STB 16KM</v>
          </cell>
          <cell r="B4009">
            <v>2646</v>
          </cell>
          <cell r="C4009" t="str">
            <v>UND</v>
          </cell>
          <cell r="D4009">
            <v>3175.2</v>
          </cell>
          <cell r="E4009">
            <v>508.03199999999998</v>
          </cell>
          <cell r="F4009">
            <v>3683</v>
          </cell>
        </row>
        <row r="4010">
          <cell r="A4010" t="str">
            <v>PRENSA ESTOPA STB 21</v>
          </cell>
          <cell r="B4010">
            <v>3213</v>
          </cell>
          <cell r="C4010" t="str">
            <v>UND</v>
          </cell>
          <cell r="D4010">
            <v>3855.6</v>
          </cell>
          <cell r="E4010">
            <v>616.89599999999996</v>
          </cell>
          <cell r="F4010">
            <v>4472</v>
          </cell>
        </row>
        <row r="4011">
          <cell r="A4011" t="str">
            <v>PRENSA ESTOPA STB36 KM</v>
          </cell>
          <cell r="B4011">
            <v>11277</v>
          </cell>
          <cell r="C4011" t="str">
            <v>UND</v>
          </cell>
          <cell r="D4011">
            <v>13532.4</v>
          </cell>
          <cell r="E4011">
            <v>2165.1840000000002</v>
          </cell>
          <cell r="F4011">
            <v>15698</v>
          </cell>
        </row>
        <row r="4012">
          <cell r="A4012" t="str">
            <v>PRENSACABLE</v>
          </cell>
          <cell r="B4012">
            <v>120</v>
          </cell>
          <cell r="C4012" t="str">
            <v>UND</v>
          </cell>
          <cell r="D4012">
            <v>144</v>
          </cell>
          <cell r="E4012">
            <v>23.04</v>
          </cell>
          <cell r="F4012">
            <v>167</v>
          </cell>
        </row>
        <row r="4013">
          <cell r="A4013" t="str">
            <v>PRESOSTATO 1 A100 LIBRAS PEN</v>
          </cell>
          <cell r="B4013">
            <v>6000</v>
          </cell>
          <cell r="C4013" t="str">
            <v>UND</v>
          </cell>
          <cell r="D4013">
            <v>7200</v>
          </cell>
          <cell r="E4013">
            <v>1152</v>
          </cell>
          <cell r="F4013">
            <v>8352</v>
          </cell>
        </row>
        <row r="4014">
          <cell r="A4014" t="str">
            <v>PRESOSTATO DE PISTON PARA ACEITE</v>
          </cell>
          <cell r="B4014">
            <v>418500</v>
          </cell>
          <cell r="C4014" t="str">
            <v>UND</v>
          </cell>
          <cell r="D4014">
            <v>502200</v>
          </cell>
          <cell r="E4014">
            <v>80352</v>
          </cell>
          <cell r="F4014">
            <v>582552</v>
          </cell>
        </row>
        <row r="4015">
          <cell r="A4015" t="str">
            <v>PRESOSTATO RANGO PRESION 100-200PSI</v>
          </cell>
          <cell r="B4015">
            <v>25000</v>
          </cell>
          <cell r="C4015" t="str">
            <v>UND</v>
          </cell>
          <cell r="D4015">
            <v>30000</v>
          </cell>
          <cell r="E4015">
            <v>4800</v>
          </cell>
          <cell r="F4015">
            <v>34800</v>
          </cell>
        </row>
        <row r="4016">
          <cell r="A4016" t="str">
            <v>PRESOSTATO RANGO PRESION 65-200</v>
          </cell>
          <cell r="B4016">
            <v>88000</v>
          </cell>
          <cell r="C4016" t="str">
            <v>UND</v>
          </cell>
          <cell r="D4016">
            <v>105600</v>
          </cell>
          <cell r="E4016">
            <v>16896</v>
          </cell>
          <cell r="F4016">
            <v>122496</v>
          </cell>
        </row>
        <row r="4017">
          <cell r="A4017" t="str">
            <v>PROBADOR FASE 2 PUNTOS PIA</v>
          </cell>
          <cell r="B4017">
            <v>992.59997558593795</v>
          </cell>
          <cell r="C4017" t="str">
            <v>UND</v>
          </cell>
          <cell r="D4017">
            <v>1191.1199707031255</v>
          </cell>
          <cell r="E4017">
            <v>190.5791953125001</v>
          </cell>
          <cell r="F4017">
            <v>1382</v>
          </cell>
        </row>
        <row r="4018">
          <cell r="A4018" t="str">
            <v>PRODUCTOS 3M</v>
          </cell>
          <cell r="C4018" t="str">
            <v>UND</v>
          </cell>
          <cell r="D4018">
            <v>0</v>
          </cell>
          <cell r="E4018">
            <v>0</v>
          </cell>
          <cell r="F4018">
            <v>0</v>
          </cell>
        </row>
        <row r="4019">
          <cell r="A4019" t="str">
            <v>PROGRAMADOR CICLO DIARIO</v>
          </cell>
          <cell r="B4019">
            <v>120743</v>
          </cell>
          <cell r="C4019" t="str">
            <v>UND</v>
          </cell>
          <cell r="D4019">
            <v>144891.6</v>
          </cell>
          <cell r="E4019">
            <v>23182.656000000003</v>
          </cell>
          <cell r="F4019">
            <v>168074</v>
          </cell>
        </row>
        <row r="4020">
          <cell r="A4020" t="str">
            <v>PROGRAMADOR DIARIO 24 HORAS 110/220V 16A</v>
          </cell>
          <cell r="B4020">
            <v>118000</v>
          </cell>
          <cell r="C4020" t="str">
            <v>UND</v>
          </cell>
          <cell r="D4020">
            <v>141600</v>
          </cell>
          <cell r="E4020">
            <v>22656</v>
          </cell>
          <cell r="F4020">
            <v>164256</v>
          </cell>
        </row>
        <row r="4021">
          <cell r="A4021" t="str">
            <v>PROGRAMADOR SEMANAL 7DIAS 220VAC 16AM MG</v>
          </cell>
          <cell r="B4021">
            <v>140000</v>
          </cell>
          <cell r="C4021" t="str">
            <v>UND</v>
          </cell>
          <cell r="D4021">
            <v>168000</v>
          </cell>
          <cell r="E4021">
            <v>26880</v>
          </cell>
          <cell r="F4021">
            <v>194880</v>
          </cell>
        </row>
        <row r="4022">
          <cell r="A4022" t="str">
            <v>PROTECTOR PARA BOMBILLO</v>
          </cell>
          <cell r="B4022">
            <v>518</v>
          </cell>
          <cell r="C4022" t="str">
            <v>UND</v>
          </cell>
          <cell r="D4022">
            <v>621.6</v>
          </cell>
          <cell r="E4022">
            <v>99.456000000000003</v>
          </cell>
          <cell r="F4022">
            <v>721</v>
          </cell>
        </row>
        <row r="4023">
          <cell r="A4023" t="str">
            <v>PROYECTOR CIRCULAR METAL HALIDE 400W</v>
          </cell>
          <cell r="B4023">
            <v>348000</v>
          </cell>
          <cell r="C4023" t="str">
            <v>UND</v>
          </cell>
          <cell r="D4023">
            <v>417600</v>
          </cell>
          <cell r="E4023">
            <v>66816</v>
          </cell>
          <cell r="F4023">
            <v>484416</v>
          </cell>
        </row>
        <row r="4024">
          <cell r="A4024" t="str">
            <v>PROYECTOR CIRCULAR Na 70w ILL</v>
          </cell>
          <cell r="B4024">
            <v>149000</v>
          </cell>
          <cell r="C4024" t="str">
            <v>UND</v>
          </cell>
          <cell r="D4024">
            <v>178800</v>
          </cell>
          <cell r="E4024">
            <v>28608</v>
          </cell>
          <cell r="F4024">
            <v>207408</v>
          </cell>
        </row>
        <row r="4025">
          <cell r="A4025" t="str">
            <v>PROYECTOR RECT. RRA METALHALIDE 250 W</v>
          </cell>
          <cell r="B4025">
            <v>438000</v>
          </cell>
          <cell r="C4025" t="str">
            <v>UND</v>
          </cell>
          <cell r="D4025">
            <v>525600</v>
          </cell>
          <cell r="E4025">
            <v>84096</v>
          </cell>
          <cell r="F4025">
            <v>609696</v>
          </cell>
        </row>
        <row r="4026">
          <cell r="A4026" t="str">
            <v>PUENTE ANARANJADO /CORTOCIRCUITO BORNES</v>
          </cell>
          <cell r="B4026">
            <v>759</v>
          </cell>
          <cell r="C4026" t="str">
            <v>UND</v>
          </cell>
          <cell r="D4026">
            <v>910.8</v>
          </cell>
          <cell r="E4026">
            <v>145.72800000000001</v>
          </cell>
          <cell r="F4026">
            <v>1057</v>
          </cell>
        </row>
        <row r="4027">
          <cell r="A4027" t="str">
            <v>PUENTES GRIS ADYACENTES WAGO</v>
          </cell>
          <cell r="B4027">
            <v>759</v>
          </cell>
          <cell r="C4027" t="str">
            <v>UND</v>
          </cell>
          <cell r="D4027">
            <v>910.8</v>
          </cell>
          <cell r="E4027">
            <v>145.72800000000001</v>
          </cell>
          <cell r="F4027">
            <v>1057</v>
          </cell>
        </row>
        <row r="4028">
          <cell r="A4028" t="str">
            <v>PUESTA TIERRA  PARA SECC. SBC-636</v>
          </cell>
          <cell r="B4028">
            <v>1800000</v>
          </cell>
          <cell r="C4028" t="str">
            <v>UND</v>
          </cell>
          <cell r="D4028">
            <v>2160000</v>
          </cell>
          <cell r="E4028">
            <v>345600</v>
          </cell>
          <cell r="F4028">
            <v>2505600</v>
          </cell>
        </row>
        <row r="4029">
          <cell r="A4029" t="str">
            <v>PUESTA TIERRA SECCIO. SBC-617 HORIZONTAL</v>
          </cell>
          <cell r="B4029">
            <v>1100000</v>
          </cell>
          <cell r="C4029" t="str">
            <v>UND</v>
          </cell>
          <cell r="D4029">
            <v>1320000</v>
          </cell>
          <cell r="E4029">
            <v>211200</v>
          </cell>
          <cell r="F4029">
            <v>1531200</v>
          </cell>
        </row>
        <row r="4030">
          <cell r="A4030" t="str">
            <v>PUESTA TIERRA SECCIONADOR VERT.SBC617</v>
          </cell>
          <cell r="B4030">
            <v>1100000</v>
          </cell>
          <cell r="C4030" t="str">
            <v>UND</v>
          </cell>
          <cell r="D4030">
            <v>1320000</v>
          </cell>
          <cell r="E4030">
            <v>211200</v>
          </cell>
          <cell r="F4030">
            <v>1531200</v>
          </cell>
        </row>
        <row r="4031">
          <cell r="A4031" t="str">
            <v>PUESTO MANDO PEDAL 2CONTACTOS AC</v>
          </cell>
          <cell r="B4031">
            <v>105000</v>
          </cell>
          <cell r="C4031" t="str">
            <v>UND</v>
          </cell>
          <cell r="D4031">
            <v>126000</v>
          </cell>
          <cell r="E4031">
            <v>20160</v>
          </cell>
          <cell r="F4031">
            <v>146160</v>
          </cell>
        </row>
        <row r="4032">
          <cell r="A4032" t="str">
            <v>PUESTO MANDO PEDAL 2CONTACTOS AC</v>
          </cell>
          <cell r="B4032">
            <v>194000</v>
          </cell>
          <cell r="C4032" t="str">
            <v>UND</v>
          </cell>
          <cell r="D4032">
            <v>232800</v>
          </cell>
          <cell r="E4032">
            <v>37248</v>
          </cell>
          <cell r="F4032">
            <v>270048</v>
          </cell>
        </row>
        <row r="4033">
          <cell r="A4033" t="str">
            <v>PULSADOR ABB RK 723-007-AP</v>
          </cell>
          <cell r="B4033">
            <v>350000</v>
          </cell>
          <cell r="C4033" t="str">
            <v>UND</v>
          </cell>
          <cell r="D4033">
            <v>420000</v>
          </cell>
          <cell r="E4033">
            <v>67200</v>
          </cell>
          <cell r="F4033">
            <v>487200</v>
          </cell>
        </row>
        <row r="4034">
          <cell r="A4034" t="str">
            <v>PULSADOR AMARILLO 22 MM</v>
          </cell>
          <cell r="B4034">
            <v>24300</v>
          </cell>
          <cell r="C4034" t="str">
            <v>UND</v>
          </cell>
          <cell r="D4034">
            <v>29160</v>
          </cell>
          <cell r="E4034">
            <v>4665.6000000000004</v>
          </cell>
          <cell r="F4034">
            <v>33826</v>
          </cell>
        </row>
        <row r="4035">
          <cell r="A4035" t="str">
            <v>PULSADOR CON CAPUCHON PARADA</v>
          </cell>
          <cell r="B4035">
            <v>66000</v>
          </cell>
          <cell r="C4035" t="str">
            <v>UND</v>
          </cell>
          <cell r="D4035">
            <v>79200</v>
          </cell>
          <cell r="E4035">
            <v>12672</v>
          </cell>
          <cell r="F4035">
            <v>91872</v>
          </cell>
        </row>
        <row r="4036">
          <cell r="A4036" t="str">
            <v>PULSADOR CON REOLDANA TERMOPLASTICA AJUS</v>
          </cell>
          <cell r="B4036">
            <v>22200</v>
          </cell>
          <cell r="C4036" t="str">
            <v>UND</v>
          </cell>
          <cell r="D4036">
            <v>26640</v>
          </cell>
          <cell r="E4036">
            <v>4262.3999999999996</v>
          </cell>
          <cell r="F4036">
            <v>30902</v>
          </cell>
        </row>
        <row r="4037">
          <cell r="A4037" t="str">
            <v>PULSADOR CON RETORNO 1A NEGRO</v>
          </cell>
          <cell r="B4037">
            <v>21000</v>
          </cell>
          <cell r="C4037" t="str">
            <v>UND</v>
          </cell>
          <cell r="D4037">
            <v>25200</v>
          </cell>
          <cell r="E4037">
            <v>4032</v>
          </cell>
          <cell r="F4037">
            <v>29232</v>
          </cell>
        </row>
        <row r="4038">
          <cell r="A4038" t="str">
            <v>PULSADOR CON RETORNO 1C ROJO</v>
          </cell>
          <cell r="B4038">
            <v>21000</v>
          </cell>
          <cell r="C4038" t="str">
            <v>UND</v>
          </cell>
          <cell r="D4038">
            <v>25200</v>
          </cell>
          <cell r="E4038">
            <v>4032</v>
          </cell>
          <cell r="F4038">
            <v>29232</v>
          </cell>
        </row>
        <row r="4039">
          <cell r="A4039" t="str">
            <v>PULSADOR CON RETORNO 1NC VERDE</v>
          </cell>
          <cell r="B4039">
            <v>21000</v>
          </cell>
          <cell r="C4039" t="str">
            <v>UND</v>
          </cell>
          <cell r="D4039">
            <v>25200</v>
          </cell>
          <cell r="E4039">
            <v>4032</v>
          </cell>
          <cell r="F4039">
            <v>29232</v>
          </cell>
        </row>
        <row r="4040">
          <cell r="A4040" t="str">
            <v>PULSADOR DIRECTO &lt;380V.AMAR,SIN LAMPARA</v>
          </cell>
          <cell r="B4040">
            <v>77000</v>
          </cell>
          <cell r="C4040" t="str">
            <v>UND</v>
          </cell>
          <cell r="D4040">
            <v>92400</v>
          </cell>
          <cell r="E4040">
            <v>14784</v>
          </cell>
          <cell r="F4040">
            <v>107184</v>
          </cell>
        </row>
        <row r="4041">
          <cell r="A4041" t="str">
            <v>PULSADOR DIRECTO&lt;380V.ROJO SIN LAMPARA</v>
          </cell>
          <cell r="B4041">
            <v>77000</v>
          </cell>
          <cell r="C4041" t="str">
            <v>UND</v>
          </cell>
          <cell r="D4041">
            <v>92400</v>
          </cell>
          <cell r="E4041">
            <v>14784</v>
          </cell>
          <cell r="F4041">
            <v>107184</v>
          </cell>
        </row>
        <row r="4042">
          <cell r="A4042" t="str">
            <v>PULSADOR DIRECTO&lt;380V.VERDE SIN LAMPARA</v>
          </cell>
          <cell r="B4042">
            <v>77000</v>
          </cell>
          <cell r="C4042" t="str">
            <v>UND</v>
          </cell>
          <cell r="D4042">
            <v>92400</v>
          </cell>
          <cell r="E4042">
            <v>14784</v>
          </cell>
          <cell r="F4042">
            <v>107184</v>
          </cell>
        </row>
        <row r="4043">
          <cell r="A4043" t="str">
            <v>PULSADOR DOBLE ILUMINADO BT21TL TEND</v>
          </cell>
          <cell r="B4043">
            <v>6818</v>
          </cell>
          <cell r="C4043" t="str">
            <v>UND</v>
          </cell>
          <cell r="D4043">
            <v>8181.5999999999995</v>
          </cell>
          <cell r="E4043">
            <v>1309.056</v>
          </cell>
          <cell r="F4043">
            <v>9491</v>
          </cell>
        </row>
        <row r="4044">
          <cell r="A4044" t="str">
            <v>PULSADOR DOBLE KM</v>
          </cell>
          <cell r="B4044">
            <v>11000</v>
          </cell>
          <cell r="C4044" t="str">
            <v>UND</v>
          </cell>
          <cell r="D4044">
            <v>13200</v>
          </cell>
          <cell r="E4044">
            <v>2112</v>
          </cell>
          <cell r="F4044">
            <v>15312</v>
          </cell>
        </row>
        <row r="4045">
          <cell r="A4045" t="str">
            <v>PULSADOR DOBLE LAMPARA 30MM TENA</v>
          </cell>
          <cell r="B4045">
            <v>6000</v>
          </cell>
          <cell r="C4045" t="str">
            <v>UND</v>
          </cell>
          <cell r="D4045">
            <v>7200</v>
          </cell>
          <cell r="E4045">
            <v>1152</v>
          </cell>
          <cell r="F4045">
            <v>8352</v>
          </cell>
        </row>
        <row r="4046">
          <cell r="A4046" t="str">
            <v>PULSADOR DOBLE LAMPARA 3SA8800-OAB11</v>
          </cell>
          <cell r="B4046">
            <v>47200</v>
          </cell>
          <cell r="C4046" t="str">
            <v>UND</v>
          </cell>
          <cell r="D4046">
            <v>56640</v>
          </cell>
          <cell r="E4046">
            <v>9062.4</v>
          </cell>
          <cell r="F4046">
            <v>65702</v>
          </cell>
        </row>
        <row r="4047">
          <cell r="A4047" t="str">
            <v>PULSADOR DOBLE LAMPARA3SA8800-OEB11 230V</v>
          </cell>
          <cell r="B4047">
            <v>104600</v>
          </cell>
          <cell r="C4047" t="str">
            <v>UND</v>
          </cell>
          <cell r="D4047">
            <v>125520</v>
          </cell>
          <cell r="E4047">
            <v>20083.2</v>
          </cell>
          <cell r="F4047">
            <v>145603</v>
          </cell>
        </row>
        <row r="4048">
          <cell r="A4048" t="str">
            <v>PULSADOR DOBLE MK</v>
          </cell>
          <cell r="B4048">
            <v>6000</v>
          </cell>
          <cell r="C4048" t="str">
            <v>UND</v>
          </cell>
          <cell r="D4048">
            <v>7200</v>
          </cell>
          <cell r="E4048">
            <v>1152</v>
          </cell>
          <cell r="F4048">
            <v>8352</v>
          </cell>
        </row>
        <row r="4049">
          <cell r="A4049" t="str">
            <v>PULSADOR DOBLE PARA TIMBRE</v>
          </cell>
          <cell r="B4049">
            <v>6460</v>
          </cell>
          <cell r="C4049" t="str">
            <v>UND</v>
          </cell>
          <cell r="D4049">
            <v>7752</v>
          </cell>
          <cell r="E4049">
            <v>1240.32</v>
          </cell>
          <cell r="F4049">
            <v>8992</v>
          </cell>
        </row>
        <row r="4050">
          <cell r="A4050" t="str">
            <v>PULSADOR DOBLE TIMBRE L/P</v>
          </cell>
          <cell r="B4050">
            <v>9690</v>
          </cell>
          <cell r="C4050" t="str">
            <v>UND</v>
          </cell>
          <cell r="D4050">
            <v>11628</v>
          </cell>
          <cell r="E4050">
            <v>1860.48</v>
          </cell>
          <cell r="F4050">
            <v>13488</v>
          </cell>
        </row>
        <row r="4051">
          <cell r="A4051" t="str">
            <v>PULSADOR HONGO 22MM PZE4N2PB AGUT</v>
          </cell>
          <cell r="B4051">
            <v>14000</v>
          </cell>
          <cell r="C4051" t="str">
            <v>UND</v>
          </cell>
          <cell r="D4051">
            <v>16800</v>
          </cell>
          <cell r="E4051">
            <v>2688</v>
          </cell>
          <cell r="F4051">
            <v>19488</v>
          </cell>
        </row>
        <row r="4052">
          <cell r="A4052" t="str">
            <v>PULSADOR LUMINOSO AMARILL250V 2.4WS/LAMP</v>
          </cell>
          <cell r="B4052">
            <v>77000</v>
          </cell>
          <cell r="C4052" t="str">
            <v>UND</v>
          </cell>
          <cell r="D4052">
            <v>92400</v>
          </cell>
          <cell r="E4052">
            <v>14784</v>
          </cell>
          <cell r="F4052">
            <v>107184</v>
          </cell>
        </row>
        <row r="4053">
          <cell r="A4053" t="str">
            <v>PULSADOR LUMINOSO ROJO 250V 2.4WSIN LAMP</v>
          </cell>
          <cell r="B4053">
            <v>77000</v>
          </cell>
          <cell r="C4053" t="str">
            <v>UND</v>
          </cell>
          <cell r="D4053">
            <v>92400</v>
          </cell>
          <cell r="E4053">
            <v>14784</v>
          </cell>
          <cell r="F4053">
            <v>107184</v>
          </cell>
        </row>
        <row r="4054">
          <cell r="A4054" t="str">
            <v>PULSADOR LUMINOSO ROJO+1NC</v>
          </cell>
          <cell r="B4054">
            <v>53200</v>
          </cell>
          <cell r="C4054" t="str">
            <v>UND</v>
          </cell>
          <cell r="D4054">
            <v>63840</v>
          </cell>
          <cell r="E4054">
            <v>10214.4</v>
          </cell>
          <cell r="F4054">
            <v>74054</v>
          </cell>
        </row>
        <row r="4055">
          <cell r="A4055" t="str">
            <v>PULSADOR LUMINOSO VERDE + 1NA</v>
          </cell>
          <cell r="B4055">
            <v>53200</v>
          </cell>
          <cell r="C4055" t="str">
            <v>UND</v>
          </cell>
          <cell r="D4055">
            <v>63840</v>
          </cell>
          <cell r="E4055">
            <v>10214.4</v>
          </cell>
          <cell r="F4055">
            <v>74054</v>
          </cell>
        </row>
        <row r="4056">
          <cell r="A4056" t="str">
            <v>PULSADOR LUMINOSO VERDE 250V 2.4W S/LAMP</v>
          </cell>
          <cell r="B4056">
            <v>77000</v>
          </cell>
          <cell r="C4056" t="str">
            <v>UND</v>
          </cell>
          <cell r="D4056">
            <v>92400</v>
          </cell>
          <cell r="E4056">
            <v>14784</v>
          </cell>
          <cell r="F4056">
            <v>107184</v>
          </cell>
        </row>
        <row r="4057">
          <cell r="A4057" t="str">
            <v>PULSADOR LUMINOSO VERDE KM</v>
          </cell>
          <cell r="B4057">
            <v>31752</v>
          </cell>
          <cell r="C4057" t="str">
            <v>UND</v>
          </cell>
          <cell r="D4057">
            <v>38102.400000000001</v>
          </cell>
          <cell r="E4057">
            <v>6096.384</v>
          </cell>
          <cell r="F4057">
            <v>44199</v>
          </cell>
        </row>
        <row r="4058">
          <cell r="A4058" t="str">
            <v>PULSADOR NEGRO + 1NA 3SB3202-0AA11</v>
          </cell>
          <cell r="B4058">
            <v>22900</v>
          </cell>
          <cell r="C4058" t="str">
            <v>UND</v>
          </cell>
          <cell r="D4058">
            <v>27480</v>
          </cell>
          <cell r="E4058">
            <v>4396.8</v>
          </cell>
          <cell r="F4058">
            <v>31877</v>
          </cell>
        </row>
        <row r="4059">
          <cell r="A4059" t="str">
            <v>PULSADOR NEGRO OPACO+1NA</v>
          </cell>
          <cell r="B4059">
            <v>22900</v>
          </cell>
          <cell r="C4059" t="str">
            <v>UND</v>
          </cell>
          <cell r="D4059">
            <v>27480</v>
          </cell>
          <cell r="E4059">
            <v>4396.8</v>
          </cell>
          <cell r="F4059">
            <v>31877</v>
          </cell>
        </row>
        <row r="4060">
          <cell r="A4060" t="str">
            <v>PULSADOR PARA TIMBRE</v>
          </cell>
          <cell r="B4060">
            <v>3240</v>
          </cell>
          <cell r="C4060" t="str">
            <v>UND</v>
          </cell>
          <cell r="D4060">
            <v>3888</v>
          </cell>
          <cell r="E4060">
            <v>622.08000000000004</v>
          </cell>
          <cell r="F4060">
            <v>4510</v>
          </cell>
        </row>
        <row r="4061">
          <cell r="A4061" t="str">
            <v>PULSADOR PARA TIMBRE</v>
          </cell>
          <cell r="B4061">
            <v>3940</v>
          </cell>
          <cell r="C4061" t="str">
            <v>UND</v>
          </cell>
          <cell r="D4061">
            <v>4728</v>
          </cell>
          <cell r="E4061">
            <v>756.48</v>
          </cell>
          <cell r="F4061">
            <v>5484</v>
          </cell>
        </row>
        <row r="4062">
          <cell r="A4062" t="str">
            <v>PULSADOR PARA TIMBRE LUZ PILOTO</v>
          </cell>
          <cell r="B4062">
            <v>6810</v>
          </cell>
          <cell r="C4062" t="str">
            <v>UND</v>
          </cell>
          <cell r="D4062">
            <v>8172</v>
          </cell>
          <cell r="E4062">
            <v>1307.52</v>
          </cell>
          <cell r="F4062">
            <v>9480</v>
          </cell>
        </row>
        <row r="4063">
          <cell r="A4063" t="str">
            <v>PULSADOR PARA TIMBRE LUZ PILOTO</v>
          </cell>
          <cell r="B4063">
            <v>8150</v>
          </cell>
          <cell r="C4063" t="str">
            <v>UND</v>
          </cell>
          <cell r="D4063">
            <v>9780</v>
          </cell>
          <cell r="E4063">
            <v>1564.8</v>
          </cell>
          <cell r="F4063">
            <v>11345</v>
          </cell>
        </row>
        <row r="4064">
          <cell r="A4064" t="str">
            <v>PULSADOR PARA TIMBRE LUZ PILOTO</v>
          </cell>
          <cell r="B4064">
            <v>9990</v>
          </cell>
          <cell r="C4064" t="str">
            <v>UND</v>
          </cell>
          <cell r="D4064">
            <v>11988</v>
          </cell>
          <cell r="E4064">
            <v>1918.08</v>
          </cell>
          <cell r="F4064">
            <v>13906</v>
          </cell>
        </row>
        <row r="4065">
          <cell r="A4065" t="str">
            <v>PULSADOR PARA TIMBRE LUZ PILOTO</v>
          </cell>
          <cell r="B4065">
            <v>9990</v>
          </cell>
          <cell r="C4065" t="str">
            <v>UND</v>
          </cell>
          <cell r="D4065">
            <v>11988</v>
          </cell>
          <cell r="E4065">
            <v>1918.08</v>
          </cell>
          <cell r="F4065">
            <v>13906</v>
          </cell>
        </row>
        <row r="4066">
          <cell r="A4066" t="str">
            <v>PULSADOR RASANTE ROJO 22 MM ABB</v>
          </cell>
          <cell r="B4066">
            <v>8400</v>
          </cell>
          <cell r="C4066" t="str">
            <v>UND</v>
          </cell>
          <cell r="D4066">
            <v>10080</v>
          </cell>
          <cell r="E4066">
            <v>1612.8</v>
          </cell>
          <cell r="F4066">
            <v>11693</v>
          </cell>
        </row>
        <row r="4067">
          <cell r="A4067" t="str">
            <v>PULSADOR RASANTE UN CONTACTO</v>
          </cell>
          <cell r="B4067">
            <v>60000</v>
          </cell>
          <cell r="C4067" t="str">
            <v>UND</v>
          </cell>
          <cell r="D4067">
            <v>72000</v>
          </cell>
          <cell r="E4067">
            <v>11520</v>
          </cell>
          <cell r="F4067">
            <v>83520</v>
          </cell>
        </row>
        <row r="4068">
          <cell r="A4068" t="str">
            <v>PULSADOR RASANTE VERDE 22 MM ABB</v>
          </cell>
          <cell r="B4068">
            <v>8400</v>
          </cell>
          <cell r="C4068" t="str">
            <v>UND</v>
          </cell>
          <cell r="D4068">
            <v>10080</v>
          </cell>
          <cell r="E4068">
            <v>1612.8</v>
          </cell>
          <cell r="F4068">
            <v>11693</v>
          </cell>
        </row>
        <row r="4069">
          <cell r="A4069" t="str">
            <v>PULSADOR ROJO</v>
          </cell>
          <cell r="B4069">
            <v>11840</v>
          </cell>
          <cell r="C4069" t="str">
            <v>UND</v>
          </cell>
          <cell r="D4069">
            <v>14208</v>
          </cell>
          <cell r="E4069">
            <v>2273.2800000000002</v>
          </cell>
          <cell r="F4069">
            <v>16481</v>
          </cell>
        </row>
        <row r="4070">
          <cell r="A4070" t="str">
            <v>PULSADOR ROJO ECO 22MM TEND</v>
          </cell>
          <cell r="B4070">
            <v>3045</v>
          </cell>
          <cell r="C4070" t="str">
            <v>UND</v>
          </cell>
          <cell r="D4070">
            <v>3654</v>
          </cell>
          <cell r="E4070">
            <v>584.64</v>
          </cell>
          <cell r="F4070">
            <v>4239</v>
          </cell>
        </row>
        <row r="4071">
          <cell r="A4071" t="str">
            <v>PULSADOR ROJO HONGO 22MM S/RT 40MM PLAST</v>
          </cell>
          <cell r="B4071">
            <v>15162</v>
          </cell>
          <cell r="C4071" t="str">
            <v>UND</v>
          </cell>
          <cell r="D4071">
            <v>18194.399999999998</v>
          </cell>
          <cell r="E4071">
            <v>2911.1039999999998</v>
          </cell>
          <cell r="F4071">
            <v>21106</v>
          </cell>
        </row>
        <row r="4072">
          <cell r="A4072" t="str">
            <v>PULSADOR ROJO HONGO 22MM S/RT METALICA B</v>
          </cell>
          <cell r="B4072">
            <v>19320</v>
          </cell>
          <cell r="C4072" t="str">
            <v>UND</v>
          </cell>
          <cell r="D4072">
            <v>23184</v>
          </cell>
          <cell r="E4072">
            <v>3709.44</v>
          </cell>
          <cell r="F4072">
            <v>26893</v>
          </cell>
        </row>
        <row r="4073">
          <cell r="A4073" t="str">
            <v>PULSADOR ROJO HONGO 40MM CON RET.3SB3203</v>
          </cell>
          <cell r="B4073">
            <v>44100</v>
          </cell>
          <cell r="C4073" t="str">
            <v>UND</v>
          </cell>
          <cell r="D4073">
            <v>52920</v>
          </cell>
          <cell r="E4073">
            <v>8467.2000000000007</v>
          </cell>
          <cell r="F4073">
            <v>61387</v>
          </cell>
        </row>
        <row r="4074">
          <cell r="A4074" t="str">
            <v>PULSADOR ROJO KM</v>
          </cell>
          <cell r="B4074">
            <v>11718</v>
          </cell>
          <cell r="C4074" t="str">
            <v>UND</v>
          </cell>
          <cell r="D4074">
            <v>14061.6</v>
          </cell>
          <cell r="E4074">
            <v>2249.8560000000002</v>
          </cell>
          <cell r="F4074">
            <v>16311</v>
          </cell>
        </row>
        <row r="4075">
          <cell r="A4075" t="str">
            <v>PULSADOR ROJO OPACO+1NC</v>
          </cell>
          <cell r="B4075">
            <v>22900</v>
          </cell>
          <cell r="C4075" t="str">
            <v>UND</v>
          </cell>
          <cell r="D4075">
            <v>27480</v>
          </cell>
          <cell r="E4075">
            <v>4396.8</v>
          </cell>
          <cell r="F4075">
            <v>31877</v>
          </cell>
        </row>
        <row r="4076">
          <cell r="A4076" t="str">
            <v>PULSADOR ROSANTE ROJO 22MM ABB</v>
          </cell>
          <cell r="B4076">
            <v>9382.7998046874982</v>
          </cell>
          <cell r="C4076" t="str">
            <v>UND</v>
          </cell>
          <cell r="D4076">
            <v>11259.359765624997</v>
          </cell>
          <cell r="E4076">
            <v>1801.4975624999995</v>
          </cell>
          <cell r="F4076">
            <v>13061</v>
          </cell>
        </row>
        <row r="4077">
          <cell r="A4077" t="str">
            <v>PULSADOR ROSANTE ROJO C/RETENCION 22MM A</v>
          </cell>
          <cell r="B4077">
            <v>12398.400390624998</v>
          </cell>
          <cell r="C4077" t="str">
            <v>UND</v>
          </cell>
          <cell r="D4077">
            <v>14878.080468749997</v>
          </cell>
          <cell r="E4077">
            <v>2380.4928749999995</v>
          </cell>
          <cell r="F4077">
            <v>17259</v>
          </cell>
        </row>
        <row r="4078">
          <cell r="A4078" t="str">
            <v>PULSADOR SALIENTE ROJO C/RETENCION</v>
          </cell>
          <cell r="B4078">
            <v>21409</v>
          </cell>
          <cell r="C4078" t="str">
            <v>UND</v>
          </cell>
          <cell r="D4078">
            <v>25690.799999999999</v>
          </cell>
          <cell r="E4078">
            <v>4110.5280000000002</v>
          </cell>
          <cell r="F4078">
            <v>29801</v>
          </cell>
        </row>
        <row r="4079">
          <cell r="A4079" t="str">
            <v>PULSADOR SATELITE ROJO  C/RETENCION 22MM</v>
          </cell>
          <cell r="B4079">
            <v>28819</v>
          </cell>
          <cell r="C4079" t="str">
            <v>UND</v>
          </cell>
          <cell r="D4079">
            <v>34582.799999999996</v>
          </cell>
          <cell r="E4079">
            <v>5533.2479999999996</v>
          </cell>
          <cell r="F4079">
            <v>40116</v>
          </cell>
        </row>
        <row r="4080">
          <cell r="A4080" t="str">
            <v>PULSADOR SATELITE VERDE LUMINOSO 22MM AB</v>
          </cell>
          <cell r="B4080">
            <v>25467.400390625004</v>
          </cell>
          <cell r="C4080" t="str">
            <v>UND</v>
          </cell>
          <cell r="D4080">
            <v>30560.880468750001</v>
          </cell>
          <cell r="E4080">
            <v>4889.7408750000004</v>
          </cell>
          <cell r="F4080">
            <v>35451</v>
          </cell>
        </row>
        <row r="4081">
          <cell r="A4081" t="str">
            <v>PULSADOR SETA ROJO</v>
          </cell>
          <cell r="B4081">
            <v>41000</v>
          </cell>
          <cell r="C4081" t="str">
            <v>UND</v>
          </cell>
          <cell r="D4081">
            <v>49200</v>
          </cell>
          <cell r="E4081">
            <v>7872</v>
          </cell>
          <cell r="F4081">
            <v>57072</v>
          </cell>
        </row>
        <row r="4082">
          <cell r="A4082" t="str">
            <v>PULSADOR TIMBRE BLANCO</v>
          </cell>
          <cell r="B4082">
            <v>3240</v>
          </cell>
          <cell r="C4082" t="str">
            <v>UND</v>
          </cell>
          <cell r="D4082">
            <v>3888</v>
          </cell>
          <cell r="E4082">
            <v>622.08000000000004</v>
          </cell>
          <cell r="F4082">
            <v>4510</v>
          </cell>
        </row>
        <row r="4083">
          <cell r="A4083" t="str">
            <v>PULSADOR TIMBRE BLANCO LUZ PILOTO</v>
          </cell>
          <cell r="B4083">
            <v>5920</v>
          </cell>
          <cell r="C4083" t="str">
            <v>UND</v>
          </cell>
          <cell r="D4083">
            <v>7104</v>
          </cell>
          <cell r="E4083">
            <v>1136.6400000000001</v>
          </cell>
          <cell r="F4083">
            <v>8241</v>
          </cell>
        </row>
        <row r="4084">
          <cell r="A4084" t="str">
            <v>PULSADOR TIMBRE LUZ PILOTO</v>
          </cell>
          <cell r="B4084">
            <v>5920</v>
          </cell>
          <cell r="C4084" t="str">
            <v>UND</v>
          </cell>
          <cell r="D4084">
            <v>7104</v>
          </cell>
          <cell r="E4084">
            <v>1136.6400000000001</v>
          </cell>
          <cell r="F4084">
            <v>8241</v>
          </cell>
        </row>
        <row r="4085">
          <cell r="A4085" t="str">
            <v>PULSADOR TIMBRE SENCILLO MARFIL FUTURA</v>
          </cell>
          <cell r="B4085">
            <v>1295</v>
          </cell>
          <cell r="C4085" t="str">
            <v>UND</v>
          </cell>
          <cell r="D4085">
            <v>1554</v>
          </cell>
          <cell r="E4085">
            <v>248.64000000000001</v>
          </cell>
          <cell r="F4085">
            <v>1803</v>
          </cell>
        </row>
        <row r="4086">
          <cell r="A4086" t="str">
            <v>PULSADOR VERDE ECO 22MM TEND</v>
          </cell>
          <cell r="B4086">
            <v>2392.5</v>
          </cell>
          <cell r="C4086" t="str">
            <v>UND</v>
          </cell>
          <cell r="D4086">
            <v>2871</v>
          </cell>
          <cell r="E4086">
            <v>459.36</v>
          </cell>
          <cell r="F4086">
            <v>3330</v>
          </cell>
        </row>
        <row r="4087">
          <cell r="A4087" t="str">
            <v>PULSADOR VERDE MARK</v>
          </cell>
          <cell r="B4087">
            <v>6000</v>
          </cell>
          <cell r="C4087" t="str">
            <v>UND</v>
          </cell>
          <cell r="D4087">
            <v>7200</v>
          </cell>
          <cell r="E4087">
            <v>1152</v>
          </cell>
          <cell r="F4087">
            <v>8352</v>
          </cell>
        </row>
        <row r="4088">
          <cell r="A4088" t="str">
            <v>PULSERA ANTIESTATICA 3M REF.2214</v>
          </cell>
          <cell r="B4088">
            <v>34899</v>
          </cell>
          <cell r="C4088" t="str">
            <v>UND</v>
          </cell>
          <cell r="D4088">
            <v>41878.799999999996</v>
          </cell>
          <cell r="E4088">
            <v>6700.6079999999993</v>
          </cell>
          <cell r="F4088">
            <v>48579</v>
          </cell>
        </row>
        <row r="4089">
          <cell r="A4089" t="str">
            <v>PUNTAS PARA PINZAS VOLTIAMPERIMETRICA</v>
          </cell>
          <cell r="B4089">
            <v>3080</v>
          </cell>
          <cell r="C4089" t="str">
            <v>UND</v>
          </cell>
          <cell r="D4089">
            <v>3696</v>
          </cell>
          <cell r="E4089">
            <v>591.36</v>
          </cell>
          <cell r="F4089">
            <v>4287</v>
          </cell>
        </row>
        <row r="4090">
          <cell r="A4090" t="str">
            <v>PUPITRE DE MANDO TB-CT</v>
          </cell>
          <cell r="B4090">
            <v>2040000</v>
          </cell>
          <cell r="C4090" t="str">
            <v>UND</v>
          </cell>
          <cell r="D4090">
            <v>2448000</v>
          </cell>
          <cell r="E4090">
            <v>391680</v>
          </cell>
          <cell r="F4090">
            <v>2839680</v>
          </cell>
        </row>
        <row r="4091">
          <cell r="A4091" t="str">
            <v>RACK CERRADO DE 180 CON ACCESORIOS</v>
          </cell>
          <cell r="B4091">
            <v>780000</v>
          </cell>
          <cell r="C4091" t="str">
            <v>UND</v>
          </cell>
          <cell r="D4091">
            <v>936000</v>
          </cell>
          <cell r="E4091">
            <v>149760</v>
          </cell>
          <cell r="F4091">
            <v>1085760</v>
          </cell>
        </row>
        <row r="4092">
          <cell r="A4092" t="str">
            <v>RECONECTADOR GVR 15KV</v>
          </cell>
          <cell r="B4092">
            <v>21156948</v>
          </cell>
          <cell r="C4092" t="str">
            <v>UND</v>
          </cell>
          <cell r="D4092">
            <v>25388337.599999998</v>
          </cell>
          <cell r="E4092">
            <v>4062134.0159999998</v>
          </cell>
          <cell r="F4092">
            <v>29450472</v>
          </cell>
        </row>
        <row r="4093">
          <cell r="A4093" t="str">
            <v>RECONECTADOR PMR 38KV</v>
          </cell>
          <cell r="B4093">
            <v>24000000</v>
          </cell>
          <cell r="C4093" t="str">
            <v>UND</v>
          </cell>
          <cell r="D4093">
            <v>28800000</v>
          </cell>
          <cell r="E4093">
            <v>4608000</v>
          </cell>
          <cell r="F4093">
            <v>33408000</v>
          </cell>
        </row>
        <row r="4094">
          <cell r="A4094" t="str">
            <v>RECONECTADORES GVR 38KV</v>
          </cell>
          <cell r="B4094">
            <v>28000000</v>
          </cell>
          <cell r="C4094" t="str">
            <v>UND</v>
          </cell>
          <cell r="D4094">
            <v>33600000</v>
          </cell>
          <cell r="E4094">
            <v>5376000</v>
          </cell>
          <cell r="F4094">
            <v>38976000</v>
          </cell>
        </row>
        <row r="4095">
          <cell r="A4095" t="str">
            <v>RECUBRIMIENTO E27</v>
          </cell>
          <cell r="B4095">
            <v>560</v>
          </cell>
          <cell r="C4095" t="str">
            <v>UND</v>
          </cell>
          <cell r="D4095">
            <v>672</v>
          </cell>
          <cell r="E4095">
            <v>107.52</v>
          </cell>
          <cell r="F4095">
            <v>780</v>
          </cell>
        </row>
        <row r="4096">
          <cell r="A4096" t="str">
            <v>RECUBRIMIENTO E27</v>
          </cell>
          <cell r="B4096">
            <v>863.79998779296898</v>
          </cell>
          <cell r="C4096" t="str">
            <v>UND</v>
          </cell>
          <cell r="D4096">
            <v>1036.5599853515628</v>
          </cell>
          <cell r="E4096">
            <v>165.84959765625004</v>
          </cell>
          <cell r="F4096">
            <v>1202</v>
          </cell>
        </row>
        <row r="4097">
          <cell r="A4097" t="str">
            <v>RECUBRIMIENTO PORCELANA E33</v>
          </cell>
          <cell r="B4097">
            <v>681.79998779296898</v>
          </cell>
          <cell r="C4097" t="str">
            <v>UND</v>
          </cell>
          <cell r="D4097">
            <v>818.1599853515628</v>
          </cell>
          <cell r="E4097">
            <v>130.90559765625005</v>
          </cell>
          <cell r="F4097">
            <v>949</v>
          </cell>
        </row>
        <row r="4098">
          <cell r="A4098" t="str">
            <v>REDUCCION AMERICANA 11/2"</v>
          </cell>
          <cell r="B4098">
            <v>12100</v>
          </cell>
          <cell r="C4098" t="str">
            <v>UND</v>
          </cell>
          <cell r="D4098">
            <v>14520</v>
          </cell>
          <cell r="E4098">
            <v>2323.2000000000003</v>
          </cell>
          <cell r="F4098">
            <v>16843</v>
          </cell>
        </row>
        <row r="4099">
          <cell r="A4099" t="str">
            <v>REDUCCION AMERICANA 2"</v>
          </cell>
          <cell r="B4099">
            <v>12100</v>
          </cell>
          <cell r="C4099" t="str">
            <v>UND</v>
          </cell>
          <cell r="D4099">
            <v>14520</v>
          </cell>
          <cell r="E4099">
            <v>2323.2000000000003</v>
          </cell>
          <cell r="F4099">
            <v>16843</v>
          </cell>
        </row>
        <row r="4100">
          <cell r="A4100" t="str">
            <v>REDUCCION IZQUIERDA 30-20CM</v>
          </cell>
          <cell r="B4100">
            <v>16422</v>
          </cell>
          <cell r="C4100" t="str">
            <v>UND</v>
          </cell>
          <cell r="D4100">
            <v>19706.399999999998</v>
          </cell>
          <cell r="E4100">
            <v>3153.0239999999999</v>
          </cell>
          <cell r="F4100">
            <v>22859</v>
          </cell>
        </row>
        <row r="4101">
          <cell r="A4101" t="str">
            <v>REDUCCION SIMETRICA 30-20CM</v>
          </cell>
          <cell r="B4101">
            <v>16800</v>
          </cell>
          <cell r="C4101" t="str">
            <v>UND</v>
          </cell>
          <cell r="D4101">
            <v>20160</v>
          </cell>
          <cell r="E4101">
            <v>3225.6</v>
          </cell>
          <cell r="F4101">
            <v>23386</v>
          </cell>
        </row>
        <row r="4102">
          <cell r="A4102" t="str">
            <v>REFERENCIADO P/BORNAS #1</v>
          </cell>
          <cell r="B4102">
            <v>27000</v>
          </cell>
          <cell r="C4102" t="str">
            <v>UND</v>
          </cell>
          <cell r="D4102">
            <v>32400</v>
          </cell>
          <cell r="E4102">
            <v>5184</v>
          </cell>
          <cell r="F4102">
            <v>37584</v>
          </cell>
        </row>
        <row r="4103">
          <cell r="A4103" t="str">
            <v>REFERENCIADO P/CABLE LETRAS A-Z 200A,200</v>
          </cell>
          <cell r="B4103">
            <v>265000</v>
          </cell>
          <cell r="C4103" t="str">
            <v>UND</v>
          </cell>
          <cell r="D4103">
            <v>318000</v>
          </cell>
          <cell r="E4103">
            <v>50880</v>
          </cell>
          <cell r="F4103">
            <v>368880</v>
          </cell>
        </row>
        <row r="4104">
          <cell r="A4104" t="str">
            <v>REFERENCIADO P/CABLE No 0</v>
          </cell>
          <cell r="B4104">
            <v>3500</v>
          </cell>
          <cell r="C4104" t="str">
            <v>UND</v>
          </cell>
          <cell r="D4104">
            <v>4200</v>
          </cell>
          <cell r="E4104">
            <v>672</v>
          </cell>
          <cell r="F4104">
            <v>4872</v>
          </cell>
        </row>
        <row r="4105">
          <cell r="A4105" t="str">
            <v>REFERENCIADO P/CABLE NUMERO0-9 200A,200V</v>
          </cell>
          <cell r="B4105">
            <v>145000</v>
          </cell>
          <cell r="C4105" t="str">
            <v>UND</v>
          </cell>
          <cell r="D4105">
            <v>174000</v>
          </cell>
          <cell r="E4105">
            <v>27840</v>
          </cell>
          <cell r="F4105">
            <v>201840</v>
          </cell>
        </row>
        <row r="4106">
          <cell r="A4106" t="str">
            <v>REFERENCIADO PARA BORNA #6 PTE X25X10 LE</v>
          </cell>
          <cell r="B4106">
            <v>9800</v>
          </cell>
          <cell r="C4106" t="str">
            <v>UND</v>
          </cell>
          <cell r="D4106">
            <v>11760</v>
          </cell>
          <cell r="E4106">
            <v>1881.6000000000001</v>
          </cell>
          <cell r="F4106">
            <v>13642</v>
          </cell>
        </row>
        <row r="4107">
          <cell r="A4107" t="str">
            <v>REFERENCIADO PARA DZ5 No 1</v>
          </cell>
          <cell r="B4107">
            <v>4000</v>
          </cell>
          <cell r="C4107" t="str">
            <v>UND</v>
          </cell>
          <cell r="D4107">
            <v>4800</v>
          </cell>
          <cell r="E4107">
            <v>768</v>
          </cell>
          <cell r="F4107">
            <v>5568</v>
          </cell>
        </row>
        <row r="4108">
          <cell r="A4108" t="str">
            <v>REFERENCIADO PARA DZ5 No 2</v>
          </cell>
          <cell r="B4108">
            <v>4000</v>
          </cell>
          <cell r="C4108" t="str">
            <v>UND</v>
          </cell>
          <cell r="D4108">
            <v>4800</v>
          </cell>
          <cell r="E4108">
            <v>768</v>
          </cell>
          <cell r="F4108">
            <v>5568</v>
          </cell>
        </row>
        <row r="4109">
          <cell r="A4109" t="str">
            <v>REFLECTOR  CIRCULAR 250W HIF Mh</v>
          </cell>
          <cell r="B4109">
            <v>313000</v>
          </cell>
          <cell r="C4109" t="str">
            <v>UND</v>
          </cell>
          <cell r="D4109">
            <v>375600</v>
          </cell>
          <cell r="E4109">
            <v>60096</v>
          </cell>
          <cell r="F4109">
            <v>435696</v>
          </cell>
        </row>
        <row r="4110">
          <cell r="A4110" t="str">
            <v>REFLECTOR  CIRCULAR 400W HIF Na</v>
          </cell>
          <cell r="B4110">
            <v>357000</v>
          </cell>
          <cell r="C4110" t="str">
            <v>UND</v>
          </cell>
          <cell r="D4110">
            <v>428400</v>
          </cell>
          <cell r="E4110">
            <v>68544</v>
          </cell>
          <cell r="F4110">
            <v>496944</v>
          </cell>
        </row>
        <row r="4111">
          <cell r="A4111" t="str">
            <v>REFLECTOR  INYECTOLUX 500W HALOGENO 110V</v>
          </cell>
          <cell r="B4111">
            <v>55528.19921875</v>
          </cell>
          <cell r="C4111" t="str">
            <v>UND</v>
          </cell>
          <cell r="D4111">
            <v>66633.839062500003</v>
          </cell>
          <cell r="E4111">
            <v>10661.41425</v>
          </cell>
          <cell r="F4111">
            <v>77295</v>
          </cell>
        </row>
        <row r="4112">
          <cell r="A4112" t="str">
            <v>REFLECTOR  RECTANGULAR 400W RUF Hg</v>
          </cell>
          <cell r="B4112">
            <v>245000</v>
          </cell>
          <cell r="C4112" t="str">
            <v>UND</v>
          </cell>
          <cell r="D4112">
            <v>294000</v>
          </cell>
          <cell r="E4112">
            <v>47040</v>
          </cell>
          <cell r="F4112">
            <v>341040</v>
          </cell>
        </row>
        <row r="4113">
          <cell r="A4113" t="str">
            <v>REFLECTOR  RECTANGULAR 70Na FLOOD C/B IL</v>
          </cell>
          <cell r="B4113">
            <v>199500</v>
          </cell>
          <cell r="C4113" t="str">
            <v>UND</v>
          </cell>
          <cell r="D4113">
            <v>239400</v>
          </cell>
          <cell r="E4113">
            <v>38304</v>
          </cell>
          <cell r="F4113">
            <v>277704</v>
          </cell>
        </row>
        <row r="4114">
          <cell r="A4114" t="str">
            <v>REFLECTOR  RECTANGULAR 70V RRA Na</v>
          </cell>
          <cell r="B4114">
            <v>110600</v>
          </cell>
          <cell r="C4114" t="str">
            <v>UND</v>
          </cell>
          <cell r="D4114">
            <v>132720</v>
          </cell>
          <cell r="E4114">
            <v>21235.200000000001</v>
          </cell>
          <cell r="F4114">
            <v>153955</v>
          </cell>
        </row>
        <row r="4115">
          <cell r="A4115" t="str">
            <v>REFLECTOR 39MM</v>
          </cell>
          <cell r="B4115">
            <v>26500</v>
          </cell>
          <cell r="C4115" t="str">
            <v>UND</v>
          </cell>
          <cell r="D4115">
            <v>31800</v>
          </cell>
          <cell r="E4115">
            <v>5088</v>
          </cell>
          <cell r="F4115">
            <v>36888</v>
          </cell>
        </row>
        <row r="4116">
          <cell r="A4116" t="str">
            <v>REFLECTOR CIRC 1000W MH C/REM HAZ LUZ CO</v>
          </cell>
          <cell r="B4116">
            <v>524700</v>
          </cell>
          <cell r="C4116" t="str">
            <v>UND</v>
          </cell>
          <cell r="D4116">
            <v>629640</v>
          </cell>
          <cell r="E4116">
            <v>100742.40000000001</v>
          </cell>
          <cell r="F4116">
            <v>730382</v>
          </cell>
        </row>
        <row r="4117">
          <cell r="A4117" t="str">
            <v>REFLECTOR INYECTOLUX 1500W HALOGENO 220V</v>
          </cell>
          <cell r="B4117">
            <v>116000</v>
          </cell>
          <cell r="C4117" t="str">
            <v>UND</v>
          </cell>
          <cell r="D4117">
            <v>139200</v>
          </cell>
          <cell r="E4117">
            <v>22272</v>
          </cell>
          <cell r="F4117">
            <v>161472</v>
          </cell>
        </row>
        <row r="4118">
          <cell r="A4118" t="str">
            <v>REFLECTOR PLASTICO 39MM</v>
          </cell>
          <cell r="B4118">
            <v>20000</v>
          </cell>
          <cell r="C4118" t="str">
            <v>UND</v>
          </cell>
          <cell r="D4118">
            <v>24000</v>
          </cell>
          <cell r="E4118">
            <v>3840</v>
          </cell>
          <cell r="F4118">
            <v>27840</v>
          </cell>
        </row>
        <row r="4119">
          <cell r="A4119" t="str">
            <v>REFLECTOR RECT.250W M.H- M.T</v>
          </cell>
          <cell r="B4119">
            <v>442000</v>
          </cell>
          <cell r="C4119" t="str">
            <v>UND</v>
          </cell>
          <cell r="D4119">
            <v>530400</v>
          </cell>
          <cell r="E4119">
            <v>84864</v>
          </cell>
          <cell r="F4119">
            <v>615264</v>
          </cell>
        </row>
        <row r="4120">
          <cell r="A4120" t="str">
            <v>REFLECTOR RECT.250WNa M.T</v>
          </cell>
          <cell r="B4120">
            <v>463000</v>
          </cell>
          <cell r="C4120" t="str">
            <v>UND</v>
          </cell>
          <cell r="D4120">
            <v>555600</v>
          </cell>
          <cell r="E4120">
            <v>88896</v>
          </cell>
          <cell r="F4120">
            <v>644496</v>
          </cell>
        </row>
        <row r="4121">
          <cell r="A4121" t="str">
            <v>REFLECTOR RECTAN.500 GUARDO G. HALOGENO</v>
          </cell>
          <cell r="B4121">
            <v>25000</v>
          </cell>
          <cell r="C4121" t="str">
            <v>UND</v>
          </cell>
          <cell r="D4121">
            <v>30000</v>
          </cell>
          <cell r="E4121">
            <v>4800</v>
          </cell>
          <cell r="F4121">
            <v>34800</v>
          </cell>
        </row>
        <row r="4122">
          <cell r="A4122" t="str">
            <v>REFLECTOR RECTANGULAR 250V RRA Hg</v>
          </cell>
          <cell r="B4122">
            <v>318000</v>
          </cell>
          <cell r="C4122" t="str">
            <v>UND</v>
          </cell>
          <cell r="D4122">
            <v>381600</v>
          </cell>
          <cell r="E4122">
            <v>61056</v>
          </cell>
          <cell r="F4122">
            <v>442656</v>
          </cell>
        </row>
        <row r="4123">
          <cell r="A4123" t="str">
            <v>REFLECTOR RECTANGULAR 400W RRA Hg</v>
          </cell>
          <cell r="B4123">
            <v>331000</v>
          </cell>
          <cell r="C4123" t="str">
            <v>UND</v>
          </cell>
          <cell r="D4123">
            <v>397200</v>
          </cell>
          <cell r="E4123">
            <v>63552</v>
          </cell>
          <cell r="F4123">
            <v>460752</v>
          </cell>
        </row>
        <row r="4124">
          <cell r="A4124" t="str">
            <v>REFLECTOR RECTANGULAR 400W RRA MH</v>
          </cell>
          <cell r="B4124">
            <v>450000</v>
          </cell>
          <cell r="C4124" t="str">
            <v>UND</v>
          </cell>
          <cell r="D4124">
            <v>540000</v>
          </cell>
          <cell r="E4124">
            <v>86400</v>
          </cell>
          <cell r="F4124">
            <v>626400</v>
          </cell>
        </row>
        <row r="4125">
          <cell r="A4125" t="str">
            <v>REFLECTOR RECTANGULAR 400W RRA Na</v>
          </cell>
          <cell r="B4125">
            <v>356000</v>
          </cell>
          <cell r="C4125" t="str">
            <v>UND</v>
          </cell>
          <cell r="D4125">
            <v>427200</v>
          </cell>
          <cell r="E4125">
            <v>68352</v>
          </cell>
          <cell r="F4125">
            <v>495552</v>
          </cell>
        </row>
        <row r="4126">
          <cell r="A4126" t="str">
            <v>REFLECTOR REFLEXION 50X50MM</v>
          </cell>
          <cell r="B4126">
            <v>26500</v>
          </cell>
          <cell r="C4126" t="str">
            <v>UND</v>
          </cell>
          <cell r="D4126">
            <v>31800</v>
          </cell>
          <cell r="E4126">
            <v>5088</v>
          </cell>
          <cell r="F4126">
            <v>36888</v>
          </cell>
        </row>
        <row r="4127">
          <cell r="A4127" t="str">
            <v xml:space="preserve">REFLECTOR SODIO 400W208/220 </v>
          </cell>
          <cell r="B4127">
            <v>258000</v>
          </cell>
          <cell r="C4127" t="str">
            <v>UND</v>
          </cell>
          <cell r="D4127">
            <v>309600</v>
          </cell>
          <cell r="E4127">
            <v>49536</v>
          </cell>
          <cell r="F4127">
            <v>359136</v>
          </cell>
        </row>
        <row r="4128">
          <cell r="A4128" t="str">
            <v>REFLEX  XUZC80</v>
          </cell>
          <cell r="B4128">
            <v>35500</v>
          </cell>
          <cell r="C4128" t="str">
            <v>UND</v>
          </cell>
          <cell r="D4128">
            <v>42600</v>
          </cell>
          <cell r="E4128">
            <v>6816</v>
          </cell>
          <cell r="F4128">
            <v>49416</v>
          </cell>
        </row>
        <row r="4129">
          <cell r="A4129" t="str">
            <v>REFLEX 24 21 MM ALTA</v>
          </cell>
          <cell r="B4129">
            <v>26500</v>
          </cell>
          <cell r="C4129" t="str">
            <v>UND</v>
          </cell>
          <cell r="D4129">
            <v>31800</v>
          </cell>
          <cell r="E4129">
            <v>5088</v>
          </cell>
          <cell r="F4129">
            <v>36888</v>
          </cell>
        </row>
        <row r="4130">
          <cell r="A4130" t="str">
            <v>REFLEX XUZC21 TM</v>
          </cell>
          <cell r="B4130">
            <v>15500</v>
          </cell>
          <cell r="C4130" t="str">
            <v>UND</v>
          </cell>
          <cell r="D4130">
            <v>18600</v>
          </cell>
          <cell r="E4130">
            <v>2976</v>
          </cell>
          <cell r="F4130">
            <v>21576</v>
          </cell>
        </row>
        <row r="4131">
          <cell r="A4131" t="str">
            <v>REFLEX XUZC80 TM</v>
          </cell>
          <cell r="B4131">
            <v>35500</v>
          </cell>
          <cell r="C4131" t="str">
            <v>UND</v>
          </cell>
          <cell r="D4131">
            <v>42600</v>
          </cell>
          <cell r="E4131">
            <v>6816</v>
          </cell>
          <cell r="F4131">
            <v>49416</v>
          </cell>
        </row>
        <row r="4132">
          <cell r="A4132" t="str">
            <v>REFUERZOS HIERRO 37000 FG</v>
          </cell>
          <cell r="B4132">
            <v>2100</v>
          </cell>
          <cell r="C4132" t="str">
            <v>UND</v>
          </cell>
          <cell r="D4132">
            <v>2520</v>
          </cell>
          <cell r="E4132">
            <v>403.2</v>
          </cell>
          <cell r="F4132">
            <v>2923</v>
          </cell>
        </row>
        <row r="4133">
          <cell r="A4133" t="str">
            <v>REGISTRADORA MODELO PCR 208 CASIO</v>
          </cell>
          <cell r="B4133">
            <v>35000</v>
          </cell>
          <cell r="C4133" t="str">
            <v>UND</v>
          </cell>
          <cell r="D4133">
            <v>42000</v>
          </cell>
          <cell r="E4133">
            <v>6720</v>
          </cell>
          <cell r="F4133">
            <v>48720</v>
          </cell>
        </row>
        <row r="4134">
          <cell r="A4134" t="str">
            <v>REGLETA 10 PARES STRIP TELEFONICO</v>
          </cell>
          <cell r="B4134">
            <v>3920</v>
          </cell>
          <cell r="C4134" t="str">
            <v>UND</v>
          </cell>
          <cell r="D4134">
            <v>4704</v>
          </cell>
          <cell r="E4134">
            <v>752.64</v>
          </cell>
          <cell r="F4134">
            <v>5457</v>
          </cell>
        </row>
        <row r="4135">
          <cell r="A4135" t="str">
            <v>REGLETA 12 BORNAS CABLE G</v>
          </cell>
          <cell r="B4135">
            <v>25000</v>
          </cell>
          <cell r="C4135" t="str">
            <v>UND</v>
          </cell>
          <cell r="D4135">
            <v>30000</v>
          </cell>
          <cell r="E4135">
            <v>4800</v>
          </cell>
          <cell r="F4135">
            <v>34800</v>
          </cell>
        </row>
        <row r="4136">
          <cell r="A4136" t="str">
            <v>REGLETA 12 BORNAS CABLE Y</v>
          </cell>
          <cell r="B4136">
            <v>25000</v>
          </cell>
          <cell r="C4136" t="str">
            <v>UND</v>
          </cell>
          <cell r="D4136">
            <v>30000</v>
          </cell>
          <cell r="E4136">
            <v>4800</v>
          </cell>
          <cell r="F4136">
            <v>34800</v>
          </cell>
        </row>
        <row r="4137">
          <cell r="A4137" t="str">
            <v>REGLETA 12 PARES 34211 LEGRAND</v>
          </cell>
          <cell r="B4137">
            <v>481.60000610351608</v>
          </cell>
          <cell r="C4137" t="str">
            <v>UND</v>
          </cell>
          <cell r="D4137">
            <v>577.92000732421923</v>
          </cell>
          <cell r="E4137">
            <v>92.467201171875075</v>
          </cell>
          <cell r="F4137">
            <v>670</v>
          </cell>
        </row>
        <row r="4138">
          <cell r="A4138" t="str">
            <v>REGLETA 12 PUNTOS AWG 10 NEGRAS</v>
          </cell>
          <cell r="B4138">
            <v>600</v>
          </cell>
          <cell r="C4138" t="str">
            <v>UND</v>
          </cell>
          <cell r="D4138">
            <v>720</v>
          </cell>
          <cell r="E4138">
            <v>115.2</v>
          </cell>
          <cell r="F4138">
            <v>835</v>
          </cell>
        </row>
        <row r="4139">
          <cell r="A4139" t="str">
            <v>REGLETA 25 PARES 3M REF.4005DPM PARALELO</v>
          </cell>
          <cell r="B4139">
            <v>3168</v>
          </cell>
          <cell r="C4139" t="str">
            <v>UND</v>
          </cell>
          <cell r="D4139">
            <v>3801.6</v>
          </cell>
          <cell r="E4139">
            <v>608.25599999999997</v>
          </cell>
          <cell r="F4139">
            <v>4410</v>
          </cell>
        </row>
        <row r="4140">
          <cell r="A4140" t="str">
            <v>REGLETA BORNES 132 S/M(1LA3,1LA5)T.GK239</v>
          </cell>
          <cell r="B4140">
            <v>67500</v>
          </cell>
          <cell r="C4140" t="str">
            <v>UND</v>
          </cell>
          <cell r="D4140">
            <v>81000</v>
          </cell>
          <cell r="E4140">
            <v>12960</v>
          </cell>
          <cell r="F4140">
            <v>93960</v>
          </cell>
        </row>
        <row r="4141">
          <cell r="A4141" t="str">
            <v>REGLETA BORNES 160L</v>
          </cell>
          <cell r="B4141">
            <v>126000</v>
          </cell>
          <cell r="C4141" t="str">
            <v>UND</v>
          </cell>
          <cell r="D4141">
            <v>151200</v>
          </cell>
          <cell r="E4141">
            <v>24192</v>
          </cell>
          <cell r="F4141">
            <v>175392</v>
          </cell>
        </row>
        <row r="4142">
          <cell r="A4142" t="str">
            <v>REGLETA BORNES 180M/L; 225S/M</v>
          </cell>
          <cell r="B4142">
            <v>47700</v>
          </cell>
          <cell r="C4142" t="str">
            <v>UND</v>
          </cell>
          <cell r="D4142">
            <v>57240</v>
          </cell>
          <cell r="E4142">
            <v>9158.4</v>
          </cell>
          <cell r="F4142">
            <v>66398</v>
          </cell>
        </row>
        <row r="4143">
          <cell r="A4143" t="str">
            <v>REGLETA BORNES 71/80 T.GK 010</v>
          </cell>
          <cell r="B4143">
            <v>17900</v>
          </cell>
          <cell r="C4143" t="str">
            <v>UND</v>
          </cell>
          <cell r="D4143">
            <v>21480</v>
          </cell>
          <cell r="E4143">
            <v>3436.8</v>
          </cell>
          <cell r="F4143">
            <v>24917</v>
          </cell>
        </row>
        <row r="4144">
          <cell r="A4144" t="str">
            <v>REGLETA BORNES 90S/L</v>
          </cell>
          <cell r="B4144">
            <v>39500</v>
          </cell>
          <cell r="C4144" t="str">
            <v>UND</v>
          </cell>
          <cell r="D4144">
            <v>47400</v>
          </cell>
          <cell r="E4144">
            <v>7584</v>
          </cell>
          <cell r="F4144">
            <v>54984</v>
          </cell>
        </row>
        <row r="4145">
          <cell r="A4145" t="str">
            <v>REGLETA MODULAR 25 PARES RELLENA</v>
          </cell>
          <cell r="B4145">
            <v>3500</v>
          </cell>
          <cell r="C4145" t="str">
            <v>UND</v>
          </cell>
          <cell r="D4145">
            <v>4200</v>
          </cell>
          <cell r="E4145">
            <v>672</v>
          </cell>
          <cell r="F4145">
            <v>4872</v>
          </cell>
        </row>
        <row r="4146">
          <cell r="A4146" t="str">
            <v>REGLETA TELEFONICA E66 50 PARES</v>
          </cell>
          <cell r="B4146">
            <v>32500</v>
          </cell>
          <cell r="C4146" t="str">
            <v>UND</v>
          </cell>
          <cell r="D4146">
            <v>39000</v>
          </cell>
          <cell r="E4146">
            <v>6240</v>
          </cell>
          <cell r="F4146">
            <v>45240</v>
          </cell>
        </row>
        <row r="4147">
          <cell r="A4147" t="str">
            <v>REGULADOR AUTOMATICO 1000V REGULAMATIC</v>
          </cell>
          <cell r="B4147">
            <v>99015</v>
          </cell>
          <cell r="C4147" t="str">
            <v>UND</v>
          </cell>
          <cell r="D4147">
            <v>118818</v>
          </cell>
          <cell r="E4147">
            <v>19010.88</v>
          </cell>
          <cell r="F4147">
            <v>137829</v>
          </cell>
        </row>
        <row r="4148">
          <cell r="A4148" t="str">
            <v>REGULADOR AUTOMATICO 600V REGULAMATIC</v>
          </cell>
          <cell r="B4148">
            <v>86100</v>
          </cell>
          <cell r="C4148" t="str">
            <v>UND</v>
          </cell>
          <cell r="D4148">
            <v>103320</v>
          </cell>
          <cell r="E4148">
            <v>16531.2</v>
          </cell>
          <cell r="F4148">
            <v>119851</v>
          </cell>
        </row>
        <row r="4149">
          <cell r="A4149" t="str">
            <v>REGULADOR ELECTRONICO</v>
          </cell>
          <cell r="B4149">
            <v>79429</v>
          </cell>
          <cell r="C4149" t="str">
            <v>UND</v>
          </cell>
          <cell r="D4149">
            <v>95314.8</v>
          </cell>
          <cell r="E4149">
            <v>15250.368</v>
          </cell>
          <cell r="F4149">
            <v>110565</v>
          </cell>
        </row>
        <row r="4150">
          <cell r="A4150" t="str">
            <v>REGULADOR ELECTRONICO 1000W SIERRA</v>
          </cell>
          <cell r="B4150">
            <v>120540</v>
          </cell>
          <cell r="C4150" t="str">
            <v>UND</v>
          </cell>
          <cell r="D4150">
            <v>144648</v>
          </cell>
          <cell r="E4150">
            <v>23143.68</v>
          </cell>
          <cell r="F4150">
            <v>167792</v>
          </cell>
        </row>
        <row r="4151">
          <cell r="A4151" t="str">
            <v>RELE  BIMETALICO 24-40 21-40 KM</v>
          </cell>
          <cell r="B4151">
            <v>78057</v>
          </cell>
          <cell r="C4151" t="str">
            <v>UND</v>
          </cell>
          <cell r="D4151">
            <v>93668.4</v>
          </cell>
          <cell r="E4151">
            <v>14986.944</v>
          </cell>
          <cell r="F4151">
            <v>108655</v>
          </cell>
        </row>
        <row r="4152">
          <cell r="A4152" t="str">
            <v>RELE  PROTECCION DIFERENCIAL TRAFO2DEVA</v>
          </cell>
          <cell r="B4152">
            <v>6187863</v>
          </cell>
          <cell r="C4152" t="str">
            <v>UND</v>
          </cell>
          <cell r="D4152">
            <v>7425435.5999999996</v>
          </cell>
          <cell r="E4152">
            <v>1188069.696</v>
          </cell>
          <cell r="F4152">
            <v>8613505</v>
          </cell>
        </row>
        <row r="4153">
          <cell r="A4153" t="str">
            <v>RELE 0.4-0.6A 200-0.6KM</v>
          </cell>
          <cell r="B4153">
            <v>47187</v>
          </cell>
          <cell r="C4153" t="str">
            <v>UND</v>
          </cell>
          <cell r="D4153">
            <v>56624.4</v>
          </cell>
          <cell r="E4153">
            <v>9059.9040000000005</v>
          </cell>
          <cell r="F4153">
            <v>65684</v>
          </cell>
        </row>
        <row r="4154">
          <cell r="A4154" t="str">
            <v>RELE 1.6 - 2.4 SQUARE D</v>
          </cell>
          <cell r="B4154">
            <v>30000</v>
          </cell>
          <cell r="C4154" t="str">
            <v>UND</v>
          </cell>
          <cell r="D4154">
            <v>36000</v>
          </cell>
          <cell r="E4154">
            <v>5760</v>
          </cell>
          <cell r="F4154">
            <v>41760</v>
          </cell>
        </row>
        <row r="4155">
          <cell r="A4155" t="str">
            <v>RELE 1.6-2.4 BBC</v>
          </cell>
          <cell r="B4155">
            <v>20000</v>
          </cell>
          <cell r="C4155" t="str">
            <v>UND</v>
          </cell>
          <cell r="D4155">
            <v>24000</v>
          </cell>
          <cell r="E4155">
            <v>3840</v>
          </cell>
          <cell r="F4155">
            <v>27840</v>
          </cell>
        </row>
        <row r="4156">
          <cell r="A4156" t="str">
            <v>RELE 1.6-2.5 SIEMENS</v>
          </cell>
          <cell r="B4156">
            <v>30000</v>
          </cell>
          <cell r="C4156" t="str">
            <v>UND</v>
          </cell>
          <cell r="D4156">
            <v>36000</v>
          </cell>
          <cell r="E4156">
            <v>5760</v>
          </cell>
          <cell r="F4156">
            <v>41760</v>
          </cell>
        </row>
        <row r="4157">
          <cell r="A4157" t="str">
            <v>RELE 100-160AMP OPERACION AC</v>
          </cell>
          <cell r="B4157">
            <v>765800</v>
          </cell>
          <cell r="C4157" t="str">
            <v>UND</v>
          </cell>
          <cell r="D4157">
            <v>918960</v>
          </cell>
          <cell r="E4157">
            <v>147033.60000000001</v>
          </cell>
          <cell r="F4157">
            <v>1065994</v>
          </cell>
        </row>
        <row r="4158">
          <cell r="A4158" t="str">
            <v>RELE 10-160A TM</v>
          </cell>
          <cell r="B4158">
            <v>30000</v>
          </cell>
          <cell r="C4158" t="str">
            <v>UND</v>
          </cell>
          <cell r="D4158">
            <v>36000</v>
          </cell>
          <cell r="E4158">
            <v>5760</v>
          </cell>
          <cell r="F4158">
            <v>41760</v>
          </cell>
        </row>
        <row r="4159">
          <cell r="A4159" t="str">
            <v>RELE 13 A 18 ASEA</v>
          </cell>
          <cell r="B4159">
            <v>35000</v>
          </cell>
          <cell r="C4159" t="str">
            <v>UND</v>
          </cell>
          <cell r="D4159">
            <v>42000</v>
          </cell>
          <cell r="E4159">
            <v>6720</v>
          </cell>
          <cell r="F4159">
            <v>48720</v>
          </cell>
        </row>
        <row r="4160">
          <cell r="A4160" t="str">
            <v>RELE 14 PINES 110VAC 5 AMP</v>
          </cell>
          <cell r="B4160">
            <v>29000</v>
          </cell>
          <cell r="C4160" t="str">
            <v>UND</v>
          </cell>
          <cell r="D4160">
            <v>34800</v>
          </cell>
          <cell r="E4160">
            <v>5568</v>
          </cell>
          <cell r="F4160">
            <v>40368</v>
          </cell>
        </row>
        <row r="4161">
          <cell r="A4161" t="str">
            <v>RELE 160-250AMP OPERACION AC</v>
          </cell>
          <cell r="B4161">
            <v>896700</v>
          </cell>
          <cell r="C4161" t="str">
            <v>UND</v>
          </cell>
          <cell r="D4161">
            <v>1076040</v>
          </cell>
          <cell r="E4161">
            <v>172166.39999999999</v>
          </cell>
          <cell r="F4161">
            <v>1248206</v>
          </cell>
        </row>
        <row r="4162">
          <cell r="A4162" t="str">
            <v>RELE 2.4-3.2 BBC</v>
          </cell>
          <cell r="B4162">
            <v>20000</v>
          </cell>
          <cell r="C4162" t="str">
            <v>UND</v>
          </cell>
          <cell r="D4162">
            <v>24000</v>
          </cell>
          <cell r="E4162">
            <v>3840</v>
          </cell>
          <cell r="F4162">
            <v>27840</v>
          </cell>
        </row>
        <row r="4163">
          <cell r="A4163" t="str">
            <v>RELE 2.5-4 SIEMENS</v>
          </cell>
          <cell r="B4163">
            <v>20000</v>
          </cell>
          <cell r="C4163" t="str">
            <v>UND</v>
          </cell>
          <cell r="D4163">
            <v>24000</v>
          </cell>
          <cell r="E4163">
            <v>3840</v>
          </cell>
          <cell r="F4163">
            <v>27840</v>
          </cell>
        </row>
        <row r="4164">
          <cell r="A4164" t="str">
            <v>RELE 2.5-4 SIEMENS</v>
          </cell>
          <cell r="B4164">
            <v>70000</v>
          </cell>
          <cell r="C4164" t="str">
            <v>UND</v>
          </cell>
          <cell r="D4164">
            <v>84000</v>
          </cell>
          <cell r="E4164">
            <v>13440</v>
          </cell>
          <cell r="F4164">
            <v>97440</v>
          </cell>
        </row>
        <row r="4165">
          <cell r="A4165" t="str">
            <v>RELE 2.8-4.1 BBC</v>
          </cell>
          <cell r="B4165">
            <v>20000</v>
          </cell>
          <cell r="C4165" t="str">
            <v>UND</v>
          </cell>
          <cell r="D4165">
            <v>24000</v>
          </cell>
          <cell r="E4165">
            <v>3840</v>
          </cell>
          <cell r="F4165">
            <v>27840</v>
          </cell>
        </row>
        <row r="4166">
          <cell r="A4166" t="str">
            <v>RELE 3.2-5 SIEMENS</v>
          </cell>
          <cell r="B4166">
            <v>20000</v>
          </cell>
          <cell r="C4166" t="str">
            <v>UND</v>
          </cell>
          <cell r="D4166">
            <v>24000</v>
          </cell>
          <cell r="E4166">
            <v>3840</v>
          </cell>
          <cell r="F4166">
            <v>27840</v>
          </cell>
        </row>
        <row r="4167">
          <cell r="A4167" t="str">
            <v>RELE 3.6 - 5.5 SQUARE D</v>
          </cell>
          <cell r="B4167">
            <v>30000</v>
          </cell>
          <cell r="C4167" t="str">
            <v>UND</v>
          </cell>
          <cell r="D4167">
            <v>36000</v>
          </cell>
          <cell r="E4167">
            <v>5760</v>
          </cell>
          <cell r="F4167">
            <v>41760</v>
          </cell>
        </row>
        <row r="4168">
          <cell r="A4168" t="str">
            <v>RELE 3.7-5.5 BBC</v>
          </cell>
          <cell r="B4168">
            <v>20000</v>
          </cell>
          <cell r="C4168" t="str">
            <v>UND</v>
          </cell>
          <cell r="D4168">
            <v>24000</v>
          </cell>
          <cell r="E4168">
            <v>3840</v>
          </cell>
          <cell r="F4168">
            <v>27840</v>
          </cell>
        </row>
        <row r="4169">
          <cell r="A4169" t="str">
            <v>RELE 3-4.5 BBC</v>
          </cell>
          <cell r="B4169">
            <v>20000</v>
          </cell>
          <cell r="C4169" t="str">
            <v>UND</v>
          </cell>
          <cell r="D4169">
            <v>24000</v>
          </cell>
          <cell r="E4169">
            <v>3840</v>
          </cell>
          <cell r="F4169">
            <v>27840</v>
          </cell>
        </row>
        <row r="4170">
          <cell r="A4170" t="str">
            <v>RELE 3RU1116-0JB0 0.7-1.0AMP T.S00</v>
          </cell>
          <cell r="B4170">
            <v>99800</v>
          </cell>
          <cell r="C4170" t="str">
            <v>UND</v>
          </cell>
          <cell r="D4170">
            <v>119760</v>
          </cell>
          <cell r="E4170">
            <v>19161.600000000002</v>
          </cell>
          <cell r="F4170">
            <v>138922</v>
          </cell>
        </row>
        <row r="4171">
          <cell r="A4171" t="str">
            <v>RELE 3RU1116-1AB0 1.1-1.6AMP T.S00</v>
          </cell>
          <cell r="B4171">
            <v>99800</v>
          </cell>
          <cell r="C4171" t="str">
            <v>UND</v>
          </cell>
          <cell r="D4171">
            <v>119760</v>
          </cell>
          <cell r="E4171">
            <v>19161.600000000002</v>
          </cell>
          <cell r="F4171">
            <v>138922</v>
          </cell>
        </row>
        <row r="4172">
          <cell r="A4172" t="str">
            <v>RELE 3RU1116-1BB0 1.4-2.0AMP T.S00</v>
          </cell>
          <cell r="B4172">
            <v>99800</v>
          </cell>
          <cell r="C4172" t="str">
            <v>UND</v>
          </cell>
          <cell r="D4172">
            <v>119760</v>
          </cell>
          <cell r="E4172">
            <v>19161.600000000002</v>
          </cell>
          <cell r="F4172">
            <v>138922</v>
          </cell>
        </row>
        <row r="4173">
          <cell r="A4173" t="str">
            <v>RELE 3RU1126-1CB0 1.8-2.5AMP T.S0</v>
          </cell>
          <cell r="B4173">
            <v>104600</v>
          </cell>
          <cell r="C4173" t="str">
            <v>UND</v>
          </cell>
          <cell r="D4173">
            <v>125520</v>
          </cell>
          <cell r="E4173">
            <v>20083.2</v>
          </cell>
          <cell r="F4173">
            <v>145603</v>
          </cell>
        </row>
        <row r="4174">
          <cell r="A4174" t="str">
            <v>RELE 3RU1126-1DB0 2.2-3.2AMP T.S0</v>
          </cell>
          <cell r="B4174">
            <v>104600</v>
          </cell>
          <cell r="C4174" t="str">
            <v>UND</v>
          </cell>
          <cell r="D4174">
            <v>125520</v>
          </cell>
          <cell r="E4174">
            <v>20083.2</v>
          </cell>
          <cell r="F4174">
            <v>145603</v>
          </cell>
        </row>
        <row r="4175">
          <cell r="A4175" t="str">
            <v>RELE 3RU1126-1EB0 2.8-4.0AMP T.S0</v>
          </cell>
          <cell r="B4175">
            <v>104600</v>
          </cell>
          <cell r="C4175" t="str">
            <v>UND</v>
          </cell>
          <cell r="D4175">
            <v>125520</v>
          </cell>
          <cell r="E4175">
            <v>20083.2</v>
          </cell>
          <cell r="F4175">
            <v>145603</v>
          </cell>
        </row>
        <row r="4176">
          <cell r="A4176" t="str">
            <v>RELE 3RU1126-1FB0 3.5-5.0AMP T.S0</v>
          </cell>
          <cell r="B4176">
            <v>104600</v>
          </cell>
          <cell r="C4176" t="str">
            <v>UND</v>
          </cell>
          <cell r="D4176">
            <v>125520</v>
          </cell>
          <cell r="E4176">
            <v>20083.2</v>
          </cell>
          <cell r="F4176">
            <v>145603</v>
          </cell>
        </row>
        <row r="4177">
          <cell r="A4177" t="str">
            <v>RELE 3RU1126-1GB0 4.5-6.3AMP T.S0</v>
          </cell>
          <cell r="B4177">
            <v>104600</v>
          </cell>
          <cell r="C4177" t="str">
            <v>UND</v>
          </cell>
          <cell r="D4177">
            <v>125520</v>
          </cell>
          <cell r="E4177">
            <v>20083.2</v>
          </cell>
          <cell r="F4177">
            <v>145603</v>
          </cell>
        </row>
        <row r="4178">
          <cell r="A4178" t="str">
            <v>RELE 3RU1126-1HB0 5.5-8.0AMP T.S0</v>
          </cell>
          <cell r="B4178">
            <v>104600</v>
          </cell>
          <cell r="C4178" t="str">
            <v>UND</v>
          </cell>
          <cell r="D4178">
            <v>125520</v>
          </cell>
          <cell r="E4178">
            <v>20083.2</v>
          </cell>
          <cell r="F4178">
            <v>145603</v>
          </cell>
        </row>
        <row r="4179">
          <cell r="A4179" t="str">
            <v>RELE 3RU1126-1JB0 7.0-10.0AMP T.S0</v>
          </cell>
          <cell r="B4179">
            <v>104600</v>
          </cell>
          <cell r="C4179" t="str">
            <v>UND</v>
          </cell>
          <cell r="D4179">
            <v>125520</v>
          </cell>
          <cell r="E4179">
            <v>20083.2</v>
          </cell>
          <cell r="F4179">
            <v>145603</v>
          </cell>
        </row>
        <row r="4180">
          <cell r="A4180" t="str">
            <v>RELE 3RU1126-1KB0 9.0-12.5AMP T.S0</v>
          </cell>
          <cell r="B4180">
            <v>104600</v>
          </cell>
          <cell r="C4180" t="str">
            <v>UND</v>
          </cell>
          <cell r="D4180">
            <v>125520</v>
          </cell>
          <cell r="E4180">
            <v>20083.2</v>
          </cell>
          <cell r="F4180">
            <v>145603</v>
          </cell>
        </row>
        <row r="4181">
          <cell r="A4181" t="str">
            <v>RELE 3RU1126-4AB0 11.0-16.0AMP T.S0</v>
          </cell>
          <cell r="B4181">
            <v>110900</v>
          </cell>
          <cell r="C4181" t="str">
            <v>UND</v>
          </cell>
          <cell r="D4181">
            <v>133080</v>
          </cell>
          <cell r="E4181">
            <v>21292.799999999999</v>
          </cell>
          <cell r="F4181">
            <v>154373</v>
          </cell>
        </row>
        <row r="4182">
          <cell r="A4182" t="str">
            <v>RELE 3RU1126-4BB0 14.0-20.0AMP T.S0</v>
          </cell>
          <cell r="B4182">
            <v>110900</v>
          </cell>
          <cell r="C4182" t="str">
            <v>UND</v>
          </cell>
          <cell r="D4182">
            <v>133080</v>
          </cell>
          <cell r="E4182">
            <v>21292.799999999999</v>
          </cell>
          <cell r="F4182">
            <v>154373</v>
          </cell>
        </row>
        <row r="4183">
          <cell r="A4183" t="str">
            <v>RELE 3RU1126-4DB0 20.0-25.0AMP T.S0</v>
          </cell>
          <cell r="B4183">
            <v>110900</v>
          </cell>
          <cell r="C4183" t="str">
            <v>UND</v>
          </cell>
          <cell r="D4183">
            <v>133080</v>
          </cell>
          <cell r="E4183">
            <v>21292.799999999999</v>
          </cell>
          <cell r="F4183">
            <v>154373</v>
          </cell>
        </row>
        <row r="4184">
          <cell r="A4184" t="str">
            <v>RELE 3RU1136-4DB0 18.0-25.0AMP T.S2</v>
          </cell>
          <cell r="B4184">
            <v>188200</v>
          </cell>
          <cell r="C4184" t="str">
            <v>UND</v>
          </cell>
          <cell r="D4184">
            <v>225840</v>
          </cell>
          <cell r="E4184">
            <v>36134.400000000001</v>
          </cell>
          <cell r="F4184">
            <v>261974</v>
          </cell>
        </row>
        <row r="4185">
          <cell r="A4185" t="str">
            <v>RELE 3RU1136-4EB0 22.0-32.0AMP T.S2</v>
          </cell>
          <cell r="B4185">
            <v>188200</v>
          </cell>
          <cell r="C4185" t="str">
            <v>UND</v>
          </cell>
          <cell r="D4185">
            <v>225840</v>
          </cell>
          <cell r="E4185">
            <v>36134.400000000001</v>
          </cell>
          <cell r="F4185">
            <v>261974</v>
          </cell>
        </row>
        <row r="4186">
          <cell r="A4186" t="str">
            <v>RELE 3RU1136-4FB0 28.0-40.0AMP T.S2</v>
          </cell>
          <cell r="B4186">
            <v>182200</v>
          </cell>
          <cell r="C4186" t="str">
            <v>UND</v>
          </cell>
          <cell r="D4186">
            <v>218640</v>
          </cell>
          <cell r="E4186">
            <v>34982.400000000001</v>
          </cell>
          <cell r="F4186">
            <v>253622</v>
          </cell>
        </row>
        <row r="4187">
          <cell r="A4187" t="str">
            <v>RELE 3RU1136-4HB0 36.0-50.0AMP T.S2</v>
          </cell>
          <cell r="B4187">
            <v>243200</v>
          </cell>
          <cell r="C4187" t="str">
            <v>UND</v>
          </cell>
          <cell r="D4187">
            <v>291840</v>
          </cell>
          <cell r="E4187">
            <v>46694.400000000001</v>
          </cell>
          <cell r="F4187">
            <v>338534</v>
          </cell>
        </row>
        <row r="4188">
          <cell r="A4188" t="str">
            <v>RELE 3RU1136-4HB0 40.0-50.0AMP T.S2</v>
          </cell>
          <cell r="B4188">
            <v>229600</v>
          </cell>
          <cell r="C4188" t="str">
            <v>UND</v>
          </cell>
          <cell r="D4188">
            <v>275520</v>
          </cell>
          <cell r="E4188">
            <v>44083.200000000004</v>
          </cell>
          <cell r="F4188">
            <v>319603</v>
          </cell>
        </row>
        <row r="4189">
          <cell r="A4189" t="str">
            <v>RELE 3RU1136-4JB0 45.0-63.0AMP T.S3</v>
          </cell>
          <cell r="B4189">
            <v>249800</v>
          </cell>
          <cell r="C4189" t="str">
            <v>UND</v>
          </cell>
          <cell r="D4189">
            <v>299760</v>
          </cell>
          <cell r="E4189">
            <v>47961.599999999999</v>
          </cell>
          <cell r="F4189">
            <v>347722</v>
          </cell>
        </row>
        <row r="4190">
          <cell r="A4190" t="str">
            <v>RELE 3RU1146-4FB0 28.0-40.0AMP T.S3</v>
          </cell>
          <cell r="B4190">
            <v>238500</v>
          </cell>
          <cell r="C4190" t="str">
            <v>UND</v>
          </cell>
          <cell r="D4190">
            <v>286200</v>
          </cell>
          <cell r="E4190">
            <v>45792</v>
          </cell>
          <cell r="F4190">
            <v>331992</v>
          </cell>
        </row>
        <row r="4191">
          <cell r="A4191" t="str">
            <v>RELE 3RU1146-4KB0 57.0-75.0AMP T.S3</v>
          </cell>
          <cell r="B4191">
            <v>249800</v>
          </cell>
          <cell r="C4191" t="str">
            <v>UND</v>
          </cell>
          <cell r="D4191">
            <v>299760</v>
          </cell>
          <cell r="E4191">
            <v>47961.599999999999</v>
          </cell>
          <cell r="F4191">
            <v>347722</v>
          </cell>
        </row>
        <row r="4192">
          <cell r="A4192" t="str">
            <v>RELE 3RU1146-4LB0 70.0-90.0AMP T.S3</v>
          </cell>
          <cell r="B4192">
            <v>318400</v>
          </cell>
          <cell r="C4192" t="str">
            <v>UND</v>
          </cell>
          <cell r="D4192">
            <v>382080</v>
          </cell>
          <cell r="E4192">
            <v>61132.800000000003</v>
          </cell>
          <cell r="F4192">
            <v>443213</v>
          </cell>
        </row>
        <row r="4193">
          <cell r="A4193" t="str">
            <v>RELE 3RU1146-4MB0 80.0-100.0AMP T.S3</v>
          </cell>
          <cell r="B4193">
            <v>408000</v>
          </cell>
          <cell r="C4193" t="str">
            <v>UND</v>
          </cell>
          <cell r="D4193">
            <v>489600</v>
          </cell>
          <cell r="E4193">
            <v>78336</v>
          </cell>
          <cell r="F4193">
            <v>567936</v>
          </cell>
        </row>
        <row r="4194">
          <cell r="A4194" t="str">
            <v>RELE 4-5.25 AGUT</v>
          </cell>
          <cell r="B4194">
            <v>20000</v>
          </cell>
          <cell r="C4194" t="str">
            <v>UND</v>
          </cell>
          <cell r="D4194">
            <v>24000</v>
          </cell>
          <cell r="E4194">
            <v>3840</v>
          </cell>
          <cell r="F4194">
            <v>27840</v>
          </cell>
        </row>
        <row r="4195">
          <cell r="A4195" t="str">
            <v>RELE 55-70A</v>
          </cell>
          <cell r="B4195">
            <v>289000</v>
          </cell>
          <cell r="C4195" t="str">
            <v>UND</v>
          </cell>
          <cell r="D4195">
            <v>346800</v>
          </cell>
          <cell r="E4195">
            <v>55488</v>
          </cell>
          <cell r="F4195">
            <v>402288</v>
          </cell>
        </row>
        <row r="4196">
          <cell r="A4196" t="str">
            <v>RELE 5-8  SIEMENS</v>
          </cell>
          <cell r="B4196">
            <v>20000</v>
          </cell>
          <cell r="C4196" t="str">
            <v>UND</v>
          </cell>
          <cell r="D4196">
            <v>24000</v>
          </cell>
          <cell r="E4196">
            <v>3840</v>
          </cell>
          <cell r="F4196">
            <v>27840</v>
          </cell>
        </row>
        <row r="4197">
          <cell r="A4197" t="str">
            <v>RELE 6.3-10 SIEMENS</v>
          </cell>
          <cell r="B4197">
            <v>20000</v>
          </cell>
          <cell r="C4197" t="str">
            <v>UND</v>
          </cell>
          <cell r="D4197">
            <v>24000</v>
          </cell>
          <cell r="E4197">
            <v>3840</v>
          </cell>
          <cell r="F4197">
            <v>27840</v>
          </cell>
        </row>
        <row r="4198">
          <cell r="A4198" t="str">
            <v>RELE 6-9BBC</v>
          </cell>
          <cell r="B4198">
            <v>20000</v>
          </cell>
          <cell r="C4198" t="str">
            <v>UND</v>
          </cell>
          <cell r="D4198">
            <v>24000</v>
          </cell>
          <cell r="E4198">
            <v>3840</v>
          </cell>
          <cell r="F4198">
            <v>27840</v>
          </cell>
        </row>
        <row r="4199">
          <cell r="A4199" t="str">
            <v>RELE 75-105AMP OPERACION AC/DC</v>
          </cell>
          <cell r="B4199">
            <v>390000</v>
          </cell>
          <cell r="C4199" t="str">
            <v>UND</v>
          </cell>
          <cell r="D4199">
            <v>468000</v>
          </cell>
          <cell r="E4199">
            <v>74880</v>
          </cell>
          <cell r="F4199">
            <v>542880</v>
          </cell>
        </row>
        <row r="4200">
          <cell r="A4200" t="str">
            <v>RELE 8 A 8.5 SQUARE D</v>
          </cell>
          <cell r="B4200">
            <v>30000</v>
          </cell>
          <cell r="C4200" t="str">
            <v>UND</v>
          </cell>
          <cell r="D4200">
            <v>36000</v>
          </cell>
          <cell r="E4200">
            <v>5760</v>
          </cell>
          <cell r="F4200">
            <v>41760</v>
          </cell>
        </row>
        <row r="4201">
          <cell r="A4201" t="str">
            <v>RELE 80-125AMP OPERACION AC</v>
          </cell>
          <cell r="B4201">
            <v>1072120</v>
          </cell>
          <cell r="C4201" t="str">
            <v>UND</v>
          </cell>
          <cell r="D4201">
            <v>1286544</v>
          </cell>
          <cell r="E4201">
            <v>205847.04000000001</v>
          </cell>
          <cell r="F4201">
            <v>1492391</v>
          </cell>
        </row>
        <row r="4202">
          <cell r="A4202" t="str">
            <v>RELE 8-13BBC</v>
          </cell>
          <cell r="B4202">
            <v>20000</v>
          </cell>
          <cell r="C4202" t="str">
            <v>UND</v>
          </cell>
          <cell r="D4202">
            <v>24000</v>
          </cell>
          <cell r="E4202">
            <v>3840</v>
          </cell>
          <cell r="F4202">
            <v>27840</v>
          </cell>
        </row>
        <row r="4203">
          <cell r="A4203" t="str">
            <v>RELE BIMETALICO 1.0-1.6AMP.</v>
          </cell>
          <cell r="B4203">
            <v>115700</v>
          </cell>
          <cell r="C4203" t="str">
            <v>UND</v>
          </cell>
          <cell r="D4203">
            <v>138840</v>
          </cell>
          <cell r="E4203">
            <v>22214.400000000001</v>
          </cell>
          <cell r="F4203">
            <v>161054</v>
          </cell>
        </row>
        <row r="4204">
          <cell r="A4204" t="str">
            <v>RELE BIMETALICO 1.6-2.5AMP</v>
          </cell>
          <cell r="B4204">
            <v>115700</v>
          </cell>
          <cell r="C4204" t="str">
            <v>UND</v>
          </cell>
          <cell r="D4204">
            <v>138840</v>
          </cell>
          <cell r="E4204">
            <v>22214.400000000001</v>
          </cell>
          <cell r="F4204">
            <v>161054</v>
          </cell>
        </row>
        <row r="4205">
          <cell r="A4205" t="str">
            <v>RELE BIMETALICO 10-16AMP</v>
          </cell>
          <cell r="B4205">
            <v>122600</v>
          </cell>
          <cell r="C4205" t="str">
            <v>UND</v>
          </cell>
          <cell r="D4205">
            <v>147120</v>
          </cell>
          <cell r="E4205">
            <v>23539.200000000001</v>
          </cell>
          <cell r="F4205">
            <v>170659</v>
          </cell>
        </row>
        <row r="4206">
          <cell r="A4206" t="str">
            <v>RELE BIMETALICO 1-1.4 T25DU1.4 ABB</v>
          </cell>
          <cell r="B4206">
            <v>46914</v>
          </cell>
          <cell r="C4206" t="str">
            <v>UND</v>
          </cell>
          <cell r="D4206">
            <v>56296.799999999996</v>
          </cell>
          <cell r="E4206">
            <v>9007.4879999999994</v>
          </cell>
          <cell r="F4206">
            <v>65304</v>
          </cell>
        </row>
        <row r="4207">
          <cell r="A4207" t="str">
            <v>RELE BIMETALICO 110-140AMP D115-D150</v>
          </cell>
          <cell r="B4207">
            <v>524000</v>
          </cell>
          <cell r="C4207" t="str">
            <v>UND</v>
          </cell>
          <cell r="D4207">
            <v>628800</v>
          </cell>
          <cell r="E4207">
            <v>100608</v>
          </cell>
          <cell r="F4207">
            <v>729408</v>
          </cell>
        </row>
        <row r="4208">
          <cell r="A4208" t="str">
            <v>RELE BIMETALICO 12.5-20AMP</v>
          </cell>
          <cell r="B4208">
            <v>184600</v>
          </cell>
          <cell r="C4208" t="str">
            <v>UND</v>
          </cell>
          <cell r="D4208">
            <v>221520</v>
          </cell>
          <cell r="E4208">
            <v>35443.200000000004</v>
          </cell>
          <cell r="F4208">
            <v>256963</v>
          </cell>
        </row>
        <row r="4209">
          <cell r="A4209" t="str">
            <v>RELE BIMETALICO 120-150AMP</v>
          </cell>
          <cell r="B4209">
            <v>429800</v>
          </cell>
          <cell r="C4209" t="str">
            <v>UND</v>
          </cell>
          <cell r="D4209">
            <v>515760</v>
          </cell>
          <cell r="E4209">
            <v>82521.600000000006</v>
          </cell>
          <cell r="F4209">
            <v>598282</v>
          </cell>
        </row>
        <row r="4210">
          <cell r="A4210" t="str">
            <v>RELE BIMETALICO 160-250AMP</v>
          </cell>
          <cell r="B4210">
            <v>1112000</v>
          </cell>
          <cell r="C4210" t="str">
            <v>UND</v>
          </cell>
          <cell r="D4210">
            <v>1334400</v>
          </cell>
          <cell r="E4210">
            <v>213504</v>
          </cell>
          <cell r="F4210">
            <v>1547904</v>
          </cell>
        </row>
        <row r="4211">
          <cell r="A4211" t="str">
            <v>RELE BIMETALICO 16-25AMP</v>
          </cell>
          <cell r="B4211">
            <v>122600</v>
          </cell>
          <cell r="C4211" t="str">
            <v>UND</v>
          </cell>
          <cell r="D4211">
            <v>147120</v>
          </cell>
          <cell r="E4211">
            <v>23539.200000000001</v>
          </cell>
          <cell r="F4211">
            <v>170659</v>
          </cell>
        </row>
        <row r="4212">
          <cell r="A4212" t="str">
            <v>RELE BIMETALICO 2.5-4.0AMP</v>
          </cell>
          <cell r="B4212">
            <v>115700</v>
          </cell>
          <cell r="C4212" t="str">
            <v>UND</v>
          </cell>
          <cell r="D4212">
            <v>138840</v>
          </cell>
          <cell r="E4212">
            <v>22214.400000000001</v>
          </cell>
          <cell r="F4212">
            <v>161054</v>
          </cell>
        </row>
        <row r="4213">
          <cell r="A4213" t="str">
            <v>RELE BIMETALICO 2.5-43VA05 NEGRO SIEMENS</v>
          </cell>
          <cell r="B4213">
            <v>47432</v>
          </cell>
          <cell r="C4213" t="str">
            <v>UND</v>
          </cell>
          <cell r="D4213">
            <v>56918.400000000001</v>
          </cell>
          <cell r="E4213">
            <v>9106.9440000000013</v>
          </cell>
          <cell r="F4213">
            <v>66025</v>
          </cell>
        </row>
        <row r="4214">
          <cell r="A4214" t="str">
            <v>RELE BIMETALICO 20-32AMP</v>
          </cell>
          <cell r="B4214">
            <v>208000</v>
          </cell>
          <cell r="C4214" t="str">
            <v>UND</v>
          </cell>
          <cell r="D4214">
            <v>249600</v>
          </cell>
          <cell r="E4214">
            <v>39936</v>
          </cell>
          <cell r="F4214">
            <v>289536</v>
          </cell>
        </row>
        <row r="4215">
          <cell r="A4215" t="str">
            <v>RELE BIMETALICO 20-32AMP</v>
          </cell>
          <cell r="B4215">
            <v>250200</v>
          </cell>
          <cell r="C4215" t="str">
            <v>UND</v>
          </cell>
          <cell r="D4215">
            <v>300240</v>
          </cell>
          <cell r="E4215">
            <v>48038.400000000001</v>
          </cell>
          <cell r="F4215">
            <v>348278</v>
          </cell>
        </row>
        <row r="4216">
          <cell r="A4216" t="str">
            <v>RELE BIMETALICO 32-40AMP</v>
          </cell>
          <cell r="B4216">
            <v>208000</v>
          </cell>
          <cell r="C4216" t="str">
            <v>UND</v>
          </cell>
          <cell r="D4216">
            <v>249600</v>
          </cell>
          <cell r="E4216">
            <v>39936</v>
          </cell>
          <cell r="F4216">
            <v>289536</v>
          </cell>
        </row>
        <row r="4217">
          <cell r="A4217" t="str">
            <v>RELE BIMETALICO 32-50AMP</v>
          </cell>
          <cell r="B4217">
            <v>250200</v>
          </cell>
          <cell r="C4217" t="str">
            <v>UND</v>
          </cell>
          <cell r="D4217">
            <v>300240</v>
          </cell>
          <cell r="E4217">
            <v>48038.400000000001</v>
          </cell>
          <cell r="F4217">
            <v>348278</v>
          </cell>
        </row>
        <row r="4218">
          <cell r="A4218" t="str">
            <v>RELE BIMETALICO 4.0-6.3AMP</v>
          </cell>
          <cell r="B4218">
            <v>115700</v>
          </cell>
          <cell r="C4218" t="str">
            <v>UND</v>
          </cell>
          <cell r="D4218">
            <v>138840</v>
          </cell>
          <cell r="E4218">
            <v>22214.400000000001</v>
          </cell>
          <cell r="F4218">
            <v>161054</v>
          </cell>
        </row>
        <row r="4219">
          <cell r="A4219" t="str">
            <v>RELE BIMETALICO 4-6.3 AMP</v>
          </cell>
          <cell r="B4219">
            <v>95800</v>
          </cell>
          <cell r="C4219" t="str">
            <v>UND</v>
          </cell>
          <cell r="D4219">
            <v>114960</v>
          </cell>
          <cell r="E4219">
            <v>18393.600000000002</v>
          </cell>
          <cell r="F4219">
            <v>133354</v>
          </cell>
        </row>
        <row r="4220">
          <cell r="A4220" t="str">
            <v>RELE BIMETALICO 48-80AMP</v>
          </cell>
          <cell r="B4220">
            <v>636000</v>
          </cell>
          <cell r="C4220" t="str">
            <v>UND</v>
          </cell>
          <cell r="D4220">
            <v>763200</v>
          </cell>
          <cell r="E4220">
            <v>122112</v>
          </cell>
          <cell r="F4220">
            <v>885312</v>
          </cell>
        </row>
        <row r="4221">
          <cell r="A4221" t="str">
            <v>RELE BIMETALICO 50-63 21-63 KM</v>
          </cell>
          <cell r="B4221">
            <v>125748</v>
          </cell>
          <cell r="C4221" t="str">
            <v>UND</v>
          </cell>
          <cell r="D4221">
            <v>150897.60000000001</v>
          </cell>
          <cell r="E4221">
            <v>24143.616000000002</v>
          </cell>
          <cell r="F4221">
            <v>175041</v>
          </cell>
        </row>
        <row r="4222">
          <cell r="A4222" t="str">
            <v>RELE BIMETALICO 50-63 AMP</v>
          </cell>
          <cell r="B4222">
            <v>250200</v>
          </cell>
          <cell r="C4222" t="str">
            <v>UND</v>
          </cell>
          <cell r="D4222">
            <v>300240</v>
          </cell>
          <cell r="E4222">
            <v>48038.400000000001</v>
          </cell>
          <cell r="F4222">
            <v>348278</v>
          </cell>
        </row>
        <row r="4223">
          <cell r="A4223" t="str">
            <v>RELE BIMETALICO 6.3-10.0AMP</v>
          </cell>
          <cell r="B4223">
            <v>115700</v>
          </cell>
          <cell r="C4223" t="str">
            <v>UND</v>
          </cell>
          <cell r="D4223">
            <v>138840</v>
          </cell>
          <cell r="E4223">
            <v>22214.400000000001</v>
          </cell>
          <cell r="F4223">
            <v>161054</v>
          </cell>
        </row>
        <row r="4224">
          <cell r="A4224" t="str">
            <v>RELE BIMETALICO 6.3-10AMP</v>
          </cell>
          <cell r="B4224">
            <v>122600</v>
          </cell>
          <cell r="C4224" t="str">
            <v>UND</v>
          </cell>
          <cell r="D4224">
            <v>147120</v>
          </cell>
          <cell r="E4224">
            <v>23539.200000000001</v>
          </cell>
          <cell r="F4224">
            <v>170659</v>
          </cell>
        </row>
        <row r="4225">
          <cell r="A4225" t="str">
            <v>RELE BIMETALICO 63-80 AMP</v>
          </cell>
          <cell r="B4225">
            <v>314100</v>
          </cell>
          <cell r="C4225" t="str">
            <v>UND</v>
          </cell>
          <cell r="D4225">
            <v>376920</v>
          </cell>
          <cell r="E4225">
            <v>60307.200000000004</v>
          </cell>
          <cell r="F4225">
            <v>437227</v>
          </cell>
        </row>
        <row r="4226">
          <cell r="A4226" t="str">
            <v>RELE BIMETALICO 63-80 TM</v>
          </cell>
          <cell r="B4226">
            <v>133500.40625</v>
          </cell>
          <cell r="C4226" t="str">
            <v>UND</v>
          </cell>
          <cell r="D4226">
            <v>160200.48749999999</v>
          </cell>
          <cell r="E4226">
            <v>25632.077999999998</v>
          </cell>
          <cell r="F4226">
            <v>185833</v>
          </cell>
        </row>
        <row r="4227">
          <cell r="A4227" t="str">
            <v>RELE BIMETALICO 63-90AMP</v>
          </cell>
          <cell r="B4227">
            <v>377000</v>
          </cell>
          <cell r="C4227" t="str">
            <v>UND</v>
          </cell>
          <cell r="D4227">
            <v>452400</v>
          </cell>
          <cell r="E4227">
            <v>72384</v>
          </cell>
          <cell r="F4227">
            <v>524784</v>
          </cell>
        </row>
        <row r="4228">
          <cell r="A4228" t="str">
            <v>RELE BIMETALICO 8.0-12.5AMP</v>
          </cell>
          <cell r="B4228">
            <v>115700</v>
          </cell>
          <cell r="C4228" t="str">
            <v>UND</v>
          </cell>
          <cell r="D4228">
            <v>138840</v>
          </cell>
          <cell r="E4228">
            <v>22214.400000000001</v>
          </cell>
          <cell r="F4228">
            <v>161054</v>
          </cell>
        </row>
        <row r="4229">
          <cell r="A4229" t="str">
            <v>RELE BIMETALICO 90-120AMP</v>
          </cell>
          <cell r="B4229">
            <v>417200</v>
          </cell>
          <cell r="C4229" t="str">
            <v>UND</v>
          </cell>
          <cell r="D4229">
            <v>500640</v>
          </cell>
          <cell r="E4229">
            <v>80102.400000000009</v>
          </cell>
          <cell r="F4229">
            <v>580742</v>
          </cell>
        </row>
        <row r="4230">
          <cell r="A4230" t="str">
            <v>RELE BIMETALICO 90-120AMP</v>
          </cell>
          <cell r="B4230">
            <v>429800</v>
          </cell>
          <cell r="C4230" t="str">
            <v>UND</v>
          </cell>
          <cell r="D4230">
            <v>515760</v>
          </cell>
          <cell r="E4230">
            <v>82521.600000000006</v>
          </cell>
          <cell r="F4230">
            <v>598282</v>
          </cell>
        </row>
        <row r="4231">
          <cell r="A4231" t="str">
            <v>RELE BIMETALICO REF:LR1D80363</v>
          </cell>
          <cell r="B4231">
            <v>126219</v>
          </cell>
          <cell r="C4231" t="str">
            <v>UND</v>
          </cell>
          <cell r="D4231">
            <v>151462.79999999999</v>
          </cell>
          <cell r="E4231">
            <v>24234.047999999999</v>
          </cell>
          <cell r="F4231">
            <v>175697</v>
          </cell>
        </row>
        <row r="4232">
          <cell r="A4232" t="str">
            <v>RELE CLASE 10 / 0.1-0.16AMP D09-D38</v>
          </cell>
          <cell r="B4232">
            <v>121000</v>
          </cell>
          <cell r="C4232" t="str">
            <v>UND</v>
          </cell>
          <cell r="D4232">
            <v>145200</v>
          </cell>
          <cell r="E4232">
            <v>23232</v>
          </cell>
          <cell r="F4232">
            <v>168432</v>
          </cell>
        </row>
        <row r="4233">
          <cell r="A4233" t="str">
            <v>RELE CLASE 10 / 0.16-0.25AMP D09-D38</v>
          </cell>
          <cell r="B4233">
            <v>121000</v>
          </cell>
          <cell r="C4233" t="str">
            <v>UND</v>
          </cell>
          <cell r="D4233">
            <v>145200</v>
          </cell>
          <cell r="E4233">
            <v>23232</v>
          </cell>
          <cell r="F4233">
            <v>168432</v>
          </cell>
        </row>
        <row r="4234">
          <cell r="A4234" t="str">
            <v>RELE CLASE 10 / 0.25-0.40AMP D09-D38</v>
          </cell>
          <cell r="B4234">
            <v>121000</v>
          </cell>
          <cell r="C4234" t="str">
            <v>UND</v>
          </cell>
          <cell r="D4234">
            <v>145200</v>
          </cell>
          <cell r="E4234">
            <v>23232</v>
          </cell>
          <cell r="F4234">
            <v>168432</v>
          </cell>
        </row>
        <row r="4235">
          <cell r="A4235" t="str">
            <v>RELE CLASE 10 / 0.40-0.63 A D09-D38</v>
          </cell>
          <cell r="B4235">
            <v>121000</v>
          </cell>
          <cell r="C4235" t="str">
            <v>UND</v>
          </cell>
          <cell r="D4235">
            <v>145200</v>
          </cell>
          <cell r="E4235">
            <v>23232</v>
          </cell>
          <cell r="F4235">
            <v>168432</v>
          </cell>
        </row>
        <row r="4236">
          <cell r="A4236" t="str">
            <v>RELE CLASE 10 / 0.63-1AMP D09-D38</v>
          </cell>
          <cell r="B4236">
            <v>121000</v>
          </cell>
          <cell r="C4236" t="str">
            <v>UND</v>
          </cell>
          <cell r="D4236">
            <v>145200</v>
          </cell>
          <cell r="E4236">
            <v>23232</v>
          </cell>
          <cell r="F4236">
            <v>168432</v>
          </cell>
        </row>
        <row r="4237">
          <cell r="A4237" t="str">
            <v>RELE CLASE 10 / 1-1.6AMP D09-D38</v>
          </cell>
          <cell r="B4237">
            <v>121000</v>
          </cell>
          <cell r="C4237" t="str">
            <v>UND</v>
          </cell>
          <cell r="D4237">
            <v>145200</v>
          </cell>
          <cell r="E4237">
            <v>23232</v>
          </cell>
          <cell r="F4237">
            <v>168432</v>
          </cell>
        </row>
        <row r="4238">
          <cell r="A4238" t="str">
            <v>RELE CLASE 10 /12-18AMP D18-D38</v>
          </cell>
          <cell r="B4238">
            <v>132000</v>
          </cell>
          <cell r="C4238" t="str">
            <v>UND</v>
          </cell>
          <cell r="D4238">
            <v>158400</v>
          </cell>
          <cell r="E4238">
            <v>25344</v>
          </cell>
          <cell r="F4238">
            <v>183744</v>
          </cell>
        </row>
        <row r="4239">
          <cell r="A4239" t="str">
            <v>RELE CLASE 10 /17-25AMP D25-D38</v>
          </cell>
          <cell r="B4239">
            <v>132000</v>
          </cell>
          <cell r="C4239" t="str">
            <v>UND</v>
          </cell>
          <cell r="D4239">
            <v>158400</v>
          </cell>
          <cell r="E4239">
            <v>25344</v>
          </cell>
          <cell r="F4239">
            <v>183744</v>
          </cell>
        </row>
        <row r="4240">
          <cell r="A4240" t="str">
            <v>RELE CLASE 10 /4-6AMP D09-D38</v>
          </cell>
          <cell r="B4240">
            <v>121000</v>
          </cell>
          <cell r="C4240" t="str">
            <v>UND</v>
          </cell>
          <cell r="D4240">
            <v>145200</v>
          </cell>
          <cell r="E4240">
            <v>23232</v>
          </cell>
          <cell r="F4240">
            <v>168432</v>
          </cell>
        </row>
        <row r="4241">
          <cell r="A4241" t="str">
            <v>RELE CLASE 10 17-25AMP D40-D95</v>
          </cell>
          <cell r="B4241">
            <v>222000</v>
          </cell>
          <cell r="C4241" t="str">
            <v>UND</v>
          </cell>
          <cell r="D4241">
            <v>266400</v>
          </cell>
          <cell r="E4241">
            <v>42624</v>
          </cell>
          <cell r="F4241">
            <v>309024</v>
          </cell>
        </row>
        <row r="4242">
          <cell r="A4242" t="str">
            <v>RELE CLASE 10 23-32AMP D40-D95</v>
          </cell>
          <cell r="B4242">
            <v>253000</v>
          </cell>
          <cell r="C4242" t="str">
            <v>UND</v>
          </cell>
          <cell r="D4242">
            <v>303600</v>
          </cell>
          <cell r="E4242">
            <v>48576</v>
          </cell>
          <cell r="F4242">
            <v>352176</v>
          </cell>
        </row>
        <row r="4243">
          <cell r="A4243" t="str">
            <v>RELE CLASE 10 30-40AMP D40-D95</v>
          </cell>
          <cell r="B4243">
            <v>253000</v>
          </cell>
          <cell r="C4243" t="str">
            <v>UND</v>
          </cell>
          <cell r="D4243">
            <v>303600</v>
          </cell>
          <cell r="E4243">
            <v>48576</v>
          </cell>
          <cell r="F4243">
            <v>352176</v>
          </cell>
        </row>
        <row r="4244">
          <cell r="A4244" t="str">
            <v>RELE CLASE 10 37-50AMP D50-D95</v>
          </cell>
          <cell r="B4244">
            <v>282000</v>
          </cell>
          <cell r="C4244" t="str">
            <v>UND</v>
          </cell>
          <cell r="D4244">
            <v>338400</v>
          </cell>
          <cell r="E4244">
            <v>54144</v>
          </cell>
          <cell r="F4244">
            <v>392544</v>
          </cell>
        </row>
        <row r="4245">
          <cell r="A4245" t="str">
            <v>RELE CLASE 10 48-65AMP D50-D95</v>
          </cell>
          <cell r="B4245">
            <v>289000</v>
          </cell>
          <cell r="C4245" t="str">
            <v>UND</v>
          </cell>
          <cell r="D4245">
            <v>346800</v>
          </cell>
          <cell r="E4245">
            <v>55488</v>
          </cell>
          <cell r="F4245">
            <v>402288</v>
          </cell>
        </row>
        <row r="4246">
          <cell r="A4246" t="str">
            <v>RELE CLASE 10 63-80AMP D80-D95</v>
          </cell>
          <cell r="B4246">
            <v>381000</v>
          </cell>
          <cell r="C4246" t="str">
            <v>UND</v>
          </cell>
          <cell r="D4246">
            <v>457200</v>
          </cell>
          <cell r="E4246">
            <v>73152</v>
          </cell>
          <cell r="F4246">
            <v>530352</v>
          </cell>
        </row>
        <row r="4247">
          <cell r="A4247" t="str">
            <v>RELE CLASE 10 80-93AMP D95</v>
          </cell>
          <cell r="B4247">
            <v>404000</v>
          </cell>
          <cell r="C4247" t="str">
            <v>UND</v>
          </cell>
          <cell r="D4247">
            <v>484800</v>
          </cell>
          <cell r="E4247">
            <v>77568</v>
          </cell>
          <cell r="F4247">
            <v>562368</v>
          </cell>
        </row>
        <row r="4248">
          <cell r="A4248" t="str">
            <v>RELE CLASE 10/ 1.25-2AMP D09-D38</v>
          </cell>
          <cell r="B4248">
            <v>121000</v>
          </cell>
          <cell r="C4248" t="str">
            <v>UND</v>
          </cell>
          <cell r="D4248">
            <v>145200</v>
          </cell>
          <cell r="E4248">
            <v>23232</v>
          </cell>
          <cell r="F4248">
            <v>168432</v>
          </cell>
        </row>
        <row r="4249">
          <cell r="A4249" t="str">
            <v>RELE CLASE 10/ 1.6A-2.5AMP D09-D38</v>
          </cell>
          <cell r="B4249">
            <v>121000</v>
          </cell>
          <cell r="C4249" t="str">
            <v>UND</v>
          </cell>
          <cell r="D4249">
            <v>145200</v>
          </cell>
          <cell r="E4249">
            <v>23232</v>
          </cell>
          <cell r="F4249">
            <v>168432</v>
          </cell>
        </row>
        <row r="4250">
          <cell r="A4250" t="str">
            <v>RELE CLASE 10/ 2.5-4AMP D09-D38</v>
          </cell>
          <cell r="B4250">
            <v>121000</v>
          </cell>
          <cell r="C4250" t="str">
            <v>UND</v>
          </cell>
          <cell r="D4250">
            <v>145200</v>
          </cell>
          <cell r="E4250">
            <v>23232</v>
          </cell>
          <cell r="F4250">
            <v>168432</v>
          </cell>
        </row>
        <row r="4251">
          <cell r="A4251" t="str">
            <v>RELE CLASE 10/ 23-32AMP D25-D38</v>
          </cell>
          <cell r="B4251">
            <v>218000</v>
          </cell>
          <cell r="C4251" t="str">
            <v>UND</v>
          </cell>
          <cell r="D4251">
            <v>261600</v>
          </cell>
          <cell r="E4251">
            <v>41856</v>
          </cell>
          <cell r="F4251">
            <v>303456</v>
          </cell>
        </row>
        <row r="4252">
          <cell r="A4252" t="str">
            <v>RELE CLASE 10/ 28-36AMP D32-D38</v>
          </cell>
          <cell r="B4252">
            <v>218000</v>
          </cell>
          <cell r="C4252" t="str">
            <v>UND</v>
          </cell>
          <cell r="D4252">
            <v>261600</v>
          </cell>
          <cell r="E4252">
            <v>41856</v>
          </cell>
          <cell r="F4252">
            <v>303456</v>
          </cell>
        </row>
        <row r="4253">
          <cell r="A4253" t="str">
            <v>RELE CLASE 10/ 5.5-8AMP D09-D38</v>
          </cell>
          <cell r="B4253">
            <v>121000</v>
          </cell>
          <cell r="C4253" t="str">
            <v>UND</v>
          </cell>
          <cell r="D4253">
            <v>145200</v>
          </cell>
          <cell r="E4253">
            <v>23232</v>
          </cell>
          <cell r="F4253">
            <v>168432</v>
          </cell>
        </row>
        <row r="4254">
          <cell r="A4254" t="str">
            <v>RELE CLASE 10/ 7-10AMP D09-D38</v>
          </cell>
          <cell r="B4254">
            <v>121000</v>
          </cell>
          <cell r="C4254" t="str">
            <v>UND</v>
          </cell>
          <cell r="D4254">
            <v>145200</v>
          </cell>
          <cell r="E4254">
            <v>23232</v>
          </cell>
          <cell r="F4254">
            <v>168432</v>
          </cell>
        </row>
        <row r="4255">
          <cell r="A4255" t="str">
            <v>RELE CLASE 10/ 9-13AMP D12-D38</v>
          </cell>
          <cell r="B4255">
            <v>121000</v>
          </cell>
          <cell r="C4255" t="str">
            <v>UND</v>
          </cell>
          <cell r="D4255">
            <v>145200</v>
          </cell>
          <cell r="E4255">
            <v>23232</v>
          </cell>
          <cell r="F4255">
            <v>168432</v>
          </cell>
        </row>
        <row r="4256">
          <cell r="A4256" t="str">
            <v>RELE CORRECTOR DE FACTOR DE POTENCIA AUTOMATICO SIETE PASOS 220V DIGITAL, PUERO DE SALIDA RS 232 Y/O 485</v>
          </cell>
          <cell r="B4256">
            <v>896090</v>
          </cell>
          <cell r="C4256" t="str">
            <v>UND</v>
          </cell>
          <cell r="D4256">
            <v>1075308</v>
          </cell>
          <cell r="E4256">
            <v>172049.28</v>
          </cell>
          <cell r="F4256">
            <v>1247357</v>
          </cell>
        </row>
        <row r="4257">
          <cell r="A4257" t="str">
            <v>RELE DE  0.10 A 0.16A TM</v>
          </cell>
          <cell r="B4257">
            <v>45000</v>
          </cell>
          <cell r="C4257" t="str">
            <v>UND</v>
          </cell>
          <cell r="D4257">
            <v>54000</v>
          </cell>
          <cell r="E4257">
            <v>8640</v>
          </cell>
          <cell r="F4257">
            <v>62640</v>
          </cell>
        </row>
        <row r="4258">
          <cell r="A4258" t="str">
            <v>RELE DE CONTROL NIVEL LIQUIDO</v>
          </cell>
          <cell r="B4258">
            <v>300000</v>
          </cell>
          <cell r="C4258" t="str">
            <v>UND</v>
          </cell>
          <cell r="D4258">
            <v>360000</v>
          </cell>
          <cell r="E4258">
            <v>57600</v>
          </cell>
          <cell r="F4258">
            <v>417600</v>
          </cell>
        </row>
        <row r="4259">
          <cell r="A4259" t="str">
            <v>RELE DE FRECUENCIA FUNCION R81-1 ELICO</v>
          </cell>
          <cell r="B4259">
            <v>318010</v>
          </cell>
          <cell r="C4259" t="str">
            <v>UND</v>
          </cell>
          <cell r="D4259">
            <v>381612</v>
          </cell>
          <cell r="E4259">
            <v>61057.919999999998</v>
          </cell>
          <cell r="F4259">
            <v>442670</v>
          </cell>
        </row>
        <row r="4260">
          <cell r="A4260" t="str">
            <v>RELE DE MEDIDA Y CONTROL 0.1-10SEG.220V</v>
          </cell>
          <cell r="B4260">
            <v>605000</v>
          </cell>
          <cell r="C4260" t="str">
            <v>UND</v>
          </cell>
          <cell r="D4260">
            <v>726000</v>
          </cell>
          <cell r="E4260">
            <v>116160</v>
          </cell>
          <cell r="F4260">
            <v>842160</v>
          </cell>
        </row>
        <row r="4261">
          <cell r="A4261" t="str">
            <v>RELE DE TIEMPO 0.15S 10H 220V KM</v>
          </cell>
          <cell r="B4261">
            <v>61600</v>
          </cell>
          <cell r="C4261" t="str">
            <v>UND</v>
          </cell>
          <cell r="D4261">
            <v>73920</v>
          </cell>
          <cell r="E4261">
            <v>11827.2</v>
          </cell>
          <cell r="F4261">
            <v>85747</v>
          </cell>
        </row>
        <row r="4262">
          <cell r="A4262" t="str">
            <v>RELE DE TIEMPO ELECTRONICO 110-127V.</v>
          </cell>
          <cell r="B4262">
            <v>141400</v>
          </cell>
          <cell r="C4262" t="str">
            <v>UND</v>
          </cell>
          <cell r="D4262">
            <v>169680</v>
          </cell>
          <cell r="E4262">
            <v>27148.799999999999</v>
          </cell>
          <cell r="F4262">
            <v>196829</v>
          </cell>
        </row>
        <row r="4263">
          <cell r="A4263" t="str">
            <v>RELE DE TIEMPO ELECTRONICO 220-240V</v>
          </cell>
          <cell r="B4263">
            <v>277000</v>
          </cell>
          <cell r="C4263" t="str">
            <v>UND</v>
          </cell>
          <cell r="D4263">
            <v>332400</v>
          </cell>
          <cell r="E4263">
            <v>53184</v>
          </cell>
          <cell r="F4263">
            <v>385584</v>
          </cell>
        </row>
        <row r="4264">
          <cell r="A4264" t="str">
            <v>RELE DE TIEMPO ELECTRONICO 220-240V.</v>
          </cell>
          <cell r="B4264">
            <v>92700</v>
          </cell>
          <cell r="C4264" t="str">
            <v>UND</v>
          </cell>
          <cell r="D4264">
            <v>111240</v>
          </cell>
          <cell r="E4264">
            <v>17798.400000000001</v>
          </cell>
          <cell r="F4264">
            <v>129038</v>
          </cell>
        </row>
        <row r="4265">
          <cell r="A4265" t="str">
            <v>RELE DE TIEMPO ELECTRONICO 220-240V.</v>
          </cell>
          <cell r="B4265">
            <v>109491</v>
          </cell>
          <cell r="C4265" t="str">
            <v>UND</v>
          </cell>
          <cell r="D4265">
            <v>131389.19999999998</v>
          </cell>
          <cell r="E4265">
            <v>21022.271999999997</v>
          </cell>
          <cell r="F4265">
            <v>152411</v>
          </cell>
        </row>
        <row r="4266">
          <cell r="A4266" t="str">
            <v>RELE DE TIEMPO ELECTRONICO 220-240V.</v>
          </cell>
          <cell r="B4266">
            <v>141400</v>
          </cell>
          <cell r="C4266" t="str">
            <v>UND</v>
          </cell>
          <cell r="D4266">
            <v>169680</v>
          </cell>
          <cell r="E4266">
            <v>27148.799999999999</v>
          </cell>
          <cell r="F4266">
            <v>196829</v>
          </cell>
        </row>
        <row r="4267">
          <cell r="A4267" t="str">
            <v>RELE DE TIEMPO ELECTRONICO 220V</v>
          </cell>
          <cell r="B4267">
            <v>106700</v>
          </cell>
          <cell r="C4267" t="str">
            <v>UND</v>
          </cell>
          <cell r="D4267">
            <v>128040</v>
          </cell>
          <cell r="E4267">
            <v>20486.400000000001</v>
          </cell>
          <cell r="F4267">
            <v>148526</v>
          </cell>
        </row>
        <row r="4268">
          <cell r="A4268" t="str">
            <v>RELE DE TIEMPO ELECTRONICO 220V-10M</v>
          </cell>
          <cell r="B4268">
            <v>92700</v>
          </cell>
          <cell r="C4268" t="str">
            <v>UND</v>
          </cell>
          <cell r="D4268">
            <v>111240</v>
          </cell>
          <cell r="E4268">
            <v>17798.400000000001</v>
          </cell>
          <cell r="F4268">
            <v>129038</v>
          </cell>
        </row>
        <row r="4269">
          <cell r="A4269" t="str">
            <v>RELE DE TIEMPO ELECTRONICO 220V-60</v>
          </cell>
          <cell r="B4269">
            <v>77490</v>
          </cell>
          <cell r="C4269" t="str">
            <v>UND</v>
          </cell>
          <cell r="D4269">
            <v>92988</v>
          </cell>
          <cell r="E4269">
            <v>14878.08</v>
          </cell>
          <cell r="F4269">
            <v>107866</v>
          </cell>
        </row>
        <row r="4270">
          <cell r="A4270" t="str">
            <v>RELE DE TIEMPO ELECTRONICO 220V-6H</v>
          </cell>
          <cell r="B4270">
            <v>91033.601562500015</v>
          </cell>
          <cell r="C4270" t="str">
            <v>UND</v>
          </cell>
          <cell r="D4270">
            <v>109240.32187500001</v>
          </cell>
          <cell r="E4270">
            <v>17478.451500000003</v>
          </cell>
          <cell r="F4270">
            <v>126719</v>
          </cell>
        </row>
        <row r="4271">
          <cell r="A4271" t="str">
            <v>RELE DE TIEMPO ELECTRONICO 220V-6M</v>
          </cell>
          <cell r="B4271">
            <v>82740</v>
          </cell>
          <cell r="C4271" t="str">
            <v>UND</v>
          </cell>
          <cell r="D4271">
            <v>99288</v>
          </cell>
          <cell r="E4271">
            <v>15886.08</v>
          </cell>
          <cell r="F4271">
            <v>115174</v>
          </cell>
        </row>
        <row r="4272">
          <cell r="A4272" t="str">
            <v>RELE DE TIEMPO MOTORIZADO 110-120V.</v>
          </cell>
          <cell r="B4272">
            <v>399000</v>
          </cell>
          <cell r="C4272" t="str">
            <v>UND</v>
          </cell>
          <cell r="D4272">
            <v>478800</v>
          </cell>
          <cell r="E4272">
            <v>76608</v>
          </cell>
          <cell r="F4272">
            <v>555408</v>
          </cell>
        </row>
        <row r="4273">
          <cell r="A4273" t="str">
            <v>RELE DE TIEMPO MOTORIZADO 220-230V.</v>
          </cell>
          <cell r="B4273">
            <v>399000</v>
          </cell>
          <cell r="C4273" t="str">
            <v>UND</v>
          </cell>
          <cell r="D4273">
            <v>478800</v>
          </cell>
          <cell r="E4273">
            <v>76608</v>
          </cell>
          <cell r="F4273">
            <v>555408</v>
          </cell>
        </row>
        <row r="4274">
          <cell r="A4274" t="str">
            <v>RELE ENCHUFABLE 14 PINES</v>
          </cell>
          <cell r="B4274">
            <v>29000</v>
          </cell>
          <cell r="C4274" t="str">
            <v>UND</v>
          </cell>
          <cell r="D4274">
            <v>34800</v>
          </cell>
          <cell r="E4274">
            <v>5568</v>
          </cell>
          <cell r="F4274">
            <v>40368</v>
          </cell>
        </row>
        <row r="4275">
          <cell r="A4275" t="str">
            <v>RELE ENCHUFABLE 24VDC</v>
          </cell>
          <cell r="B4275">
            <v>103000</v>
          </cell>
          <cell r="C4275" t="str">
            <v>UND</v>
          </cell>
          <cell r="D4275">
            <v>123600</v>
          </cell>
          <cell r="E4275">
            <v>19776</v>
          </cell>
          <cell r="F4275">
            <v>143376</v>
          </cell>
        </row>
        <row r="4276">
          <cell r="A4276" t="str">
            <v>RELE ESCALERA INTERMARKING</v>
          </cell>
          <cell r="B4276">
            <v>25000</v>
          </cell>
          <cell r="C4276" t="str">
            <v>UND</v>
          </cell>
          <cell r="D4276">
            <v>30000</v>
          </cell>
          <cell r="E4276">
            <v>4800</v>
          </cell>
          <cell r="F4276">
            <v>34800</v>
          </cell>
        </row>
        <row r="4277">
          <cell r="A4277" t="str">
            <v>RELE ESCALERA ORBIS 12V.</v>
          </cell>
          <cell r="B4277">
            <v>25000</v>
          </cell>
          <cell r="C4277" t="str">
            <v>UND</v>
          </cell>
          <cell r="D4277">
            <v>30000</v>
          </cell>
          <cell r="E4277">
            <v>4800</v>
          </cell>
          <cell r="F4277">
            <v>34800</v>
          </cell>
        </row>
        <row r="4278">
          <cell r="A4278" t="str">
            <v>RELE INSTANTANEO 220V</v>
          </cell>
          <cell r="B4278">
            <v>115000</v>
          </cell>
          <cell r="C4278" t="str">
            <v>UND</v>
          </cell>
          <cell r="D4278">
            <v>138000</v>
          </cell>
          <cell r="E4278">
            <v>22080</v>
          </cell>
          <cell r="F4278">
            <v>160080</v>
          </cell>
        </row>
        <row r="4279">
          <cell r="A4279" t="str">
            <v>RELE MULTIFUNCION 24 A 24</v>
          </cell>
          <cell r="B4279">
            <v>418000</v>
          </cell>
          <cell r="C4279" t="str">
            <v>UND</v>
          </cell>
          <cell r="D4279">
            <v>501600</v>
          </cell>
          <cell r="E4279">
            <v>80256</v>
          </cell>
          <cell r="F4279">
            <v>581856</v>
          </cell>
        </row>
        <row r="4280">
          <cell r="A4280" t="str">
            <v>RELE MULTIFUNCIONAL 24 A24</v>
          </cell>
          <cell r="B4280">
            <v>418000</v>
          </cell>
          <cell r="C4280" t="str">
            <v>UND</v>
          </cell>
          <cell r="D4280">
            <v>501600</v>
          </cell>
          <cell r="E4280">
            <v>80256</v>
          </cell>
          <cell r="F4280">
            <v>581856</v>
          </cell>
        </row>
        <row r="4281">
          <cell r="A4281" t="str">
            <v>RELE SOBRE CARGA C306 / 144 AMP.</v>
          </cell>
          <cell r="B4281">
            <v>337600</v>
          </cell>
          <cell r="C4281" t="str">
            <v>UND</v>
          </cell>
          <cell r="D4281">
            <v>405120</v>
          </cell>
          <cell r="E4281">
            <v>64819.200000000004</v>
          </cell>
          <cell r="F4281">
            <v>469939</v>
          </cell>
        </row>
        <row r="4282">
          <cell r="A4282" t="str">
            <v>RELE TERMICO 300/500 AMP</v>
          </cell>
          <cell r="B4282">
            <v>1508000</v>
          </cell>
          <cell r="C4282" t="str">
            <v>UND</v>
          </cell>
          <cell r="D4282">
            <v>1809600</v>
          </cell>
          <cell r="E4282">
            <v>289536</v>
          </cell>
          <cell r="F4282">
            <v>2099136</v>
          </cell>
        </row>
        <row r="4283">
          <cell r="A4283" t="str">
            <v>RELE UNIVERSAL 110 VCA/10 AMP</v>
          </cell>
          <cell r="B4283">
            <v>40000</v>
          </cell>
          <cell r="C4283" t="str">
            <v>UND</v>
          </cell>
          <cell r="D4283">
            <v>48000</v>
          </cell>
          <cell r="E4283">
            <v>7680</v>
          </cell>
          <cell r="F4283">
            <v>55680</v>
          </cell>
        </row>
        <row r="4284">
          <cell r="A4284" t="str">
            <v>RELE UNIVERSAL 220 VAC/10 AMP</v>
          </cell>
          <cell r="B4284">
            <v>43000</v>
          </cell>
          <cell r="C4284" t="str">
            <v>UND</v>
          </cell>
          <cell r="D4284">
            <v>51600</v>
          </cell>
          <cell r="E4284">
            <v>8256</v>
          </cell>
          <cell r="F4284">
            <v>59856</v>
          </cell>
        </row>
        <row r="4285">
          <cell r="A4285" t="str">
            <v>RELES UNIVERSAL 11PI</v>
          </cell>
          <cell r="B4285">
            <v>38000</v>
          </cell>
          <cell r="C4285" t="str">
            <v>UND</v>
          </cell>
          <cell r="D4285">
            <v>45600</v>
          </cell>
          <cell r="E4285">
            <v>7296</v>
          </cell>
          <cell r="F4285">
            <v>52896</v>
          </cell>
        </row>
        <row r="4286">
          <cell r="A4286" t="str">
            <v>RELEVO 11 PINES 110V CC RELPO</v>
          </cell>
          <cell r="B4286">
            <v>7700</v>
          </cell>
          <cell r="C4286" t="str">
            <v>UND</v>
          </cell>
          <cell r="D4286">
            <v>9240</v>
          </cell>
          <cell r="E4286">
            <v>1478.4</v>
          </cell>
          <cell r="F4286">
            <v>10718</v>
          </cell>
        </row>
        <row r="4287">
          <cell r="A4287" t="str">
            <v>RELEVO 11 PINES 110V CC RELPO</v>
          </cell>
          <cell r="B4287">
            <v>7700</v>
          </cell>
          <cell r="C4287" t="str">
            <v>UND</v>
          </cell>
          <cell r="D4287">
            <v>9240</v>
          </cell>
          <cell r="E4287">
            <v>1478.4</v>
          </cell>
          <cell r="F4287">
            <v>10718</v>
          </cell>
        </row>
        <row r="4288">
          <cell r="A4288" t="str">
            <v>RELEVO 11 PINES 250V RELPO</v>
          </cell>
          <cell r="B4288">
            <v>8400</v>
          </cell>
          <cell r="C4288" t="str">
            <v>UND</v>
          </cell>
          <cell r="D4288">
            <v>10080</v>
          </cell>
          <cell r="E4288">
            <v>1612.8</v>
          </cell>
          <cell r="F4288">
            <v>11693</v>
          </cell>
        </row>
        <row r="4289">
          <cell r="A4289" t="str">
            <v>RELEVO 24V DC</v>
          </cell>
          <cell r="B4289">
            <v>17012.800781250004</v>
          </cell>
          <cell r="C4289" t="str">
            <v>UND</v>
          </cell>
          <cell r="D4289">
            <v>20415.360937500005</v>
          </cell>
          <cell r="E4289">
            <v>3266.4577500000009</v>
          </cell>
          <cell r="F4289">
            <v>23682</v>
          </cell>
        </row>
        <row r="4290">
          <cell r="A4290" t="str">
            <v>RELEVO 8 PINES 110V AC RELPO</v>
          </cell>
          <cell r="B4290">
            <v>6300</v>
          </cell>
          <cell r="C4290" t="str">
            <v>UND</v>
          </cell>
          <cell r="D4290">
            <v>7560</v>
          </cell>
          <cell r="E4290">
            <v>1209.6000000000001</v>
          </cell>
          <cell r="F4290">
            <v>8770</v>
          </cell>
        </row>
        <row r="4291">
          <cell r="A4291" t="str">
            <v>RELEVO 8 PINES 110V AC ZETTLER</v>
          </cell>
          <cell r="B4291">
            <v>6300</v>
          </cell>
          <cell r="C4291" t="str">
            <v>UND</v>
          </cell>
          <cell r="D4291">
            <v>7560</v>
          </cell>
          <cell r="E4291">
            <v>1209.6000000000001</v>
          </cell>
          <cell r="F4291">
            <v>8770</v>
          </cell>
        </row>
        <row r="4292">
          <cell r="A4292" t="str">
            <v>RELEVO 8 PINES 250V GE</v>
          </cell>
          <cell r="B4292">
            <v>6300</v>
          </cell>
          <cell r="C4292" t="str">
            <v>UND</v>
          </cell>
          <cell r="D4292">
            <v>7560</v>
          </cell>
          <cell r="E4292">
            <v>1209.6000000000001</v>
          </cell>
          <cell r="F4292">
            <v>8770</v>
          </cell>
        </row>
        <row r="4293">
          <cell r="A4293" t="str">
            <v>RELEVO DE 11 PINES 24 VAC</v>
          </cell>
          <cell r="B4293">
            <v>13700</v>
          </cell>
          <cell r="C4293" t="str">
            <v>UND</v>
          </cell>
          <cell r="D4293">
            <v>16440</v>
          </cell>
          <cell r="E4293">
            <v>2630.4</v>
          </cell>
          <cell r="F4293">
            <v>19070</v>
          </cell>
        </row>
        <row r="4294">
          <cell r="A4294" t="str">
            <v>RELEVO TELEFONICO 24VDC 3AMP</v>
          </cell>
          <cell r="B4294">
            <v>30000</v>
          </cell>
          <cell r="C4294" t="str">
            <v>UND</v>
          </cell>
          <cell r="D4294">
            <v>36000</v>
          </cell>
          <cell r="E4294">
            <v>5760</v>
          </cell>
          <cell r="F4294">
            <v>41760</v>
          </cell>
        </row>
        <row r="4295">
          <cell r="A4295" t="str">
            <v>RELLENOS DE EXCAVACION</v>
          </cell>
          <cell r="B4295">
            <v>1000</v>
          </cell>
          <cell r="C4295" t="str">
            <v>UND</v>
          </cell>
          <cell r="D4295">
            <v>1200</v>
          </cell>
          <cell r="E4295">
            <v>192</v>
          </cell>
          <cell r="F4295">
            <v>1392</v>
          </cell>
        </row>
        <row r="4296">
          <cell r="A4296" t="str">
            <v>RELLENOS RECEBO</v>
          </cell>
          <cell r="B4296">
            <v>1200</v>
          </cell>
          <cell r="C4296" t="str">
            <v>UND</v>
          </cell>
          <cell r="D4296">
            <v>1440</v>
          </cell>
          <cell r="E4296">
            <v>230.4</v>
          </cell>
          <cell r="F4296">
            <v>1670</v>
          </cell>
        </row>
        <row r="4297">
          <cell r="A4297" t="str">
            <v>RELOJ DE CONMUTACION ORBIS</v>
          </cell>
          <cell r="B4297">
            <v>155400</v>
          </cell>
          <cell r="C4297" t="str">
            <v>UND</v>
          </cell>
          <cell r="D4297">
            <v>186480</v>
          </cell>
          <cell r="E4297">
            <v>29836.799999999999</v>
          </cell>
          <cell r="F4297">
            <v>216317</v>
          </cell>
        </row>
        <row r="4298">
          <cell r="A4298" t="str">
            <v>RELOJ HORARIO ELEC ISKRA TKM71-NP2H 120V</v>
          </cell>
          <cell r="B4298">
            <v>340000</v>
          </cell>
          <cell r="C4298" t="str">
            <v>UND</v>
          </cell>
          <cell r="D4298">
            <v>408000</v>
          </cell>
          <cell r="E4298">
            <v>65280</v>
          </cell>
          <cell r="F4298">
            <v>473280</v>
          </cell>
        </row>
        <row r="4299">
          <cell r="A4299" t="str">
            <v>RELOJ PARA CONMUTACION KRIZIK</v>
          </cell>
          <cell r="B4299">
            <v>602000</v>
          </cell>
          <cell r="C4299" t="str">
            <v>UND</v>
          </cell>
          <cell r="D4299">
            <v>722400</v>
          </cell>
          <cell r="E4299">
            <v>115584</v>
          </cell>
          <cell r="F4299">
            <v>837984</v>
          </cell>
        </row>
        <row r="4300">
          <cell r="A4300" t="str">
            <v>RESINA EPOXICA T.B 7.4ONZ(20GRS)</v>
          </cell>
          <cell r="B4300">
            <v>48895</v>
          </cell>
          <cell r="C4300" t="str">
            <v>UND</v>
          </cell>
          <cell r="D4300">
            <v>58674</v>
          </cell>
          <cell r="E4300">
            <v>9387.84</v>
          </cell>
          <cell r="F4300">
            <v>68062</v>
          </cell>
        </row>
        <row r="4301">
          <cell r="A4301" t="str">
            <v>RESINA EPOXICA T.C 14.7ONZ(418GR)</v>
          </cell>
          <cell r="B4301">
            <v>88735</v>
          </cell>
          <cell r="C4301" t="str">
            <v>UND</v>
          </cell>
          <cell r="D4301">
            <v>106482</v>
          </cell>
          <cell r="E4301">
            <v>17037.12</v>
          </cell>
          <cell r="F4301">
            <v>123519</v>
          </cell>
        </row>
        <row r="4302">
          <cell r="A4302" t="str">
            <v>RESINA PARA EMPALME 500G HIMSA</v>
          </cell>
          <cell r="B4302">
            <v>112000</v>
          </cell>
          <cell r="C4302" t="str">
            <v>UND</v>
          </cell>
          <cell r="D4302">
            <v>134400</v>
          </cell>
          <cell r="E4302">
            <v>21504</v>
          </cell>
          <cell r="F4302">
            <v>155904</v>
          </cell>
        </row>
        <row r="4303">
          <cell r="A4303" t="str">
            <v>RESINA URETANO P/REPARACION CHAQUETAS</v>
          </cell>
          <cell r="B4303">
            <v>44186</v>
          </cell>
          <cell r="C4303" t="str">
            <v>UND</v>
          </cell>
          <cell r="D4303">
            <v>53023.199999999997</v>
          </cell>
          <cell r="E4303">
            <v>8483.7119999999995</v>
          </cell>
          <cell r="F4303">
            <v>61507</v>
          </cell>
        </row>
        <row r="4304">
          <cell r="A4304" t="str">
            <v>RESISTENCIA 1.100/208V ACEB</v>
          </cell>
          <cell r="B4304">
            <v>25000</v>
          </cell>
          <cell r="C4304" t="str">
            <v>UND</v>
          </cell>
          <cell r="D4304">
            <v>30000</v>
          </cell>
          <cell r="E4304">
            <v>4800</v>
          </cell>
          <cell r="F4304">
            <v>34800</v>
          </cell>
        </row>
        <row r="4305">
          <cell r="A4305" t="str">
            <v>RESISTENCIA 1800W 220V HACEB</v>
          </cell>
          <cell r="B4305">
            <v>7000</v>
          </cell>
          <cell r="C4305" t="str">
            <v>UND</v>
          </cell>
          <cell r="D4305">
            <v>8400</v>
          </cell>
          <cell r="E4305">
            <v>1344</v>
          </cell>
          <cell r="F4305">
            <v>9744</v>
          </cell>
        </row>
        <row r="4306">
          <cell r="A4306" t="str">
            <v>RESISTENCIA DE FASE P/RECONECTADOR 20AMP</v>
          </cell>
          <cell r="B4306">
            <v>113980</v>
          </cell>
          <cell r="C4306" t="str">
            <v>UND</v>
          </cell>
          <cell r="D4306">
            <v>136776</v>
          </cell>
          <cell r="E4306">
            <v>21884.16</v>
          </cell>
          <cell r="F4306">
            <v>158660</v>
          </cell>
        </row>
        <row r="4307">
          <cell r="A4307" t="str">
            <v>RESISTENCIA DE FASE P/RECONECTADOR 30AMP</v>
          </cell>
          <cell r="B4307">
            <v>113980</v>
          </cell>
          <cell r="C4307" t="str">
            <v>UND</v>
          </cell>
          <cell r="D4307">
            <v>136776</v>
          </cell>
          <cell r="E4307">
            <v>21884.16</v>
          </cell>
          <cell r="F4307">
            <v>158660</v>
          </cell>
        </row>
        <row r="4308">
          <cell r="A4308" t="str">
            <v>RESISTENCIA ENERNET</v>
          </cell>
          <cell r="B4308">
            <v>8983</v>
          </cell>
          <cell r="C4308" t="str">
            <v>UND</v>
          </cell>
          <cell r="D4308">
            <v>10779.6</v>
          </cell>
          <cell r="E4308">
            <v>1724.7360000000001</v>
          </cell>
          <cell r="F4308">
            <v>12504</v>
          </cell>
        </row>
        <row r="4309">
          <cell r="A4309" t="str">
            <v>RESISTENCIA FASE P/RECONECTADOR P/T10AMP</v>
          </cell>
          <cell r="B4309">
            <v>113980</v>
          </cell>
          <cell r="C4309" t="str">
            <v>UND</v>
          </cell>
          <cell r="D4309">
            <v>136776</v>
          </cell>
          <cell r="E4309">
            <v>21884.16</v>
          </cell>
          <cell r="F4309">
            <v>158660</v>
          </cell>
        </row>
        <row r="4310">
          <cell r="A4310" t="str">
            <v>RESISTENCIA FASE P/RECONECTADOR P/T20AMP</v>
          </cell>
          <cell r="B4310">
            <v>113980</v>
          </cell>
          <cell r="C4310" t="str">
            <v>UND</v>
          </cell>
          <cell r="D4310">
            <v>136776</v>
          </cell>
          <cell r="E4310">
            <v>21884.16</v>
          </cell>
          <cell r="F4310">
            <v>158660</v>
          </cell>
        </row>
        <row r="4311">
          <cell r="A4311" t="str">
            <v>RESISTENCIA FASE P/RECONECTADOR P/T30AMP</v>
          </cell>
          <cell r="B4311">
            <v>113980</v>
          </cell>
          <cell r="C4311" t="str">
            <v>UND</v>
          </cell>
          <cell r="D4311">
            <v>136776</v>
          </cell>
          <cell r="E4311">
            <v>21884.16</v>
          </cell>
          <cell r="F4311">
            <v>158660</v>
          </cell>
        </row>
        <row r="4312">
          <cell r="A4312" t="str">
            <v>RIEL OMEGA DIN 35MM L:1220MM</v>
          </cell>
          <cell r="B4312">
            <v>17000</v>
          </cell>
          <cell r="C4312" t="str">
            <v>UND</v>
          </cell>
          <cell r="D4312">
            <v>20400</v>
          </cell>
          <cell r="E4312">
            <v>3264</v>
          </cell>
          <cell r="F4312">
            <v>23664</v>
          </cell>
        </row>
        <row r="4313">
          <cell r="A4313" t="str">
            <v>RIEL OMEGA X 1.50MTS</v>
          </cell>
          <cell r="B4313">
            <v>6000</v>
          </cell>
          <cell r="C4313" t="str">
            <v>UND</v>
          </cell>
          <cell r="D4313">
            <v>7200</v>
          </cell>
          <cell r="E4313">
            <v>1152</v>
          </cell>
          <cell r="F4313">
            <v>8352</v>
          </cell>
        </row>
        <row r="4314">
          <cell r="A4314" t="str">
            <v>RIEL OMEGA X 2.00MTS</v>
          </cell>
          <cell r="B4314">
            <v>9000</v>
          </cell>
          <cell r="C4314" t="str">
            <v>UND</v>
          </cell>
          <cell r="D4314">
            <v>10800</v>
          </cell>
          <cell r="E4314">
            <v>1728</v>
          </cell>
          <cell r="F4314">
            <v>12528</v>
          </cell>
        </row>
        <row r="4315">
          <cell r="A4315" t="str">
            <v>RIOSTRA DE 6MTS</v>
          </cell>
          <cell r="B4315">
            <v>78400</v>
          </cell>
          <cell r="C4315" t="str">
            <v>UND</v>
          </cell>
          <cell r="D4315">
            <v>94080</v>
          </cell>
          <cell r="E4315">
            <v>15052.800000000001</v>
          </cell>
          <cell r="F4315">
            <v>109133</v>
          </cell>
        </row>
        <row r="4316">
          <cell r="A4316" t="str">
            <v>RIOSTRA EN X L 21/2X21/2X1/4X5.752M</v>
          </cell>
          <cell r="B4316">
            <v>61357</v>
          </cell>
          <cell r="C4316" t="str">
            <v>UND</v>
          </cell>
          <cell r="D4316">
            <v>73628.399999999994</v>
          </cell>
          <cell r="E4316">
            <v>11780.544</v>
          </cell>
          <cell r="F4316">
            <v>85409</v>
          </cell>
        </row>
        <row r="4317">
          <cell r="A4317" t="str">
            <v>ROSETA 2 PIEZAS</v>
          </cell>
          <cell r="B4317">
            <v>448</v>
          </cell>
          <cell r="C4317" t="str">
            <v>UND</v>
          </cell>
          <cell r="D4317">
            <v>537.6</v>
          </cell>
          <cell r="E4317">
            <v>86.016000000000005</v>
          </cell>
          <cell r="F4317">
            <v>624</v>
          </cell>
        </row>
        <row r="4318">
          <cell r="A4318" t="str">
            <v>ROSETA 2 PIEZAS</v>
          </cell>
          <cell r="B4318">
            <v>10000</v>
          </cell>
          <cell r="C4318" t="str">
            <v>UND</v>
          </cell>
          <cell r="D4318">
            <v>12000</v>
          </cell>
          <cell r="E4318">
            <v>1920</v>
          </cell>
          <cell r="F4318">
            <v>13920</v>
          </cell>
        </row>
        <row r="4319">
          <cell r="A4319" t="str">
            <v>ROSETA EN PASTA E16</v>
          </cell>
          <cell r="B4319">
            <v>112</v>
          </cell>
          <cell r="C4319" t="str">
            <v>UND</v>
          </cell>
          <cell r="D4319">
            <v>134.4</v>
          </cell>
          <cell r="E4319">
            <v>21.504000000000001</v>
          </cell>
          <cell r="F4319">
            <v>156</v>
          </cell>
        </row>
        <row r="4320">
          <cell r="A4320" t="str">
            <v>ROSETA PLASTICA ARMADA</v>
          </cell>
          <cell r="B4320">
            <v>490</v>
          </cell>
          <cell r="C4320" t="str">
            <v>UND</v>
          </cell>
          <cell r="D4320">
            <v>588</v>
          </cell>
          <cell r="E4320">
            <v>94.08</v>
          </cell>
          <cell r="F4320">
            <v>682</v>
          </cell>
        </row>
        <row r="4321">
          <cell r="A4321" t="str">
            <v>ROTULADORA SCOTCH</v>
          </cell>
          <cell r="B4321">
            <v>119542</v>
          </cell>
          <cell r="C4321" t="str">
            <v>UND</v>
          </cell>
          <cell r="D4321">
            <v>143450.4</v>
          </cell>
          <cell r="E4321">
            <v>22952.063999999998</v>
          </cell>
          <cell r="F4321">
            <v>166402</v>
          </cell>
        </row>
        <row r="4322">
          <cell r="A4322" t="str">
            <v>ROTULO STD TAG 1/4</v>
          </cell>
          <cell r="B4322">
            <v>24002</v>
          </cell>
          <cell r="C4322" t="str">
            <v>UND</v>
          </cell>
          <cell r="D4322">
            <v>28802.399999999998</v>
          </cell>
          <cell r="E4322">
            <v>4608.384</v>
          </cell>
          <cell r="F4322">
            <v>33411</v>
          </cell>
        </row>
        <row r="4323">
          <cell r="A4323" t="str">
            <v>ROTULOS STD TAG3/8 3M</v>
          </cell>
          <cell r="B4323">
            <v>28000</v>
          </cell>
          <cell r="C4323" t="str">
            <v>UND</v>
          </cell>
          <cell r="D4323">
            <v>33600</v>
          </cell>
          <cell r="E4323">
            <v>5376</v>
          </cell>
          <cell r="F4323">
            <v>38976</v>
          </cell>
        </row>
        <row r="4324">
          <cell r="A4324" t="str">
            <v>ROUTER INALAMBRICO</v>
          </cell>
          <cell r="B4324">
            <v>417621</v>
          </cell>
          <cell r="C4324" t="str">
            <v>UND</v>
          </cell>
          <cell r="D4324">
            <v>501145.19999999995</v>
          </cell>
          <cell r="E4324">
            <v>80183.231999999989</v>
          </cell>
          <cell r="F4324">
            <v>581328</v>
          </cell>
        </row>
        <row r="4325">
          <cell r="A4325" t="str">
            <v>SALIDA AUDIO BLANCO KORA</v>
          </cell>
          <cell r="B4325">
            <v>6120</v>
          </cell>
          <cell r="C4325" t="str">
            <v>UND</v>
          </cell>
          <cell r="D4325">
            <v>7344</v>
          </cell>
          <cell r="E4325">
            <v>1175.04</v>
          </cell>
          <cell r="F4325">
            <v>8519</v>
          </cell>
        </row>
        <row r="4326">
          <cell r="A4326" t="str">
            <v>SALIDA CABLE CON ORIFICIO "TICINO"</v>
          </cell>
          <cell r="B4326">
            <v>818</v>
          </cell>
          <cell r="C4326" t="str">
            <v>UND</v>
          </cell>
          <cell r="D4326">
            <v>981.59999999999991</v>
          </cell>
          <cell r="E4326">
            <v>157.05599999999998</v>
          </cell>
          <cell r="F4326">
            <v>1139</v>
          </cell>
        </row>
        <row r="4327">
          <cell r="A4327" t="str">
            <v>SALIDA CORDON</v>
          </cell>
          <cell r="B4327">
            <v>490</v>
          </cell>
          <cell r="C4327" t="str">
            <v>UND</v>
          </cell>
          <cell r="D4327">
            <v>588</v>
          </cell>
          <cell r="E4327">
            <v>94.08</v>
          </cell>
          <cell r="F4327">
            <v>682</v>
          </cell>
        </row>
        <row r="4328">
          <cell r="A4328" t="str">
            <v>SALIDA CORDON</v>
          </cell>
          <cell r="B4328">
            <v>1550</v>
          </cell>
          <cell r="C4328" t="str">
            <v>UND</v>
          </cell>
          <cell r="D4328">
            <v>1860</v>
          </cell>
          <cell r="E4328">
            <v>297.60000000000002</v>
          </cell>
          <cell r="F4328">
            <v>2158</v>
          </cell>
        </row>
        <row r="4329">
          <cell r="A4329" t="str">
            <v>SALIDA CORDON</v>
          </cell>
          <cell r="B4329">
            <v>1550</v>
          </cell>
          <cell r="C4329" t="str">
            <v>UND</v>
          </cell>
          <cell r="D4329">
            <v>1860</v>
          </cell>
          <cell r="E4329">
            <v>297.60000000000002</v>
          </cell>
          <cell r="F4329">
            <v>2158</v>
          </cell>
        </row>
        <row r="4330">
          <cell r="A4330" t="str">
            <v>SALIDA CORDON</v>
          </cell>
          <cell r="B4330">
            <v>2770</v>
          </cell>
          <cell r="C4330" t="str">
            <v>UND</v>
          </cell>
          <cell r="D4330">
            <v>3324</v>
          </cell>
          <cell r="E4330">
            <v>531.84</v>
          </cell>
          <cell r="F4330">
            <v>3856</v>
          </cell>
        </row>
        <row r="4331">
          <cell r="A4331" t="str">
            <v>SALIDA CORDON</v>
          </cell>
          <cell r="B4331">
            <v>2770</v>
          </cell>
          <cell r="C4331" t="str">
            <v>UND</v>
          </cell>
          <cell r="D4331">
            <v>3324</v>
          </cell>
          <cell r="E4331">
            <v>531.84</v>
          </cell>
          <cell r="F4331">
            <v>3856</v>
          </cell>
        </row>
        <row r="4332">
          <cell r="A4332" t="str">
            <v>SALIDA CORDON T.V.</v>
          </cell>
          <cell r="B4332">
            <v>1640</v>
          </cell>
          <cell r="C4332" t="str">
            <v>UND</v>
          </cell>
          <cell r="D4332">
            <v>1968</v>
          </cell>
          <cell r="E4332">
            <v>314.88</v>
          </cell>
          <cell r="F4332">
            <v>2283</v>
          </cell>
        </row>
        <row r="4333">
          <cell r="A4333" t="str">
            <v>SALIDA CORDON T.V. BLANCO AMBIA</v>
          </cell>
          <cell r="B4333">
            <v>1640</v>
          </cell>
          <cell r="C4333" t="str">
            <v>UND</v>
          </cell>
          <cell r="D4333">
            <v>1968</v>
          </cell>
          <cell r="E4333">
            <v>314.88</v>
          </cell>
          <cell r="F4333">
            <v>2283</v>
          </cell>
        </row>
        <row r="4334">
          <cell r="A4334" t="str">
            <v>SALIDA CORDON T.V. CREMA</v>
          </cell>
          <cell r="B4334">
            <v>2770</v>
          </cell>
          <cell r="C4334" t="str">
            <v>UND</v>
          </cell>
          <cell r="D4334">
            <v>3324</v>
          </cell>
          <cell r="E4334">
            <v>531.84</v>
          </cell>
          <cell r="F4334">
            <v>3856</v>
          </cell>
        </row>
        <row r="4335">
          <cell r="A4335" t="str">
            <v>SALIDA PARA AUDIO</v>
          </cell>
          <cell r="B4335">
            <v>12330</v>
          </cell>
          <cell r="C4335" t="str">
            <v>UND</v>
          </cell>
          <cell r="D4335">
            <v>14796</v>
          </cell>
          <cell r="E4335">
            <v>2367.36</v>
          </cell>
          <cell r="F4335">
            <v>17163</v>
          </cell>
        </row>
        <row r="4336">
          <cell r="A4336" t="str">
            <v>SALIDA PARA SONIDO</v>
          </cell>
          <cell r="B4336">
            <v>6500</v>
          </cell>
          <cell r="C4336" t="str">
            <v>UND</v>
          </cell>
          <cell r="D4336">
            <v>7800</v>
          </cell>
          <cell r="E4336">
            <v>1248</v>
          </cell>
          <cell r="F4336">
            <v>9048</v>
          </cell>
        </row>
        <row r="4337">
          <cell r="A4337" t="str">
            <v>SE¥ALIZACION FIJA LAMPARA 8A 150 ROJO</v>
          </cell>
          <cell r="B4337">
            <v>111000</v>
          </cell>
          <cell r="C4337" t="str">
            <v>UND</v>
          </cell>
          <cell r="D4337">
            <v>133200</v>
          </cell>
          <cell r="E4337">
            <v>21312</v>
          </cell>
          <cell r="F4337">
            <v>154512</v>
          </cell>
        </row>
        <row r="4338">
          <cell r="A4338" t="str">
            <v>SECCIONADOR MON 15KV-600AMP DF430MM COST</v>
          </cell>
          <cell r="B4338">
            <v>120000</v>
          </cell>
          <cell r="C4338" t="str">
            <v>UND</v>
          </cell>
          <cell r="D4338">
            <v>144000</v>
          </cell>
          <cell r="E4338">
            <v>23040</v>
          </cell>
          <cell r="F4338">
            <v>167040</v>
          </cell>
        </row>
        <row r="4339">
          <cell r="A4339" t="str">
            <v>SECCIONADOR MONOP. 13.8KV 600AMP. SUBEST</v>
          </cell>
          <cell r="B4339">
            <v>216000</v>
          </cell>
          <cell r="C4339" t="str">
            <v>UND</v>
          </cell>
          <cell r="D4339">
            <v>259200</v>
          </cell>
          <cell r="E4339">
            <v>41472</v>
          </cell>
          <cell r="F4339">
            <v>300672</v>
          </cell>
        </row>
        <row r="4340">
          <cell r="A4340" t="str">
            <v>SECCIONADOR MONOPOLAR 15 KV 600 AMP</v>
          </cell>
          <cell r="B4340">
            <v>110000</v>
          </cell>
          <cell r="C4340" t="str">
            <v>UND</v>
          </cell>
          <cell r="D4340">
            <v>132000</v>
          </cell>
          <cell r="E4340">
            <v>21120</v>
          </cell>
          <cell r="F4340">
            <v>153120</v>
          </cell>
        </row>
        <row r="4341">
          <cell r="A4341" t="str">
            <v>SECCIONADOR MONOPOLAR 15KV 400AMP</v>
          </cell>
          <cell r="B4341">
            <v>110000</v>
          </cell>
          <cell r="C4341" t="str">
            <v>UND</v>
          </cell>
          <cell r="D4341">
            <v>132000</v>
          </cell>
          <cell r="E4341">
            <v>21120</v>
          </cell>
          <cell r="F4341">
            <v>153120</v>
          </cell>
        </row>
        <row r="4342">
          <cell r="A4342" t="str">
            <v>SECCIONADOR MONOPOLAR 15KV 800AMP</v>
          </cell>
          <cell r="B4342">
            <v>150000</v>
          </cell>
          <cell r="C4342" t="str">
            <v>UND</v>
          </cell>
          <cell r="D4342">
            <v>180000</v>
          </cell>
          <cell r="E4342">
            <v>28800</v>
          </cell>
          <cell r="F4342">
            <v>208800</v>
          </cell>
        </row>
        <row r="4343">
          <cell r="A4343" t="str">
            <v>SECCIONADOR MONOPOLAR 34.5KV 600AMP</v>
          </cell>
          <cell r="B4343">
            <v>217000</v>
          </cell>
          <cell r="C4343" t="str">
            <v>UND</v>
          </cell>
          <cell r="D4343">
            <v>260400</v>
          </cell>
          <cell r="E4343">
            <v>41664</v>
          </cell>
          <cell r="F4343">
            <v>302064</v>
          </cell>
        </row>
        <row r="4344">
          <cell r="A4344" t="str">
            <v>SECCIONADOR PARA B.T 250/630AMP PORTF.</v>
          </cell>
          <cell r="B4344">
            <v>61440</v>
          </cell>
          <cell r="C4344" t="str">
            <v>UND</v>
          </cell>
          <cell r="D4344">
            <v>73728</v>
          </cell>
          <cell r="E4344">
            <v>11796.48</v>
          </cell>
          <cell r="F4344">
            <v>85524</v>
          </cell>
        </row>
        <row r="4345">
          <cell r="A4345" t="str">
            <v>SECCIONADOR PARA B.T 400 A ( FUS. NH)</v>
          </cell>
          <cell r="B4345">
            <v>90000</v>
          </cell>
          <cell r="C4345" t="str">
            <v>UND</v>
          </cell>
          <cell r="D4345">
            <v>108000</v>
          </cell>
          <cell r="E4345">
            <v>17280</v>
          </cell>
          <cell r="F4345">
            <v>125280</v>
          </cell>
        </row>
        <row r="4346">
          <cell r="A4346" t="str">
            <v>SECCIONADOR PARA B.T 600 A ( FUS. NH)</v>
          </cell>
          <cell r="B4346">
            <v>61440</v>
          </cell>
          <cell r="C4346" t="str">
            <v>UND</v>
          </cell>
          <cell r="D4346">
            <v>73728</v>
          </cell>
          <cell r="E4346">
            <v>11796.48</v>
          </cell>
          <cell r="F4346">
            <v>85524</v>
          </cell>
        </row>
        <row r="4347">
          <cell r="A4347" t="str">
            <v>SECCIONADOR PARA B.T. 160 A.(FUS.N.H.)</v>
          </cell>
          <cell r="B4347">
            <v>63600</v>
          </cell>
          <cell r="C4347" t="str">
            <v>UND</v>
          </cell>
          <cell r="D4347">
            <v>76320</v>
          </cell>
          <cell r="E4347">
            <v>12211.2</v>
          </cell>
          <cell r="F4347">
            <v>88531</v>
          </cell>
        </row>
        <row r="4348">
          <cell r="A4348" t="str">
            <v>SECCIONADOR TRIP 17.5KV C/PORTA,C/PUE EX</v>
          </cell>
          <cell r="B4348">
            <v>4250000</v>
          </cell>
          <cell r="C4348" t="str">
            <v>UND</v>
          </cell>
          <cell r="D4348">
            <v>5100000</v>
          </cell>
          <cell r="E4348">
            <v>816000</v>
          </cell>
          <cell r="F4348">
            <v>5916000</v>
          </cell>
        </row>
        <row r="4349">
          <cell r="A4349" t="str">
            <v>SECCIONADOR TRIPOLAR 15 KV 400 AMP GALVA</v>
          </cell>
          <cell r="B4349">
            <v>2875000</v>
          </cell>
          <cell r="C4349" t="str">
            <v>UND</v>
          </cell>
          <cell r="D4349">
            <v>3450000</v>
          </cell>
          <cell r="E4349">
            <v>552000</v>
          </cell>
          <cell r="F4349">
            <v>4002000</v>
          </cell>
        </row>
        <row r="4350">
          <cell r="A4350" t="str">
            <v>SECCIONADOR TRIPOLAR 17.5KV 630A. SOCOL</v>
          </cell>
          <cell r="B4350">
            <v>1579116</v>
          </cell>
          <cell r="C4350" t="str">
            <v>UND</v>
          </cell>
          <cell r="D4350">
            <v>1894939.2</v>
          </cell>
          <cell r="E4350">
            <v>303190.272</v>
          </cell>
          <cell r="F4350">
            <v>2198129</v>
          </cell>
        </row>
        <row r="4351">
          <cell r="A4351" t="str">
            <v>SECCIONADOR TRIPOLAR 200AMP.</v>
          </cell>
          <cell r="B4351">
            <v>617300</v>
          </cell>
          <cell r="C4351" t="str">
            <v>UND</v>
          </cell>
          <cell r="D4351">
            <v>740760</v>
          </cell>
          <cell r="E4351">
            <v>118521.60000000001</v>
          </cell>
          <cell r="F4351">
            <v>859282</v>
          </cell>
          <cell r="H4351">
            <v>10.934984953460704</v>
          </cell>
        </row>
        <row r="4352">
          <cell r="A4352" t="str">
            <v>SECCIONADOR TRIPOLAR 34.5 KV  EXT. S/POR</v>
          </cell>
          <cell r="B4352">
            <v>2900000</v>
          </cell>
          <cell r="C4352" t="str">
            <v>UND</v>
          </cell>
          <cell r="D4352">
            <v>3480000</v>
          </cell>
          <cell r="E4352">
            <v>556800</v>
          </cell>
          <cell r="F4352">
            <v>4036800</v>
          </cell>
        </row>
        <row r="4353">
          <cell r="A4353" t="str">
            <v>SECCIONADOR TRIPOLAR 34.5 KV EXT.P.T</v>
          </cell>
          <cell r="B4353">
            <v>12600000</v>
          </cell>
          <cell r="C4353" t="str">
            <v>UND</v>
          </cell>
          <cell r="D4353">
            <v>15120000</v>
          </cell>
          <cell r="E4353">
            <v>2419200</v>
          </cell>
          <cell r="F4353">
            <v>17539200</v>
          </cell>
        </row>
        <row r="4354">
          <cell r="A4354" t="str">
            <v>SECCIONADOR TRIPOLAR BAJO CARGA 1000AMP</v>
          </cell>
          <cell r="B4354">
            <v>4004700</v>
          </cell>
          <cell r="C4354" t="str">
            <v>UND</v>
          </cell>
          <cell r="D4354">
            <v>4805640</v>
          </cell>
          <cell r="E4354">
            <v>768902.4</v>
          </cell>
          <cell r="F4354">
            <v>5574542</v>
          </cell>
        </row>
        <row r="4355">
          <cell r="A4355" t="str">
            <v>SECCIONADOR TRIPOLAR HORIZONTAL SBC617</v>
          </cell>
          <cell r="B4355">
            <v>2750000</v>
          </cell>
          <cell r="C4355" t="str">
            <v>UND</v>
          </cell>
          <cell r="D4355">
            <v>3300000</v>
          </cell>
          <cell r="E4355">
            <v>528000</v>
          </cell>
          <cell r="F4355">
            <v>3828000</v>
          </cell>
        </row>
        <row r="4356">
          <cell r="A4356" t="str">
            <v>SECCIONADOR TRIPOLAR THO.38KV - SFG</v>
          </cell>
          <cell r="B4356">
            <v>8300000</v>
          </cell>
          <cell r="C4356" t="str">
            <v>UND</v>
          </cell>
          <cell r="D4356">
            <v>9960000</v>
          </cell>
          <cell r="E4356">
            <v>1593600</v>
          </cell>
          <cell r="F4356">
            <v>11553600</v>
          </cell>
        </row>
        <row r="4357">
          <cell r="A4357" t="str">
            <v>SECCIONADOR TRIPOLAR VERTICAL SBC-617</v>
          </cell>
          <cell r="B4357">
            <v>1580000</v>
          </cell>
          <cell r="C4357" t="str">
            <v>UND</v>
          </cell>
          <cell r="D4357">
            <v>1896000</v>
          </cell>
          <cell r="E4357">
            <v>303360</v>
          </cell>
          <cell r="F4357">
            <v>2199360</v>
          </cell>
        </row>
        <row r="4358">
          <cell r="A4358" t="str">
            <v>SECUENCIAL CLIK</v>
          </cell>
          <cell r="B4358">
            <v>5000</v>
          </cell>
          <cell r="C4358" t="str">
            <v>UND</v>
          </cell>
          <cell r="D4358">
            <v>6000</v>
          </cell>
          <cell r="E4358">
            <v>960</v>
          </cell>
          <cell r="F4358">
            <v>6960</v>
          </cell>
        </row>
        <row r="4359">
          <cell r="A4359" t="str">
            <v>SEGUETA PARA LAMINA</v>
          </cell>
          <cell r="B4359">
            <v>1800</v>
          </cell>
          <cell r="C4359" t="str">
            <v>UND</v>
          </cell>
          <cell r="D4359">
            <v>2160</v>
          </cell>
          <cell r="E4359">
            <v>345.6</v>
          </cell>
          <cell r="F4359">
            <v>2506</v>
          </cell>
        </row>
        <row r="4360">
          <cell r="A4360" t="str">
            <v>SELECTOR 2 POSICIONES FIJO TEND</v>
          </cell>
          <cell r="B4360">
            <v>3122</v>
          </cell>
          <cell r="C4360" t="str">
            <v>UND</v>
          </cell>
          <cell r="D4360">
            <v>3746.3999999999996</v>
          </cell>
          <cell r="E4360">
            <v>599.42399999999998</v>
          </cell>
          <cell r="F4360">
            <v>4346</v>
          </cell>
        </row>
        <row r="4361">
          <cell r="A4361" t="str">
            <v>SELECTOR 3 POSICIONES NEGRO ABB</v>
          </cell>
          <cell r="B4361">
            <v>27561</v>
          </cell>
          <cell r="C4361" t="str">
            <v>UND</v>
          </cell>
          <cell r="D4361">
            <v>33073.199999999997</v>
          </cell>
          <cell r="E4361">
            <v>5291.7119999999995</v>
          </cell>
          <cell r="F4361">
            <v>38365</v>
          </cell>
        </row>
        <row r="4362">
          <cell r="A4362" t="str">
            <v>SELECTOR CLOSE-TRIP YLOCALREMOTO4CONCM</v>
          </cell>
          <cell r="B4362">
            <v>948600</v>
          </cell>
          <cell r="C4362" t="str">
            <v>UND</v>
          </cell>
          <cell r="D4362">
            <v>1138320</v>
          </cell>
          <cell r="E4362">
            <v>182131.20000000001</v>
          </cell>
          <cell r="F4362">
            <v>1320451</v>
          </cell>
        </row>
        <row r="4363">
          <cell r="A4363" t="str">
            <v>SELECTOR CON LUZ PILOTO ROJO</v>
          </cell>
          <cell r="B4363">
            <v>107000</v>
          </cell>
          <cell r="C4363" t="str">
            <v>UND</v>
          </cell>
          <cell r="D4363">
            <v>128400</v>
          </cell>
          <cell r="E4363">
            <v>20544</v>
          </cell>
          <cell r="F4363">
            <v>148944</v>
          </cell>
        </row>
        <row r="4364">
          <cell r="A4364" t="str">
            <v>SELECTOR DE DISCREPANCIA CPS-55</v>
          </cell>
          <cell r="B4364">
            <v>400000</v>
          </cell>
          <cell r="C4364" t="str">
            <v>UND</v>
          </cell>
          <cell r="D4364">
            <v>480000</v>
          </cell>
          <cell r="E4364">
            <v>76800</v>
          </cell>
          <cell r="F4364">
            <v>556800</v>
          </cell>
        </row>
        <row r="4365">
          <cell r="A4365" t="str">
            <v>SELECTOR ILUMINADO 2 POSICIONES FIJO AMA</v>
          </cell>
          <cell r="B4365">
            <v>3206</v>
          </cell>
          <cell r="C4365" t="str">
            <v>UND</v>
          </cell>
          <cell r="D4365">
            <v>3847.2</v>
          </cell>
          <cell r="E4365">
            <v>615.55200000000002</v>
          </cell>
          <cell r="F4365">
            <v>4463</v>
          </cell>
        </row>
        <row r="4366">
          <cell r="A4366" t="str">
            <v>SELECTOR ILUMINADO 2 POSICIONES FIJO ROJ</v>
          </cell>
          <cell r="B4366">
            <v>3206</v>
          </cell>
          <cell r="C4366" t="str">
            <v>UND</v>
          </cell>
          <cell r="D4366">
            <v>3847.2</v>
          </cell>
          <cell r="E4366">
            <v>615.55200000000002</v>
          </cell>
          <cell r="F4366">
            <v>4463</v>
          </cell>
        </row>
        <row r="4367">
          <cell r="A4367" t="str">
            <v>SELECTOR LUMINOSO VERDE'RETORNO</v>
          </cell>
          <cell r="B4367">
            <v>37500</v>
          </cell>
          <cell r="C4367" t="str">
            <v>UND</v>
          </cell>
          <cell r="D4367">
            <v>45000</v>
          </cell>
          <cell r="E4367">
            <v>7200</v>
          </cell>
          <cell r="F4367">
            <v>52200</v>
          </cell>
        </row>
        <row r="4368">
          <cell r="A4368" t="str">
            <v>SELECTRO 7 POSICIONES PARA VOLTIMETRO</v>
          </cell>
          <cell r="B4368">
            <v>54060</v>
          </cell>
          <cell r="C4368" t="str">
            <v>UND</v>
          </cell>
          <cell r="D4368">
            <v>64872</v>
          </cell>
          <cell r="E4368">
            <v>10379.52</v>
          </cell>
          <cell r="F4368">
            <v>75252</v>
          </cell>
        </row>
        <row r="4369">
          <cell r="A4369" t="str">
            <v>SELLADOR DE TUBERIA LOCTITE</v>
          </cell>
          <cell r="B4369">
            <v>728</v>
          </cell>
          <cell r="C4369" t="str">
            <v>UND</v>
          </cell>
          <cell r="D4369">
            <v>873.6</v>
          </cell>
          <cell r="E4369">
            <v>139.77600000000001</v>
          </cell>
          <cell r="F4369">
            <v>1013</v>
          </cell>
        </row>
        <row r="4370">
          <cell r="A4370" t="str">
            <v>SELLADOR XSVH-1 1/2 ILURAM</v>
          </cell>
          <cell r="B4370">
            <v>8400</v>
          </cell>
          <cell r="C4370" t="str">
            <v>UND</v>
          </cell>
          <cell r="D4370">
            <v>10080</v>
          </cell>
          <cell r="E4370">
            <v>1612.8</v>
          </cell>
          <cell r="F4370">
            <v>11693</v>
          </cell>
        </row>
        <row r="4371">
          <cell r="A4371" t="str">
            <v>SELLADOR XSVH-3 ILURAM</v>
          </cell>
          <cell r="B4371">
            <v>11340</v>
          </cell>
          <cell r="C4371" t="str">
            <v>UND</v>
          </cell>
          <cell r="D4371">
            <v>13608</v>
          </cell>
          <cell r="E4371">
            <v>2177.2800000000002</v>
          </cell>
          <cell r="F4371">
            <v>15785</v>
          </cell>
        </row>
        <row r="4372">
          <cell r="A4372" t="str">
            <v>SELLADOR XSVH-4 11/4 ILURAM</v>
          </cell>
          <cell r="B4372">
            <v>18620</v>
          </cell>
          <cell r="C4372" t="str">
            <v>UND</v>
          </cell>
          <cell r="D4372">
            <v>22344</v>
          </cell>
          <cell r="E4372">
            <v>3575.04</v>
          </cell>
          <cell r="F4372">
            <v>25919</v>
          </cell>
        </row>
        <row r="4373">
          <cell r="A4373" t="str">
            <v>SELLO MECANICO</v>
          </cell>
          <cell r="B4373">
            <v>10640</v>
          </cell>
          <cell r="C4373" t="str">
            <v>UND</v>
          </cell>
          <cell r="D4373">
            <v>12768</v>
          </cell>
          <cell r="E4373">
            <v>2042.88</v>
          </cell>
          <cell r="F4373">
            <v>14811</v>
          </cell>
        </row>
        <row r="4374">
          <cell r="A4374" t="str">
            <v>SELLO MECANICO</v>
          </cell>
          <cell r="B4374">
            <v>10640</v>
          </cell>
          <cell r="C4374" t="str">
            <v>UND</v>
          </cell>
          <cell r="D4374">
            <v>12768</v>
          </cell>
          <cell r="E4374">
            <v>2042.88</v>
          </cell>
          <cell r="F4374">
            <v>14811</v>
          </cell>
        </row>
        <row r="4375">
          <cell r="A4375" t="str">
            <v>SELTRONIC 3X(400-800)A WH</v>
          </cell>
          <cell r="B4375">
            <v>956018.8125</v>
          </cell>
          <cell r="C4375" t="str">
            <v>UND</v>
          </cell>
          <cell r="D4375">
            <v>1147222.575</v>
          </cell>
          <cell r="E4375">
            <v>183555.61199999999</v>
          </cell>
          <cell r="F4375">
            <v>1330778</v>
          </cell>
        </row>
        <row r="4376">
          <cell r="A4376" t="str">
            <v>SELTRONIC 3X(400-800)A WH</v>
          </cell>
          <cell r="B4376">
            <v>1130245.625</v>
          </cell>
          <cell r="C4376" t="str">
            <v>UND</v>
          </cell>
          <cell r="D4376">
            <v>1356294.75</v>
          </cell>
          <cell r="E4376">
            <v>217007.16</v>
          </cell>
          <cell r="F4376">
            <v>1573302</v>
          </cell>
        </row>
        <row r="4377">
          <cell r="A4377" t="str">
            <v>SEÑALIZACION LUMINOSA</v>
          </cell>
          <cell r="B4377">
            <v>24205</v>
          </cell>
          <cell r="C4377" t="str">
            <v>UND</v>
          </cell>
          <cell r="D4377">
            <v>29046</v>
          </cell>
          <cell r="E4377">
            <v>4647.3599999999997</v>
          </cell>
          <cell r="F4377">
            <v>33693</v>
          </cell>
        </row>
        <row r="4378">
          <cell r="A4378" t="str">
            <v>SENSOR</v>
          </cell>
          <cell r="B4378">
            <v>264000</v>
          </cell>
          <cell r="C4378" t="str">
            <v>UND</v>
          </cell>
          <cell r="D4378">
            <v>316800</v>
          </cell>
          <cell r="E4378">
            <v>50688</v>
          </cell>
          <cell r="F4378">
            <v>367488</v>
          </cell>
        </row>
        <row r="4379">
          <cell r="A4379" t="str">
            <v>SEPARACION SENCILLA LEGRAN REF.30866</v>
          </cell>
          <cell r="B4379">
            <v>9600</v>
          </cell>
          <cell r="C4379" t="str">
            <v>UND</v>
          </cell>
          <cell r="D4379">
            <v>11520</v>
          </cell>
          <cell r="E4379">
            <v>1843.2</v>
          </cell>
          <cell r="F4379">
            <v>13363</v>
          </cell>
        </row>
        <row r="4380">
          <cell r="A4380" t="str">
            <v>SIKA  ENDURECEDOR -2</v>
          </cell>
          <cell r="B4380">
            <v>30000</v>
          </cell>
          <cell r="C4380" t="str">
            <v>UND</v>
          </cell>
          <cell r="D4380">
            <v>36000</v>
          </cell>
          <cell r="E4380">
            <v>5760</v>
          </cell>
          <cell r="F4380">
            <v>41760</v>
          </cell>
        </row>
        <row r="4381">
          <cell r="A4381" t="str">
            <v>SILICAGEL</v>
          </cell>
          <cell r="B4381">
            <v>60000</v>
          </cell>
          <cell r="C4381" t="str">
            <v>UND</v>
          </cell>
          <cell r="D4381">
            <v>72000</v>
          </cell>
          <cell r="E4381">
            <v>11520</v>
          </cell>
          <cell r="F4381">
            <v>83520</v>
          </cell>
        </row>
        <row r="4382">
          <cell r="A4382" t="str">
            <v>SILICONA TRANSPARENTE EN TUBO</v>
          </cell>
          <cell r="B4382">
            <v>6325</v>
          </cell>
          <cell r="C4382" t="str">
            <v>UND</v>
          </cell>
          <cell r="D4382">
            <v>7590</v>
          </cell>
          <cell r="E4382">
            <v>1214.4000000000001</v>
          </cell>
          <cell r="F4382">
            <v>8804</v>
          </cell>
        </row>
        <row r="4383">
          <cell r="A4383" t="str">
            <v>SILLA P/CTA MADERA EEB</v>
          </cell>
          <cell r="B4383">
            <v>2640</v>
          </cell>
          <cell r="C4383" t="str">
            <v>UND</v>
          </cell>
          <cell r="D4383">
            <v>3168</v>
          </cell>
          <cell r="E4383">
            <v>506.88</v>
          </cell>
          <cell r="F4383">
            <v>3675</v>
          </cell>
        </row>
        <row r="4384">
          <cell r="A4384" t="str">
            <v>SILLA TIPO ICEL</v>
          </cell>
          <cell r="B4384">
            <v>2640</v>
          </cell>
          <cell r="C4384" t="str">
            <v>UND</v>
          </cell>
          <cell r="D4384">
            <v>3168</v>
          </cell>
          <cell r="E4384">
            <v>506.88</v>
          </cell>
          <cell r="F4384">
            <v>3675</v>
          </cell>
        </row>
        <row r="4385">
          <cell r="A4385" t="str">
            <v>SILLA Y/O REPISA TRAFO - ANGU.21/4 X90X8</v>
          </cell>
          <cell r="B4385">
            <v>98500</v>
          </cell>
          <cell r="C4385" t="str">
            <v>UND</v>
          </cell>
          <cell r="D4385">
            <v>118200</v>
          </cell>
          <cell r="E4385">
            <v>18912</v>
          </cell>
          <cell r="F4385">
            <v>137112</v>
          </cell>
        </row>
        <row r="4386">
          <cell r="A4386" t="str">
            <v>SILLA Y/O REPIZA SOPORTE TRAFO  60X70</v>
          </cell>
          <cell r="B4386">
            <v>57000</v>
          </cell>
          <cell r="C4386" t="str">
            <v>UND</v>
          </cell>
          <cell r="D4386">
            <v>68400</v>
          </cell>
          <cell r="E4386">
            <v>10944</v>
          </cell>
          <cell r="F4386">
            <v>79344</v>
          </cell>
        </row>
        <row r="4387">
          <cell r="A4387" t="str">
            <v>SINTESOLDA /RAPIDO</v>
          </cell>
          <cell r="B4387">
            <v>2500</v>
          </cell>
          <cell r="C4387" t="str">
            <v>UND</v>
          </cell>
          <cell r="D4387">
            <v>3000</v>
          </cell>
          <cell r="E4387">
            <v>480</v>
          </cell>
          <cell r="F4387">
            <v>3480</v>
          </cell>
        </row>
        <row r="4388">
          <cell r="A4388" t="str">
            <v>SIRENA 110 VAC. 04 MA. 108 DB</v>
          </cell>
          <cell r="B4388">
            <v>23800</v>
          </cell>
          <cell r="C4388" t="str">
            <v>UND</v>
          </cell>
          <cell r="D4388">
            <v>28560</v>
          </cell>
          <cell r="E4388">
            <v>4569.6000000000004</v>
          </cell>
          <cell r="F4388">
            <v>33130</v>
          </cell>
        </row>
        <row r="4389">
          <cell r="A4389" t="str">
            <v>SIRENA DE EXPANSION (MARCO SEGUETA PLAST</v>
          </cell>
          <cell r="B4389">
            <v>1610</v>
          </cell>
          <cell r="C4389" t="str">
            <v>UND</v>
          </cell>
          <cell r="D4389">
            <v>1932</v>
          </cell>
          <cell r="E4389">
            <v>309.12</v>
          </cell>
          <cell r="F4389">
            <v>2241</v>
          </cell>
        </row>
        <row r="4390">
          <cell r="A4390" t="str">
            <v>SISTEMA DE CIERRE HERMETICO TDUX-1000</v>
          </cell>
          <cell r="B4390">
            <v>24297.900390625004</v>
          </cell>
          <cell r="C4390" t="str">
            <v>UND</v>
          </cell>
          <cell r="D4390">
            <v>29157.480468750004</v>
          </cell>
          <cell r="E4390">
            <v>4665.1968750000005</v>
          </cell>
          <cell r="F4390">
            <v>33823</v>
          </cell>
        </row>
        <row r="4391">
          <cell r="A4391" t="str">
            <v>SISTEMA REFLEX 24-240V AC/DC</v>
          </cell>
          <cell r="B4391">
            <v>513000</v>
          </cell>
          <cell r="C4391" t="str">
            <v>UND</v>
          </cell>
          <cell r="D4391">
            <v>615600</v>
          </cell>
          <cell r="E4391">
            <v>98496</v>
          </cell>
          <cell r="F4391">
            <v>714096</v>
          </cell>
        </row>
        <row r="4392">
          <cell r="A4392" t="str">
            <v>SISTEMA REFLEX 2AMP</v>
          </cell>
          <cell r="B4392">
            <v>270000</v>
          </cell>
          <cell r="C4392" t="str">
            <v>UND</v>
          </cell>
          <cell r="D4392">
            <v>324000</v>
          </cell>
          <cell r="E4392">
            <v>51840</v>
          </cell>
          <cell r="F4392">
            <v>375840</v>
          </cell>
        </row>
        <row r="4393">
          <cell r="A4393" t="str">
            <v>SMOUV 45MM</v>
          </cell>
          <cell r="B4393">
            <v>357.5</v>
          </cell>
          <cell r="C4393" t="str">
            <v>UND</v>
          </cell>
          <cell r="D4393">
            <v>429</v>
          </cell>
          <cell r="E4393">
            <v>68.64</v>
          </cell>
          <cell r="F4393">
            <v>498</v>
          </cell>
        </row>
        <row r="4394">
          <cell r="A4394" t="str">
            <v>SOCKETS FLUORESCENTE HEMBRA</v>
          </cell>
          <cell r="B4394">
            <v>4200</v>
          </cell>
          <cell r="C4394" t="str">
            <v>UND</v>
          </cell>
          <cell r="D4394">
            <v>5040</v>
          </cell>
          <cell r="E4394">
            <v>806.4</v>
          </cell>
          <cell r="F4394">
            <v>5846</v>
          </cell>
        </row>
        <row r="4395">
          <cell r="A4395" t="str">
            <v>SOCKETS FLUORESCENTE HEMBRA AVE</v>
          </cell>
          <cell r="B4395">
            <v>1700</v>
          </cell>
          <cell r="C4395" t="str">
            <v>UND</v>
          </cell>
          <cell r="D4395">
            <v>2040</v>
          </cell>
          <cell r="E4395">
            <v>326.40000000000003</v>
          </cell>
          <cell r="F4395">
            <v>2366</v>
          </cell>
        </row>
        <row r="4396">
          <cell r="A4396" t="str">
            <v>SOCKETS PORTAFUSIBLE VIDRIO AEREO</v>
          </cell>
          <cell r="B4396">
            <v>420</v>
          </cell>
          <cell r="C4396" t="str">
            <v>UND</v>
          </cell>
          <cell r="D4396">
            <v>504</v>
          </cell>
          <cell r="E4396">
            <v>80.64</v>
          </cell>
          <cell r="F4396">
            <v>585</v>
          </cell>
        </row>
        <row r="4397">
          <cell r="A4397" t="str">
            <v>SOCKETS SLIM JUEGO IMET</v>
          </cell>
          <cell r="B4397">
            <v>1156</v>
          </cell>
          <cell r="C4397" t="str">
            <v>UND</v>
          </cell>
          <cell r="D4397">
            <v>1387.2</v>
          </cell>
          <cell r="E4397">
            <v>221.952</v>
          </cell>
          <cell r="F4397">
            <v>1609</v>
          </cell>
        </row>
        <row r="4398">
          <cell r="A4398" t="str">
            <v>SOCKETS SLIM MACHO</v>
          </cell>
          <cell r="B4398">
            <v>1700</v>
          </cell>
          <cell r="C4398" t="str">
            <v>UND</v>
          </cell>
          <cell r="D4398">
            <v>2040</v>
          </cell>
          <cell r="E4398">
            <v>326.40000000000003</v>
          </cell>
          <cell r="F4398">
            <v>2366</v>
          </cell>
        </row>
        <row r="4399">
          <cell r="A4399" t="str">
            <v>SOCKETS SLINE HEMBRA</v>
          </cell>
          <cell r="B4399">
            <v>630</v>
          </cell>
          <cell r="C4399" t="str">
            <v>UND</v>
          </cell>
          <cell r="D4399">
            <v>756</v>
          </cell>
          <cell r="E4399">
            <v>120.96000000000001</v>
          </cell>
          <cell r="F4399">
            <v>877</v>
          </cell>
        </row>
        <row r="4400">
          <cell r="A4400" t="str">
            <v>SOCKETS SLINE HEMBRA AVE</v>
          </cell>
          <cell r="B4400">
            <v>630</v>
          </cell>
          <cell r="C4400" t="str">
            <v>UND</v>
          </cell>
          <cell r="D4400">
            <v>756</v>
          </cell>
          <cell r="E4400">
            <v>120.96000000000001</v>
          </cell>
          <cell r="F4400">
            <v>877</v>
          </cell>
        </row>
        <row r="4401">
          <cell r="A4401" t="str">
            <v>SOCKETS SLINE HEMBRA IMET</v>
          </cell>
          <cell r="B4401">
            <v>630</v>
          </cell>
          <cell r="C4401" t="str">
            <v>UND</v>
          </cell>
          <cell r="D4401">
            <v>756</v>
          </cell>
          <cell r="E4401">
            <v>120.96000000000001</v>
          </cell>
          <cell r="F4401">
            <v>877</v>
          </cell>
        </row>
        <row r="4402">
          <cell r="A4402" t="str">
            <v>SOCKETS SLINE MACHO</v>
          </cell>
          <cell r="B4402">
            <v>630</v>
          </cell>
          <cell r="C4402" t="str">
            <v>UND</v>
          </cell>
          <cell r="D4402">
            <v>756</v>
          </cell>
          <cell r="E4402">
            <v>120.96000000000001</v>
          </cell>
          <cell r="F4402">
            <v>877</v>
          </cell>
        </row>
        <row r="4403">
          <cell r="A4403" t="str">
            <v>SOLDADURA CADWELL 115GRS</v>
          </cell>
          <cell r="B4403">
            <v>6268</v>
          </cell>
          <cell r="C4403" t="str">
            <v>UND</v>
          </cell>
          <cell r="D4403">
            <v>7521.5999999999995</v>
          </cell>
          <cell r="E4403">
            <v>1203.4559999999999</v>
          </cell>
          <cell r="F4403">
            <v>8725</v>
          </cell>
        </row>
        <row r="4404">
          <cell r="A4404" t="str">
            <v>SOLDADURA CADWELL 150GRS</v>
          </cell>
          <cell r="B4404">
            <v>7659</v>
          </cell>
          <cell r="C4404" t="str">
            <v>UND</v>
          </cell>
          <cell r="D4404">
            <v>9190.7999999999993</v>
          </cell>
          <cell r="E4404">
            <v>1470.528</v>
          </cell>
          <cell r="F4404">
            <v>10661</v>
          </cell>
        </row>
        <row r="4405">
          <cell r="A4405" t="str">
            <v>SOLDADURA CADWELL 200GRS</v>
          </cell>
          <cell r="B4405">
            <v>9890</v>
          </cell>
          <cell r="C4405" t="str">
            <v>UND</v>
          </cell>
          <cell r="D4405">
            <v>11868</v>
          </cell>
          <cell r="E4405">
            <v>1898.88</v>
          </cell>
          <cell r="F4405">
            <v>13767</v>
          </cell>
        </row>
        <row r="4406">
          <cell r="A4406" t="str">
            <v>SOLDADURA CADWELL 250GRS</v>
          </cell>
          <cell r="B4406">
            <v>14200</v>
          </cell>
          <cell r="C4406" t="str">
            <v>UND</v>
          </cell>
          <cell r="D4406">
            <v>17040</v>
          </cell>
          <cell r="E4406">
            <v>2726.4</v>
          </cell>
          <cell r="F4406">
            <v>19766</v>
          </cell>
        </row>
        <row r="4407">
          <cell r="A4407" t="str">
            <v>SOLDADURA CADWELL 32GRS</v>
          </cell>
          <cell r="B4407">
            <v>2910</v>
          </cell>
          <cell r="C4407" t="str">
            <v>UND</v>
          </cell>
          <cell r="D4407">
            <v>3492</v>
          </cell>
          <cell r="E4407">
            <v>558.72</v>
          </cell>
          <cell r="F4407">
            <v>4051</v>
          </cell>
        </row>
        <row r="4408">
          <cell r="A4408" t="str">
            <v>SOLDADURA CADWELL 45GRS</v>
          </cell>
          <cell r="B4408">
            <v>3131</v>
          </cell>
          <cell r="C4408" t="str">
            <v>UND</v>
          </cell>
          <cell r="D4408">
            <v>3757.2</v>
          </cell>
          <cell r="E4408">
            <v>601.15199999999993</v>
          </cell>
          <cell r="F4408">
            <v>4358</v>
          </cell>
        </row>
        <row r="4409">
          <cell r="A4409" t="str">
            <v>SOLDADURA CADWELL 65GRS</v>
          </cell>
          <cell r="B4409">
            <v>3830</v>
          </cell>
          <cell r="C4409" t="str">
            <v>UND</v>
          </cell>
          <cell r="D4409">
            <v>4596</v>
          </cell>
          <cell r="E4409">
            <v>735.36</v>
          </cell>
          <cell r="F4409">
            <v>5331</v>
          </cell>
        </row>
        <row r="4410">
          <cell r="A4410" t="str">
            <v>SOLDADURA CADWELL 90GRS</v>
          </cell>
          <cell r="B4410">
            <v>4888</v>
          </cell>
          <cell r="C4410" t="str">
            <v>UND</v>
          </cell>
          <cell r="D4410">
            <v>5865.5999999999995</v>
          </cell>
          <cell r="E4410">
            <v>938.49599999999998</v>
          </cell>
          <cell r="F4410">
            <v>6804</v>
          </cell>
        </row>
        <row r="4411">
          <cell r="A4411" t="str">
            <v>SOLDADURA ESTA¥O 1/16 PAQUETE RADIOKASTE</v>
          </cell>
          <cell r="B4411">
            <v>448</v>
          </cell>
          <cell r="C4411" t="str">
            <v>UND</v>
          </cell>
          <cell r="D4411">
            <v>537.6</v>
          </cell>
          <cell r="E4411">
            <v>86.016000000000005</v>
          </cell>
          <cell r="F4411">
            <v>624</v>
          </cell>
        </row>
        <row r="4412">
          <cell r="A4412" t="str">
            <v>SOLDADURA PVC 1/4"</v>
          </cell>
          <cell r="B4412">
            <v>29429</v>
          </cell>
          <cell r="C4412" t="str">
            <v>UND</v>
          </cell>
          <cell r="D4412">
            <v>35314.799999999996</v>
          </cell>
          <cell r="E4412">
            <v>5650.3679999999995</v>
          </cell>
          <cell r="F4412">
            <v>40965</v>
          </cell>
        </row>
        <row r="4413">
          <cell r="A4413" t="str">
            <v>SOLDADURA PVC 1/8</v>
          </cell>
          <cell r="B4413">
            <v>15231</v>
          </cell>
          <cell r="C4413" t="str">
            <v>UND</v>
          </cell>
          <cell r="D4413">
            <v>18277.2</v>
          </cell>
          <cell r="E4413">
            <v>2924.3520000000003</v>
          </cell>
          <cell r="F4413">
            <v>21202</v>
          </cell>
        </row>
        <row r="4414">
          <cell r="A4414" t="str">
            <v>SOPORTE B5S (BASE)  "TICINO"</v>
          </cell>
          <cell r="B4414">
            <v>729</v>
          </cell>
          <cell r="C4414" t="str">
            <v>UND</v>
          </cell>
          <cell r="D4414">
            <v>874.8</v>
          </cell>
          <cell r="E4414">
            <v>139.96799999999999</v>
          </cell>
          <cell r="F4414">
            <v>1015</v>
          </cell>
        </row>
        <row r="4415">
          <cell r="A4415" t="str">
            <v>SOPORTE DIAGONAL 1/8X120MM</v>
          </cell>
          <cell r="B4415">
            <v>2980</v>
          </cell>
          <cell r="C4415" t="str">
            <v>UND</v>
          </cell>
          <cell r="D4415">
            <v>3576</v>
          </cell>
          <cell r="E4415">
            <v>572.16</v>
          </cell>
          <cell r="F4415">
            <v>4148</v>
          </cell>
        </row>
        <row r="4416">
          <cell r="A4416" t="str">
            <v>SOPORTE FIJO PS 1500</v>
          </cell>
          <cell r="B4416">
            <v>3200</v>
          </cell>
          <cell r="C4416" t="str">
            <v>UND</v>
          </cell>
          <cell r="D4416">
            <v>3840</v>
          </cell>
          <cell r="E4416">
            <v>614.4</v>
          </cell>
          <cell r="F4416">
            <v>4454</v>
          </cell>
        </row>
        <row r="4417">
          <cell r="A4417" t="str">
            <v>SOPORTE P/RELE D09/D18</v>
          </cell>
          <cell r="B4417">
            <v>19000</v>
          </cell>
          <cell r="C4417" t="str">
            <v>UND</v>
          </cell>
          <cell r="D4417">
            <v>22800</v>
          </cell>
          <cell r="E4417">
            <v>3648</v>
          </cell>
          <cell r="F4417">
            <v>26448</v>
          </cell>
        </row>
        <row r="4418">
          <cell r="A4418" t="str">
            <v>SOPORTE P/RELE D25/D32</v>
          </cell>
          <cell r="B4418">
            <v>34000</v>
          </cell>
          <cell r="C4418" t="str">
            <v>UND</v>
          </cell>
          <cell r="D4418">
            <v>40800</v>
          </cell>
          <cell r="E4418">
            <v>6528</v>
          </cell>
          <cell r="F4418">
            <v>47328</v>
          </cell>
        </row>
        <row r="4419">
          <cell r="A4419" t="str">
            <v>SOPORTE P/RELE D40....</v>
          </cell>
          <cell r="B4419">
            <v>39000</v>
          </cell>
          <cell r="C4419" t="str">
            <v>UND</v>
          </cell>
          <cell r="D4419">
            <v>46800</v>
          </cell>
          <cell r="E4419">
            <v>7488</v>
          </cell>
          <cell r="F4419">
            <v>54288</v>
          </cell>
        </row>
        <row r="4420">
          <cell r="A4420" t="str">
            <v>SOPORTE PARA PROTECCIONES EN 34,5 KV</v>
          </cell>
          <cell r="B4420">
            <v>2990</v>
          </cell>
          <cell r="C4420" t="str">
            <v>UND</v>
          </cell>
          <cell r="D4420">
            <v>3588</v>
          </cell>
          <cell r="E4420">
            <v>574.08000000000004</v>
          </cell>
          <cell r="F4420">
            <v>4162</v>
          </cell>
        </row>
        <row r="4421">
          <cell r="A4421" t="str">
            <v>SOPORTE PARA RELE</v>
          </cell>
          <cell r="B4421">
            <v>20297.199218749996</v>
          </cell>
          <cell r="C4421" t="str">
            <v>UND</v>
          </cell>
          <cell r="D4421">
            <v>24356.639062499995</v>
          </cell>
          <cell r="E4421">
            <v>3897.062249999999</v>
          </cell>
          <cell r="F4421">
            <v>28254</v>
          </cell>
        </row>
        <row r="4422">
          <cell r="A4422" t="str">
            <v>SOPORTE PARA RELE T25DU32 ABB</v>
          </cell>
          <cell r="B4422">
            <v>20727</v>
          </cell>
          <cell r="C4422" t="str">
            <v>UND</v>
          </cell>
          <cell r="D4422">
            <v>24872.399999999998</v>
          </cell>
          <cell r="E4422">
            <v>3979.5839999999998</v>
          </cell>
          <cell r="F4422">
            <v>28852</v>
          </cell>
        </row>
        <row r="4423">
          <cell r="A4423" t="str">
            <v>SOPORTE REF.CS-2P</v>
          </cell>
          <cell r="B4423">
            <v>2000</v>
          </cell>
          <cell r="C4423" t="str">
            <v>UND</v>
          </cell>
          <cell r="D4423">
            <v>2400</v>
          </cell>
          <cell r="E4423">
            <v>384</v>
          </cell>
          <cell r="F4423">
            <v>2784</v>
          </cell>
        </row>
        <row r="4424">
          <cell r="A4424" t="str">
            <v>SOPORTE REF:CS-2F</v>
          </cell>
          <cell r="B4424">
            <v>2000</v>
          </cell>
          <cell r="C4424" t="str">
            <v>UND</v>
          </cell>
          <cell r="D4424">
            <v>2400</v>
          </cell>
          <cell r="E4424">
            <v>384</v>
          </cell>
          <cell r="F4424">
            <v>2784</v>
          </cell>
        </row>
        <row r="4425">
          <cell r="A4425" t="str">
            <v>SOPORTE RELE</v>
          </cell>
          <cell r="B4425">
            <v>15078</v>
          </cell>
          <cell r="C4425" t="str">
            <v>UND</v>
          </cell>
          <cell r="D4425">
            <v>18093.599999999999</v>
          </cell>
          <cell r="E4425">
            <v>2894.9759999999997</v>
          </cell>
          <cell r="F4425">
            <v>20989</v>
          </cell>
        </row>
        <row r="4426">
          <cell r="A4426" t="str">
            <v>SOPORTE TERMINAL PREMOLDEADO No.1/0 35 KV XLPE</v>
          </cell>
          <cell r="B4426">
            <v>3900</v>
          </cell>
          <cell r="C4426" t="str">
            <v>UND</v>
          </cell>
          <cell r="D4426">
            <v>4680</v>
          </cell>
          <cell r="E4426">
            <v>748.80000000000007</v>
          </cell>
          <cell r="F4426">
            <v>5429</v>
          </cell>
        </row>
        <row r="4427">
          <cell r="A4427" t="str">
            <v>SPLITER DOBLE SALIDA</v>
          </cell>
          <cell r="B4427">
            <v>892</v>
          </cell>
          <cell r="C4427" t="str">
            <v>UND</v>
          </cell>
          <cell r="D4427">
            <v>1070.3999999999999</v>
          </cell>
          <cell r="E4427">
            <v>171.26399999999998</v>
          </cell>
          <cell r="F4427">
            <v>1242</v>
          </cell>
        </row>
        <row r="4428">
          <cell r="A4428" t="str">
            <v>STARTER 20W</v>
          </cell>
          <cell r="B4428">
            <v>210</v>
          </cell>
          <cell r="C4428" t="str">
            <v>UND</v>
          </cell>
          <cell r="D4428">
            <v>252</v>
          </cell>
          <cell r="E4428">
            <v>40.32</v>
          </cell>
          <cell r="F4428">
            <v>292</v>
          </cell>
        </row>
        <row r="4429">
          <cell r="A4429" t="str">
            <v>STARTER 20W VARIAS MARCAS</v>
          </cell>
          <cell r="B4429">
            <v>250</v>
          </cell>
          <cell r="C4429" t="str">
            <v>UND</v>
          </cell>
          <cell r="D4429">
            <v>300</v>
          </cell>
          <cell r="E4429">
            <v>48</v>
          </cell>
          <cell r="F4429">
            <v>348</v>
          </cell>
        </row>
        <row r="4430">
          <cell r="A4430" t="str">
            <v>STARTER 40W FS-4</v>
          </cell>
          <cell r="B4430">
            <v>210</v>
          </cell>
          <cell r="C4430" t="str">
            <v>UND</v>
          </cell>
          <cell r="D4430">
            <v>252</v>
          </cell>
          <cell r="E4430">
            <v>40.32</v>
          </cell>
          <cell r="F4430">
            <v>292</v>
          </cell>
        </row>
        <row r="4431">
          <cell r="A4431" t="str">
            <v>STARTER 40W FS-4 WORLA</v>
          </cell>
          <cell r="B4431">
            <v>250</v>
          </cell>
          <cell r="C4431" t="str">
            <v>UND</v>
          </cell>
          <cell r="D4431">
            <v>300</v>
          </cell>
          <cell r="E4431">
            <v>48</v>
          </cell>
          <cell r="F4431">
            <v>348</v>
          </cell>
        </row>
        <row r="4432">
          <cell r="A4432" t="str">
            <v>SUB-BASE AISLANTE PARA PARARRAYOS</v>
          </cell>
          <cell r="B4432">
            <v>255645</v>
          </cell>
          <cell r="C4432" t="str">
            <v>UND</v>
          </cell>
          <cell r="D4432">
            <v>306774</v>
          </cell>
          <cell r="E4432">
            <v>49083.840000000004</v>
          </cell>
          <cell r="F4432">
            <v>355858</v>
          </cell>
        </row>
        <row r="4433">
          <cell r="A4433" t="str">
            <v>SUBCONJUNTO 1NA</v>
          </cell>
          <cell r="B4433">
            <v>12000</v>
          </cell>
          <cell r="C4433" t="str">
            <v>UND</v>
          </cell>
          <cell r="D4433">
            <v>14400</v>
          </cell>
          <cell r="E4433">
            <v>2304</v>
          </cell>
          <cell r="F4433">
            <v>16704</v>
          </cell>
        </row>
        <row r="4434">
          <cell r="A4434" t="str">
            <v>SUBCONJUNTO 1NA PARA XA2-B</v>
          </cell>
          <cell r="B4434">
            <v>27000</v>
          </cell>
          <cell r="C4434" t="str">
            <v>UND</v>
          </cell>
          <cell r="D4434">
            <v>32400</v>
          </cell>
          <cell r="E4434">
            <v>5184</v>
          </cell>
          <cell r="F4434">
            <v>37584</v>
          </cell>
        </row>
        <row r="4435">
          <cell r="A4435" t="str">
            <v>SUBCONJUNTO 1NC PARA XA2-B</v>
          </cell>
          <cell r="B4435">
            <v>27000</v>
          </cell>
          <cell r="C4435" t="str">
            <v>UND</v>
          </cell>
          <cell r="D4435">
            <v>32400</v>
          </cell>
          <cell r="E4435">
            <v>5184</v>
          </cell>
          <cell r="F4435">
            <v>37584</v>
          </cell>
        </row>
        <row r="4436">
          <cell r="A4436" t="str">
            <v>SUBCONJUNTO NA EK10 PULSADOR SELECTOR KM</v>
          </cell>
          <cell r="B4436">
            <v>3969</v>
          </cell>
          <cell r="C4436" t="str">
            <v>UND</v>
          </cell>
          <cell r="D4436">
            <v>4762.8</v>
          </cell>
          <cell r="E4436">
            <v>762.048</v>
          </cell>
          <cell r="F4436">
            <v>5525</v>
          </cell>
        </row>
        <row r="4437">
          <cell r="A4437" t="str">
            <v>SUBCONJUNTO NC EK01 PULSADOR-SELECTOR KM</v>
          </cell>
          <cell r="B4437">
            <v>3969</v>
          </cell>
          <cell r="C4437" t="str">
            <v>UND</v>
          </cell>
          <cell r="D4437">
            <v>4762.8</v>
          </cell>
          <cell r="E4437">
            <v>762.048</v>
          </cell>
          <cell r="F4437">
            <v>5525</v>
          </cell>
        </row>
        <row r="4438">
          <cell r="A4438" t="str">
            <v>SUBCONJUNTO P/CONMUTADOR NA-NC</v>
          </cell>
          <cell r="B4438">
            <v>15000</v>
          </cell>
          <cell r="C4438" t="str">
            <v>UND</v>
          </cell>
          <cell r="D4438">
            <v>18000</v>
          </cell>
          <cell r="E4438">
            <v>2880</v>
          </cell>
          <cell r="F4438">
            <v>20880</v>
          </cell>
        </row>
        <row r="4439">
          <cell r="A4439" t="str">
            <v>SUBCONJUNTO P/XAL 1NA</v>
          </cell>
          <cell r="B4439">
            <v>15000</v>
          </cell>
          <cell r="C4439" t="str">
            <v>UND</v>
          </cell>
          <cell r="D4439">
            <v>18000</v>
          </cell>
          <cell r="E4439">
            <v>2880</v>
          </cell>
          <cell r="F4439">
            <v>20880</v>
          </cell>
        </row>
        <row r="4440">
          <cell r="A4440" t="str">
            <v>SUBCONJUNTO P/XAL 1NC</v>
          </cell>
          <cell r="B4440">
            <v>15000</v>
          </cell>
          <cell r="C4440" t="str">
            <v>UND</v>
          </cell>
          <cell r="D4440">
            <v>18000</v>
          </cell>
          <cell r="E4440">
            <v>2880</v>
          </cell>
          <cell r="F4440">
            <v>20880</v>
          </cell>
        </row>
        <row r="4441">
          <cell r="A4441" t="str">
            <v>SUBCONJUNTO RT 010 22MM PLASTICO BRETER</v>
          </cell>
          <cell r="B4441">
            <v>3864</v>
          </cell>
          <cell r="C4441" t="str">
            <v>UND</v>
          </cell>
          <cell r="D4441">
            <v>4636.8</v>
          </cell>
          <cell r="E4441">
            <v>741.88800000000003</v>
          </cell>
          <cell r="F4441">
            <v>5379</v>
          </cell>
        </row>
        <row r="4442">
          <cell r="A4442" t="str">
            <v>SUPLEMENTO DE MADERA</v>
          </cell>
          <cell r="B4442">
            <v>2100</v>
          </cell>
          <cell r="C4442" t="str">
            <v>UND</v>
          </cell>
          <cell r="D4442">
            <v>2520</v>
          </cell>
          <cell r="E4442">
            <v>403.2</v>
          </cell>
          <cell r="F4442">
            <v>2923</v>
          </cell>
        </row>
        <row r="4443">
          <cell r="A4443" t="str">
            <v>SUPLEMENTO GALVANIZADO 2400</v>
          </cell>
          <cell r="B4443">
            <v>258</v>
          </cell>
          <cell r="C4443" t="str">
            <v>UND</v>
          </cell>
          <cell r="D4443">
            <v>309.59999999999997</v>
          </cell>
          <cell r="E4443">
            <v>49.535999999999994</v>
          </cell>
          <cell r="F4443">
            <v>359</v>
          </cell>
        </row>
        <row r="4444">
          <cell r="A4444" t="str">
            <v>SUPRESOS DE PICOS TRIFASICO</v>
          </cell>
          <cell r="B4444">
            <v>151000</v>
          </cell>
          <cell r="C4444" t="str">
            <v>UND</v>
          </cell>
          <cell r="D4444">
            <v>181200</v>
          </cell>
          <cell r="E4444">
            <v>28992</v>
          </cell>
          <cell r="F4444">
            <v>210192</v>
          </cell>
        </row>
        <row r="4445">
          <cell r="A4445" t="str">
            <v>SWICHT CONMUTABLE 3 X 60</v>
          </cell>
          <cell r="B4445">
            <v>3600</v>
          </cell>
          <cell r="C4445" t="str">
            <v>UND</v>
          </cell>
          <cell r="D4445">
            <v>4320</v>
          </cell>
          <cell r="E4445">
            <v>691.2</v>
          </cell>
          <cell r="F4445">
            <v>5011</v>
          </cell>
        </row>
        <row r="4446">
          <cell r="A4446" t="str">
            <v>SWITCH CUCHILLA 2X60</v>
          </cell>
          <cell r="B4446">
            <v>3640</v>
          </cell>
          <cell r="C4446" t="str">
            <v>UND</v>
          </cell>
          <cell r="D4446">
            <v>4368</v>
          </cell>
          <cell r="E4446">
            <v>698.88</v>
          </cell>
          <cell r="F4446">
            <v>5067</v>
          </cell>
        </row>
        <row r="4447">
          <cell r="A4447" t="str">
            <v>SWITCH CUCHILLA CONMUTABLE 3X100</v>
          </cell>
          <cell r="B4447">
            <v>70700</v>
          </cell>
          <cell r="C4447" t="str">
            <v>UND</v>
          </cell>
          <cell r="D4447">
            <v>84840</v>
          </cell>
          <cell r="E4447">
            <v>13574.4</v>
          </cell>
          <cell r="F4447">
            <v>98414</v>
          </cell>
        </row>
        <row r="4448">
          <cell r="A4448" t="str">
            <v>SWITCH DE CUCHILLA 2X30 KNIFE</v>
          </cell>
          <cell r="B4448">
            <v>5348</v>
          </cell>
          <cell r="C4448" t="str">
            <v>UND</v>
          </cell>
          <cell r="D4448">
            <v>6417.5999999999995</v>
          </cell>
          <cell r="E4448">
            <v>1026.816</v>
          </cell>
          <cell r="F4448">
            <v>7444</v>
          </cell>
        </row>
        <row r="4449">
          <cell r="A4449" t="str">
            <v>SWITCH DE CUCHILLA 3X30 KNIFE</v>
          </cell>
          <cell r="B4449">
            <v>38360</v>
          </cell>
          <cell r="C4449" t="str">
            <v>UND</v>
          </cell>
          <cell r="D4449">
            <v>46032</v>
          </cell>
          <cell r="E4449">
            <v>7365.12</v>
          </cell>
          <cell r="F4449">
            <v>53397</v>
          </cell>
        </row>
        <row r="4450">
          <cell r="A4450" t="str">
            <v>SWITCH FLOTADOR S/PALANCA NI BOLA  MG</v>
          </cell>
          <cell r="B4450">
            <v>7000</v>
          </cell>
          <cell r="C4450" t="str">
            <v>UND</v>
          </cell>
          <cell r="D4450">
            <v>8400</v>
          </cell>
          <cell r="E4450">
            <v>1344</v>
          </cell>
          <cell r="F4450">
            <v>9744</v>
          </cell>
        </row>
        <row r="4451">
          <cell r="A4451" t="str">
            <v>SWITCHE SELECTOR 2 POSICIONES 1NO</v>
          </cell>
          <cell r="B4451">
            <v>32000</v>
          </cell>
          <cell r="C4451" t="str">
            <v>UND</v>
          </cell>
          <cell r="D4451">
            <v>38400</v>
          </cell>
          <cell r="E4451">
            <v>6144</v>
          </cell>
          <cell r="F4451">
            <v>44544</v>
          </cell>
        </row>
        <row r="4452">
          <cell r="A4452" t="str">
            <v>SWITCHE SELECTOR 3 POSC. 2 RET. AL CENTR</v>
          </cell>
          <cell r="B4452">
            <v>52000</v>
          </cell>
          <cell r="C4452" t="str">
            <v>UND</v>
          </cell>
          <cell r="D4452">
            <v>62400</v>
          </cell>
          <cell r="E4452">
            <v>9984</v>
          </cell>
          <cell r="F4452">
            <v>72384</v>
          </cell>
        </row>
        <row r="4453">
          <cell r="A4453" t="str">
            <v>SWITCHE SELECTOR 3 POSICIONES 2NO</v>
          </cell>
          <cell r="B4453">
            <v>42000</v>
          </cell>
          <cell r="C4453" t="str">
            <v>UND</v>
          </cell>
          <cell r="D4453">
            <v>50400</v>
          </cell>
          <cell r="E4453">
            <v>8064</v>
          </cell>
          <cell r="F4453">
            <v>58464</v>
          </cell>
        </row>
        <row r="4454">
          <cell r="A4454" t="str">
            <v>SWITCHE SELECTOR CON LLAVE 2 POS. FIJAS</v>
          </cell>
          <cell r="B4454">
            <v>71000</v>
          </cell>
          <cell r="C4454" t="str">
            <v>UND</v>
          </cell>
          <cell r="D4454">
            <v>85200</v>
          </cell>
          <cell r="E4454">
            <v>13632</v>
          </cell>
          <cell r="F4454">
            <v>98832</v>
          </cell>
        </row>
        <row r="4455">
          <cell r="A4455" t="str">
            <v>T.CHAPA-ORDINARIO 0.20</v>
          </cell>
          <cell r="B4455">
            <v>6100</v>
          </cell>
          <cell r="C4455" t="str">
            <v>UND</v>
          </cell>
          <cell r="D4455">
            <v>7320</v>
          </cell>
          <cell r="E4455">
            <v>1171.2</v>
          </cell>
          <cell r="F4455">
            <v>8491</v>
          </cell>
        </row>
        <row r="4456">
          <cell r="A4456" t="str">
            <v>TABLERO / CONDENSADORES</v>
          </cell>
          <cell r="B4456">
            <v>3972144</v>
          </cell>
          <cell r="C4456" t="str">
            <v>UND</v>
          </cell>
          <cell r="D4456">
            <v>4766572.8</v>
          </cell>
          <cell r="E4456">
            <v>762651.64799999993</v>
          </cell>
          <cell r="F4456">
            <v>5529224</v>
          </cell>
        </row>
        <row r="4457">
          <cell r="A4457" t="str">
            <v>TABLERO 12 CON PUERTA MARCA TERCOL MONO.</v>
          </cell>
          <cell r="B4457">
            <v>27450</v>
          </cell>
          <cell r="C4457" t="str">
            <v>UND</v>
          </cell>
          <cell r="D4457">
            <v>32940</v>
          </cell>
          <cell r="E4457">
            <v>5270.4000000000005</v>
          </cell>
          <cell r="F4457">
            <v>38210</v>
          </cell>
        </row>
        <row r="4458">
          <cell r="A4458" t="str">
            <v>TABLERO 6 CIRCUITOS MARCA TERCOL</v>
          </cell>
          <cell r="B4458">
            <v>7560</v>
          </cell>
          <cell r="C4458" t="str">
            <v>UND</v>
          </cell>
          <cell r="D4458">
            <v>9072</v>
          </cell>
          <cell r="E4458">
            <v>1451.52</v>
          </cell>
          <cell r="F4458">
            <v>10524</v>
          </cell>
        </row>
        <row r="4459">
          <cell r="A4459" t="str">
            <v>TABLERO BIF 12 CIRC C/PUERTA,CHAPA,CERRD</v>
          </cell>
          <cell r="B4459">
            <v>97440</v>
          </cell>
          <cell r="C4459" t="str">
            <v>UND</v>
          </cell>
          <cell r="D4459">
            <v>116928</v>
          </cell>
          <cell r="E4459">
            <v>18708.48</v>
          </cell>
          <cell r="F4459">
            <v>135636</v>
          </cell>
        </row>
        <row r="4460">
          <cell r="A4460" t="str">
            <v>TABLERO BIF 12 CIRC S/PUERTA, 5 HILOS</v>
          </cell>
          <cell r="B4460">
            <v>74610</v>
          </cell>
          <cell r="C4460" t="str">
            <v>UND</v>
          </cell>
          <cell r="D4460">
            <v>89532</v>
          </cell>
          <cell r="E4460">
            <v>14325.12</v>
          </cell>
          <cell r="F4460">
            <v>103857</v>
          </cell>
        </row>
        <row r="4461">
          <cell r="A4461" t="str">
            <v>TABLERO BIF 24 CIRC C/PUERTA,CHAPA</v>
          </cell>
          <cell r="B4461">
            <v>130820</v>
          </cell>
          <cell r="C4461" t="str">
            <v>UND</v>
          </cell>
          <cell r="D4461">
            <v>156984</v>
          </cell>
          <cell r="E4461">
            <v>25117.440000000002</v>
          </cell>
          <cell r="F4461">
            <v>182101</v>
          </cell>
        </row>
        <row r="4462">
          <cell r="A4462" t="str">
            <v>TABLERO BIF 4 CIRC S/PUERTA, 5 HILOS</v>
          </cell>
          <cell r="B4462">
            <v>49430</v>
          </cell>
          <cell r="C4462" t="str">
            <v>UND</v>
          </cell>
          <cell r="D4462">
            <v>59316</v>
          </cell>
          <cell r="E4462">
            <v>9490.56</v>
          </cell>
          <cell r="F4462">
            <v>68807</v>
          </cell>
        </row>
        <row r="4463">
          <cell r="A4463" t="str">
            <v>TABLERO BIF 8 CIRC C/PUERTA,CHAPA</v>
          </cell>
          <cell r="B4463">
            <v>82400</v>
          </cell>
          <cell r="C4463" t="str">
            <v>UND</v>
          </cell>
          <cell r="D4463">
            <v>98880</v>
          </cell>
          <cell r="E4463">
            <v>15820.800000000001</v>
          </cell>
          <cell r="F4463">
            <v>114701</v>
          </cell>
        </row>
        <row r="4464">
          <cell r="A4464" t="str">
            <v>TABLERO BIF 8 CIRC C/PUERTA,CHAPA,CERRD</v>
          </cell>
          <cell r="B4464">
            <v>90770</v>
          </cell>
          <cell r="C4464" t="str">
            <v>UND</v>
          </cell>
          <cell r="D4464">
            <v>108924</v>
          </cell>
          <cell r="E4464">
            <v>17427.84</v>
          </cell>
          <cell r="F4464">
            <v>126352</v>
          </cell>
        </row>
        <row r="4465">
          <cell r="A4465" t="str">
            <v>TABLERO BIF 8 CIRC S/PUERTA, 5 HILOS</v>
          </cell>
          <cell r="B4465">
            <v>65910</v>
          </cell>
          <cell r="C4465" t="str">
            <v>UND</v>
          </cell>
          <cell r="D4465">
            <v>79092</v>
          </cell>
          <cell r="E4465">
            <v>12654.720000000001</v>
          </cell>
          <cell r="F4465">
            <v>91747</v>
          </cell>
        </row>
        <row r="4466">
          <cell r="A4466" t="str">
            <v>TABLERO BIF. 24CIRCUI. PUERTA -TERCOL</v>
          </cell>
          <cell r="B4466">
            <v>69000</v>
          </cell>
          <cell r="C4466" t="str">
            <v>UND</v>
          </cell>
          <cell r="D4466">
            <v>82800</v>
          </cell>
          <cell r="E4466">
            <v>13248</v>
          </cell>
          <cell r="F4466">
            <v>96048</v>
          </cell>
        </row>
        <row r="4467">
          <cell r="A4467" t="str">
            <v>TABLERO BIF. 36CIRCU.-PUERTA - TERCOL</v>
          </cell>
          <cell r="B4467">
            <v>103500</v>
          </cell>
          <cell r="C4467" t="str">
            <v>UND</v>
          </cell>
          <cell r="D4467">
            <v>124200</v>
          </cell>
          <cell r="E4467">
            <v>19872</v>
          </cell>
          <cell r="F4467">
            <v>144072</v>
          </cell>
        </row>
        <row r="4468">
          <cell r="A4468" t="str">
            <v>TABLERO BIF.30CIRCUITOS -PUERTA  -TERCOL</v>
          </cell>
          <cell r="B4468">
            <v>92700</v>
          </cell>
          <cell r="C4468" t="str">
            <v>UND</v>
          </cell>
          <cell r="D4468">
            <v>111240</v>
          </cell>
          <cell r="E4468">
            <v>17798.400000000001</v>
          </cell>
          <cell r="F4468">
            <v>129038</v>
          </cell>
        </row>
        <row r="4469">
          <cell r="A4469" t="str">
            <v>TABLERO BIFASI. 12 CIRCUI.-PUERTA-TERCOL</v>
          </cell>
          <cell r="B4469">
            <v>50000</v>
          </cell>
          <cell r="C4469" t="str">
            <v>UND</v>
          </cell>
          <cell r="D4469">
            <v>60000</v>
          </cell>
          <cell r="E4469">
            <v>9600</v>
          </cell>
          <cell r="F4469">
            <v>69600</v>
          </cell>
        </row>
        <row r="4470">
          <cell r="A4470" t="str">
            <v>TABLERO DE FUERZA TBAC 0.70X1.80X.40MCOM</v>
          </cell>
          <cell r="B4470">
            <v>2652000</v>
          </cell>
          <cell r="C4470" t="str">
            <v>UND</v>
          </cell>
          <cell r="D4470">
            <v>3182400</v>
          </cell>
          <cell r="E4470">
            <v>509184</v>
          </cell>
          <cell r="F4470">
            <v>3691584</v>
          </cell>
        </row>
        <row r="4471">
          <cell r="A4471" t="str">
            <v>TABLERO DOBLE FONDO 120X80X30 PTA Y CHAP</v>
          </cell>
          <cell r="B4471">
            <v>1115500</v>
          </cell>
          <cell r="C4471" t="str">
            <v>UND</v>
          </cell>
          <cell r="D4471">
            <v>1338600</v>
          </cell>
          <cell r="E4471">
            <v>214176</v>
          </cell>
          <cell r="F4471">
            <v>1552776</v>
          </cell>
        </row>
        <row r="4472">
          <cell r="A4472" t="str">
            <v>TABLERO EN ACERO INOX. CONTROL BOMBAS AP</v>
          </cell>
          <cell r="B4472">
            <v>5493424</v>
          </cell>
          <cell r="C4472" t="str">
            <v>UND</v>
          </cell>
          <cell r="D4472">
            <v>6592108.7999999998</v>
          </cell>
          <cell r="E4472">
            <v>1054737.4080000001</v>
          </cell>
          <cell r="F4472">
            <v>7646846</v>
          </cell>
        </row>
        <row r="4473">
          <cell r="A4473" t="str">
            <v>TABLERO METL.120X80X30 PARA MOTOR 90HP</v>
          </cell>
          <cell r="B4473">
            <v>3828460</v>
          </cell>
          <cell r="C4473" t="str">
            <v>UND</v>
          </cell>
          <cell r="D4473">
            <v>4594152</v>
          </cell>
          <cell r="E4473">
            <v>735064.32000000007</v>
          </cell>
          <cell r="F4473">
            <v>5329216</v>
          </cell>
        </row>
        <row r="4474">
          <cell r="A4474" t="str">
            <v>TABLERO MONO 12 CIRC C/PUERTA Y S/CHAPA</v>
          </cell>
          <cell r="B4474">
            <v>93640</v>
          </cell>
          <cell r="C4474" t="str">
            <v>UND</v>
          </cell>
          <cell r="D4474">
            <v>112368</v>
          </cell>
          <cell r="E4474">
            <v>17978.88</v>
          </cell>
          <cell r="F4474">
            <v>130347</v>
          </cell>
        </row>
        <row r="4475">
          <cell r="A4475" t="str">
            <v>TABLERO MONO 12 CIRC S/PUERTA</v>
          </cell>
          <cell r="B4475">
            <v>56050</v>
          </cell>
          <cell r="C4475" t="str">
            <v>UND</v>
          </cell>
          <cell r="D4475">
            <v>67260</v>
          </cell>
          <cell r="E4475">
            <v>10761.6</v>
          </cell>
          <cell r="F4475">
            <v>78022</v>
          </cell>
        </row>
        <row r="4476">
          <cell r="A4476" t="str">
            <v>TABLERO MONO 18 CIRC S/PUERTA</v>
          </cell>
          <cell r="B4476">
            <v>72900</v>
          </cell>
          <cell r="C4476" t="str">
            <v>UND</v>
          </cell>
          <cell r="D4476">
            <v>87480</v>
          </cell>
          <cell r="E4476">
            <v>13996.800000000001</v>
          </cell>
          <cell r="F4476">
            <v>101477</v>
          </cell>
        </row>
        <row r="4477">
          <cell r="A4477" t="str">
            <v>TABLERO MONO 24 CIRC C/PUERTA,S/CHAPA</v>
          </cell>
          <cell r="B4477">
            <v>138780</v>
          </cell>
          <cell r="C4477" t="str">
            <v>UND</v>
          </cell>
          <cell r="D4477">
            <v>166536</v>
          </cell>
          <cell r="E4477">
            <v>26645.760000000002</v>
          </cell>
          <cell r="F4477">
            <v>193182</v>
          </cell>
        </row>
        <row r="4478">
          <cell r="A4478" t="str">
            <v>TABLERO MONO 6 CIRC S/PUERTA</v>
          </cell>
          <cell r="B4478">
            <v>42290</v>
          </cell>
          <cell r="C4478" t="str">
            <v>UND</v>
          </cell>
          <cell r="D4478">
            <v>50748</v>
          </cell>
          <cell r="E4478">
            <v>8119.68</v>
          </cell>
          <cell r="F4478">
            <v>58868</v>
          </cell>
        </row>
        <row r="4479">
          <cell r="A4479" t="str">
            <v>TABLERO MONO. 6 CIRCUITOS MARCA TERCOL</v>
          </cell>
          <cell r="B4479">
            <v>7560</v>
          </cell>
          <cell r="C4479" t="str">
            <v>UND</v>
          </cell>
          <cell r="D4479">
            <v>9072</v>
          </cell>
          <cell r="E4479">
            <v>1451.52</v>
          </cell>
          <cell r="F4479">
            <v>10524</v>
          </cell>
        </row>
        <row r="4480">
          <cell r="A4480" t="str">
            <v>TABLERO NEMA 4 CALIB.14 -100X80X30 GRIS.</v>
          </cell>
          <cell r="B4480">
            <v>1750000</v>
          </cell>
          <cell r="C4480" t="str">
            <v>UND</v>
          </cell>
          <cell r="D4480">
            <v>2100000</v>
          </cell>
          <cell r="E4480">
            <v>336000</v>
          </cell>
          <cell r="F4480">
            <v>2436000</v>
          </cell>
        </row>
        <row r="4481">
          <cell r="A4481" t="str">
            <v>TABLERO NEMA 4X CALIB.14-100X80X30GRIS</v>
          </cell>
          <cell r="B4481">
            <v>1600000</v>
          </cell>
          <cell r="C4481" t="str">
            <v>UND</v>
          </cell>
          <cell r="D4481">
            <v>1920000</v>
          </cell>
          <cell r="E4481">
            <v>307200</v>
          </cell>
          <cell r="F4481">
            <v>2227200</v>
          </cell>
        </row>
        <row r="4482">
          <cell r="A4482" t="str">
            <v>TABLERO PARA ALOJAR TRANSFERENCIA LAMINA</v>
          </cell>
          <cell r="B4482">
            <v>1113200</v>
          </cell>
          <cell r="C4482" t="str">
            <v>UND</v>
          </cell>
          <cell r="D4482">
            <v>1335840</v>
          </cell>
          <cell r="E4482">
            <v>213734.39999999999</v>
          </cell>
          <cell r="F4482">
            <v>1549574</v>
          </cell>
        </row>
        <row r="4483">
          <cell r="A4483" t="str">
            <v>TABLERO PERFUMES 80X60X30A/ACCESORIOS</v>
          </cell>
          <cell r="B4483">
            <v>3166800</v>
          </cell>
          <cell r="C4483" t="str">
            <v>UND</v>
          </cell>
          <cell r="D4483">
            <v>3800160</v>
          </cell>
          <cell r="E4483">
            <v>608025.59999999998</v>
          </cell>
          <cell r="F4483">
            <v>4408186</v>
          </cell>
        </row>
        <row r="4484">
          <cell r="A4484" t="str">
            <v>TABLERO PROTECCION TB-PT0.80X1.80X0.45M</v>
          </cell>
          <cell r="B4484">
            <v>1020000</v>
          </cell>
          <cell r="C4484" t="str">
            <v>UND</v>
          </cell>
          <cell r="D4484">
            <v>1224000</v>
          </cell>
          <cell r="E4484">
            <v>195840</v>
          </cell>
          <cell r="F4484">
            <v>1419840</v>
          </cell>
        </row>
        <row r="4485">
          <cell r="A4485" t="str">
            <v>TABLERO SABORES 80X60X30 C/ACCESORIOS</v>
          </cell>
          <cell r="B4485">
            <v>5014680</v>
          </cell>
          <cell r="C4485" t="str">
            <v>UND</v>
          </cell>
          <cell r="D4485">
            <v>6017616</v>
          </cell>
          <cell r="E4485">
            <v>962818.56000000006</v>
          </cell>
          <cell r="F4485">
            <v>6980435</v>
          </cell>
        </row>
        <row r="4486">
          <cell r="A4486" t="str">
            <v>TABLERO TB-DC COMPLETO BREAKER 25AMP/BAR</v>
          </cell>
          <cell r="B4486">
            <v>1938000</v>
          </cell>
          <cell r="C4486" t="str">
            <v>UND</v>
          </cell>
          <cell r="D4486">
            <v>2325600</v>
          </cell>
          <cell r="E4486">
            <v>372096</v>
          </cell>
          <cell r="F4486">
            <v>2697696</v>
          </cell>
        </row>
        <row r="4487">
          <cell r="A4487" t="str">
            <v>TABLERO TRF 12 CIRC C/ESPACIO TOTALIZADOR</v>
          </cell>
          <cell r="B4487">
            <v>263000</v>
          </cell>
          <cell r="C4487" t="str">
            <v>UND</v>
          </cell>
          <cell r="D4487">
            <v>315600</v>
          </cell>
          <cell r="E4487">
            <v>50496</v>
          </cell>
          <cell r="F4487">
            <v>366096</v>
          </cell>
        </row>
        <row r="4488">
          <cell r="A4488" t="str">
            <v>TABLERO TRF 12 CIRC C/PUERTA Y CHAPA</v>
          </cell>
          <cell r="B4488">
            <v>104850</v>
          </cell>
          <cell r="C4488" t="str">
            <v>UND</v>
          </cell>
          <cell r="D4488">
            <v>125820</v>
          </cell>
          <cell r="E4488">
            <v>20131.2</v>
          </cell>
          <cell r="F4488">
            <v>145951</v>
          </cell>
        </row>
        <row r="4489">
          <cell r="A4489" t="str">
            <v>TABLERO TRF 12 CIRC C/PUERTA,CHAPA,CERRA</v>
          </cell>
          <cell r="B4489">
            <v>113200</v>
          </cell>
          <cell r="C4489" t="str">
            <v>UND</v>
          </cell>
          <cell r="D4489">
            <v>135840</v>
          </cell>
          <cell r="E4489">
            <v>21734.400000000001</v>
          </cell>
          <cell r="F4489">
            <v>157574</v>
          </cell>
        </row>
        <row r="4490">
          <cell r="A4490" t="str">
            <v>TABLERO TRF 12 CIRC SIN PUERTA</v>
          </cell>
          <cell r="B4490">
            <v>81610</v>
          </cell>
          <cell r="C4490" t="str">
            <v>UND</v>
          </cell>
          <cell r="D4490">
            <v>97932</v>
          </cell>
          <cell r="E4490">
            <v>15669.12</v>
          </cell>
          <cell r="F4490">
            <v>113601</v>
          </cell>
        </row>
        <row r="4491">
          <cell r="A4491" t="str">
            <v>TABLERO TRF 18 CIRC C/ESPACIO TOTALIZADOR</v>
          </cell>
          <cell r="B4491">
            <v>333000</v>
          </cell>
          <cell r="C4491" t="str">
            <v>UND</v>
          </cell>
          <cell r="D4491">
            <v>399600</v>
          </cell>
          <cell r="E4491">
            <v>63936</v>
          </cell>
          <cell r="F4491">
            <v>463536</v>
          </cell>
        </row>
        <row r="4492">
          <cell r="A4492" t="str">
            <v>TABLERO TRF 18 CIRC C/PUERTA Y CHAPA</v>
          </cell>
          <cell r="B4492">
            <v>124020</v>
          </cell>
          <cell r="C4492" t="str">
            <v>UND</v>
          </cell>
          <cell r="D4492">
            <v>148824</v>
          </cell>
          <cell r="E4492">
            <v>23811.84</v>
          </cell>
          <cell r="F4492">
            <v>172636</v>
          </cell>
        </row>
        <row r="4493">
          <cell r="A4493" t="str">
            <v>TABLERO TRF 18 CIRC C/PUERTA,CHAPA,CERRA</v>
          </cell>
          <cell r="B4493">
            <v>132380</v>
          </cell>
          <cell r="C4493" t="str">
            <v>UND</v>
          </cell>
          <cell r="D4493">
            <v>158856</v>
          </cell>
          <cell r="E4493">
            <v>25416.959999999999</v>
          </cell>
          <cell r="F4493">
            <v>184273</v>
          </cell>
        </row>
        <row r="4494">
          <cell r="A4494" t="str">
            <v>TABLERO TRF 18 CIRC SIN PUERTA</v>
          </cell>
          <cell r="B4494">
            <v>107060</v>
          </cell>
          <cell r="C4494" t="str">
            <v>UND</v>
          </cell>
          <cell r="D4494">
            <v>128472</v>
          </cell>
          <cell r="E4494">
            <v>20555.52</v>
          </cell>
          <cell r="F4494">
            <v>149028</v>
          </cell>
        </row>
        <row r="4495">
          <cell r="A4495" t="str">
            <v>TABLERO TRF 24 CIRC C/ESPACIO TOTALIZADO</v>
          </cell>
          <cell r="B4495">
            <v>363000</v>
          </cell>
          <cell r="C4495" t="str">
            <v>UND</v>
          </cell>
          <cell r="D4495">
            <v>435600</v>
          </cell>
          <cell r="E4495">
            <v>69696</v>
          </cell>
          <cell r="F4495">
            <v>505296</v>
          </cell>
        </row>
        <row r="4496">
          <cell r="A4496" t="str">
            <v>TABLERO TRF 24 CIRC C/PUERTA Y CHAPA</v>
          </cell>
          <cell r="B4496">
            <v>146900</v>
          </cell>
          <cell r="C4496" t="str">
            <v>UND</v>
          </cell>
          <cell r="D4496">
            <v>176280</v>
          </cell>
          <cell r="E4496">
            <v>28204.799999999999</v>
          </cell>
          <cell r="F4496">
            <v>204485</v>
          </cell>
        </row>
        <row r="4497">
          <cell r="A4497" t="str">
            <v>TABLERO TRF 24 CIRC C/PUERTA,CHAPA,CERRA</v>
          </cell>
          <cell r="B4497">
            <v>154930</v>
          </cell>
          <cell r="C4497" t="str">
            <v>UND</v>
          </cell>
          <cell r="D4497">
            <v>185916</v>
          </cell>
          <cell r="E4497">
            <v>29746.560000000001</v>
          </cell>
          <cell r="F4497">
            <v>215663</v>
          </cell>
        </row>
        <row r="4498">
          <cell r="A4498" t="str">
            <v>TABLERO TRF 24 CIRC SIN PUERTA</v>
          </cell>
          <cell r="B4498">
            <v>127730</v>
          </cell>
          <cell r="C4498" t="str">
            <v>UND</v>
          </cell>
          <cell r="D4498">
            <v>153276</v>
          </cell>
          <cell r="E4498">
            <v>24524.16</v>
          </cell>
          <cell r="F4498">
            <v>177800</v>
          </cell>
        </row>
        <row r="4499">
          <cell r="A4499" t="str">
            <v>TABLERO TRF 30 CIRC C/ESPACIO TOTALIZADO</v>
          </cell>
          <cell r="B4499">
            <v>284210</v>
          </cell>
          <cell r="C4499" t="str">
            <v>UND</v>
          </cell>
          <cell r="D4499">
            <v>341052</v>
          </cell>
          <cell r="E4499">
            <v>54568.32</v>
          </cell>
          <cell r="F4499">
            <v>395620</v>
          </cell>
        </row>
        <row r="4500">
          <cell r="A4500" t="str">
            <v>TABLERO TRF 30 CIRC C/PUERTA Y CHAPA</v>
          </cell>
          <cell r="B4500">
            <v>195910</v>
          </cell>
          <cell r="C4500" t="str">
            <v>UND</v>
          </cell>
          <cell r="D4500">
            <v>235092</v>
          </cell>
          <cell r="E4500">
            <v>37614.720000000001</v>
          </cell>
          <cell r="F4500">
            <v>272707</v>
          </cell>
        </row>
        <row r="4501">
          <cell r="A4501" t="str">
            <v>TABLERO TRF 30 CIRC C/PUERTA,CHAPA,CERRA</v>
          </cell>
          <cell r="B4501">
            <v>204280</v>
          </cell>
          <cell r="C4501" t="str">
            <v>UND</v>
          </cell>
          <cell r="D4501">
            <v>245136</v>
          </cell>
          <cell r="E4501">
            <v>39221.760000000002</v>
          </cell>
          <cell r="F4501">
            <v>284358</v>
          </cell>
        </row>
        <row r="4502">
          <cell r="A4502" t="str">
            <v>TABLERO TRF 30 CIRC SIN PUERTA</v>
          </cell>
          <cell r="B4502">
            <v>165790</v>
          </cell>
          <cell r="C4502" t="str">
            <v>UND</v>
          </cell>
          <cell r="D4502">
            <v>198948</v>
          </cell>
          <cell r="E4502">
            <v>31831.68</v>
          </cell>
          <cell r="F4502">
            <v>230780</v>
          </cell>
        </row>
        <row r="4503">
          <cell r="A4503" t="str">
            <v>TABLERO TRF 36 CIRC C/ESPACIO TOTALIZADO</v>
          </cell>
          <cell r="B4503">
            <v>450000</v>
          </cell>
          <cell r="C4503" t="str">
            <v>UND</v>
          </cell>
          <cell r="D4503">
            <v>540000</v>
          </cell>
          <cell r="E4503">
            <v>86400</v>
          </cell>
          <cell r="F4503">
            <v>626400</v>
          </cell>
        </row>
        <row r="4504">
          <cell r="A4504" t="str">
            <v>TABLERO TRF 36 CIRC C/PUERTA Y CHAPA</v>
          </cell>
          <cell r="B4504">
            <v>206690</v>
          </cell>
          <cell r="C4504" t="str">
            <v>UND</v>
          </cell>
          <cell r="D4504">
            <v>248028</v>
          </cell>
          <cell r="E4504">
            <v>39684.480000000003</v>
          </cell>
          <cell r="F4504">
            <v>287712</v>
          </cell>
        </row>
        <row r="4505">
          <cell r="A4505" t="str">
            <v>TABLERO TRF 36 CIRC C/PUERTA,CHAPA,CERRA</v>
          </cell>
          <cell r="B4505">
            <v>450000</v>
          </cell>
          <cell r="C4505" t="str">
            <v>UND</v>
          </cell>
          <cell r="D4505">
            <v>540000</v>
          </cell>
          <cell r="E4505">
            <v>86400</v>
          </cell>
          <cell r="F4505">
            <v>626400</v>
          </cell>
        </row>
        <row r="4506">
          <cell r="A4506" t="str">
            <v>TABLERO TRF 36 CIRC SIN PUERTA</v>
          </cell>
          <cell r="B4506">
            <v>181150</v>
          </cell>
          <cell r="C4506" t="str">
            <v>UND</v>
          </cell>
          <cell r="D4506">
            <v>217380</v>
          </cell>
          <cell r="E4506">
            <v>34780.800000000003</v>
          </cell>
          <cell r="F4506">
            <v>252161</v>
          </cell>
        </row>
        <row r="4507">
          <cell r="A4507" t="str">
            <v>TABLERO TRF 42 CIRC C/ESPACIO TOTALIZADO</v>
          </cell>
          <cell r="B4507">
            <v>650000</v>
          </cell>
          <cell r="C4507" t="str">
            <v>UND</v>
          </cell>
          <cell r="D4507">
            <v>780000</v>
          </cell>
          <cell r="E4507">
            <v>124800</v>
          </cell>
          <cell r="F4507">
            <v>904800</v>
          </cell>
        </row>
        <row r="4508">
          <cell r="A4508" t="str">
            <v>TABLERO TRF 42 CIRC C/PUERTA Y CHAPA</v>
          </cell>
          <cell r="B4508">
            <v>238730</v>
          </cell>
          <cell r="C4508" t="str">
            <v>UND</v>
          </cell>
          <cell r="D4508">
            <v>286476</v>
          </cell>
          <cell r="E4508">
            <v>45836.160000000003</v>
          </cell>
          <cell r="F4508">
            <v>332312</v>
          </cell>
        </row>
        <row r="4509">
          <cell r="A4509" t="str">
            <v>TABLERO TRF 42 CIRC C/PUERTA,CHAPA,CERRA</v>
          </cell>
          <cell r="B4509">
            <v>247090</v>
          </cell>
          <cell r="C4509" t="str">
            <v>UND</v>
          </cell>
          <cell r="D4509">
            <v>296508</v>
          </cell>
          <cell r="E4509">
            <v>47441.279999999999</v>
          </cell>
          <cell r="F4509">
            <v>343949</v>
          </cell>
        </row>
        <row r="4510">
          <cell r="A4510" t="str">
            <v>TABLERO TRF 42 CIRC SIN PUERTA</v>
          </cell>
          <cell r="B4510">
            <v>208460</v>
          </cell>
          <cell r="C4510" t="str">
            <v>UND</v>
          </cell>
          <cell r="D4510">
            <v>250152</v>
          </cell>
          <cell r="E4510">
            <v>40024.32</v>
          </cell>
          <cell r="F4510">
            <v>290176</v>
          </cell>
        </row>
        <row r="4511">
          <cell r="A4511" t="str">
            <v>TABLERO TRF 6 CIRC SIN PUERTA</v>
          </cell>
          <cell r="B4511">
            <v>62310</v>
          </cell>
          <cell r="C4511" t="str">
            <v>UND</v>
          </cell>
          <cell r="D4511">
            <v>74772</v>
          </cell>
          <cell r="E4511">
            <v>11963.52</v>
          </cell>
          <cell r="F4511">
            <v>86736</v>
          </cell>
        </row>
        <row r="4512">
          <cell r="A4512" t="str">
            <v>TABLERO TRI 12 CIRC C/ESPACIO NTQ-412-T</v>
          </cell>
          <cell r="B4512">
            <v>230150</v>
          </cell>
          <cell r="C4512" t="str">
            <v>UND</v>
          </cell>
          <cell r="D4512">
            <v>276180</v>
          </cell>
          <cell r="E4512">
            <v>44188.800000000003</v>
          </cell>
          <cell r="F4512">
            <v>320369</v>
          </cell>
        </row>
        <row r="4513">
          <cell r="A4513" t="str">
            <v>TABLERO TRI 18 CIRC C/ESPACIO NTQ-418-T</v>
          </cell>
          <cell r="B4513">
            <v>280100</v>
          </cell>
          <cell r="C4513" t="str">
            <v>UND</v>
          </cell>
          <cell r="D4513">
            <v>336120</v>
          </cell>
          <cell r="E4513">
            <v>53779.200000000004</v>
          </cell>
          <cell r="F4513">
            <v>389899</v>
          </cell>
        </row>
        <row r="4514">
          <cell r="A4514" t="str">
            <v>TABLERO TRI 24 CIRC C/ESPACIO NTQ-424-T</v>
          </cell>
          <cell r="B4514">
            <v>311040</v>
          </cell>
          <cell r="C4514" t="str">
            <v>UND</v>
          </cell>
          <cell r="D4514">
            <v>373248</v>
          </cell>
          <cell r="E4514">
            <v>59719.68</v>
          </cell>
          <cell r="F4514">
            <v>432968</v>
          </cell>
        </row>
        <row r="4515">
          <cell r="A4515" t="str">
            <v>TABLERO TRIF  NTQ418 C/PUERTA,CHAPA,CERR</v>
          </cell>
          <cell r="B4515">
            <v>162970</v>
          </cell>
          <cell r="C4515" t="str">
            <v>UND</v>
          </cell>
          <cell r="D4515">
            <v>195564</v>
          </cell>
          <cell r="E4515">
            <v>31290.240000000002</v>
          </cell>
          <cell r="F4515">
            <v>226854</v>
          </cell>
        </row>
        <row r="4516">
          <cell r="A4516" t="str">
            <v>TABLERO TRIF 12 CIRC C/PUERTA,S/CHAPA</v>
          </cell>
          <cell r="B4516">
            <v>138560</v>
          </cell>
          <cell r="C4516" t="str">
            <v>UND</v>
          </cell>
          <cell r="D4516">
            <v>166272</v>
          </cell>
          <cell r="E4516">
            <v>26603.52</v>
          </cell>
          <cell r="F4516">
            <v>192876</v>
          </cell>
        </row>
        <row r="4517">
          <cell r="A4517" t="str">
            <v>TABLERO TRIF 12 CIRC S/PUERTA</v>
          </cell>
          <cell r="B4517">
            <v>106810</v>
          </cell>
          <cell r="C4517" t="str">
            <v>UND</v>
          </cell>
          <cell r="D4517">
            <v>128172</v>
          </cell>
          <cell r="E4517">
            <v>20507.52</v>
          </cell>
          <cell r="F4517">
            <v>148680</v>
          </cell>
        </row>
        <row r="4518">
          <cell r="A4518" t="str">
            <v>TABLERO TRIF 18 CIRC S/PUERTA</v>
          </cell>
          <cell r="B4518">
            <v>129170</v>
          </cell>
          <cell r="C4518" t="str">
            <v>UND</v>
          </cell>
          <cell r="D4518">
            <v>155004</v>
          </cell>
          <cell r="E4518">
            <v>24800.639999999999</v>
          </cell>
          <cell r="F4518">
            <v>179805</v>
          </cell>
        </row>
        <row r="4519">
          <cell r="A4519" t="str">
            <v>TABLERO TRIF 24 CIRC C/PUERTA,S/CHAPA</v>
          </cell>
          <cell r="B4519">
            <v>176580</v>
          </cell>
          <cell r="C4519" t="str">
            <v>UND</v>
          </cell>
          <cell r="D4519">
            <v>211896</v>
          </cell>
          <cell r="E4519">
            <v>33903.360000000001</v>
          </cell>
          <cell r="F4519">
            <v>245799</v>
          </cell>
        </row>
        <row r="4520">
          <cell r="A4520" t="str">
            <v>TABLERO TRIF 30 CIRC C/PUERTA,S/CHAPA</v>
          </cell>
          <cell r="B4520">
            <v>235440</v>
          </cell>
          <cell r="C4520" t="str">
            <v>UND</v>
          </cell>
          <cell r="D4520">
            <v>282528</v>
          </cell>
          <cell r="E4520">
            <v>45204.480000000003</v>
          </cell>
          <cell r="F4520">
            <v>327732</v>
          </cell>
        </row>
        <row r="4521">
          <cell r="A4521" t="str">
            <v>TABLERO TRIF 6 CIRC S/PUERTA</v>
          </cell>
          <cell r="B4521">
            <v>81260</v>
          </cell>
          <cell r="C4521" t="str">
            <v>UND</v>
          </cell>
          <cell r="D4521">
            <v>97512</v>
          </cell>
          <cell r="E4521">
            <v>15601.92</v>
          </cell>
          <cell r="F4521">
            <v>113114</v>
          </cell>
        </row>
        <row r="4522">
          <cell r="A4522" t="str">
            <v>TABLERO TRIF.TB-AL 600V. DE 6 CTO.C/BREA</v>
          </cell>
          <cell r="B4522">
            <v>918000</v>
          </cell>
          <cell r="C4522" t="str">
            <v>UND</v>
          </cell>
          <cell r="D4522">
            <v>1101600</v>
          </cell>
          <cell r="E4522">
            <v>176256</v>
          </cell>
          <cell r="F4522">
            <v>1277856</v>
          </cell>
        </row>
        <row r="4523">
          <cell r="A4523" t="str">
            <v>TABLERO DE TRANSFERENCIA RED UPS</v>
          </cell>
          <cell r="B4523">
            <v>918001</v>
          </cell>
          <cell r="C4523" t="str">
            <v>UND</v>
          </cell>
          <cell r="D4523">
            <v>1101601.2</v>
          </cell>
          <cell r="E4523">
            <v>176256.19200000001</v>
          </cell>
          <cell r="F4523">
            <v>1277857</v>
          </cell>
        </row>
        <row r="4524">
          <cell r="A4524" t="str">
            <v>TACO 1POLO 100AMP. ENCHUFABLE AUTOMATICO</v>
          </cell>
          <cell r="B4524">
            <v>14570</v>
          </cell>
          <cell r="C4524" t="str">
            <v>UND</v>
          </cell>
          <cell r="D4524">
            <v>17484</v>
          </cell>
          <cell r="E4524">
            <v>2797.44</v>
          </cell>
          <cell r="F4524">
            <v>20281</v>
          </cell>
        </row>
        <row r="4525">
          <cell r="A4525" t="str">
            <v>TACO 1POLO 100AMP.ATONILLABLE NO AUTOMAT</v>
          </cell>
          <cell r="B4525">
            <v>13180</v>
          </cell>
          <cell r="C4525" t="str">
            <v>UND</v>
          </cell>
          <cell r="D4525">
            <v>15816</v>
          </cell>
          <cell r="E4525">
            <v>2530.56</v>
          </cell>
          <cell r="F4525">
            <v>18347</v>
          </cell>
        </row>
        <row r="4526">
          <cell r="A4526" t="str">
            <v>TACO 1POLO 100AMP.ATORNILLABLE AUTOMATIC</v>
          </cell>
          <cell r="B4526">
            <v>18930</v>
          </cell>
          <cell r="C4526" t="str">
            <v>UND</v>
          </cell>
          <cell r="D4526">
            <v>22716</v>
          </cell>
          <cell r="E4526">
            <v>3634.56</v>
          </cell>
          <cell r="F4526">
            <v>26351</v>
          </cell>
        </row>
        <row r="4527">
          <cell r="A4527" t="str">
            <v>TACO 1POLO 100AMP.ENCHUFABLE AUTOMATICO</v>
          </cell>
          <cell r="B4527">
            <v>16300</v>
          </cell>
          <cell r="C4527" t="str">
            <v>UND</v>
          </cell>
          <cell r="D4527">
            <v>19560</v>
          </cell>
          <cell r="E4527">
            <v>3129.6</v>
          </cell>
          <cell r="F4527">
            <v>22690</v>
          </cell>
        </row>
        <row r="4528">
          <cell r="A4528" t="str">
            <v>TACO 1POLO 100AMPATORNILLABLE AUTOMATICO</v>
          </cell>
          <cell r="B4528">
            <v>16930</v>
          </cell>
          <cell r="C4528" t="str">
            <v>UND</v>
          </cell>
          <cell r="D4528">
            <v>20316</v>
          </cell>
          <cell r="E4528">
            <v>3250.56</v>
          </cell>
          <cell r="F4528">
            <v>23567</v>
          </cell>
        </row>
        <row r="4529">
          <cell r="A4529" t="str">
            <v>TACO 1POLO 10AMP.ATORNILLABLE AUTOMATICO</v>
          </cell>
          <cell r="B4529">
            <v>8350</v>
          </cell>
          <cell r="C4529" t="str">
            <v>UND</v>
          </cell>
          <cell r="D4529">
            <v>10020</v>
          </cell>
          <cell r="E4529">
            <v>1603.2</v>
          </cell>
          <cell r="F4529">
            <v>11623</v>
          </cell>
        </row>
        <row r="4530">
          <cell r="A4530" t="str">
            <v>TACO 1POLO 10AMP.ENCHUFABLE AUTOMATICO</v>
          </cell>
          <cell r="B4530">
            <v>7200</v>
          </cell>
          <cell r="C4530" t="str">
            <v>UND</v>
          </cell>
          <cell r="D4530">
            <v>8640</v>
          </cell>
          <cell r="E4530">
            <v>1382.4</v>
          </cell>
          <cell r="F4530">
            <v>10022</v>
          </cell>
        </row>
        <row r="4531">
          <cell r="A4531" t="str">
            <v>TACO 1POLO 15 AMP ENCHUFABLE AUTOMATICO</v>
          </cell>
          <cell r="B4531">
            <v>8600</v>
          </cell>
          <cell r="C4531" t="str">
            <v>UND</v>
          </cell>
          <cell r="D4531">
            <v>10320</v>
          </cell>
          <cell r="E4531">
            <v>1651.2</v>
          </cell>
          <cell r="F4531">
            <v>11971</v>
          </cell>
        </row>
        <row r="4532">
          <cell r="A4532" t="str">
            <v>TACO 1POLO 15AMP. ENCHUFABLE AUTOMATICO</v>
          </cell>
          <cell r="B4532">
            <v>8600</v>
          </cell>
          <cell r="C4532" t="str">
            <v>UND</v>
          </cell>
          <cell r="D4532">
            <v>10320</v>
          </cell>
          <cell r="E4532">
            <v>1651.2</v>
          </cell>
          <cell r="F4532">
            <v>11971</v>
          </cell>
        </row>
        <row r="4533">
          <cell r="A4533" t="str">
            <v>TACO 1POLO 15AMP. ENCHUFABLE AUTOMATICO</v>
          </cell>
          <cell r="B4533">
            <v>8600</v>
          </cell>
          <cell r="C4533" t="str">
            <v>UND</v>
          </cell>
          <cell r="D4533">
            <v>10320</v>
          </cell>
          <cell r="E4533">
            <v>1651.2</v>
          </cell>
          <cell r="F4533">
            <v>11971</v>
          </cell>
        </row>
        <row r="4534">
          <cell r="A4534" t="str">
            <v>TACO 1POLO 15AMP.ATORNILLABLE AUTOMATICO</v>
          </cell>
          <cell r="B4534">
            <v>12600</v>
          </cell>
          <cell r="C4534" t="str">
            <v>UND</v>
          </cell>
          <cell r="D4534">
            <v>15120</v>
          </cell>
          <cell r="E4534">
            <v>2419.2000000000003</v>
          </cell>
          <cell r="F4534">
            <v>17539</v>
          </cell>
        </row>
        <row r="4535">
          <cell r="A4535" t="str">
            <v>TACO 1POLO 15AMP.ATORNILLABLE AUTOMATICO</v>
          </cell>
          <cell r="B4535">
            <v>12600</v>
          </cell>
          <cell r="C4535" t="str">
            <v>UND</v>
          </cell>
          <cell r="D4535">
            <v>15120</v>
          </cell>
          <cell r="E4535">
            <v>2419.2000000000003</v>
          </cell>
          <cell r="F4535">
            <v>17539</v>
          </cell>
        </row>
        <row r="4536">
          <cell r="A4536" t="str">
            <v>TACO 1POLO 20 AMP ENCHUFABLE AUTOMATICO</v>
          </cell>
          <cell r="B4536">
            <v>8600</v>
          </cell>
          <cell r="C4536" t="str">
            <v>UND</v>
          </cell>
          <cell r="D4536">
            <v>10320</v>
          </cell>
          <cell r="E4536">
            <v>1651.2</v>
          </cell>
          <cell r="F4536">
            <v>11971</v>
          </cell>
        </row>
        <row r="4537">
          <cell r="A4537" t="str">
            <v>TACO 1POLO 20AMP. ENCHUFABLE AUTOMATICO</v>
          </cell>
          <cell r="B4537">
            <v>8600</v>
          </cell>
          <cell r="C4537" t="str">
            <v>UND</v>
          </cell>
          <cell r="D4537">
            <v>10320</v>
          </cell>
          <cell r="E4537">
            <v>1651.2</v>
          </cell>
          <cell r="F4537">
            <v>11971</v>
          </cell>
        </row>
        <row r="4538">
          <cell r="A4538" t="str">
            <v>TACO 1POLO 20AMP. ENCHUFABLE AUTOMATICO</v>
          </cell>
          <cell r="B4538">
            <v>8600</v>
          </cell>
          <cell r="C4538" t="str">
            <v>UND</v>
          </cell>
          <cell r="D4538">
            <v>10320</v>
          </cell>
          <cell r="E4538">
            <v>1651.2</v>
          </cell>
          <cell r="F4538">
            <v>11971</v>
          </cell>
        </row>
        <row r="4539">
          <cell r="A4539" t="str">
            <v>TACO 1POLO 20AMP.ATORNILLABLE AUTOMATICO</v>
          </cell>
          <cell r="B4539">
            <v>9800</v>
          </cell>
          <cell r="C4539" t="str">
            <v>UND</v>
          </cell>
          <cell r="D4539">
            <v>11760</v>
          </cell>
          <cell r="E4539">
            <v>1881.6000000000001</v>
          </cell>
          <cell r="F4539">
            <v>13642</v>
          </cell>
        </row>
        <row r="4540">
          <cell r="A4540" t="str">
            <v>TACO 1POLO 30 AMP ENCHUFABLE AUTOMATICO</v>
          </cell>
          <cell r="B4540">
            <v>8320</v>
          </cell>
          <cell r="C4540" t="str">
            <v>UND</v>
          </cell>
          <cell r="D4540">
            <v>9984</v>
          </cell>
          <cell r="E4540">
            <v>1597.44</v>
          </cell>
          <cell r="F4540">
            <v>11581</v>
          </cell>
        </row>
        <row r="4541">
          <cell r="A4541" t="str">
            <v>TACO 1POLO 30AMP. ENCHUFABLE AUTOMATICO</v>
          </cell>
          <cell r="B4541">
            <v>5820</v>
          </cell>
          <cell r="C4541" t="str">
            <v>UND</v>
          </cell>
          <cell r="D4541">
            <v>6984</v>
          </cell>
          <cell r="E4541">
            <v>1117.44</v>
          </cell>
          <cell r="F4541">
            <v>8101</v>
          </cell>
        </row>
        <row r="4542">
          <cell r="A4542" t="str">
            <v>TACO 1POLO 30AMP.ATORNILLABLE AUTOMATICO</v>
          </cell>
          <cell r="B4542">
            <v>8350</v>
          </cell>
          <cell r="C4542" t="str">
            <v>UND</v>
          </cell>
          <cell r="D4542">
            <v>10020</v>
          </cell>
          <cell r="E4542">
            <v>1603.2</v>
          </cell>
          <cell r="F4542">
            <v>11623</v>
          </cell>
        </row>
        <row r="4543">
          <cell r="A4543" t="str">
            <v>TACO 1POLO 30AMP.ATORNILLABLE AUTOMATICO</v>
          </cell>
          <cell r="B4543">
            <v>9340</v>
          </cell>
          <cell r="C4543" t="str">
            <v>UND</v>
          </cell>
          <cell r="D4543">
            <v>11208</v>
          </cell>
          <cell r="E4543">
            <v>1793.28</v>
          </cell>
          <cell r="F4543">
            <v>13001</v>
          </cell>
        </row>
        <row r="4544">
          <cell r="A4544" t="str">
            <v>TACO 1POLO 30AMP.ENCHUFABLE AUTOMATICO</v>
          </cell>
          <cell r="B4544">
            <v>7200</v>
          </cell>
          <cell r="C4544" t="str">
            <v>UND</v>
          </cell>
          <cell r="D4544">
            <v>8640</v>
          </cell>
          <cell r="E4544">
            <v>1382.4</v>
          </cell>
          <cell r="F4544">
            <v>10022</v>
          </cell>
        </row>
        <row r="4545">
          <cell r="A4545" t="str">
            <v>TACO 1POLO 40 AMP ENCHUFABLE AUTOMATICO</v>
          </cell>
          <cell r="B4545">
            <v>8320</v>
          </cell>
          <cell r="C4545" t="str">
            <v>UND</v>
          </cell>
          <cell r="D4545">
            <v>9984</v>
          </cell>
          <cell r="E4545">
            <v>1597.44</v>
          </cell>
          <cell r="F4545">
            <v>11581</v>
          </cell>
        </row>
        <row r="4546">
          <cell r="A4546" t="str">
            <v>TACO 1POLO 40AMP. ENCHUFABLE AUTOMATICO</v>
          </cell>
          <cell r="B4546">
            <v>5820</v>
          </cell>
          <cell r="C4546" t="str">
            <v>UND</v>
          </cell>
          <cell r="D4546">
            <v>6984</v>
          </cell>
          <cell r="E4546">
            <v>1117.44</v>
          </cell>
          <cell r="F4546">
            <v>8101</v>
          </cell>
        </row>
        <row r="4547">
          <cell r="A4547" t="str">
            <v>TACO 1POLO 40AMP.ATORNILLABLE AUTOMATICO</v>
          </cell>
          <cell r="B4547">
            <v>11100</v>
          </cell>
          <cell r="C4547" t="str">
            <v>UND</v>
          </cell>
          <cell r="D4547">
            <v>13320</v>
          </cell>
          <cell r="E4547">
            <v>2131.1999999999998</v>
          </cell>
          <cell r="F4547">
            <v>15451</v>
          </cell>
        </row>
        <row r="4548">
          <cell r="A4548" t="str">
            <v>TACO 1POLO 40AMP.ATORNILLABLE AUTOMATICO</v>
          </cell>
          <cell r="B4548">
            <v>13590</v>
          </cell>
          <cell r="C4548" t="str">
            <v>UND</v>
          </cell>
          <cell r="D4548">
            <v>16308</v>
          </cell>
          <cell r="E4548">
            <v>2609.2800000000002</v>
          </cell>
          <cell r="F4548">
            <v>18917</v>
          </cell>
        </row>
        <row r="4549">
          <cell r="A4549" t="str">
            <v>TACO 1POLO 40AMP.ENCHUFABLE AUTOMATICO</v>
          </cell>
          <cell r="B4549">
            <v>7200</v>
          </cell>
          <cell r="C4549" t="str">
            <v>UND</v>
          </cell>
          <cell r="D4549">
            <v>8640</v>
          </cell>
          <cell r="E4549">
            <v>1382.4</v>
          </cell>
          <cell r="F4549">
            <v>10022</v>
          </cell>
        </row>
        <row r="4550">
          <cell r="A4550" t="str">
            <v>TACO 1POLO 50 AMP ENCHUFABLE AUTOMATICO</v>
          </cell>
          <cell r="B4550">
            <v>8320</v>
          </cell>
          <cell r="C4550" t="str">
            <v>UND</v>
          </cell>
          <cell r="D4550">
            <v>9984</v>
          </cell>
          <cell r="E4550">
            <v>1597.44</v>
          </cell>
          <cell r="F4550">
            <v>11581</v>
          </cell>
        </row>
        <row r="4551">
          <cell r="A4551" t="str">
            <v>TACO 1POLO 50AMP. ENCHUFABLE AUTOMATICO</v>
          </cell>
          <cell r="B4551">
            <v>5820</v>
          </cell>
          <cell r="C4551" t="str">
            <v>UND</v>
          </cell>
          <cell r="D4551">
            <v>6984</v>
          </cell>
          <cell r="E4551">
            <v>1117.44</v>
          </cell>
          <cell r="F4551">
            <v>8101</v>
          </cell>
        </row>
        <row r="4552">
          <cell r="A4552" t="str">
            <v>TACO 1POLO 50AMP.ATORNILLABLE AUTOMATICO</v>
          </cell>
          <cell r="B4552">
            <v>11100</v>
          </cell>
          <cell r="C4552" t="str">
            <v>UND</v>
          </cell>
          <cell r="D4552">
            <v>13320</v>
          </cell>
          <cell r="E4552">
            <v>2131.1999999999998</v>
          </cell>
          <cell r="F4552">
            <v>15451</v>
          </cell>
        </row>
        <row r="4553">
          <cell r="A4553" t="str">
            <v>TACO 1POLO 50AMP.ATORNILLABLE AUTOMATICO</v>
          </cell>
          <cell r="B4553">
            <v>13590</v>
          </cell>
          <cell r="C4553" t="str">
            <v>UND</v>
          </cell>
          <cell r="D4553">
            <v>16308</v>
          </cell>
          <cell r="E4553">
            <v>2609.2800000000002</v>
          </cell>
          <cell r="F4553">
            <v>18917</v>
          </cell>
        </row>
        <row r="4554">
          <cell r="A4554" t="str">
            <v>TACO 1POLO 50AMP.ENCHUFABLE AUTOMATICO</v>
          </cell>
          <cell r="B4554">
            <v>7200</v>
          </cell>
          <cell r="C4554" t="str">
            <v>UND</v>
          </cell>
          <cell r="D4554">
            <v>8640</v>
          </cell>
          <cell r="E4554">
            <v>1382.4</v>
          </cell>
          <cell r="F4554">
            <v>10022</v>
          </cell>
        </row>
        <row r="4555">
          <cell r="A4555" t="str">
            <v>TACO 1POLO 60AMP. ENCHUFABLE AUTOMATICO</v>
          </cell>
          <cell r="B4555">
            <v>5820</v>
          </cell>
          <cell r="C4555" t="str">
            <v>UND</v>
          </cell>
          <cell r="D4555">
            <v>6984</v>
          </cell>
          <cell r="E4555">
            <v>1117.44</v>
          </cell>
          <cell r="F4555">
            <v>8101</v>
          </cell>
        </row>
        <row r="4556">
          <cell r="A4556" t="str">
            <v>TACO 1POLO 60AMP.ATORNILLABLE AUTOMATICO</v>
          </cell>
          <cell r="B4556">
            <v>12150</v>
          </cell>
          <cell r="C4556" t="str">
            <v>UND</v>
          </cell>
          <cell r="D4556">
            <v>14580</v>
          </cell>
          <cell r="E4556">
            <v>2332.8000000000002</v>
          </cell>
          <cell r="F4556">
            <v>16913</v>
          </cell>
        </row>
        <row r="4557">
          <cell r="A4557" t="str">
            <v>TACO 1POLO 60AMP.ATORNILLABLE AUTOMATICO</v>
          </cell>
          <cell r="B4557">
            <v>13590</v>
          </cell>
          <cell r="C4557" t="str">
            <v>UND</v>
          </cell>
          <cell r="D4557">
            <v>16308</v>
          </cell>
          <cell r="E4557">
            <v>2609.2800000000002</v>
          </cell>
          <cell r="F4557">
            <v>18917</v>
          </cell>
        </row>
        <row r="4558">
          <cell r="A4558" t="str">
            <v>TACO 1POLO 60AMP.ENCHUFABLE AUTOMATICO</v>
          </cell>
          <cell r="B4558">
            <v>7200</v>
          </cell>
          <cell r="C4558" t="str">
            <v>UND</v>
          </cell>
          <cell r="D4558">
            <v>8640</v>
          </cell>
          <cell r="E4558">
            <v>1382.4</v>
          </cell>
          <cell r="F4558">
            <v>10022</v>
          </cell>
        </row>
        <row r="4559">
          <cell r="A4559" t="str">
            <v>TACO 1POLO 70AMP. ENCHUFABLE AUTOMATICO</v>
          </cell>
          <cell r="B4559">
            <v>13140</v>
          </cell>
          <cell r="C4559" t="str">
            <v>UND</v>
          </cell>
          <cell r="D4559">
            <v>15768</v>
          </cell>
          <cell r="E4559">
            <v>2522.88</v>
          </cell>
          <cell r="F4559">
            <v>18291</v>
          </cell>
        </row>
        <row r="4560">
          <cell r="A4560" t="str">
            <v>TACO 1POLO 70AMP.ATORNILLABLE AUTOMATICO</v>
          </cell>
          <cell r="B4560">
            <v>16930</v>
          </cell>
          <cell r="C4560" t="str">
            <v>UND</v>
          </cell>
          <cell r="D4560">
            <v>20316</v>
          </cell>
          <cell r="E4560">
            <v>3250.56</v>
          </cell>
          <cell r="F4560">
            <v>23567</v>
          </cell>
        </row>
        <row r="4561">
          <cell r="A4561" t="str">
            <v>TACO 1POLO 70AMP.ATORNILLABLE AUTOMATICO</v>
          </cell>
          <cell r="B4561">
            <v>18930</v>
          </cell>
          <cell r="C4561" t="str">
            <v>UND</v>
          </cell>
          <cell r="D4561">
            <v>22716</v>
          </cell>
          <cell r="E4561">
            <v>3634.56</v>
          </cell>
          <cell r="F4561">
            <v>26351</v>
          </cell>
        </row>
        <row r="4562">
          <cell r="A4562" t="str">
            <v>TACO 1POLO 70AMP.ENCHUFABLE AUTOMATICO</v>
          </cell>
          <cell r="B4562">
            <v>14700</v>
          </cell>
          <cell r="C4562" t="str">
            <v>UND</v>
          </cell>
          <cell r="D4562">
            <v>17640</v>
          </cell>
          <cell r="E4562">
            <v>2822.4</v>
          </cell>
          <cell r="F4562">
            <v>20462</v>
          </cell>
        </row>
        <row r="4563">
          <cell r="A4563" t="str">
            <v>TACO 2POLO 100AMP. ENCHUFABLE AUTOMATICO</v>
          </cell>
          <cell r="B4563">
            <v>30400</v>
          </cell>
          <cell r="C4563" t="str">
            <v>UND</v>
          </cell>
          <cell r="D4563">
            <v>36480</v>
          </cell>
          <cell r="E4563">
            <v>5836.8</v>
          </cell>
          <cell r="F4563">
            <v>42317</v>
          </cell>
        </row>
        <row r="4564">
          <cell r="A4564" t="str">
            <v>TACO 2POLO 100AMPATORNILLABLE AUTOMATICO</v>
          </cell>
          <cell r="B4564">
            <v>32270</v>
          </cell>
          <cell r="C4564" t="str">
            <v>UND</v>
          </cell>
          <cell r="D4564">
            <v>38724</v>
          </cell>
          <cell r="E4564">
            <v>6195.84</v>
          </cell>
          <cell r="F4564">
            <v>44920</v>
          </cell>
        </row>
        <row r="4565">
          <cell r="A4565" t="str">
            <v>TACO 2POLO 10AMP. ENCHUFABLE AUTOMATICO</v>
          </cell>
          <cell r="B4565">
            <v>15910</v>
          </cell>
          <cell r="C4565" t="str">
            <v>UND</v>
          </cell>
          <cell r="D4565">
            <v>19092</v>
          </cell>
          <cell r="E4565">
            <v>3054.7200000000003</v>
          </cell>
          <cell r="F4565">
            <v>22147</v>
          </cell>
        </row>
        <row r="4566">
          <cell r="A4566" t="str">
            <v>TACO 2POLO 15AMP. ENCHUFABLE AUTOMATICO</v>
          </cell>
          <cell r="B4566">
            <v>24600</v>
          </cell>
          <cell r="C4566" t="str">
            <v>UND</v>
          </cell>
          <cell r="D4566">
            <v>29520</v>
          </cell>
          <cell r="E4566">
            <v>4723.2</v>
          </cell>
          <cell r="F4566">
            <v>34243</v>
          </cell>
        </row>
        <row r="4567">
          <cell r="A4567" t="str">
            <v>TACO 2POLO 15AMP.ATORNILLABLE AUTOMATICO</v>
          </cell>
          <cell r="B4567">
            <v>27000</v>
          </cell>
          <cell r="C4567" t="str">
            <v>UND</v>
          </cell>
          <cell r="D4567">
            <v>32400</v>
          </cell>
          <cell r="E4567">
            <v>5184</v>
          </cell>
          <cell r="F4567">
            <v>37584</v>
          </cell>
        </row>
        <row r="4568">
          <cell r="A4568" t="str">
            <v>TACO 2POLO 20AMP. ENCHUFABLE AUTOMATICO</v>
          </cell>
          <cell r="B4568">
            <v>24600</v>
          </cell>
          <cell r="C4568" t="str">
            <v>UND</v>
          </cell>
          <cell r="D4568">
            <v>29520</v>
          </cell>
          <cell r="E4568">
            <v>4723.2</v>
          </cell>
          <cell r="F4568">
            <v>34243</v>
          </cell>
        </row>
        <row r="4569">
          <cell r="A4569" t="str">
            <v>TACO 2POLO 20AMP.ATORNILLABLE AUTOMATICO</v>
          </cell>
          <cell r="B4569">
            <v>24600</v>
          </cell>
          <cell r="C4569" t="str">
            <v>UND</v>
          </cell>
          <cell r="D4569">
            <v>29520</v>
          </cell>
          <cell r="E4569">
            <v>4723.2</v>
          </cell>
          <cell r="F4569">
            <v>34243</v>
          </cell>
        </row>
        <row r="4570">
          <cell r="A4570" t="str">
            <v>TACO 2POLO 30AMP. ENCHUFABLE AUTOMATICO</v>
          </cell>
          <cell r="B4570">
            <v>24600</v>
          </cell>
          <cell r="C4570" t="str">
            <v>UND</v>
          </cell>
          <cell r="D4570">
            <v>29520</v>
          </cell>
          <cell r="E4570">
            <v>4723.2</v>
          </cell>
          <cell r="F4570">
            <v>34243</v>
          </cell>
        </row>
        <row r="4571">
          <cell r="A4571" t="str">
            <v>TACO 2POLO 30AMP.ATORNILLABLE AUTOMATICO</v>
          </cell>
          <cell r="B4571">
            <v>24600</v>
          </cell>
          <cell r="C4571" t="str">
            <v>UND</v>
          </cell>
          <cell r="D4571">
            <v>29520</v>
          </cell>
          <cell r="E4571">
            <v>4723.2</v>
          </cell>
          <cell r="F4571">
            <v>34243</v>
          </cell>
        </row>
        <row r="4572">
          <cell r="A4572" t="str">
            <v>TACO 2POLO 40AMP. ENCHUFABLE AUTOMATICO</v>
          </cell>
          <cell r="B4572">
            <v>30100</v>
          </cell>
          <cell r="C4572" t="str">
            <v>UND</v>
          </cell>
          <cell r="D4572">
            <v>36120</v>
          </cell>
          <cell r="E4572">
            <v>5779.2</v>
          </cell>
          <cell r="F4572">
            <v>41899</v>
          </cell>
        </row>
        <row r="4573">
          <cell r="A4573" t="str">
            <v>TACO 2POLO 40AMP.ATORNILLABLE AUTOMATICO</v>
          </cell>
          <cell r="B4573">
            <v>30100</v>
          </cell>
          <cell r="C4573" t="str">
            <v>UND</v>
          </cell>
          <cell r="D4573">
            <v>36120</v>
          </cell>
          <cell r="E4573">
            <v>5779.2</v>
          </cell>
          <cell r="F4573">
            <v>41899</v>
          </cell>
        </row>
        <row r="4574">
          <cell r="A4574" t="str">
            <v>TACO 2POLO 50AMP. ENCHUFABLE AUTOMATICO</v>
          </cell>
          <cell r="B4574">
            <v>19340</v>
          </cell>
          <cell r="C4574" t="str">
            <v>UND</v>
          </cell>
          <cell r="D4574">
            <v>23208</v>
          </cell>
          <cell r="E4574">
            <v>3713.28</v>
          </cell>
          <cell r="F4574">
            <v>26921</v>
          </cell>
        </row>
        <row r="4575">
          <cell r="A4575" t="str">
            <v>TACO 2POLO 50AMP.ATORNILLABLE AUTOMATICO</v>
          </cell>
          <cell r="B4575">
            <v>24300</v>
          </cell>
          <cell r="C4575" t="str">
            <v>UND</v>
          </cell>
          <cell r="D4575">
            <v>29160</v>
          </cell>
          <cell r="E4575">
            <v>4665.6000000000004</v>
          </cell>
          <cell r="F4575">
            <v>33826</v>
          </cell>
        </row>
        <row r="4576">
          <cell r="A4576" t="str">
            <v>TACO 2POLO 60AMP. ENCHUFABLE AUTOMATICO</v>
          </cell>
          <cell r="B4576">
            <v>19340</v>
          </cell>
          <cell r="C4576" t="str">
            <v>UND</v>
          </cell>
          <cell r="D4576">
            <v>23208</v>
          </cell>
          <cell r="E4576">
            <v>3713.28</v>
          </cell>
          <cell r="F4576">
            <v>26921</v>
          </cell>
        </row>
        <row r="4577">
          <cell r="A4577" t="str">
            <v>TACO 2POLO 60AMP.ATORNILLABLE AUTOMATICO</v>
          </cell>
          <cell r="B4577">
            <v>26610</v>
          </cell>
          <cell r="C4577" t="str">
            <v>UND</v>
          </cell>
          <cell r="D4577">
            <v>31932</v>
          </cell>
          <cell r="E4577">
            <v>5109.12</v>
          </cell>
          <cell r="F4577">
            <v>37041</v>
          </cell>
        </row>
        <row r="4578">
          <cell r="A4578" t="str">
            <v>TACO 2POLO 70AMP. ENCHUFABLE AUTOMATICO</v>
          </cell>
          <cell r="B4578">
            <v>30400</v>
          </cell>
          <cell r="C4578" t="str">
            <v>UND</v>
          </cell>
          <cell r="D4578">
            <v>36480</v>
          </cell>
          <cell r="E4578">
            <v>5836.8</v>
          </cell>
          <cell r="F4578">
            <v>42317</v>
          </cell>
        </row>
        <row r="4579">
          <cell r="A4579" t="str">
            <v>TACO 2POLO 70AMP.ATORNILLABLE AUTOMATICO</v>
          </cell>
          <cell r="B4579">
            <v>32270</v>
          </cell>
          <cell r="C4579" t="str">
            <v>UND</v>
          </cell>
          <cell r="D4579">
            <v>38724</v>
          </cell>
          <cell r="E4579">
            <v>6195.84</v>
          </cell>
          <cell r="F4579">
            <v>44920</v>
          </cell>
        </row>
        <row r="4580">
          <cell r="A4580" t="str">
            <v>TACO 2POLOS 100AMP.ATONILLABLE AUTOMATIC</v>
          </cell>
          <cell r="B4580">
            <v>37740</v>
          </cell>
          <cell r="C4580" t="str">
            <v>UND</v>
          </cell>
          <cell r="D4580">
            <v>45288</v>
          </cell>
          <cell r="E4580">
            <v>7246.08</v>
          </cell>
          <cell r="F4580">
            <v>52534</v>
          </cell>
        </row>
        <row r="4581">
          <cell r="A4581" t="str">
            <v>TACO 2POLOS 100AMP.ATORNILLABLE NO AUTOM</v>
          </cell>
          <cell r="B4581">
            <v>25730</v>
          </cell>
          <cell r="C4581" t="str">
            <v>UND</v>
          </cell>
          <cell r="D4581">
            <v>30876</v>
          </cell>
          <cell r="E4581">
            <v>4940.16</v>
          </cell>
          <cell r="F4581">
            <v>35816</v>
          </cell>
        </row>
        <row r="4582">
          <cell r="A4582" t="str">
            <v>TACO 2POLOS 100AMP.ENCHUFABLES AUTOMATIC</v>
          </cell>
          <cell r="B4582">
            <v>34000</v>
          </cell>
          <cell r="C4582" t="str">
            <v>UND</v>
          </cell>
          <cell r="D4582">
            <v>40800</v>
          </cell>
          <cell r="E4582">
            <v>6528</v>
          </cell>
          <cell r="F4582">
            <v>47328</v>
          </cell>
        </row>
        <row r="4583">
          <cell r="A4583" t="str">
            <v>TACO 2POLOS 10AMP.ENCHUFABLE AUTOMATICO</v>
          </cell>
          <cell r="B4583">
            <v>17790</v>
          </cell>
          <cell r="C4583" t="str">
            <v>UND</v>
          </cell>
          <cell r="D4583">
            <v>21348</v>
          </cell>
          <cell r="E4583">
            <v>3415.6800000000003</v>
          </cell>
          <cell r="F4583">
            <v>24764</v>
          </cell>
        </row>
        <row r="4584">
          <cell r="A4584" t="str">
            <v>TACO 2POLOS 15AMP.ATORNILLABLE AUTOMATIC</v>
          </cell>
          <cell r="B4584">
            <v>21470</v>
          </cell>
          <cell r="C4584" t="str">
            <v>UND</v>
          </cell>
          <cell r="D4584">
            <v>25764</v>
          </cell>
          <cell r="E4584">
            <v>4122.24</v>
          </cell>
          <cell r="F4584">
            <v>29886</v>
          </cell>
        </row>
        <row r="4585">
          <cell r="A4585" t="str">
            <v>TACO 2POLOS 15AMP.ENCHUFABLE AUTOMATICO</v>
          </cell>
          <cell r="B4585">
            <v>17790</v>
          </cell>
          <cell r="C4585" t="str">
            <v>UND</v>
          </cell>
          <cell r="D4585">
            <v>21348</v>
          </cell>
          <cell r="E4585">
            <v>3415.6800000000003</v>
          </cell>
          <cell r="F4585">
            <v>24764</v>
          </cell>
        </row>
        <row r="4586">
          <cell r="A4586" t="str">
            <v>TACO 2POLOS 20 AMP ENCHUFABLE AUTOMATICO</v>
          </cell>
          <cell r="B4586">
            <v>19010</v>
          </cell>
          <cell r="C4586" t="str">
            <v>UND</v>
          </cell>
          <cell r="D4586">
            <v>22812</v>
          </cell>
          <cell r="E4586">
            <v>3649.92</v>
          </cell>
          <cell r="F4586">
            <v>26462</v>
          </cell>
        </row>
        <row r="4587">
          <cell r="A4587" t="str">
            <v>TACO 2POLOS 20AMP.ATORNILLABLE AUTOMATIC</v>
          </cell>
          <cell r="B4587">
            <v>21470</v>
          </cell>
          <cell r="C4587" t="str">
            <v>UND</v>
          </cell>
          <cell r="D4587">
            <v>25764</v>
          </cell>
          <cell r="E4587">
            <v>4122.24</v>
          </cell>
          <cell r="F4587">
            <v>29886</v>
          </cell>
        </row>
        <row r="4588">
          <cell r="A4588" t="str">
            <v>TACO 2POLOS 20AMP.ENCHUFABLE AUTOMATICO</v>
          </cell>
          <cell r="B4588">
            <v>17790</v>
          </cell>
          <cell r="C4588" t="str">
            <v>UND</v>
          </cell>
          <cell r="D4588">
            <v>21348</v>
          </cell>
          <cell r="E4588">
            <v>3415.6800000000003</v>
          </cell>
          <cell r="F4588">
            <v>24764</v>
          </cell>
        </row>
        <row r="4589">
          <cell r="A4589" t="str">
            <v>TACO 2POLOS 30 AMP ENCHUFABLE AUTOMATICO</v>
          </cell>
          <cell r="B4589">
            <v>19010</v>
          </cell>
          <cell r="C4589" t="str">
            <v>UND</v>
          </cell>
          <cell r="D4589">
            <v>22812</v>
          </cell>
          <cell r="E4589">
            <v>3649.92</v>
          </cell>
          <cell r="F4589">
            <v>26462</v>
          </cell>
        </row>
        <row r="4590">
          <cell r="A4590" t="str">
            <v>TACO 2POLOS 30AMP.ATORNILLABLE AUTOMATIC</v>
          </cell>
          <cell r="B4590">
            <v>21470</v>
          </cell>
          <cell r="C4590" t="str">
            <v>UND</v>
          </cell>
          <cell r="D4590">
            <v>25764</v>
          </cell>
          <cell r="E4590">
            <v>4122.24</v>
          </cell>
          <cell r="F4590">
            <v>29886</v>
          </cell>
        </row>
        <row r="4591">
          <cell r="A4591" t="str">
            <v>TACO 2POLOS 30AMP.ENCHUFABLES AUTOMATICO</v>
          </cell>
          <cell r="B4591">
            <v>17790</v>
          </cell>
          <cell r="C4591" t="str">
            <v>UND</v>
          </cell>
          <cell r="D4591">
            <v>21348</v>
          </cell>
          <cell r="E4591">
            <v>3415.6800000000003</v>
          </cell>
          <cell r="F4591">
            <v>24764</v>
          </cell>
        </row>
        <row r="4592">
          <cell r="A4592" t="str">
            <v>TACO 2POLOS 40AMP.ATORNILLABLE AUTOMATIC</v>
          </cell>
          <cell r="B4592">
            <v>29760</v>
          </cell>
          <cell r="C4592" t="str">
            <v>UND</v>
          </cell>
          <cell r="D4592">
            <v>35712</v>
          </cell>
          <cell r="E4592">
            <v>5713.92</v>
          </cell>
          <cell r="F4592">
            <v>41426</v>
          </cell>
        </row>
        <row r="4593">
          <cell r="A4593" t="str">
            <v>TACO 2POLOS 40AMP.ENCHUFABLE AUTOMATICO</v>
          </cell>
          <cell r="B4593">
            <v>21630</v>
          </cell>
          <cell r="C4593" t="str">
            <v>UND</v>
          </cell>
          <cell r="D4593">
            <v>25956</v>
          </cell>
          <cell r="E4593">
            <v>4152.96</v>
          </cell>
          <cell r="F4593">
            <v>30109</v>
          </cell>
        </row>
        <row r="4594">
          <cell r="A4594" t="str">
            <v>TACO 2POLOS 50AMP.ATORNILLABLE AUTOMATIC</v>
          </cell>
          <cell r="B4594">
            <v>29760</v>
          </cell>
          <cell r="C4594" t="str">
            <v>UND</v>
          </cell>
          <cell r="D4594">
            <v>35712</v>
          </cell>
          <cell r="E4594">
            <v>5713.92</v>
          </cell>
          <cell r="F4594">
            <v>41426</v>
          </cell>
        </row>
        <row r="4595">
          <cell r="A4595" t="str">
            <v>TACO 2POLOS 50AMP.ENCHUFABLE AUTOMATICO</v>
          </cell>
          <cell r="B4595">
            <v>21630</v>
          </cell>
          <cell r="C4595" t="str">
            <v>UND</v>
          </cell>
          <cell r="D4595">
            <v>25956</v>
          </cell>
          <cell r="E4595">
            <v>4152.96</v>
          </cell>
          <cell r="F4595">
            <v>30109</v>
          </cell>
        </row>
        <row r="4596">
          <cell r="A4596" t="str">
            <v>TACO 2POLOS 60AMP.ATORNILLABLE AUTOMATIC</v>
          </cell>
          <cell r="B4596">
            <v>25880</v>
          </cell>
          <cell r="C4596" t="str">
            <v>UND</v>
          </cell>
          <cell r="D4596">
            <v>31056</v>
          </cell>
          <cell r="E4596">
            <v>4968.96</v>
          </cell>
          <cell r="F4596">
            <v>36025</v>
          </cell>
        </row>
        <row r="4597">
          <cell r="A4597" t="str">
            <v>TACO 2POLOS 60AMP.ENCHUFABLE AUTOMATICO</v>
          </cell>
          <cell r="B4597">
            <v>21630</v>
          </cell>
          <cell r="C4597" t="str">
            <v>UND</v>
          </cell>
          <cell r="D4597">
            <v>25956</v>
          </cell>
          <cell r="E4597">
            <v>4152.96</v>
          </cell>
          <cell r="F4597">
            <v>30109</v>
          </cell>
        </row>
        <row r="4598">
          <cell r="A4598" t="str">
            <v>TACO 2POLOS 70AMP.ATORNILLABLE AUTOMATIC</v>
          </cell>
          <cell r="B4598">
            <v>37740</v>
          </cell>
          <cell r="C4598" t="str">
            <v>UND</v>
          </cell>
          <cell r="D4598">
            <v>45288</v>
          </cell>
          <cell r="E4598">
            <v>7246.08</v>
          </cell>
          <cell r="F4598">
            <v>52534</v>
          </cell>
        </row>
        <row r="4599">
          <cell r="A4599" t="str">
            <v>TACO 2POLOS 70AMP.ENCHUFABLE AUTOMATICO</v>
          </cell>
          <cell r="B4599">
            <v>34000</v>
          </cell>
          <cell r="C4599" t="str">
            <v>UND</v>
          </cell>
          <cell r="D4599">
            <v>40800</v>
          </cell>
          <cell r="E4599">
            <v>6528</v>
          </cell>
          <cell r="F4599">
            <v>47328</v>
          </cell>
        </row>
        <row r="4600">
          <cell r="A4600" t="str">
            <v>TACO 3POLO 100AMP. ENCHUFABLE AUTOMATICO</v>
          </cell>
          <cell r="B4600">
            <v>50420</v>
          </cell>
          <cell r="C4600" t="str">
            <v>UND</v>
          </cell>
          <cell r="D4600">
            <v>60504</v>
          </cell>
          <cell r="E4600">
            <v>9680.64</v>
          </cell>
          <cell r="F4600">
            <v>70185</v>
          </cell>
        </row>
        <row r="4601">
          <cell r="A4601" t="str">
            <v>TACO 3POLO 100AMPATORNILLABLE AUTOMATICO</v>
          </cell>
          <cell r="B4601">
            <v>56970</v>
          </cell>
          <cell r="C4601" t="str">
            <v>UND</v>
          </cell>
          <cell r="D4601">
            <v>68364</v>
          </cell>
          <cell r="E4601">
            <v>10938.24</v>
          </cell>
          <cell r="F4601">
            <v>79302</v>
          </cell>
        </row>
        <row r="4602">
          <cell r="A4602" t="str">
            <v>TACO 3POLO 10AMP. ENCHUFABLE AUTOMATICO</v>
          </cell>
          <cell r="B4602">
            <v>40990</v>
          </cell>
          <cell r="C4602" t="str">
            <v>UND</v>
          </cell>
          <cell r="D4602">
            <v>49188</v>
          </cell>
          <cell r="E4602">
            <v>7870.08</v>
          </cell>
          <cell r="F4602">
            <v>57058</v>
          </cell>
        </row>
        <row r="4603">
          <cell r="A4603" t="str">
            <v>TACO 3POLO 15AMP. ENCHUFABLE AUTOMATICO</v>
          </cell>
          <cell r="B4603">
            <v>55300</v>
          </cell>
          <cell r="C4603" t="str">
            <v>UND</v>
          </cell>
          <cell r="D4603">
            <v>66360</v>
          </cell>
          <cell r="E4603">
            <v>10617.6</v>
          </cell>
          <cell r="F4603">
            <v>76978</v>
          </cell>
        </row>
        <row r="4604">
          <cell r="A4604" t="str">
            <v>TACO 3POLO 15AMP.ATORNILLABLE AUTOMATICO</v>
          </cell>
          <cell r="B4604">
            <v>55300</v>
          </cell>
          <cell r="C4604" t="str">
            <v>UND</v>
          </cell>
          <cell r="D4604">
            <v>66360</v>
          </cell>
          <cell r="E4604">
            <v>10617.6</v>
          </cell>
          <cell r="F4604">
            <v>76978</v>
          </cell>
        </row>
        <row r="4605">
          <cell r="A4605" t="str">
            <v>TACO 3POLO 20AMP. ENCHUFABLE AUTOMATICO</v>
          </cell>
          <cell r="B4605">
            <v>55300</v>
          </cell>
          <cell r="C4605" t="str">
            <v>UND</v>
          </cell>
          <cell r="D4605">
            <v>66360</v>
          </cell>
          <cell r="E4605">
            <v>10617.6</v>
          </cell>
          <cell r="F4605">
            <v>76978</v>
          </cell>
        </row>
        <row r="4606">
          <cell r="A4606" t="str">
            <v>TACO 3POLO 20AMP.ATORNILLABLE AUTOMATICO</v>
          </cell>
          <cell r="B4606">
            <v>55300</v>
          </cell>
          <cell r="C4606" t="str">
            <v>UND</v>
          </cell>
          <cell r="D4606">
            <v>66360</v>
          </cell>
          <cell r="E4606">
            <v>10617.6</v>
          </cell>
          <cell r="F4606">
            <v>76978</v>
          </cell>
        </row>
        <row r="4607">
          <cell r="A4607" t="str">
            <v>TACO 3POLO 30AMP. ENCHUFABLE AUTOMATICO</v>
          </cell>
          <cell r="B4607">
            <v>55300</v>
          </cell>
          <cell r="C4607" t="str">
            <v>UND</v>
          </cell>
          <cell r="D4607">
            <v>66360</v>
          </cell>
          <cell r="E4607">
            <v>10617.6</v>
          </cell>
          <cell r="F4607">
            <v>76978</v>
          </cell>
        </row>
        <row r="4608">
          <cell r="A4608" t="str">
            <v>TACO 3POLO 30AMP.ATORNILLABLE AUTOMATICO</v>
          </cell>
          <cell r="B4608">
            <v>55300</v>
          </cell>
          <cell r="C4608" t="str">
            <v>UND</v>
          </cell>
          <cell r="D4608">
            <v>66360</v>
          </cell>
          <cell r="E4608">
            <v>10617.6</v>
          </cell>
          <cell r="F4608">
            <v>76978</v>
          </cell>
        </row>
        <row r="4609">
          <cell r="A4609" t="str">
            <v>TACO 3POLO 40AMP. ENCHUFABLE AUTOMATICO</v>
          </cell>
          <cell r="B4609">
            <v>55300</v>
          </cell>
          <cell r="C4609" t="str">
            <v>UND</v>
          </cell>
          <cell r="D4609">
            <v>66360</v>
          </cell>
          <cell r="E4609">
            <v>10617.6</v>
          </cell>
          <cell r="F4609">
            <v>76978</v>
          </cell>
        </row>
        <row r="4610">
          <cell r="A4610" t="str">
            <v>TACO 3POLO 40AMP.ATORNILLABLE AUTOMATICO</v>
          </cell>
          <cell r="B4610">
            <v>55300</v>
          </cell>
          <cell r="C4610" t="str">
            <v>UND</v>
          </cell>
          <cell r="D4610">
            <v>66360</v>
          </cell>
          <cell r="E4610">
            <v>10617.6</v>
          </cell>
          <cell r="F4610">
            <v>76978</v>
          </cell>
        </row>
        <row r="4611">
          <cell r="A4611" t="str">
            <v>TACO 3POLO 50AMP. ENCHUFABLE AUTOMATICO</v>
          </cell>
          <cell r="B4611">
            <v>55300</v>
          </cell>
          <cell r="C4611" t="str">
            <v>UND</v>
          </cell>
          <cell r="D4611">
            <v>66360</v>
          </cell>
          <cell r="E4611">
            <v>10617.6</v>
          </cell>
          <cell r="F4611">
            <v>76978</v>
          </cell>
        </row>
        <row r="4612">
          <cell r="A4612" t="str">
            <v>TACO 3POLO 50AMP.ATORNILLABLE AUTOMATICO</v>
          </cell>
          <cell r="B4612">
            <v>55300</v>
          </cell>
          <cell r="C4612" t="str">
            <v>UND</v>
          </cell>
          <cell r="D4612">
            <v>66360</v>
          </cell>
          <cell r="E4612">
            <v>10617.6</v>
          </cell>
          <cell r="F4612">
            <v>76978</v>
          </cell>
        </row>
        <row r="4613">
          <cell r="A4613" t="str">
            <v>TACO 3POLO 60AMP. ENCHUFABLE AUTOMATICO</v>
          </cell>
          <cell r="B4613">
            <v>65300</v>
          </cell>
          <cell r="C4613" t="str">
            <v>UND</v>
          </cell>
          <cell r="D4613">
            <v>78360</v>
          </cell>
          <cell r="E4613">
            <v>12537.6</v>
          </cell>
          <cell r="F4613">
            <v>90898</v>
          </cell>
        </row>
        <row r="4614">
          <cell r="A4614" t="str">
            <v>TACO 3POLO 60AMP.ATORNILLABLE AUTOMATICO</v>
          </cell>
          <cell r="B4614">
            <v>75000</v>
          </cell>
          <cell r="C4614" t="str">
            <v>UND</v>
          </cell>
          <cell r="D4614">
            <v>90000</v>
          </cell>
          <cell r="E4614">
            <v>14400</v>
          </cell>
          <cell r="F4614">
            <v>104400</v>
          </cell>
        </row>
        <row r="4615">
          <cell r="A4615" t="str">
            <v>TACO 3POLO 70AMP. ENCHUFABLE AUTOMATICO</v>
          </cell>
          <cell r="B4615">
            <v>75000</v>
          </cell>
          <cell r="C4615" t="str">
            <v>UND</v>
          </cell>
          <cell r="D4615">
            <v>90000</v>
          </cell>
          <cell r="E4615">
            <v>14400</v>
          </cell>
          <cell r="F4615">
            <v>104400</v>
          </cell>
        </row>
        <row r="4616">
          <cell r="A4616" t="str">
            <v>TACO 3POLO 70AMP.ATORNILLABLE AUTOMATICO</v>
          </cell>
          <cell r="B4616">
            <v>83500</v>
          </cell>
          <cell r="C4616" t="str">
            <v>UND</v>
          </cell>
          <cell r="D4616">
            <v>100200</v>
          </cell>
          <cell r="E4616">
            <v>16032</v>
          </cell>
          <cell r="F4616">
            <v>116232</v>
          </cell>
        </row>
        <row r="4617">
          <cell r="A4617" t="str">
            <v>TACO 3POLOS 100AMP.ATORNILLABLE AUTOMATI</v>
          </cell>
          <cell r="B4617">
            <v>83500</v>
          </cell>
          <cell r="C4617" t="str">
            <v>UND</v>
          </cell>
          <cell r="D4617">
            <v>100200</v>
          </cell>
          <cell r="E4617">
            <v>16032</v>
          </cell>
          <cell r="F4617">
            <v>116232</v>
          </cell>
        </row>
        <row r="4618">
          <cell r="A4618" t="str">
            <v>TACO 3POLOS 100AMP.ATORNILLABLE NO AUTOM</v>
          </cell>
          <cell r="B4618">
            <v>38690</v>
          </cell>
          <cell r="C4618" t="str">
            <v>UND</v>
          </cell>
          <cell r="D4618">
            <v>46428</v>
          </cell>
          <cell r="E4618">
            <v>7428.4800000000005</v>
          </cell>
          <cell r="F4618">
            <v>53856</v>
          </cell>
        </row>
        <row r="4619">
          <cell r="A4619" t="str">
            <v>TACO 3POLOS 100AMP.ENCHUFABLE AUTOMATIC</v>
          </cell>
          <cell r="B4619">
            <v>100000</v>
          </cell>
          <cell r="C4619" t="str">
            <v>UND</v>
          </cell>
          <cell r="D4619">
            <v>120000</v>
          </cell>
          <cell r="E4619">
            <v>19200</v>
          </cell>
          <cell r="F4619">
            <v>139200</v>
          </cell>
        </row>
        <row r="4620">
          <cell r="A4620" t="str">
            <v>TACO 3POLOS 15AMP.ATORNILLABLE AUTOMATIC</v>
          </cell>
          <cell r="B4620">
            <v>51000</v>
          </cell>
          <cell r="C4620" t="str">
            <v>UND</v>
          </cell>
          <cell r="D4620">
            <v>61200</v>
          </cell>
          <cell r="E4620">
            <v>9792</v>
          </cell>
          <cell r="F4620">
            <v>70992</v>
          </cell>
        </row>
        <row r="4621">
          <cell r="A4621" t="str">
            <v>TACO 3POLOS 15AMP.ENCHUBLE AUTOMATICO</v>
          </cell>
          <cell r="B4621">
            <v>55300</v>
          </cell>
          <cell r="C4621" t="str">
            <v>UND</v>
          </cell>
          <cell r="D4621">
            <v>66360</v>
          </cell>
          <cell r="E4621">
            <v>10617.6</v>
          </cell>
          <cell r="F4621">
            <v>76978</v>
          </cell>
        </row>
        <row r="4622">
          <cell r="A4622" t="str">
            <v>TACO 3POLOS 20AMP.ATORNILLABLE AUTOMATIC</v>
          </cell>
          <cell r="B4622">
            <v>55300</v>
          </cell>
          <cell r="C4622" t="str">
            <v>UND</v>
          </cell>
          <cell r="D4622">
            <v>66360</v>
          </cell>
          <cell r="E4622">
            <v>10617.6</v>
          </cell>
          <cell r="F4622">
            <v>76978</v>
          </cell>
        </row>
        <row r="4623">
          <cell r="A4623" t="str">
            <v>TACO 3POLOS 20AMP.ENCHUFABLE AUTOMATICO</v>
          </cell>
          <cell r="B4623">
            <v>45850</v>
          </cell>
          <cell r="C4623" t="str">
            <v>UND</v>
          </cell>
          <cell r="D4623">
            <v>55020</v>
          </cell>
          <cell r="E4623">
            <v>8803.2000000000007</v>
          </cell>
          <cell r="F4623">
            <v>63823</v>
          </cell>
        </row>
        <row r="4624">
          <cell r="A4624" t="str">
            <v>TACO 3POLOS 30AMP.ATORNILLABLE AUTOMATIC</v>
          </cell>
          <cell r="B4624">
            <v>51000</v>
          </cell>
          <cell r="C4624" t="str">
            <v>UND</v>
          </cell>
          <cell r="D4624">
            <v>61200</v>
          </cell>
          <cell r="E4624">
            <v>9792</v>
          </cell>
          <cell r="F4624">
            <v>70992</v>
          </cell>
        </row>
        <row r="4625">
          <cell r="A4625" t="str">
            <v>TACO 3POLOS 30AMP.ENCHUFABLE AUTOMATICO</v>
          </cell>
          <cell r="B4625">
            <v>39860</v>
          </cell>
          <cell r="C4625" t="str">
            <v>UND</v>
          </cell>
          <cell r="D4625">
            <v>47832</v>
          </cell>
          <cell r="E4625">
            <v>7653.12</v>
          </cell>
          <cell r="F4625">
            <v>55485</v>
          </cell>
        </row>
        <row r="4626">
          <cell r="A4626" t="str">
            <v>TACO 3POLOS 40AMP.ATORNILLABLE AUTOMATIC</v>
          </cell>
          <cell r="B4626">
            <v>51000</v>
          </cell>
          <cell r="C4626" t="str">
            <v>UND</v>
          </cell>
          <cell r="D4626">
            <v>61200</v>
          </cell>
          <cell r="E4626">
            <v>9792</v>
          </cell>
          <cell r="F4626">
            <v>70992</v>
          </cell>
        </row>
        <row r="4627">
          <cell r="A4627" t="str">
            <v>TACO 3POLOS 40AMP.ENCHUFABLE AUTOMATICO</v>
          </cell>
          <cell r="B4627">
            <v>45850</v>
          </cell>
          <cell r="C4627" t="str">
            <v>UND</v>
          </cell>
          <cell r="D4627">
            <v>55020</v>
          </cell>
          <cell r="E4627">
            <v>8803.2000000000007</v>
          </cell>
          <cell r="F4627">
            <v>63823</v>
          </cell>
        </row>
        <row r="4628">
          <cell r="A4628" t="str">
            <v>TACO 3POLOS 50AMP.ATORNILLABLE AUTOMATIC</v>
          </cell>
          <cell r="B4628">
            <v>51000</v>
          </cell>
          <cell r="C4628" t="str">
            <v>UND</v>
          </cell>
          <cell r="D4628">
            <v>61200</v>
          </cell>
          <cell r="E4628">
            <v>9792</v>
          </cell>
          <cell r="F4628">
            <v>70992</v>
          </cell>
        </row>
        <row r="4629">
          <cell r="A4629" t="str">
            <v>TACO 3POLOS 50AMP.ENCHUFABLE AUTOMATICO</v>
          </cell>
          <cell r="B4629">
            <v>45850</v>
          </cell>
          <cell r="C4629" t="str">
            <v>UND</v>
          </cell>
          <cell r="D4629">
            <v>55020</v>
          </cell>
          <cell r="E4629">
            <v>8803.2000000000007</v>
          </cell>
          <cell r="F4629">
            <v>63823</v>
          </cell>
        </row>
        <row r="4630">
          <cell r="A4630" t="str">
            <v>TACO 3POLOS 60AMP.ATORNILLABLE AUTOMATIC</v>
          </cell>
          <cell r="B4630">
            <v>51000</v>
          </cell>
          <cell r="C4630" t="str">
            <v>UND</v>
          </cell>
          <cell r="D4630">
            <v>61200</v>
          </cell>
          <cell r="E4630">
            <v>9792</v>
          </cell>
          <cell r="F4630">
            <v>70992</v>
          </cell>
        </row>
        <row r="4631">
          <cell r="A4631" t="str">
            <v>TACO 3POLOS 60AMP.ENCHUFABLE AUTOMATICO</v>
          </cell>
          <cell r="B4631">
            <v>65300</v>
          </cell>
          <cell r="C4631" t="str">
            <v>UND</v>
          </cell>
          <cell r="D4631">
            <v>78360</v>
          </cell>
          <cell r="E4631">
            <v>12537.6</v>
          </cell>
          <cell r="F4631">
            <v>90898</v>
          </cell>
        </row>
        <row r="4632">
          <cell r="A4632" t="str">
            <v>TACO 3POLOS 70AMP.ATORNILLABLE AUTOMATIC</v>
          </cell>
          <cell r="B4632">
            <v>63730</v>
          </cell>
          <cell r="C4632" t="str">
            <v>UND</v>
          </cell>
          <cell r="D4632">
            <v>76476</v>
          </cell>
          <cell r="E4632">
            <v>12236.16</v>
          </cell>
          <cell r="F4632">
            <v>88712</v>
          </cell>
        </row>
        <row r="4633">
          <cell r="A4633" t="str">
            <v>TACO 3POLOS 70AMP.ENCHUFABLE AUTOMATICO</v>
          </cell>
          <cell r="B4633">
            <v>56400</v>
          </cell>
          <cell r="C4633" t="str">
            <v>UND</v>
          </cell>
          <cell r="D4633">
            <v>67680</v>
          </cell>
          <cell r="E4633">
            <v>10828.800000000001</v>
          </cell>
          <cell r="F4633">
            <v>78509</v>
          </cell>
        </row>
        <row r="4634">
          <cell r="A4634" t="str">
            <v>TACO 3POLOS 80AMP ATORNILLABLE AUTOMATIC</v>
          </cell>
          <cell r="B4634">
            <v>63730</v>
          </cell>
          <cell r="C4634" t="str">
            <v>UND</v>
          </cell>
          <cell r="D4634">
            <v>76476</v>
          </cell>
          <cell r="E4634">
            <v>12236.16</v>
          </cell>
          <cell r="F4634">
            <v>88712</v>
          </cell>
        </row>
        <row r="4635">
          <cell r="A4635" t="str">
            <v>TACO UNIPOLAR 10-100 NO AUTOMATICO</v>
          </cell>
          <cell r="B4635">
            <v>11191.599609375</v>
          </cell>
          <cell r="C4635" t="str">
            <v>UND</v>
          </cell>
          <cell r="D4635">
            <v>13429.91953125</v>
          </cell>
          <cell r="E4635">
            <v>2148.7871249999998</v>
          </cell>
          <cell r="F4635">
            <v>15579</v>
          </cell>
        </row>
        <row r="4636">
          <cell r="A4636" t="str">
            <v>TANQUE VERTICAL  PARA  A C P M Y ACCESOR</v>
          </cell>
          <cell r="B4636">
            <v>750000</v>
          </cell>
          <cell r="C4636" t="str">
            <v>UND</v>
          </cell>
          <cell r="D4636">
            <v>900000</v>
          </cell>
          <cell r="E4636">
            <v>144000</v>
          </cell>
          <cell r="F4636">
            <v>1044000</v>
          </cell>
        </row>
        <row r="4637">
          <cell r="A4637" t="str">
            <v>TAPA 2X4 MARFIL STANDAR MAXIMA</v>
          </cell>
          <cell r="B4637">
            <v>2360</v>
          </cell>
          <cell r="C4637" t="str">
            <v>UND</v>
          </cell>
          <cell r="D4637">
            <v>2832</v>
          </cell>
          <cell r="E4637">
            <v>453.12</v>
          </cell>
          <cell r="F4637">
            <v>3285</v>
          </cell>
        </row>
        <row r="4638">
          <cell r="A4638" t="str">
            <v>TAPA 4X4 BLANCA DEKO</v>
          </cell>
          <cell r="B4638">
            <v>2120</v>
          </cell>
          <cell r="C4638" t="str">
            <v>UND</v>
          </cell>
          <cell r="D4638">
            <v>2544</v>
          </cell>
          <cell r="E4638">
            <v>407.04</v>
          </cell>
          <cell r="F4638">
            <v>2951</v>
          </cell>
        </row>
        <row r="4639">
          <cell r="A4639" t="str">
            <v>TAPA ARRANCADOR DIRECTO TM</v>
          </cell>
          <cell r="B4639">
            <v>3000</v>
          </cell>
          <cell r="C4639" t="str">
            <v>UND</v>
          </cell>
          <cell r="D4639">
            <v>3600</v>
          </cell>
          <cell r="E4639">
            <v>576</v>
          </cell>
          <cell r="F4639">
            <v>4176</v>
          </cell>
        </row>
        <row r="4640">
          <cell r="A4640" t="str">
            <v>TAPA BORNA AP 35</v>
          </cell>
          <cell r="B4640">
            <v>3000</v>
          </cell>
          <cell r="C4640" t="str">
            <v>UND</v>
          </cell>
          <cell r="D4640">
            <v>3600</v>
          </cell>
          <cell r="E4640">
            <v>576</v>
          </cell>
          <cell r="F4640">
            <v>4176</v>
          </cell>
        </row>
        <row r="4641">
          <cell r="A4641" t="str">
            <v>TAPA BORNE</v>
          </cell>
          <cell r="B4641">
            <v>3850</v>
          </cell>
          <cell r="C4641" t="str">
            <v>UND</v>
          </cell>
          <cell r="D4641">
            <v>4620</v>
          </cell>
          <cell r="E4641">
            <v>739.2</v>
          </cell>
          <cell r="F4641">
            <v>5359</v>
          </cell>
        </row>
        <row r="4642">
          <cell r="A4642" t="str">
            <v>TAPA BORNE</v>
          </cell>
          <cell r="B4642">
            <v>3850</v>
          </cell>
          <cell r="C4642" t="str">
            <v>UND</v>
          </cell>
          <cell r="D4642">
            <v>4620</v>
          </cell>
          <cell r="E4642">
            <v>739.2</v>
          </cell>
          <cell r="F4642">
            <v>5359</v>
          </cell>
        </row>
        <row r="4643">
          <cell r="A4643" t="str">
            <v>TAPA BORNE</v>
          </cell>
          <cell r="B4643">
            <v>3850</v>
          </cell>
          <cell r="C4643" t="str">
            <v>UND</v>
          </cell>
          <cell r="D4643">
            <v>4620</v>
          </cell>
          <cell r="E4643">
            <v>739.2</v>
          </cell>
          <cell r="F4643">
            <v>5359</v>
          </cell>
        </row>
        <row r="4644">
          <cell r="A4644" t="str">
            <v>TAPA CAJA 10X10</v>
          </cell>
          <cell r="B4644">
            <v>258</v>
          </cell>
          <cell r="C4644" t="str">
            <v>UND</v>
          </cell>
          <cell r="D4644">
            <v>309.59999999999997</v>
          </cell>
          <cell r="E4644">
            <v>49.535999999999994</v>
          </cell>
          <cell r="F4644">
            <v>359</v>
          </cell>
        </row>
        <row r="4645">
          <cell r="A4645" t="str">
            <v>TAPA CAJA BORNES 80</v>
          </cell>
          <cell r="B4645">
            <v>13700</v>
          </cell>
          <cell r="C4645" t="str">
            <v>UND</v>
          </cell>
          <cell r="D4645">
            <v>16440</v>
          </cell>
          <cell r="E4645">
            <v>2630.4</v>
          </cell>
          <cell r="F4645">
            <v>19070</v>
          </cell>
        </row>
        <row r="4646">
          <cell r="A4646" t="str">
            <v>TAPA CAJA BORNES P/MOTOR 090S/L,100L,112</v>
          </cell>
          <cell r="B4646">
            <v>13900</v>
          </cell>
          <cell r="C4646" t="str">
            <v>UND</v>
          </cell>
          <cell r="D4646">
            <v>16680</v>
          </cell>
          <cell r="E4646">
            <v>2668.8</v>
          </cell>
          <cell r="F4646">
            <v>19349</v>
          </cell>
        </row>
        <row r="4647">
          <cell r="A4647" t="str">
            <v>TAPA CAJA BORNES P/MOTOR 132S/M(1LA3)</v>
          </cell>
          <cell r="B4647">
            <v>44600</v>
          </cell>
          <cell r="C4647" t="str">
            <v>UND</v>
          </cell>
          <cell r="D4647">
            <v>53520</v>
          </cell>
          <cell r="E4647">
            <v>8563.2000000000007</v>
          </cell>
          <cell r="F4647">
            <v>62083</v>
          </cell>
        </row>
        <row r="4648">
          <cell r="A4648" t="str">
            <v>TAPA CAJA BORNES P/MOTOR 160M/L</v>
          </cell>
          <cell r="B4648">
            <v>60500</v>
          </cell>
          <cell r="C4648" t="str">
            <v>UND</v>
          </cell>
          <cell r="D4648">
            <v>72600</v>
          </cell>
          <cell r="E4648">
            <v>11616</v>
          </cell>
          <cell r="F4648">
            <v>84216</v>
          </cell>
        </row>
        <row r="4649">
          <cell r="A4649" t="str">
            <v>TAPA CAJA BORNES P/MOTOR 180M/L,200L,225</v>
          </cell>
          <cell r="B4649">
            <v>74800</v>
          </cell>
          <cell r="C4649" t="str">
            <v>UND</v>
          </cell>
          <cell r="D4649">
            <v>89760</v>
          </cell>
          <cell r="E4649">
            <v>14361.6</v>
          </cell>
          <cell r="F4649">
            <v>104122</v>
          </cell>
        </row>
        <row r="4650">
          <cell r="A4650" t="str">
            <v>TAPA CAJA INSPECCION CODENSA</v>
          </cell>
          <cell r="B4650">
            <v>15000</v>
          </cell>
          <cell r="C4650" t="str">
            <v>UND</v>
          </cell>
          <cell r="D4650">
            <v>18000</v>
          </cell>
          <cell r="E4650">
            <v>2880</v>
          </cell>
          <cell r="F4650">
            <v>20880</v>
          </cell>
        </row>
        <row r="4651">
          <cell r="A4651" t="str">
            <v>TAPA COAXIAL INCRUSTAR AVE SERIE 400</v>
          </cell>
          <cell r="B4651">
            <v>6000</v>
          </cell>
          <cell r="C4651" t="str">
            <v>UND</v>
          </cell>
          <cell r="D4651">
            <v>7200</v>
          </cell>
          <cell r="E4651">
            <v>1152</v>
          </cell>
          <cell r="F4651">
            <v>8352</v>
          </cell>
        </row>
        <row r="4652">
          <cell r="A4652" t="str">
            <v>TAPA CUADRADA CG-100-2400</v>
          </cell>
          <cell r="B4652">
            <v>258</v>
          </cell>
          <cell r="C4652" t="str">
            <v>UND</v>
          </cell>
          <cell r="D4652">
            <v>309.59999999999997</v>
          </cell>
          <cell r="E4652">
            <v>49.535999999999994</v>
          </cell>
          <cell r="F4652">
            <v>359</v>
          </cell>
        </row>
        <row r="4653">
          <cell r="A4653" t="str">
            <v>TAPA DE ALUMBRADO PUBLICO CS274-2</v>
          </cell>
          <cell r="B4653">
            <v>31500</v>
          </cell>
          <cell r="C4653" t="str">
            <v>UND</v>
          </cell>
          <cell r="D4653">
            <v>37800</v>
          </cell>
          <cell r="E4653">
            <v>6048</v>
          </cell>
          <cell r="F4653">
            <v>43848</v>
          </cell>
        </row>
        <row r="4654">
          <cell r="A4654" t="str">
            <v>TAPA DE ENERGIA CS-278</v>
          </cell>
          <cell r="B4654">
            <v>59483</v>
          </cell>
          <cell r="C4654" t="str">
            <v>UND</v>
          </cell>
          <cell r="D4654">
            <v>71379.599999999991</v>
          </cell>
          <cell r="E4654">
            <v>11420.735999999999</v>
          </cell>
          <cell r="F4654">
            <v>82800</v>
          </cell>
        </row>
        <row r="4655">
          <cell r="A4655" t="str">
            <v>TAPA DECORATIVA DOBLE ROJO</v>
          </cell>
          <cell r="B4655">
            <v>2360</v>
          </cell>
          <cell r="C4655" t="str">
            <v>UND</v>
          </cell>
          <cell r="D4655">
            <v>2832</v>
          </cell>
          <cell r="E4655">
            <v>453.12</v>
          </cell>
          <cell r="F4655">
            <v>3285</v>
          </cell>
        </row>
        <row r="4656">
          <cell r="A4656" t="str">
            <v>TAPA DECORATIVA SENCILLA AMARILLO</v>
          </cell>
          <cell r="B4656">
            <v>2360</v>
          </cell>
          <cell r="C4656" t="str">
            <v>UND</v>
          </cell>
          <cell r="D4656">
            <v>2832</v>
          </cell>
          <cell r="E4656">
            <v>453.12</v>
          </cell>
          <cell r="F4656">
            <v>3285</v>
          </cell>
        </row>
        <row r="4657">
          <cell r="A4657" t="str">
            <v>TAPA DECORATIVA SENCILLA BLANCO</v>
          </cell>
          <cell r="B4657">
            <v>2360</v>
          </cell>
          <cell r="C4657" t="str">
            <v>UND</v>
          </cell>
          <cell r="D4657">
            <v>2832</v>
          </cell>
          <cell r="E4657">
            <v>453.12</v>
          </cell>
          <cell r="F4657">
            <v>3285</v>
          </cell>
        </row>
        <row r="4658">
          <cell r="A4658" t="str">
            <v>TAPA DECORATIVA SENCILLA GRIS</v>
          </cell>
          <cell r="B4658">
            <v>2360</v>
          </cell>
          <cell r="C4658" t="str">
            <v>UND</v>
          </cell>
          <cell r="D4658">
            <v>2832</v>
          </cell>
          <cell r="E4658">
            <v>453.12</v>
          </cell>
          <cell r="F4658">
            <v>3285</v>
          </cell>
        </row>
        <row r="4659">
          <cell r="A4659" t="str">
            <v>TAPA DECORATIVA SENCILLA NEGRA</v>
          </cell>
          <cell r="B4659">
            <v>2360</v>
          </cell>
          <cell r="C4659" t="str">
            <v>UND</v>
          </cell>
          <cell r="D4659">
            <v>2832</v>
          </cell>
          <cell r="E4659">
            <v>453.12</v>
          </cell>
          <cell r="F4659">
            <v>3285</v>
          </cell>
        </row>
        <row r="4660">
          <cell r="A4660" t="str">
            <v>TAPA DECORATIVA SENCILLA ROJO</v>
          </cell>
          <cell r="B4660">
            <v>2360</v>
          </cell>
          <cell r="C4660" t="str">
            <v>UND</v>
          </cell>
          <cell r="D4660">
            <v>2832</v>
          </cell>
          <cell r="E4660">
            <v>453.12</v>
          </cell>
          <cell r="F4660">
            <v>3285</v>
          </cell>
        </row>
        <row r="4661">
          <cell r="A4661" t="str">
            <v>TAPA DOBLE STANDAR VINOTINTO</v>
          </cell>
          <cell r="B4661">
            <v>2360</v>
          </cell>
          <cell r="C4661" t="str">
            <v>UND</v>
          </cell>
          <cell r="D4661">
            <v>2832</v>
          </cell>
          <cell r="E4661">
            <v>453.12</v>
          </cell>
          <cell r="F4661">
            <v>3285</v>
          </cell>
        </row>
        <row r="4662">
          <cell r="A4662" t="str">
            <v>TAPA EN PASTA PARA INTERRUPTOR SENCILLO</v>
          </cell>
          <cell r="B4662">
            <v>77</v>
          </cell>
          <cell r="C4662" t="str">
            <v>UND</v>
          </cell>
          <cell r="D4662">
            <v>92.399999999999991</v>
          </cell>
          <cell r="E4662">
            <v>14.783999999999999</v>
          </cell>
          <cell r="F4662">
            <v>107</v>
          </cell>
        </row>
        <row r="4663">
          <cell r="A4663" t="str">
            <v>TAPA EN PASTA TOMA DOBLE NOL</v>
          </cell>
          <cell r="B4663">
            <v>77</v>
          </cell>
          <cell r="C4663" t="str">
            <v>UND</v>
          </cell>
          <cell r="D4663">
            <v>92.399999999999991</v>
          </cell>
          <cell r="E4663">
            <v>14.783999999999999</v>
          </cell>
          <cell r="F4663">
            <v>107</v>
          </cell>
        </row>
        <row r="4664">
          <cell r="A4664" t="str">
            <v>TAPA EN PASTA TOMA DOBLE TABLE USA</v>
          </cell>
          <cell r="B4664">
            <v>196</v>
          </cell>
          <cell r="C4664" t="str">
            <v>UND</v>
          </cell>
          <cell r="D4664">
            <v>235.2</v>
          </cell>
          <cell r="E4664">
            <v>37.631999999999998</v>
          </cell>
          <cell r="F4664">
            <v>273</v>
          </cell>
        </row>
        <row r="4665">
          <cell r="A4665" t="str">
            <v>TAPA FINAL AUTOASEGURADA LEGRAN REF32316</v>
          </cell>
          <cell r="B4665">
            <v>6200</v>
          </cell>
          <cell r="C4665" t="str">
            <v>UND</v>
          </cell>
          <cell r="D4665">
            <v>7440</v>
          </cell>
          <cell r="E4665">
            <v>1190.4000000000001</v>
          </cell>
          <cell r="F4665">
            <v>8630</v>
          </cell>
        </row>
        <row r="4666">
          <cell r="A4666" t="str">
            <v>TAPA FINAL AUTOASEGURADA LEGRAN REF32318</v>
          </cell>
          <cell r="B4666">
            <v>4700</v>
          </cell>
          <cell r="C4666" t="str">
            <v>UND</v>
          </cell>
          <cell r="D4666">
            <v>5640</v>
          </cell>
          <cell r="E4666">
            <v>902.4</v>
          </cell>
          <cell r="F4666">
            <v>6542</v>
          </cell>
        </row>
        <row r="4667">
          <cell r="A4667" t="str">
            <v>TAPA GALV.P/TOMA 3X50 ROF</v>
          </cell>
          <cell r="B4667">
            <v>1120</v>
          </cell>
          <cell r="C4667" t="str">
            <v>UND</v>
          </cell>
          <cell r="D4667">
            <v>1344</v>
          </cell>
          <cell r="E4667">
            <v>215.04</v>
          </cell>
          <cell r="F4667">
            <v>1559</v>
          </cell>
        </row>
        <row r="4668">
          <cell r="A4668" t="str">
            <v>TAPA INTERPERIE TOMA DOBLE</v>
          </cell>
          <cell r="B4668">
            <v>4500</v>
          </cell>
          <cell r="C4668" t="str">
            <v>UND</v>
          </cell>
          <cell r="D4668">
            <v>5400</v>
          </cell>
          <cell r="E4668">
            <v>864</v>
          </cell>
          <cell r="F4668">
            <v>6264</v>
          </cell>
        </row>
        <row r="4669">
          <cell r="A4669" t="str">
            <v>TAPA INTERPERIE TOMA DOBLE METAL USA</v>
          </cell>
          <cell r="B4669">
            <v>4000</v>
          </cell>
          <cell r="C4669" t="str">
            <v>UND</v>
          </cell>
          <cell r="D4669">
            <v>4800</v>
          </cell>
          <cell r="E4669">
            <v>768</v>
          </cell>
          <cell r="F4669">
            <v>5568</v>
          </cell>
        </row>
        <row r="4670">
          <cell r="A4670" t="str">
            <v>TAPA INTERPERIE TOMA DOBLE PASTA EAGLA</v>
          </cell>
          <cell r="B4670">
            <v>4000</v>
          </cell>
          <cell r="C4670" t="str">
            <v>UND</v>
          </cell>
          <cell r="D4670">
            <v>4800</v>
          </cell>
          <cell r="E4670">
            <v>768</v>
          </cell>
          <cell r="F4670">
            <v>5568</v>
          </cell>
        </row>
        <row r="4671">
          <cell r="A4671" t="str">
            <v>TAPA INTERPERIE TOMA SENCILL PASTA EAGLA</v>
          </cell>
          <cell r="B4671">
            <v>4000</v>
          </cell>
          <cell r="C4671" t="str">
            <v>UND</v>
          </cell>
          <cell r="D4671">
            <v>4800</v>
          </cell>
          <cell r="E4671">
            <v>768</v>
          </cell>
          <cell r="F4671">
            <v>5568</v>
          </cell>
        </row>
        <row r="4672">
          <cell r="A4672" t="str">
            <v>TAPA INTERRUPTOR DOBLE SERIE 400 PLACA P</v>
          </cell>
          <cell r="B4672">
            <v>838.59997558593795</v>
          </cell>
          <cell r="C4672" t="str">
            <v>UND</v>
          </cell>
          <cell r="D4672">
            <v>1006.3199707031255</v>
          </cell>
          <cell r="E4672">
            <v>161.01119531250009</v>
          </cell>
          <cell r="F4672">
            <v>1167</v>
          </cell>
        </row>
        <row r="4673">
          <cell r="A4673" t="str">
            <v>TAPA LATERAL PARA 282 WAGO</v>
          </cell>
          <cell r="B4673">
            <v>1000</v>
          </cell>
          <cell r="C4673" t="str">
            <v>UND</v>
          </cell>
          <cell r="D4673">
            <v>1200</v>
          </cell>
          <cell r="E4673">
            <v>192</v>
          </cell>
          <cell r="F4673">
            <v>1392</v>
          </cell>
        </row>
        <row r="4674">
          <cell r="A4674" t="str">
            <v>TAPA LATERAL PARA BORNA 282 WAGO</v>
          </cell>
          <cell r="B4674">
            <v>690</v>
          </cell>
          <cell r="C4674" t="str">
            <v>UND</v>
          </cell>
          <cell r="D4674">
            <v>828</v>
          </cell>
          <cell r="E4674">
            <v>132.47999999999999</v>
          </cell>
          <cell r="F4674">
            <v>960</v>
          </cell>
        </row>
        <row r="4675">
          <cell r="A4675" t="str">
            <v xml:space="preserve">TAPA P/CAMARA AP </v>
          </cell>
          <cell r="B4675">
            <v>80000</v>
          </cell>
          <cell r="C4675" t="str">
            <v>UND</v>
          </cell>
          <cell r="D4675">
            <v>96000</v>
          </cell>
          <cell r="E4675">
            <v>15360</v>
          </cell>
          <cell r="F4675">
            <v>111360</v>
          </cell>
        </row>
        <row r="4676">
          <cell r="A4676" t="str">
            <v>TAPA P/TOMA DOBLE NARANJA C/TORNILLO</v>
          </cell>
          <cell r="B4676">
            <v>500</v>
          </cell>
          <cell r="C4676" t="str">
            <v>UND</v>
          </cell>
          <cell r="D4676">
            <v>600</v>
          </cell>
          <cell r="E4676">
            <v>96</v>
          </cell>
          <cell r="F4676">
            <v>696</v>
          </cell>
        </row>
        <row r="4677">
          <cell r="A4677" t="str">
            <v>TAPA PARA BANDEJA DE 60CM</v>
          </cell>
          <cell r="B4677">
            <v>43829.80078125</v>
          </cell>
          <cell r="C4677" t="str">
            <v>UND</v>
          </cell>
          <cell r="D4677">
            <v>52595.760937499996</v>
          </cell>
          <cell r="E4677">
            <v>8415.3217499999992</v>
          </cell>
          <cell r="F4677">
            <v>61011</v>
          </cell>
        </row>
        <row r="4678">
          <cell r="A4678" t="str">
            <v>TAPA PARA BORNA 281-901B</v>
          </cell>
          <cell r="B4678">
            <v>520</v>
          </cell>
          <cell r="C4678" t="str">
            <v>UND</v>
          </cell>
          <cell r="D4678">
            <v>624</v>
          </cell>
          <cell r="E4678">
            <v>99.84</v>
          </cell>
          <cell r="F4678">
            <v>724</v>
          </cell>
        </row>
        <row r="4679">
          <cell r="A4679" t="str">
            <v>TAPA PARA CANALETA 25MM</v>
          </cell>
          <cell r="B4679">
            <v>2800</v>
          </cell>
          <cell r="C4679" t="str">
            <v>UND</v>
          </cell>
          <cell r="D4679">
            <v>3360</v>
          </cell>
          <cell r="E4679">
            <v>537.6</v>
          </cell>
          <cell r="F4679">
            <v>3898</v>
          </cell>
        </row>
        <row r="4680">
          <cell r="A4680" t="str">
            <v>TAPA PARA CANALETA 35MM</v>
          </cell>
          <cell r="B4680">
            <v>3080</v>
          </cell>
          <cell r="C4680" t="str">
            <v>UND</v>
          </cell>
          <cell r="D4680">
            <v>3696</v>
          </cell>
          <cell r="E4680">
            <v>591.36</v>
          </cell>
          <cell r="F4680">
            <v>4287</v>
          </cell>
        </row>
        <row r="4681">
          <cell r="A4681" t="str">
            <v>TAPA PARA CANALETA 40MM</v>
          </cell>
          <cell r="B4681">
            <v>3500</v>
          </cell>
          <cell r="C4681" t="str">
            <v>UND</v>
          </cell>
          <cell r="D4681">
            <v>4200</v>
          </cell>
          <cell r="E4681">
            <v>672</v>
          </cell>
          <cell r="F4681">
            <v>4872</v>
          </cell>
        </row>
        <row r="4682">
          <cell r="A4682" t="str">
            <v>TAPA PARA CANALETA 80MM</v>
          </cell>
          <cell r="B4682">
            <v>5600</v>
          </cell>
          <cell r="C4682" t="str">
            <v>UND</v>
          </cell>
          <cell r="D4682">
            <v>6720</v>
          </cell>
          <cell r="E4682">
            <v>1075.2</v>
          </cell>
          <cell r="F4682">
            <v>7795</v>
          </cell>
        </row>
        <row r="4683">
          <cell r="A4683" t="str">
            <v>TAPA PARA CANALETA AK2GA3</v>
          </cell>
          <cell r="B4683">
            <v>10000</v>
          </cell>
          <cell r="C4683" t="str">
            <v>UND</v>
          </cell>
          <cell r="D4683">
            <v>12000</v>
          </cell>
          <cell r="E4683">
            <v>1920</v>
          </cell>
          <cell r="F4683">
            <v>13920</v>
          </cell>
        </row>
        <row r="4684">
          <cell r="A4684" t="str">
            <v>TAPA PARA CANALETA AK2GA6</v>
          </cell>
          <cell r="B4684">
            <v>20000</v>
          </cell>
          <cell r="C4684" t="str">
            <v>UND</v>
          </cell>
          <cell r="D4684">
            <v>24000</v>
          </cell>
          <cell r="E4684">
            <v>3840</v>
          </cell>
          <cell r="F4684">
            <v>27840</v>
          </cell>
        </row>
        <row r="4685">
          <cell r="A4685" t="str">
            <v>TAPA PARA CANALETA PERFIL OMEGA 2MTS</v>
          </cell>
          <cell r="B4685">
            <v>16000</v>
          </cell>
          <cell r="C4685" t="str">
            <v>UND</v>
          </cell>
          <cell r="D4685">
            <v>19200</v>
          </cell>
          <cell r="E4685">
            <v>3072</v>
          </cell>
          <cell r="F4685">
            <v>22272</v>
          </cell>
        </row>
        <row r="4686">
          <cell r="A4686" t="str">
            <v>TAPA PLASTICA PARA INT. DOBLE LEVINTON</v>
          </cell>
          <cell r="B4686">
            <v>294</v>
          </cell>
          <cell r="C4686" t="str">
            <v>UND</v>
          </cell>
          <cell r="D4686">
            <v>352.8</v>
          </cell>
          <cell r="E4686">
            <v>56.448</v>
          </cell>
          <cell r="F4686">
            <v>409</v>
          </cell>
        </row>
        <row r="4687">
          <cell r="A4687" t="str">
            <v>TAPA RECTA CAJA F-1 74X68 TELECOM</v>
          </cell>
          <cell r="B4687">
            <v>25000</v>
          </cell>
          <cell r="C4687" t="str">
            <v>UND</v>
          </cell>
          <cell r="D4687">
            <v>30000</v>
          </cell>
          <cell r="E4687">
            <v>4800</v>
          </cell>
          <cell r="F4687">
            <v>34800</v>
          </cell>
        </row>
        <row r="4688">
          <cell r="A4688" t="str">
            <v>TAPA RECTANGULAR RG-100 5800</v>
          </cell>
          <cell r="B4688">
            <v>236</v>
          </cell>
          <cell r="C4688" t="str">
            <v>UND</v>
          </cell>
          <cell r="D4688">
            <v>283.2</v>
          </cell>
          <cell r="E4688">
            <v>45.311999999999998</v>
          </cell>
          <cell r="F4688">
            <v>329</v>
          </cell>
        </row>
        <row r="4689">
          <cell r="A4689" t="str">
            <v>TAPA REDONDA GALVANIZADA OG-100</v>
          </cell>
          <cell r="B4689">
            <v>248</v>
          </cell>
          <cell r="C4689" t="str">
            <v>UND</v>
          </cell>
          <cell r="D4689">
            <v>297.59999999999997</v>
          </cell>
          <cell r="E4689">
            <v>47.615999999999993</v>
          </cell>
          <cell r="F4689">
            <v>345</v>
          </cell>
        </row>
        <row r="4690">
          <cell r="A4690" t="str">
            <v>TAPA ROSCA E27</v>
          </cell>
          <cell r="B4690">
            <v>1470</v>
          </cell>
          <cell r="C4690" t="str">
            <v>UND</v>
          </cell>
          <cell r="D4690">
            <v>1764</v>
          </cell>
          <cell r="E4690">
            <v>282.24</v>
          </cell>
          <cell r="F4690">
            <v>2046</v>
          </cell>
        </row>
        <row r="4691">
          <cell r="A4691" t="str">
            <v>TAPA ROSCA E33</v>
          </cell>
          <cell r="B4691">
            <v>1173.69995117188</v>
          </cell>
          <cell r="C4691" t="str">
            <v>UND</v>
          </cell>
          <cell r="D4691">
            <v>1408.4399414062559</v>
          </cell>
          <cell r="E4691">
            <v>225.35039062500095</v>
          </cell>
          <cell r="F4691">
            <v>1634</v>
          </cell>
        </row>
        <row r="4692">
          <cell r="A4692" t="str">
            <v>TAPA ROSCADA E27</v>
          </cell>
          <cell r="B4692">
            <v>2000</v>
          </cell>
          <cell r="C4692" t="str">
            <v>UND</v>
          </cell>
          <cell r="D4692">
            <v>2400</v>
          </cell>
          <cell r="E4692">
            <v>384</v>
          </cell>
          <cell r="F4692">
            <v>2784</v>
          </cell>
        </row>
        <row r="4693">
          <cell r="A4693" t="str">
            <v>TAPA ROSCADA E33 BR</v>
          </cell>
          <cell r="B4693">
            <v>630</v>
          </cell>
          <cell r="C4693" t="str">
            <v>UND</v>
          </cell>
          <cell r="D4693">
            <v>756</v>
          </cell>
          <cell r="E4693">
            <v>120.96000000000001</v>
          </cell>
          <cell r="F4693">
            <v>877</v>
          </cell>
        </row>
        <row r="4694">
          <cell r="A4694" t="str">
            <v>TAPA ROSCADA R80</v>
          </cell>
          <cell r="B4694">
            <v>2000</v>
          </cell>
          <cell r="C4694" t="str">
            <v>UND</v>
          </cell>
          <cell r="D4694">
            <v>2400</v>
          </cell>
          <cell r="E4694">
            <v>384</v>
          </cell>
          <cell r="F4694">
            <v>2784</v>
          </cell>
        </row>
        <row r="4695">
          <cell r="A4695" t="str">
            <v>TAPA SENCILLA COLOR BLANCO</v>
          </cell>
          <cell r="B4695">
            <v>1500</v>
          </cell>
          <cell r="C4695" t="str">
            <v>UND</v>
          </cell>
          <cell r="D4695">
            <v>1800</v>
          </cell>
          <cell r="E4695">
            <v>288</v>
          </cell>
          <cell r="F4695">
            <v>2088</v>
          </cell>
        </row>
        <row r="4696">
          <cell r="A4696" t="str">
            <v>TAPA SENCILLA PERLADOS VERDE</v>
          </cell>
          <cell r="B4696">
            <v>3610</v>
          </cell>
          <cell r="C4696" t="str">
            <v>UND</v>
          </cell>
          <cell r="D4696">
            <v>4332</v>
          </cell>
          <cell r="E4696">
            <v>693.12</v>
          </cell>
          <cell r="F4696">
            <v>5025</v>
          </cell>
        </row>
        <row r="4697">
          <cell r="A4697" t="str">
            <v>TAPA TOMA 4X16 LEGRAND</v>
          </cell>
          <cell r="B4697">
            <v>4200</v>
          </cell>
          <cell r="C4697" t="str">
            <v>UND</v>
          </cell>
          <cell r="D4697">
            <v>5040</v>
          </cell>
          <cell r="E4697">
            <v>806.4</v>
          </cell>
          <cell r="F4697">
            <v>5846</v>
          </cell>
        </row>
        <row r="4698">
          <cell r="A4698" t="str">
            <v>TAPA TOMA DOBLE GALV.ROF</v>
          </cell>
          <cell r="B4698">
            <v>243.60000610351599</v>
          </cell>
          <cell r="C4698" t="str">
            <v>UND</v>
          </cell>
          <cell r="D4698">
            <v>292.3200073242192</v>
          </cell>
          <cell r="E4698">
            <v>46.77120117187507</v>
          </cell>
          <cell r="F4698">
            <v>339</v>
          </cell>
        </row>
        <row r="4699">
          <cell r="A4699" t="str">
            <v>TAPA ZAMAC BEIGE "TICINO"</v>
          </cell>
          <cell r="B4699">
            <v>12252</v>
          </cell>
          <cell r="C4699" t="str">
            <v>UND</v>
          </cell>
          <cell r="D4699">
            <v>14702.4</v>
          </cell>
          <cell r="E4699">
            <v>2352.384</v>
          </cell>
          <cell r="F4699">
            <v>17055</v>
          </cell>
        </row>
        <row r="4700">
          <cell r="A4700" t="str">
            <v>TAPAS DE BORNAS LEGRAND 4AWG</v>
          </cell>
          <cell r="B4700">
            <v>570</v>
          </cell>
          <cell r="C4700" t="str">
            <v>UND</v>
          </cell>
          <cell r="D4700">
            <v>684</v>
          </cell>
          <cell r="E4700">
            <v>109.44</v>
          </cell>
          <cell r="F4700">
            <v>793</v>
          </cell>
        </row>
        <row r="4701">
          <cell r="A4701" t="str">
            <v>TAPAS LATERALES COLOR NARANAJA. WAGO</v>
          </cell>
          <cell r="B4701">
            <v>690</v>
          </cell>
          <cell r="C4701" t="str">
            <v>UND</v>
          </cell>
          <cell r="D4701">
            <v>828</v>
          </cell>
          <cell r="E4701">
            <v>132.47999999999999</v>
          </cell>
          <cell r="F4701">
            <v>960</v>
          </cell>
        </row>
        <row r="4702">
          <cell r="A4702" t="str">
            <v>TAPON PARA DUCTO TDP 4"</v>
          </cell>
          <cell r="B4702">
            <v>1194</v>
          </cell>
          <cell r="C4702" t="str">
            <v>UND</v>
          </cell>
          <cell r="D4702">
            <v>1432.8</v>
          </cell>
          <cell r="E4702">
            <v>229.24799999999999</v>
          </cell>
          <cell r="F4702">
            <v>1662</v>
          </cell>
        </row>
        <row r="4703">
          <cell r="A4703" t="str">
            <v>TAPON PARA TRITUBO 11/4</v>
          </cell>
          <cell r="B4703">
            <v>153</v>
          </cell>
          <cell r="C4703" t="str">
            <v>UND</v>
          </cell>
          <cell r="D4703">
            <v>183.6</v>
          </cell>
          <cell r="E4703">
            <v>29.376000000000001</v>
          </cell>
          <cell r="F4703">
            <v>213</v>
          </cell>
        </row>
        <row r="4704">
          <cell r="A4704" t="str">
            <v>TAPON PLANO DE 1</v>
          </cell>
          <cell r="B4704">
            <v>920</v>
          </cell>
          <cell r="C4704" t="str">
            <v>UND</v>
          </cell>
          <cell r="D4704">
            <v>1104</v>
          </cell>
          <cell r="E4704">
            <v>176.64000000000001</v>
          </cell>
          <cell r="F4704">
            <v>1281</v>
          </cell>
        </row>
        <row r="4705">
          <cell r="A4705" t="str">
            <v>TAPON PLANO DE 1/2</v>
          </cell>
          <cell r="B4705">
            <v>620</v>
          </cell>
          <cell r="C4705" t="str">
            <v>UND</v>
          </cell>
          <cell r="D4705">
            <v>744</v>
          </cell>
          <cell r="E4705">
            <v>119.04</v>
          </cell>
          <cell r="F4705">
            <v>863</v>
          </cell>
        </row>
        <row r="4706">
          <cell r="A4706" t="str">
            <v>TAPON PLANO DE 11/2</v>
          </cell>
          <cell r="B4706">
            <v>920</v>
          </cell>
          <cell r="C4706" t="str">
            <v>UND</v>
          </cell>
          <cell r="D4706">
            <v>1104</v>
          </cell>
          <cell r="E4706">
            <v>176.64000000000001</v>
          </cell>
          <cell r="F4706">
            <v>1281</v>
          </cell>
        </row>
        <row r="4707">
          <cell r="A4707" t="str">
            <v>TAPON PLANO DE 3/4</v>
          </cell>
          <cell r="B4707">
            <v>720</v>
          </cell>
          <cell r="C4707" t="str">
            <v>UND</v>
          </cell>
          <cell r="D4707">
            <v>864</v>
          </cell>
          <cell r="E4707">
            <v>138.24</v>
          </cell>
          <cell r="F4707">
            <v>1002</v>
          </cell>
        </row>
        <row r="4708">
          <cell r="A4708" t="str">
            <v>TAPON PLASTICO 3"</v>
          </cell>
          <cell r="B4708">
            <v>1610</v>
          </cell>
          <cell r="C4708" t="str">
            <v>UND</v>
          </cell>
          <cell r="D4708">
            <v>1932</v>
          </cell>
          <cell r="E4708">
            <v>309.12</v>
          </cell>
          <cell r="F4708">
            <v>2241</v>
          </cell>
        </row>
        <row r="4709">
          <cell r="A4709" t="str">
            <v>TAPON PLASTICO 6"</v>
          </cell>
          <cell r="B4709">
            <v>2800</v>
          </cell>
          <cell r="C4709" t="str">
            <v>UND</v>
          </cell>
          <cell r="D4709">
            <v>3360</v>
          </cell>
          <cell r="E4709">
            <v>537.6</v>
          </cell>
          <cell r="F4709">
            <v>3898</v>
          </cell>
        </row>
        <row r="4710">
          <cell r="A4710" t="str">
            <v>TAPON PULSADOR BRETER NEGRO</v>
          </cell>
          <cell r="B4710">
            <v>3000</v>
          </cell>
          <cell r="C4710" t="str">
            <v>UND</v>
          </cell>
          <cell r="D4710">
            <v>3600</v>
          </cell>
          <cell r="E4710">
            <v>576</v>
          </cell>
          <cell r="F4710">
            <v>4176</v>
          </cell>
        </row>
        <row r="4711">
          <cell r="A4711" t="str">
            <v>TAPON PULSADOR BRETER ROJO</v>
          </cell>
          <cell r="B4711">
            <v>3000</v>
          </cell>
          <cell r="C4711" t="str">
            <v>UND</v>
          </cell>
          <cell r="D4711">
            <v>3600</v>
          </cell>
          <cell r="E4711">
            <v>576</v>
          </cell>
          <cell r="F4711">
            <v>4176</v>
          </cell>
        </row>
        <row r="4712">
          <cell r="A4712" t="str">
            <v>TE DE 30CM</v>
          </cell>
          <cell r="B4712">
            <v>29715</v>
          </cell>
          <cell r="C4712" t="str">
            <v>UND</v>
          </cell>
          <cell r="D4712">
            <v>35658</v>
          </cell>
          <cell r="E4712">
            <v>5705.28</v>
          </cell>
          <cell r="F4712">
            <v>41363</v>
          </cell>
        </row>
        <row r="4713">
          <cell r="A4713" t="str">
            <v>TE DE 40CM</v>
          </cell>
          <cell r="B4713">
            <v>34253.80078125</v>
          </cell>
          <cell r="C4713" t="str">
            <v>UND</v>
          </cell>
          <cell r="D4713">
            <v>41104.560937499999</v>
          </cell>
          <cell r="E4713">
            <v>6576.7297499999995</v>
          </cell>
          <cell r="F4713">
            <v>47681</v>
          </cell>
        </row>
        <row r="4714">
          <cell r="A4714" t="str">
            <v>TE DE 60CM</v>
          </cell>
          <cell r="B4714">
            <v>47035.80078125</v>
          </cell>
          <cell r="C4714" t="str">
            <v>UND</v>
          </cell>
          <cell r="D4714">
            <v>56442.9609375</v>
          </cell>
          <cell r="E4714">
            <v>9030.8737500000007</v>
          </cell>
          <cell r="F4714">
            <v>65474</v>
          </cell>
        </row>
        <row r="4715">
          <cell r="A4715" t="str">
            <v>TEMPORIZADOR CRUZET 12MIN 115V CROUZET</v>
          </cell>
          <cell r="B4715">
            <v>63000</v>
          </cell>
          <cell r="C4715" t="str">
            <v>UND</v>
          </cell>
          <cell r="D4715">
            <v>75600</v>
          </cell>
          <cell r="E4715">
            <v>12096</v>
          </cell>
          <cell r="F4715">
            <v>87696</v>
          </cell>
        </row>
        <row r="4716">
          <cell r="A4716" t="str">
            <v>TEMPORIZADOR DE PENDULO ORBIS</v>
          </cell>
          <cell r="B4716">
            <v>52000</v>
          </cell>
          <cell r="C4716" t="str">
            <v>UND</v>
          </cell>
          <cell r="D4716">
            <v>62400</v>
          </cell>
          <cell r="E4716">
            <v>9984</v>
          </cell>
          <cell r="F4716">
            <v>72384</v>
          </cell>
        </row>
        <row r="4717">
          <cell r="A4717" t="str">
            <v>TEMPORIZADOR EBERLE 05-100 "</v>
          </cell>
          <cell r="B4717">
            <v>3000</v>
          </cell>
          <cell r="C4717" t="str">
            <v>UND</v>
          </cell>
          <cell r="D4717">
            <v>3600</v>
          </cell>
          <cell r="E4717">
            <v>576</v>
          </cell>
          <cell r="F4717">
            <v>4176</v>
          </cell>
        </row>
        <row r="4718">
          <cell r="A4718" t="str">
            <v>TEMPORIZADOR ELECTRONICO 1- 30" T</v>
          </cell>
          <cell r="B4718">
            <v>150000</v>
          </cell>
          <cell r="C4718" t="str">
            <v>UND</v>
          </cell>
          <cell r="D4718">
            <v>180000</v>
          </cell>
          <cell r="E4718">
            <v>28800</v>
          </cell>
          <cell r="F4718">
            <v>208800</v>
          </cell>
        </row>
        <row r="4719">
          <cell r="A4719" t="str">
            <v>TEMPORIZADOR ELECTRONICO 10-300" R</v>
          </cell>
          <cell r="B4719">
            <v>205000</v>
          </cell>
          <cell r="C4719" t="str">
            <v>UND</v>
          </cell>
          <cell r="D4719">
            <v>246000</v>
          </cell>
          <cell r="E4719">
            <v>39360</v>
          </cell>
          <cell r="F4719">
            <v>285360</v>
          </cell>
        </row>
        <row r="4720">
          <cell r="A4720" t="str">
            <v>TEMPORIZADOR ELECTRONICO 10-300" T</v>
          </cell>
          <cell r="B4720">
            <v>150000</v>
          </cell>
          <cell r="C4720" t="str">
            <v>UND</v>
          </cell>
          <cell r="D4720">
            <v>180000</v>
          </cell>
          <cell r="E4720">
            <v>28800</v>
          </cell>
          <cell r="F4720">
            <v>208800</v>
          </cell>
        </row>
        <row r="4721">
          <cell r="A4721" t="str">
            <v>TEMPORIZADOR ELECTRONICO 1-30" R</v>
          </cell>
          <cell r="B4721">
            <v>205000</v>
          </cell>
          <cell r="C4721" t="str">
            <v>UND</v>
          </cell>
          <cell r="D4721">
            <v>246000</v>
          </cell>
          <cell r="E4721">
            <v>39360</v>
          </cell>
          <cell r="F4721">
            <v>285360</v>
          </cell>
        </row>
        <row r="4722">
          <cell r="A4722" t="str">
            <v>TEMPORIZADOR ELECTRONICO 2-60" R</v>
          </cell>
          <cell r="B4722">
            <v>205000</v>
          </cell>
          <cell r="C4722" t="str">
            <v>UND</v>
          </cell>
          <cell r="D4722">
            <v>246000</v>
          </cell>
          <cell r="E4722">
            <v>39360</v>
          </cell>
          <cell r="F4722">
            <v>285360</v>
          </cell>
        </row>
        <row r="4723">
          <cell r="A4723" t="str">
            <v>TEMPORIZADOR ELECTRONICO 2-60" T</v>
          </cell>
          <cell r="B4723">
            <v>150000</v>
          </cell>
          <cell r="C4723" t="str">
            <v>UND</v>
          </cell>
          <cell r="D4723">
            <v>180000</v>
          </cell>
          <cell r="E4723">
            <v>28800</v>
          </cell>
          <cell r="F4723">
            <v>208800</v>
          </cell>
        </row>
        <row r="4724">
          <cell r="A4724" t="str">
            <v>TEMPORIZADOR REPOSO 10-180i</v>
          </cell>
          <cell r="B4724">
            <v>140000</v>
          </cell>
          <cell r="C4724" t="str">
            <v>UND</v>
          </cell>
          <cell r="D4724">
            <v>168000</v>
          </cell>
          <cell r="E4724">
            <v>26880</v>
          </cell>
          <cell r="F4724">
            <v>194880</v>
          </cell>
        </row>
        <row r="4725">
          <cell r="A4725" t="str">
            <v>TEMPORIZADOR TRABAJO 0.1-30i</v>
          </cell>
          <cell r="B4725">
            <v>140000</v>
          </cell>
          <cell r="C4725" t="str">
            <v>UND</v>
          </cell>
          <cell r="D4725">
            <v>168000</v>
          </cell>
          <cell r="E4725">
            <v>26880</v>
          </cell>
          <cell r="F4725">
            <v>194880</v>
          </cell>
        </row>
        <row r="4726">
          <cell r="A4726" t="str">
            <v>TENSOR PLASTICO CON GANCHO SIMELCA</v>
          </cell>
          <cell r="B4726">
            <v>250</v>
          </cell>
          <cell r="C4726" t="str">
            <v>UND</v>
          </cell>
          <cell r="D4726">
            <v>300</v>
          </cell>
          <cell r="E4726">
            <v>48</v>
          </cell>
          <cell r="F4726">
            <v>348</v>
          </cell>
        </row>
        <row r="4727">
          <cell r="A4727" t="str">
            <v>TENSOR TELF. 2 TONELADAS</v>
          </cell>
          <cell r="B4727">
            <v>2610</v>
          </cell>
          <cell r="C4727" t="str">
            <v>UND</v>
          </cell>
          <cell r="D4727">
            <v>3132</v>
          </cell>
          <cell r="E4727">
            <v>501.12</v>
          </cell>
          <cell r="F4727">
            <v>3633</v>
          </cell>
        </row>
        <row r="4728">
          <cell r="A4728" t="str">
            <v>TENSOR TELF. 3 TONELADAS</v>
          </cell>
          <cell r="B4728">
            <v>3949</v>
          </cell>
          <cell r="C4728" t="str">
            <v>UND</v>
          </cell>
          <cell r="D4728">
            <v>4738.8</v>
          </cell>
          <cell r="E4728">
            <v>758.20800000000008</v>
          </cell>
          <cell r="F4728">
            <v>5497</v>
          </cell>
        </row>
        <row r="4729">
          <cell r="A4729" t="str">
            <v>TENSOR TELF. 6 TONELAS</v>
          </cell>
          <cell r="B4729">
            <v>4730</v>
          </cell>
          <cell r="C4729" t="str">
            <v>UND</v>
          </cell>
          <cell r="D4729">
            <v>5676</v>
          </cell>
          <cell r="E4729">
            <v>908.16</v>
          </cell>
          <cell r="F4729">
            <v>6584</v>
          </cell>
        </row>
        <row r="4730">
          <cell r="A4730" t="str">
            <v>TENSOR TIPO MECANICO DE OJO</v>
          </cell>
          <cell r="B4730">
            <v>17136</v>
          </cell>
          <cell r="C4730" t="str">
            <v>UND</v>
          </cell>
          <cell r="D4730">
            <v>20563.2</v>
          </cell>
          <cell r="E4730">
            <v>3290.1120000000001</v>
          </cell>
          <cell r="F4730">
            <v>23853</v>
          </cell>
        </row>
        <row r="4731">
          <cell r="A4731" t="str">
            <v>TERMINAL  CONDUIT 1/2 EMT</v>
          </cell>
          <cell r="B4731">
            <v>520</v>
          </cell>
          <cell r="C4731" t="str">
            <v>UND</v>
          </cell>
          <cell r="D4731">
            <v>624</v>
          </cell>
          <cell r="E4731">
            <v>99.84</v>
          </cell>
          <cell r="F4731">
            <v>724</v>
          </cell>
        </row>
        <row r="4732">
          <cell r="A4732" t="str">
            <v>TERMINAL 15KV EXTER 3/0AWG-500MCM INCOMP</v>
          </cell>
          <cell r="B4732">
            <v>820003</v>
          </cell>
          <cell r="C4732" t="str">
            <v>UND</v>
          </cell>
          <cell r="D4732">
            <v>984003.6</v>
          </cell>
          <cell r="E4732">
            <v>157440.576</v>
          </cell>
          <cell r="F4732">
            <v>1141444</v>
          </cell>
        </row>
        <row r="4733">
          <cell r="A4733" t="str">
            <v>TERMINAL 15KV EXTERIOR  4/0AWG-500MCM</v>
          </cell>
          <cell r="B4733">
            <v>820003</v>
          </cell>
          <cell r="C4733" t="str">
            <v>UND</v>
          </cell>
          <cell r="D4733">
            <v>984003.6</v>
          </cell>
          <cell r="E4733">
            <v>157440.576</v>
          </cell>
          <cell r="F4733">
            <v>1141444</v>
          </cell>
        </row>
        <row r="4734">
          <cell r="A4734" t="str">
            <v>TERMINAL 15KV EXTERIOR 2AWG-3/0AWG</v>
          </cell>
          <cell r="B4734">
            <v>482046</v>
          </cell>
          <cell r="C4734" t="str">
            <v>UND</v>
          </cell>
          <cell r="D4734">
            <v>578455.19999999995</v>
          </cell>
          <cell r="E4734">
            <v>92552.831999999995</v>
          </cell>
          <cell r="F4734">
            <v>671008</v>
          </cell>
        </row>
        <row r="4735">
          <cell r="A4735" t="str">
            <v>TERMINAl 15KV EXTERIOR 2AWG-4/0AWG</v>
          </cell>
          <cell r="B4735">
            <v>482046</v>
          </cell>
          <cell r="C4735" t="str">
            <v>JUEGO</v>
          </cell>
          <cell r="D4735">
            <v>578455.19999999995</v>
          </cell>
          <cell r="E4735">
            <v>92552.831999999995</v>
          </cell>
          <cell r="F4735">
            <v>671008</v>
          </cell>
        </row>
        <row r="4736">
          <cell r="A4736" t="str">
            <v>TERMINAL 15KV INTERIOR 2/0AWG-500MCM</v>
          </cell>
          <cell r="B4736">
            <v>379104</v>
          </cell>
          <cell r="C4736" t="str">
            <v>JUEGO</v>
          </cell>
          <cell r="D4736">
            <v>454924.79999999999</v>
          </cell>
          <cell r="E4736">
            <v>72787.967999999993</v>
          </cell>
          <cell r="F4736">
            <v>527713</v>
          </cell>
        </row>
        <row r="4737">
          <cell r="A4737" t="str">
            <v>TERMINAL 15KV INTERIOR 2AWG-4/0AWG</v>
          </cell>
          <cell r="B4737">
            <v>250947</v>
          </cell>
          <cell r="C4737" t="str">
            <v>UND</v>
          </cell>
          <cell r="D4737">
            <v>301136.39999999997</v>
          </cell>
          <cell r="E4737">
            <v>48181.823999999993</v>
          </cell>
          <cell r="F4737">
            <v>349318</v>
          </cell>
        </row>
        <row r="4738">
          <cell r="A4738" t="str">
            <v>TERMINAL 15KV INTERIOR 4/0AWG-500MCM</v>
          </cell>
          <cell r="B4738">
            <v>379104</v>
          </cell>
          <cell r="C4738" t="str">
            <v>UND</v>
          </cell>
          <cell r="D4738">
            <v>454924.79999999999</v>
          </cell>
          <cell r="E4738">
            <v>72787.967999999993</v>
          </cell>
          <cell r="F4738">
            <v>527713</v>
          </cell>
        </row>
        <row r="4739">
          <cell r="A4739" t="str">
            <v>TERMINAL 15KV INTERIOR 500MCM-1250MCM</v>
          </cell>
          <cell r="B4739">
            <v>422544</v>
          </cell>
          <cell r="C4739" t="str">
            <v>UND</v>
          </cell>
          <cell r="D4739">
            <v>507052.79999999999</v>
          </cell>
          <cell r="E4739">
            <v>81128.448000000004</v>
          </cell>
          <cell r="F4739">
            <v>588181</v>
          </cell>
        </row>
        <row r="4740">
          <cell r="A4740" t="str">
            <v>TERMINAL 15KV INTERIOR C/CINTA 8-4/0AWG</v>
          </cell>
          <cell r="B4740">
            <v>140101</v>
          </cell>
          <cell r="C4740" t="str">
            <v>UND</v>
          </cell>
          <cell r="D4740">
            <v>168121.19999999998</v>
          </cell>
          <cell r="E4740">
            <v>26899.391999999996</v>
          </cell>
          <cell r="F4740">
            <v>195021</v>
          </cell>
        </row>
        <row r="4741">
          <cell r="A4741" t="str">
            <v>TERMINAL 15KV USO INTERIOR 4AWG-2/0AWG</v>
          </cell>
          <cell r="B4741">
            <v>250947</v>
          </cell>
          <cell r="C4741" t="str">
            <v>UND</v>
          </cell>
          <cell r="D4741">
            <v>301136.39999999997</v>
          </cell>
          <cell r="E4741">
            <v>48181.823999999993</v>
          </cell>
          <cell r="F4741">
            <v>349318</v>
          </cell>
        </row>
        <row r="4742">
          <cell r="A4742" t="str">
            <v>TERMINAL 35KV INT./EXT.2/0AWG-350MCM</v>
          </cell>
          <cell r="B4742">
            <v>1348619</v>
          </cell>
          <cell r="C4742" t="str">
            <v>UND</v>
          </cell>
          <cell r="D4742">
            <v>1618342.8</v>
          </cell>
          <cell r="E4742">
            <v>258934.84800000003</v>
          </cell>
          <cell r="F4742">
            <v>1877278</v>
          </cell>
        </row>
        <row r="4743">
          <cell r="A4743" t="str">
            <v>TERMINAL 35KV INT./EXT.2AWG-3/0AWG</v>
          </cell>
          <cell r="B4743">
            <v>1113440</v>
          </cell>
          <cell r="C4743" t="str">
            <v>UND</v>
          </cell>
          <cell r="D4743">
            <v>1336128</v>
          </cell>
          <cell r="E4743">
            <v>213780.48000000001</v>
          </cell>
          <cell r="F4743">
            <v>1549908</v>
          </cell>
        </row>
        <row r="4744">
          <cell r="A4744" t="str">
            <v>TERMINAL 35KV INT./EXT.500MCM-750MCM</v>
          </cell>
          <cell r="B4744">
            <v>2031962</v>
          </cell>
          <cell r="C4744" t="str">
            <v>UND</v>
          </cell>
          <cell r="D4744">
            <v>2438354.4</v>
          </cell>
          <cell r="E4744">
            <v>390136.70399999997</v>
          </cell>
          <cell r="F4744">
            <v>2828491</v>
          </cell>
        </row>
        <row r="4745">
          <cell r="A4745" t="str">
            <v>TERMINAL 35KV INT/EXT. 1/0AWG</v>
          </cell>
          <cell r="B4745">
            <v>1224152.5862068967</v>
          </cell>
          <cell r="C4745" t="str">
            <v>UND</v>
          </cell>
          <cell r="D4745">
            <v>1468983.1034482759</v>
          </cell>
          <cell r="E4745">
            <v>235037.29655172417</v>
          </cell>
          <cell r="F4745">
            <v>1704020</v>
          </cell>
        </row>
        <row r="4746">
          <cell r="A4746" t="str">
            <v>TERMINAL 35KV INT/EXT. 2AWG - 4/0AWG</v>
          </cell>
          <cell r="B4746">
            <v>1113440</v>
          </cell>
          <cell r="C4746" t="str">
            <v>UND</v>
          </cell>
          <cell r="D4746">
            <v>1336128</v>
          </cell>
          <cell r="E4746">
            <v>213780.48000000001</v>
          </cell>
          <cell r="F4746">
            <v>1549908</v>
          </cell>
        </row>
        <row r="4747">
          <cell r="A4747" t="str">
            <v>TERMINAL 35KV INT/EXT. 3/0 - 600MCM</v>
          </cell>
          <cell r="B4747">
            <v>1438619</v>
          </cell>
          <cell r="C4747" t="str">
            <v>UND</v>
          </cell>
          <cell r="D4747">
            <v>1726342.8</v>
          </cell>
          <cell r="E4747">
            <v>276214.848</v>
          </cell>
          <cell r="F4747">
            <v>2002558</v>
          </cell>
        </row>
        <row r="4748">
          <cell r="A4748" t="str">
            <v>TERMINAL 46KV INT./EXT.4/0AWG-300MCM</v>
          </cell>
          <cell r="B4748">
            <v>1687037</v>
          </cell>
          <cell r="C4748" t="str">
            <v>UND</v>
          </cell>
          <cell r="D4748">
            <v>2024444.4</v>
          </cell>
          <cell r="E4748">
            <v>323911.10399999999</v>
          </cell>
          <cell r="F4748">
            <v>2348356</v>
          </cell>
        </row>
        <row r="4749">
          <cell r="A4749" t="str">
            <v>TERMINAL AMARILLO TORNILLO3/16 PANDUIT</v>
          </cell>
          <cell r="B4749">
            <v>170</v>
          </cell>
          <cell r="C4749" t="str">
            <v>UND</v>
          </cell>
          <cell r="D4749">
            <v>204</v>
          </cell>
          <cell r="E4749">
            <v>32.64</v>
          </cell>
          <cell r="F4749">
            <v>237</v>
          </cell>
        </row>
        <row r="4750">
          <cell r="A4750" t="str">
            <v>TERMINAL ANILLO  8 1/4</v>
          </cell>
          <cell r="B4750">
            <v>959</v>
          </cell>
          <cell r="C4750" t="str">
            <v>UND</v>
          </cell>
          <cell r="D4750">
            <v>1150.8</v>
          </cell>
          <cell r="E4750">
            <v>184.12799999999999</v>
          </cell>
          <cell r="F4750">
            <v>1335</v>
          </cell>
        </row>
        <row r="4751">
          <cell r="A4751" t="str">
            <v>TERMINAL ANILLO 12-10  1/4</v>
          </cell>
          <cell r="B4751">
            <v>510</v>
          </cell>
          <cell r="C4751" t="str">
            <v>UND</v>
          </cell>
          <cell r="D4751">
            <v>612</v>
          </cell>
          <cell r="E4751">
            <v>97.92</v>
          </cell>
          <cell r="F4751">
            <v>710</v>
          </cell>
        </row>
        <row r="4752">
          <cell r="A4752" t="str">
            <v>TERMINAL ANILLO 12-10 3/16 PANDUIT</v>
          </cell>
          <cell r="B4752">
            <v>47.599998474121108</v>
          </cell>
          <cell r="C4752" t="str">
            <v>UND</v>
          </cell>
          <cell r="D4752">
            <v>57.11999816894533</v>
          </cell>
          <cell r="E4752">
            <v>9.1391997070312527</v>
          </cell>
          <cell r="F4752">
            <v>66</v>
          </cell>
        </row>
        <row r="4753">
          <cell r="A4753" t="str">
            <v>TERMINAL ANILLO 12-10 AWG 1/8</v>
          </cell>
          <cell r="B4753">
            <v>371</v>
          </cell>
          <cell r="C4753" t="str">
            <v>UND</v>
          </cell>
          <cell r="D4753">
            <v>445.2</v>
          </cell>
          <cell r="E4753">
            <v>71.231999999999999</v>
          </cell>
          <cell r="F4753">
            <v>516</v>
          </cell>
        </row>
        <row r="4754">
          <cell r="A4754" t="str">
            <v>TERMINAL ANILLO 12-10AWG 3/8i</v>
          </cell>
          <cell r="B4754">
            <v>366</v>
          </cell>
          <cell r="C4754" t="str">
            <v>UND</v>
          </cell>
          <cell r="D4754">
            <v>439.2</v>
          </cell>
          <cell r="E4754">
            <v>70.272000000000006</v>
          </cell>
          <cell r="F4754">
            <v>509</v>
          </cell>
        </row>
        <row r="4755">
          <cell r="A4755" t="str">
            <v>TERMINAL ANILLO 12-10AWG 5/16i</v>
          </cell>
          <cell r="B4755">
            <v>371</v>
          </cell>
          <cell r="C4755" t="str">
            <v>UND</v>
          </cell>
          <cell r="D4755">
            <v>445.2</v>
          </cell>
          <cell r="E4755">
            <v>71.231999999999999</v>
          </cell>
          <cell r="F4755">
            <v>516</v>
          </cell>
        </row>
        <row r="4756">
          <cell r="A4756" t="str">
            <v>TERMINAL ANILLO 16-14 3/16 PANDUIT</v>
          </cell>
          <cell r="B4756">
            <v>54.599998474121108</v>
          </cell>
          <cell r="C4756" t="str">
            <v>UND</v>
          </cell>
          <cell r="D4756">
            <v>65.519998168945321</v>
          </cell>
          <cell r="E4756">
            <v>10.483199707031252</v>
          </cell>
          <cell r="F4756">
            <v>76</v>
          </cell>
        </row>
        <row r="4757">
          <cell r="A4757" t="str">
            <v>TERMINAL ANILLO 16-14AWG 1/4i</v>
          </cell>
          <cell r="B4757">
            <v>352</v>
          </cell>
          <cell r="C4757" t="str">
            <v>UND</v>
          </cell>
          <cell r="D4757">
            <v>422.4</v>
          </cell>
          <cell r="E4757">
            <v>67.584000000000003</v>
          </cell>
          <cell r="F4757">
            <v>490</v>
          </cell>
        </row>
        <row r="4758">
          <cell r="A4758" t="str">
            <v>TERMINAL ANILLO 16-14AWG 1/8i</v>
          </cell>
          <cell r="B4758">
            <v>288</v>
          </cell>
          <cell r="C4758" t="str">
            <v>UND</v>
          </cell>
          <cell r="D4758">
            <v>345.59999999999997</v>
          </cell>
          <cell r="E4758">
            <v>55.295999999999992</v>
          </cell>
          <cell r="F4758">
            <v>401</v>
          </cell>
        </row>
        <row r="4759">
          <cell r="A4759" t="str">
            <v>TERMINAL ANILLO 16-14AWG 3/16i</v>
          </cell>
          <cell r="B4759">
            <v>304</v>
          </cell>
          <cell r="C4759" t="str">
            <v>UND</v>
          </cell>
          <cell r="D4759">
            <v>364.8</v>
          </cell>
          <cell r="E4759">
            <v>58.368000000000002</v>
          </cell>
          <cell r="F4759">
            <v>423</v>
          </cell>
        </row>
        <row r="4760">
          <cell r="A4760" t="str">
            <v>TERMINAL ANILLO 16-14AWG 5/32i</v>
          </cell>
          <cell r="B4760">
            <v>299</v>
          </cell>
          <cell r="C4760" t="str">
            <v>UND</v>
          </cell>
          <cell r="D4760">
            <v>358.8</v>
          </cell>
          <cell r="E4760">
            <v>57.408000000000001</v>
          </cell>
          <cell r="F4760">
            <v>416</v>
          </cell>
        </row>
        <row r="4761">
          <cell r="A4761" t="str">
            <v>TERMINAL ANILLO 22-18AWG 3/16i</v>
          </cell>
          <cell r="B4761">
            <v>229</v>
          </cell>
          <cell r="C4761" t="str">
            <v>UND</v>
          </cell>
          <cell r="D4761">
            <v>274.8</v>
          </cell>
          <cell r="E4761">
            <v>43.968000000000004</v>
          </cell>
          <cell r="F4761">
            <v>319</v>
          </cell>
        </row>
        <row r="4762">
          <cell r="A4762" t="str">
            <v>TERMINAL ANILLO 22-18AWG 5/32iAWG</v>
          </cell>
          <cell r="B4762">
            <v>189</v>
          </cell>
          <cell r="C4762" t="str">
            <v>UND</v>
          </cell>
          <cell r="D4762">
            <v>226.79999999999998</v>
          </cell>
          <cell r="E4762">
            <v>36.287999999999997</v>
          </cell>
          <cell r="F4762">
            <v>263</v>
          </cell>
        </row>
        <row r="4763">
          <cell r="A4763" t="str">
            <v>TERMINAL AUTOMOTRIZ OJO PEQUEÑO</v>
          </cell>
          <cell r="B4763">
            <v>3000</v>
          </cell>
          <cell r="C4763" t="str">
            <v>UND</v>
          </cell>
          <cell r="D4763">
            <v>3600</v>
          </cell>
          <cell r="E4763">
            <v>576</v>
          </cell>
          <cell r="F4763">
            <v>4176</v>
          </cell>
        </row>
        <row r="4764">
          <cell r="A4764" t="str">
            <v>TERMINAL AUTOMOTRIZ OJO PEQUEÑO</v>
          </cell>
          <cell r="B4764">
            <v>3000</v>
          </cell>
          <cell r="C4764" t="str">
            <v>UND</v>
          </cell>
          <cell r="D4764">
            <v>3600</v>
          </cell>
          <cell r="E4764">
            <v>576</v>
          </cell>
          <cell r="F4764">
            <v>4176</v>
          </cell>
        </row>
        <row r="4765">
          <cell r="A4765" t="str">
            <v>TERMINAL AUTOMOTRIZ TIPO HEMBRA</v>
          </cell>
          <cell r="B4765">
            <v>3000</v>
          </cell>
          <cell r="C4765" t="str">
            <v>UND</v>
          </cell>
          <cell r="D4765">
            <v>3600</v>
          </cell>
          <cell r="E4765">
            <v>576</v>
          </cell>
          <cell r="F4765">
            <v>4176</v>
          </cell>
        </row>
        <row r="4766">
          <cell r="A4766" t="str">
            <v>TERMINAL AUTOMOTRIZ TIPO MACHO</v>
          </cell>
          <cell r="B4766">
            <v>3000</v>
          </cell>
          <cell r="C4766" t="str">
            <v>UND</v>
          </cell>
          <cell r="D4766">
            <v>3600</v>
          </cell>
          <cell r="E4766">
            <v>576</v>
          </cell>
          <cell r="F4766">
            <v>4176</v>
          </cell>
        </row>
        <row r="4767">
          <cell r="A4767" t="str">
            <v>TERMINAL CABLE 12AWG NARANJA</v>
          </cell>
          <cell r="B4767">
            <v>31000</v>
          </cell>
          <cell r="C4767" t="str">
            <v>UND</v>
          </cell>
          <cell r="D4767">
            <v>37200</v>
          </cell>
          <cell r="E4767">
            <v>5952</v>
          </cell>
          <cell r="F4767">
            <v>43152</v>
          </cell>
        </row>
        <row r="4768">
          <cell r="A4768" t="str">
            <v>TERMINAL CABLE TELEF.T/ AMERICANO RJ-45</v>
          </cell>
          <cell r="B4768">
            <v>845</v>
          </cell>
          <cell r="C4768" t="str">
            <v>UND</v>
          </cell>
          <cell r="D4768">
            <v>1014</v>
          </cell>
          <cell r="E4768">
            <v>162.24</v>
          </cell>
          <cell r="F4768">
            <v>1176</v>
          </cell>
        </row>
        <row r="4769">
          <cell r="A4769" t="str">
            <v>TERMINAL COA T.V. AMER + TOMA TELE AMERI</v>
          </cell>
          <cell r="B4769">
            <v>7050</v>
          </cell>
          <cell r="C4769" t="str">
            <v>UND</v>
          </cell>
          <cell r="D4769">
            <v>8460</v>
          </cell>
          <cell r="E4769">
            <v>1353.6000000000001</v>
          </cell>
          <cell r="F4769">
            <v>9814</v>
          </cell>
        </row>
        <row r="4770">
          <cell r="A4770" t="str">
            <v>TERMINAL COA T.V. AMER + TOMA TELE COLOM</v>
          </cell>
          <cell r="B4770">
            <v>5020</v>
          </cell>
          <cell r="C4770" t="str">
            <v>UND</v>
          </cell>
          <cell r="D4770">
            <v>6024</v>
          </cell>
          <cell r="E4770">
            <v>963.84</v>
          </cell>
          <cell r="F4770">
            <v>6988</v>
          </cell>
        </row>
        <row r="4771">
          <cell r="A4771" t="str">
            <v>TERMINAL COAXIAL</v>
          </cell>
          <cell r="B4771">
            <v>86.800003051757798</v>
          </cell>
          <cell r="C4771" t="str">
            <v>UND</v>
          </cell>
          <cell r="D4771">
            <v>104.16000366210936</v>
          </cell>
          <cell r="E4771">
            <v>16.665600585937497</v>
          </cell>
          <cell r="F4771">
            <v>121</v>
          </cell>
        </row>
        <row r="4772">
          <cell r="A4772" t="str">
            <v>TERMINAL COAXIAL T.V. AMERICANA MARFIL</v>
          </cell>
          <cell r="B4772">
            <v>1080</v>
          </cell>
          <cell r="C4772" t="str">
            <v>UND</v>
          </cell>
          <cell r="D4772">
            <v>1296</v>
          </cell>
          <cell r="E4772">
            <v>207.36</v>
          </cell>
          <cell r="F4772">
            <v>1503</v>
          </cell>
        </row>
        <row r="4773">
          <cell r="A4773" t="str">
            <v>TERMINAL CONDUIT EMT- 3/4</v>
          </cell>
          <cell r="B4773">
            <v>446</v>
          </cell>
          <cell r="C4773" t="str">
            <v>UND</v>
          </cell>
          <cell r="D4773">
            <v>535.19999999999993</v>
          </cell>
          <cell r="E4773">
            <v>85.631999999999991</v>
          </cell>
          <cell r="F4773">
            <v>621</v>
          </cell>
        </row>
        <row r="4774">
          <cell r="A4774" t="str">
            <v>TERMINAL CONDUIT PVC 1"</v>
          </cell>
          <cell r="B4774">
            <v>397</v>
          </cell>
          <cell r="C4774" t="str">
            <v>UND</v>
          </cell>
          <cell r="D4774">
            <v>476.4</v>
          </cell>
          <cell r="E4774">
            <v>76.224000000000004</v>
          </cell>
          <cell r="F4774">
            <v>553</v>
          </cell>
        </row>
        <row r="4775">
          <cell r="A4775" t="str">
            <v>TERMINAL CONDUIT PVC 1/2"</v>
          </cell>
          <cell r="B4775">
            <v>120</v>
          </cell>
          <cell r="C4775" t="str">
            <v>UND</v>
          </cell>
          <cell r="D4775">
            <v>144</v>
          </cell>
          <cell r="E4775">
            <v>23.04</v>
          </cell>
          <cell r="F4775">
            <v>167</v>
          </cell>
        </row>
        <row r="4776">
          <cell r="A4776" t="str">
            <v>TERMINAL CONDUIT PVC 11/2"</v>
          </cell>
          <cell r="B4776">
            <v>1296</v>
          </cell>
          <cell r="C4776" t="str">
            <v>UND</v>
          </cell>
          <cell r="D4776">
            <v>1555.2</v>
          </cell>
          <cell r="E4776">
            <v>248.83200000000002</v>
          </cell>
          <cell r="F4776">
            <v>1804</v>
          </cell>
        </row>
        <row r="4777">
          <cell r="A4777" t="str">
            <v>TERMINAL CONDUIT PVC 11/4"</v>
          </cell>
          <cell r="B4777">
            <v>1221</v>
          </cell>
          <cell r="C4777" t="str">
            <v>UND</v>
          </cell>
          <cell r="D4777">
            <v>1465.2</v>
          </cell>
          <cell r="E4777">
            <v>234.43200000000002</v>
          </cell>
          <cell r="F4777">
            <v>1700</v>
          </cell>
        </row>
        <row r="4778">
          <cell r="A4778" t="str">
            <v>TERMINAL CONDUIT PVC 2" SIN CONTRATUERCA</v>
          </cell>
          <cell r="B4778">
            <v>3500</v>
          </cell>
          <cell r="C4778" t="str">
            <v>UND</v>
          </cell>
          <cell r="D4778">
            <v>4200</v>
          </cell>
          <cell r="E4778">
            <v>672</v>
          </cell>
          <cell r="F4778">
            <v>4872</v>
          </cell>
        </row>
        <row r="4779">
          <cell r="A4779" t="str">
            <v>TERMINAL CONDUIT PVC 3"</v>
          </cell>
          <cell r="B4779">
            <v>3700</v>
          </cell>
          <cell r="C4779" t="str">
            <v>UND</v>
          </cell>
          <cell r="D4779">
            <v>4440</v>
          </cell>
          <cell r="E4779">
            <v>710.4</v>
          </cell>
          <cell r="F4779">
            <v>5150</v>
          </cell>
        </row>
        <row r="4780">
          <cell r="A4780" t="str">
            <v>TERMINAL CONDUIT PVC 3/4"</v>
          </cell>
          <cell r="B4780">
            <v>160</v>
          </cell>
          <cell r="C4780" t="str">
            <v>UND</v>
          </cell>
          <cell r="D4780">
            <v>192</v>
          </cell>
          <cell r="E4780">
            <v>30.72</v>
          </cell>
          <cell r="F4780">
            <v>223</v>
          </cell>
        </row>
        <row r="4781">
          <cell r="A4781" t="str">
            <v>TERMINAL DOBLE TORNILLO 2X300A</v>
          </cell>
          <cell r="B4781">
            <v>9294.599609375</v>
          </cell>
          <cell r="C4781" t="str">
            <v>UND</v>
          </cell>
          <cell r="D4781">
            <v>11153.51953125</v>
          </cell>
          <cell r="E4781">
            <v>1784.5631250000001</v>
          </cell>
          <cell r="F4781">
            <v>12938</v>
          </cell>
        </row>
        <row r="4782">
          <cell r="A4782" t="str">
            <v>TERMINAL DOBLE TORNILLO 2X400A</v>
          </cell>
          <cell r="B4782">
            <v>12597.200195312502</v>
          </cell>
          <cell r="C4782" t="str">
            <v>UND</v>
          </cell>
          <cell r="D4782">
            <v>15116.640234375001</v>
          </cell>
          <cell r="E4782">
            <v>2418.6624375000001</v>
          </cell>
          <cell r="F4782">
            <v>17535</v>
          </cell>
        </row>
        <row r="4783">
          <cell r="A4783" t="str">
            <v>TERMINAL EN U 10-12 3/163CALIY</v>
          </cell>
          <cell r="B4783">
            <v>79.800003051757798</v>
          </cell>
          <cell r="C4783" t="str">
            <v>UND</v>
          </cell>
          <cell r="D4783">
            <v>95.760003662109355</v>
          </cell>
          <cell r="E4783">
            <v>15.321600585937498</v>
          </cell>
          <cell r="F4783">
            <v>111</v>
          </cell>
        </row>
        <row r="4784">
          <cell r="A4784" t="str">
            <v>TERMINAL EN U 12-10 3/16 PANDUIT</v>
          </cell>
          <cell r="B4784">
            <v>47.599998474121108</v>
          </cell>
          <cell r="C4784" t="str">
            <v>UND</v>
          </cell>
          <cell r="D4784">
            <v>57.11999816894533</v>
          </cell>
          <cell r="E4784">
            <v>9.1391997070312527</v>
          </cell>
          <cell r="F4784">
            <v>66</v>
          </cell>
        </row>
        <row r="4785">
          <cell r="A4785" t="str">
            <v>TERMINAL EN U 16-14 1/8 CALY</v>
          </cell>
          <cell r="B4785">
            <v>46.200000762939503</v>
          </cell>
          <cell r="C4785" t="str">
            <v>UND</v>
          </cell>
          <cell r="D4785">
            <v>55.440000915527399</v>
          </cell>
          <cell r="E4785">
            <v>8.8704001464843838</v>
          </cell>
          <cell r="F4785">
            <v>64</v>
          </cell>
        </row>
        <row r="4786">
          <cell r="A4786" t="str">
            <v>TERMINAL EN U 16-14 1/8 PANDUIT</v>
          </cell>
          <cell r="B4786">
            <v>54.599998474121108</v>
          </cell>
          <cell r="C4786" t="str">
            <v>UND</v>
          </cell>
          <cell r="D4786">
            <v>65.519998168945321</v>
          </cell>
          <cell r="E4786">
            <v>10.483199707031252</v>
          </cell>
          <cell r="F4786">
            <v>76</v>
          </cell>
        </row>
        <row r="4787">
          <cell r="A4787" t="str">
            <v>TERMINAL EN U 16-14 3/16 PANDUIT</v>
          </cell>
          <cell r="B4787">
            <v>54.599998474121108</v>
          </cell>
          <cell r="C4787" t="str">
            <v>UND</v>
          </cell>
          <cell r="D4787">
            <v>65.519998168945321</v>
          </cell>
          <cell r="E4787">
            <v>10.483199707031252</v>
          </cell>
          <cell r="F4787">
            <v>76</v>
          </cell>
        </row>
        <row r="4788">
          <cell r="A4788" t="str">
            <v>TERMINAL EN U 18-22 1/8 CALY</v>
          </cell>
          <cell r="B4788">
            <v>50.400001525878899</v>
          </cell>
          <cell r="C4788" t="str">
            <v>UND</v>
          </cell>
          <cell r="D4788">
            <v>60.480001831054679</v>
          </cell>
          <cell r="E4788">
            <v>9.676800292968748</v>
          </cell>
          <cell r="F4788">
            <v>70</v>
          </cell>
        </row>
        <row r="4789">
          <cell r="A4789" t="str">
            <v>TERMINAL EN U 18-22 1/8 PANDUIT</v>
          </cell>
          <cell r="B4789">
            <v>50.400001525878899</v>
          </cell>
          <cell r="C4789" t="str">
            <v>UND</v>
          </cell>
          <cell r="D4789">
            <v>60.480001831054679</v>
          </cell>
          <cell r="E4789">
            <v>9.676800292968748</v>
          </cell>
          <cell r="F4789">
            <v>70</v>
          </cell>
        </row>
        <row r="4790">
          <cell r="A4790" t="str">
            <v>TERMINAL EN U 18-22 3/16 CALY</v>
          </cell>
          <cell r="B4790">
            <v>40.599998474121108</v>
          </cell>
          <cell r="C4790" t="str">
            <v>UND</v>
          </cell>
          <cell r="D4790">
            <v>48.719998168945331</v>
          </cell>
          <cell r="E4790">
            <v>7.7951997070312533</v>
          </cell>
          <cell r="F4790">
            <v>57</v>
          </cell>
        </row>
        <row r="4791">
          <cell r="A4791" t="str">
            <v>TERMINAL EN U DE PRESION 16-14</v>
          </cell>
          <cell r="B4791">
            <v>90</v>
          </cell>
          <cell r="C4791" t="str">
            <v>UND</v>
          </cell>
          <cell r="D4791">
            <v>108</v>
          </cell>
          <cell r="E4791">
            <v>17.28</v>
          </cell>
          <cell r="F4791">
            <v>125</v>
          </cell>
        </row>
        <row r="4792">
          <cell r="A4792" t="str">
            <v>TERMINAL EN U DE PRESION 16-14 1/8</v>
          </cell>
          <cell r="B4792">
            <v>296</v>
          </cell>
          <cell r="C4792" t="str">
            <v>UND</v>
          </cell>
          <cell r="D4792">
            <v>355.2</v>
          </cell>
          <cell r="E4792">
            <v>56.832000000000001</v>
          </cell>
          <cell r="F4792">
            <v>412</v>
          </cell>
        </row>
        <row r="4793">
          <cell r="A4793" t="str">
            <v>TERMINAL EN U DE PRESION 16-14 3/16</v>
          </cell>
          <cell r="B4793">
            <v>334</v>
          </cell>
          <cell r="C4793" t="str">
            <v>UND</v>
          </cell>
          <cell r="D4793">
            <v>400.8</v>
          </cell>
          <cell r="E4793">
            <v>64.128</v>
          </cell>
          <cell r="F4793">
            <v>465</v>
          </cell>
        </row>
        <row r="4794">
          <cell r="A4794" t="str">
            <v>TERMINAL GALVANIZADA DE 1/2"</v>
          </cell>
          <cell r="B4794">
            <v>200</v>
          </cell>
          <cell r="C4794" t="str">
            <v>UND</v>
          </cell>
          <cell r="D4794">
            <v>240</v>
          </cell>
          <cell r="E4794">
            <v>38.4</v>
          </cell>
          <cell r="F4794">
            <v>278</v>
          </cell>
        </row>
        <row r="4795">
          <cell r="A4795" t="str">
            <v>TERMINAL HEMBRA 10-12 CALY</v>
          </cell>
          <cell r="B4795">
            <v>60.200000762939503</v>
          </cell>
          <cell r="C4795" t="str">
            <v>UND</v>
          </cell>
          <cell r="D4795">
            <v>72.240000915527403</v>
          </cell>
          <cell r="E4795">
            <v>11.558400146484384</v>
          </cell>
          <cell r="F4795">
            <v>84</v>
          </cell>
        </row>
        <row r="4796">
          <cell r="A4796" t="str">
            <v>TERMINAL HEMBRA 16-14 TOTALMENTE AISLADA</v>
          </cell>
          <cell r="B4796">
            <v>3000</v>
          </cell>
          <cell r="C4796" t="str">
            <v>UND</v>
          </cell>
          <cell r="D4796">
            <v>3600</v>
          </cell>
          <cell r="E4796">
            <v>576</v>
          </cell>
          <cell r="F4796">
            <v>4176</v>
          </cell>
        </row>
        <row r="4797">
          <cell r="A4797" t="str">
            <v>TERMINAL HEMBRA 18-22 CALY</v>
          </cell>
          <cell r="B4797">
            <v>39.200000762939503</v>
          </cell>
          <cell r="C4797" t="str">
            <v>UND</v>
          </cell>
          <cell r="D4797">
            <v>47.040000915527401</v>
          </cell>
          <cell r="E4797">
            <v>7.5264001464843844</v>
          </cell>
          <cell r="F4797">
            <v>55</v>
          </cell>
        </row>
        <row r="4798">
          <cell r="A4798" t="str">
            <v>TERMINAL HEMBRA BARRIL 16 A 14AWG</v>
          </cell>
          <cell r="B4798">
            <v>326</v>
          </cell>
          <cell r="C4798" t="str">
            <v>UND</v>
          </cell>
          <cell r="D4798">
            <v>391.2</v>
          </cell>
          <cell r="E4798">
            <v>62.591999999999999</v>
          </cell>
          <cell r="F4798">
            <v>454</v>
          </cell>
        </row>
        <row r="4799">
          <cell r="A4799" t="str">
            <v>TERMINAL HEMBRA BARRIL 16 A 14AWG</v>
          </cell>
          <cell r="B4799">
            <v>370</v>
          </cell>
          <cell r="C4799" t="str">
            <v>UND</v>
          </cell>
          <cell r="D4799">
            <v>444</v>
          </cell>
          <cell r="E4799">
            <v>71.040000000000006</v>
          </cell>
          <cell r="F4799">
            <v>515</v>
          </cell>
        </row>
        <row r="4800">
          <cell r="A4800" t="str">
            <v>TERMINAL HEMBRA NYLON 16 A 14AWG</v>
          </cell>
          <cell r="B4800">
            <v>308</v>
          </cell>
          <cell r="C4800" t="str">
            <v>UND</v>
          </cell>
          <cell r="D4800">
            <v>369.59999999999997</v>
          </cell>
          <cell r="E4800">
            <v>59.135999999999996</v>
          </cell>
          <cell r="F4800">
            <v>429</v>
          </cell>
        </row>
        <row r="4801">
          <cell r="A4801" t="str">
            <v>TERMINAL HEMBRA NYLON 22 A 18AWG</v>
          </cell>
          <cell r="B4801">
            <v>246</v>
          </cell>
          <cell r="C4801" t="str">
            <v>UND</v>
          </cell>
          <cell r="D4801">
            <v>295.2</v>
          </cell>
          <cell r="E4801">
            <v>47.231999999999999</v>
          </cell>
          <cell r="F4801">
            <v>342</v>
          </cell>
        </row>
        <row r="4802">
          <cell r="A4802" t="str">
            <v>TERMINAL MACHO 10-12 CALY</v>
          </cell>
          <cell r="B4802">
            <v>51.799999237060604</v>
          </cell>
          <cell r="C4802" t="str">
            <v>UND</v>
          </cell>
          <cell r="D4802">
            <v>62.159999084472723</v>
          </cell>
          <cell r="E4802">
            <v>9.9455998535156365</v>
          </cell>
          <cell r="F4802">
            <v>72</v>
          </cell>
        </row>
        <row r="4803">
          <cell r="A4803" t="str">
            <v>TERMINAL MACHO 12-10</v>
          </cell>
          <cell r="B4803">
            <v>406</v>
          </cell>
          <cell r="C4803" t="str">
            <v>UND</v>
          </cell>
          <cell r="D4803">
            <v>487.2</v>
          </cell>
          <cell r="E4803">
            <v>77.951999999999998</v>
          </cell>
          <cell r="F4803">
            <v>565</v>
          </cell>
        </row>
        <row r="4804">
          <cell r="A4804" t="str">
            <v>TERMINAL MACHO 16-14 CALY</v>
          </cell>
          <cell r="B4804">
            <v>46.200000762939503</v>
          </cell>
          <cell r="C4804" t="str">
            <v>UND</v>
          </cell>
          <cell r="D4804">
            <v>55.440000915527399</v>
          </cell>
          <cell r="E4804">
            <v>8.8704001464843838</v>
          </cell>
          <cell r="F4804">
            <v>64</v>
          </cell>
        </row>
        <row r="4805">
          <cell r="A4805" t="str">
            <v>TERMINAL MACHO 16-14 TOTAL AISL</v>
          </cell>
          <cell r="B4805">
            <v>2000</v>
          </cell>
          <cell r="C4805" t="str">
            <v>UND</v>
          </cell>
          <cell r="D4805">
            <v>2400</v>
          </cell>
          <cell r="E4805">
            <v>384</v>
          </cell>
          <cell r="F4805">
            <v>2784</v>
          </cell>
        </row>
        <row r="4806">
          <cell r="A4806" t="str">
            <v>TERMINAL MACHO 18-22 CALY</v>
          </cell>
          <cell r="B4806">
            <v>46.200000762939503</v>
          </cell>
          <cell r="C4806" t="str">
            <v>UND</v>
          </cell>
          <cell r="D4806">
            <v>55.440000915527399</v>
          </cell>
          <cell r="E4806">
            <v>8.8704001464843838</v>
          </cell>
          <cell r="F4806">
            <v>64</v>
          </cell>
        </row>
        <row r="4807">
          <cell r="A4807" t="str">
            <v>TERMINAL MACHO 22-18</v>
          </cell>
          <cell r="B4807">
            <v>365</v>
          </cell>
          <cell r="C4807" t="str">
            <v>UND</v>
          </cell>
          <cell r="D4807">
            <v>438</v>
          </cell>
          <cell r="E4807">
            <v>70.08</v>
          </cell>
          <cell r="F4807">
            <v>508</v>
          </cell>
        </row>
        <row r="4808">
          <cell r="A4808" t="str">
            <v>TERMINAL MACHO BARRIL 12 A 10AWG</v>
          </cell>
          <cell r="B4808">
            <v>317</v>
          </cell>
          <cell r="C4808" t="str">
            <v>UND</v>
          </cell>
          <cell r="D4808">
            <v>380.4</v>
          </cell>
          <cell r="E4808">
            <v>60.863999999999997</v>
          </cell>
          <cell r="F4808">
            <v>441</v>
          </cell>
        </row>
        <row r="4809">
          <cell r="A4809" t="str">
            <v>TERMINAL MACHO BARRIL 16 A 14AWG</v>
          </cell>
          <cell r="B4809">
            <v>256</v>
          </cell>
          <cell r="C4809" t="str">
            <v>UND</v>
          </cell>
          <cell r="D4809">
            <v>307.2</v>
          </cell>
          <cell r="E4809">
            <v>49.152000000000001</v>
          </cell>
          <cell r="F4809">
            <v>356</v>
          </cell>
        </row>
        <row r="4810">
          <cell r="A4810" t="str">
            <v>TERMINAL MACHO NYLON 16 A 14AWG</v>
          </cell>
          <cell r="B4810">
            <v>466</v>
          </cell>
          <cell r="C4810" t="str">
            <v>UND</v>
          </cell>
          <cell r="D4810">
            <v>559.19999999999993</v>
          </cell>
          <cell r="E4810">
            <v>89.471999999999994</v>
          </cell>
          <cell r="F4810">
            <v>649</v>
          </cell>
        </row>
        <row r="4811">
          <cell r="A4811" t="str">
            <v>TERMINAL MACHO TOTALMENTE AISLADO 16-14</v>
          </cell>
          <cell r="B4811">
            <v>51.799999237060604</v>
          </cell>
          <cell r="C4811" t="str">
            <v>UND</v>
          </cell>
          <cell r="D4811">
            <v>62.159999084472723</v>
          </cell>
          <cell r="E4811">
            <v>9.9455998535156365</v>
          </cell>
          <cell r="F4811">
            <v>72</v>
          </cell>
        </row>
        <row r="4812">
          <cell r="A4812" t="str">
            <v>TERMINAL OJO  18-22 3/16 CALY</v>
          </cell>
          <cell r="B4812">
            <v>3000</v>
          </cell>
          <cell r="C4812" t="str">
            <v>UND</v>
          </cell>
          <cell r="D4812">
            <v>3600</v>
          </cell>
          <cell r="E4812">
            <v>576</v>
          </cell>
          <cell r="F4812">
            <v>4176</v>
          </cell>
        </row>
        <row r="4813">
          <cell r="A4813" t="str">
            <v>TERMINAL OJO 10-12 1/8 PANDUIT</v>
          </cell>
          <cell r="B4813">
            <v>82.599998474121094</v>
          </cell>
          <cell r="C4813" t="str">
            <v>UND</v>
          </cell>
          <cell r="D4813">
            <v>99.119998168945315</v>
          </cell>
          <cell r="E4813">
            <v>15.859199707031252</v>
          </cell>
          <cell r="F4813">
            <v>115</v>
          </cell>
        </row>
        <row r="4814">
          <cell r="A4814" t="str">
            <v>TERMINAL OJO 12-10</v>
          </cell>
          <cell r="B4814">
            <v>151</v>
          </cell>
          <cell r="C4814" t="str">
            <v>UND</v>
          </cell>
          <cell r="D4814">
            <v>181.2</v>
          </cell>
          <cell r="E4814">
            <v>28.991999999999997</v>
          </cell>
          <cell r="F4814">
            <v>210</v>
          </cell>
        </row>
        <row r="4815">
          <cell r="A4815" t="str">
            <v>TERMINAL OJO 16-14 1/8 CALU\Y</v>
          </cell>
          <cell r="B4815">
            <v>100</v>
          </cell>
          <cell r="C4815" t="str">
            <v>UND</v>
          </cell>
          <cell r="D4815">
            <v>120</v>
          </cell>
          <cell r="E4815">
            <v>19.2</v>
          </cell>
          <cell r="F4815">
            <v>139</v>
          </cell>
        </row>
        <row r="4816">
          <cell r="A4816" t="str">
            <v>TERMINAL OJO 16-14 3/16 CALY</v>
          </cell>
          <cell r="B4816">
            <v>47.599998474121108</v>
          </cell>
          <cell r="C4816" t="str">
            <v>UND</v>
          </cell>
          <cell r="D4816">
            <v>57.11999816894533</v>
          </cell>
          <cell r="E4816">
            <v>9.1391997070312527</v>
          </cell>
          <cell r="F4816">
            <v>66</v>
          </cell>
        </row>
        <row r="4817">
          <cell r="A4817" t="str">
            <v>TERMINAL OJO 18-22 1/8 PANDUIT</v>
          </cell>
          <cell r="B4817">
            <v>50.400001525878899</v>
          </cell>
          <cell r="C4817" t="str">
            <v>UND</v>
          </cell>
          <cell r="D4817">
            <v>60.480001831054679</v>
          </cell>
          <cell r="E4817">
            <v>9.676800292968748</v>
          </cell>
          <cell r="F4817">
            <v>70</v>
          </cell>
        </row>
        <row r="4818">
          <cell r="A4818" t="str">
            <v>TERMINAL OVALADA 10 A 12AWG 1/8-3/16i</v>
          </cell>
          <cell r="B4818">
            <v>419</v>
          </cell>
          <cell r="C4818" t="str">
            <v>UND</v>
          </cell>
          <cell r="D4818">
            <v>502.79999999999995</v>
          </cell>
          <cell r="E4818">
            <v>80.447999999999993</v>
          </cell>
          <cell r="F4818">
            <v>583</v>
          </cell>
        </row>
        <row r="4819">
          <cell r="A4819" t="str">
            <v>TERMINAL OVALADO 16 A 14AWG 1/8-3/16i</v>
          </cell>
          <cell r="B4819">
            <v>419</v>
          </cell>
          <cell r="C4819" t="str">
            <v>UND</v>
          </cell>
          <cell r="D4819">
            <v>502.79999999999995</v>
          </cell>
          <cell r="E4819">
            <v>80.447999999999993</v>
          </cell>
          <cell r="F4819">
            <v>583</v>
          </cell>
        </row>
        <row r="4820">
          <cell r="A4820" t="str">
            <v>TERMINAL OVALADO 22 A 18 1/8-3/16i</v>
          </cell>
          <cell r="B4820">
            <v>300</v>
          </cell>
          <cell r="C4820" t="str">
            <v>UND</v>
          </cell>
          <cell r="D4820">
            <v>360</v>
          </cell>
          <cell r="E4820">
            <v>57.6</v>
          </cell>
          <cell r="F4820">
            <v>418</v>
          </cell>
        </row>
        <row r="4821">
          <cell r="A4821" t="str">
            <v>TERMINAL P/BREAKER 3TA400K CAL:3/0-250</v>
          </cell>
          <cell r="B4821">
            <v>16500</v>
          </cell>
          <cell r="C4821" t="str">
            <v>UND</v>
          </cell>
          <cell r="D4821">
            <v>19800</v>
          </cell>
          <cell r="E4821">
            <v>3168</v>
          </cell>
          <cell r="F4821">
            <v>22968</v>
          </cell>
        </row>
        <row r="4822">
          <cell r="A4822" t="str">
            <v>TERMINAL P/BREAKER 3TA603LDK CAL:500-750</v>
          </cell>
          <cell r="B4822">
            <v>16500</v>
          </cell>
          <cell r="C4822" t="str">
            <v>UND</v>
          </cell>
          <cell r="D4822">
            <v>19800</v>
          </cell>
          <cell r="E4822">
            <v>3168</v>
          </cell>
          <cell r="F4822">
            <v>22968</v>
          </cell>
        </row>
        <row r="4823">
          <cell r="A4823" t="str">
            <v>TERMINAL P/BREAKER T600LA</v>
          </cell>
          <cell r="B4823">
            <v>18700</v>
          </cell>
          <cell r="C4823" t="str">
            <v>UND</v>
          </cell>
          <cell r="D4823">
            <v>22440</v>
          </cell>
          <cell r="E4823">
            <v>3590.4</v>
          </cell>
          <cell r="F4823">
            <v>26030</v>
          </cell>
        </row>
        <row r="4824">
          <cell r="A4824" t="str">
            <v>TERMINAL P/BREAKER TA1200NBNB1 4/0-500MC</v>
          </cell>
          <cell r="B4824">
            <v>16500</v>
          </cell>
          <cell r="C4824" t="str">
            <v>UND</v>
          </cell>
          <cell r="D4824">
            <v>19800</v>
          </cell>
          <cell r="E4824">
            <v>3168</v>
          </cell>
          <cell r="F4824">
            <v>22968</v>
          </cell>
        </row>
        <row r="4825">
          <cell r="A4825" t="str">
            <v>TERMINAL P/BREAKER TA1600RD</v>
          </cell>
          <cell r="B4825">
            <v>16500</v>
          </cell>
          <cell r="C4825" t="str">
            <v>UND</v>
          </cell>
          <cell r="D4825">
            <v>19800</v>
          </cell>
          <cell r="E4825">
            <v>3168</v>
          </cell>
          <cell r="F4825">
            <v>22968</v>
          </cell>
        </row>
        <row r="4826">
          <cell r="A4826" t="str">
            <v>TERMINAL P/BREAKER TA603LD 500-750MCM</v>
          </cell>
          <cell r="B4826">
            <v>16500</v>
          </cell>
          <cell r="C4826" t="str">
            <v>UND</v>
          </cell>
          <cell r="D4826">
            <v>19800</v>
          </cell>
          <cell r="E4826">
            <v>3168</v>
          </cell>
          <cell r="F4826">
            <v>22968</v>
          </cell>
        </row>
        <row r="4827">
          <cell r="A4827" t="str">
            <v>TERMINAL P/BREAKER TA800MA2 3/0-400MCM</v>
          </cell>
          <cell r="B4827">
            <v>16500</v>
          </cell>
          <cell r="C4827" t="str">
            <v>UND</v>
          </cell>
          <cell r="D4827">
            <v>19800</v>
          </cell>
          <cell r="E4827">
            <v>3168</v>
          </cell>
          <cell r="F4827">
            <v>22968</v>
          </cell>
        </row>
        <row r="4828">
          <cell r="A4828" t="str">
            <v>TERMINAL P/BREAKER TA801MA 500-700MCM</v>
          </cell>
          <cell r="B4828">
            <v>18700</v>
          </cell>
          <cell r="C4828" t="str">
            <v>UND</v>
          </cell>
          <cell r="D4828">
            <v>22440</v>
          </cell>
          <cell r="E4828">
            <v>3590.4</v>
          </cell>
          <cell r="F4828">
            <v>26030</v>
          </cell>
        </row>
        <row r="4829">
          <cell r="A4829" t="str">
            <v>TERMINAL P/CABLE 20AWG AZUL</v>
          </cell>
          <cell r="B4829">
            <v>17600</v>
          </cell>
          <cell r="C4829" t="str">
            <v>UND</v>
          </cell>
          <cell r="D4829">
            <v>21120</v>
          </cell>
          <cell r="E4829">
            <v>3379.2000000000003</v>
          </cell>
          <cell r="F4829">
            <v>24499</v>
          </cell>
        </row>
        <row r="4830">
          <cell r="A4830" t="str">
            <v>TERMINAL PANDUIT AMARILLA EN  U</v>
          </cell>
          <cell r="B4830">
            <v>62</v>
          </cell>
          <cell r="C4830" t="str">
            <v>UND</v>
          </cell>
          <cell r="D4830">
            <v>74.399999999999991</v>
          </cell>
          <cell r="E4830">
            <v>11.903999999999998</v>
          </cell>
          <cell r="F4830">
            <v>86</v>
          </cell>
        </row>
        <row r="4831">
          <cell r="A4831" t="str">
            <v>TERMINAL PANDUIT AZUL PIN</v>
          </cell>
          <cell r="B4831">
            <v>130</v>
          </cell>
          <cell r="C4831" t="str">
            <v>UND</v>
          </cell>
          <cell r="D4831">
            <v>156</v>
          </cell>
          <cell r="E4831">
            <v>24.96</v>
          </cell>
          <cell r="F4831">
            <v>181</v>
          </cell>
        </row>
        <row r="4832">
          <cell r="A4832" t="str">
            <v>TERMINAL PANDUIT OJO AMARILLO</v>
          </cell>
          <cell r="B4832">
            <v>62</v>
          </cell>
          <cell r="C4832" t="str">
            <v>UND</v>
          </cell>
          <cell r="D4832">
            <v>74.399999999999991</v>
          </cell>
          <cell r="E4832">
            <v>11.903999999999998</v>
          </cell>
          <cell r="F4832">
            <v>86</v>
          </cell>
        </row>
        <row r="4833">
          <cell r="A4833" t="str">
            <v>TERMINAL PANDUIT ROJA EN U</v>
          </cell>
          <cell r="B4833">
            <v>80</v>
          </cell>
          <cell r="C4833" t="str">
            <v>UND</v>
          </cell>
          <cell r="D4833">
            <v>96</v>
          </cell>
          <cell r="E4833">
            <v>15.36</v>
          </cell>
          <cell r="F4833">
            <v>111</v>
          </cell>
        </row>
        <row r="4834">
          <cell r="A4834" t="str">
            <v>TERMINAL PARA CABLE 10AWG VERDE</v>
          </cell>
          <cell r="B4834">
            <v>33000</v>
          </cell>
          <cell r="C4834" t="str">
            <v>UND</v>
          </cell>
          <cell r="D4834">
            <v>39600</v>
          </cell>
          <cell r="E4834">
            <v>6336</v>
          </cell>
          <cell r="F4834">
            <v>45936</v>
          </cell>
        </row>
        <row r="4835">
          <cell r="A4835" t="str">
            <v>TERMINAL PARA CABLE 14AWG GRIS</v>
          </cell>
          <cell r="B4835">
            <v>19000</v>
          </cell>
          <cell r="C4835" t="str">
            <v>UND</v>
          </cell>
          <cell r="D4835">
            <v>22800</v>
          </cell>
          <cell r="E4835">
            <v>3648</v>
          </cell>
          <cell r="F4835">
            <v>26448</v>
          </cell>
        </row>
        <row r="4836">
          <cell r="A4836" t="str">
            <v>TERMINAL PARA CABLE 16AWG NEGRO</v>
          </cell>
          <cell r="B4836">
            <v>17600</v>
          </cell>
          <cell r="C4836" t="str">
            <v>UND</v>
          </cell>
          <cell r="D4836">
            <v>21120</v>
          </cell>
          <cell r="E4836">
            <v>3379.2000000000003</v>
          </cell>
          <cell r="F4836">
            <v>24499</v>
          </cell>
        </row>
        <row r="4837">
          <cell r="A4837" t="str">
            <v>TERMINAL PARA CABLE 18AWG ROJO</v>
          </cell>
          <cell r="B4837">
            <v>17600</v>
          </cell>
          <cell r="C4837" t="str">
            <v>UND</v>
          </cell>
          <cell r="D4837">
            <v>21120</v>
          </cell>
          <cell r="E4837">
            <v>3379.2000000000003</v>
          </cell>
          <cell r="F4837">
            <v>24499</v>
          </cell>
        </row>
        <row r="4838">
          <cell r="A4838" t="str">
            <v>TERMINAL PIN 12-10</v>
          </cell>
          <cell r="B4838">
            <v>3000</v>
          </cell>
          <cell r="C4838" t="str">
            <v>UND</v>
          </cell>
          <cell r="D4838">
            <v>3600</v>
          </cell>
          <cell r="E4838">
            <v>576</v>
          </cell>
          <cell r="F4838">
            <v>4176</v>
          </cell>
        </row>
        <row r="4839">
          <cell r="A4839" t="str">
            <v>TERMINAL PIN 12-10 AWG</v>
          </cell>
          <cell r="B4839">
            <v>367</v>
          </cell>
          <cell r="C4839" t="str">
            <v>UND</v>
          </cell>
          <cell r="D4839">
            <v>440.4</v>
          </cell>
          <cell r="E4839">
            <v>70.463999999999999</v>
          </cell>
          <cell r="F4839">
            <v>511</v>
          </cell>
        </row>
        <row r="4840">
          <cell r="A4840" t="str">
            <v>TERMINAL PIN 18-22 CALY</v>
          </cell>
          <cell r="B4840">
            <v>51.799999237060604</v>
          </cell>
          <cell r="C4840" t="str">
            <v>UND</v>
          </cell>
          <cell r="D4840">
            <v>62.159999084472723</v>
          </cell>
          <cell r="E4840">
            <v>9.9455998535156365</v>
          </cell>
          <cell r="F4840">
            <v>72</v>
          </cell>
        </row>
        <row r="4841">
          <cell r="A4841" t="str">
            <v>TERMINAL PONCHAR  BURDY</v>
          </cell>
          <cell r="B4841">
            <v>1029</v>
          </cell>
          <cell r="C4841" t="str">
            <v>UND</v>
          </cell>
          <cell r="D4841">
            <v>1234.8</v>
          </cell>
          <cell r="E4841">
            <v>197.56799999999998</v>
          </cell>
          <cell r="F4841">
            <v>1432</v>
          </cell>
        </row>
        <row r="4842">
          <cell r="A4842" t="str">
            <v>TERMINAL PONCHAR #10 BERNY</v>
          </cell>
          <cell r="B4842">
            <v>3000</v>
          </cell>
          <cell r="C4842" t="str">
            <v>UND</v>
          </cell>
          <cell r="D4842">
            <v>3600</v>
          </cell>
          <cell r="E4842">
            <v>576</v>
          </cell>
          <cell r="F4842">
            <v>4176</v>
          </cell>
        </row>
        <row r="4843">
          <cell r="A4843" t="str">
            <v>TERMINAL PONCHAR #3/0</v>
          </cell>
          <cell r="B4843">
            <v>3000</v>
          </cell>
          <cell r="C4843" t="str">
            <v>UND</v>
          </cell>
          <cell r="D4843">
            <v>3600</v>
          </cell>
          <cell r="E4843">
            <v>576</v>
          </cell>
          <cell r="F4843">
            <v>4176</v>
          </cell>
        </row>
        <row r="4844">
          <cell r="A4844" t="str">
            <v>TERMINAL PONCHAR #4/0</v>
          </cell>
          <cell r="B4844">
            <v>3500</v>
          </cell>
          <cell r="C4844" t="str">
            <v>UND</v>
          </cell>
          <cell r="D4844">
            <v>4200</v>
          </cell>
          <cell r="E4844">
            <v>672</v>
          </cell>
          <cell r="F4844">
            <v>4872</v>
          </cell>
        </row>
        <row r="4845">
          <cell r="A4845" t="str">
            <v>TERMINAL PONCHAR #300MCM</v>
          </cell>
          <cell r="B4845">
            <v>3000</v>
          </cell>
          <cell r="C4845" t="str">
            <v>UND</v>
          </cell>
          <cell r="D4845">
            <v>3600</v>
          </cell>
          <cell r="E4845">
            <v>576</v>
          </cell>
          <cell r="F4845">
            <v>4176</v>
          </cell>
        </row>
        <row r="4846">
          <cell r="A4846" t="str">
            <v>TERMINAL PONCHAR #4 BURDY</v>
          </cell>
          <cell r="B4846">
            <v>3000</v>
          </cell>
          <cell r="C4846" t="str">
            <v>UND</v>
          </cell>
          <cell r="D4846">
            <v>3600</v>
          </cell>
          <cell r="E4846">
            <v>576</v>
          </cell>
          <cell r="F4846">
            <v>4176</v>
          </cell>
        </row>
        <row r="4847">
          <cell r="A4847" t="str">
            <v>TERMINAL PONCHAR #6</v>
          </cell>
          <cell r="B4847">
            <v>3000</v>
          </cell>
          <cell r="C4847" t="str">
            <v>UND</v>
          </cell>
          <cell r="D4847">
            <v>3600</v>
          </cell>
          <cell r="E4847">
            <v>576</v>
          </cell>
          <cell r="F4847">
            <v>4176</v>
          </cell>
        </row>
        <row r="4848">
          <cell r="A4848" t="str">
            <v>TERMINAL PONCHAR #8 BERNY</v>
          </cell>
          <cell r="B4848">
            <v>3000</v>
          </cell>
          <cell r="C4848" t="str">
            <v>UND</v>
          </cell>
          <cell r="D4848">
            <v>3600</v>
          </cell>
          <cell r="E4848">
            <v>576</v>
          </cell>
          <cell r="F4848">
            <v>4176</v>
          </cell>
        </row>
        <row r="4849">
          <cell r="A4849" t="str">
            <v>TERMINAL PONCHAR #8 ESTAÑADA</v>
          </cell>
          <cell r="B4849">
            <v>3000</v>
          </cell>
          <cell r="C4849" t="str">
            <v>UND</v>
          </cell>
          <cell r="D4849">
            <v>3600</v>
          </cell>
          <cell r="E4849">
            <v>576</v>
          </cell>
          <cell r="F4849">
            <v>4176</v>
          </cell>
        </row>
        <row r="4850">
          <cell r="A4850" t="str">
            <v>TERMINAL PONCHAR 1/0 BURDY</v>
          </cell>
          <cell r="B4850">
            <v>3277.3999023437505</v>
          </cell>
          <cell r="C4850" t="str">
            <v>UND</v>
          </cell>
          <cell r="D4850">
            <v>3932.8798828125005</v>
          </cell>
          <cell r="E4850">
            <v>629.26078125000004</v>
          </cell>
          <cell r="F4850">
            <v>4562</v>
          </cell>
        </row>
        <row r="4851">
          <cell r="A4851" t="str">
            <v>TERMINAL PONCHAR 1/0 VERNI</v>
          </cell>
          <cell r="B4851">
            <v>746.20001220703114</v>
          </cell>
          <cell r="C4851" t="str">
            <v>UND</v>
          </cell>
          <cell r="D4851">
            <v>895.44001464843734</v>
          </cell>
          <cell r="E4851">
            <v>143.27040234374996</v>
          </cell>
          <cell r="F4851">
            <v>1039</v>
          </cell>
        </row>
        <row r="4852">
          <cell r="A4852" t="str">
            <v>TERMINAL PONCHAR 2 BURDY</v>
          </cell>
          <cell r="B4852">
            <v>2595.60009765625</v>
          </cell>
          <cell r="C4852" t="str">
            <v>UND</v>
          </cell>
          <cell r="D4852">
            <v>3114.7201171874999</v>
          </cell>
          <cell r="E4852">
            <v>498.35521875000001</v>
          </cell>
          <cell r="F4852">
            <v>3613</v>
          </cell>
        </row>
        <row r="4853">
          <cell r="A4853" t="str">
            <v>TERMINAL PONCHAR 2 VERNI</v>
          </cell>
          <cell r="B4853">
            <v>660.79998779296898</v>
          </cell>
          <cell r="C4853" t="str">
            <v>UND</v>
          </cell>
          <cell r="D4853">
            <v>792.95998535156275</v>
          </cell>
          <cell r="E4853">
            <v>126.87359765625004</v>
          </cell>
          <cell r="F4853">
            <v>920</v>
          </cell>
        </row>
        <row r="4854">
          <cell r="A4854" t="str">
            <v>TERMINAL PONCHAR 2/0 VERNI</v>
          </cell>
          <cell r="B4854">
            <v>959</v>
          </cell>
          <cell r="C4854" t="str">
            <v>UND</v>
          </cell>
          <cell r="D4854">
            <v>1150.8</v>
          </cell>
          <cell r="E4854">
            <v>184.12799999999999</v>
          </cell>
          <cell r="F4854">
            <v>1335</v>
          </cell>
        </row>
        <row r="4855">
          <cell r="A4855" t="str">
            <v>TERMINAL PONCHAR 250MCM VERNI</v>
          </cell>
          <cell r="B4855">
            <v>5800</v>
          </cell>
          <cell r="C4855" t="str">
            <v>UND</v>
          </cell>
          <cell r="D4855">
            <v>6960</v>
          </cell>
          <cell r="E4855">
            <v>1113.6000000000001</v>
          </cell>
          <cell r="F4855">
            <v>8074</v>
          </cell>
        </row>
        <row r="4856">
          <cell r="A4856" t="str">
            <v>TERMINAL PONCHAR 300MCM BURDY</v>
          </cell>
          <cell r="B4856">
            <v>5800</v>
          </cell>
          <cell r="C4856" t="str">
            <v>UND</v>
          </cell>
          <cell r="D4856">
            <v>6960</v>
          </cell>
          <cell r="E4856">
            <v>1113.6000000000001</v>
          </cell>
          <cell r="F4856">
            <v>8074</v>
          </cell>
        </row>
        <row r="4857">
          <cell r="A4857" t="str">
            <v>TERMINAL PONCHAR 4 VERNI</v>
          </cell>
          <cell r="B4857">
            <v>383.60000610351608</v>
          </cell>
          <cell r="C4857" t="str">
            <v>UND</v>
          </cell>
          <cell r="D4857">
            <v>460.32000732421926</v>
          </cell>
          <cell r="E4857">
            <v>73.651201171875087</v>
          </cell>
          <cell r="F4857">
            <v>534</v>
          </cell>
        </row>
        <row r="4858">
          <cell r="A4858" t="str">
            <v>TERMINAL PONCHAR 500MCM BURDY</v>
          </cell>
          <cell r="B4858">
            <v>10281.599609375</v>
          </cell>
          <cell r="C4858" t="str">
            <v>UND</v>
          </cell>
          <cell r="D4858">
            <v>12337.91953125</v>
          </cell>
          <cell r="E4858">
            <v>1974.067125</v>
          </cell>
          <cell r="F4858">
            <v>14312</v>
          </cell>
        </row>
        <row r="4859">
          <cell r="A4859" t="str">
            <v>TERMINAL PONCHAR 6 VERNI</v>
          </cell>
          <cell r="B4859">
            <v>364</v>
          </cell>
          <cell r="C4859" t="str">
            <v>UND</v>
          </cell>
          <cell r="D4859">
            <v>436.8</v>
          </cell>
          <cell r="E4859">
            <v>69.888000000000005</v>
          </cell>
          <cell r="F4859">
            <v>507</v>
          </cell>
        </row>
        <row r="4860">
          <cell r="A4860" t="str">
            <v>TERMINAL PONCHAR 8 VERNI</v>
          </cell>
          <cell r="B4860">
            <v>288.39999389648398</v>
          </cell>
          <cell r="C4860" t="str">
            <v>UND</v>
          </cell>
          <cell r="D4860">
            <v>346.07999267578077</v>
          </cell>
          <cell r="E4860">
            <v>55.372798828124928</v>
          </cell>
          <cell r="F4860">
            <v>401</v>
          </cell>
        </row>
        <row r="4861">
          <cell r="A4861" t="str">
            <v>TERMINAL PONCHAR EST. # 4</v>
          </cell>
          <cell r="B4861">
            <v>635</v>
          </cell>
          <cell r="C4861" t="str">
            <v>UND</v>
          </cell>
          <cell r="D4861">
            <v>762</v>
          </cell>
          <cell r="E4861">
            <v>121.92</v>
          </cell>
          <cell r="F4861">
            <v>884</v>
          </cell>
        </row>
        <row r="4862">
          <cell r="A4862" t="str">
            <v>TERMINAL PREMOLDEADO TIPO CODO 200AMP15K</v>
          </cell>
          <cell r="B4862">
            <v>97750</v>
          </cell>
          <cell r="C4862" t="str">
            <v>UND</v>
          </cell>
          <cell r="D4862">
            <v>117300</v>
          </cell>
          <cell r="E4862">
            <v>18768</v>
          </cell>
          <cell r="F4862">
            <v>136068</v>
          </cell>
        </row>
        <row r="4863">
          <cell r="A4863" t="str">
            <v>TERMINAL PREMOLDEADO TIPO EXTERIOR 34,5K</v>
          </cell>
          <cell r="B4863">
            <v>1059753</v>
          </cell>
          <cell r="C4863" t="str">
            <v>UND</v>
          </cell>
          <cell r="D4863">
            <v>1271703.5999999999</v>
          </cell>
          <cell r="E4863">
            <v>203472.57599999997</v>
          </cell>
          <cell r="F4863">
            <v>1475176</v>
          </cell>
        </row>
        <row r="4864">
          <cell r="A4864" t="str">
            <v>TERMINAL ROJA 8.8</v>
          </cell>
          <cell r="B4864">
            <v>340</v>
          </cell>
          <cell r="C4864" t="str">
            <v>UND</v>
          </cell>
          <cell r="D4864">
            <v>408</v>
          </cell>
          <cell r="E4864">
            <v>65.28</v>
          </cell>
          <cell r="F4864">
            <v>473</v>
          </cell>
        </row>
        <row r="4865">
          <cell r="A4865" t="str">
            <v>TERMINAL SOLDAR 100A VERNI</v>
          </cell>
          <cell r="B4865">
            <v>604.79998779296898</v>
          </cell>
          <cell r="C4865" t="str">
            <v>UND</v>
          </cell>
          <cell r="D4865">
            <v>725.7599853515627</v>
          </cell>
          <cell r="E4865">
            <v>116.12159765625003</v>
          </cell>
          <cell r="F4865">
            <v>842</v>
          </cell>
        </row>
        <row r="4866">
          <cell r="A4866" t="str">
            <v>TERMINAL SOLDAR 150AMP VERNI</v>
          </cell>
          <cell r="B4866">
            <v>660.79998779296898</v>
          </cell>
          <cell r="C4866" t="str">
            <v>UND</v>
          </cell>
          <cell r="D4866">
            <v>792.95998535156275</v>
          </cell>
          <cell r="E4866">
            <v>126.87359765625004</v>
          </cell>
          <cell r="F4866">
            <v>920</v>
          </cell>
        </row>
        <row r="4867">
          <cell r="A4867" t="str">
            <v>TERMINAL SOLDAR 15A VERNI</v>
          </cell>
          <cell r="B4867">
            <v>102.19999694824202</v>
          </cell>
          <cell r="C4867" t="str">
            <v>UND</v>
          </cell>
          <cell r="D4867">
            <v>122.63999633789041</v>
          </cell>
          <cell r="E4867">
            <v>19.622399414062468</v>
          </cell>
          <cell r="F4867">
            <v>142</v>
          </cell>
        </row>
        <row r="4868">
          <cell r="A4868" t="str">
            <v>TERMINAL SOLDAR 175AMP VERNI</v>
          </cell>
          <cell r="B4868">
            <v>807.79998779296898</v>
          </cell>
          <cell r="C4868" t="str">
            <v>UND</v>
          </cell>
          <cell r="D4868">
            <v>969.35998535156273</v>
          </cell>
          <cell r="E4868">
            <v>155.09759765625003</v>
          </cell>
          <cell r="F4868">
            <v>1124</v>
          </cell>
        </row>
        <row r="4869">
          <cell r="A4869" t="str">
            <v>TERMINAL SOLDAR 200AMP VERNI</v>
          </cell>
          <cell r="B4869">
            <v>907.20001220703114</v>
          </cell>
          <cell r="C4869" t="str">
            <v>UND</v>
          </cell>
          <cell r="D4869">
            <v>1088.6400146484373</v>
          </cell>
          <cell r="E4869">
            <v>174.18240234374997</v>
          </cell>
          <cell r="F4869">
            <v>1263</v>
          </cell>
        </row>
        <row r="4870">
          <cell r="A4870" t="str">
            <v>TERMINAL SOLDAR 225AMP VERNI</v>
          </cell>
          <cell r="B4870">
            <v>950.59997558593795</v>
          </cell>
          <cell r="C4870" t="str">
            <v>UND</v>
          </cell>
          <cell r="D4870">
            <v>1140.7199707031255</v>
          </cell>
          <cell r="E4870">
            <v>182.51519531250008</v>
          </cell>
          <cell r="F4870">
            <v>1323</v>
          </cell>
        </row>
        <row r="4871">
          <cell r="A4871" t="str">
            <v>TERMINAL SOLDAR 25A VERNI</v>
          </cell>
          <cell r="B4871">
            <v>124.59999847412099</v>
          </cell>
          <cell r="C4871" t="str">
            <v>UND</v>
          </cell>
          <cell r="D4871">
            <v>149.51999816894519</v>
          </cell>
          <cell r="E4871">
            <v>23.92319970703123</v>
          </cell>
          <cell r="F4871">
            <v>173</v>
          </cell>
        </row>
        <row r="4872">
          <cell r="A4872" t="str">
            <v>TERMINAL SOLDAR 25A VERNI</v>
          </cell>
          <cell r="B4872">
            <v>124.59999847412099</v>
          </cell>
          <cell r="C4872" t="str">
            <v>UND</v>
          </cell>
          <cell r="D4872">
            <v>149.51999816894519</v>
          </cell>
          <cell r="E4872">
            <v>23.92319970703123</v>
          </cell>
          <cell r="F4872">
            <v>173</v>
          </cell>
        </row>
        <row r="4873">
          <cell r="A4873" t="str">
            <v>TERMINAL SOLDAR 325A VERNI</v>
          </cell>
          <cell r="B4873">
            <v>10094</v>
          </cell>
          <cell r="C4873" t="str">
            <v>UND</v>
          </cell>
          <cell r="D4873">
            <v>12112.8</v>
          </cell>
          <cell r="E4873">
            <v>1938.048</v>
          </cell>
          <cell r="F4873">
            <v>14051</v>
          </cell>
        </row>
        <row r="4874">
          <cell r="A4874" t="str">
            <v>TERMINAL SOLDAR 350A VERNI</v>
          </cell>
          <cell r="B4874">
            <v>11046</v>
          </cell>
          <cell r="C4874" t="str">
            <v>UND</v>
          </cell>
          <cell r="D4874">
            <v>13255.199999999999</v>
          </cell>
          <cell r="E4874">
            <v>2120.8319999999999</v>
          </cell>
          <cell r="F4874">
            <v>15376</v>
          </cell>
        </row>
        <row r="4875">
          <cell r="A4875" t="str">
            <v>TERMINAL SOLDAR 35A VERNI</v>
          </cell>
          <cell r="B4875">
            <v>182</v>
          </cell>
          <cell r="C4875" t="str">
            <v>UND</v>
          </cell>
          <cell r="D4875">
            <v>218.4</v>
          </cell>
          <cell r="E4875">
            <v>34.944000000000003</v>
          </cell>
          <cell r="F4875">
            <v>253</v>
          </cell>
        </row>
        <row r="4876">
          <cell r="A4876" t="str">
            <v>TERMINAL SOLDAR 400A VERNI</v>
          </cell>
          <cell r="B4876">
            <v>11410</v>
          </cell>
          <cell r="C4876" t="str">
            <v>UND</v>
          </cell>
          <cell r="D4876">
            <v>13692</v>
          </cell>
          <cell r="E4876">
            <v>2190.7200000000003</v>
          </cell>
          <cell r="F4876">
            <v>15883</v>
          </cell>
        </row>
        <row r="4877">
          <cell r="A4877" t="str">
            <v>TERMINAL SOLDAR 600A VERNI</v>
          </cell>
          <cell r="B4877">
            <v>14350</v>
          </cell>
          <cell r="C4877" t="str">
            <v>UND</v>
          </cell>
          <cell r="D4877">
            <v>17220</v>
          </cell>
          <cell r="E4877">
            <v>2755.2000000000003</v>
          </cell>
          <cell r="F4877">
            <v>19975</v>
          </cell>
        </row>
        <row r="4878">
          <cell r="A4878" t="str">
            <v>TERMINAL SOLDAR 70A VERNI</v>
          </cell>
          <cell r="B4878">
            <v>207</v>
          </cell>
          <cell r="C4878" t="str">
            <v>UND</v>
          </cell>
          <cell r="D4878">
            <v>248.39999999999998</v>
          </cell>
          <cell r="E4878">
            <v>39.744</v>
          </cell>
          <cell r="F4878">
            <v>288</v>
          </cell>
        </row>
        <row r="4879">
          <cell r="A4879" t="str">
            <v>TERMINAL SOLDAR 70A VERNI</v>
          </cell>
          <cell r="B4879">
            <v>278.60000610351608</v>
          </cell>
          <cell r="C4879" t="str">
            <v>UND</v>
          </cell>
          <cell r="D4879">
            <v>334.32000732421926</v>
          </cell>
          <cell r="E4879">
            <v>53.491201171875083</v>
          </cell>
          <cell r="F4879">
            <v>388</v>
          </cell>
        </row>
        <row r="4880">
          <cell r="A4880" t="str">
            <v>TERMINAL SOLDAR 70A VERNI</v>
          </cell>
          <cell r="B4880">
            <v>278.60000610351608</v>
          </cell>
          <cell r="C4880" t="str">
            <v>UND</v>
          </cell>
          <cell r="D4880">
            <v>334.32000732421926</v>
          </cell>
          <cell r="E4880">
            <v>53.491201171875083</v>
          </cell>
          <cell r="F4880">
            <v>388</v>
          </cell>
        </row>
        <row r="4881">
          <cell r="A4881" t="str">
            <v>TERMINAL SOLDAR CABLE 8 50A VERNI</v>
          </cell>
          <cell r="B4881">
            <v>217</v>
          </cell>
          <cell r="C4881" t="str">
            <v>UND</v>
          </cell>
          <cell r="D4881">
            <v>260.39999999999998</v>
          </cell>
          <cell r="E4881">
            <v>41.663999999999994</v>
          </cell>
          <cell r="F4881">
            <v>302</v>
          </cell>
        </row>
        <row r="4882">
          <cell r="A4882" t="str">
            <v>TERMINAL TIPO HEMBRA 12-10</v>
          </cell>
          <cell r="B4882">
            <v>419</v>
          </cell>
          <cell r="C4882" t="str">
            <v>UND</v>
          </cell>
          <cell r="D4882">
            <v>502.79999999999995</v>
          </cell>
          <cell r="E4882">
            <v>80.447999999999993</v>
          </cell>
          <cell r="F4882">
            <v>583</v>
          </cell>
        </row>
        <row r="4883">
          <cell r="A4883" t="str">
            <v>TERMINAL TIPO PIN 12-10AWG</v>
          </cell>
          <cell r="B4883">
            <v>367</v>
          </cell>
          <cell r="C4883" t="str">
            <v>UND</v>
          </cell>
          <cell r="D4883">
            <v>440.4</v>
          </cell>
          <cell r="E4883">
            <v>70.463999999999999</v>
          </cell>
          <cell r="F4883">
            <v>511</v>
          </cell>
        </row>
        <row r="4884">
          <cell r="A4884" t="str">
            <v>TERMINAL TIPO PIN 16-14AWG</v>
          </cell>
          <cell r="B4884">
            <v>389</v>
          </cell>
          <cell r="C4884" t="str">
            <v>UND</v>
          </cell>
          <cell r="D4884">
            <v>466.79999999999995</v>
          </cell>
          <cell r="E4884">
            <v>74.687999999999988</v>
          </cell>
          <cell r="F4884">
            <v>541</v>
          </cell>
        </row>
        <row r="4885">
          <cell r="A4885" t="str">
            <v>TERMINAL TIPO PIN 18-22 CALY</v>
          </cell>
          <cell r="B4885">
            <v>50.400001525878899</v>
          </cell>
          <cell r="C4885" t="str">
            <v>UND</v>
          </cell>
          <cell r="D4885">
            <v>60.480001831054679</v>
          </cell>
          <cell r="E4885">
            <v>9.676800292968748</v>
          </cell>
          <cell r="F4885">
            <v>70</v>
          </cell>
        </row>
        <row r="4886">
          <cell r="A4886" t="str">
            <v>TERMINAL TIPO PIN 22-18AWG</v>
          </cell>
          <cell r="B4886">
            <v>317</v>
          </cell>
          <cell r="C4886" t="str">
            <v>UND</v>
          </cell>
          <cell r="D4886">
            <v>380.4</v>
          </cell>
          <cell r="E4886">
            <v>60.863999999999997</v>
          </cell>
          <cell r="F4886">
            <v>441</v>
          </cell>
        </row>
        <row r="4887">
          <cell r="A4887" t="str">
            <v>TERMINAL TORNILLO 125A</v>
          </cell>
          <cell r="B4887">
            <v>1468.59997558594</v>
          </cell>
          <cell r="C4887" t="str">
            <v>UND</v>
          </cell>
          <cell r="D4887">
            <v>1762.3199707031279</v>
          </cell>
          <cell r="E4887">
            <v>281.97119531250047</v>
          </cell>
          <cell r="F4887">
            <v>2044</v>
          </cell>
        </row>
        <row r="4888">
          <cell r="A4888" t="str">
            <v>TERMINAL TORNILLO 150A</v>
          </cell>
          <cell r="B4888">
            <v>1594.59997558594</v>
          </cell>
          <cell r="C4888" t="str">
            <v>UND</v>
          </cell>
          <cell r="D4888">
            <v>1913.5199707031279</v>
          </cell>
          <cell r="E4888">
            <v>306.16319531250048</v>
          </cell>
          <cell r="F4888">
            <v>2220</v>
          </cell>
        </row>
        <row r="4889">
          <cell r="A4889" t="str">
            <v>TERMINAL TORNILLO 1X145</v>
          </cell>
          <cell r="B4889">
            <v>3000</v>
          </cell>
          <cell r="C4889" t="str">
            <v>UND</v>
          </cell>
          <cell r="D4889">
            <v>3600</v>
          </cell>
          <cell r="E4889">
            <v>576</v>
          </cell>
          <cell r="F4889">
            <v>4176</v>
          </cell>
        </row>
        <row r="4890">
          <cell r="A4890" t="str">
            <v>TERMINAL TORNILLO 225 AMP</v>
          </cell>
          <cell r="B4890">
            <v>2700</v>
          </cell>
          <cell r="C4890" t="str">
            <v>UND</v>
          </cell>
          <cell r="D4890">
            <v>3240</v>
          </cell>
          <cell r="E4890">
            <v>518.4</v>
          </cell>
          <cell r="F4890">
            <v>3758</v>
          </cell>
        </row>
        <row r="4891">
          <cell r="A4891" t="str">
            <v>TERMINAL TORNILLO 30A</v>
          </cell>
          <cell r="B4891">
            <v>604.79998779296898</v>
          </cell>
          <cell r="C4891" t="str">
            <v>UND</v>
          </cell>
          <cell r="D4891">
            <v>725.7599853515627</v>
          </cell>
          <cell r="E4891">
            <v>116.12159765625003</v>
          </cell>
          <cell r="F4891">
            <v>842</v>
          </cell>
        </row>
        <row r="4892">
          <cell r="A4892" t="str">
            <v>TERMINAL TORNILLO 70A</v>
          </cell>
          <cell r="B4892">
            <v>876.40002441406284</v>
          </cell>
          <cell r="C4892" t="str">
            <v>UND</v>
          </cell>
          <cell r="D4892">
            <v>1051.6800292968753</v>
          </cell>
          <cell r="E4892">
            <v>168.26880468750005</v>
          </cell>
          <cell r="F4892">
            <v>1220</v>
          </cell>
        </row>
        <row r="4893">
          <cell r="A4893" t="str">
            <v>TERMINAL TORNILLO 90A TELVA</v>
          </cell>
          <cell r="B4893">
            <v>908.59997558593795</v>
          </cell>
          <cell r="C4893" t="str">
            <v>UND</v>
          </cell>
          <cell r="D4893">
            <v>1090.3199707031256</v>
          </cell>
          <cell r="E4893">
            <v>174.45119531250009</v>
          </cell>
          <cell r="F4893">
            <v>1265</v>
          </cell>
        </row>
        <row r="4894">
          <cell r="A4894" t="str">
            <v>TERMINAL TUBULAR CAL 12-10 AWG</v>
          </cell>
          <cell r="B4894">
            <v>338</v>
          </cell>
          <cell r="C4894" t="str">
            <v>UND</v>
          </cell>
          <cell r="D4894">
            <v>405.59999999999997</v>
          </cell>
          <cell r="E4894">
            <v>64.896000000000001</v>
          </cell>
          <cell r="F4894">
            <v>470</v>
          </cell>
        </row>
        <row r="4895">
          <cell r="A4895" t="str">
            <v>TERMINAL TUBULAR CAL 16-14 AWG</v>
          </cell>
          <cell r="B4895">
            <v>232</v>
          </cell>
          <cell r="C4895" t="str">
            <v>UND</v>
          </cell>
          <cell r="D4895">
            <v>278.39999999999998</v>
          </cell>
          <cell r="E4895">
            <v>44.543999999999997</v>
          </cell>
          <cell r="F4895">
            <v>323</v>
          </cell>
        </row>
        <row r="4896">
          <cell r="A4896" t="str">
            <v>TERMINAL U 10 A 12AWG 3/16i</v>
          </cell>
          <cell r="B4896">
            <v>464</v>
          </cell>
          <cell r="C4896" t="str">
            <v>UND</v>
          </cell>
          <cell r="D4896">
            <v>556.79999999999995</v>
          </cell>
          <cell r="E4896">
            <v>89.087999999999994</v>
          </cell>
          <cell r="F4896">
            <v>646</v>
          </cell>
        </row>
        <row r="4897">
          <cell r="A4897" t="str">
            <v>TERMINAL U 10 A 12AWG 5/32i</v>
          </cell>
          <cell r="B4897">
            <v>458</v>
          </cell>
          <cell r="C4897" t="str">
            <v>UND</v>
          </cell>
          <cell r="D4897">
            <v>549.6</v>
          </cell>
          <cell r="E4897">
            <v>87.936000000000007</v>
          </cell>
          <cell r="F4897">
            <v>638</v>
          </cell>
        </row>
        <row r="4898">
          <cell r="A4898" t="str">
            <v>TERMINAL U 16 A 14AWG 1/8i</v>
          </cell>
          <cell r="B4898">
            <v>359</v>
          </cell>
          <cell r="C4898" t="str">
            <v>UND</v>
          </cell>
          <cell r="D4898">
            <v>430.8</v>
          </cell>
          <cell r="E4898">
            <v>68.927999999999997</v>
          </cell>
          <cell r="F4898">
            <v>500</v>
          </cell>
        </row>
        <row r="4899">
          <cell r="A4899" t="str">
            <v>TERMINAL U 16 A 14AWG 3/16i</v>
          </cell>
          <cell r="B4899">
            <v>305</v>
          </cell>
          <cell r="C4899" t="str">
            <v>UND</v>
          </cell>
          <cell r="D4899">
            <v>366</v>
          </cell>
          <cell r="E4899">
            <v>58.56</v>
          </cell>
          <cell r="F4899">
            <v>425</v>
          </cell>
        </row>
        <row r="4900">
          <cell r="A4900" t="str">
            <v>TERMINAL U 16 A 14AWG 5/32i</v>
          </cell>
          <cell r="B4900">
            <v>168</v>
          </cell>
          <cell r="C4900" t="str">
            <v>UND</v>
          </cell>
          <cell r="D4900">
            <v>201.6</v>
          </cell>
          <cell r="E4900">
            <v>32.256</v>
          </cell>
          <cell r="F4900">
            <v>234</v>
          </cell>
        </row>
        <row r="4901">
          <cell r="A4901" t="str">
            <v>TERMINAL U 22 A 18AWG 1/8i</v>
          </cell>
          <cell r="B4901">
            <v>288</v>
          </cell>
          <cell r="C4901" t="str">
            <v>UND</v>
          </cell>
          <cell r="D4901">
            <v>345.59999999999997</v>
          </cell>
          <cell r="E4901">
            <v>55.295999999999992</v>
          </cell>
          <cell r="F4901">
            <v>401</v>
          </cell>
        </row>
        <row r="4902">
          <cell r="A4902" t="str">
            <v>TERMINAL U DE PRESION 12 A 10AWG 1/4i</v>
          </cell>
          <cell r="B4902">
            <v>304</v>
          </cell>
          <cell r="C4902" t="str">
            <v>UND</v>
          </cell>
          <cell r="D4902">
            <v>364.8</v>
          </cell>
          <cell r="E4902">
            <v>58.368000000000002</v>
          </cell>
          <cell r="F4902">
            <v>423</v>
          </cell>
        </row>
        <row r="4903">
          <cell r="A4903" t="str">
            <v>TERMINAL U DE PRESION 12 A 10AWG 3/16i</v>
          </cell>
          <cell r="B4903">
            <v>603</v>
          </cell>
          <cell r="C4903" t="str">
            <v>UND</v>
          </cell>
          <cell r="D4903">
            <v>723.6</v>
          </cell>
          <cell r="E4903">
            <v>115.77600000000001</v>
          </cell>
          <cell r="F4903">
            <v>839</v>
          </cell>
        </row>
        <row r="4904">
          <cell r="A4904" t="str">
            <v>TERMINAL U DE PRESION 12 A 10AWG 5/32i</v>
          </cell>
          <cell r="B4904">
            <v>510</v>
          </cell>
          <cell r="C4904" t="str">
            <v>UND</v>
          </cell>
          <cell r="D4904">
            <v>612</v>
          </cell>
          <cell r="E4904">
            <v>97.92</v>
          </cell>
          <cell r="F4904">
            <v>710</v>
          </cell>
        </row>
        <row r="4905">
          <cell r="A4905" t="str">
            <v>TERMINAL U DE PRESION 22 A 18AWG 1/8i</v>
          </cell>
          <cell r="B4905">
            <v>296</v>
          </cell>
          <cell r="C4905" t="str">
            <v>UND</v>
          </cell>
          <cell r="D4905">
            <v>355.2</v>
          </cell>
          <cell r="E4905">
            <v>56.832000000000001</v>
          </cell>
          <cell r="F4905">
            <v>412</v>
          </cell>
        </row>
        <row r="4906">
          <cell r="A4906" t="str">
            <v>TERMINAL U DE PRESION 22 A 18AWG 3/16i</v>
          </cell>
          <cell r="B4906">
            <v>334</v>
          </cell>
          <cell r="C4906" t="str">
            <v>UND</v>
          </cell>
          <cell r="D4906">
            <v>400.8</v>
          </cell>
          <cell r="E4906">
            <v>64.128</v>
          </cell>
          <cell r="F4906">
            <v>465</v>
          </cell>
        </row>
        <row r="4907">
          <cell r="A4907" t="str">
            <v>TERMINALITO EN U 12-10</v>
          </cell>
          <cell r="B4907">
            <v>165</v>
          </cell>
          <cell r="C4907" t="str">
            <v>UND</v>
          </cell>
          <cell r="D4907">
            <v>198</v>
          </cell>
          <cell r="E4907">
            <v>31.68</v>
          </cell>
          <cell r="F4907">
            <v>230</v>
          </cell>
        </row>
        <row r="4908">
          <cell r="A4908" t="str">
            <v>TERMINALITO EN U 16-14</v>
          </cell>
          <cell r="B4908">
            <v>81</v>
          </cell>
          <cell r="C4908" t="str">
            <v>UND</v>
          </cell>
          <cell r="D4908">
            <v>97.2</v>
          </cell>
          <cell r="E4908">
            <v>15.552000000000001</v>
          </cell>
          <cell r="F4908">
            <v>113</v>
          </cell>
        </row>
        <row r="4909">
          <cell r="A4909" t="str">
            <v>TERMINALITO EN U 16-14</v>
          </cell>
          <cell r="B4909">
            <v>90</v>
          </cell>
          <cell r="C4909" t="str">
            <v>UND</v>
          </cell>
          <cell r="D4909">
            <v>108</v>
          </cell>
          <cell r="E4909">
            <v>17.28</v>
          </cell>
          <cell r="F4909">
            <v>125</v>
          </cell>
        </row>
        <row r="4910">
          <cell r="A4910" t="str">
            <v>TERMINALITO TUBULAR</v>
          </cell>
          <cell r="B4910">
            <v>89</v>
          </cell>
          <cell r="C4910" t="str">
            <v>UND</v>
          </cell>
          <cell r="D4910">
            <v>106.8</v>
          </cell>
          <cell r="E4910">
            <v>17.088000000000001</v>
          </cell>
          <cell r="F4910">
            <v>124</v>
          </cell>
        </row>
        <row r="4911">
          <cell r="A4911" t="str">
            <v>TERMPORIZADO ELECTRONICO TRABAJO(D09-D32</v>
          </cell>
          <cell r="B4911">
            <v>198000</v>
          </cell>
          <cell r="C4911" t="str">
            <v>UND</v>
          </cell>
          <cell r="D4911">
            <v>237600</v>
          </cell>
          <cell r="E4911">
            <v>38016</v>
          </cell>
          <cell r="F4911">
            <v>275616</v>
          </cell>
        </row>
        <row r="4912">
          <cell r="A4912" t="str">
            <v>TERMPORIZADOR REPOSO 01.30i</v>
          </cell>
          <cell r="B4912">
            <v>140000</v>
          </cell>
          <cell r="C4912" t="str">
            <v>UND</v>
          </cell>
          <cell r="D4912">
            <v>168000</v>
          </cell>
          <cell r="E4912">
            <v>26880</v>
          </cell>
          <cell r="F4912">
            <v>194880</v>
          </cell>
        </row>
        <row r="4913">
          <cell r="A4913" t="str">
            <v>TERMPORIZADOR TRABAJO 10-180i</v>
          </cell>
          <cell r="B4913">
            <v>140000</v>
          </cell>
          <cell r="C4913" t="str">
            <v>UND</v>
          </cell>
          <cell r="D4913">
            <v>168000</v>
          </cell>
          <cell r="E4913">
            <v>26880</v>
          </cell>
          <cell r="F4913">
            <v>194880</v>
          </cell>
        </row>
        <row r="4914">
          <cell r="A4914" t="str">
            <v>TIERRA PARA MALLA</v>
          </cell>
          <cell r="B4914">
            <v>161000</v>
          </cell>
          <cell r="C4914" t="str">
            <v>UND</v>
          </cell>
          <cell r="D4914">
            <v>193200</v>
          </cell>
          <cell r="E4914">
            <v>30912</v>
          </cell>
          <cell r="F4914">
            <v>224112</v>
          </cell>
        </row>
        <row r="4915">
          <cell r="A4915" t="str">
            <v>TIMBRE + INT CREMA</v>
          </cell>
          <cell r="B4915">
            <v>2231</v>
          </cell>
          <cell r="C4915" t="str">
            <v>UND</v>
          </cell>
          <cell r="D4915">
            <v>2677.2</v>
          </cell>
          <cell r="E4915">
            <v>428.35199999999998</v>
          </cell>
          <cell r="F4915">
            <v>3106</v>
          </cell>
        </row>
        <row r="4916">
          <cell r="A4916" t="str">
            <v>TIMBRE + INT CREMA L.P.</v>
          </cell>
          <cell r="B4916">
            <v>2157</v>
          </cell>
          <cell r="C4916" t="str">
            <v>UND</v>
          </cell>
          <cell r="D4916">
            <v>2588.4</v>
          </cell>
          <cell r="E4916">
            <v>414.14400000000001</v>
          </cell>
          <cell r="F4916">
            <v>3003</v>
          </cell>
        </row>
        <row r="4917">
          <cell r="A4917" t="str">
            <v>TIMBRE BITONAL DINDON 110V.</v>
          </cell>
          <cell r="B4917">
            <v>8800</v>
          </cell>
          <cell r="C4917" t="str">
            <v>UND</v>
          </cell>
          <cell r="D4917">
            <v>10560</v>
          </cell>
          <cell r="E4917">
            <v>1689.6000000000001</v>
          </cell>
          <cell r="F4917">
            <v>12250</v>
          </cell>
        </row>
        <row r="4918">
          <cell r="A4918" t="str">
            <v>TIMBRE CROMADO VERA</v>
          </cell>
          <cell r="B4918">
            <v>3000</v>
          </cell>
          <cell r="C4918" t="str">
            <v>UND</v>
          </cell>
          <cell r="D4918">
            <v>3600</v>
          </cell>
          <cell r="E4918">
            <v>576</v>
          </cell>
          <cell r="F4918">
            <v>4176</v>
          </cell>
        </row>
        <row r="4919">
          <cell r="A4919" t="str">
            <v>TIMER ELECTRONICO SEMANAL 120V</v>
          </cell>
          <cell r="B4919">
            <v>96600</v>
          </cell>
          <cell r="C4919" t="str">
            <v>UND</v>
          </cell>
          <cell r="D4919">
            <v>115920</v>
          </cell>
          <cell r="E4919">
            <v>18547.2</v>
          </cell>
          <cell r="F4919">
            <v>134467</v>
          </cell>
        </row>
        <row r="4920">
          <cell r="A4920" t="str">
            <v>TIMER MULTIPROGRAMABLE ELECTR.SEMANAL220</v>
          </cell>
          <cell r="B4920">
            <v>96660</v>
          </cell>
          <cell r="C4920" t="str">
            <v>UND</v>
          </cell>
          <cell r="D4920">
            <v>115992</v>
          </cell>
          <cell r="E4920">
            <v>18558.72</v>
          </cell>
          <cell r="F4920">
            <v>134551</v>
          </cell>
        </row>
        <row r="4921">
          <cell r="A4921" t="str">
            <v>TIMER PROGRAMABLE SEMANAL 120V</v>
          </cell>
          <cell r="B4921">
            <v>96600</v>
          </cell>
          <cell r="C4921" t="str">
            <v>UND</v>
          </cell>
          <cell r="D4921">
            <v>115920</v>
          </cell>
          <cell r="E4921">
            <v>18547.2</v>
          </cell>
          <cell r="F4921">
            <v>134467</v>
          </cell>
        </row>
        <row r="4922">
          <cell r="A4922" t="str">
            <v>TIMER PROGRAMABLE SEMANAL 220V</v>
          </cell>
          <cell r="B4922">
            <v>96600</v>
          </cell>
          <cell r="C4922" t="str">
            <v>UND</v>
          </cell>
          <cell r="D4922">
            <v>115920</v>
          </cell>
          <cell r="E4922">
            <v>18547.2</v>
          </cell>
          <cell r="F4922">
            <v>134467</v>
          </cell>
        </row>
        <row r="4923">
          <cell r="A4923" t="str">
            <v>TOMA TEL;EFONICA COLOMBOAMERICANA</v>
          </cell>
          <cell r="B4923">
            <v>7810</v>
          </cell>
          <cell r="C4923" t="str">
            <v>UND</v>
          </cell>
          <cell r="D4923">
            <v>9372</v>
          </cell>
          <cell r="E4923">
            <v>1499.52</v>
          </cell>
          <cell r="F4923">
            <v>10872</v>
          </cell>
        </row>
        <row r="4924">
          <cell r="A4924" t="str">
            <v>TOMA TELEFONICA SENCILLA COLOMBIANA S/P</v>
          </cell>
          <cell r="B4924">
            <v>560</v>
          </cell>
          <cell r="C4924" t="str">
            <v>UND</v>
          </cell>
          <cell r="D4924">
            <v>672</v>
          </cell>
          <cell r="E4924">
            <v>107.52</v>
          </cell>
          <cell r="F4924">
            <v>780</v>
          </cell>
        </row>
        <row r="4925">
          <cell r="A4925" t="str">
            <v xml:space="preserve">TOMACORRIENTE DOBLE C/POLO TIERRA </v>
          </cell>
          <cell r="B4925">
            <v>8150</v>
          </cell>
          <cell r="C4925" t="str">
            <v>UND</v>
          </cell>
          <cell r="D4925">
            <v>9780</v>
          </cell>
          <cell r="E4925">
            <v>1564.8</v>
          </cell>
          <cell r="F4925">
            <v>11345</v>
          </cell>
        </row>
        <row r="4926">
          <cell r="A4926" t="str">
            <v>TOMACORRIENTE DOBLE EUROAMERICANA</v>
          </cell>
          <cell r="B4926">
            <v>5400</v>
          </cell>
          <cell r="C4926" t="str">
            <v>UND</v>
          </cell>
          <cell r="D4926">
            <v>6480</v>
          </cell>
          <cell r="E4926">
            <v>1036.8</v>
          </cell>
          <cell r="F4926">
            <v>7517</v>
          </cell>
        </row>
        <row r="4927">
          <cell r="A4927" t="str">
            <v>TOMACORRIENTE COLOR NARANJA</v>
          </cell>
          <cell r="B4927">
            <v>10500</v>
          </cell>
          <cell r="C4927" t="str">
            <v>UND</v>
          </cell>
          <cell r="D4927">
            <v>12600</v>
          </cell>
          <cell r="E4927">
            <v>2016</v>
          </cell>
          <cell r="F4927">
            <v>14616</v>
          </cell>
        </row>
        <row r="4928">
          <cell r="A4928" t="str">
            <v>TOMA + CONMUTABLE</v>
          </cell>
          <cell r="B4928">
            <v>5650</v>
          </cell>
          <cell r="C4928" t="str">
            <v>UND</v>
          </cell>
          <cell r="D4928">
            <v>6780</v>
          </cell>
          <cell r="E4928">
            <v>1084.8</v>
          </cell>
          <cell r="F4928">
            <v>7865</v>
          </cell>
        </row>
        <row r="4929">
          <cell r="A4929" t="str">
            <v>TOMA + CONMUTABLE CREMA</v>
          </cell>
          <cell r="B4929">
            <v>5650</v>
          </cell>
          <cell r="C4929" t="str">
            <v>UND</v>
          </cell>
          <cell r="D4929">
            <v>6780</v>
          </cell>
          <cell r="E4929">
            <v>1084.8</v>
          </cell>
          <cell r="F4929">
            <v>7865</v>
          </cell>
        </row>
        <row r="4930">
          <cell r="A4930" t="str">
            <v>TOMA + CONMUTABLE CREMA L.P.</v>
          </cell>
          <cell r="B4930">
            <v>9620</v>
          </cell>
          <cell r="C4930" t="str">
            <v>UND</v>
          </cell>
          <cell r="D4930">
            <v>11544</v>
          </cell>
          <cell r="E4930">
            <v>1847.04</v>
          </cell>
          <cell r="F4930">
            <v>13391</v>
          </cell>
        </row>
        <row r="4931">
          <cell r="A4931" t="str">
            <v>TOMA + CONMUTABLE L.P.</v>
          </cell>
          <cell r="B4931">
            <v>9620</v>
          </cell>
          <cell r="C4931" t="str">
            <v>UND</v>
          </cell>
          <cell r="D4931">
            <v>11544</v>
          </cell>
          <cell r="E4931">
            <v>1847.04</v>
          </cell>
          <cell r="F4931">
            <v>13391</v>
          </cell>
        </row>
        <row r="4932">
          <cell r="A4932" t="str">
            <v>TOMA + INT L.P.</v>
          </cell>
          <cell r="B4932">
            <v>8500</v>
          </cell>
          <cell r="C4932" t="str">
            <v>UND</v>
          </cell>
          <cell r="D4932">
            <v>10200</v>
          </cell>
          <cell r="E4932">
            <v>1632</v>
          </cell>
          <cell r="F4932">
            <v>11832</v>
          </cell>
        </row>
        <row r="4933">
          <cell r="A4933" t="str">
            <v>TOMA + INT. SENCILLO</v>
          </cell>
          <cell r="B4933">
            <v>6105</v>
          </cell>
          <cell r="C4933" t="str">
            <v>UND</v>
          </cell>
          <cell r="D4933">
            <v>7326</v>
          </cell>
          <cell r="E4933">
            <v>1172.1600000000001</v>
          </cell>
          <cell r="F4933">
            <v>8498</v>
          </cell>
        </row>
        <row r="4934">
          <cell r="A4934" t="str">
            <v>TOMA + INTERRUPTOR EDELUX</v>
          </cell>
          <cell r="B4934">
            <v>3556</v>
          </cell>
          <cell r="C4934" t="str">
            <v>UND</v>
          </cell>
          <cell r="D4934">
            <v>4267.2</v>
          </cell>
          <cell r="E4934">
            <v>682.75199999999995</v>
          </cell>
          <cell r="F4934">
            <v>4950</v>
          </cell>
        </row>
        <row r="4935">
          <cell r="A4935" t="str">
            <v>TOMA + INTERRUPTOR SOBREPONER AVE</v>
          </cell>
          <cell r="B4935">
            <v>4000</v>
          </cell>
          <cell r="C4935" t="str">
            <v>UND</v>
          </cell>
          <cell r="D4935">
            <v>4800</v>
          </cell>
          <cell r="E4935">
            <v>768</v>
          </cell>
          <cell r="F4935">
            <v>5568</v>
          </cell>
        </row>
        <row r="4936">
          <cell r="A4936" t="str">
            <v>TOMA 2X20 P/TRABADA INC EDELCO</v>
          </cell>
          <cell r="B4936">
            <v>910</v>
          </cell>
          <cell r="C4936" t="str">
            <v>UND</v>
          </cell>
          <cell r="D4936">
            <v>1092</v>
          </cell>
          <cell r="E4936">
            <v>174.72</v>
          </cell>
          <cell r="F4936">
            <v>1267</v>
          </cell>
        </row>
        <row r="4937">
          <cell r="A4937" t="str">
            <v>TOMA 2X20A SEGURIDAD AEREA AMERICANO</v>
          </cell>
          <cell r="B4937">
            <v>17080</v>
          </cell>
          <cell r="C4937" t="str">
            <v>UND</v>
          </cell>
          <cell r="D4937">
            <v>20496</v>
          </cell>
          <cell r="E4937">
            <v>3279.36</v>
          </cell>
          <cell r="F4937">
            <v>23775</v>
          </cell>
        </row>
        <row r="4938">
          <cell r="A4938" t="str">
            <v>TOMA 2X20A SEGURIDAD INCR GE</v>
          </cell>
          <cell r="B4938">
            <v>13160</v>
          </cell>
          <cell r="C4938" t="str">
            <v>UND</v>
          </cell>
          <cell r="D4938">
            <v>15792</v>
          </cell>
          <cell r="E4938">
            <v>2526.7200000000003</v>
          </cell>
          <cell r="F4938">
            <v>18319</v>
          </cell>
        </row>
        <row r="4939">
          <cell r="A4939" t="str">
            <v>TOMA 3X20 INCR AVE</v>
          </cell>
          <cell r="B4939">
            <v>1254.40002441406</v>
          </cell>
          <cell r="C4939" t="str">
            <v>UND</v>
          </cell>
          <cell r="D4939">
            <v>1505.280029296872</v>
          </cell>
          <cell r="E4939">
            <v>240.84480468749953</v>
          </cell>
          <cell r="F4939">
            <v>1746</v>
          </cell>
        </row>
        <row r="4940">
          <cell r="A4940" t="str">
            <v>TOMA 3X50A S/P IMET</v>
          </cell>
          <cell r="B4940">
            <v>2800</v>
          </cell>
          <cell r="C4940" t="str">
            <v>UND</v>
          </cell>
          <cell r="D4940">
            <v>3360</v>
          </cell>
          <cell r="E4940">
            <v>537.6</v>
          </cell>
          <cell r="F4940">
            <v>3898</v>
          </cell>
        </row>
        <row r="4941">
          <cell r="A4941" t="str">
            <v>TOMA 4X32 415V. LEGRAND</v>
          </cell>
          <cell r="B4941">
            <v>15000</v>
          </cell>
          <cell r="C4941" t="str">
            <v>UND</v>
          </cell>
          <cell r="D4941">
            <v>18000</v>
          </cell>
          <cell r="E4941">
            <v>2880</v>
          </cell>
          <cell r="F4941">
            <v>20880</v>
          </cell>
        </row>
        <row r="4942">
          <cell r="A4942" t="str">
            <v>TOMA 4X32A AEREA 415V LEGRAND</v>
          </cell>
          <cell r="B4942">
            <v>6240</v>
          </cell>
          <cell r="C4942" t="str">
            <v>UND</v>
          </cell>
          <cell r="D4942">
            <v>7488</v>
          </cell>
          <cell r="E4942">
            <v>1198.08</v>
          </cell>
          <cell r="F4942">
            <v>8686</v>
          </cell>
        </row>
        <row r="4943">
          <cell r="A4943" t="str">
            <v>TOMA 4X32A AEREA 415V LEGRAND</v>
          </cell>
          <cell r="B4943">
            <v>8400</v>
          </cell>
          <cell r="C4943" t="str">
            <v>UND</v>
          </cell>
          <cell r="D4943">
            <v>10080</v>
          </cell>
          <cell r="E4943">
            <v>1612.8</v>
          </cell>
          <cell r="F4943">
            <v>11693</v>
          </cell>
        </row>
        <row r="4944">
          <cell r="A4944" t="str">
            <v>TOMA 4X63 AEREA  415V LEGRAND</v>
          </cell>
          <cell r="B4944">
            <v>32200</v>
          </cell>
          <cell r="C4944" t="str">
            <v>UND</v>
          </cell>
          <cell r="D4944">
            <v>38640</v>
          </cell>
          <cell r="E4944">
            <v>6182.4000000000005</v>
          </cell>
          <cell r="F4944">
            <v>44822</v>
          </cell>
        </row>
        <row r="4945">
          <cell r="A4945" t="str">
            <v>TOMA 4X63A S/P 415V LEGRAND</v>
          </cell>
          <cell r="B4945">
            <v>39760</v>
          </cell>
          <cell r="C4945" t="str">
            <v>UND</v>
          </cell>
          <cell r="D4945">
            <v>47712</v>
          </cell>
          <cell r="E4945">
            <v>7633.92</v>
          </cell>
          <cell r="F4945">
            <v>55346</v>
          </cell>
        </row>
        <row r="4946">
          <cell r="A4946" t="str">
            <v>TOMA AEREA  4X20 SEGURIDAD LEVINTON</v>
          </cell>
          <cell r="B4946">
            <v>3000</v>
          </cell>
          <cell r="C4946" t="str">
            <v>UND</v>
          </cell>
          <cell r="D4946">
            <v>3600</v>
          </cell>
          <cell r="E4946">
            <v>576</v>
          </cell>
          <cell r="F4946">
            <v>4176</v>
          </cell>
        </row>
        <row r="4947">
          <cell r="A4947" t="str">
            <v>TOMA AEREA 15A EN PASTA AVE</v>
          </cell>
          <cell r="B4947">
            <v>277.20001220703097</v>
          </cell>
          <cell r="C4947" t="str">
            <v>UND</v>
          </cell>
          <cell r="D4947">
            <v>332.64001464843716</v>
          </cell>
          <cell r="E4947">
            <v>53.222402343749948</v>
          </cell>
          <cell r="F4947">
            <v>386</v>
          </cell>
        </row>
        <row r="4948">
          <cell r="A4948" t="str">
            <v>TOMA AEREA 2X20 SEGURIDAD AM</v>
          </cell>
          <cell r="B4948">
            <v>3000</v>
          </cell>
          <cell r="C4948" t="str">
            <v>UND</v>
          </cell>
          <cell r="D4948">
            <v>3600</v>
          </cell>
          <cell r="E4948">
            <v>576</v>
          </cell>
          <cell r="F4948">
            <v>4176</v>
          </cell>
        </row>
        <row r="4949">
          <cell r="A4949" t="str">
            <v>TOMA AEREA 2X20 SEGURIDAD LEVINTON</v>
          </cell>
          <cell r="B4949">
            <v>3000</v>
          </cell>
          <cell r="C4949" t="str">
            <v>UND</v>
          </cell>
          <cell r="D4949">
            <v>3600</v>
          </cell>
          <cell r="E4949">
            <v>576</v>
          </cell>
          <cell r="F4949">
            <v>4176</v>
          </cell>
        </row>
        <row r="4950">
          <cell r="A4950" t="str">
            <v>TOMA AEREA 3X20 AM</v>
          </cell>
          <cell r="B4950">
            <v>3000</v>
          </cell>
          <cell r="C4950" t="str">
            <v>UND</v>
          </cell>
          <cell r="D4950">
            <v>3600</v>
          </cell>
          <cell r="E4950">
            <v>576</v>
          </cell>
          <cell r="F4950">
            <v>4176</v>
          </cell>
        </row>
        <row r="4951">
          <cell r="A4951" t="str">
            <v>TOMA AEREA 3X30 1/2 VUELTA</v>
          </cell>
          <cell r="B4951">
            <v>31200</v>
          </cell>
          <cell r="C4951" t="str">
            <v>UND</v>
          </cell>
          <cell r="D4951">
            <v>37440</v>
          </cell>
          <cell r="E4951">
            <v>5990.4000000000005</v>
          </cell>
          <cell r="F4951">
            <v>43430</v>
          </cell>
        </row>
        <row r="4952">
          <cell r="A4952" t="str">
            <v>TOMA AEREA 4X16 BRETER</v>
          </cell>
          <cell r="B4952">
            <v>15000</v>
          </cell>
          <cell r="C4952" t="str">
            <v>UND</v>
          </cell>
          <cell r="D4952">
            <v>18000</v>
          </cell>
          <cell r="E4952">
            <v>2880</v>
          </cell>
          <cell r="F4952">
            <v>20880</v>
          </cell>
        </row>
        <row r="4953">
          <cell r="A4953" t="str">
            <v>TOMA AEREA 4X20 SEGURIDAD AMERICANA</v>
          </cell>
          <cell r="B4953">
            <v>3000</v>
          </cell>
          <cell r="C4953" t="str">
            <v>UND</v>
          </cell>
          <cell r="D4953">
            <v>3600</v>
          </cell>
          <cell r="E4953">
            <v>576</v>
          </cell>
          <cell r="F4953">
            <v>4176</v>
          </cell>
        </row>
        <row r="4954">
          <cell r="A4954" t="str">
            <v>TOMA AEREA 4X20 SEGURIDAD GE</v>
          </cell>
          <cell r="B4954">
            <v>3000</v>
          </cell>
          <cell r="C4954" t="str">
            <v>UND</v>
          </cell>
          <cell r="D4954">
            <v>3600</v>
          </cell>
          <cell r="E4954">
            <v>576</v>
          </cell>
          <cell r="F4954">
            <v>4176</v>
          </cell>
        </row>
        <row r="4955">
          <cell r="A4955" t="str">
            <v>TOMA AEREA 4X30 SEGURIDAD PIAL</v>
          </cell>
          <cell r="B4955">
            <v>3000</v>
          </cell>
          <cell r="C4955" t="str">
            <v>UND</v>
          </cell>
          <cell r="D4955">
            <v>3600</v>
          </cell>
          <cell r="E4955">
            <v>576</v>
          </cell>
          <cell r="F4955">
            <v>4176</v>
          </cell>
        </row>
        <row r="4956">
          <cell r="A4956" t="str">
            <v>TOMA AEREA DE CAUCHO 15 AMP</v>
          </cell>
          <cell r="B4956">
            <v>963.20001220703114</v>
          </cell>
          <cell r="C4956" t="str">
            <v>UND</v>
          </cell>
          <cell r="D4956">
            <v>1155.8400146484373</v>
          </cell>
          <cell r="E4956">
            <v>184.93440234374998</v>
          </cell>
          <cell r="F4956">
            <v>1341</v>
          </cell>
        </row>
        <row r="4957">
          <cell r="A4957" t="str">
            <v>TOMA AEREA PATA TRABADA POLO TIERRA</v>
          </cell>
          <cell r="B4957">
            <v>2156</v>
          </cell>
          <cell r="C4957" t="str">
            <v>UND</v>
          </cell>
          <cell r="D4957">
            <v>2587.1999999999998</v>
          </cell>
          <cell r="E4957">
            <v>413.952</v>
          </cell>
          <cell r="F4957">
            <v>3001</v>
          </cell>
        </row>
        <row r="4958">
          <cell r="A4958" t="str">
            <v>TOMA COAXIAL  BLANCA</v>
          </cell>
          <cell r="B4958">
            <v>5580</v>
          </cell>
          <cell r="C4958" t="str">
            <v>UND</v>
          </cell>
          <cell r="D4958">
            <v>6696</v>
          </cell>
          <cell r="E4958">
            <v>1071.3600000000001</v>
          </cell>
          <cell r="F4958">
            <v>7767</v>
          </cell>
        </row>
        <row r="4959">
          <cell r="A4959" t="str">
            <v>TOMA COAXIAL "TICINO"</v>
          </cell>
          <cell r="B4959">
            <v>5739</v>
          </cell>
          <cell r="C4959" t="str">
            <v>UND</v>
          </cell>
          <cell r="D4959">
            <v>6886.8</v>
          </cell>
          <cell r="E4959">
            <v>1101.8880000000001</v>
          </cell>
          <cell r="F4959">
            <v>7989</v>
          </cell>
        </row>
        <row r="4960">
          <cell r="A4960" t="str">
            <v>TOMA COAXIAL T.V. CREMA</v>
          </cell>
          <cell r="B4960">
            <v>4880</v>
          </cell>
          <cell r="C4960" t="str">
            <v>UND</v>
          </cell>
          <cell r="D4960">
            <v>5856</v>
          </cell>
          <cell r="E4960">
            <v>936.96</v>
          </cell>
          <cell r="F4960">
            <v>6793</v>
          </cell>
        </row>
        <row r="4961">
          <cell r="A4961" t="str">
            <v>TOMA CORRIENTE DOBLE POLO TIERRA BLANCO</v>
          </cell>
          <cell r="B4961">
            <v>1516</v>
          </cell>
          <cell r="C4961" t="str">
            <v>UND</v>
          </cell>
          <cell r="D4961">
            <v>1819.2</v>
          </cell>
          <cell r="E4961">
            <v>291.072</v>
          </cell>
          <cell r="F4961">
            <v>2110</v>
          </cell>
        </row>
        <row r="4962">
          <cell r="A4962" t="str">
            <v>TOMA CORRIENTE DOBLE/P.TIERRA MARFIL FUT</v>
          </cell>
          <cell r="B4962">
            <v>1375</v>
          </cell>
          <cell r="C4962" t="str">
            <v>UND</v>
          </cell>
          <cell r="D4962">
            <v>1650</v>
          </cell>
          <cell r="E4962">
            <v>264</v>
          </cell>
          <cell r="F4962">
            <v>1914</v>
          </cell>
        </row>
        <row r="4963">
          <cell r="A4963" t="str">
            <v>TOMA CORRIENTE IND.  SEGURIDAD 63 AMP H</v>
          </cell>
          <cell r="B4963">
            <v>46230</v>
          </cell>
          <cell r="C4963" t="str">
            <v>UND</v>
          </cell>
          <cell r="D4963">
            <v>55476</v>
          </cell>
          <cell r="E4963">
            <v>8876.16</v>
          </cell>
          <cell r="F4963">
            <v>64352</v>
          </cell>
        </row>
        <row r="4964">
          <cell r="A4964" t="str">
            <v>TOMA CORRIENTE IND. SEGURIDAD 63 AMP M</v>
          </cell>
          <cell r="B4964">
            <v>40000</v>
          </cell>
          <cell r="C4964" t="str">
            <v>UND</v>
          </cell>
          <cell r="D4964">
            <v>48000</v>
          </cell>
          <cell r="E4964">
            <v>7680</v>
          </cell>
          <cell r="F4964">
            <v>55680</v>
          </cell>
        </row>
        <row r="4965">
          <cell r="A4965" t="str">
            <v>TOMA CORRIENTE SENC. P/TIERRA + INT L.P.</v>
          </cell>
          <cell r="B4965">
            <v>8660</v>
          </cell>
          <cell r="C4965" t="str">
            <v>UND</v>
          </cell>
          <cell r="D4965">
            <v>10392</v>
          </cell>
          <cell r="E4965">
            <v>1662.72</v>
          </cell>
          <cell r="F4965">
            <v>12055</v>
          </cell>
        </row>
        <row r="4966">
          <cell r="A4966" t="str">
            <v>TOMA CORRIENTE TRIPLE FUNCION INDEPENDIE</v>
          </cell>
          <cell r="B4966">
            <v>5474</v>
          </cell>
          <cell r="C4966" t="str">
            <v>UND</v>
          </cell>
          <cell r="D4966">
            <v>6568.8</v>
          </cell>
          <cell r="E4966">
            <v>1051.008</v>
          </cell>
          <cell r="F4966">
            <v>7620</v>
          </cell>
        </row>
        <row r="4967">
          <cell r="A4967" t="str">
            <v>TOMA DOBLE AVITARE</v>
          </cell>
          <cell r="B4967">
            <v>3000</v>
          </cell>
          <cell r="C4967" t="str">
            <v>UND</v>
          </cell>
          <cell r="D4967">
            <v>3600</v>
          </cell>
          <cell r="E4967">
            <v>576</v>
          </cell>
          <cell r="F4967">
            <v>4176</v>
          </cell>
        </row>
        <row r="4968">
          <cell r="A4968" t="str">
            <v>TOMA DOBLE CREMA INCR AVE</v>
          </cell>
          <cell r="B4968">
            <v>919.79998779296898</v>
          </cell>
          <cell r="C4968" t="str">
            <v>UND</v>
          </cell>
          <cell r="D4968">
            <v>1103.7599853515628</v>
          </cell>
          <cell r="E4968">
            <v>176.60159765625005</v>
          </cell>
          <cell r="F4968">
            <v>1280</v>
          </cell>
        </row>
        <row r="4969">
          <cell r="A4969" t="str">
            <v>TOMA DOBLE CREMA POLO TIERRA</v>
          </cell>
          <cell r="B4969">
            <v>5370</v>
          </cell>
          <cell r="C4969" t="str">
            <v>UND</v>
          </cell>
          <cell r="D4969">
            <v>6444</v>
          </cell>
          <cell r="E4969">
            <v>1031.04</v>
          </cell>
          <cell r="F4969">
            <v>7475</v>
          </cell>
        </row>
        <row r="4970">
          <cell r="A4970" t="str">
            <v>TOMA DOBLE INDIVIDUAL BLANCA</v>
          </cell>
          <cell r="B4970">
            <v>5180</v>
          </cell>
          <cell r="C4970" t="str">
            <v>UND</v>
          </cell>
          <cell r="D4970">
            <v>6216</v>
          </cell>
          <cell r="E4970">
            <v>994.56000000000006</v>
          </cell>
          <cell r="F4970">
            <v>7211</v>
          </cell>
        </row>
        <row r="4971">
          <cell r="A4971" t="str">
            <v>TOMA DOBLE LEVINTON POLO TIERRA</v>
          </cell>
          <cell r="B4971">
            <v>840</v>
          </cell>
          <cell r="C4971" t="str">
            <v>UND</v>
          </cell>
          <cell r="D4971">
            <v>1008</v>
          </cell>
          <cell r="E4971">
            <v>161.28</v>
          </cell>
          <cell r="F4971">
            <v>1169</v>
          </cell>
        </row>
        <row r="4972">
          <cell r="A4972" t="str">
            <v>TOMA DOBLE P/TIERRA LEVINTON C/TAPA</v>
          </cell>
          <cell r="B4972">
            <v>763</v>
          </cell>
          <cell r="C4972" t="str">
            <v>UND</v>
          </cell>
          <cell r="D4972">
            <v>915.6</v>
          </cell>
          <cell r="E4972">
            <v>146.49600000000001</v>
          </cell>
          <cell r="F4972">
            <v>1062</v>
          </cell>
        </row>
        <row r="4973">
          <cell r="A4973" t="str">
            <v>TOMA DOBLE POLO A TIERRA+INT.SENCIL.LUZ</v>
          </cell>
          <cell r="B4973">
            <v>6625</v>
          </cell>
          <cell r="C4973" t="str">
            <v>UND</v>
          </cell>
          <cell r="D4973">
            <v>7950</v>
          </cell>
          <cell r="E4973">
            <v>1272</v>
          </cell>
          <cell r="F4973">
            <v>9222</v>
          </cell>
        </row>
        <row r="4974">
          <cell r="A4974" t="str">
            <v>TOMA DOBLE POLO A TIERRA+INTERRUPTOR SEN</v>
          </cell>
          <cell r="B4974">
            <v>5306</v>
          </cell>
          <cell r="C4974" t="str">
            <v>UND</v>
          </cell>
          <cell r="D4974">
            <v>6367.2</v>
          </cell>
          <cell r="E4974">
            <v>1018.752</v>
          </cell>
          <cell r="F4974">
            <v>7386</v>
          </cell>
        </row>
        <row r="4975">
          <cell r="A4975" t="str">
            <v>TOMA DOBLE POLO TIERRA+INT.SENCILLO L.P.</v>
          </cell>
          <cell r="B4975">
            <v>6625</v>
          </cell>
          <cell r="C4975" t="str">
            <v>UND</v>
          </cell>
          <cell r="D4975">
            <v>7950</v>
          </cell>
          <cell r="E4975">
            <v>1272</v>
          </cell>
          <cell r="F4975">
            <v>9222</v>
          </cell>
        </row>
        <row r="4976">
          <cell r="A4976" t="str">
            <v>TOMA DOBLE POLOTIERRA LEVINTON NARANJA</v>
          </cell>
          <cell r="B4976">
            <v>8060</v>
          </cell>
          <cell r="C4976" t="str">
            <v>UND</v>
          </cell>
          <cell r="D4976">
            <v>9672</v>
          </cell>
          <cell r="E4976">
            <v>1547.52</v>
          </cell>
          <cell r="F4976">
            <v>11220</v>
          </cell>
        </row>
        <row r="4977">
          <cell r="A4977" t="str">
            <v>TOMA DOBLE S/P AVE</v>
          </cell>
          <cell r="B4977">
            <v>856.79998779296898</v>
          </cell>
          <cell r="C4977" t="str">
            <v>UND</v>
          </cell>
          <cell r="D4977">
            <v>1028.1599853515627</v>
          </cell>
          <cell r="E4977">
            <v>164.50559765625005</v>
          </cell>
          <cell r="F4977">
            <v>1193</v>
          </cell>
        </row>
        <row r="4978">
          <cell r="A4978" t="str">
            <v>TOMA INCRUSTAR 2X20 SEGURIDAD AMERICAN</v>
          </cell>
          <cell r="B4978">
            <v>3000</v>
          </cell>
          <cell r="C4978" t="str">
            <v>UND</v>
          </cell>
          <cell r="D4978">
            <v>3600</v>
          </cell>
          <cell r="E4978">
            <v>576</v>
          </cell>
          <cell r="F4978">
            <v>4176</v>
          </cell>
        </row>
        <row r="4979">
          <cell r="A4979" t="str">
            <v>TOMA INCRUSTAR 3X20 SEGURIDAD LEVINTON</v>
          </cell>
          <cell r="B4979">
            <v>3000</v>
          </cell>
          <cell r="C4979" t="str">
            <v>UND</v>
          </cell>
          <cell r="D4979">
            <v>3600</v>
          </cell>
          <cell r="E4979">
            <v>576</v>
          </cell>
          <cell r="F4979">
            <v>4176</v>
          </cell>
        </row>
        <row r="4980">
          <cell r="A4980" t="str">
            <v>TOMA INCRUSTAR 3X20SEGURIDAD GE</v>
          </cell>
          <cell r="B4980">
            <v>3000</v>
          </cell>
          <cell r="C4980" t="str">
            <v>UND</v>
          </cell>
          <cell r="D4980">
            <v>3600</v>
          </cell>
          <cell r="E4980">
            <v>576</v>
          </cell>
          <cell r="F4980">
            <v>4176</v>
          </cell>
        </row>
        <row r="4981">
          <cell r="A4981" t="str">
            <v>TOMA INCRUSTAR 3X30 SEGURIDAD GE</v>
          </cell>
          <cell r="B4981">
            <v>3000</v>
          </cell>
          <cell r="C4981" t="str">
            <v>UND</v>
          </cell>
          <cell r="D4981">
            <v>3600</v>
          </cell>
          <cell r="E4981">
            <v>576</v>
          </cell>
          <cell r="F4981">
            <v>4176</v>
          </cell>
        </row>
        <row r="4982">
          <cell r="A4982" t="str">
            <v>TOMA INCRUSTAR 3X30SEGURIDAD GE</v>
          </cell>
          <cell r="B4982">
            <v>3000</v>
          </cell>
          <cell r="C4982" t="str">
            <v>UND</v>
          </cell>
          <cell r="D4982">
            <v>3600</v>
          </cell>
          <cell r="E4982">
            <v>576</v>
          </cell>
          <cell r="F4982">
            <v>4176</v>
          </cell>
        </row>
        <row r="4983">
          <cell r="A4983" t="str">
            <v>TOMA INCRUSTAR 3X50 INED</v>
          </cell>
          <cell r="B4983">
            <v>3000</v>
          </cell>
          <cell r="C4983" t="str">
            <v>UND</v>
          </cell>
          <cell r="D4983">
            <v>3600</v>
          </cell>
          <cell r="E4983">
            <v>576</v>
          </cell>
          <cell r="F4983">
            <v>4176</v>
          </cell>
        </row>
        <row r="4984">
          <cell r="A4984" t="str">
            <v>TOMA INCRUSTAR 4X20 SEGURIDAD CHINA</v>
          </cell>
          <cell r="B4984">
            <v>3000</v>
          </cell>
          <cell r="C4984" t="str">
            <v>UND</v>
          </cell>
          <cell r="D4984">
            <v>3600</v>
          </cell>
          <cell r="E4984">
            <v>576</v>
          </cell>
          <cell r="F4984">
            <v>4176</v>
          </cell>
        </row>
        <row r="4985">
          <cell r="A4985" t="str">
            <v>TOMA INCRUSTAR 4X20 SEGURIDAD GE</v>
          </cell>
          <cell r="B4985">
            <v>3000</v>
          </cell>
          <cell r="C4985" t="str">
            <v>UND</v>
          </cell>
          <cell r="D4985">
            <v>3600</v>
          </cell>
          <cell r="E4985">
            <v>576</v>
          </cell>
          <cell r="F4985">
            <v>4176</v>
          </cell>
        </row>
        <row r="4986">
          <cell r="A4986" t="str">
            <v>TOMA INCRUSTAR 4X20 SEGURIDAD PISE</v>
          </cell>
          <cell r="B4986">
            <v>3000</v>
          </cell>
          <cell r="C4986" t="str">
            <v>UND</v>
          </cell>
          <cell r="D4986">
            <v>3600</v>
          </cell>
          <cell r="E4986">
            <v>576</v>
          </cell>
          <cell r="F4986">
            <v>4176</v>
          </cell>
        </row>
        <row r="4987">
          <cell r="A4987" t="str">
            <v>TOMA INCRUSTAR 4X30 SEGURIDAD PIAL</v>
          </cell>
          <cell r="B4987">
            <v>3000</v>
          </cell>
          <cell r="C4987" t="str">
            <v>UND</v>
          </cell>
          <cell r="D4987">
            <v>3600</v>
          </cell>
          <cell r="E4987">
            <v>576</v>
          </cell>
          <cell r="F4987">
            <v>4176</v>
          </cell>
        </row>
        <row r="4988">
          <cell r="A4988" t="str">
            <v>TOMA INCRUSTAR BIFASICA 20 AMP CODELCA</v>
          </cell>
          <cell r="B4988">
            <v>2756</v>
          </cell>
          <cell r="C4988" t="str">
            <v>UND</v>
          </cell>
          <cell r="D4988">
            <v>3307.2</v>
          </cell>
          <cell r="E4988">
            <v>529.15199999999993</v>
          </cell>
          <cell r="F4988">
            <v>3836</v>
          </cell>
        </row>
        <row r="4989">
          <cell r="A4989" t="str">
            <v>TOMA INCRUSTAR TRIFASICA 20 AMP</v>
          </cell>
          <cell r="B4989">
            <v>2983</v>
          </cell>
          <cell r="C4989" t="str">
            <v>UND</v>
          </cell>
          <cell r="D4989">
            <v>3579.6</v>
          </cell>
          <cell r="E4989">
            <v>572.73599999999999</v>
          </cell>
          <cell r="F4989">
            <v>4152</v>
          </cell>
        </row>
        <row r="4990">
          <cell r="A4990" t="str">
            <v>TOMA LEVINTON 15AMP C/POLO T. /CAJA INTE</v>
          </cell>
          <cell r="B4990">
            <v>55200</v>
          </cell>
          <cell r="C4990" t="str">
            <v>UND</v>
          </cell>
          <cell r="D4990">
            <v>66240</v>
          </cell>
          <cell r="E4990">
            <v>10598.4</v>
          </cell>
          <cell r="F4990">
            <v>76838</v>
          </cell>
        </row>
        <row r="4991">
          <cell r="A4991" t="str">
            <v>TOMA LOZA 3X20 S/P</v>
          </cell>
          <cell r="B4991">
            <v>2520</v>
          </cell>
          <cell r="C4991" t="str">
            <v>UND</v>
          </cell>
          <cell r="D4991">
            <v>3024</v>
          </cell>
          <cell r="E4991">
            <v>483.84000000000003</v>
          </cell>
          <cell r="F4991">
            <v>3508</v>
          </cell>
        </row>
        <row r="4992">
          <cell r="A4992" t="str">
            <v>TOMA MONOFASICA P/TIERRA INCRUS. LEGRAND</v>
          </cell>
          <cell r="B4992">
            <v>2102</v>
          </cell>
          <cell r="C4992" t="str">
            <v>UND</v>
          </cell>
          <cell r="D4992">
            <v>2522.4</v>
          </cell>
          <cell r="E4992">
            <v>403.584</v>
          </cell>
          <cell r="F4992">
            <v>2926</v>
          </cell>
        </row>
        <row r="4993">
          <cell r="A4993" t="str">
            <v>TOMA MULTIPLE DE 6 SALIDAS</v>
          </cell>
          <cell r="B4993">
            <v>43170</v>
          </cell>
          <cell r="C4993" t="str">
            <v>UND</v>
          </cell>
          <cell r="D4993">
            <v>51804</v>
          </cell>
          <cell r="E4993">
            <v>8288.64</v>
          </cell>
          <cell r="F4993">
            <v>60093</v>
          </cell>
        </row>
        <row r="4994">
          <cell r="A4994" t="str">
            <v>TOMA MULTIPLE EN CAUCHO</v>
          </cell>
          <cell r="B4994">
            <v>2100</v>
          </cell>
          <cell r="C4994" t="str">
            <v>UND</v>
          </cell>
          <cell r="D4994">
            <v>2520</v>
          </cell>
          <cell r="E4994">
            <v>403.2</v>
          </cell>
          <cell r="F4994">
            <v>2923</v>
          </cell>
        </row>
        <row r="4995">
          <cell r="A4995" t="str">
            <v>TOMA P/T 15AMP. PARA EXTENSION</v>
          </cell>
          <cell r="B4995">
            <v>1440</v>
          </cell>
          <cell r="C4995" t="str">
            <v>UND</v>
          </cell>
          <cell r="D4995">
            <v>1728</v>
          </cell>
          <cell r="E4995">
            <v>276.48</v>
          </cell>
          <cell r="F4995">
            <v>2004</v>
          </cell>
        </row>
        <row r="4996">
          <cell r="A4996" t="str">
            <v>TOMA P/TIERRA + INTERRUPTOR ABITARE</v>
          </cell>
          <cell r="B4996">
            <v>4000</v>
          </cell>
          <cell r="C4996" t="str">
            <v>UND</v>
          </cell>
          <cell r="D4996">
            <v>4800</v>
          </cell>
          <cell r="E4996">
            <v>768</v>
          </cell>
          <cell r="F4996">
            <v>5568</v>
          </cell>
        </row>
        <row r="4997">
          <cell r="A4997" t="str">
            <v>TOMA PARA PISO AVE</v>
          </cell>
          <cell r="B4997">
            <v>4000</v>
          </cell>
          <cell r="C4997" t="str">
            <v>UND</v>
          </cell>
          <cell r="D4997">
            <v>4800</v>
          </cell>
          <cell r="E4997">
            <v>768</v>
          </cell>
          <cell r="F4997">
            <v>5568</v>
          </cell>
        </row>
        <row r="4998">
          <cell r="A4998" t="str">
            <v>TOMA POLO A TIERRA + INT SENCILLO</v>
          </cell>
          <cell r="B4998">
            <v>5600</v>
          </cell>
          <cell r="C4998" t="str">
            <v>UND</v>
          </cell>
          <cell r="D4998">
            <v>6720</v>
          </cell>
          <cell r="E4998">
            <v>1075.2</v>
          </cell>
          <cell r="F4998">
            <v>7795</v>
          </cell>
        </row>
        <row r="4999">
          <cell r="A4999" t="str">
            <v>TOMA POLO A TIERRA 15 AMP</v>
          </cell>
          <cell r="B4999">
            <v>1318.8000488281298</v>
          </cell>
          <cell r="C4999" t="str">
            <v>UND</v>
          </cell>
          <cell r="D4999">
            <v>1582.5600585937557</v>
          </cell>
          <cell r="E4999">
            <v>253.20960937500092</v>
          </cell>
          <cell r="F4999">
            <v>1836</v>
          </cell>
        </row>
        <row r="5000">
          <cell r="A5000" t="str">
            <v>TOMA POLO TIERRA</v>
          </cell>
          <cell r="B5000">
            <v>3036</v>
          </cell>
          <cell r="C5000" t="str">
            <v>UND</v>
          </cell>
          <cell r="D5000">
            <v>3643.2</v>
          </cell>
          <cell r="E5000">
            <v>582.91200000000003</v>
          </cell>
          <cell r="F5000">
            <v>4226</v>
          </cell>
        </row>
        <row r="5001">
          <cell r="A5001" t="str">
            <v>TOMA POLO TIERRA+INTERRUPTOR SENC. LUZ P</v>
          </cell>
          <cell r="B5001">
            <v>9320</v>
          </cell>
          <cell r="C5001" t="str">
            <v>UND</v>
          </cell>
          <cell r="D5001">
            <v>11184</v>
          </cell>
          <cell r="E5001">
            <v>1789.44</v>
          </cell>
          <cell r="F5001">
            <v>12973</v>
          </cell>
        </row>
        <row r="5002">
          <cell r="A5002" t="str">
            <v>TOMA POLO TIERRA+INTERRUPTOR SENCILLO</v>
          </cell>
          <cell r="B5002">
            <v>5720</v>
          </cell>
          <cell r="C5002" t="str">
            <v>UND</v>
          </cell>
          <cell r="D5002">
            <v>6864</v>
          </cell>
          <cell r="E5002">
            <v>1098.24</v>
          </cell>
          <cell r="F5002">
            <v>7962</v>
          </cell>
        </row>
        <row r="5003">
          <cell r="A5003" t="str">
            <v>TOMA SEGURIDAD 3X20 TICINO</v>
          </cell>
          <cell r="B5003">
            <v>3000</v>
          </cell>
          <cell r="C5003" t="str">
            <v>UND</v>
          </cell>
          <cell r="D5003">
            <v>3600</v>
          </cell>
          <cell r="E5003">
            <v>576</v>
          </cell>
          <cell r="F5003">
            <v>4176</v>
          </cell>
        </row>
        <row r="5004">
          <cell r="A5004" t="str">
            <v>TOMA SENCILLA (MODULO LESITAL)</v>
          </cell>
          <cell r="B5004">
            <v>4000</v>
          </cell>
          <cell r="C5004" t="str">
            <v>UND</v>
          </cell>
          <cell r="D5004">
            <v>4800</v>
          </cell>
          <cell r="E5004">
            <v>768</v>
          </cell>
          <cell r="F5004">
            <v>5568</v>
          </cell>
        </row>
        <row r="5005">
          <cell r="A5005" t="str">
            <v>TOMA SENCILLA BLANCA</v>
          </cell>
          <cell r="B5005">
            <v>3190</v>
          </cell>
          <cell r="C5005" t="str">
            <v>UND</v>
          </cell>
          <cell r="D5005">
            <v>3828</v>
          </cell>
          <cell r="E5005">
            <v>612.48</v>
          </cell>
          <cell r="F5005">
            <v>4440</v>
          </cell>
        </row>
        <row r="5006">
          <cell r="A5006" t="str">
            <v>TOMA SENCILLA BLANCA POLO TIERRA</v>
          </cell>
          <cell r="B5006">
            <v>3920</v>
          </cell>
          <cell r="C5006" t="str">
            <v>UND</v>
          </cell>
          <cell r="D5006">
            <v>4704</v>
          </cell>
          <cell r="E5006">
            <v>752.64</v>
          </cell>
          <cell r="F5006">
            <v>5457</v>
          </cell>
        </row>
        <row r="5007">
          <cell r="A5007" t="str">
            <v>TOMA SENCILLA LOZA S/P</v>
          </cell>
          <cell r="B5007">
            <v>700</v>
          </cell>
          <cell r="C5007" t="str">
            <v>UND</v>
          </cell>
          <cell r="D5007">
            <v>840</v>
          </cell>
          <cell r="E5007">
            <v>134.4</v>
          </cell>
          <cell r="F5007">
            <v>974</v>
          </cell>
        </row>
        <row r="5008">
          <cell r="A5008" t="str">
            <v>TOMA SENCILLA S/P AVE</v>
          </cell>
          <cell r="B5008">
            <v>560</v>
          </cell>
          <cell r="C5008" t="str">
            <v>UND</v>
          </cell>
          <cell r="D5008">
            <v>672</v>
          </cell>
          <cell r="E5008">
            <v>107.52</v>
          </cell>
          <cell r="F5008">
            <v>780</v>
          </cell>
        </row>
        <row r="5009">
          <cell r="A5009" t="str">
            <v>TOMA SOBRE PONER TRIFASICA 50 AMP.CICLES</v>
          </cell>
          <cell r="B5009">
            <v>3000</v>
          </cell>
          <cell r="C5009" t="str">
            <v>UND</v>
          </cell>
          <cell r="D5009">
            <v>3600</v>
          </cell>
          <cell r="E5009">
            <v>576</v>
          </cell>
          <cell r="F5009">
            <v>4176</v>
          </cell>
        </row>
        <row r="5010">
          <cell r="A5010" t="str">
            <v>TOMA SOBREPONER TRIFASICA 50 AMP</v>
          </cell>
          <cell r="B5010">
            <v>3500</v>
          </cell>
          <cell r="C5010" t="str">
            <v>UND</v>
          </cell>
          <cell r="D5010">
            <v>4200</v>
          </cell>
          <cell r="E5010">
            <v>672</v>
          </cell>
          <cell r="F5010">
            <v>4872</v>
          </cell>
        </row>
        <row r="5011">
          <cell r="A5011" t="str">
            <v>TOMA TEL DOBLE MARFIL AMERICANA</v>
          </cell>
          <cell r="B5011">
            <v>10120</v>
          </cell>
          <cell r="C5011" t="str">
            <v>UND</v>
          </cell>
          <cell r="D5011">
            <v>12144</v>
          </cell>
          <cell r="E5011">
            <v>1943.04</v>
          </cell>
          <cell r="F5011">
            <v>14087</v>
          </cell>
        </row>
        <row r="5012">
          <cell r="A5012" t="str">
            <v>TOMA TEL.DOBLE FUNCION:COLOMBIANA+AMERIC</v>
          </cell>
          <cell r="B5012">
            <v>7410</v>
          </cell>
          <cell r="C5012" t="str">
            <v>UND</v>
          </cell>
          <cell r="D5012">
            <v>8892</v>
          </cell>
          <cell r="E5012">
            <v>1422.72</v>
          </cell>
          <cell r="F5012">
            <v>10315</v>
          </cell>
        </row>
        <row r="5013">
          <cell r="A5013" t="str">
            <v>TOMA TELEF. SENCILLA PLUK</v>
          </cell>
          <cell r="B5013">
            <v>784</v>
          </cell>
          <cell r="C5013" t="str">
            <v>UND</v>
          </cell>
          <cell r="D5013">
            <v>940.8</v>
          </cell>
          <cell r="E5013">
            <v>150.52799999999999</v>
          </cell>
          <cell r="F5013">
            <v>1091</v>
          </cell>
        </row>
        <row r="5014">
          <cell r="A5014" t="str">
            <v>TOMA TELEFONICA AMERICANA</v>
          </cell>
          <cell r="B5014">
            <v>6820</v>
          </cell>
          <cell r="C5014" t="str">
            <v>UND</v>
          </cell>
          <cell r="D5014">
            <v>8184</v>
          </cell>
          <cell r="E5014">
            <v>1309.44</v>
          </cell>
          <cell r="F5014">
            <v>9493</v>
          </cell>
        </row>
        <row r="5015">
          <cell r="A5015" t="str">
            <v>TOMA TELEFONICA AMERICANA DUPLEX CREMA</v>
          </cell>
          <cell r="B5015">
            <v>6460</v>
          </cell>
          <cell r="C5015" t="str">
            <v>UND</v>
          </cell>
          <cell r="D5015">
            <v>7752</v>
          </cell>
          <cell r="E5015">
            <v>1240.32</v>
          </cell>
          <cell r="F5015">
            <v>8992</v>
          </cell>
        </row>
        <row r="5016">
          <cell r="A5016" t="str">
            <v>TOMA TELEFONICA AMERICANA SENCILLA</v>
          </cell>
          <cell r="B5016">
            <v>4190</v>
          </cell>
          <cell r="C5016" t="str">
            <v>UND</v>
          </cell>
          <cell r="D5016">
            <v>5028</v>
          </cell>
          <cell r="E5016">
            <v>804.48</v>
          </cell>
          <cell r="F5016">
            <v>5832</v>
          </cell>
        </row>
        <row r="5017">
          <cell r="A5017" t="str">
            <v>TOMA TELEFONICA AMERICANA SENCILLA</v>
          </cell>
          <cell r="B5017">
            <v>6820</v>
          </cell>
          <cell r="C5017" t="str">
            <v>UND</v>
          </cell>
          <cell r="D5017">
            <v>8184</v>
          </cell>
          <cell r="E5017">
            <v>1309.44</v>
          </cell>
          <cell r="F5017">
            <v>9493</v>
          </cell>
        </row>
        <row r="5018">
          <cell r="A5018" t="str">
            <v>TOMA TELEFONICA BLANA AMERICANA AMBIO</v>
          </cell>
          <cell r="B5018">
            <v>3650</v>
          </cell>
          <cell r="C5018" t="str">
            <v>UND</v>
          </cell>
          <cell r="D5018">
            <v>4380</v>
          </cell>
          <cell r="E5018">
            <v>700.80000000000007</v>
          </cell>
          <cell r="F5018">
            <v>5081</v>
          </cell>
        </row>
        <row r="5019">
          <cell r="A5019" t="str">
            <v>TOMA TELEFONICA BLANCA AMERICANA</v>
          </cell>
          <cell r="B5019">
            <v>5190</v>
          </cell>
          <cell r="C5019" t="str">
            <v>UND</v>
          </cell>
          <cell r="D5019">
            <v>6228</v>
          </cell>
          <cell r="E5019">
            <v>996.48</v>
          </cell>
          <cell r="F5019">
            <v>7224</v>
          </cell>
        </row>
        <row r="5020">
          <cell r="A5020" t="str">
            <v>TOMA TELEFONICA COAXIAL MARFIL</v>
          </cell>
          <cell r="B5020">
            <v>5580</v>
          </cell>
          <cell r="C5020" t="str">
            <v>UND</v>
          </cell>
          <cell r="D5020">
            <v>6696</v>
          </cell>
          <cell r="E5020">
            <v>1071.3600000000001</v>
          </cell>
          <cell r="F5020">
            <v>7767</v>
          </cell>
        </row>
        <row r="5021">
          <cell r="A5021" t="str">
            <v>TOMA TELEFONICA COLOMBIANA</v>
          </cell>
          <cell r="B5021">
            <v>6310</v>
          </cell>
          <cell r="C5021" t="str">
            <v>UND</v>
          </cell>
          <cell r="D5021">
            <v>7572</v>
          </cell>
          <cell r="E5021">
            <v>1211.52</v>
          </cell>
          <cell r="F5021">
            <v>8784</v>
          </cell>
        </row>
        <row r="5022">
          <cell r="A5022" t="str">
            <v>TOMA TELEFONICA COLOMBIANA SENCILLA</v>
          </cell>
          <cell r="B5022">
            <v>2500</v>
          </cell>
          <cell r="C5022" t="str">
            <v>UND</v>
          </cell>
          <cell r="D5022">
            <v>3000</v>
          </cell>
          <cell r="E5022">
            <v>480</v>
          </cell>
          <cell r="F5022">
            <v>3480</v>
          </cell>
        </row>
        <row r="5023">
          <cell r="A5023" t="str">
            <v>TOMA TELEFONICA COLOMBIANA SENCILLA</v>
          </cell>
          <cell r="B5023">
            <v>3000</v>
          </cell>
          <cell r="C5023" t="str">
            <v>UND</v>
          </cell>
          <cell r="D5023">
            <v>3600</v>
          </cell>
          <cell r="E5023">
            <v>576</v>
          </cell>
          <cell r="F5023">
            <v>4176</v>
          </cell>
        </row>
        <row r="5024">
          <cell r="A5024" t="str">
            <v>TOMA TELEFONICA COLOMBIANA SENCILLA</v>
          </cell>
          <cell r="B5024">
            <v>5170</v>
          </cell>
          <cell r="C5024" t="str">
            <v>UND</v>
          </cell>
          <cell r="D5024">
            <v>6204</v>
          </cell>
          <cell r="E5024">
            <v>992.64</v>
          </cell>
          <cell r="F5024">
            <v>7197</v>
          </cell>
        </row>
        <row r="5025">
          <cell r="A5025" t="str">
            <v>TOMA TELEFONICA COLOMBIANA SENCILLA BLAN</v>
          </cell>
          <cell r="B5025">
            <v>3000</v>
          </cell>
          <cell r="C5025" t="str">
            <v>UND</v>
          </cell>
          <cell r="D5025">
            <v>3600</v>
          </cell>
          <cell r="E5025">
            <v>576</v>
          </cell>
          <cell r="F5025">
            <v>4176</v>
          </cell>
        </row>
        <row r="5026">
          <cell r="A5026" t="str">
            <v>TOMA TELEFONICA DOBLE FUNCION COLOM+AMER</v>
          </cell>
          <cell r="B5026">
            <v>5850</v>
          </cell>
          <cell r="C5026" t="str">
            <v>UND</v>
          </cell>
          <cell r="D5026">
            <v>7020</v>
          </cell>
          <cell r="E5026">
            <v>1123.2</v>
          </cell>
          <cell r="F5026">
            <v>8143</v>
          </cell>
        </row>
        <row r="5027">
          <cell r="A5027" t="str">
            <v>TOMA TELEFONICA DOBLE FUNCION COLOM+AMER</v>
          </cell>
          <cell r="B5027">
            <v>5850</v>
          </cell>
          <cell r="C5027" t="str">
            <v>UND</v>
          </cell>
          <cell r="D5027">
            <v>7020</v>
          </cell>
          <cell r="E5027">
            <v>1123.2</v>
          </cell>
          <cell r="F5027">
            <v>8143</v>
          </cell>
        </row>
        <row r="5028">
          <cell r="A5028" t="str">
            <v>TOMA TELEFONICA DOBLE FUNCION COLOM+AMER</v>
          </cell>
          <cell r="B5028">
            <v>7410</v>
          </cell>
          <cell r="C5028" t="str">
            <v>UND</v>
          </cell>
          <cell r="D5028">
            <v>8892</v>
          </cell>
          <cell r="E5028">
            <v>1422.72</v>
          </cell>
          <cell r="F5028">
            <v>10315</v>
          </cell>
        </row>
        <row r="5029">
          <cell r="A5029" t="str">
            <v>TOMA TELEFONICA DOBLE MARFIL AMERICANA</v>
          </cell>
          <cell r="B5029">
            <v>6170</v>
          </cell>
          <cell r="C5029" t="str">
            <v>UND</v>
          </cell>
          <cell r="D5029">
            <v>7404</v>
          </cell>
          <cell r="E5029">
            <v>1184.6400000000001</v>
          </cell>
          <cell r="F5029">
            <v>8589</v>
          </cell>
        </row>
        <row r="5030">
          <cell r="A5030" t="str">
            <v>TOMA TELEFONICA DOBLEFUNCION COLOMB+AMER</v>
          </cell>
          <cell r="B5030">
            <v>5190</v>
          </cell>
          <cell r="C5030" t="str">
            <v>UND</v>
          </cell>
          <cell r="D5030">
            <v>6228</v>
          </cell>
          <cell r="E5030">
            <v>996.48</v>
          </cell>
          <cell r="F5030">
            <v>7224</v>
          </cell>
        </row>
        <row r="5031">
          <cell r="A5031" t="str">
            <v>TOMA TELEFONICA DUPLEX COLOMBIANA</v>
          </cell>
          <cell r="B5031">
            <v>8810</v>
          </cell>
          <cell r="C5031" t="str">
            <v>UND</v>
          </cell>
          <cell r="D5031">
            <v>10572</v>
          </cell>
          <cell r="E5031">
            <v>1691.52</v>
          </cell>
          <cell r="F5031">
            <v>12264</v>
          </cell>
        </row>
        <row r="5032">
          <cell r="A5032" t="str">
            <v>TOMA TELEFONICA EDELCO</v>
          </cell>
          <cell r="B5032">
            <v>4000</v>
          </cell>
          <cell r="C5032" t="str">
            <v>UND</v>
          </cell>
          <cell r="D5032">
            <v>4800</v>
          </cell>
          <cell r="E5032">
            <v>768</v>
          </cell>
          <cell r="F5032">
            <v>5568</v>
          </cell>
        </row>
        <row r="5033">
          <cell r="A5033" t="str">
            <v>TOMA TELEFONICA MARFIL AMERICANA</v>
          </cell>
          <cell r="B5033">
            <v>3650</v>
          </cell>
          <cell r="C5033" t="str">
            <v>UND</v>
          </cell>
          <cell r="D5033">
            <v>4380</v>
          </cell>
          <cell r="E5033">
            <v>700.80000000000007</v>
          </cell>
          <cell r="F5033">
            <v>5081</v>
          </cell>
        </row>
        <row r="5034">
          <cell r="A5034" t="str">
            <v>TOMA TELEFONICA PLOK S/PONER</v>
          </cell>
          <cell r="B5034">
            <v>529.20001220703114</v>
          </cell>
          <cell r="C5034" t="str">
            <v>UND</v>
          </cell>
          <cell r="D5034">
            <v>635.04001464843736</v>
          </cell>
          <cell r="E5034">
            <v>101.60640234374998</v>
          </cell>
          <cell r="F5034">
            <v>737</v>
          </cell>
        </row>
        <row r="5035">
          <cell r="A5035" t="str">
            <v>TOMA TELEFONICA SENCILLA AMERICANA BLANC</v>
          </cell>
          <cell r="B5035">
            <v>1120</v>
          </cell>
          <cell r="C5035" t="str">
            <v>UND</v>
          </cell>
          <cell r="D5035">
            <v>1344</v>
          </cell>
          <cell r="E5035">
            <v>215.04</v>
          </cell>
          <cell r="F5035">
            <v>1559</v>
          </cell>
        </row>
        <row r="5036">
          <cell r="A5036" t="str">
            <v>TOMA TELEFONICA SENCILLA AMERICANA MARFI</v>
          </cell>
          <cell r="B5036">
            <v>1120</v>
          </cell>
          <cell r="C5036" t="str">
            <v>UND</v>
          </cell>
          <cell r="D5036">
            <v>1344</v>
          </cell>
          <cell r="E5036">
            <v>215.04</v>
          </cell>
          <cell r="F5036">
            <v>1559</v>
          </cell>
        </row>
        <row r="5037">
          <cell r="A5037" t="str">
            <v>TOMA TELEFONICA SENCILLA BLANCA</v>
          </cell>
          <cell r="B5037">
            <v>2500</v>
          </cell>
          <cell r="C5037" t="str">
            <v>UND</v>
          </cell>
          <cell r="D5037">
            <v>3000</v>
          </cell>
          <cell r="E5037">
            <v>480</v>
          </cell>
          <cell r="F5037">
            <v>3480</v>
          </cell>
        </row>
        <row r="5038">
          <cell r="A5038" t="str">
            <v>TOMA TELEFONICA SENCILLA COLOMBIANA AVE</v>
          </cell>
          <cell r="B5038">
            <v>784</v>
          </cell>
          <cell r="C5038" t="str">
            <v>UND</v>
          </cell>
          <cell r="D5038">
            <v>940.8</v>
          </cell>
          <cell r="E5038">
            <v>150.52799999999999</v>
          </cell>
          <cell r="F5038">
            <v>1091</v>
          </cell>
        </row>
        <row r="5039">
          <cell r="A5039" t="str">
            <v>TOMA TELEFONICA SENCILLA NAL EDECOL</v>
          </cell>
          <cell r="B5039">
            <v>3000</v>
          </cell>
          <cell r="C5039" t="str">
            <v>UND</v>
          </cell>
          <cell r="D5039">
            <v>3600</v>
          </cell>
          <cell r="E5039">
            <v>576</v>
          </cell>
          <cell r="F5039">
            <v>4176</v>
          </cell>
        </row>
        <row r="5040">
          <cell r="A5040" t="str">
            <v>TOMA TELEFONO BLANCA AMERICANA CLASICA</v>
          </cell>
          <cell r="B5040">
            <v>4190</v>
          </cell>
          <cell r="C5040" t="str">
            <v>UND</v>
          </cell>
          <cell r="D5040">
            <v>5028</v>
          </cell>
          <cell r="E5040">
            <v>804.48</v>
          </cell>
          <cell r="F5040">
            <v>5832</v>
          </cell>
        </row>
        <row r="5041">
          <cell r="A5041" t="str">
            <v>TOMA TELEFONO BLANCA AMERICANA DOBLE</v>
          </cell>
          <cell r="B5041">
            <v>6460</v>
          </cell>
          <cell r="C5041" t="str">
            <v>UND</v>
          </cell>
          <cell r="D5041">
            <v>7752</v>
          </cell>
          <cell r="E5041">
            <v>1240.32</v>
          </cell>
          <cell r="F5041">
            <v>8992</v>
          </cell>
        </row>
        <row r="5042">
          <cell r="A5042" t="str">
            <v>TOMA TELEFONO CREMA DUPLEX CLASICA</v>
          </cell>
          <cell r="B5042">
            <v>7320</v>
          </cell>
          <cell r="C5042" t="str">
            <v>UND</v>
          </cell>
          <cell r="D5042">
            <v>8784</v>
          </cell>
          <cell r="E5042">
            <v>1405.44</v>
          </cell>
          <cell r="F5042">
            <v>10189</v>
          </cell>
        </row>
        <row r="5043">
          <cell r="A5043" t="str">
            <v>TOMA TELEFONO DOBLE FUNCION COLOMBI+AMER</v>
          </cell>
          <cell r="B5043">
            <v>7410</v>
          </cell>
          <cell r="C5043" t="str">
            <v>UND</v>
          </cell>
          <cell r="D5043">
            <v>8892</v>
          </cell>
          <cell r="E5043">
            <v>1422.72</v>
          </cell>
          <cell r="F5043">
            <v>10315</v>
          </cell>
        </row>
        <row r="5044">
          <cell r="A5044" t="str">
            <v>TOMA TELEFONO DUPLEX BLANCO</v>
          </cell>
          <cell r="B5044">
            <v>7320</v>
          </cell>
          <cell r="C5044" t="str">
            <v>UND</v>
          </cell>
          <cell r="D5044">
            <v>8784</v>
          </cell>
          <cell r="E5044">
            <v>1405.44</v>
          </cell>
          <cell r="F5044">
            <v>10189</v>
          </cell>
        </row>
        <row r="5045">
          <cell r="A5045" t="str">
            <v>TOMA TERMINAL COAXIAL T.V. AMERICANA 75</v>
          </cell>
          <cell r="B5045">
            <v>2700</v>
          </cell>
          <cell r="C5045" t="str">
            <v>UND</v>
          </cell>
          <cell r="D5045">
            <v>3240</v>
          </cell>
          <cell r="E5045">
            <v>518.4</v>
          </cell>
          <cell r="F5045">
            <v>3758</v>
          </cell>
        </row>
        <row r="5046">
          <cell r="A5046" t="str">
            <v>TOMA TERMINAL COAXIAL T.V. AMERICANA 75O</v>
          </cell>
          <cell r="B5046">
            <v>4880</v>
          </cell>
          <cell r="C5046" t="str">
            <v>UND</v>
          </cell>
          <cell r="D5046">
            <v>5856</v>
          </cell>
          <cell r="E5046">
            <v>936.96</v>
          </cell>
          <cell r="F5046">
            <v>6793</v>
          </cell>
        </row>
        <row r="5047">
          <cell r="A5047" t="str">
            <v>TOMA TERMINAL COAXIAL T.V.AMERICANA 75OH</v>
          </cell>
          <cell r="B5047">
            <v>2700</v>
          </cell>
          <cell r="C5047" t="str">
            <v>UND</v>
          </cell>
          <cell r="D5047">
            <v>3240</v>
          </cell>
          <cell r="E5047">
            <v>518.4</v>
          </cell>
          <cell r="F5047">
            <v>3758</v>
          </cell>
        </row>
        <row r="5048">
          <cell r="A5048" t="str">
            <v>TOMA TERMINAL COAXIAL TV AMERICANA</v>
          </cell>
          <cell r="B5048">
            <v>5580</v>
          </cell>
          <cell r="C5048" t="str">
            <v>UND</v>
          </cell>
          <cell r="D5048">
            <v>6696</v>
          </cell>
          <cell r="E5048">
            <v>1071.3600000000001</v>
          </cell>
          <cell r="F5048">
            <v>7767</v>
          </cell>
        </row>
        <row r="5049">
          <cell r="A5049" t="str">
            <v>TOMA TERMINAL COAXIAL TV AMERICANA 75OHM</v>
          </cell>
          <cell r="B5049">
            <v>2580</v>
          </cell>
          <cell r="C5049" t="str">
            <v>UND</v>
          </cell>
          <cell r="D5049">
            <v>3096</v>
          </cell>
          <cell r="E5049">
            <v>495.36</v>
          </cell>
          <cell r="F5049">
            <v>3591</v>
          </cell>
        </row>
        <row r="5050">
          <cell r="A5050" t="str">
            <v>TOMA TERMINAL COAXIAL TV AMERICANA 75OHM</v>
          </cell>
          <cell r="B5050">
            <v>2580</v>
          </cell>
          <cell r="C5050" t="str">
            <v>UND</v>
          </cell>
          <cell r="D5050">
            <v>3096</v>
          </cell>
          <cell r="E5050">
            <v>495.36</v>
          </cell>
          <cell r="F5050">
            <v>3591</v>
          </cell>
        </row>
        <row r="5051">
          <cell r="A5051" t="str">
            <v>TOMA TERMINAL COAXIAL TV AMERICANA 75OHM</v>
          </cell>
          <cell r="B5051">
            <v>3730</v>
          </cell>
          <cell r="C5051" t="str">
            <v>UND</v>
          </cell>
          <cell r="D5051">
            <v>4476</v>
          </cell>
          <cell r="E5051">
            <v>716.16</v>
          </cell>
          <cell r="F5051">
            <v>5192</v>
          </cell>
        </row>
        <row r="5052">
          <cell r="A5052" t="str">
            <v>TOMA TERMINAL COAXIAL TV AMERICANA 75OHM</v>
          </cell>
          <cell r="B5052">
            <v>3730</v>
          </cell>
          <cell r="C5052" t="str">
            <v>UND</v>
          </cell>
          <cell r="D5052">
            <v>4476</v>
          </cell>
          <cell r="E5052">
            <v>716.16</v>
          </cell>
          <cell r="F5052">
            <v>5192</v>
          </cell>
        </row>
        <row r="5053">
          <cell r="A5053" t="str">
            <v>TOMA TERMINAL COAXIAL TV AMERICANA-75 OH</v>
          </cell>
          <cell r="B5053">
            <v>2580</v>
          </cell>
          <cell r="C5053" t="str">
            <v>UND</v>
          </cell>
          <cell r="D5053">
            <v>3096</v>
          </cell>
          <cell r="E5053">
            <v>495.36</v>
          </cell>
          <cell r="F5053">
            <v>3591</v>
          </cell>
        </row>
        <row r="5054">
          <cell r="A5054" t="str">
            <v>TOMA TETREPOLAR 63A GRIMA</v>
          </cell>
          <cell r="B5054">
            <v>15000</v>
          </cell>
          <cell r="C5054" t="str">
            <v>UND</v>
          </cell>
          <cell r="D5054">
            <v>18000</v>
          </cell>
          <cell r="E5054">
            <v>2880</v>
          </cell>
          <cell r="F5054">
            <v>20880</v>
          </cell>
        </row>
        <row r="5055">
          <cell r="A5055" t="str">
            <v>TOMA TRIF.510 LOZA SOBREPONER</v>
          </cell>
          <cell r="B5055">
            <v>3000</v>
          </cell>
          <cell r="C5055" t="str">
            <v>UND</v>
          </cell>
          <cell r="D5055">
            <v>3600</v>
          </cell>
          <cell r="E5055">
            <v>576</v>
          </cell>
          <cell r="F5055">
            <v>4176</v>
          </cell>
        </row>
        <row r="5056">
          <cell r="A5056" t="str">
            <v>TOMA TRIFASICA 50 AMP</v>
          </cell>
          <cell r="B5056">
            <v>6500</v>
          </cell>
          <cell r="C5056" t="str">
            <v>UND</v>
          </cell>
          <cell r="D5056">
            <v>7800</v>
          </cell>
          <cell r="E5056">
            <v>1248</v>
          </cell>
          <cell r="F5056">
            <v>9048</v>
          </cell>
        </row>
        <row r="5057">
          <cell r="A5057" t="str">
            <v>TOMA TRIPLE EN PASTA S/P</v>
          </cell>
          <cell r="B5057">
            <v>1540</v>
          </cell>
          <cell r="C5057" t="str">
            <v>UND</v>
          </cell>
          <cell r="D5057">
            <v>1848</v>
          </cell>
          <cell r="E5057">
            <v>295.68</v>
          </cell>
          <cell r="F5057">
            <v>2144</v>
          </cell>
        </row>
        <row r="5058">
          <cell r="A5058" t="str">
            <v>TOMA TV COAXIAL AVE</v>
          </cell>
          <cell r="B5058">
            <v>8500</v>
          </cell>
          <cell r="C5058" t="str">
            <v>UND</v>
          </cell>
          <cell r="D5058">
            <v>10200</v>
          </cell>
          <cell r="E5058">
            <v>1632</v>
          </cell>
          <cell r="F5058">
            <v>11832</v>
          </cell>
        </row>
        <row r="5059">
          <cell r="A5059" t="str">
            <v>TOMA+INTERRUPTOR DOBLE LUZ PILOTO</v>
          </cell>
          <cell r="B5059">
            <v>11160</v>
          </cell>
          <cell r="C5059" t="str">
            <v>UND</v>
          </cell>
          <cell r="D5059">
            <v>13392</v>
          </cell>
          <cell r="E5059">
            <v>2142.7200000000003</v>
          </cell>
          <cell r="F5059">
            <v>15535</v>
          </cell>
        </row>
        <row r="5060">
          <cell r="A5060" t="str">
            <v>TOMA+INTERRUPTOR SENCILLO</v>
          </cell>
          <cell r="B5060">
            <v>5190</v>
          </cell>
          <cell r="C5060" t="str">
            <v>UND</v>
          </cell>
          <cell r="D5060">
            <v>6228</v>
          </cell>
          <cell r="E5060">
            <v>996.48</v>
          </cell>
          <cell r="F5060">
            <v>7224</v>
          </cell>
        </row>
        <row r="5061">
          <cell r="A5061" t="str">
            <v>TOMA+INTERRUPTOR SENCILLO</v>
          </cell>
          <cell r="B5061">
            <v>5190</v>
          </cell>
          <cell r="C5061" t="str">
            <v>UND</v>
          </cell>
          <cell r="D5061">
            <v>6228</v>
          </cell>
          <cell r="E5061">
            <v>996.48</v>
          </cell>
          <cell r="F5061">
            <v>7224</v>
          </cell>
        </row>
        <row r="5062">
          <cell r="A5062" t="str">
            <v>TOMA+INTERRUPTOR SENCILLO LUZ PILOTO</v>
          </cell>
          <cell r="B5062">
            <v>8500</v>
          </cell>
          <cell r="C5062" t="str">
            <v>UND</v>
          </cell>
          <cell r="D5062">
            <v>10200</v>
          </cell>
          <cell r="E5062">
            <v>1632</v>
          </cell>
          <cell r="F5062">
            <v>11832</v>
          </cell>
        </row>
        <row r="5063">
          <cell r="A5063" t="str">
            <v>TOMACORRIENTE + INTERRUPTOR MARFIL FUTUR</v>
          </cell>
          <cell r="B5063">
            <v>1680</v>
          </cell>
          <cell r="C5063" t="str">
            <v>UND</v>
          </cell>
          <cell r="D5063">
            <v>2016</v>
          </cell>
          <cell r="E5063">
            <v>322.56</v>
          </cell>
          <cell r="F5063">
            <v>2339</v>
          </cell>
        </row>
        <row r="5064">
          <cell r="A5064" t="str">
            <v>TOMACORRIENTE + INTERRUPTOR SENCILLO</v>
          </cell>
          <cell r="B5064">
            <v>7040</v>
          </cell>
          <cell r="C5064" t="str">
            <v>UND</v>
          </cell>
          <cell r="D5064">
            <v>8448</v>
          </cell>
          <cell r="E5064">
            <v>1351.68</v>
          </cell>
          <cell r="F5064">
            <v>9800</v>
          </cell>
        </row>
        <row r="5065">
          <cell r="A5065" t="str">
            <v>TOMACORRIENTE AEREA S/GIRO  2FASES 20A</v>
          </cell>
          <cell r="B5065">
            <v>35510</v>
          </cell>
          <cell r="C5065" t="str">
            <v>UND</v>
          </cell>
          <cell r="D5065">
            <v>42612</v>
          </cell>
          <cell r="E5065">
            <v>6817.92</v>
          </cell>
          <cell r="F5065">
            <v>49430</v>
          </cell>
        </row>
        <row r="5066">
          <cell r="A5066" t="str">
            <v>TOMACORRIENTE AEREA S/GIRO 2FASES 30A</v>
          </cell>
          <cell r="B5066">
            <v>28730</v>
          </cell>
          <cell r="C5066" t="str">
            <v>UND</v>
          </cell>
          <cell r="D5066">
            <v>34476</v>
          </cell>
          <cell r="E5066">
            <v>5516.16</v>
          </cell>
          <cell r="F5066">
            <v>39992</v>
          </cell>
        </row>
        <row r="5067">
          <cell r="A5067" t="str">
            <v>TOMACORRIENTE CON P/T 15A BLANCO S/TAPA</v>
          </cell>
          <cell r="B5067">
            <v>913</v>
          </cell>
          <cell r="C5067" t="str">
            <v>UND</v>
          </cell>
          <cell r="D5067">
            <v>1095.5999999999999</v>
          </cell>
          <cell r="E5067">
            <v>175.29599999999999</v>
          </cell>
          <cell r="F5067">
            <v>1271</v>
          </cell>
        </row>
        <row r="5068">
          <cell r="A5068" t="str">
            <v>TOMACORRIENTE CON P/T 15A MARFIL S/TAPA</v>
          </cell>
          <cell r="B5068">
            <v>913</v>
          </cell>
          <cell r="C5068" t="str">
            <v>UND</v>
          </cell>
          <cell r="D5068">
            <v>1095.5999999999999</v>
          </cell>
          <cell r="E5068">
            <v>175.29599999999999</v>
          </cell>
          <cell r="F5068">
            <v>1271</v>
          </cell>
        </row>
        <row r="5069">
          <cell r="A5069" t="str">
            <v>TOMACORRIENTE CUADRUPLE EUROAMERICANO</v>
          </cell>
          <cell r="B5069">
            <v>6761</v>
          </cell>
          <cell r="C5069" t="str">
            <v>UND</v>
          </cell>
          <cell r="D5069">
            <v>8113.2</v>
          </cell>
          <cell r="E5069">
            <v>1298.1120000000001</v>
          </cell>
          <cell r="F5069">
            <v>9411</v>
          </cell>
        </row>
        <row r="5070">
          <cell r="A5070" t="str">
            <v>TOMACORRIENTE CUADRUPLE POLO A TIERRA</v>
          </cell>
          <cell r="B5070">
            <v>5682</v>
          </cell>
          <cell r="C5070" t="str">
            <v>UND</v>
          </cell>
          <cell r="D5070">
            <v>6818.4</v>
          </cell>
          <cell r="E5070">
            <v>1090.944</v>
          </cell>
          <cell r="F5070">
            <v>7909</v>
          </cell>
        </row>
        <row r="5071">
          <cell r="A5071" t="str">
            <v>TOMACORRIENTE DOBLE</v>
          </cell>
          <cell r="B5071">
            <v>3620</v>
          </cell>
          <cell r="C5071" t="str">
            <v>UND</v>
          </cell>
          <cell r="D5071">
            <v>4344</v>
          </cell>
          <cell r="E5071">
            <v>695.04</v>
          </cell>
          <cell r="F5071">
            <v>5039</v>
          </cell>
        </row>
        <row r="5072">
          <cell r="A5072" t="str">
            <v>TOMACORRIENTE DOBLE</v>
          </cell>
          <cell r="B5072">
            <v>3620</v>
          </cell>
          <cell r="C5072" t="str">
            <v>UND</v>
          </cell>
          <cell r="D5072">
            <v>4344</v>
          </cell>
          <cell r="E5072">
            <v>695.04</v>
          </cell>
          <cell r="F5072">
            <v>5039</v>
          </cell>
        </row>
        <row r="5073">
          <cell r="A5073" t="str">
            <v>TOMACORRIENTE DOBLE</v>
          </cell>
          <cell r="B5073">
            <v>5110</v>
          </cell>
          <cell r="C5073" t="str">
            <v>UND</v>
          </cell>
          <cell r="D5073">
            <v>6132</v>
          </cell>
          <cell r="E5073">
            <v>981.12</v>
          </cell>
          <cell r="F5073">
            <v>7113</v>
          </cell>
        </row>
        <row r="5074">
          <cell r="A5074" t="str">
            <v>TOMACORRIENTE DOBLE BLANCO</v>
          </cell>
          <cell r="B5074">
            <v>2890</v>
          </cell>
          <cell r="C5074" t="str">
            <v>UND</v>
          </cell>
          <cell r="D5074">
            <v>3468</v>
          </cell>
          <cell r="E5074">
            <v>554.88</v>
          </cell>
          <cell r="F5074">
            <v>4023</v>
          </cell>
        </row>
        <row r="5075">
          <cell r="A5075" t="str">
            <v>TOMACORRIENTE DOBLE BLANCO FUTURA</v>
          </cell>
          <cell r="B5075">
            <v>1190</v>
          </cell>
          <cell r="C5075" t="str">
            <v>UND</v>
          </cell>
          <cell r="D5075">
            <v>1428</v>
          </cell>
          <cell r="E5075">
            <v>228.48000000000002</v>
          </cell>
          <cell r="F5075">
            <v>1656</v>
          </cell>
        </row>
        <row r="5076">
          <cell r="A5076" t="str">
            <v>TOMACORRIENTE DOBLE EUROAMERICANA</v>
          </cell>
          <cell r="B5076">
            <v>8150</v>
          </cell>
          <cell r="C5076" t="str">
            <v>UND</v>
          </cell>
          <cell r="D5076">
            <v>9780</v>
          </cell>
          <cell r="E5076">
            <v>1564.8</v>
          </cell>
          <cell r="F5076">
            <v>11345</v>
          </cell>
        </row>
        <row r="5077">
          <cell r="A5077" t="str">
            <v>TOMACORRIENTE DOBLE CON POLO A TIERRA</v>
          </cell>
          <cell r="B5077">
            <v>8170</v>
          </cell>
          <cell r="C5077" t="str">
            <v>UND</v>
          </cell>
          <cell r="D5077">
            <v>9804</v>
          </cell>
          <cell r="E5077">
            <v>1568.64</v>
          </cell>
          <cell r="F5077">
            <v>11373</v>
          </cell>
        </row>
        <row r="5078">
          <cell r="A5078" t="str">
            <v>TOMACORRIENTE DOBLE MARFIL</v>
          </cell>
          <cell r="B5078">
            <v>2890</v>
          </cell>
          <cell r="C5078" t="str">
            <v>UND</v>
          </cell>
          <cell r="D5078">
            <v>3468</v>
          </cell>
          <cell r="E5078">
            <v>554.88</v>
          </cell>
          <cell r="F5078">
            <v>4023</v>
          </cell>
        </row>
        <row r="5079">
          <cell r="A5079" t="str">
            <v>TOMACORRIENTE DOBLE MARFIL FUTURA</v>
          </cell>
          <cell r="B5079">
            <v>1190</v>
          </cell>
          <cell r="C5079" t="str">
            <v>UND</v>
          </cell>
          <cell r="D5079">
            <v>1428</v>
          </cell>
          <cell r="E5079">
            <v>228.48000000000002</v>
          </cell>
          <cell r="F5079">
            <v>1656</v>
          </cell>
        </row>
        <row r="5080">
          <cell r="A5080" t="str">
            <v>TOMACORRIENTE DOBLE POLO A TIERRA</v>
          </cell>
          <cell r="B5080">
            <v>4110</v>
          </cell>
          <cell r="C5080" t="str">
            <v>UND</v>
          </cell>
          <cell r="D5080">
            <v>4932</v>
          </cell>
          <cell r="E5080">
            <v>789.12</v>
          </cell>
          <cell r="F5080">
            <v>5721</v>
          </cell>
        </row>
        <row r="5081">
          <cell r="A5081" t="str">
            <v>TOMACORRIENTE DOBLE POLO A TIERRA</v>
          </cell>
          <cell r="B5081">
            <v>4110</v>
          </cell>
          <cell r="C5081" t="str">
            <v>UND</v>
          </cell>
          <cell r="D5081">
            <v>4932</v>
          </cell>
          <cell r="E5081">
            <v>789.12</v>
          </cell>
          <cell r="F5081">
            <v>5721</v>
          </cell>
        </row>
        <row r="5082">
          <cell r="A5082" t="str">
            <v>TOMACORRIENTE DOBLE POLO A TIERRA</v>
          </cell>
          <cell r="B5082">
            <v>5370</v>
          </cell>
          <cell r="C5082" t="str">
            <v>UND</v>
          </cell>
          <cell r="D5082">
            <v>6444</v>
          </cell>
          <cell r="E5082">
            <v>1031.04</v>
          </cell>
          <cell r="F5082">
            <v>7475</v>
          </cell>
        </row>
        <row r="5083">
          <cell r="A5083" t="str">
            <v>TOMACORRIENTE DOBLE POLO A TIERRA</v>
          </cell>
          <cell r="B5083">
            <v>5370</v>
          </cell>
          <cell r="C5083" t="str">
            <v>UND</v>
          </cell>
          <cell r="D5083">
            <v>6444</v>
          </cell>
          <cell r="E5083">
            <v>1031.04</v>
          </cell>
          <cell r="F5083">
            <v>7475</v>
          </cell>
        </row>
        <row r="5084">
          <cell r="A5084" t="str">
            <v>TOMACORRIENTE DOBLE POLO TIERRA</v>
          </cell>
          <cell r="B5084">
            <v>3420</v>
          </cell>
          <cell r="C5084" t="str">
            <v>UND</v>
          </cell>
          <cell r="D5084">
            <v>4104</v>
          </cell>
          <cell r="E5084">
            <v>656.64</v>
          </cell>
          <cell r="F5084">
            <v>4761</v>
          </cell>
        </row>
        <row r="5085">
          <cell r="A5085" t="str">
            <v>TOMACORRIENTE DOBLE POLO TIERRA BLANCO</v>
          </cell>
          <cell r="B5085">
            <v>3420</v>
          </cell>
          <cell r="C5085" t="str">
            <v>UND</v>
          </cell>
          <cell r="D5085">
            <v>4104</v>
          </cell>
          <cell r="E5085">
            <v>656.64</v>
          </cell>
          <cell r="F5085">
            <v>4761</v>
          </cell>
        </row>
        <row r="5086">
          <cell r="A5086" t="str">
            <v>TOMACORRIENTE DUPLEX C/FALLA/T 15A BLANC</v>
          </cell>
          <cell r="B5086">
            <v>18491</v>
          </cell>
          <cell r="C5086" t="str">
            <v>UND</v>
          </cell>
          <cell r="D5086">
            <v>22189.200000000001</v>
          </cell>
          <cell r="E5086">
            <v>3550.2720000000004</v>
          </cell>
          <cell r="F5086">
            <v>25739</v>
          </cell>
        </row>
        <row r="5087">
          <cell r="A5087" t="str">
            <v>TOMACORRIENTE DUPLEX C/FALLA/T 15A MARFI</v>
          </cell>
          <cell r="B5087">
            <v>18491</v>
          </cell>
          <cell r="C5087" t="str">
            <v>UND</v>
          </cell>
          <cell r="D5087">
            <v>22189.200000000001</v>
          </cell>
          <cell r="E5087">
            <v>3550.2720000000004</v>
          </cell>
          <cell r="F5087">
            <v>25739</v>
          </cell>
        </row>
        <row r="5088">
          <cell r="A5088" t="str">
            <v>TOMACORRIENTE DUPLEX C/FALLA/T 20A  MARF</v>
          </cell>
          <cell r="B5088">
            <v>22528</v>
          </cell>
          <cell r="C5088" t="str">
            <v>UND</v>
          </cell>
          <cell r="D5088">
            <v>27033.599999999999</v>
          </cell>
          <cell r="E5088">
            <v>4325.3760000000002</v>
          </cell>
          <cell r="F5088">
            <v>31359</v>
          </cell>
        </row>
        <row r="5089">
          <cell r="A5089" t="str">
            <v>TOMACORRIENTE DUPLEX C/FALLA/T 20A BLANC</v>
          </cell>
          <cell r="B5089">
            <v>22528</v>
          </cell>
          <cell r="C5089" t="str">
            <v>UND</v>
          </cell>
          <cell r="D5089">
            <v>27033.599999999999</v>
          </cell>
          <cell r="E5089">
            <v>4325.3760000000002</v>
          </cell>
          <cell r="F5089">
            <v>31359</v>
          </cell>
        </row>
        <row r="5090">
          <cell r="A5090" t="str">
            <v>TOMACORRIENTE EUROPEO CON POLO TIERRA</v>
          </cell>
          <cell r="B5090">
            <v>3250</v>
          </cell>
          <cell r="C5090" t="str">
            <v>UND</v>
          </cell>
          <cell r="D5090">
            <v>3900</v>
          </cell>
          <cell r="E5090">
            <v>624</v>
          </cell>
          <cell r="F5090">
            <v>4524</v>
          </cell>
        </row>
        <row r="5091">
          <cell r="A5091" t="str">
            <v>TOMACORRIENTE INCRUSTAR S/GIRO 2F 30A</v>
          </cell>
          <cell r="B5091">
            <v>22740</v>
          </cell>
          <cell r="C5091" t="str">
            <v>UND</v>
          </cell>
          <cell r="D5091">
            <v>27288</v>
          </cell>
          <cell r="E5091">
            <v>4366.08</v>
          </cell>
          <cell r="F5091">
            <v>31654</v>
          </cell>
        </row>
        <row r="5092">
          <cell r="A5092" t="str">
            <v>TOMACORRIENTE INCRUSTAR S/GIRO 3F 30A</v>
          </cell>
          <cell r="B5092">
            <v>22710</v>
          </cell>
          <cell r="C5092" t="str">
            <v>UND</v>
          </cell>
          <cell r="D5092">
            <v>27252</v>
          </cell>
          <cell r="E5092">
            <v>4360.32</v>
          </cell>
          <cell r="F5092">
            <v>31612</v>
          </cell>
        </row>
        <row r="5093">
          <cell r="A5093" t="str">
            <v>TOMACORRIENTE P/T+INT.SENCILLO</v>
          </cell>
          <cell r="B5093">
            <v>8320</v>
          </cell>
          <cell r="C5093" t="str">
            <v>UND</v>
          </cell>
          <cell r="D5093">
            <v>9984</v>
          </cell>
          <cell r="E5093">
            <v>1597.44</v>
          </cell>
          <cell r="F5093">
            <v>11581</v>
          </cell>
        </row>
        <row r="5094">
          <cell r="A5094" t="str">
            <v>TOMACORRIENTE P/TIERRA + INTERRUPTOR BLA</v>
          </cell>
          <cell r="B5094">
            <v>1770</v>
          </cell>
          <cell r="C5094" t="str">
            <v>UND</v>
          </cell>
          <cell r="D5094">
            <v>2124</v>
          </cell>
          <cell r="E5094">
            <v>339.84000000000003</v>
          </cell>
          <cell r="F5094">
            <v>2464</v>
          </cell>
        </row>
        <row r="5095">
          <cell r="A5095" t="str">
            <v>TOMACORRIENTE P/TIERRA + INTERRUPTOR MAR</v>
          </cell>
          <cell r="B5095">
            <v>1770</v>
          </cell>
          <cell r="C5095" t="str">
            <v>UND</v>
          </cell>
          <cell r="D5095">
            <v>2124</v>
          </cell>
          <cell r="E5095">
            <v>339.84000000000003</v>
          </cell>
          <cell r="F5095">
            <v>2464</v>
          </cell>
        </row>
        <row r="5096">
          <cell r="A5096" t="str">
            <v>TOMACORRIENTE PATA TRABADA 20A.</v>
          </cell>
          <cell r="B5096">
            <v>10480</v>
          </cell>
          <cell r="C5096" t="str">
            <v>UND</v>
          </cell>
          <cell r="D5096">
            <v>12576</v>
          </cell>
          <cell r="E5096">
            <v>2012.16</v>
          </cell>
          <cell r="F5096">
            <v>14588</v>
          </cell>
        </row>
        <row r="5097">
          <cell r="A5097" t="str">
            <v>TOMACORRIENTE PATA TRABADA 20AMP.</v>
          </cell>
          <cell r="B5097">
            <v>2520</v>
          </cell>
          <cell r="C5097" t="str">
            <v>UND</v>
          </cell>
          <cell r="D5097">
            <v>3024</v>
          </cell>
          <cell r="E5097">
            <v>483.84000000000003</v>
          </cell>
          <cell r="F5097">
            <v>3508</v>
          </cell>
        </row>
        <row r="5098">
          <cell r="A5098" t="str">
            <v>TOMACORRIENTE PATA TRABADA 20AMP.</v>
          </cell>
          <cell r="B5098">
            <v>11890</v>
          </cell>
          <cell r="C5098" t="str">
            <v>UND</v>
          </cell>
          <cell r="D5098">
            <v>14268</v>
          </cell>
          <cell r="E5098">
            <v>2282.88</v>
          </cell>
          <cell r="F5098">
            <v>16551</v>
          </cell>
        </row>
        <row r="5099">
          <cell r="A5099" t="str">
            <v>TOMACORRIENTE PATA TRABADA 20AMP.</v>
          </cell>
          <cell r="B5099">
            <v>11890</v>
          </cell>
          <cell r="C5099" t="str">
            <v>UND</v>
          </cell>
          <cell r="D5099">
            <v>14268</v>
          </cell>
          <cell r="E5099">
            <v>2282.88</v>
          </cell>
          <cell r="F5099">
            <v>16551</v>
          </cell>
        </row>
        <row r="5100">
          <cell r="A5100" t="str">
            <v>TOMACORRIENTE S/PONER 16AMP.MERLIN G.</v>
          </cell>
          <cell r="B5100">
            <v>9108</v>
          </cell>
          <cell r="C5100" t="str">
            <v>UND</v>
          </cell>
          <cell r="D5100">
            <v>10929.6</v>
          </cell>
          <cell r="E5100">
            <v>1748.7360000000001</v>
          </cell>
          <cell r="F5100">
            <v>12678</v>
          </cell>
        </row>
        <row r="5101">
          <cell r="A5101" t="str">
            <v>TOMACORRIENTE S/PONER 32AMP. MERLIN G.</v>
          </cell>
          <cell r="B5101">
            <v>13482</v>
          </cell>
          <cell r="C5101" t="str">
            <v>UND</v>
          </cell>
          <cell r="D5101">
            <v>16178.4</v>
          </cell>
          <cell r="E5101">
            <v>2588.5439999999999</v>
          </cell>
          <cell r="F5101">
            <v>18767</v>
          </cell>
        </row>
        <row r="5102">
          <cell r="A5102" t="str">
            <v>TOMACORRIENTE SENCILLA</v>
          </cell>
          <cell r="B5102">
            <v>2840</v>
          </cell>
          <cell r="C5102" t="str">
            <v>UND</v>
          </cell>
          <cell r="D5102">
            <v>3408</v>
          </cell>
          <cell r="E5102">
            <v>545.28</v>
          </cell>
          <cell r="F5102">
            <v>3953</v>
          </cell>
        </row>
        <row r="5103">
          <cell r="A5103" t="str">
            <v>TOMACORRIENTE SENCILLO</v>
          </cell>
          <cell r="B5103">
            <v>3190</v>
          </cell>
          <cell r="C5103" t="str">
            <v>UND</v>
          </cell>
          <cell r="D5103">
            <v>3828</v>
          </cell>
          <cell r="E5103">
            <v>612.48</v>
          </cell>
          <cell r="F5103">
            <v>4440</v>
          </cell>
        </row>
        <row r="5104">
          <cell r="A5104" t="str">
            <v>TOMACORRIENTE SENCILLO + INTERRUPTOR</v>
          </cell>
          <cell r="B5104">
            <v>4170</v>
          </cell>
          <cell r="C5104" t="str">
            <v>UND</v>
          </cell>
          <cell r="D5104">
            <v>5004</v>
          </cell>
          <cell r="E5104">
            <v>800.64</v>
          </cell>
          <cell r="F5104">
            <v>5805</v>
          </cell>
        </row>
        <row r="5105">
          <cell r="A5105" t="str">
            <v>TOMACORRIENTE SENCILLO C/POLO TIERRA+INT</v>
          </cell>
          <cell r="B5105">
            <v>10450</v>
          </cell>
          <cell r="C5105" t="str">
            <v>UND</v>
          </cell>
          <cell r="D5105">
            <v>12540</v>
          </cell>
          <cell r="E5105">
            <v>2006.4</v>
          </cell>
          <cell r="F5105">
            <v>14546</v>
          </cell>
        </row>
        <row r="5106">
          <cell r="A5106" t="str">
            <v>TOMACORRIENTE SENCILLO P/TIERRA+INTERRUP</v>
          </cell>
          <cell r="B5106">
            <v>10450</v>
          </cell>
          <cell r="C5106" t="str">
            <v>UND</v>
          </cell>
          <cell r="D5106">
            <v>12540</v>
          </cell>
          <cell r="E5106">
            <v>2006.4</v>
          </cell>
          <cell r="F5106">
            <v>14546</v>
          </cell>
        </row>
        <row r="5107">
          <cell r="A5107" t="str">
            <v>TOMACORRIENTE SENCILLO POLO A TIERRA</v>
          </cell>
          <cell r="B5107">
            <v>3920</v>
          </cell>
          <cell r="C5107" t="str">
            <v>UND</v>
          </cell>
          <cell r="D5107">
            <v>4704</v>
          </cell>
          <cell r="E5107">
            <v>752.64</v>
          </cell>
          <cell r="F5107">
            <v>5457</v>
          </cell>
        </row>
        <row r="5108">
          <cell r="A5108" t="str">
            <v>TOMACORRIENTE SENCILLO POLO TIERRA</v>
          </cell>
          <cell r="B5108">
            <v>2880</v>
          </cell>
          <cell r="C5108" t="str">
            <v>UND</v>
          </cell>
          <cell r="D5108">
            <v>3456</v>
          </cell>
          <cell r="E5108">
            <v>552.96</v>
          </cell>
          <cell r="F5108">
            <v>4009</v>
          </cell>
        </row>
        <row r="5109">
          <cell r="A5109" t="str">
            <v>TOMACORRIENTE SENCILLO POLO TIERRA BLANC</v>
          </cell>
          <cell r="B5109">
            <v>2880</v>
          </cell>
          <cell r="C5109" t="str">
            <v>UND</v>
          </cell>
          <cell r="D5109">
            <v>3456</v>
          </cell>
          <cell r="E5109">
            <v>552.96</v>
          </cell>
          <cell r="F5109">
            <v>4009</v>
          </cell>
        </row>
        <row r="5110">
          <cell r="A5110" t="str">
            <v>TOMACORRIENTE SENCILLO POLO TIERRA+INTER</v>
          </cell>
          <cell r="B5110">
            <v>5720</v>
          </cell>
          <cell r="C5110" t="str">
            <v>UND</v>
          </cell>
          <cell r="D5110">
            <v>6864</v>
          </cell>
          <cell r="E5110">
            <v>1098.24</v>
          </cell>
          <cell r="F5110">
            <v>7962</v>
          </cell>
        </row>
        <row r="5111">
          <cell r="A5111" t="str">
            <v>TOMACORRIENTE+INTERRUPTOR SENCILLO</v>
          </cell>
          <cell r="B5111">
            <v>4170</v>
          </cell>
          <cell r="C5111" t="str">
            <v>UND</v>
          </cell>
          <cell r="D5111">
            <v>5004</v>
          </cell>
          <cell r="E5111">
            <v>800.64</v>
          </cell>
          <cell r="F5111">
            <v>5805</v>
          </cell>
        </row>
        <row r="5112">
          <cell r="A5112" t="str">
            <v>TOPE DE SEGURIDAD AMARILLO WAGO</v>
          </cell>
          <cell r="B5112">
            <v>311</v>
          </cell>
          <cell r="C5112" t="str">
            <v>UND</v>
          </cell>
          <cell r="D5112">
            <v>373.2</v>
          </cell>
          <cell r="E5112">
            <v>59.711999999999996</v>
          </cell>
          <cell r="F5112">
            <v>433</v>
          </cell>
        </row>
        <row r="5113">
          <cell r="A5113" t="str">
            <v>TORNILLO  HEXA.1/2X1 ZINCADO</v>
          </cell>
          <cell r="B5113">
            <v>241</v>
          </cell>
          <cell r="C5113" t="str">
            <v>UND</v>
          </cell>
          <cell r="D5113">
            <v>289.2</v>
          </cell>
          <cell r="E5113">
            <v>46.271999999999998</v>
          </cell>
          <cell r="F5113">
            <v>335</v>
          </cell>
        </row>
        <row r="5114">
          <cell r="A5114" t="str">
            <v>TORNILLO + TUERCA CABEZA GOLOZA 3/16X1/2</v>
          </cell>
          <cell r="B5114">
            <v>303</v>
          </cell>
          <cell r="C5114" t="str">
            <v>UND</v>
          </cell>
          <cell r="D5114">
            <v>363.59999999999997</v>
          </cell>
          <cell r="E5114">
            <v>58.175999999999995</v>
          </cell>
          <cell r="F5114">
            <v>422</v>
          </cell>
        </row>
        <row r="5115">
          <cell r="A5115" t="str">
            <v>TORNILLO 1/2 X 21/2 HIERRO CUADRADO ROST</v>
          </cell>
          <cell r="B5115">
            <v>734</v>
          </cell>
          <cell r="C5115" t="str">
            <v>UND</v>
          </cell>
          <cell r="D5115">
            <v>880.8</v>
          </cell>
          <cell r="E5115">
            <v>140.928</v>
          </cell>
          <cell r="F5115">
            <v>1022</v>
          </cell>
        </row>
        <row r="5116">
          <cell r="A5116" t="str">
            <v>TORNILLO 1/4X1/2 ILU</v>
          </cell>
          <cell r="B5116">
            <v>17</v>
          </cell>
          <cell r="C5116" t="str">
            <v>UND</v>
          </cell>
          <cell r="D5116">
            <v>20.399999999999999</v>
          </cell>
          <cell r="E5116">
            <v>3.2639999999999998</v>
          </cell>
          <cell r="F5116">
            <v>24</v>
          </cell>
        </row>
        <row r="5117">
          <cell r="A5117" t="str">
            <v>TORNILLO 1/4X3/4 ILU</v>
          </cell>
          <cell r="B5117">
            <v>18</v>
          </cell>
          <cell r="C5117" t="str">
            <v>UND</v>
          </cell>
          <cell r="D5117">
            <v>21.599999999999998</v>
          </cell>
          <cell r="E5117">
            <v>3.4559999999999995</v>
          </cell>
          <cell r="F5117">
            <v>25</v>
          </cell>
        </row>
        <row r="5118">
          <cell r="A5118" t="str">
            <v>TORNILLO 1/8X3/16 EBT</v>
          </cell>
          <cell r="B5118">
            <v>4.4299998283386204</v>
          </cell>
          <cell r="C5118" t="str">
            <v>UND</v>
          </cell>
          <cell r="D5118">
            <v>5.3159997940063439</v>
          </cell>
          <cell r="E5118">
            <v>0.850559967041015</v>
          </cell>
          <cell r="F5118">
            <v>6</v>
          </cell>
        </row>
        <row r="5119">
          <cell r="A5119" t="str">
            <v>TORNILLO 1/8X3/8 ERT</v>
          </cell>
          <cell r="B5119">
            <v>5</v>
          </cell>
          <cell r="C5119" t="str">
            <v>UND</v>
          </cell>
          <cell r="D5119">
            <v>6</v>
          </cell>
          <cell r="E5119">
            <v>0.96</v>
          </cell>
          <cell r="F5119">
            <v>7</v>
          </cell>
        </row>
        <row r="5120">
          <cell r="A5120" t="str">
            <v>TORNILLO 5/32X 11/4 CR 2N</v>
          </cell>
          <cell r="B5120">
            <v>16192</v>
          </cell>
          <cell r="C5120" t="str">
            <v>UND</v>
          </cell>
          <cell r="D5120">
            <v>19430.399999999998</v>
          </cell>
          <cell r="E5120">
            <v>3108.8639999999996</v>
          </cell>
          <cell r="F5120">
            <v>22539</v>
          </cell>
        </row>
        <row r="5121">
          <cell r="A5121" t="str">
            <v>TORNILLO AVELLANA 10X11/2</v>
          </cell>
          <cell r="B5121">
            <v>20</v>
          </cell>
          <cell r="C5121" t="str">
            <v>UND</v>
          </cell>
          <cell r="D5121">
            <v>24</v>
          </cell>
          <cell r="E5121">
            <v>3.84</v>
          </cell>
          <cell r="F5121">
            <v>28</v>
          </cell>
        </row>
        <row r="5122">
          <cell r="A5122" t="str">
            <v>TORNILLO AVELLANA 8X11/4</v>
          </cell>
          <cell r="B5122">
            <v>18</v>
          </cell>
          <cell r="C5122" t="str">
            <v>UND</v>
          </cell>
          <cell r="D5122">
            <v>21.599999999999998</v>
          </cell>
          <cell r="E5122">
            <v>3.4559999999999995</v>
          </cell>
          <cell r="F5122">
            <v>25</v>
          </cell>
        </row>
        <row r="5123">
          <cell r="A5123" t="str">
            <v>TORNILLO BRISTOL 1"X5/16</v>
          </cell>
          <cell r="B5123">
            <v>150</v>
          </cell>
          <cell r="C5123" t="str">
            <v>UND</v>
          </cell>
          <cell r="D5123">
            <v>180</v>
          </cell>
          <cell r="E5123">
            <v>28.8</v>
          </cell>
          <cell r="F5123">
            <v>209</v>
          </cell>
        </row>
        <row r="5124">
          <cell r="A5124" t="str">
            <v>TORNILLO BRISTOL 3/4X1/4</v>
          </cell>
          <cell r="B5124">
            <v>110</v>
          </cell>
          <cell r="C5124" t="str">
            <v>UND</v>
          </cell>
          <cell r="D5124">
            <v>132</v>
          </cell>
          <cell r="E5124">
            <v>21.12</v>
          </cell>
          <cell r="F5124">
            <v>153</v>
          </cell>
        </row>
        <row r="5125">
          <cell r="A5125" t="str">
            <v>TORNILLO CARRIAJE 1/2X11/2"</v>
          </cell>
          <cell r="B5125">
            <v>421</v>
          </cell>
          <cell r="C5125" t="str">
            <v>UND</v>
          </cell>
          <cell r="D5125">
            <v>505.2</v>
          </cell>
          <cell r="E5125">
            <v>80.831999999999994</v>
          </cell>
          <cell r="F5125">
            <v>586</v>
          </cell>
        </row>
        <row r="5126">
          <cell r="A5126" t="str">
            <v>TORNILLO CARRIAJE 1/2X2"</v>
          </cell>
          <cell r="B5126">
            <v>485</v>
          </cell>
          <cell r="C5126" t="str">
            <v>UND</v>
          </cell>
          <cell r="D5126">
            <v>582</v>
          </cell>
          <cell r="E5126">
            <v>93.12</v>
          </cell>
          <cell r="F5126">
            <v>675</v>
          </cell>
        </row>
        <row r="5127">
          <cell r="A5127" t="str">
            <v>TORNILLO CARRIAJE 1/2X21/2</v>
          </cell>
          <cell r="B5127">
            <v>540</v>
          </cell>
          <cell r="C5127" t="str">
            <v>UND</v>
          </cell>
          <cell r="D5127">
            <v>648</v>
          </cell>
          <cell r="E5127">
            <v>103.68</v>
          </cell>
          <cell r="F5127">
            <v>752</v>
          </cell>
        </row>
        <row r="5128">
          <cell r="A5128" t="str">
            <v>TORNILLO CARRIAJE 1/2X3"</v>
          </cell>
          <cell r="B5128">
            <v>617</v>
          </cell>
          <cell r="C5128" t="str">
            <v>UND</v>
          </cell>
          <cell r="D5128">
            <v>740.4</v>
          </cell>
          <cell r="E5128">
            <v>118.464</v>
          </cell>
          <cell r="F5128">
            <v>859</v>
          </cell>
        </row>
        <row r="5129">
          <cell r="A5129" t="str">
            <v>TORNILLO CARRIAJE 3/4X2"</v>
          </cell>
          <cell r="B5129">
            <v>632</v>
          </cell>
          <cell r="C5129" t="str">
            <v>UND</v>
          </cell>
          <cell r="D5129">
            <v>758.4</v>
          </cell>
          <cell r="E5129">
            <v>121.34399999999999</v>
          </cell>
          <cell r="F5129">
            <v>880</v>
          </cell>
        </row>
        <row r="5130">
          <cell r="A5130" t="str">
            <v>TORNILLO CARRIAJE 3/8 X 5"</v>
          </cell>
          <cell r="B5130">
            <v>665</v>
          </cell>
          <cell r="C5130" t="str">
            <v>UND</v>
          </cell>
          <cell r="D5130">
            <v>798</v>
          </cell>
          <cell r="E5130">
            <v>127.68</v>
          </cell>
          <cell r="F5130">
            <v>926</v>
          </cell>
        </row>
        <row r="5131">
          <cell r="A5131" t="str">
            <v>TORNILLO CARRIAJE 5/16 X 2"</v>
          </cell>
          <cell r="B5131">
            <v>5600</v>
          </cell>
          <cell r="C5131" t="str">
            <v>UND</v>
          </cell>
          <cell r="D5131">
            <v>6720</v>
          </cell>
          <cell r="E5131">
            <v>1075.2</v>
          </cell>
          <cell r="F5131">
            <v>7795</v>
          </cell>
        </row>
        <row r="5132">
          <cell r="A5132" t="str">
            <v>TORNILLO CARRIAJE 5/8X11/2"</v>
          </cell>
          <cell r="B5132">
            <v>564</v>
          </cell>
          <cell r="C5132" t="str">
            <v>UND</v>
          </cell>
          <cell r="D5132">
            <v>676.8</v>
          </cell>
          <cell r="E5132">
            <v>108.288</v>
          </cell>
          <cell r="F5132">
            <v>785</v>
          </cell>
        </row>
        <row r="5133">
          <cell r="A5133" t="str">
            <v>TORNILLO CARRIAJE 5/8X2"</v>
          </cell>
          <cell r="B5133">
            <v>707</v>
          </cell>
          <cell r="C5133" t="str">
            <v>UND</v>
          </cell>
          <cell r="D5133">
            <v>848.4</v>
          </cell>
          <cell r="E5133">
            <v>135.744</v>
          </cell>
          <cell r="F5133">
            <v>984</v>
          </cell>
        </row>
        <row r="5134">
          <cell r="A5134" t="str">
            <v>TORNILLO CARRIAJE 5/8X3"</v>
          </cell>
          <cell r="B5134">
            <v>767</v>
          </cell>
          <cell r="C5134" t="str">
            <v>UND</v>
          </cell>
          <cell r="D5134">
            <v>920.4</v>
          </cell>
          <cell r="E5134">
            <v>147.26400000000001</v>
          </cell>
          <cell r="F5134">
            <v>1068</v>
          </cell>
        </row>
        <row r="5135">
          <cell r="A5135" t="str">
            <v>TORNILLO CARRIAJE 5/8X4"</v>
          </cell>
          <cell r="B5135">
            <v>850</v>
          </cell>
          <cell r="C5135" t="str">
            <v>UND</v>
          </cell>
          <cell r="D5135">
            <v>1020</v>
          </cell>
          <cell r="E5135">
            <v>163.20000000000002</v>
          </cell>
          <cell r="F5135">
            <v>1183</v>
          </cell>
        </row>
        <row r="5136">
          <cell r="A5136" t="str">
            <v>TORNILLO CARRIAJE 5/8X5"</v>
          </cell>
          <cell r="B5136">
            <v>993</v>
          </cell>
          <cell r="C5136" t="str">
            <v>UND</v>
          </cell>
          <cell r="D5136">
            <v>1191.5999999999999</v>
          </cell>
          <cell r="E5136">
            <v>190.65599999999998</v>
          </cell>
          <cell r="F5136">
            <v>1382</v>
          </cell>
        </row>
        <row r="5137">
          <cell r="A5137" t="str">
            <v>TORNILLO CILINDRICO 12X11/2</v>
          </cell>
          <cell r="B5137">
            <v>30</v>
          </cell>
          <cell r="C5137" t="str">
            <v>UND</v>
          </cell>
          <cell r="D5137">
            <v>36</v>
          </cell>
          <cell r="E5137">
            <v>5.76</v>
          </cell>
          <cell r="F5137">
            <v>42</v>
          </cell>
        </row>
        <row r="5138">
          <cell r="A5138" t="str">
            <v>TORNILLO DE BRONCE 1/4"X1/2"</v>
          </cell>
          <cell r="B5138">
            <v>815</v>
          </cell>
          <cell r="C5138" t="str">
            <v>UND</v>
          </cell>
          <cell r="D5138">
            <v>978</v>
          </cell>
          <cell r="E5138">
            <v>156.47999999999999</v>
          </cell>
          <cell r="F5138">
            <v>1134</v>
          </cell>
        </row>
        <row r="5139">
          <cell r="A5139" t="str">
            <v>TORNILLO EN BRONCE 3/8 X 11/2</v>
          </cell>
          <cell r="B5139">
            <v>800</v>
          </cell>
          <cell r="C5139" t="str">
            <v>UND</v>
          </cell>
          <cell r="D5139">
            <v>960</v>
          </cell>
          <cell r="E5139">
            <v>153.6</v>
          </cell>
          <cell r="F5139">
            <v>1114</v>
          </cell>
        </row>
        <row r="5140">
          <cell r="A5140" t="str">
            <v>TORNILLO EN BRONCE CONEXION RECONECTADOR</v>
          </cell>
          <cell r="B5140">
            <v>2300</v>
          </cell>
          <cell r="C5140" t="str">
            <v>UND</v>
          </cell>
          <cell r="D5140">
            <v>2760</v>
          </cell>
          <cell r="E5140">
            <v>441.6</v>
          </cell>
          <cell r="F5140">
            <v>3202</v>
          </cell>
        </row>
        <row r="5141">
          <cell r="A5141" t="str">
            <v>TORNILLO GOLOSO 12X3/4</v>
          </cell>
          <cell r="B5141">
            <v>25</v>
          </cell>
          <cell r="C5141" t="str">
            <v>UND</v>
          </cell>
          <cell r="D5141">
            <v>30</v>
          </cell>
          <cell r="E5141">
            <v>4.8</v>
          </cell>
          <cell r="F5141">
            <v>35</v>
          </cell>
        </row>
        <row r="5142">
          <cell r="A5142" t="str">
            <v>TORNILLO GOLOZO PARA FIJACION</v>
          </cell>
          <cell r="B5142">
            <v>45</v>
          </cell>
          <cell r="C5142" t="str">
            <v>UND</v>
          </cell>
          <cell r="D5142">
            <v>54</v>
          </cell>
          <cell r="E5142">
            <v>8.64</v>
          </cell>
          <cell r="F5142">
            <v>63</v>
          </cell>
        </row>
        <row r="5143">
          <cell r="A5143" t="str">
            <v>TORNILLO HEX. 3/8X2 ZINCADO</v>
          </cell>
          <cell r="B5143">
            <v>161</v>
          </cell>
          <cell r="C5143" t="str">
            <v>UND</v>
          </cell>
          <cell r="D5143">
            <v>193.2</v>
          </cell>
          <cell r="E5143">
            <v>30.911999999999999</v>
          </cell>
          <cell r="F5143">
            <v>224</v>
          </cell>
        </row>
        <row r="5144">
          <cell r="A5144" t="str">
            <v xml:space="preserve">TORNILLO LAMINA 3/8 </v>
          </cell>
          <cell r="B5144">
            <v>60</v>
          </cell>
          <cell r="C5144" t="str">
            <v>UND</v>
          </cell>
          <cell r="D5144">
            <v>72</v>
          </cell>
          <cell r="E5144">
            <v>11.52</v>
          </cell>
          <cell r="F5144">
            <v>84</v>
          </cell>
        </row>
        <row r="5145">
          <cell r="A5145" t="str">
            <v>TORNILLO MAQUINA 1/2X11/2"</v>
          </cell>
          <cell r="B5145">
            <v>488.39999389648398</v>
          </cell>
          <cell r="C5145" t="str">
            <v>UND</v>
          </cell>
          <cell r="D5145">
            <v>586.07999267578077</v>
          </cell>
          <cell r="E5145">
            <v>93.77279882812492</v>
          </cell>
          <cell r="F5145">
            <v>680</v>
          </cell>
        </row>
        <row r="5146">
          <cell r="A5146" t="str">
            <v>TORNILLO MAQUINA 1/2X2"</v>
          </cell>
          <cell r="B5146">
            <v>388</v>
          </cell>
          <cell r="C5146" t="str">
            <v>UND</v>
          </cell>
          <cell r="D5146">
            <v>465.59999999999997</v>
          </cell>
          <cell r="E5146">
            <v>74.495999999999995</v>
          </cell>
          <cell r="F5146">
            <v>540</v>
          </cell>
        </row>
        <row r="5147">
          <cell r="A5147" t="str">
            <v>TORNILLO MAQUINA 1/2X3"</v>
          </cell>
          <cell r="B5147">
            <v>1361</v>
          </cell>
          <cell r="C5147" t="str">
            <v>UND</v>
          </cell>
          <cell r="D5147">
            <v>1633.2</v>
          </cell>
          <cell r="E5147">
            <v>261.31200000000001</v>
          </cell>
          <cell r="F5147">
            <v>1895</v>
          </cell>
        </row>
        <row r="5148">
          <cell r="A5148" t="str">
            <v>TORNILLO MAQUINA 1/2X6"</v>
          </cell>
          <cell r="B5148">
            <v>913</v>
          </cell>
          <cell r="C5148" t="str">
            <v>UND</v>
          </cell>
          <cell r="D5148">
            <v>1095.5999999999999</v>
          </cell>
          <cell r="E5148">
            <v>175.29599999999999</v>
          </cell>
          <cell r="F5148">
            <v>1271</v>
          </cell>
        </row>
        <row r="5149">
          <cell r="A5149" t="str">
            <v>TORNILLO MAQUINA 3/4X10</v>
          </cell>
          <cell r="B5149">
            <v>2000</v>
          </cell>
          <cell r="C5149" t="str">
            <v>UND</v>
          </cell>
          <cell r="D5149">
            <v>2400</v>
          </cell>
          <cell r="E5149">
            <v>384</v>
          </cell>
          <cell r="F5149">
            <v>2784</v>
          </cell>
        </row>
        <row r="5150">
          <cell r="A5150" t="str">
            <v>TORNILLO MAQUINA 3/4X12</v>
          </cell>
          <cell r="B5150">
            <v>2200</v>
          </cell>
          <cell r="C5150" t="str">
            <v>UND</v>
          </cell>
          <cell r="D5150">
            <v>2640</v>
          </cell>
          <cell r="E5150">
            <v>422.40000000000003</v>
          </cell>
          <cell r="F5150">
            <v>3062</v>
          </cell>
        </row>
        <row r="5151">
          <cell r="A5151" t="str">
            <v>TORNILLO MAQUINA 3/4X14</v>
          </cell>
          <cell r="B5151">
            <v>2400</v>
          </cell>
          <cell r="C5151" t="str">
            <v>UND</v>
          </cell>
          <cell r="D5151">
            <v>2880</v>
          </cell>
          <cell r="E5151">
            <v>460.8</v>
          </cell>
          <cell r="F5151">
            <v>3341</v>
          </cell>
        </row>
        <row r="5152">
          <cell r="A5152" t="str">
            <v>TORNILLO MAQUINA 3/4X2"</v>
          </cell>
          <cell r="B5152">
            <v>1001</v>
          </cell>
          <cell r="C5152" t="str">
            <v>UND</v>
          </cell>
          <cell r="D5152">
            <v>1201.2</v>
          </cell>
          <cell r="E5152">
            <v>192.19200000000001</v>
          </cell>
          <cell r="F5152">
            <v>1393</v>
          </cell>
        </row>
        <row r="5153">
          <cell r="A5153" t="str">
            <v>TORNILLO MAQUINA 3/8 X 11/2</v>
          </cell>
          <cell r="B5153">
            <v>350</v>
          </cell>
          <cell r="C5153" t="str">
            <v>UND</v>
          </cell>
          <cell r="D5153">
            <v>420</v>
          </cell>
          <cell r="E5153">
            <v>67.2</v>
          </cell>
          <cell r="F5153">
            <v>487</v>
          </cell>
        </row>
        <row r="5154">
          <cell r="A5154" t="str">
            <v>TORNILLO MAQUINA 5/8X10"</v>
          </cell>
          <cell r="B5154">
            <v>1529</v>
          </cell>
          <cell r="C5154" t="str">
            <v>UND</v>
          </cell>
          <cell r="D5154">
            <v>1834.8</v>
          </cell>
          <cell r="E5154">
            <v>293.56799999999998</v>
          </cell>
          <cell r="F5154">
            <v>2128</v>
          </cell>
        </row>
        <row r="5155">
          <cell r="A5155" t="str">
            <v>TORNILLO MAQUINA 5/8X11/2"</v>
          </cell>
          <cell r="B5155">
            <v>724</v>
          </cell>
          <cell r="C5155" t="str">
            <v>UND</v>
          </cell>
          <cell r="D5155">
            <v>868.8</v>
          </cell>
          <cell r="E5155">
            <v>139.00800000000001</v>
          </cell>
          <cell r="F5155">
            <v>1008</v>
          </cell>
        </row>
        <row r="5156">
          <cell r="A5156" t="str">
            <v>TORNILLO MAQUINA 5/8X12"</v>
          </cell>
          <cell r="B5156">
            <v>1558</v>
          </cell>
          <cell r="C5156" t="str">
            <v>UND</v>
          </cell>
          <cell r="D5156">
            <v>1869.6</v>
          </cell>
          <cell r="E5156">
            <v>299.13599999999997</v>
          </cell>
          <cell r="F5156">
            <v>2169</v>
          </cell>
        </row>
        <row r="5157">
          <cell r="A5157" t="str">
            <v>TORNILLO MAQUINA 5/8X14"</v>
          </cell>
          <cell r="B5157">
            <v>1726</v>
          </cell>
          <cell r="C5157" t="str">
            <v>UND</v>
          </cell>
          <cell r="D5157">
            <v>2071.1999999999998</v>
          </cell>
          <cell r="E5157">
            <v>331.392</v>
          </cell>
          <cell r="F5157">
            <v>2403</v>
          </cell>
        </row>
        <row r="5158">
          <cell r="A5158" t="str">
            <v>TORNILLO MAQUINA 5/8X16"</v>
          </cell>
          <cell r="B5158">
            <v>2425</v>
          </cell>
          <cell r="C5158" t="str">
            <v>UND</v>
          </cell>
          <cell r="D5158">
            <v>2910</v>
          </cell>
          <cell r="E5158">
            <v>465.6</v>
          </cell>
          <cell r="F5158">
            <v>3376</v>
          </cell>
        </row>
        <row r="5159">
          <cell r="A5159" t="str">
            <v>TORNILLO MAQUINA 5/8X18"</v>
          </cell>
          <cell r="B5159">
            <v>2279</v>
          </cell>
          <cell r="C5159" t="str">
            <v>UND</v>
          </cell>
          <cell r="D5159">
            <v>2734.7999999999997</v>
          </cell>
          <cell r="E5159">
            <v>437.56799999999998</v>
          </cell>
          <cell r="F5159">
            <v>3172</v>
          </cell>
        </row>
        <row r="5160">
          <cell r="A5160" t="str">
            <v>TORNILLO MAQUINA 5/8X2"</v>
          </cell>
          <cell r="B5160">
            <v>715</v>
          </cell>
          <cell r="C5160" t="str">
            <v>UND</v>
          </cell>
          <cell r="D5160">
            <v>858</v>
          </cell>
          <cell r="E5160">
            <v>137.28</v>
          </cell>
          <cell r="F5160">
            <v>995</v>
          </cell>
        </row>
        <row r="5161">
          <cell r="A5161" t="str">
            <v>TORNILLO MAQUINA 5/8X20"</v>
          </cell>
          <cell r="B5161">
            <v>2940</v>
          </cell>
          <cell r="C5161" t="str">
            <v>UND</v>
          </cell>
          <cell r="D5161">
            <v>3528</v>
          </cell>
          <cell r="E5161">
            <v>564.48</v>
          </cell>
          <cell r="F5161">
            <v>4092</v>
          </cell>
        </row>
        <row r="5162">
          <cell r="A5162" t="str">
            <v>TORNILLO MAQUINA 5/8X3"</v>
          </cell>
          <cell r="B5162">
            <v>948</v>
          </cell>
          <cell r="C5162" t="str">
            <v>UND</v>
          </cell>
          <cell r="D5162">
            <v>1137.5999999999999</v>
          </cell>
          <cell r="E5162">
            <v>182.01599999999999</v>
          </cell>
          <cell r="F5162">
            <v>1320</v>
          </cell>
        </row>
        <row r="5163">
          <cell r="A5163" t="str">
            <v>TORNILLO MAQUINA 5/8X5"</v>
          </cell>
          <cell r="B5163">
            <v>1044</v>
          </cell>
          <cell r="C5163" t="str">
            <v>UND</v>
          </cell>
          <cell r="D5163">
            <v>1252.8</v>
          </cell>
          <cell r="E5163">
            <v>200.44800000000001</v>
          </cell>
          <cell r="F5163">
            <v>1453</v>
          </cell>
        </row>
        <row r="5164">
          <cell r="A5164" t="str">
            <v>TORNILLO MAQUINA 5/8X6"</v>
          </cell>
          <cell r="B5164">
            <v>1285</v>
          </cell>
          <cell r="C5164" t="str">
            <v>UND</v>
          </cell>
          <cell r="D5164">
            <v>1542</v>
          </cell>
          <cell r="E5164">
            <v>246.72</v>
          </cell>
          <cell r="F5164">
            <v>1789</v>
          </cell>
        </row>
        <row r="5165">
          <cell r="A5165" t="str">
            <v>TORNILLO MAQUINA 5/8X8"</v>
          </cell>
          <cell r="B5165">
            <v>1229</v>
          </cell>
          <cell r="C5165" t="str">
            <v>UND</v>
          </cell>
          <cell r="D5165">
            <v>1474.8</v>
          </cell>
          <cell r="E5165">
            <v>235.96799999999999</v>
          </cell>
          <cell r="F5165">
            <v>1711</v>
          </cell>
        </row>
        <row r="5166">
          <cell r="A5166" t="str">
            <v>TORNILLO MAQUINA CON TUERCA 5/16 X 1"</v>
          </cell>
          <cell r="B5166">
            <v>85</v>
          </cell>
          <cell r="C5166" t="str">
            <v>UND</v>
          </cell>
          <cell r="D5166">
            <v>102</v>
          </cell>
          <cell r="E5166">
            <v>16.32</v>
          </cell>
          <cell r="F5166">
            <v>118</v>
          </cell>
        </row>
        <row r="5167">
          <cell r="A5167" t="str">
            <v>TORNILLO SOPORTE LUMINARIA 1/2X10</v>
          </cell>
          <cell r="B5167">
            <v>1546</v>
          </cell>
          <cell r="C5167" t="str">
            <v>UND</v>
          </cell>
          <cell r="D5167">
            <v>1855.1999999999998</v>
          </cell>
          <cell r="E5167">
            <v>296.83199999999999</v>
          </cell>
          <cell r="F5167">
            <v>2152</v>
          </cell>
        </row>
        <row r="5168">
          <cell r="A5168" t="str">
            <v>TORNILLO SOPORTE LUMINARIA 1/2X13</v>
          </cell>
          <cell r="B5168">
            <v>1637</v>
          </cell>
          <cell r="C5168" t="str">
            <v>UND</v>
          </cell>
          <cell r="D5168">
            <v>1964.3999999999999</v>
          </cell>
          <cell r="E5168">
            <v>314.30399999999997</v>
          </cell>
          <cell r="F5168">
            <v>2279</v>
          </cell>
        </row>
        <row r="5169">
          <cell r="A5169" t="str">
            <v>TORNILLO SOPORTE LUMINARIA 1/2X6</v>
          </cell>
          <cell r="B5169">
            <v>1210</v>
          </cell>
          <cell r="C5169" t="str">
            <v>UND</v>
          </cell>
          <cell r="D5169">
            <v>1452</v>
          </cell>
          <cell r="E5169">
            <v>232.32</v>
          </cell>
          <cell r="F5169">
            <v>1684</v>
          </cell>
        </row>
        <row r="5170">
          <cell r="A5170" t="str">
            <v>TORNILLO SOPORTE LUMINARIA 1/2X8</v>
          </cell>
          <cell r="B5170">
            <v>1420</v>
          </cell>
          <cell r="C5170" t="str">
            <v>UND</v>
          </cell>
          <cell r="D5170">
            <v>1704</v>
          </cell>
          <cell r="E5170">
            <v>272.64</v>
          </cell>
          <cell r="F5170">
            <v>1977</v>
          </cell>
        </row>
        <row r="5171">
          <cell r="A5171" t="str">
            <v>TRAFO CORRIENTE 20/5A</v>
          </cell>
          <cell r="B5171">
            <v>327346.59375</v>
          </cell>
          <cell r="C5171" t="str">
            <v>UND</v>
          </cell>
          <cell r="D5171">
            <v>392815.91249999998</v>
          </cell>
          <cell r="E5171">
            <v>62850.545999999995</v>
          </cell>
          <cell r="F5171">
            <v>455666</v>
          </cell>
        </row>
        <row r="5172">
          <cell r="A5172" t="str">
            <v>TRAFO CORRIENTE 200/5 AMPS 3.75 VA VENTA</v>
          </cell>
          <cell r="B5172">
            <v>42000</v>
          </cell>
          <cell r="C5172" t="str">
            <v>UND</v>
          </cell>
          <cell r="D5172">
            <v>50400</v>
          </cell>
          <cell r="E5172">
            <v>8064</v>
          </cell>
          <cell r="F5172">
            <v>58464</v>
          </cell>
        </row>
        <row r="5173">
          <cell r="A5173" t="str">
            <v>TRAFO CORRIENTE 2500/5A</v>
          </cell>
          <cell r="B5173">
            <v>148736</v>
          </cell>
          <cell r="C5173" t="str">
            <v>UND</v>
          </cell>
          <cell r="D5173">
            <v>178483.19999999998</v>
          </cell>
          <cell r="E5173">
            <v>28557.311999999998</v>
          </cell>
          <cell r="F5173">
            <v>207041</v>
          </cell>
        </row>
        <row r="5174">
          <cell r="A5174" t="str">
            <v>TRAFO CORRIENTE ACB-17 10-20/5A 50VA INT</v>
          </cell>
          <cell r="B5174">
            <v>950000</v>
          </cell>
          <cell r="C5174" t="str">
            <v>UND</v>
          </cell>
          <cell r="D5174">
            <v>1140000</v>
          </cell>
          <cell r="E5174">
            <v>182400</v>
          </cell>
          <cell r="F5174">
            <v>1322400</v>
          </cell>
        </row>
        <row r="5175">
          <cell r="A5175" t="str">
            <v>TRAFO CORRIENTE ACB-17 15-30/5A INTERIOR</v>
          </cell>
          <cell r="B5175">
            <v>875000</v>
          </cell>
          <cell r="C5175" t="str">
            <v>UND</v>
          </cell>
          <cell r="D5175">
            <v>1050000</v>
          </cell>
          <cell r="E5175">
            <v>168000</v>
          </cell>
          <cell r="F5175">
            <v>1218000</v>
          </cell>
        </row>
        <row r="5176">
          <cell r="A5176" t="str">
            <v>TRAFO CORRIENTE ACB-17 30-60/5A INTERIOR</v>
          </cell>
          <cell r="B5176">
            <v>875000</v>
          </cell>
          <cell r="C5176" t="str">
            <v>UND</v>
          </cell>
          <cell r="D5176">
            <v>1050000</v>
          </cell>
          <cell r="E5176">
            <v>168000</v>
          </cell>
          <cell r="F5176">
            <v>1218000</v>
          </cell>
        </row>
        <row r="5177">
          <cell r="A5177" t="str">
            <v>TRAFO CORRIENTE CRC-17 10-20/5A 50VA EXT</v>
          </cell>
          <cell r="B5177">
            <v>1575000</v>
          </cell>
          <cell r="C5177" t="str">
            <v>UND</v>
          </cell>
          <cell r="D5177">
            <v>1890000</v>
          </cell>
          <cell r="E5177">
            <v>302400</v>
          </cell>
          <cell r="F5177">
            <v>2192400</v>
          </cell>
        </row>
        <row r="5178">
          <cell r="A5178" t="str">
            <v>TRAFO CORRIENTE CRC-17 30-60/5A 25VA EXT</v>
          </cell>
          <cell r="B5178">
            <v>1575000</v>
          </cell>
          <cell r="C5178" t="str">
            <v>UND</v>
          </cell>
          <cell r="D5178">
            <v>1890000</v>
          </cell>
          <cell r="E5178">
            <v>302400</v>
          </cell>
          <cell r="F5178">
            <v>2192400</v>
          </cell>
        </row>
        <row r="5179">
          <cell r="A5179" t="str">
            <v>TRAFO CORRIENTE CRD-36 15-30/5A 50VA EXT</v>
          </cell>
          <cell r="B5179">
            <v>2350000</v>
          </cell>
          <cell r="C5179" t="str">
            <v>UND</v>
          </cell>
          <cell r="D5179">
            <v>2820000</v>
          </cell>
          <cell r="E5179">
            <v>451200</v>
          </cell>
          <cell r="F5179">
            <v>3271200</v>
          </cell>
        </row>
        <row r="5180">
          <cell r="A5180" t="str">
            <v>TRAFO CORRIENTE KIC 12 20/40.5</v>
          </cell>
          <cell r="B5180">
            <v>656250</v>
          </cell>
          <cell r="C5180" t="str">
            <v>UND</v>
          </cell>
          <cell r="D5180">
            <v>787500</v>
          </cell>
          <cell r="E5180">
            <v>126000</v>
          </cell>
          <cell r="F5180">
            <v>913500</v>
          </cell>
        </row>
        <row r="5181">
          <cell r="A5181" t="str">
            <v>TRAFO DE INTENSIDAD 1000/5AMP.</v>
          </cell>
          <cell r="B5181">
            <v>170900</v>
          </cell>
          <cell r="C5181" t="str">
            <v>UND</v>
          </cell>
          <cell r="D5181">
            <v>205080</v>
          </cell>
          <cell r="E5181">
            <v>32812.800000000003</v>
          </cell>
          <cell r="F5181">
            <v>237893</v>
          </cell>
        </row>
        <row r="5182">
          <cell r="A5182" t="str">
            <v>TRAFO DE INTENSIDAD 1000/5AMP. LK-NES</v>
          </cell>
          <cell r="B5182">
            <v>74000</v>
          </cell>
          <cell r="C5182" t="str">
            <v>UND</v>
          </cell>
          <cell r="D5182">
            <v>88800</v>
          </cell>
          <cell r="E5182">
            <v>14208</v>
          </cell>
          <cell r="F5182">
            <v>103008</v>
          </cell>
        </row>
        <row r="5183">
          <cell r="A5183" t="str">
            <v>TRAFO DE INTENSIDAD 1500/5AMP. LK-NES</v>
          </cell>
          <cell r="B5183">
            <v>74000</v>
          </cell>
          <cell r="C5183" t="str">
            <v>UND</v>
          </cell>
          <cell r="D5183">
            <v>88800</v>
          </cell>
          <cell r="E5183">
            <v>14208</v>
          </cell>
          <cell r="F5183">
            <v>103008</v>
          </cell>
        </row>
        <row r="5184">
          <cell r="A5184" t="str">
            <v>TRAFO DE INTENSIDAD 1500/5AMP. SACY</v>
          </cell>
          <cell r="B5184">
            <v>74000</v>
          </cell>
          <cell r="C5184" t="str">
            <v>UND</v>
          </cell>
          <cell r="D5184">
            <v>88800</v>
          </cell>
          <cell r="E5184">
            <v>14208</v>
          </cell>
          <cell r="F5184">
            <v>103008</v>
          </cell>
        </row>
        <row r="5185">
          <cell r="A5185" t="str">
            <v>TRAFO DE INTENSIDAD 200/5AMP</v>
          </cell>
          <cell r="B5185">
            <v>78624</v>
          </cell>
          <cell r="C5185" t="str">
            <v>UND</v>
          </cell>
          <cell r="D5185">
            <v>94348.800000000003</v>
          </cell>
          <cell r="E5185">
            <v>15095.808000000001</v>
          </cell>
          <cell r="F5185">
            <v>109445</v>
          </cell>
        </row>
        <row r="5186">
          <cell r="A5186" t="str">
            <v>TRAFO DE INTENSIDAD 300/5AMP.</v>
          </cell>
          <cell r="B5186">
            <v>76600</v>
          </cell>
          <cell r="C5186" t="str">
            <v>UND</v>
          </cell>
          <cell r="D5186">
            <v>91920</v>
          </cell>
          <cell r="E5186">
            <v>14707.2</v>
          </cell>
          <cell r="F5186">
            <v>106627</v>
          </cell>
        </row>
        <row r="5187">
          <cell r="A5187" t="str">
            <v>TRAFO DE INTENSIDAD 300/5AMP. SIEMENS</v>
          </cell>
          <cell r="B5187">
            <v>74000</v>
          </cell>
          <cell r="C5187" t="str">
            <v>UND</v>
          </cell>
          <cell r="D5187">
            <v>88800</v>
          </cell>
          <cell r="E5187">
            <v>14208</v>
          </cell>
          <cell r="F5187">
            <v>103008</v>
          </cell>
        </row>
        <row r="5188">
          <cell r="A5188" t="str">
            <v>TRAFO DE INTENSIDAD 400/5AMP.</v>
          </cell>
          <cell r="B5188">
            <v>92400</v>
          </cell>
          <cell r="C5188" t="str">
            <v>UND</v>
          </cell>
          <cell r="D5188">
            <v>110880</v>
          </cell>
          <cell r="E5188">
            <v>17740.8</v>
          </cell>
          <cell r="F5188">
            <v>128621</v>
          </cell>
        </row>
        <row r="5189">
          <cell r="A5189" t="str">
            <v>TRAFO DE INTENSIDAD 400/5AMP. CELSA</v>
          </cell>
          <cell r="B5189">
            <v>74000</v>
          </cell>
          <cell r="C5189" t="str">
            <v>UND</v>
          </cell>
          <cell r="D5189">
            <v>88800</v>
          </cell>
          <cell r="E5189">
            <v>14208</v>
          </cell>
          <cell r="F5189">
            <v>103008</v>
          </cell>
        </row>
        <row r="5190">
          <cell r="A5190" t="str">
            <v>TRAFO DE INTENSIDAD 400/5AMP. LK-NES</v>
          </cell>
          <cell r="B5190">
            <v>74000</v>
          </cell>
          <cell r="C5190" t="str">
            <v>UND</v>
          </cell>
          <cell r="D5190">
            <v>88800</v>
          </cell>
          <cell r="E5190">
            <v>14208</v>
          </cell>
          <cell r="F5190">
            <v>103008</v>
          </cell>
        </row>
        <row r="5191">
          <cell r="A5191" t="str">
            <v>TRAFO DE INTENSIDAD 400/5AMP. SIEMENS</v>
          </cell>
          <cell r="B5191">
            <v>74000</v>
          </cell>
          <cell r="C5191" t="str">
            <v>UND</v>
          </cell>
          <cell r="D5191">
            <v>88800</v>
          </cell>
          <cell r="E5191">
            <v>14208</v>
          </cell>
          <cell r="F5191">
            <v>103008</v>
          </cell>
        </row>
        <row r="5192">
          <cell r="A5192" t="str">
            <v>TRAFO DE INTENSIDAD 600/5AMP. COIL</v>
          </cell>
          <cell r="B5192">
            <v>74000</v>
          </cell>
          <cell r="C5192" t="str">
            <v>UND</v>
          </cell>
          <cell r="D5192">
            <v>88800</v>
          </cell>
          <cell r="E5192">
            <v>14208</v>
          </cell>
          <cell r="F5192">
            <v>103008</v>
          </cell>
        </row>
        <row r="5193">
          <cell r="A5193" t="str">
            <v>TRAFO DE INTENSIDAD 600/5AMP. CURRENT</v>
          </cell>
          <cell r="B5193">
            <v>74000</v>
          </cell>
          <cell r="C5193" t="str">
            <v>UND</v>
          </cell>
          <cell r="D5193">
            <v>88800</v>
          </cell>
          <cell r="E5193">
            <v>14208</v>
          </cell>
          <cell r="F5193">
            <v>103008</v>
          </cell>
        </row>
        <row r="5194">
          <cell r="A5194" t="str">
            <v>TRAFO DE INTENSIDAD 600/5AMP. SIEMENS</v>
          </cell>
          <cell r="B5194">
            <v>74000</v>
          </cell>
          <cell r="C5194" t="str">
            <v>UND</v>
          </cell>
          <cell r="D5194">
            <v>88800</v>
          </cell>
          <cell r="E5194">
            <v>14208</v>
          </cell>
          <cell r="F5194">
            <v>103008</v>
          </cell>
        </row>
        <row r="5195">
          <cell r="A5195" t="str">
            <v>TRAFO INTENSIDAD 100/5A</v>
          </cell>
          <cell r="B5195">
            <v>73000</v>
          </cell>
          <cell r="C5195" t="str">
            <v>UND</v>
          </cell>
          <cell r="D5195">
            <v>87600</v>
          </cell>
          <cell r="E5195">
            <v>14016</v>
          </cell>
          <cell r="F5195">
            <v>101616</v>
          </cell>
        </row>
        <row r="5196">
          <cell r="A5196" t="str">
            <v>TRAFO INTENSIDAD 200/5 VENTANA</v>
          </cell>
          <cell r="B5196">
            <v>45000</v>
          </cell>
          <cell r="C5196" t="str">
            <v>UND</v>
          </cell>
          <cell r="D5196">
            <v>54000</v>
          </cell>
          <cell r="E5196">
            <v>8640</v>
          </cell>
          <cell r="F5196">
            <v>62640</v>
          </cell>
        </row>
        <row r="5197">
          <cell r="A5197" t="str">
            <v>TRAFO INTENSIDAD 400/5 AMP SICO</v>
          </cell>
          <cell r="B5197">
            <v>50600</v>
          </cell>
          <cell r="C5197" t="str">
            <v>UND</v>
          </cell>
          <cell r="D5197">
            <v>60720</v>
          </cell>
          <cell r="E5197">
            <v>9715.2000000000007</v>
          </cell>
          <cell r="F5197">
            <v>70435</v>
          </cell>
        </row>
        <row r="5198">
          <cell r="A5198" t="str">
            <v>TRAFO MEDICION 600/5A</v>
          </cell>
          <cell r="B5198">
            <v>92400</v>
          </cell>
          <cell r="C5198" t="str">
            <v>UND</v>
          </cell>
          <cell r="D5198">
            <v>110880</v>
          </cell>
          <cell r="E5198">
            <v>17740.8</v>
          </cell>
          <cell r="F5198">
            <v>128621</v>
          </cell>
        </row>
        <row r="5199">
          <cell r="A5199" t="str">
            <v>TRAFO MONOFASICO 10KVA 11400/240-120V</v>
          </cell>
          <cell r="B5199">
            <v>1740000</v>
          </cell>
          <cell r="C5199" t="str">
            <v>UND</v>
          </cell>
          <cell r="D5199">
            <v>2088000</v>
          </cell>
          <cell r="E5199">
            <v>334080</v>
          </cell>
          <cell r="F5199">
            <v>2422080</v>
          </cell>
        </row>
        <row r="5200">
          <cell r="A5200" t="str">
            <v>TRAFO MONOFASICO 10KVA 13200/240-120V</v>
          </cell>
          <cell r="B5200">
            <v>1740000</v>
          </cell>
          <cell r="C5200" t="str">
            <v>UND</v>
          </cell>
          <cell r="D5200">
            <v>2088000</v>
          </cell>
          <cell r="E5200">
            <v>334080</v>
          </cell>
          <cell r="F5200">
            <v>2422080</v>
          </cell>
        </row>
        <row r="5201">
          <cell r="A5201" t="str">
            <v>TRAFO MONOFASICO 15KVA 11400/240-120V</v>
          </cell>
          <cell r="B5201">
            <v>1880000</v>
          </cell>
          <cell r="C5201" t="str">
            <v>UND</v>
          </cell>
          <cell r="D5201">
            <v>2256000</v>
          </cell>
          <cell r="E5201">
            <v>360960</v>
          </cell>
          <cell r="F5201">
            <v>2616960</v>
          </cell>
        </row>
        <row r="5202">
          <cell r="A5202" t="str">
            <v>TRAFO MONOFASICO 15KVA 13200/240-120V</v>
          </cell>
          <cell r="B5202">
            <v>1880000</v>
          </cell>
          <cell r="C5202" t="str">
            <v>UND</v>
          </cell>
          <cell r="D5202">
            <v>2256000</v>
          </cell>
          <cell r="E5202">
            <v>360960</v>
          </cell>
          <cell r="F5202">
            <v>2616960</v>
          </cell>
        </row>
        <row r="5203">
          <cell r="A5203" t="str">
            <v>TRAFO MONOFASICO 15KVA 7620/240-120V</v>
          </cell>
          <cell r="B5203">
            <v>1880000</v>
          </cell>
          <cell r="C5203" t="str">
            <v>UND</v>
          </cell>
          <cell r="D5203">
            <v>2256000</v>
          </cell>
          <cell r="E5203">
            <v>360960</v>
          </cell>
          <cell r="F5203">
            <v>2616960</v>
          </cell>
        </row>
        <row r="5204">
          <cell r="A5204" t="str">
            <v>TRAFO MONOFASICO 25KVA 13200/240 REPARAD</v>
          </cell>
          <cell r="B5204">
            <v>1850000</v>
          </cell>
          <cell r="C5204" t="str">
            <v>UND</v>
          </cell>
          <cell r="D5204">
            <v>2220000</v>
          </cell>
          <cell r="E5204">
            <v>355200</v>
          </cell>
          <cell r="F5204">
            <v>2575200</v>
          </cell>
        </row>
        <row r="5205">
          <cell r="A5205" t="str">
            <v>TRAFO MONOFASICO 25KVA 13200/240-120V</v>
          </cell>
          <cell r="B5205">
            <v>2220000</v>
          </cell>
          <cell r="C5205" t="str">
            <v>UND</v>
          </cell>
          <cell r="D5205">
            <v>2664000</v>
          </cell>
          <cell r="E5205">
            <v>426240</v>
          </cell>
          <cell r="F5205">
            <v>3090240</v>
          </cell>
        </row>
        <row r="5206">
          <cell r="A5206" t="str">
            <v>TRAFO MONOFASICO 37.5KVA 13200/240-120V</v>
          </cell>
          <cell r="B5206">
            <v>2830000</v>
          </cell>
          <cell r="C5206" t="str">
            <v>UND</v>
          </cell>
          <cell r="D5206">
            <v>3396000</v>
          </cell>
          <cell r="E5206">
            <v>543360</v>
          </cell>
          <cell r="F5206">
            <v>3939360</v>
          </cell>
        </row>
        <row r="5207">
          <cell r="A5207" t="str">
            <v>TRAFO MONOFASICO 50KVA 13200/240-120V</v>
          </cell>
          <cell r="B5207">
            <v>3300000</v>
          </cell>
          <cell r="C5207" t="str">
            <v>UND</v>
          </cell>
          <cell r="D5207">
            <v>3960000</v>
          </cell>
          <cell r="E5207">
            <v>633600</v>
          </cell>
          <cell r="F5207">
            <v>4593600</v>
          </cell>
        </row>
        <row r="5208">
          <cell r="A5208" t="str">
            <v>TRAFO MONOFASICO 75KVA 13200/240-120V</v>
          </cell>
          <cell r="B5208">
            <v>4190000</v>
          </cell>
          <cell r="C5208" t="str">
            <v>UND</v>
          </cell>
          <cell r="D5208">
            <v>5028000</v>
          </cell>
          <cell r="E5208">
            <v>804480</v>
          </cell>
          <cell r="F5208">
            <v>5832480</v>
          </cell>
        </row>
        <row r="5209">
          <cell r="A5209" t="str">
            <v>TRAFO POTENCIAL VCK-17 11.4/120V 30VA IN</v>
          </cell>
          <cell r="B5209">
            <v>1275000</v>
          </cell>
          <cell r="C5209" t="str">
            <v>UND</v>
          </cell>
          <cell r="D5209">
            <v>1530000</v>
          </cell>
          <cell r="E5209">
            <v>244800</v>
          </cell>
          <cell r="F5209">
            <v>1774800</v>
          </cell>
        </row>
        <row r="5210">
          <cell r="A5210" t="str">
            <v>TRAFO POTENCIAL VCK-17 12/120V 50VA INTE</v>
          </cell>
          <cell r="B5210">
            <v>1275000</v>
          </cell>
          <cell r="C5210" t="str">
            <v>UND</v>
          </cell>
          <cell r="D5210">
            <v>1530000</v>
          </cell>
          <cell r="E5210">
            <v>244800</v>
          </cell>
          <cell r="F5210">
            <v>1774800</v>
          </cell>
        </row>
        <row r="5211">
          <cell r="A5211" t="str">
            <v>TRAFO POTENCIAL VCK-17 13.2/120V 25VA IN</v>
          </cell>
          <cell r="B5211">
            <v>1524000</v>
          </cell>
          <cell r="C5211" t="str">
            <v>UND</v>
          </cell>
          <cell r="D5211">
            <v>1828800</v>
          </cell>
          <cell r="E5211">
            <v>292608</v>
          </cell>
          <cell r="F5211">
            <v>2121408</v>
          </cell>
        </row>
        <row r="5212">
          <cell r="A5212" t="str">
            <v>TRAFO POTENCIAL VRL-17 13.2/120V 50VA EX</v>
          </cell>
          <cell r="B5212">
            <v>1725000</v>
          </cell>
          <cell r="C5212" t="str">
            <v>UND</v>
          </cell>
          <cell r="D5212">
            <v>2070000</v>
          </cell>
          <cell r="E5212">
            <v>331200</v>
          </cell>
          <cell r="F5212">
            <v>2401200</v>
          </cell>
        </row>
        <row r="5213">
          <cell r="A5213" t="str">
            <v>TRAFO POTENCIAL VRL-17 13.8/120V 25VA EX</v>
          </cell>
          <cell r="B5213">
            <v>1725000</v>
          </cell>
          <cell r="C5213" t="str">
            <v>UND</v>
          </cell>
          <cell r="D5213">
            <v>2070000</v>
          </cell>
          <cell r="E5213">
            <v>331200</v>
          </cell>
          <cell r="F5213">
            <v>2401200</v>
          </cell>
        </row>
        <row r="5214">
          <cell r="A5214" t="str">
            <v>TRAFO POTENCIAL VRM-36 34.5/120V 25VA EX</v>
          </cell>
          <cell r="B5214">
            <v>3175000</v>
          </cell>
          <cell r="C5214" t="str">
            <v>UND</v>
          </cell>
          <cell r="D5214">
            <v>3810000</v>
          </cell>
          <cell r="E5214">
            <v>609600</v>
          </cell>
          <cell r="F5214">
            <v>4419600</v>
          </cell>
        </row>
        <row r="5215">
          <cell r="A5215" t="str">
            <v>TRAFO TRIF.400KVA 11400 208/120V SILICO</v>
          </cell>
          <cell r="B5215">
            <v>12942720</v>
          </cell>
          <cell r="C5215" t="str">
            <v>UND</v>
          </cell>
          <cell r="D5215">
            <v>15531264</v>
          </cell>
          <cell r="E5215">
            <v>2485002.2400000002</v>
          </cell>
          <cell r="F5215">
            <v>18016266</v>
          </cell>
        </row>
        <row r="5216">
          <cell r="A5216" t="str">
            <v>TRAFO TRIF.SECO 70KVA190-240V/380VDISICO</v>
          </cell>
          <cell r="B5216">
            <v>3630000</v>
          </cell>
          <cell r="C5216" t="str">
            <v>UND</v>
          </cell>
          <cell r="D5216">
            <v>4356000</v>
          </cell>
          <cell r="E5216">
            <v>696960</v>
          </cell>
          <cell r="F5216">
            <v>5052960</v>
          </cell>
        </row>
        <row r="5217">
          <cell r="A5217" t="str">
            <v>TRAFO TRIF.SECO 10KVA480/220-120V</v>
          </cell>
          <cell r="B5217">
            <v>1800000</v>
          </cell>
          <cell r="C5217" t="str">
            <v>UND</v>
          </cell>
          <cell r="D5217">
            <v>2160000</v>
          </cell>
          <cell r="E5217">
            <v>345600</v>
          </cell>
          <cell r="F5217">
            <v>2505600</v>
          </cell>
        </row>
        <row r="5218">
          <cell r="A5218" t="str">
            <v>TRAFO TRIFASICO 1000KVA 480/13200V ELEVA</v>
          </cell>
          <cell r="B5218">
            <v>29560000</v>
          </cell>
          <cell r="C5218" t="str">
            <v>UND</v>
          </cell>
          <cell r="D5218">
            <v>35472000</v>
          </cell>
          <cell r="E5218">
            <v>5675520</v>
          </cell>
          <cell r="F5218">
            <v>41147520</v>
          </cell>
        </row>
        <row r="5219">
          <cell r="A5219" t="str">
            <v>TRAFO TRIFASICO 112.5KVA 11400/208 V RAD</v>
          </cell>
          <cell r="B5219">
            <v>5400000</v>
          </cell>
          <cell r="C5219" t="str">
            <v>UND</v>
          </cell>
          <cell r="D5219">
            <v>6480000</v>
          </cell>
          <cell r="E5219">
            <v>1036800</v>
          </cell>
          <cell r="F5219">
            <v>7516800</v>
          </cell>
        </row>
        <row r="5220">
          <cell r="A5220" t="str">
            <v>TRAFO TRIFASICO 112.5KVA 11400/208-120V</v>
          </cell>
          <cell r="B5220">
            <v>7080000</v>
          </cell>
          <cell r="C5220" t="str">
            <v>UND</v>
          </cell>
          <cell r="D5220">
            <v>8496000</v>
          </cell>
          <cell r="E5220">
            <v>1359360</v>
          </cell>
          <cell r="F5220">
            <v>9855360</v>
          </cell>
        </row>
        <row r="5221">
          <cell r="A5221" t="str">
            <v>TRAFO TRIFASICO 112.5KVA 11400/208V SECO</v>
          </cell>
          <cell r="B5221">
            <v>7635992</v>
          </cell>
          <cell r="C5221" t="str">
            <v>UND</v>
          </cell>
          <cell r="D5221">
            <v>9163190.4000000004</v>
          </cell>
          <cell r="E5221">
            <v>1466110.4640000002</v>
          </cell>
          <cell r="F5221">
            <v>10629301</v>
          </cell>
        </row>
        <row r="5222">
          <cell r="A5222" t="str">
            <v>TRAFO TRIFASICO 112.5KVA 11400/208V SILI</v>
          </cell>
          <cell r="B5222">
            <v>6221600</v>
          </cell>
          <cell r="C5222" t="str">
            <v>UND</v>
          </cell>
          <cell r="D5222">
            <v>7465920</v>
          </cell>
          <cell r="E5222">
            <v>1194547.2</v>
          </cell>
          <cell r="F5222">
            <v>8660467</v>
          </cell>
        </row>
        <row r="5223">
          <cell r="A5223" t="str">
            <v>TRAFO TRIFASICO 112.5KVA 11400/220-127V</v>
          </cell>
          <cell r="B5223">
            <v>8056017</v>
          </cell>
          <cell r="C5223" t="str">
            <v>UND</v>
          </cell>
          <cell r="D5223">
            <v>9667220.4000000004</v>
          </cell>
          <cell r="E5223">
            <v>1546755.2640000002</v>
          </cell>
          <cell r="F5223">
            <v>11213976</v>
          </cell>
        </row>
        <row r="5224">
          <cell r="A5224" t="str">
            <v>TRAFO TRIFASICO 112.5KVA 13200/208-120V</v>
          </cell>
          <cell r="B5224">
            <v>7080000</v>
          </cell>
          <cell r="C5224" t="str">
            <v>UND</v>
          </cell>
          <cell r="D5224">
            <v>8496000</v>
          </cell>
          <cell r="E5224">
            <v>1359360</v>
          </cell>
          <cell r="F5224">
            <v>9855360</v>
          </cell>
        </row>
        <row r="5225">
          <cell r="A5225" t="str">
            <v>TRAFO TRIFASICO 112.5KVA 13200/220 REPAR</v>
          </cell>
          <cell r="B5225">
            <v>5900000</v>
          </cell>
          <cell r="C5225" t="str">
            <v>UND</v>
          </cell>
          <cell r="D5225">
            <v>7080000</v>
          </cell>
          <cell r="E5225">
            <v>1132800</v>
          </cell>
          <cell r="F5225">
            <v>8212800</v>
          </cell>
        </row>
        <row r="5226">
          <cell r="A5226" t="str">
            <v>TRAFO TRIFASICO 112.5KVA 13200/220 V RAD</v>
          </cell>
          <cell r="B5226">
            <v>11454000</v>
          </cell>
          <cell r="C5226" t="str">
            <v>UND</v>
          </cell>
          <cell r="D5226">
            <v>13744800</v>
          </cell>
          <cell r="E5226">
            <v>2199168</v>
          </cell>
          <cell r="F5226">
            <v>15943968</v>
          </cell>
        </row>
        <row r="5227">
          <cell r="A5227" t="str">
            <v>TRAFO TRIFASICO 112.5KVA 13200/220-127V</v>
          </cell>
          <cell r="B5227">
            <v>7080000</v>
          </cell>
          <cell r="C5227" t="str">
            <v>UND</v>
          </cell>
          <cell r="D5227">
            <v>8496000</v>
          </cell>
          <cell r="E5227">
            <v>1359360</v>
          </cell>
          <cell r="F5227">
            <v>9855360</v>
          </cell>
        </row>
        <row r="5228">
          <cell r="A5228" t="str">
            <v>TRAFO TRIFASICO 150KVA 11400/208 REPARAD</v>
          </cell>
          <cell r="B5228">
            <v>6680000</v>
          </cell>
          <cell r="C5228" t="str">
            <v>UND</v>
          </cell>
          <cell r="D5228">
            <v>8016000</v>
          </cell>
          <cell r="E5228">
            <v>1282560</v>
          </cell>
          <cell r="F5228">
            <v>9298560</v>
          </cell>
        </row>
        <row r="5229">
          <cell r="A5229" t="str">
            <v>TRAFO TRIFASICO 150KVA 11400/208-120V</v>
          </cell>
          <cell r="B5229">
            <v>8260000</v>
          </cell>
          <cell r="C5229" t="str">
            <v>UND</v>
          </cell>
          <cell r="D5229">
            <v>9912000</v>
          </cell>
          <cell r="E5229">
            <v>1585920</v>
          </cell>
          <cell r="F5229">
            <v>11497920</v>
          </cell>
        </row>
        <row r="5230">
          <cell r="A5230" t="str">
            <v>TRAFO TRIFASICO 150KVA 11400/208-120V PO</v>
          </cell>
          <cell r="B5230">
            <v>7973000</v>
          </cell>
          <cell r="C5230" t="str">
            <v>UND</v>
          </cell>
          <cell r="D5230">
            <v>9567600</v>
          </cell>
          <cell r="E5230">
            <v>1530816</v>
          </cell>
          <cell r="F5230">
            <v>11098416</v>
          </cell>
        </row>
        <row r="5231">
          <cell r="A5231" t="str">
            <v>TRAFO TRIFASICO 150KVA 11400/208-120V SI</v>
          </cell>
          <cell r="B5231">
            <v>7528640</v>
          </cell>
          <cell r="C5231" t="str">
            <v>UND</v>
          </cell>
          <cell r="D5231">
            <v>9034368</v>
          </cell>
          <cell r="E5231">
            <v>1445498.8800000001</v>
          </cell>
          <cell r="F5231">
            <v>10479867</v>
          </cell>
        </row>
        <row r="5232">
          <cell r="A5232" t="str">
            <v>TRAFO TRIFASICO 150KVA 11400/208V SECO</v>
          </cell>
          <cell r="B5232">
            <v>7560000</v>
          </cell>
          <cell r="C5232" t="str">
            <v>UND</v>
          </cell>
          <cell r="D5232">
            <v>9072000</v>
          </cell>
          <cell r="E5232">
            <v>1451520</v>
          </cell>
          <cell r="F5232">
            <v>10523520</v>
          </cell>
        </row>
        <row r="5233">
          <cell r="A5233" t="str">
            <v>TRAFO TRIFASICO 150KVA 11400/220-127V</v>
          </cell>
          <cell r="B5233">
            <v>8260000</v>
          </cell>
          <cell r="C5233" t="str">
            <v>UND</v>
          </cell>
          <cell r="D5233">
            <v>9912000</v>
          </cell>
          <cell r="E5233">
            <v>1585920</v>
          </cell>
          <cell r="F5233">
            <v>11497920</v>
          </cell>
        </row>
        <row r="5234">
          <cell r="A5234" t="str">
            <v>TRAFO TRIFASICO 150KVA 13200/208-120V</v>
          </cell>
          <cell r="B5234">
            <v>8900000</v>
          </cell>
          <cell r="C5234" t="str">
            <v>UND</v>
          </cell>
          <cell r="D5234">
            <v>10680000</v>
          </cell>
          <cell r="E5234">
            <v>1708800</v>
          </cell>
          <cell r="F5234">
            <v>12388800</v>
          </cell>
        </row>
        <row r="5235">
          <cell r="A5235" t="str">
            <v>TRAFO TRIFASICO 150KVA 13200/220-127V</v>
          </cell>
          <cell r="B5235">
            <v>8260000</v>
          </cell>
          <cell r="C5235" t="str">
            <v>UND</v>
          </cell>
          <cell r="D5235">
            <v>9912000</v>
          </cell>
          <cell r="E5235">
            <v>1585920</v>
          </cell>
          <cell r="F5235">
            <v>11497920</v>
          </cell>
        </row>
        <row r="5236">
          <cell r="A5236" t="str">
            <v>TRAFO TRIFASICO 150KVA 13200/440-254V</v>
          </cell>
          <cell r="B5236">
            <v>8260000</v>
          </cell>
          <cell r="C5236" t="str">
            <v>UND</v>
          </cell>
          <cell r="D5236">
            <v>9912000</v>
          </cell>
          <cell r="E5236">
            <v>1585920</v>
          </cell>
          <cell r="F5236">
            <v>11497920</v>
          </cell>
        </row>
        <row r="5237">
          <cell r="A5237" t="str">
            <v>TRAFO TRIFASICO 150KVA 220/13200V ELEVAD</v>
          </cell>
          <cell r="B5237">
            <v>8560000</v>
          </cell>
          <cell r="C5237" t="str">
            <v>UND</v>
          </cell>
          <cell r="D5237">
            <v>10272000</v>
          </cell>
          <cell r="E5237">
            <v>1643520</v>
          </cell>
          <cell r="F5237">
            <v>11915520</v>
          </cell>
        </row>
        <row r="5238">
          <cell r="A5238" t="str">
            <v>TRAFO TRIFASICO 15KVA 11400/208-120V</v>
          </cell>
          <cell r="B5238">
            <v>3240000</v>
          </cell>
          <cell r="C5238" t="str">
            <v>UND</v>
          </cell>
          <cell r="D5238">
            <v>3888000</v>
          </cell>
          <cell r="E5238">
            <v>622080</v>
          </cell>
          <cell r="F5238">
            <v>4510080</v>
          </cell>
        </row>
        <row r="5239">
          <cell r="A5239" t="str">
            <v>TRAFO TRIFASICO 15KVA 13200/208-120V</v>
          </cell>
          <cell r="B5239">
            <v>3240000</v>
          </cell>
          <cell r="C5239" t="str">
            <v>UND</v>
          </cell>
          <cell r="D5239">
            <v>3888000</v>
          </cell>
          <cell r="E5239">
            <v>622080</v>
          </cell>
          <cell r="F5239">
            <v>4510080</v>
          </cell>
        </row>
        <row r="5240">
          <cell r="A5240" t="str">
            <v>TRAFO TRIFASICO 15KVA 13200/220-127V</v>
          </cell>
          <cell r="B5240">
            <v>3240000</v>
          </cell>
          <cell r="C5240" t="str">
            <v>UND</v>
          </cell>
          <cell r="D5240">
            <v>3888000</v>
          </cell>
          <cell r="E5240">
            <v>622080</v>
          </cell>
          <cell r="F5240">
            <v>4510080</v>
          </cell>
        </row>
        <row r="5241">
          <cell r="A5241" t="str">
            <v>TRAFO TRIFASICO 225KVA 11400/208-120V</v>
          </cell>
          <cell r="B5241">
            <v>11050000</v>
          </cell>
          <cell r="C5241" t="str">
            <v>UND</v>
          </cell>
          <cell r="D5241">
            <v>13260000</v>
          </cell>
          <cell r="E5241">
            <v>2121600</v>
          </cell>
          <cell r="F5241">
            <v>15381600</v>
          </cell>
        </row>
        <row r="5242">
          <cell r="A5242" t="str">
            <v>TRAFO TRIFASICO 225KVA 11400/208-120V SI</v>
          </cell>
          <cell r="B5242">
            <v>9147040</v>
          </cell>
          <cell r="C5242" t="str">
            <v>UND</v>
          </cell>
          <cell r="D5242">
            <v>10976448</v>
          </cell>
          <cell r="E5242">
            <v>1756231.6799999999</v>
          </cell>
          <cell r="F5242">
            <v>12732680</v>
          </cell>
        </row>
        <row r="5243">
          <cell r="A5243" t="str">
            <v>TRAFO TRIFASICO 225KVA 11400/208V SECO</v>
          </cell>
          <cell r="B5243">
            <v>9250000</v>
          </cell>
          <cell r="C5243" t="str">
            <v>UND</v>
          </cell>
          <cell r="D5243">
            <v>11100000</v>
          </cell>
          <cell r="E5243">
            <v>1776000</v>
          </cell>
          <cell r="F5243">
            <v>12876000</v>
          </cell>
        </row>
        <row r="5244">
          <cell r="A5244" t="str">
            <v>TRAFO TRIFASICO 225KVA 11400/216V SECO</v>
          </cell>
          <cell r="B5244">
            <v>10400000</v>
          </cell>
          <cell r="C5244" t="str">
            <v>UND</v>
          </cell>
          <cell r="D5244">
            <v>12480000</v>
          </cell>
          <cell r="E5244">
            <v>1996800</v>
          </cell>
          <cell r="F5244">
            <v>14476800</v>
          </cell>
        </row>
        <row r="5245">
          <cell r="A5245" t="str">
            <v>TRAFO TRIFASICO 225KVA 11400/220-127V</v>
          </cell>
          <cell r="B5245">
            <v>11050000</v>
          </cell>
          <cell r="C5245" t="str">
            <v>UND</v>
          </cell>
          <cell r="D5245">
            <v>13260000</v>
          </cell>
          <cell r="E5245">
            <v>2121600</v>
          </cell>
          <cell r="F5245">
            <v>15381600</v>
          </cell>
        </row>
        <row r="5246">
          <cell r="A5246" t="str">
            <v>TRAFO TRIFASICO 225KVA 13200/208-120V</v>
          </cell>
          <cell r="B5246">
            <v>14500000</v>
          </cell>
          <cell r="C5246" t="str">
            <v>UND</v>
          </cell>
          <cell r="D5246">
            <v>17400000</v>
          </cell>
          <cell r="E5246">
            <v>2784000</v>
          </cell>
          <cell r="F5246">
            <v>20184000</v>
          </cell>
        </row>
        <row r="5247">
          <cell r="A5247" t="str">
            <v>TRAFO TRIFASICO 225KVA 13200/220-127V</v>
          </cell>
          <cell r="B5247">
            <v>13200000</v>
          </cell>
          <cell r="C5247" t="str">
            <v>UND</v>
          </cell>
          <cell r="D5247">
            <v>15840000</v>
          </cell>
          <cell r="E5247">
            <v>2534400</v>
          </cell>
          <cell r="F5247">
            <v>18374400</v>
          </cell>
        </row>
        <row r="5248">
          <cell r="A5248" t="str">
            <v>TRAFO TRIFASICO 250KVA 13200/440-220V</v>
          </cell>
          <cell r="B5248">
            <v>12000000</v>
          </cell>
          <cell r="C5248" t="str">
            <v>UND</v>
          </cell>
          <cell r="D5248">
            <v>14400000</v>
          </cell>
          <cell r="E5248">
            <v>2304000</v>
          </cell>
          <cell r="F5248">
            <v>16704000</v>
          </cell>
        </row>
        <row r="5249">
          <cell r="A5249" t="str">
            <v>TRAFO TRIFASICO 300 KVA - 13200/220-127</v>
          </cell>
          <cell r="B5249">
            <v>13200000</v>
          </cell>
          <cell r="C5249" t="str">
            <v>UND</v>
          </cell>
          <cell r="D5249">
            <v>15840000</v>
          </cell>
          <cell r="E5249">
            <v>2534400</v>
          </cell>
          <cell r="F5249">
            <v>18374400</v>
          </cell>
        </row>
        <row r="5250">
          <cell r="A5250" t="str">
            <v>TRAFO TRIFASICO 300KVA 11400/208-120V</v>
          </cell>
          <cell r="B5250">
            <v>13200000</v>
          </cell>
          <cell r="C5250" t="str">
            <v>UND</v>
          </cell>
          <cell r="D5250">
            <v>15840000</v>
          </cell>
          <cell r="E5250">
            <v>2534400</v>
          </cell>
          <cell r="F5250">
            <v>18374400</v>
          </cell>
        </row>
        <row r="5251">
          <cell r="A5251" t="str">
            <v>TRAFO TRIFASICO 300KVA 11400/208-120V SI</v>
          </cell>
          <cell r="B5251">
            <v>11138400</v>
          </cell>
          <cell r="C5251" t="str">
            <v>UND</v>
          </cell>
          <cell r="D5251">
            <v>13366080</v>
          </cell>
          <cell r="E5251">
            <v>2138572.7999999998</v>
          </cell>
          <cell r="F5251">
            <v>15504653</v>
          </cell>
        </row>
        <row r="5252">
          <cell r="A5252" t="str">
            <v>TRAFO TRIFASICO 300KVA 11400/208V SECO</v>
          </cell>
          <cell r="B5252">
            <v>11250000</v>
          </cell>
          <cell r="C5252" t="str">
            <v>UND</v>
          </cell>
          <cell r="D5252">
            <v>13500000</v>
          </cell>
          <cell r="E5252">
            <v>2160000</v>
          </cell>
          <cell r="F5252">
            <v>15660000</v>
          </cell>
        </row>
        <row r="5253">
          <cell r="A5253" t="str">
            <v>TRAFO TRIFASICO 300KVA 11400/380-220V</v>
          </cell>
          <cell r="B5253">
            <v>15550000</v>
          </cell>
          <cell r="C5253" t="str">
            <v>UND</v>
          </cell>
          <cell r="D5253">
            <v>18660000</v>
          </cell>
          <cell r="E5253">
            <v>2985600</v>
          </cell>
          <cell r="F5253">
            <v>21645600</v>
          </cell>
        </row>
        <row r="5254">
          <cell r="A5254" t="str">
            <v>TRAFO TRIFASICO 300KVA 13200/208-120V</v>
          </cell>
          <cell r="B5254">
            <v>13200000</v>
          </cell>
          <cell r="C5254" t="str">
            <v>UND</v>
          </cell>
          <cell r="D5254">
            <v>15840000</v>
          </cell>
          <cell r="E5254">
            <v>2534400</v>
          </cell>
          <cell r="F5254">
            <v>18374400</v>
          </cell>
        </row>
        <row r="5255">
          <cell r="A5255" t="str">
            <v>TRAFO TRIFASICO 30KVA 11400/208-120V</v>
          </cell>
          <cell r="B5255">
            <v>3670000</v>
          </cell>
          <cell r="C5255" t="str">
            <v>UND</v>
          </cell>
          <cell r="D5255">
            <v>4404000</v>
          </cell>
          <cell r="E5255">
            <v>704640</v>
          </cell>
          <cell r="F5255">
            <v>5108640</v>
          </cell>
        </row>
        <row r="5256">
          <cell r="A5256" t="str">
            <v>TRAFO TRIFASICO 30KVA 11400/208-120V AUT</v>
          </cell>
          <cell r="B5256">
            <v>5300000</v>
          </cell>
          <cell r="C5256" t="str">
            <v>UND</v>
          </cell>
          <cell r="D5256">
            <v>6360000</v>
          </cell>
          <cell r="E5256">
            <v>1017600</v>
          </cell>
          <cell r="F5256">
            <v>7377600</v>
          </cell>
        </row>
        <row r="5257">
          <cell r="A5257" t="str">
            <v>TRAFO TRIFASICO 30KVA 13200/208-120V</v>
          </cell>
          <cell r="B5257">
            <v>3670000</v>
          </cell>
          <cell r="C5257" t="str">
            <v>UND</v>
          </cell>
          <cell r="D5257">
            <v>4404000</v>
          </cell>
          <cell r="E5257">
            <v>704640</v>
          </cell>
          <cell r="F5257">
            <v>5108640</v>
          </cell>
        </row>
        <row r="5258">
          <cell r="A5258" t="str">
            <v>TRAFO TRIFASICO 30KVA 13200/220-127V</v>
          </cell>
          <cell r="B5258">
            <v>3670000</v>
          </cell>
          <cell r="C5258" t="str">
            <v>UND</v>
          </cell>
          <cell r="D5258">
            <v>4404000</v>
          </cell>
          <cell r="E5258">
            <v>704640</v>
          </cell>
          <cell r="F5258">
            <v>5108640</v>
          </cell>
        </row>
        <row r="5259">
          <cell r="A5259" t="str">
            <v>TRAFO TRIFASICO 30KVA 13800/220V</v>
          </cell>
          <cell r="B5259">
            <v>4037000</v>
          </cell>
          <cell r="C5259" t="str">
            <v>UND</v>
          </cell>
          <cell r="D5259">
            <v>4844400</v>
          </cell>
          <cell r="E5259">
            <v>775104</v>
          </cell>
          <cell r="F5259">
            <v>5619504</v>
          </cell>
        </row>
        <row r="5260">
          <cell r="A5260" t="str">
            <v>TRAFO TRIFASICO 30KVA 34500/227-131V</v>
          </cell>
          <cell r="B5260">
            <v>4300000</v>
          </cell>
          <cell r="C5260" t="str">
            <v>UND</v>
          </cell>
          <cell r="D5260">
            <v>5160000</v>
          </cell>
          <cell r="E5260">
            <v>825600</v>
          </cell>
          <cell r="F5260">
            <v>5985600</v>
          </cell>
        </row>
        <row r="5261">
          <cell r="A5261" t="str">
            <v>TRAFO TRIFASICO 400KVA 11400/208-120V</v>
          </cell>
          <cell r="B5261">
            <v>15550000</v>
          </cell>
          <cell r="C5261" t="str">
            <v>UND</v>
          </cell>
          <cell r="D5261">
            <v>18660000</v>
          </cell>
          <cell r="E5261">
            <v>2985600</v>
          </cell>
          <cell r="F5261">
            <v>21645600</v>
          </cell>
        </row>
        <row r="5262">
          <cell r="A5262" t="str">
            <v>TRAFO TRIFASICO 400KVA 11400/208V SECO</v>
          </cell>
          <cell r="B5262">
            <v>13050000</v>
          </cell>
          <cell r="C5262" t="str">
            <v>UND</v>
          </cell>
          <cell r="D5262">
            <v>15660000</v>
          </cell>
          <cell r="E5262">
            <v>2505600</v>
          </cell>
          <cell r="F5262">
            <v>18165600</v>
          </cell>
        </row>
        <row r="5263">
          <cell r="A5263" t="str">
            <v>TRAFO TRIFASICO 400KVA 11400/220-127V</v>
          </cell>
          <cell r="B5263">
            <v>15550000</v>
          </cell>
          <cell r="C5263" t="str">
            <v>UND</v>
          </cell>
          <cell r="D5263">
            <v>18660000</v>
          </cell>
          <cell r="E5263">
            <v>2985600</v>
          </cell>
          <cell r="F5263">
            <v>21645600</v>
          </cell>
        </row>
        <row r="5264">
          <cell r="A5264" t="str">
            <v>TRAFO TRIFASICO 400KVA 13200/220-127V</v>
          </cell>
          <cell r="B5264">
            <v>15550000</v>
          </cell>
          <cell r="C5264" t="str">
            <v>UND</v>
          </cell>
          <cell r="D5264">
            <v>18660000</v>
          </cell>
          <cell r="E5264">
            <v>2985600</v>
          </cell>
          <cell r="F5264">
            <v>21645600</v>
          </cell>
        </row>
        <row r="5265">
          <cell r="A5265" t="str">
            <v>TRAFO TRIFASICO 400KVA 220/13200V ELEVAD</v>
          </cell>
          <cell r="B5265">
            <v>8933600</v>
          </cell>
          <cell r="C5265" t="str">
            <v>UND</v>
          </cell>
          <cell r="D5265">
            <v>10720320</v>
          </cell>
          <cell r="E5265">
            <v>1715251.2</v>
          </cell>
          <cell r="F5265">
            <v>12435571</v>
          </cell>
        </row>
        <row r="5266">
          <cell r="A5266" t="str">
            <v>TRAFO TRIFASICO 45KVA 11400/208-120V</v>
          </cell>
          <cell r="B5266">
            <v>4390000</v>
          </cell>
          <cell r="C5266" t="str">
            <v>UND</v>
          </cell>
          <cell r="D5266">
            <v>5268000</v>
          </cell>
          <cell r="E5266">
            <v>842880</v>
          </cell>
          <cell r="F5266">
            <v>6110880</v>
          </cell>
        </row>
        <row r="5267">
          <cell r="A5267" t="str">
            <v>TRAFO TRIFASICO 45KVA 11400/214-124V SI</v>
          </cell>
          <cell r="B5267">
            <v>2671200</v>
          </cell>
          <cell r="C5267" t="str">
            <v>UND</v>
          </cell>
          <cell r="D5267">
            <v>3205440</v>
          </cell>
          <cell r="E5267">
            <v>512870.40000000002</v>
          </cell>
          <cell r="F5267">
            <v>3718310</v>
          </cell>
        </row>
        <row r="5268">
          <cell r="A5268" t="str">
            <v>TRAFO TRIFASICO 45KVA 13200/208-120V</v>
          </cell>
          <cell r="B5268">
            <v>4390000</v>
          </cell>
          <cell r="C5268" t="str">
            <v>UND</v>
          </cell>
          <cell r="D5268">
            <v>5268000</v>
          </cell>
          <cell r="E5268">
            <v>842880</v>
          </cell>
          <cell r="F5268">
            <v>6110880</v>
          </cell>
        </row>
        <row r="5269">
          <cell r="A5269" t="str">
            <v>TRAFO TRIFASICO 45KVA 13200/220-127V</v>
          </cell>
          <cell r="B5269">
            <v>4390000</v>
          </cell>
          <cell r="C5269" t="str">
            <v>UND</v>
          </cell>
          <cell r="D5269">
            <v>5268000</v>
          </cell>
          <cell r="E5269">
            <v>842880</v>
          </cell>
          <cell r="F5269">
            <v>6110880</v>
          </cell>
        </row>
        <row r="5270">
          <cell r="A5270" t="str">
            <v>TRAFO TRIFASICO 45KVA 13800/440-254V</v>
          </cell>
          <cell r="B5270">
            <v>3843000</v>
          </cell>
          <cell r="C5270" t="str">
            <v>UND</v>
          </cell>
          <cell r="D5270">
            <v>4611600</v>
          </cell>
          <cell r="E5270">
            <v>737856</v>
          </cell>
          <cell r="F5270">
            <v>5349456</v>
          </cell>
        </row>
        <row r="5271">
          <cell r="A5271" t="str">
            <v>TRAFO TRIFASICO 5/6.25MVA 34.5/13.8KV</v>
          </cell>
          <cell r="B5271">
            <v>99788000</v>
          </cell>
          <cell r="C5271" t="str">
            <v>UND</v>
          </cell>
          <cell r="D5271">
            <v>119745600</v>
          </cell>
          <cell r="E5271">
            <v>19159296</v>
          </cell>
          <cell r="F5271">
            <v>138904896</v>
          </cell>
        </row>
        <row r="5272">
          <cell r="A5272" t="str">
            <v>TRAFO TRIFASICO 500KVA 11400/208 MEGA RE</v>
          </cell>
          <cell r="B5272">
            <v>15310000</v>
          </cell>
          <cell r="C5272" t="str">
            <v>UND</v>
          </cell>
          <cell r="D5272">
            <v>18372000</v>
          </cell>
          <cell r="E5272">
            <v>2939520</v>
          </cell>
          <cell r="F5272">
            <v>21311520</v>
          </cell>
        </row>
        <row r="5273">
          <cell r="A5273" t="str">
            <v>TRAFO TRIFASICO 500KVA 11400/208-120V</v>
          </cell>
          <cell r="B5273">
            <v>18370000</v>
          </cell>
          <cell r="C5273" t="str">
            <v>UND</v>
          </cell>
          <cell r="D5273">
            <v>22044000</v>
          </cell>
          <cell r="E5273">
            <v>3527040</v>
          </cell>
          <cell r="F5273">
            <v>25571040</v>
          </cell>
        </row>
        <row r="5274">
          <cell r="A5274" t="str">
            <v>TRAFO TRIFASICO 500KVA 11400/208-120V SI</v>
          </cell>
          <cell r="B5274">
            <v>15182720</v>
          </cell>
          <cell r="C5274" t="str">
            <v>UND</v>
          </cell>
          <cell r="D5274">
            <v>18219264</v>
          </cell>
          <cell r="E5274">
            <v>2915082.2400000002</v>
          </cell>
          <cell r="F5274">
            <v>21134346</v>
          </cell>
        </row>
        <row r="5275">
          <cell r="A5275" t="str">
            <v>TRAFO TRIFASICO 500KVA 11400/208V SECO</v>
          </cell>
          <cell r="B5275">
            <v>15250000</v>
          </cell>
          <cell r="C5275" t="str">
            <v>UND</v>
          </cell>
          <cell r="D5275">
            <v>18300000</v>
          </cell>
          <cell r="E5275">
            <v>2928000</v>
          </cell>
          <cell r="F5275">
            <v>21228000</v>
          </cell>
        </row>
        <row r="5276">
          <cell r="A5276" t="str">
            <v>TRAFO TRIFASICO 500KVA 13200/208-120V</v>
          </cell>
          <cell r="B5276">
            <v>18370000</v>
          </cell>
          <cell r="C5276" t="str">
            <v>UND</v>
          </cell>
          <cell r="D5276">
            <v>22044000</v>
          </cell>
          <cell r="E5276">
            <v>3527040</v>
          </cell>
          <cell r="F5276">
            <v>25571040</v>
          </cell>
        </row>
        <row r="5277">
          <cell r="A5277" t="str">
            <v>TRAFO TRIFASICO 500KVA 13200/220V T.EXPA</v>
          </cell>
          <cell r="B5277">
            <v>16800000</v>
          </cell>
          <cell r="C5277" t="str">
            <v>UND</v>
          </cell>
          <cell r="D5277">
            <v>20160000</v>
          </cell>
          <cell r="E5277">
            <v>3225600</v>
          </cell>
          <cell r="F5277">
            <v>23385600</v>
          </cell>
        </row>
        <row r="5278">
          <cell r="A5278" t="str">
            <v>TRAFO TRIFASICO 500KVA 208/11400V ELEVAD</v>
          </cell>
          <cell r="B5278">
            <v>15310000</v>
          </cell>
          <cell r="C5278" t="str">
            <v>UND</v>
          </cell>
          <cell r="D5278">
            <v>18372000</v>
          </cell>
          <cell r="E5278">
            <v>2939520</v>
          </cell>
          <cell r="F5278">
            <v>21311520</v>
          </cell>
        </row>
        <row r="5279">
          <cell r="A5279" t="str">
            <v>TRAFO TRIFASICO 500KVA 34500/220V</v>
          </cell>
          <cell r="B5279">
            <v>25280000</v>
          </cell>
          <cell r="C5279" t="str">
            <v>UND</v>
          </cell>
          <cell r="D5279">
            <v>30336000</v>
          </cell>
          <cell r="E5279">
            <v>4853760</v>
          </cell>
          <cell r="F5279">
            <v>35189760</v>
          </cell>
        </row>
        <row r="5280">
          <cell r="A5280" t="str">
            <v>TRAFO TRIFASICO 630KVA 114/208-120V LAPI</v>
          </cell>
          <cell r="B5280">
            <v>24840000</v>
          </cell>
          <cell r="C5280" t="str">
            <v>UND</v>
          </cell>
          <cell r="D5280">
            <v>29808000</v>
          </cell>
          <cell r="E5280">
            <v>4769280</v>
          </cell>
          <cell r="F5280">
            <v>34577280</v>
          </cell>
        </row>
        <row r="5281">
          <cell r="A5281" t="str">
            <v>TRAFO TRIFASICO 630KVA 11400/220-127V</v>
          </cell>
          <cell r="B5281">
            <v>24840000</v>
          </cell>
          <cell r="C5281" t="str">
            <v>UND</v>
          </cell>
          <cell r="D5281">
            <v>29808000</v>
          </cell>
          <cell r="E5281">
            <v>4769280</v>
          </cell>
          <cell r="F5281">
            <v>34577280</v>
          </cell>
        </row>
        <row r="5282">
          <cell r="A5282" t="str">
            <v>TRAFO TRIFASICO 75KVA 11400/208-120V</v>
          </cell>
          <cell r="B5282">
            <v>5460000</v>
          </cell>
          <cell r="C5282" t="str">
            <v>UND</v>
          </cell>
          <cell r="D5282">
            <v>6552000</v>
          </cell>
          <cell r="E5282">
            <v>1048320</v>
          </cell>
          <cell r="F5282">
            <v>7600320</v>
          </cell>
        </row>
        <row r="5283">
          <cell r="A5283" t="str">
            <v>TRAFO TRIFASICO 75KVA 11400/208-120V POU</v>
          </cell>
          <cell r="B5283">
            <v>6783000</v>
          </cell>
          <cell r="C5283" t="str">
            <v>UND</v>
          </cell>
          <cell r="D5283">
            <v>8139600</v>
          </cell>
          <cell r="E5283">
            <v>1302336</v>
          </cell>
          <cell r="F5283">
            <v>9441936</v>
          </cell>
        </row>
        <row r="5284">
          <cell r="A5284" t="str">
            <v>TRAFO TRIFASICO 75KVA 11400/208-120V SEC</v>
          </cell>
          <cell r="B5284">
            <v>6164200</v>
          </cell>
          <cell r="C5284" t="str">
            <v>UND</v>
          </cell>
          <cell r="D5284">
            <v>7397040</v>
          </cell>
          <cell r="E5284">
            <v>1183526.4000000001</v>
          </cell>
          <cell r="F5284">
            <v>8580566</v>
          </cell>
        </row>
        <row r="5285">
          <cell r="A5285" t="str">
            <v>TRAFO TRIFASICO 75KVA 11400/208-120V SIL</v>
          </cell>
          <cell r="B5285">
            <v>5224800</v>
          </cell>
          <cell r="C5285" t="str">
            <v>UND</v>
          </cell>
          <cell r="D5285">
            <v>6269760</v>
          </cell>
          <cell r="E5285">
            <v>1003161.6</v>
          </cell>
          <cell r="F5285">
            <v>7272922</v>
          </cell>
        </row>
        <row r="5286">
          <cell r="A5286" t="str">
            <v>TRAFO TRIFASICO 75KVA 13200/208 REPARADO</v>
          </cell>
          <cell r="B5286">
            <v>4550000</v>
          </cell>
          <cell r="C5286" t="str">
            <v>UND</v>
          </cell>
          <cell r="D5286">
            <v>5460000</v>
          </cell>
          <cell r="E5286">
            <v>873600</v>
          </cell>
          <cell r="F5286">
            <v>6333600</v>
          </cell>
        </row>
        <row r="5287">
          <cell r="A5287" t="str">
            <v>TRAFO TRIFASICO 75KVA 13200/208-120V</v>
          </cell>
          <cell r="B5287">
            <v>5460000</v>
          </cell>
          <cell r="C5287" t="str">
            <v>UND</v>
          </cell>
          <cell r="D5287">
            <v>6552000</v>
          </cell>
          <cell r="E5287">
            <v>1048320</v>
          </cell>
          <cell r="F5287">
            <v>7600320</v>
          </cell>
        </row>
        <row r="5288">
          <cell r="A5288" t="str">
            <v>TRAFO TRIFASICO 75KVA 13200/208-120V RAD</v>
          </cell>
          <cell r="B5288">
            <v>4650000</v>
          </cell>
          <cell r="C5288" t="str">
            <v>UND</v>
          </cell>
          <cell r="D5288">
            <v>5580000</v>
          </cell>
          <cell r="E5288">
            <v>892800</v>
          </cell>
          <cell r="F5288">
            <v>6472800</v>
          </cell>
        </row>
        <row r="5289">
          <cell r="A5289" t="str">
            <v>TRAFO TRIFASICO 75KVA 13200/214V SUBESTA</v>
          </cell>
          <cell r="B5289">
            <v>5060000</v>
          </cell>
          <cell r="C5289" t="str">
            <v>UND</v>
          </cell>
          <cell r="D5289">
            <v>6072000</v>
          </cell>
          <cell r="E5289">
            <v>971520</v>
          </cell>
          <cell r="F5289">
            <v>7043520</v>
          </cell>
        </row>
        <row r="5290">
          <cell r="A5290" t="str">
            <v>TRAFO TRIFASICO 75KVA 13200/220 REPARADO</v>
          </cell>
          <cell r="B5290">
            <v>4550000</v>
          </cell>
          <cell r="C5290" t="str">
            <v>UND</v>
          </cell>
          <cell r="D5290">
            <v>5460000</v>
          </cell>
          <cell r="E5290">
            <v>873600</v>
          </cell>
          <cell r="F5290">
            <v>6333600</v>
          </cell>
        </row>
        <row r="5291">
          <cell r="A5291" t="str">
            <v>TRAFO TRIFASICO 75KVA 13200/220-127V</v>
          </cell>
          <cell r="B5291">
            <v>5460000</v>
          </cell>
          <cell r="C5291" t="str">
            <v>UND</v>
          </cell>
          <cell r="D5291">
            <v>6552000</v>
          </cell>
          <cell r="E5291">
            <v>1048320</v>
          </cell>
          <cell r="F5291">
            <v>7600320</v>
          </cell>
        </row>
        <row r="5292">
          <cell r="A5292" t="str">
            <v>TRAFO TRIFASICO 75KVA 13200/440-257V</v>
          </cell>
          <cell r="B5292">
            <v>5460000</v>
          </cell>
          <cell r="C5292" t="str">
            <v>UND</v>
          </cell>
          <cell r="D5292">
            <v>6552000</v>
          </cell>
          <cell r="E5292">
            <v>1048320</v>
          </cell>
          <cell r="F5292">
            <v>7600320</v>
          </cell>
        </row>
        <row r="5293">
          <cell r="A5293" t="str">
            <v>TRAFO TRIFASICO 800KVA 11400/440V</v>
          </cell>
          <cell r="B5293">
            <v>15620000</v>
          </cell>
          <cell r="C5293" t="str">
            <v>UND</v>
          </cell>
          <cell r="D5293">
            <v>18744000</v>
          </cell>
          <cell r="E5293">
            <v>2999040</v>
          </cell>
          <cell r="F5293">
            <v>21743040</v>
          </cell>
        </row>
        <row r="5294">
          <cell r="A5294" t="str">
            <v>TRAFO TRIFASICO 800KVA 208-120/11400V RT</v>
          </cell>
          <cell r="B5294">
            <v>32000000</v>
          </cell>
          <cell r="C5294" t="str">
            <v>UND</v>
          </cell>
          <cell r="D5294">
            <v>38400000</v>
          </cell>
          <cell r="E5294">
            <v>6144000</v>
          </cell>
          <cell r="F5294">
            <v>44544000</v>
          </cell>
        </row>
        <row r="5295">
          <cell r="A5295" t="str">
            <v>TRAFO TRIFASICO 800KVA 34500/220V</v>
          </cell>
          <cell r="B5295">
            <v>25398000</v>
          </cell>
          <cell r="C5295" t="str">
            <v>UND</v>
          </cell>
          <cell r="D5295">
            <v>30477600</v>
          </cell>
          <cell r="E5295">
            <v>4876416</v>
          </cell>
          <cell r="F5295">
            <v>35354016</v>
          </cell>
        </row>
        <row r="5296">
          <cell r="A5296" t="str">
            <v>TRAFO TRIFASICO 800KVA 34500/220V SECO</v>
          </cell>
          <cell r="B5296">
            <v>41866500</v>
          </cell>
          <cell r="C5296" t="str">
            <v>UND</v>
          </cell>
          <cell r="D5296">
            <v>50239800</v>
          </cell>
          <cell r="E5296">
            <v>8038368</v>
          </cell>
          <cell r="F5296">
            <v>58278168</v>
          </cell>
        </row>
        <row r="5297">
          <cell r="A5297" t="str">
            <v>TRAFO. CORRIENTE EXTERIOR 13.2KV110KVBI</v>
          </cell>
          <cell r="B5297">
            <v>965307</v>
          </cell>
          <cell r="C5297" t="str">
            <v>UND</v>
          </cell>
          <cell r="D5297">
            <v>1158368.3999999999</v>
          </cell>
          <cell r="E5297">
            <v>185338.94399999999</v>
          </cell>
          <cell r="F5297">
            <v>1343707</v>
          </cell>
        </row>
        <row r="5298">
          <cell r="A5298" t="str">
            <v>TRAFO. CORRIENTE EXTERIOR 15 KV 200-400</v>
          </cell>
          <cell r="B5298">
            <v>1362749</v>
          </cell>
          <cell r="C5298" t="str">
            <v>UND</v>
          </cell>
          <cell r="D5298">
            <v>1635298.8</v>
          </cell>
          <cell r="E5298">
            <v>261647.80800000002</v>
          </cell>
          <cell r="F5298">
            <v>1896947</v>
          </cell>
        </row>
        <row r="5299">
          <cell r="A5299" t="str">
            <v>TRAFO.CORRIENTE EXTER.34.5 KV 200KVBIL</v>
          </cell>
          <cell r="B5299">
            <v>1435584</v>
          </cell>
          <cell r="C5299" t="str">
            <v>UND</v>
          </cell>
          <cell r="D5299">
            <v>1722700.8</v>
          </cell>
          <cell r="E5299">
            <v>275632.12800000003</v>
          </cell>
          <cell r="F5299">
            <v>1998333</v>
          </cell>
        </row>
        <row r="5300">
          <cell r="A5300" t="str">
            <v>TRAFO.CORRIENTE EXTER.34.5 KV 50-100 A</v>
          </cell>
          <cell r="B5300">
            <v>3217000</v>
          </cell>
          <cell r="C5300" t="str">
            <v>UND</v>
          </cell>
          <cell r="D5300">
            <v>3860400</v>
          </cell>
          <cell r="E5300">
            <v>617664</v>
          </cell>
          <cell r="F5300">
            <v>4478064</v>
          </cell>
        </row>
        <row r="5301">
          <cell r="A5301" t="str">
            <v>TRANFORMADOR CORRIENTE 300/5A TAIT</v>
          </cell>
          <cell r="B5301">
            <v>156000</v>
          </cell>
          <cell r="C5301" t="str">
            <v>UND</v>
          </cell>
          <cell r="D5301">
            <v>187200</v>
          </cell>
          <cell r="E5301">
            <v>29952</v>
          </cell>
          <cell r="F5301">
            <v>217152</v>
          </cell>
        </row>
        <row r="5302">
          <cell r="A5302" t="str">
            <v>TRANSF. CORRIENTE 13.2 KV 50/5/5 A EXT</v>
          </cell>
          <cell r="B5302">
            <v>1813375</v>
          </cell>
          <cell r="C5302" t="str">
            <v>UND</v>
          </cell>
          <cell r="D5302">
            <v>2176050</v>
          </cell>
          <cell r="E5302">
            <v>348168</v>
          </cell>
          <cell r="F5302">
            <v>2524218</v>
          </cell>
        </row>
        <row r="5303">
          <cell r="A5303" t="str">
            <v>TRANSF. CORRIENTE 145KV 200-400/5-5-5-5A</v>
          </cell>
          <cell r="B5303">
            <v>13500000</v>
          </cell>
          <cell r="C5303" t="str">
            <v>UND</v>
          </cell>
          <cell r="D5303">
            <v>16200000</v>
          </cell>
          <cell r="E5303">
            <v>2592000</v>
          </cell>
          <cell r="F5303">
            <v>18792000</v>
          </cell>
        </row>
        <row r="5304">
          <cell r="A5304" t="str">
            <v>TRANSF. CORRIENTE 34.5 KV 15/30/5A EXT.</v>
          </cell>
          <cell r="B5304">
            <v>2215590</v>
          </cell>
          <cell r="C5304" t="str">
            <v>UND</v>
          </cell>
          <cell r="D5304">
            <v>2658708</v>
          </cell>
          <cell r="E5304">
            <v>425393.28</v>
          </cell>
          <cell r="F5304">
            <v>3084101</v>
          </cell>
        </row>
        <row r="5305">
          <cell r="A5305" t="str">
            <v>TRANSF. CORRIENTE 34.5 KV 40/60/5A EXT.</v>
          </cell>
          <cell r="B5305">
            <v>4158492</v>
          </cell>
          <cell r="C5305" t="str">
            <v>UND</v>
          </cell>
          <cell r="D5305">
            <v>4990190.3999999994</v>
          </cell>
          <cell r="E5305">
            <v>798430.46399999992</v>
          </cell>
          <cell r="F5305">
            <v>5788621</v>
          </cell>
        </row>
        <row r="5306">
          <cell r="A5306" t="str">
            <v>TRANSF. CORRIENTE 34.5 KV 50/5/5 A EXT.</v>
          </cell>
          <cell r="B5306">
            <v>2215590</v>
          </cell>
          <cell r="C5306" t="str">
            <v>UND</v>
          </cell>
          <cell r="D5306">
            <v>2658708</v>
          </cell>
          <cell r="E5306">
            <v>425393.28</v>
          </cell>
          <cell r="F5306">
            <v>3084101</v>
          </cell>
        </row>
        <row r="5307">
          <cell r="A5307" t="str">
            <v>TRANSF. CTE 34.5 KV 200-100-5/5/5 A EXT</v>
          </cell>
          <cell r="B5307">
            <v>4158492</v>
          </cell>
          <cell r="C5307" t="str">
            <v>UND</v>
          </cell>
          <cell r="D5307">
            <v>4990190.3999999994</v>
          </cell>
          <cell r="E5307">
            <v>798430.46399999992</v>
          </cell>
          <cell r="F5307">
            <v>5788621</v>
          </cell>
        </row>
        <row r="5308">
          <cell r="A5308" t="str">
            <v>TRANSF. POTENCIAL 123 KV-115KV</v>
          </cell>
          <cell r="B5308">
            <v>11248000</v>
          </cell>
          <cell r="C5308" t="str">
            <v>UND</v>
          </cell>
          <cell r="D5308">
            <v>13497600</v>
          </cell>
          <cell r="E5308">
            <v>2159616</v>
          </cell>
          <cell r="F5308">
            <v>15657216</v>
          </cell>
        </row>
        <row r="5309">
          <cell r="A5309" t="str">
            <v>TRANSF. POTENCIAL EXTERIOR 34.5KV /3 KV</v>
          </cell>
          <cell r="B5309">
            <v>2952622</v>
          </cell>
          <cell r="C5309" t="str">
            <v>UND</v>
          </cell>
          <cell r="D5309">
            <v>3543146.4</v>
          </cell>
          <cell r="E5309">
            <v>566903.424</v>
          </cell>
          <cell r="F5309">
            <v>4110050</v>
          </cell>
        </row>
        <row r="5310">
          <cell r="A5310" t="str">
            <v>TRANSF. POTENCIAL EXTERIOR 34.5KV 200KVB</v>
          </cell>
          <cell r="B5310">
            <v>2004867</v>
          </cell>
          <cell r="C5310" t="str">
            <v>UND</v>
          </cell>
          <cell r="D5310">
            <v>2405840.4</v>
          </cell>
          <cell r="E5310">
            <v>384934.46399999998</v>
          </cell>
          <cell r="F5310">
            <v>2790775</v>
          </cell>
        </row>
        <row r="5311">
          <cell r="A5311" t="str">
            <v>TRANSFERENCIA 200 AMP BANDEJA SIN TERJET</v>
          </cell>
          <cell r="B5311">
            <v>4008500</v>
          </cell>
          <cell r="C5311" t="str">
            <v>UND</v>
          </cell>
          <cell r="D5311">
            <v>4810200</v>
          </cell>
          <cell r="E5311">
            <v>769632</v>
          </cell>
          <cell r="F5311">
            <v>5579832</v>
          </cell>
        </row>
        <row r="5312">
          <cell r="A5312" t="str">
            <v>TRANSFERENCIA AUTOMAT 150A AC3, 250A AC1</v>
          </cell>
          <cell r="B5312">
            <v>4345000</v>
          </cell>
          <cell r="C5312" t="str">
            <v>UND</v>
          </cell>
          <cell r="D5312">
            <v>5214000</v>
          </cell>
          <cell r="E5312">
            <v>834240</v>
          </cell>
          <cell r="F5312">
            <v>6048240</v>
          </cell>
        </row>
        <row r="5313">
          <cell r="A5313" t="str">
            <v>TRANSFERENCIA AUTOMAT 185A AC3, 275A AC1</v>
          </cell>
          <cell r="B5313">
            <v>4950000</v>
          </cell>
          <cell r="C5313" t="str">
            <v>UND</v>
          </cell>
          <cell r="D5313">
            <v>5940000</v>
          </cell>
          <cell r="E5313">
            <v>950400</v>
          </cell>
          <cell r="F5313">
            <v>6890400</v>
          </cell>
        </row>
        <row r="5314">
          <cell r="A5314" t="str">
            <v>TRANSFERENCIA AUTOMAT 225A AC3, 315A AC1</v>
          </cell>
          <cell r="B5314">
            <v>6200000</v>
          </cell>
          <cell r="C5314" t="str">
            <v>UND</v>
          </cell>
          <cell r="D5314">
            <v>7440000</v>
          </cell>
          <cell r="E5314">
            <v>1190400</v>
          </cell>
          <cell r="F5314">
            <v>8630400</v>
          </cell>
        </row>
        <row r="5315">
          <cell r="A5315" t="str">
            <v>TRANSFERENCIA AUTOMAT 400A AC3, 500A AC1</v>
          </cell>
          <cell r="B5315">
            <v>8500000</v>
          </cell>
          <cell r="C5315" t="str">
            <v>UND</v>
          </cell>
          <cell r="D5315">
            <v>10200000</v>
          </cell>
          <cell r="E5315">
            <v>1632000</v>
          </cell>
          <cell r="F5315">
            <v>11832000</v>
          </cell>
        </row>
        <row r="5316">
          <cell r="A5316" t="str">
            <v xml:space="preserve">TRANSFERENCIA AUTOMATICA 900A POR CONTACTORES (2) 3No.WNG  CON UNIDAD DE CONTROL ELECTROMAGNETICO, BOBINA DE DISPARO DE BAJO VOLTAJE Y MECANISMOS DE BLOQUEO ELECTROMAGNETICO, INCLUYE EQUIPO ELECTRONICO PARA CONTROL DE TRANSFERENCIA DE NORMAL A </v>
          </cell>
          <cell r="B5316">
            <v>17500000</v>
          </cell>
          <cell r="C5316" t="str">
            <v>UND</v>
          </cell>
          <cell r="D5316">
            <v>21000000</v>
          </cell>
          <cell r="E5316">
            <v>3360000</v>
          </cell>
          <cell r="F5316">
            <v>24360000</v>
          </cell>
        </row>
        <row r="5317">
          <cell r="A5317" t="str">
            <v xml:space="preserve">TRANSFERENCIA AUTOMATICA 1500A POR INTERRUPTORES (2) 3No.WNG SIMMENS CON UNIDAD DE CONTROL ELECTROMAGNETICO, BOBINA DE DISPARO DE BAJO VOLTAJE Y MECANISMOS DE BLOQUEO ELECTROMAGNETICO, INCLUYE EQUIPO ELECTRONICO PARA CONTROL DE TRRANSFERENCIA DE NORMAL A </v>
          </cell>
          <cell r="B5317">
            <v>27825629</v>
          </cell>
          <cell r="C5317" t="str">
            <v>UND</v>
          </cell>
          <cell r="D5317">
            <v>33390754.799999997</v>
          </cell>
          <cell r="E5317">
            <v>5342520.7679999992</v>
          </cell>
          <cell r="F5317">
            <v>38733276</v>
          </cell>
        </row>
        <row r="5318">
          <cell r="A5318" t="str">
            <v xml:space="preserve">TRANSFERENCIA AUTOMATICA 2500A POR INTERRUPTORES (2) 3No.WNG SIMMENS CON UNIDAD DE CONTROL ELECTROMAGNETICO, BOBINA DE DISPARO DE BAJO VOLTAJE Y MECANISMOS DE BLOQUEO ELECTROMAGNETICO, INCLUYE EQUIPO ELECTRONICO PARA CONTROL DE TRRANSFERENCIA DE NORMAL A </v>
          </cell>
          <cell r="B5318">
            <v>36807264</v>
          </cell>
          <cell r="C5318" t="str">
            <v>UND</v>
          </cell>
          <cell r="D5318">
            <v>44168716.799999997</v>
          </cell>
          <cell r="E5318">
            <v>7066994.6880000001</v>
          </cell>
          <cell r="F5318">
            <v>51235711</v>
          </cell>
        </row>
        <row r="5319">
          <cell r="A5319" t="str">
            <v>TRANSFERENCIA AUTOMATICA CARGA PLANTA.</v>
          </cell>
          <cell r="B5319">
            <v>10830746</v>
          </cell>
          <cell r="C5319" t="str">
            <v>UND</v>
          </cell>
          <cell r="D5319">
            <v>12996895.199999999</v>
          </cell>
          <cell r="E5319">
            <v>2079503.2319999998</v>
          </cell>
          <cell r="F5319">
            <v>15076398</v>
          </cell>
        </row>
        <row r="5320">
          <cell r="A5320" t="str">
            <v>TRANSFO.POT.EXTERIOR 13.8 KV /3 115/3V</v>
          </cell>
          <cell r="B5320">
            <v>2176613</v>
          </cell>
          <cell r="C5320" t="str">
            <v>UND</v>
          </cell>
          <cell r="D5320">
            <v>2611935.6</v>
          </cell>
          <cell r="E5320">
            <v>417909.696</v>
          </cell>
          <cell r="F5320">
            <v>3029845</v>
          </cell>
        </row>
        <row r="5321">
          <cell r="A5321" t="str">
            <v>TRANSFO.POT.EXTERIOR 13.8 KV 110KVBIL</v>
          </cell>
          <cell r="B5321">
            <v>1039561</v>
          </cell>
          <cell r="C5321" t="str">
            <v>UND</v>
          </cell>
          <cell r="D5321">
            <v>1247473.2</v>
          </cell>
          <cell r="E5321">
            <v>199595.712</v>
          </cell>
          <cell r="F5321">
            <v>1447069</v>
          </cell>
        </row>
        <row r="5322">
          <cell r="A5322" t="str">
            <v>TRANSFORMADOR 100W 150V 110V TJP</v>
          </cell>
          <cell r="B5322">
            <v>18480</v>
          </cell>
          <cell r="C5322" t="str">
            <v>UND</v>
          </cell>
          <cell r="D5322">
            <v>22176</v>
          </cell>
          <cell r="E5322">
            <v>3548.16</v>
          </cell>
          <cell r="F5322">
            <v>25724</v>
          </cell>
        </row>
        <row r="5323">
          <cell r="A5323" t="str">
            <v>TRANSFORMADOR CORRIENTE  1000/5 A</v>
          </cell>
          <cell r="B5323">
            <v>69410</v>
          </cell>
          <cell r="C5323" t="str">
            <v>UND</v>
          </cell>
          <cell r="D5323">
            <v>83292</v>
          </cell>
          <cell r="E5323">
            <v>13326.720000000001</v>
          </cell>
          <cell r="F5323">
            <v>96619</v>
          </cell>
        </row>
        <row r="5324">
          <cell r="A5324" t="str">
            <v>TRANSFORMADOR CORRIENTE  1500/5 A</v>
          </cell>
          <cell r="B5324">
            <v>79326</v>
          </cell>
          <cell r="C5324" t="str">
            <v>UND</v>
          </cell>
          <cell r="D5324">
            <v>95191.2</v>
          </cell>
          <cell r="E5324">
            <v>15230.592000000001</v>
          </cell>
          <cell r="F5324">
            <v>110422</v>
          </cell>
        </row>
        <row r="5325">
          <cell r="A5325" t="str">
            <v>TRANSFORMADOR CORRIENTE  2500/5 A</v>
          </cell>
          <cell r="B5325">
            <v>148736</v>
          </cell>
          <cell r="C5325" t="str">
            <v>UND</v>
          </cell>
          <cell r="D5325">
            <v>178483.19999999998</v>
          </cell>
          <cell r="E5325">
            <v>28557.311999999998</v>
          </cell>
          <cell r="F5325">
            <v>207041</v>
          </cell>
        </row>
        <row r="5326">
          <cell r="A5326" t="str">
            <v>TRANSFORMADOR CORRIENTE  300/5 A  a 100/5</v>
          </cell>
          <cell r="B5326">
            <v>29747</v>
          </cell>
          <cell r="C5326" t="str">
            <v>UND</v>
          </cell>
          <cell r="D5326">
            <v>35696.400000000001</v>
          </cell>
          <cell r="E5326">
            <v>5711.424</v>
          </cell>
          <cell r="F5326">
            <v>41408</v>
          </cell>
        </row>
        <row r="5327">
          <cell r="A5327" t="str">
            <v>TRANSFORMADOR CORRIENTE  500/5 A TAIT</v>
          </cell>
          <cell r="B5327">
            <v>156000</v>
          </cell>
          <cell r="C5327" t="str">
            <v>UND</v>
          </cell>
          <cell r="D5327">
            <v>187200</v>
          </cell>
          <cell r="E5327">
            <v>29952</v>
          </cell>
          <cell r="F5327">
            <v>217152</v>
          </cell>
        </row>
        <row r="5328">
          <cell r="A5328" t="str">
            <v>TRANSFORMADOR CORRIENTE  800/5 A</v>
          </cell>
          <cell r="B5328">
            <v>65371</v>
          </cell>
          <cell r="C5328" t="str">
            <v>UND</v>
          </cell>
          <cell r="D5328">
            <v>78445.2</v>
          </cell>
          <cell r="E5328">
            <v>12551.232</v>
          </cell>
          <cell r="F5328">
            <v>90996</v>
          </cell>
        </row>
        <row r="5329">
          <cell r="A5329" t="str">
            <v>TRANSFORMADOR CORRIENTE 200/5A  TAIT</v>
          </cell>
          <cell r="B5329">
            <v>156000</v>
          </cell>
          <cell r="C5329" t="str">
            <v>UND</v>
          </cell>
          <cell r="D5329">
            <v>187200</v>
          </cell>
          <cell r="E5329">
            <v>29952</v>
          </cell>
          <cell r="F5329">
            <v>217152</v>
          </cell>
        </row>
        <row r="5330">
          <cell r="A5330" t="str">
            <v>TRANSFORMADOR CORRIENTE 400/5A  TAIT</v>
          </cell>
          <cell r="B5330">
            <v>156000</v>
          </cell>
          <cell r="C5330" t="str">
            <v>UND</v>
          </cell>
          <cell r="D5330">
            <v>187200</v>
          </cell>
          <cell r="E5330">
            <v>29952</v>
          </cell>
          <cell r="F5330">
            <v>217152</v>
          </cell>
        </row>
        <row r="5331">
          <cell r="A5331" t="str">
            <v>TRANSFORMADOR CORRIENTE 600/5A ARTECHE</v>
          </cell>
          <cell r="B5331">
            <v>156000</v>
          </cell>
          <cell r="C5331" t="str">
            <v>UND</v>
          </cell>
          <cell r="D5331">
            <v>187200</v>
          </cell>
          <cell r="E5331">
            <v>29952</v>
          </cell>
          <cell r="F5331">
            <v>217152</v>
          </cell>
        </row>
        <row r="5332">
          <cell r="A5332" t="str">
            <v>TRANSFORMADOR CORRIENTE 600/5A TAIT</v>
          </cell>
          <cell r="B5332">
            <v>156000</v>
          </cell>
          <cell r="C5332" t="str">
            <v>UND</v>
          </cell>
          <cell r="D5332">
            <v>187200</v>
          </cell>
          <cell r="E5332">
            <v>29952</v>
          </cell>
          <cell r="F5332">
            <v>217152</v>
          </cell>
        </row>
        <row r="5333">
          <cell r="A5333" t="str">
            <v>TRANSFORMADOR DE POTENCIAL 123KV/115KV</v>
          </cell>
          <cell r="B5333">
            <v>10227242</v>
          </cell>
          <cell r="C5333" t="str">
            <v>UND</v>
          </cell>
          <cell r="D5333">
            <v>12272690.4</v>
          </cell>
          <cell r="E5333">
            <v>1963630.4640000002</v>
          </cell>
          <cell r="F5333">
            <v>14236321</v>
          </cell>
        </row>
        <row r="5334">
          <cell r="A5334" t="str">
            <v>TRANSFORMADOR INTENSIDAD 200/5 CORRENTCO</v>
          </cell>
          <cell r="B5334">
            <v>28000</v>
          </cell>
          <cell r="C5334" t="str">
            <v>UND</v>
          </cell>
          <cell r="D5334">
            <v>33600</v>
          </cell>
          <cell r="E5334">
            <v>5376</v>
          </cell>
          <cell r="F5334">
            <v>38976</v>
          </cell>
        </row>
        <row r="5335">
          <cell r="A5335" t="str">
            <v>TRASNFERENCIA AUTOMATICA CARGA PLANTA</v>
          </cell>
          <cell r="B5335">
            <v>10173084</v>
          </cell>
          <cell r="C5335" t="str">
            <v>UND</v>
          </cell>
          <cell r="D5335">
            <v>12207700.799999999</v>
          </cell>
          <cell r="E5335">
            <v>1953232.1279999998</v>
          </cell>
          <cell r="F5335">
            <v>14160933</v>
          </cell>
        </row>
        <row r="5336">
          <cell r="A5336" t="str">
            <v>TRFO TRIFASICO 75KVA 13200/220-127V POU</v>
          </cell>
          <cell r="B5336">
            <v>5000000</v>
          </cell>
          <cell r="C5336" t="str">
            <v>UND</v>
          </cell>
          <cell r="D5336">
            <v>6000000</v>
          </cell>
          <cell r="E5336">
            <v>960000</v>
          </cell>
          <cell r="F5336">
            <v>6960000</v>
          </cell>
        </row>
        <row r="5337">
          <cell r="A5337" t="str">
            <v>TRITUBO 11/4</v>
          </cell>
          <cell r="B5337">
            <v>3000</v>
          </cell>
          <cell r="C5337" t="str">
            <v>UND</v>
          </cell>
          <cell r="D5337">
            <v>3600</v>
          </cell>
          <cell r="E5337">
            <v>576</v>
          </cell>
          <cell r="F5337">
            <v>4176</v>
          </cell>
        </row>
        <row r="5338">
          <cell r="A5338" t="str">
            <v>TRMINAL PANDUIT ROJO PIN</v>
          </cell>
          <cell r="B5338">
            <v>110</v>
          </cell>
          <cell r="C5338" t="str">
            <v>UND</v>
          </cell>
          <cell r="D5338">
            <v>132</v>
          </cell>
          <cell r="E5338">
            <v>21.12</v>
          </cell>
          <cell r="F5338">
            <v>153</v>
          </cell>
        </row>
        <row r="5339">
          <cell r="A5339" t="str">
            <v>TUBO BIAX  DE 2X40W MERCURIO</v>
          </cell>
          <cell r="B5339">
            <v>13800</v>
          </cell>
          <cell r="C5339" t="str">
            <v>UND</v>
          </cell>
          <cell r="D5339">
            <v>16560</v>
          </cell>
          <cell r="E5339">
            <v>2649.6</v>
          </cell>
          <cell r="F5339">
            <v>19210</v>
          </cell>
        </row>
        <row r="5340">
          <cell r="A5340" t="str">
            <v>TUBO CERRAMIENTO NEGRO 2" X 6 METROS.090</v>
          </cell>
          <cell r="B5340">
            <v>22850</v>
          </cell>
          <cell r="C5340" t="str">
            <v>TUBO</v>
          </cell>
          <cell r="D5340">
            <v>27420</v>
          </cell>
          <cell r="E5340">
            <v>4387.2</v>
          </cell>
          <cell r="F5340">
            <v>31807</v>
          </cell>
        </row>
        <row r="5341">
          <cell r="A5341" t="str">
            <v>TUBO CIRCULAR DE 22W</v>
          </cell>
          <cell r="B5341">
            <v>3100</v>
          </cell>
          <cell r="C5341" t="str">
            <v>TUBO</v>
          </cell>
          <cell r="D5341">
            <v>3720</v>
          </cell>
          <cell r="E5341">
            <v>595.20000000000005</v>
          </cell>
          <cell r="F5341">
            <v>4315</v>
          </cell>
        </row>
        <row r="5342">
          <cell r="A5342" t="str">
            <v>TUBO CONDUIT  PVC 1" X 3 MTS SIN MARCA</v>
          </cell>
          <cell r="B5342">
            <v>9526</v>
          </cell>
          <cell r="C5342" t="str">
            <v>TUBO</v>
          </cell>
          <cell r="D5342">
            <v>11431.199999999999</v>
          </cell>
          <cell r="E5342">
            <v>1828.992</v>
          </cell>
          <cell r="F5342">
            <v>13260</v>
          </cell>
        </row>
        <row r="5343">
          <cell r="A5343" t="str">
            <v>TUBO CONDUIT 1" 3MTS EMT</v>
          </cell>
          <cell r="B5343">
            <v>6050</v>
          </cell>
          <cell r="C5343" t="str">
            <v>TUBO</v>
          </cell>
          <cell r="D5343">
            <v>7260</v>
          </cell>
          <cell r="E5343">
            <v>1161.6000000000001</v>
          </cell>
          <cell r="F5343">
            <v>8422</v>
          </cell>
        </row>
        <row r="5344">
          <cell r="A5344" t="str">
            <v>TUBO CONDUIT 1/2" 3MTS EMT</v>
          </cell>
          <cell r="B5344">
            <v>2745</v>
          </cell>
          <cell r="C5344" t="str">
            <v>TUBO</v>
          </cell>
          <cell r="D5344">
            <v>3294</v>
          </cell>
          <cell r="E5344">
            <v>527.04</v>
          </cell>
          <cell r="F5344">
            <v>3821</v>
          </cell>
        </row>
        <row r="5345">
          <cell r="A5345" t="str">
            <v>TUBO CONDUIT 11/2" 3MTS EMT</v>
          </cell>
          <cell r="B5345">
            <v>11501</v>
          </cell>
          <cell r="C5345" t="str">
            <v>TUBO</v>
          </cell>
          <cell r="D5345">
            <v>13801.199999999999</v>
          </cell>
          <cell r="E5345">
            <v>2208.192</v>
          </cell>
          <cell r="F5345">
            <v>16009</v>
          </cell>
        </row>
        <row r="5346">
          <cell r="A5346" t="str">
            <v>TUBO CONDUIT 11/4" 3MTS EMT</v>
          </cell>
          <cell r="B5346">
            <v>9103</v>
          </cell>
          <cell r="C5346" t="str">
            <v>TUBO</v>
          </cell>
          <cell r="D5346">
            <v>10923.6</v>
          </cell>
          <cell r="E5346">
            <v>1747.7760000000001</v>
          </cell>
          <cell r="F5346">
            <v>12671</v>
          </cell>
        </row>
        <row r="5347">
          <cell r="A5347" t="str">
            <v>TUBO CONDUIT 2 1/2" 3MTS EMT</v>
          </cell>
          <cell r="B5347">
            <v>15000</v>
          </cell>
          <cell r="C5347" t="str">
            <v>TUBO</v>
          </cell>
          <cell r="D5347">
            <v>18000</v>
          </cell>
          <cell r="E5347">
            <v>2880</v>
          </cell>
          <cell r="F5347">
            <v>20880</v>
          </cell>
        </row>
        <row r="5348">
          <cell r="A5348" t="str">
            <v>TUBO CONDUIT 2" 3MTS EMT</v>
          </cell>
          <cell r="B5348">
            <v>13750</v>
          </cell>
          <cell r="C5348" t="str">
            <v>ML</v>
          </cell>
          <cell r="D5348">
            <v>16500</v>
          </cell>
          <cell r="E5348">
            <v>2640</v>
          </cell>
          <cell r="F5348">
            <v>19140</v>
          </cell>
        </row>
        <row r="5349">
          <cell r="A5349" t="str">
            <v>TUBO CONDUIT 3/4" 3MTS EMT</v>
          </cell>
          <cell r="B5349">
            <v>3476</v>
          </cell>
          <cell r="C5349" t="str">
            <v>ML</v>
          </cell>
          <cell r="D5349">
            <v>4171.2</v>
          </cell>
          <cell r="E5349">
            <v>667.39199999999994</v>
          </cell>
          <cell r="F5349">
            <v>4839</v>
          </cell>
        </row>
        <row r="5350">
          <cell r="A5350" t="str">
            <v>TUBO CONDUIT PVC 1" X 3 MTS</v>
          </cell>
          <cell r="B5350">
            <v>6159</v>
          </cell>
          <cell r="C5350" t="str">
            <v>ML</v>
          </cell>
          <cell r="D5350">
            <v>7390.7999999999993</v>
          </cell>
          <cell r="E5350">
            <v>1182.528</v>
          </cell>
          <cell r="F5350">
            <v>8573</v>
          </cell>
        </row>
        <row r="5351">
          <cell r="A5351" t="str">
            <v>TUBO CONDUIT PVC 1/2" X 3 MTS</v>
          </cell>
          <cell r="B5351">
            <v>3398</v>
          </cell>
          <cell r="C5351" t="str">
            <v>ML</v>
          </cell>
          <cell r="D5351">
            <v>4077.6</v>
          </cell>
          <cell r="E5351">
            <v>652.41600000000005</v>
          </cell>
          <cell r="F5351">
            <v>4730</v>
          </cell>
        </row>
        <row r="5352">
          <cell r="A5352" t="str">
            <v>TUBO CONDUIT PVC 11/2" X 3 MTS</v>
          </cell>
          <cell r="B5352">
            <v>12139</v>
          </cell>
          <cell r="C5352" t="str">
            <v>ML</v>
          </cell>
          <cell r="D5352">
            <v>14566.8</v>
          </cell>
          <cell r="E5352">
            <v>2330.6880000000001</v>
          </cell>
          <cell r="F5352">
            <v>16897</v>
          </cell>
        </row>
        <row r="5353">
          <cell r="A5353" t="str">
            <v>TUBO CONDUIT PVC 11/2" X 3 MTS SIN MARCA</v>
          </cell>
          <cell r="B5353">
            <v>12139</v>
          </cell>
          <cell r="C5353" t="str">
            <v>TUBO</v>
          </cell>
          <cell r="D5353">
            <v>14566.8</v>
          </cell>
          <cell r="E5353">
            <v>2330.6880000000001</v>
          </cell>
          <cell r="F5353">
            <v>16897</v>
          </cell>
        </row>
        <row r="5354">
          <cell r="A5354" t="str">
            <v>TUBO CONDUIT PVC 11/4" X 3 MTS</v>
          </cell>
          <cell r="B5354">
            <v>9526</v>
          </cell>
          <cell r="C5354" t="str">
            <v>TUBO</v>
          </cell>
          <cell r="D5354">
            <v>11431.199999999999</v>
          </cell>
          <cell r="E5354">
            <v>1828.992</v>
          </cell>
          <cell r="F5354">
            <v>13260</v>
          </cell>
        </row>
        <row r="5355">
          <cell r="A5355" t="str">
            <v>TUBO CONDUIT PVC 2" X 3 MTS</v>
          </cell>
          <cell r="B5355">
            <v>18675</v>
          </cell>
          <cell r="C5355" t="str">
            <v>TUBO</v>
          </cell>
          <cell r="D5355">
            <v>22410</v>
          </cell>
          <cell r="E5355">
            <v>3585.6</v>
          </cell>
          <cell r="F5355">
            <v>25996</v>
          </cell>
        </row>
        <row r="5356">
          <cell r="A5356" t="str">
            <v>TUBO CONDUIT PVC 2"X 3 MTS TIPO PESADO</v>
          </cell>
          <cell r="B5356">
            <v>21127</v>
          </cell>
          <cell r="C5356" t="str">
            <v>TUBO</v>
          </cell>
          <cell r="D5356">
            <v>25352.399999999998</v>
          </cell>
          <cell r="E5356">
            <v>4056.3839999999996</v>
          </cell>
          <cell r="F5356">
            <v>29409</v>
          </cell>
        </row>
        <row r="5357">
          <cell r="A5357" t="str">
            <v>TUBO CONDUIT PVC 3" X 3 MTS</v>
          </cell>
          <cell r="B5357">
            <v>23995</v>
          </cell>
          <cell r="C5357" t="str">
            <v>TUBO</v>
          </cell>
          <cell r="D5357">
            <v>28794</v>
          </cell>
          <cell r="E5357">
            <v>4607.04</v>
          </cell>
          <cell r="F5357">
            <v>33401</v>
          </cell>
        </row>
        <row r="5358">
          <cell r="A5358" t="str">
            <v>TUBO CONDUIT PVC 3" X 3 MTS TIPO PESADO</v>
          </cell>
          <cell r="B5358">
            <v>42500</v>
          </cell>
          <cell r="C5358" t="str">
            <v>ML</v>
          </cell>
          <cell r="D5358">
            <v>51000</v>
          </cell>
          <cell r="E5358">
            <v>8160</v>
          </cell>
          <cell r="F5358">
            <v>59160</v>
          </cell>
        </row>
        <row r="5359">
          <cell r="A5359" t="str">
            <v>TUBO CONDUIT PVC 4" X 3 MTS TIPO PESADO</v>
          </cell>
          <cell r="B5359">
            <v>84600</v>
          </cell>
          <cell r="C5359" t="str">
            <v>ML</v>
          </cell>
          <cell r="D5359">
            <v>101520</v>
          </cell>
          <cell r="E5359">
            <v>16243.2</v>
          </cell>
          <cell r="F5359">
            <v>117763</v>
          </cell>
        </row>
        <row r="5360">
          <cell r="A5360" t="str">
            <v>TUBO CONDUIT PVC 3/4" X 3 MTS</v>
          </cell>
          <cell r="B5360">
            <v>4444</v>
          </cell>
          <cell r="C5360" t="str">
            <v>TUBO</v>
          </cell>
          <cell r="D5360">
            <v>5332.8</v>
          </cell>
          <cell r="E5360">
            <v>853.24800000000005</v>
          </cell>
          <cell r="F5360">
            <v>6186</v>
          </cell>
        </row>
        <row r="5361">
          <cell r="A5361" t="str">
            <v>TUBO DE CU 5/8"</v>
          </cell>
          <cell r="B5361">
            <v>12000</v>
          </cell>
          <cell r="C5361" t="str">
            <v>ML</v>
          </cell>
          <cell r="D5361">
            <v>14400</v>
          </cell>
          <cell r="E5361">
            <v>2304</v>
          </cell>
          <cell r="F5361">
            <v>16704</v>
          </cell>
        </row>
        <row r="5362">
          <cell r="A5362" t="str">
            <v>TUBO DE CU 3/8"</v>
          </cell>
          <cell r="B5362">
            <v>9000</v>
          </cell>
          <cell r="C5362" t="str">
            <v>ML</v>
          </cell>
          <cell r="D5362">
            <v>10800</v>
          </cell>
          <cell r="E5362">
            <v>1728</v>
          </cell>
          <cell r="F5362">
            <v>12528</v>
          </cell>
        </row>
        <row r="5363">
          <cell r="A5363" t="str">
            <v>TUBO EN CAUCHO 2/0 - 500KCM</v>
          </cell>
          <cell r="B5363">
            <v>25582</v>
          </cell>
          <cell r="C5363" t="str">
            <v>TUBO</v>
          </cell>
          <cell r="D5363">
            <v>30698.399999999998</v>
          </cell>
          <cell r="E5363">
            <v>4911.7439999999997</v>
          </cell>
          <cell r="F5363">
            <v>35610</v>
          </cell>
        </row>
        <row r="5364">
          <cell r="A5364" t="str">
            <v>TUBO EN CAUCHO 8425-7</v>
          </cell>
          <cell r="B5364">
            <v>25582</v>
          </cell>
          <cell r="C5364" t="str">
            <v>TUBO</v>
          </cell>
          <cell r="D5364">
            <v>30698.399999999998</v>
          </cell>
          <cell r="E5364">
            <v>4911.7439999999997</v>
          </cell>
          <cell r="F5364">
            <v>35610</v>
          </cell>
        </row>
        <row r="5365">
          <cell r="A5365" t="str">
            <v>TUBO EN CAUCHO 8425-9</v>
          </cell>
          <cell r="B5365">
            <v>25582</v>
          </cell>
          <cell r="C5365" t="str">
            <v>TUBO</v>
          </cell>
          <cell r="D5365">
            <v>30698.399999999998</v>
          </cell>
          <cell r="E5365">
            <v>4911.7439999999997</v>
          </cell>
          <cell r="F5365">
            <v>35610</v>
          </cell>
        </row>
        <row r="5366">
          <cell r="A5366" t="str">
            <v>TUBO EN CAUCHO RUBATE</v>
          </cell>
          <cell r="B5366">
            <v>6000</v>
          </cell>
          <cell r="C5366" t="str">
            <v>ML</v>
          </cell>
          <cell r="D5366">
            <v>7200</v>
          </cell>
          <cell r="E5366">
            <v>1152</v>
          </cell>
          <cell r="F5366">
            <v>8352</v>
          </cell>
        </row>
        <row r="5367">
          <cell r="A5367" t="str">
            <v>TUBO ENCOGIBLE AL CALOR DE 1" (30.48MTS)</v>
          </cell>
          <cell r="B5367">
            <v>13762</v>
          </cell>
          <cell r="C5367" t="str">
            <v>TUBO</v>
          </cell>
          <cell r="D5367">
            <v>16514.399999999998</v>
          </cell>
          <cell r="E5367">
            <v>2642.3039999999996</v>
          </cell>
          <cell r="F5367">
            <v>19157</v>
          </cell>
        </row>
        <row r="5368">
          <cell r="A5368" t="str">
            <v>TUBO ENCOGIBLE AL CALOR DE 1/2" (60.96MT</v>
          </cell>
          <cell r="B5368">
            <v>7707</v>
          </cell>
          <cell r="C5368" t="str">
            <v>TUBO</v>
          </cell>
          <cell r="D5368">
            <v>9248.4</v>
          </cell>
          <cell r="E5368">
            <v>1479.7439999999999</v>
          </cell>
          <cell r="F5368">
            <v>10728</v>
          </cell>
        </row>
        <row r="5369">
          <cell r="A5369" t="str">
            <v>TUBO ENCOGIBLE AL CALOR DE 1/4" (60.96MT</v>
          </cell>
          <cell r="B5369">
            <v>6851</v>
          </cell>
          <cell r="C5369" t="str">
            <v>TUBO</v>
          </cell>
          <cell r="D5369">
            <v>8221.1999999999989</v>
          </cell>
          <cell r="E5369">
            <v>1315.3919999999998</v>
          </cell>
          <cell r="F5369">
            <v>9537</v>
          </cell>
        </row>
        <row r="5370">
          <cell r="A5370" t="str">
            <v>TUBO ENCOGIBLE AL CALOR DE 11/6" (304.80</v>
          </cell>
          <cell r="B5370">
            <v>4865</v>
          </cell>
          <cell r="C5370" t="str">
            <v>TUBO</v>
          </cell>
          <cell r="D5370">
            <v>5838</v>
          </cell>
          <cell r="E5370">
            <v>934.08</v>
          </cell>
          <cell r="F5370">
            <v>6772</v>
          </cell>
        </row>
        <row r="5371">
          <cell r="A5371" t="str">
            <v>TUBO ENCOGIBLE AL CALOR DE 2" (15.24MTS)</v>
          </cell>
          <cell r="B5371">
            <v>59637</v>
          </cell>
          <cell r="C5371" t="str">
            <v>TUBO</v>
          </cell>
          <cell r="D5371">
            <v>71564.399999999994</v>
          </cell>
          <cell r="E5371">
            <v>11450.304</v>
          </cell>
          <cell r="F5371">
            <v>83015</v>
          </cell>
        </row>
        <row r="5372">
          <cell r="A5372" t="str">
            <v>TUBO ENCOGIBLE AL CALOR DE 3" (15.24MTS)</v>
          </cell>
          <cell r="B5372">
            <v>59637</v>
          </cell>
          <cell r="C5372" t="str">
            <v>TUBO</v>
          </cell>
          <cell r="D5372">
            <v>71564.399999999994</v>
          </cell>
          <cell r="E5372">
            <v>11450.304</v>
          </cell>
          <cell r="F5372">
            <v>83015</v>
          </cell>
        </row>
        <row r="5373">
          <cell r="A5373" t="str">
            <v>TUBO ENCOGIBLE AL CALOR DE 3/16" (76.20M</v>
          </cell>
          <cell r="B5373">
            <v>4880</v>
          </cell>
          <cell r="C5373" t="str">
            <v>TUBO</v>
          </cell>
          <cell r="D5373">
            <v>5856</v>
          </cell>
          <cell r="E5373">
            <v>936.96</v>
          </cell>
          <cell r="F5373">
            <v>6793</v>
          </cell>
        </row>
        <row r="5374">
          <cell r="A5374" t="str">
            <v>TUBO ENCOGIBLE AL CALOR DE 3/4" (60.96MT</v>
          </cell>
          <cell r="B5374">
            <v>9083</v>
          </cell>
          <cell r="C5374" t="str">
            <v>TUBO</v>
          </cell>
          <cell r="D5374">
            <v>10899.6</v>
          </cell>
          <cell r="E5374">
            <v>1743.9360000000001</v>
          </cell>
          <cell r="F5374">
            <v>12644</v>
          </cell>
        </row>
        <row r="5375">
          <cell r="A5375" t="str">
            <v>TUBO FIBRA VULCANIZADA DIA.7MMX12CMS</v>
          </cell>
          <cell r="B5375">
            <v>210</v>
          </cell>
          <cell r="C5375" t="str">
            <v>TUBO</v>
          </cell>
          <cell r="D5375">
            <v>252</v>
          </cell>
          <cell r="E5375">
            <v>40.32</v>
          </cell>
          <cell r="F5375">
            <v>292</v>
          </cell>
        </row>
        <row r="5376">
          <cell r="A5376" t="str">
            <v>TUBO FLORESCENTE DE 15W</v>
          </cell>
          <cell r="B5376">
            <v>2994.60009765625</v>
          </cell>
          <cell r="C5376" t="str">
            <v>TUBO</v>
          </cell>
          <cell r="D5376">
            <v>3593.5201171875001</v>
          </cell>
          <cell r="E5376">
            <v>574.96321875000001</v>
          </cell>
          <cell r="F5376">
            <v>4168</v>
          </cell>
        </row>
        <row r="5377">
          <cell r="A5377" t="str">
            <v>TUBO FLORESCENTE DE 20W</v>
          </cell>
          <cell r="B5377">
            <v>3285.80004882813</v>
          </cell>
          <cell r="C5377" t="str">
            <v>TUBO</v>
          </cell>
          <cell r="D5377">
            <v>3942.960058593756</v>
          </cell>
          <cell r="E5377">
            <v>630.87360937500102</v>
          </cell>
          <cell r="F5377">
            <v>4574</v>
          </cell>
        </row>
        <row r="5378">
          <cell r="A5378" t="str">
            <v>TUBO FLORESCENTE DE 40W</v>
          </cell>
          <cell r="B5378">
            <v>2520</v>
          </cell>
          <cell r="C5378" t="str">
            <v>TUBO</v>
          </cell>
          <cell r="D5378">
            <v>3024</v>
          </cell>
          <cell r="E5378">
            <v>483.84000000000003</v>
          </cell>
          <cell r="F5378">
            <v>3508</v>
          </cell>
        </row>
        <row r="5379">
          <cell r="A5379" t="str">
            <v>TUBO FLUORESCENTE DE 32W T8 FPX41</v>
          </cell>
          <cell r="B5379">
            <v>4700</v>
          </cell>
          <cell r="C5379" t="str">
            <v>TUBO</v>
          </cell>
          <cell r="D5379">
            <v>5640</v>
          </cell>
          <cell r="E5379">
            <v>902.4</v>
          </cell>
          <cell r="F5379">
            <v>6542</v>
          </cell>
        </row>
        <row r="5380">
          <cell r="A5380" t="str">
            <v>TUBO FLUORESCENTE DE 48W</v>
          </cell>
          <cell r="B5380">
            <v>2810</v>
          </cell>
          <cell r="C5380" t="str">
            <v>TUBO</v>
          </cell>
          <cell r="D5380">
            <v>3372</v>
          </cell>
          <cell r="E5380">
            <v>539.52</v>
          </cell>
          <cell r="F5380">
            <v>3912</v>
          </cell>
        </row>
        <row r="5381">
          <cell r="A5381" t="str">
            <v>TUBO FLUORESCENTE EN U DE 40W</v>
          </cell>
          <cell r="B5381">
            <v>7000</v>
          </cell>
          <cell r="C5381" t="str">
            <v>TUBO</v>
          </cell>
          <cell r="D5381">
            <v>8400</v>
          </cell>
          <cell r="E5381">
            <v>1344</v>
          </cell>
          <cell r="F5381">
            <v>9744</v>
          </cell>
        </row>
        <row r="5382">
          <cell r="A5382" t="str">
            <v>TUBO FLUORESCENTE STANDAR F 30W 154 T8</v>
          </cell>
          <cell r="B5382">
            <v>4510</v>
          </cell>
          <cell r="C5382" t="str">
            <v>TUBO</v>
          </cell>
          <cell r="D5382">
            <v>5412</v>
          </cell>
          <cell r="E5382">
            <v>865.92000000000007</v>
          </cell>
          <cell r="F5382">
            <v>6278</v>
          </cell>
        </row>
        <row r="5383">
          <cell r="A5383" t="str">
            <v>TUBO GALVANIZADO EXTRAPESADO 3iX3MTS</v>
          </cell>
          <cell r="B5383">
            <v>75603</v>
          </cell>
          <cell r="C5383" t="str">
            <v>TUBO</v>
          </cell>
          <cell r="D5383">
            <v>90723.599999999991</v>
          </cell>
          <cell r="E5383">
            <v>14515.775999999998</v>
          </cell>
          <cell r="F5383">
            <v>105239</v>
          </cell>
        </row>
        <row r="5384">
          <cell r="A5384" t="str">
            <v>TUBO GALVANIZADO EXTRAPESADO 4"X3MTS</v>
          </cell>
          <cell r="B5384">
            <v>250000</v>
          </cell>
          <cell r="C5384" t="str">
            <v>TUBO</v>
          </cell>
          <cell r="D5384">
            <v>300000</v>
          </cell>
          <cell r="E5384">
            <v>48000</v>
          </cell>
          <cell r="F5384">
            <v>348000</v>
          </cell>
        </row>
        <row r="5385">
          <cell r="A5385" t="str">
            <v>TUBO GALVANIZADO EXTRAPESADO 6iX3MTS</v>
          </cell>
          <cell r="B5385">
            <v>252135</v>
          </cell>
          <cell r="C5385" t="str">
            <v>TUBO</v>
          </cell>
          <cell r="D5385">
            <v>302562</v>
          </cell>
          <cell r="E5385">
            <v>48409.919999999998</v>
          </cell>
          <cell r="F5385">
            <v>350972</v>
          </cell>
        </row>
        <row r="5386">
          <cell r="A5386" t="str">
            <v>TUBO GALVANIZADO PESADO 1"X3MTS SIMELCA</v>
          </cell>
          <cell r="B5386">
            <v>13314.400390624998</v>
          </cell>
          <cell r="C5386" t="str">
            <v>TUBO</v>
          </cell>
          <cell r="D5386">
            <v>15977.280468749997</v>
          </cell>
          <cell r="E5386">
            <v>2556.3648749999998</v>
          </cell>
          <cell r="F5386">
            <v>18534</v>
          </cell>
        </row>
        <row r="5387">
          <cell r="A5387" t="str">
            <v>TUBO GALVANIZADO PESADO 1/2iX3MTS</v>
          </cell>
          <cell r="B5387">
            <v>7500</v>
          </cell>
          <cell r="C5387" t="str">
            <v>ML</v>
          </cell>
          <cell r="D5387">
            <v>9000</v>
          </cell>
          <cell r="E5387">
            <v>1440</v>
          </cell>
          <cell r="F5387">
            <v>10440</v>
          </cell>
          <cell r="H5387" t="str">
            <v xml:space="preserve"> </v>
          </cell>
        </row>
        <row r="5388">
          <cell r="A5388" t="str">
            <v>TUBO GALVANIZADO PESADO 11/2iX3MTS</v>
          </cell>
          <cell r="B5388">
            <v>27621</v>
          </cell>
          <cell r="C5388" t="str">
            <v>TUBO</v>
          </cell>
          <cell r="D5388">
            <v>33145.199999999997</v>
          </cell>
          <cell r="E5388">
            <v>5303.232</v>
          </cell>
          <cell r="F5388">
            <v>38448</v>
          </cell>
        </row>
        <row r="5389">
          <cell r="A5389" t="str">
            <v>TUBO GALVANIZADO PESADO 11/4iX3MTS</v>
          </cell>
          <cell r="B5389">
            <v>22087</v>
          </cell>
          <cell r="C5389" t="str">
            <v>TUBO</v>
          </cell>
          <cell r="D5389">
            <v>26504.399999999998</v>
          </cell>
          <cell r="E5389">
            <v>4240.7039999999997</v>
          </cell>
          <cell r="F5389">
            <v>30745</v>
          </cell>
        </row>
        <row r="5390">
          <cell r="A5390" t="str">
            <v>TUBO GALVANIZADO PESADO 1iX3MTS</v>
          </cell>
          <cell r="B5390">
            <v>17184</v>
          </cell>
          <cell r="C5390" t="str">
            <v>TUBO</v>
          </cell>
          <cell r="D5390">
            <v>20620.8</v>
          </cell>
          <cell r="E5390">
            <v>3299.328</v>
          </cell>
          <cell r="F5390">
            <v>23920</v>
          </cell>
        </row>
        <row r="5391">
          <cell r="A5391" t="str">
            <v>TUBO GALVANIZADO PESADO 2"X3 MTS</v>
          </cell>
          <cell r="B5391">
            <v>45000</v>
          </cell>
          <cell r="C5391" t="str">
            <v>TUBO</v>
          </cell>
          <cell r="D5391">
            <v>54000</v>
          </cell>
          <cell r="E5391">
            <v>8640</v>
          </cell>
          <cell r="F5391">
            <v>62640</v>
          </cell>
        </row>
        <row r="5392">
          <cell r="A5392" t="str">
            <v>TUBO GALVANIZADO PESADO 21/2"X3MTS</v>
          </cell>
          <cell r="B5392">
            <v>61097</v>
          </cell>
          <cell r="C5392" t="str">
            <v>TUBO</v>
          </cell>
          <cell r="D5392">
            <v>73316.399999999994</v>
          </cell>
          <cell r="E5392">
            <v>11730.624</v>
          </cell>
          <cell r="F5392">
            <v>85047</v>
          </cell>
        </row>
        <row r="5393">
          <cell r="A5393" t="str">
            <v>TUBO GALVANIZADO PESADO 2iX3MTS</v>
          </cell>
          <cell r="B5393">
            <v>36623</v>
          </cell>
          <cell r="C5393" t="str">
            <v>TUBO</v>
          </cell>
          <cell r="D5393">
            <v>43947.6</v>
          </cell>
          <cell r="E5393">
            <v>7031.616</v>
          </cell>
          <cell r="F5393">
            <v>50979</v>
          </cell>
        </row>
        <row r="5394">
          <cell r="A5394" t="str">
            <v>TUBO GALVANIZADO PESADO 3/4iX3MTS</v>
          </cell>
          <cell r="B5394">
            <v>11365</v>
          </cell>
          <cell r="C5394" t="str">
            <v>TUBO</v>
          </cell>
          <cell r="D5394">
            <v>13638</v>
          </cell>
          <cell r="E5394">
            <v>2182.08</v>
          </cell>
          <cell r="F5394">
            <v>15820</v>
          </cell>
        </row>
        <row r="5395">
          <cell r="A5395" t="str">
            <v>TUBO GALVANIZADO PESADO 4" X 3MTS</v>
          </cell>
          <cell r="C5395" t="str">
            <v>TUBO</v>
          </cell>
          <cell r="F5395">
            <v>0</v>
          </cell>
        </row>
        <row r="5396">
          <cell r="A5396" t="str">
            <v>TUBO GRIS 1/2iX3MTS CON ROSCA N.P.S.</v>
          </cell>
          <cell r="B5396">
            <v>6276</v>
          </cell>
          <cell r="C5396" t="str">
            <v>TUBO</v>
          </cell>
          <cell r="D5396">
            <v>7531.2</v>
          </cell>
          <cell r="E5396">
            <v>1204.992</v>
          </cell>
          <cell r="F5396">
            <v>8736</v>
          </cell>
        </row>
        <row r="5397">
          <cell r="A5397" t="str">
            <v>TUBO GRIS 11/2iX3MTS CON ROSCA N.P.S.</v>
          </cell>
          <cell r="B5397">
            <v>21968</v>
          </cell>
          <cell r="C5397" t="str">
            <v>TUBO</v>
          </cell>
          <cell r="D5397">
            <v>26361.599999999999</v>
          </cell>
          <cell r="E5397">
            <v>4217.8559999999998</v>
          </cell>
          <cell r="F5397">
            <v>30579</v>
          </cell>
        </row>
        <row r="5398">
          <cell r="A5398" t="str">
            <v>TUBO GRIS 11/4iX3MTS CON ROSCA N.P.S.</v>
          </cell>
          <cell r="B5398">
            <v>16445</v>
          </cell>
          <cell r="C5398" t="str">
            <v>TUBO</v>
          </cell>
          <cell r="D5398">
            <v>19734</v>
          </cell>
          <cell r="E5398">
            <v>3157.44</v>
          </cell>
          <cell r="F5398">
            <v>22891</v>
          </cell>
        </row>
        <row r="5399">
          <cell r="A5399" t="str">
            <v>TUBO GRIS 1iX3MTS CON ROSCA N.P.S.</v>
          </cell>
          <cell r="B5399">
            <v>13327</v>
          </cell>
          <cell r="C5399" t="str">
            <v>TUBO</v>
          </cell>
          <cell r="D5399">
            <v>15992.4</v>
          </cell>
          <cell r="E5399">
            <v>2558.7840000000001</v>
          </cell>
          <cell r="F5399">
            <v>18551</v>
          </cell>
        </row>
        <row r="5400">
          <cell r="A5400" t="str">
            <v>TUBO GRIS 21/2iX3MTS CON ROSCA N.P.S.</v>
          </cell>
          <cell r="B5400">
            <v>42425</v>
          </cell>
          <cell r="C5400" t="str">
            <v>TUBO</v>
          </cell>
          <cell r="D5400">
            <v>50910</v>
          </cell>
          <cell r="E5400">
            <v>8145.6</v>
          </cell>
          <cell r="F5400">
            <v>59056</v>
          </cell>
        </row>
        <row r="5401">
          <cell r="A5401" t="str">
            <v>TUBO GRIS 2iX3MTS CON ROSCA N.P.S.</v>
          </cell>
          <cell r="B5401">
            <v>27102</v>
          </cell>
          <cell r="C5401" t="str">
            <v>TUBO</v>
          </cell>
          <cell r="D5401">
            <v>32522.399999999998</v>
          </cell>
          <cell r="E5401">
            <v>5203.5839999999998</v>
          </cell>
          <cell r="F5401">
            <v>37726</v>
          </cell>
        </row>
        <row r="5402">
          <cell r="A5402" t="str">
            <v>TUBO GRIS 3/4iX3MTS CON ROSCA N.P.S.</v>
          </cell>
          <cell r="B5402">
            <v>8293</v>
          </cell>
          <cell r="C5402" t="str">
            <v>TUBO</v>
          </cell>
          <cell r="D5402">
            <v>9951.6</v>
          </cell>
          <cell r="E5402">
            <v>1592.2560000000001</v>
          </cell>
          <cell r="F5402">
            <v>11544</v>
          </cell>
        </row>
        <row r="5403">
          <cell r="A5403" t="str">
            <v>TUBO GRIS 3iX3MTS CON ROSCA N.P.S.</v>
          </cell>
          <cell r="B5403">
            <v>51272</v>
          </cell>
          <cell r="C5403" t="str">
            <v>TUBO</v>
          </cell>
          <cell r="D5403">
            <v>61526.399999999994</v>
          </cell>
          <cell r="E5403">
            <v>9844.2240000000002</v>
          </cell>
          <cell r="F5403">
            <v>71371</v>
          </cell>
        </row>
        <row r="5404">
          <cell r="A5404" t="str">
            <v>TUBO GRIS 4iX3MTS CON ROSCA N.P.S.</v>
          </cell>
          <cell r="B5404">
            <v>71941</v>
          </cell>
          <cell r="C5404" t="str">
            <v>TUBO</v>
          </cell>
          <cell r="D5404">
            <v>86329.2</v>
          </cell>
          <cell r="E5404">
            <v>13812.672</v>
          </cell>
          <cell r="F5404">
            <v>100142</v>
          </cell>
        </row>
        <row r="5405">
          <cell r="A5405" t="str">
            <v>TUBO HALOGENO 1000W/220 SINAR</v>
          </cell>
          <cell r="B5405">
            <v>3000</v>
          </cell>
          <cell r="C5405" t="str">
            <v>TUBO</v>
          </cell>
          <cell r="D5405">
            <v>3600</v>
          </cell>
          <cell r="E5405">
            <v>576</v>
          </cell>
          <cell r="F5405">
            <v>4176</v>
          </cell>
        </row>
        <row r="5406">
          <cell r="A5406" t="str">
            <v>TUBO HALOGENO 1500W/110V</v>
          </cell>
          <cell r="B5406">
            <v>3000</v>
          </cell>
          <cell r="C5406" t="str">
            <v>TUBO</v>
          </cell>
          <cell r="D5406">
            <v>3600</v>
          </cell>
          <cell r="E5406">
            <v>576</v>
          </cell>
          <cell r="F5406">
            <v>4176</v>
          </cell>
        </row>
        <row r="5407">
          <cell r="A5407" t="str">
            <v>TUBO HALOGENO 1500W/110V FOERCY</v>
          </cell>
          <cell r="B5407">
            <v>3000</v>
          </cell>
          <cell r="C5407" t="str">
            <v>TUBO</v>
          </cell>
          <cell r="D5407">
            <v>3600</v>
          </cell>
          <cell r="E5407">
            <v>576</v>
          </cell>
          <cell r="F5407">
            <v>4176</v>
          </cell>
        </row>
        <row r="5408">
          <cell r="A5408" t="str">
            <v>TUBO HALOGENO DE 1000W 110V</v>
          </cell>
          <cell r="B5408">
            <v>3381</v>
          </cell>
          <cell r="C5408" t="str">
            <v>TUBO</v>
          </cell>
          <cell r="D5408">
            <v>4057.2</v>
          </cell>
          <cell r="E5408">
            <v>649.15199999999993</v>
          </cell>
          <cell r="F5408">
            <v>4706</v>
          </cell>
        </row>
        <row r="5409">
          <cell r="A5409" t="str">
            <v>TUBO HALOGENO DE 1500W 110V</v>
          </cell>
          <cell r="B5409">
            <v>4000</v>
          </cell>
          <cell r="C5409" t="str">
            <v>TUBO</v>
          </cell>
          <cell r="D5409">
            <v>4800</v>
          </cell>
          <cell r="E5409">
            <v>768</v>
          </cell>
          <cell r="F5409">
            <v>5568</v>
          </cell>
        </row>
        <row r="5410">
          <cell r="A5410" t="str">
            <v>TUBO HALOGENO DE 500W 110V</v>
          </cell>
          <cell r="B5410">
            <v>3200</v>
          </cell>
          <cell r="C5410" t="str">
            <v>TUBO</v>
          </cell>
          <cell r="D5410">
            <v>3840</v>
          </cell>
          <cell r="E5410">
            <v>614.4</v>
          </cell>
          <cell r="F5410">
            <v>4454</v>
          </cell>
        </row>
        <row r="5411">
          <cell r="A5411" t="str">
            <v>TUBO NEGRO 1/2iX3MTS C/ROSCA Y UNION</v>
          </cell>
          <cell r="B5411">
            <v>5862</v>
          </cell>
          <cell r="C5411" t="str">
            <v>TUBO</v>
          </cell>
          <cell r="D5411">
            <v>7034.4</v>
          </cell>
          <cell r="E5411">
            <v>1125.5039999999999</v>
          </cell>
          <cell r="F5411">
            <v>8160</v>
          </cell>
        </row>
        <row r="5412">
          <cell r="A5412" t="str">
            <v>TUBO NEGRO 11/2"X3MTS CON ROSCA Y UNION</v>
          </cell>
          <cell r="B5412">
            <v>14450</v>
          </cell>
          <cell r="C5412" t="str">
            <v>TUBO</v>
          </cell>
          <cell r="D5412">
            <v>17340</v>
          </cell>
          <cell r="E5412">
            <v>2774.4</v>
          </cell>
          <cell r="F5412">
            <v>20114</v>
          </cell>
        </row>
        <row r="5413">
          <cell r="A5413" t="str">
            <v>TUBO NEGRO 11/4"X3MTS CON ROSCA Y UNION</v>
          </cell>
          <cell r="B5413">
            <v>12282</v>
          </cell>
          <cell r="C5413" t="str">
            <v>TUBO</v>
          </cell>
          <cell r="D5413">
            <v>14738.4</v>
          </cell>
          <cell r="E5413">
            <v>2358.1439999999998</v>
          </cell>
          <cell r="F5413">
            <v>17097</v>
          </cell>
        </row>
        <row r="5414">
          <cell r="A5414" t="str">
            <v>TUBO NEGRO 1iX3MTS CON ROSCA Y UNION</v>
          </cell>
          <cell r="B5414">
            <v>11368</v>
          </cell>
          <cell r="C5414" t="str">
            <v>TUBO</v>
          </cell>
          <cell r="D5414">
            <v>13641.6</v>
          </cell>
          <cell r="E5414">
            <v>2182.6559999999999</v>
          </cell>
          <cell r="F5414">
            <v>15824</v>
          </cell>
        </row>
        <row r="5415">
          <cell r="A5415" t="str">
            <v>TUBO NEGRO 21/2X3 M CON ROSCA</v>
          </cell>
          <cell r="B5415">
            <v>42425</v>
          </cell>
          <cell r="C5415" t="str">
            <v>TUBO</v>
          </cell>
          <cell r="D5415">
            <v>50910</v>
          </cell>
          <cell r="E5415">
            <v>8145.6</v>
          </cell>
          <cell r="F5415">
            <v>59056</v>
          </cell>
        </row>
        <row r="5416">
          <cell r="A5416" t="str">
            <v>TUBO NEGRO 2iX3MTS CON ROSA Y UNION</v>
          </cell>
          <cell r="B5416">
            <v>21292</v>
          </cell>
          <cell r="C5416" t="str">
            <v>TUBO</v>
          </cell>
          <cell r="D5416">
            <v>25550.399999999998</v>
          </cell>
          <cell r="E5416">
            <v>4088.0639999999999</v>
          </cell>
          <cell r="F5416">
            <v>29638</v>
          </cell>
        </row>
        <row r="5417">
          <cell r="A5417" t="str">
            <v>TUBO NEGRO 3/4iX3M CON ROSCA Y UNION</v>
          </cell>
          <cell r="B5417">
            <v>7538</v>
          </cell>
          <cell r="C5417" t="str">
            <v>TUBO</v>
          </cell>
          <cell r="D5417">
            <v>9045.6</v>
          </cell>
          <cell r="E5417">
            <v>1447.296</v>
          </cell>
          <cell r="F5417">
            <v>10493</v>
          </cell>
        </row>
        <row r="5418">
          <cell r="A5418" t="str">
            <v>TUBO PRESION RD -21X1/2"X6MTS TIPO LIVIA</v>
          </cell>
          <cell r="B5418">
            <v>2311</v>
          </cell>
          <cell r="C5418" t="str">
            <v>TUBO</v>
          </cell>
          <cell r="D5418">
            <v>2773.2</v>
          </cell>
          <cell r="E5418">
            <v>443.71199999999999</v>
          </cell>
          <cell r="F5418">
            <v>3217</v>
          </cell>
        </row>
        <row r="5419">
          <cell r="A5419" t="str">
            <v>TUBO PRESION RDE - 9X1/2"X6 MTS TIPO PES</v>
          </cell>
          <cell r="B5419">
            <v>4136</v>
          </cell>
          <cell r="C5419" t="str">
            <v>TUBO</v>
          </cell>
          <cell r="D5419">
            <v>4963.2</v>
          </cell>
          <cell r="E5419">
            <v>794.11199999999997</v>
          </cell>
          <cell r="F5419">
            <v>5757</v>
          </cell>
        </row>
        <row r="5420">
          <cell r="A5420" t="str">
            <v>TUBO SLIM LINE DE 48W</v>
          </cell>
          <cell r="B5420">
            <v>3024</v>
          </cell>
          <cell r="C5420" t="str">
            <v>TUBO</v>
          </cell>
          <cell r="D5420">
            <v>3628.7999999999997</v>
          </cell>
          <cell r="E5420">
            <v>580.60799999999995</v>
          </cell>
          <cell r="F5420">
            <v>4209</v>
          </cell>
        </row>
        <row r="5421">
          <cell r="A5421" t="str">
            <v>TUBO SLIM LINE DE 96W</v>
          </cell>
          <cell r="B5421">
            <v>4348</v>
          </cell>
          <cell r="C5421" t="str">
            <v>TUBO</v>
          </cell>
          <cell r="D5421">
            <v>5217.5999999999995</v>
          </cell>
          <cell r="E5421">
            <v>834.81599999999992</v>
          </cell>
          <cell r="F5421">
            <v>6052</v>
          </cell>
        </row>
        <row r="5422">
          <cell r="A5422" t="str">
            <v>TUERCA OJO ALARGADO 3/4</v>
          </cell>
          <cell r="B5422">
            <v>3952</v>
          </cell>
          <cell r="C5422" t="str">
            <v>UND</v>
          </cell>
          <cell r="D5422">
            <v>4742.3999999999996</v>
          </cell>
          <cell r="E5422">
            <v>758.78399999999999</v>
          </cell>
          <cell r="F5422">
            <v>5501</v>
          </cell>
        </row>
        <row r="5423">
          <cell r="A5423" t="str">
            <v>TUERCA OJO ALARGADO 5/8</v>
          </cell>
          <cell r="B5423">
            <v>5020.39990234375</v>
          </cell>
          <cell r="C5423" t="str">
            <v>UND</v>
          </cell>
          <cell r="D5423">
            <v>6024.4798828124995</v>
          </cell>
          <cell r="E5423">
            <v>963.91678124999999</v>
          </cell>
          <cell r="F5423">
            <v>6988</v>
          </cell>
        </row>
        <row r="5424">
          <cell r="A5424" t="str">
            <v>TUERCA OJO REDONDA 1/2</v>
          </cell>
          <cell r="B5424">
            <v>3541</v>
          </cell>
          <cell r="C5424" t="str">
            <v>UND</v>
          </cell>
          <cell r="D5424">
            <v>4249.2</v>
          </cell>
          <cell r="E5424">
            <v>679.87199999999996</v>
          </cell>
          <cell r="F5424">
            <v>4929</v>
          </cell>
        </row>
        <row r="5425">
          <cell r="A5425" t="str">
            <v>TUERCA OJO REDONDA 5/8</v>
          </cell>
          <cell r="B5425">
            <v>2770</v>
          </cell>
          <cell r="C5425" t="str">
            <v>UND</v>
          </cell>
          <cell r="D5425">
            <v>3324</v>
          </cell>
          <cell r="E5425">
            <v>531.84</v>
          </cell>
          <cell r="F5425">
            <v>3856</v>
          </cell>
        </row>
        <row r="5426">
          <cell r="A5426" t="str">
            <v>U PARA GRAPA RET. TUERCA Y WASSA</v>
          </cell>
          <cell r="B5426">
            <v>750</v>
          </cell>
          <cell r="C5426" t="str">
            <v>UND</v>
          </cell>
          <cell r="D5426">
            <v>900</v>
          </cell>
          <cell r="E5426">
            <v>144</v>
          </cell>
          <cell r="F5426">
            <v>1044</v>
          </cell>
        </row>
        <row r="5427">
          <cell r="A5427" t="str">
            <v>UNIDAD DE DISPARO MA150 3P 3D</v>
          </cell>
          <cell r="B5427">
            <v>533000</v>
          </cell>
          <cell r="C5427" t="str">
            <v>UND</v>
          </cell>
          <cell r="D5427">
            <v>639600</v>
          </cell>
          <cell r="E5427">
            <v>102336</v>
          </cell>
          <cell r="F5427">
            <v>741936</v>
          </cell>
        </row>
        <row r="5428">
          <cell r="A5428" t="str">
            <v>UNIDAD DEPROTECCION INTEGRADA TPU</v>
          </cell>
          <cell r="B5428">
            <v>11748537</v>
          </cell>
          <cell r="C5428" t="str">
            <v>UND</v>
          </cell>
          <cell r="D5428">
            <v>14098244.4</v>
          </cell>
          <cell r="E5428">
            <v>2255719.1040000003</v>
          </cell>
          <cell r="F5428">
            <v>16353964</v>
          </cell>
        </row>
        <row r="5429">
          <cell r="A5429" t="str">
            <v>UNION CONDUIT EMT- 1</v>
          </cell>
          <cell r="B5429">
            <v>757</v>
          </cell>
          <cell r="C5429" t="str">
            <v>UND</v>
          </cell>
          <cell r="D5429">
            <v>908.4</v>
          </cell>
          <cell r="E5429">
            <v>145.34399999999999</v>
          </cell>
          <cell r="F5429">
            <v>1054</v>
          </cell>
        </row>
        <row r="5430">
          <cell r="A5430" t="str">
            <v>UNION CONDUIT EMT 1/2</v>
          </cell>
          <cell r="B5430">
            <v>259</v>
          </cell>
          <cell r="C5430" t="str">
            <v>UND</v>
          </cell>
          <cell r="D5430">
            <v>310.8</v>
          </cell>
          <cell r="E5430">
            <v>49.728000000000002</v>
          </cell>
          <cell r="F5430">
            <v>361</v>
          </cell>
        </row>
        <row r="5431">
          <cell r="A5431" t="str">
            <v>UNION CONDUIT EMT 3/4</v>
          </cell>
          <cell r="B5431">
            <v>435</v>
          </cell>
          <cell r="C5431" t="str">
            <v>UND</v>
          </cell>
          <cell r="D5431">
            <v>522</v>
          </cell>
          <cell r="E5431">
            <v>83.52</v>
          </cell>
          <cell r="F5431">
            <v>606</v>
          </cell>
        </row>
        <row r="5432">
          <cell r="A5432" t="str">
            <v>UNION CONDUIT GALVANIZADA 4</v>
          </cell>
          <cell r="B5432">
            <v>15557</v>
          </cell>
          <cell r="C5432" t="str">
            <v>UND</v>
          </cell>
          <cell r="D5432">
            <v>18668.399999999998</v>
          </cell>
          <cell r="E5432">
            <v>2986.9439999999995</v>
          </cell>
          <cell r="F5432">
            <v>21655</v>
          </cell>
        </row>
        <row r="5433">
          <cell r="A5433" t="str">
            <v>UNION CONDUIT PVC 1"</v>
          </cell>
          <cell r="B5433">
            <v>293</v>
          </cell>
          <cell r="C5433" t="str">
            <v>UND</v>
          </cell>
          <cell r="D5433">
            <v>351.59999999999997</v>
          </cell>
          <cell r="E5433">
            <v>56.255999999999993</v>
          </cell>
          <cell r="F5433">
            <v>408</v>
          </cell>
        </row>
        <row r="5434">
          <cell r="A5434" t="str">
            <v>UNION CONDUIT PVC 1/2"</v>
          </cell>
          <cell r="B5434">
            <v>96</v>
          </cell>
          <cell r="C5434" t="str">
            <v>UND</v>
          </cell>
          <cell r="D5434">
            <v>115.19999999999999</v>
          </cell>
          <cell r="E5434">
            <v>18.431999999999999</v>
          </cell>
          <cell r="F5434">
            <v>134</v>
          </cell>
        </row>
        <row r="5435">
          <cell r="A5435" t="str">
            <v>UNION CONDUIT PVC 11/2"</v>
          </cell>
          <cell r="B5435">
            <v>570</v>
          </cell>
          <cell r="C5435" t="str">
            <v>UND</v>
          </cell>
          <cell r="D5435">
            <v>684</v>
          </cell>
          <cell r="E5435">
            <v>109.44</v>
          </cell>
          <cell r="F5435">
            <v>793</v>
          </cell>
        </row>
        <row r="5436">
          <cell r="A5436" t="str">
            <v>UNION CONDUIT PVC 11/4"</v>
          </cell>
          <cell r="B5436">
            <v>467</v>
          </cell>
          <cell r="C5436" t="str">
            <v>UND</v>
          </cell>
          <cell r="D5436">
            <v>560.4</v>
          </cell>
          <cell r="E5436">
            <v>89.664000000000001</v>
          </cell>
          <cell r="F5436">
            <v>650</v>
          </cell>
        </row>
        <row r="5437">
          <cell r="A5437" t="str">
            <v>UNION CONDUIT PVC 2"</v>
          </cell>
          <cell r="B5437">
            <v>755</v>
          </cell>
          <cell r="C5437" t="str">
            <v>UND</v>
          </cell>
          <cell r="D5437">
            <v>906</v>
          </cell>
          <cell r="E5437">
            <v>144.96</v>
          </cell>
          <cell r="F5437">
            <v>1051</v>
          </cell>
        </row>
        <row r="5438">
          <cell r="A5438" t="str">
            <v>UNION CONDUIT PVC 3"</v>
          </cell>
          <cell r="B5438">
            <v>1858</v>
          </cell>
          <cell r="C5438" t="str">
            <v>UND</v>
          </cell>
          <cell r="D5438">
            <v>2229.6</v>
          </cell>
          <cell r="E5438">
            <v>356.73599999999999</v>
          </cell>
          <cell r="F5438">
            <v>2586</v>
          </cell>
        </row>
        <row r="5439">
          <cell r="A5439" t="str">
            <v>UNION CONDUIT PVC 3/4"</v>
          </cell>
          <cell r="B5439">
            <v>147</v>
          </cell>
          <cell r="C5439" t="str">
            <v>UND</v>
          </cell>
          <cell r="D5439">
            <v>176.4</v>
          </cell>
          <cell r="E5439">
            <v>28.224</v>
          </cell>
          <cell r="F5439">
            <v>205</v>
          </cell>
        </row>
        <row r="5440">
          <cell r="A5440" t="str">
            <v>UNION CONDUIT PVC 6"</v>
          </cell>
          <cell r="B5440">
            <v>7420</v>
          </cell>
          <cell r="C5440" t="str">
            <v>UND</v>
          </cell>
          <cell r="D5440">
            <v>8904</v>
          </cell>
          <cell r="E5440">
            <v>1424.64</v>
          </cell>
          <cell r="F5440">
            <v>10329</v>
          </cell>
        </row>
        <row r="5441">
          <cell r="A5441" t="str">
            <v>UNION GALVANIZADA 1"</v>
          </cell>
          <cell r="B5441">
            <v>1222</v>
          </cell>
          <cell r="C5441" t="str">
            <v>UND</v>
          </cell>
          <cell r="D5441">
            <v>1466.3999999999999</v>
          </cell>
          <cell r="E5441">
            <v>234.624</v>
          </cell>
          <cell r="F5441">
            <v>1701</v>
          </cell>
        </row>
        <row r="5442">
          <cell r="A5442" t="str">
            <v>UNION GALVANIZADA 1/2"</v>
          </cell>
          <cell r="B5442">
            <v>611</v>
          </cell>
          <cell r="C5442" t="str">
            <v>UND</v>
          </cell>
          <cell r="D5442">
            <v>733.19999999999993</v>
          </cell>
          <cell r="E5442">
            <v>117.312</v>
          </cell>
          <cell r="F5442">
            <v>851</v>
          </cell>
        </row>
        <row r="5443">
          <cell r="A5443" t="str">
            <v>UNION GALVANIZADA 11/2"</v>
          </cell>
          <cell r="B5443">
            <v>1728</v>
          </cell>
          <cell r="C5443" t="str">
            <v>UND</v>
          </cell>
          <cell r="D5443">
            <v>2073.6</v>
          </cell>
          <cell r="E5443">
            <v>331.77600000000001</v>
          </cell>
          <cell r="F5443">
            <v>2405</v>
          </cell>
        </row>
        <row r="5444">
          <cell r="A5444" t="str">
            <v>UNION GALVANIZADA 11/4"</v>
          </cell>
          <cell r="B5444">
            <v>1405</v>
          </cell>
          <cell r="C5444" t="str">
            <v>UND</v>
          </cell>
          <cell r="D5444">
            <v>1686</v>
          </cell>
          <cell r="E5444">
            <v>269.76</v>
          </cell>
          <cell r="F5444">
            <v>1956</v>
          </cell>
        </row>
        <row r="5445">
          <cell r="A5445" t="str">
            <v>UNION GALVANIZADA 2"</v>
          </cell>
          <cell r="B5445">
            <v>2269</v>
          </cell>
          <cell r="C5445" t="str">
            <v>UND</v>
          </cell>
          <cell r="D5445">
            <v>2722.7999999999997</v>
          </cell>
          <cell r="E5445">
            <v>435.64799999999997</v>
          </cell>
          <cell r="F5445">
            <v>3158</v>
          </cell>
        </row>
        <row r="5446">
          <cell r="A5446" t="str">
            <v>UNION GALVANIZADA 21/2"</v>
          </cell>
          <cell r="B5446">
            <v>7638</v>
          </cell>
          <cell r="C5446" t="str">
            <v>UND</v>
          </cell>
          <cell r="D5446">
            <v>9165.6</v>
          </cell>
          <cell r="E5446">
            <v>1466.4960000000001</v>
          </cell>
          <cell r="F5446">
            <v>10632</v>
          </cell>
        </row>
        <row r="5447">
          <cell r="A5447" t="str">
            <v>UNION GALVANIZADA 3"</v>
          </cell>
          <cell r="B5447">
            <v>9420</v>
          </cell>
          <cell r="C5447" t="str">
            <v>UND</v>
          </cell>
          <cell r="D5447">
            <v>11304</v>
          </cell>
          <cell r="E5447">
            <v>1808.64</v>
          </cell>
          <cell r="F5447">
            <v>13113</v>
          </cell>
        </row>
        <row r="5448">
          <cell r="A5448" t="str">
            <v>UNION GALVANIZADA 3/4"</v>
          </cell>
          <cell r="B5448">
            <v>768</v>
          </cell>
          <cell r="C5448" t="str">
            <v>UND</v>
          </cell>
          <cell r="D5448">
            <v>921.59999999999991</v>
          </cell>
          <cell r="E5448">
            <v>147.45599999999999</v>
          </cell>
          <cell r="F5448">
            <v>1069</v>
          </cell>
        </row>
        <row r="5449">
          <cell r="A5449" t="str">
            <v>UNION GALVANIZADA 4"</v>
          </cell>
          <cell r="B5449">
            <v>34000</v>
          </cell>
          <cell r="C5449" t="str">
            <v>UND</v>
          </cell>
          <cell r="D5449">
            <v>40800</v>
          </cell>
          <cell r="E5449">
            <v>6528</v>
          </cell>
          <cell r="F5449">
            <v>47328</v>
          </cell>
        </row>
        <row r="5450">
          <cell r="A5450" t="str">
            <v>UNION GALVANIZADA 6"</v>
          </cell>
          <cell r="B5450">
            <v>33204</v>
          </cell>
          <cell r="C5450" t="str">
            <v>UND</v>
          </cell>
          <cell r="D5450">
            <v>39844.799999999996</v>
          </cell>
          <cell r="E5450">
            <v>6375.1679999999997</v>
          </cell>
          <cell r="F5450">
            <v>46220</v>
          </cell>
        </row>
        <row r="5451">
          <cell r="A5451" t="str">
            <v>UNION GRIS 1"</v>
          </cell>
          <cell r="B5451">
            <v>873</v>
          </cell>
          <cell r="C5451" t="str">
            <v>UND</v>
          </cell>
          <cell r="D5451">
            <v>1047.5999999999999</v>
          </cell>
          <cell r="E5451">
            <v>167.61599999999999</v>
          </cell>
          <cell r="F5451">
            <v>1215</v>
          </cell>
        </row>
        <row r="5452">
          <cell r="A5452" t="str">
            <v>UNION GRIS 1/2"</v>
          </cell>
          <cell r="B5452">
            <v>357</v>
          </cell>
          <cell r="C5452" t="str">
            <v>UND</v>
          </cell>
          <cell r="D5452">
            <v>428.4</v>
          </cell>
          <cell r="E5452">
            <v>68.543999999999997</v>
          </cell>
          <cell r="F5452">
            <v>497</v>
          </cell>
        </row>
        <row r="5453">
          <cell r="A5453" t="str">
            <v>UNION GRIS 11/2"</v>
          </cell>
          <cell r="B5453">
            <v>1502</v>
          </cell>
          <cell r="C5453" t="str">
            <v>UND</v>
          </cell>
          <cell r="D5453">
            <v>1802.3999999999999</v>
          </cell>
          <cell r="E5453">
            <v>288.38399999999996</v>
          </cell>
          <cell r="F5453">
            <v>2091</v>
          </cell>
        </row>
        <row r="5454">
          <cell r="A5454" t="str">
            <v>UNION GRIS 11/4"</v>
          </cell>
          <cell r="B5454">
            <v>1240</v>
          </cell>
          <cell r="C5454" t="str">
            <v>UND</v>
          </cell>
          <cell r="D5454">
            <v>1488</v>
          </cell>
          <cell r="E5454">
            <v>238.08</v>
          </cell>
          <cell r="F5454">
            <v>1726</v>
          </cell>
        </row>
        <row r="5455">
          <cell r="A5455" t="str">
            <v>UNION GRIS 2"</v>
          </cell>
          <cell r="B5455">
            <v>2095</v>
          </cell>
          <cell r="C5455" t="str">
            <v>UND</v>
          </cell>
          <cell r="D5455">
            <v>2514</v>
          </cell>
          <cell r="E5455">
            <v>402.24</v>
          </cell>
          <cell r="F5455">
            <v>2916</v>
          </cell>
        </row>
        <row r="5456">
          <cell r="A5456" t="str">
            <v>UNION GRIS 21/2"</v>
          </cell>
          <cell r="B5456">
            <v>6808</v>
          </cell>
          <cell r="C5456" t="str">
            <v>UND</v>
          </cell>
          <cell r="D5456">
            <v>8169.5999999999995</v>
          </cell>
          <cell r="E5456">
            <v>1307.136</v>
          </cell>
          <cell r="F5456">
            <v>9477</v>
          </cell>
        </row>
        <row r="5457">
          <cell r="A5457" t="str">
            <v>UNION GRIS 3"</v>
          </cell>
          <cell r="B5457">
            <v>8466</v>
          </cell>
          <cell r="C5457" t="str">
            <v>UND</v>
          </cell>
          <cell r="D5457">
            <v>10159.199999999999</v>
          </cell>
          <cell r="E5457">
            <v>1625.4719999999998</v>
          </cell>
          <cell r="F5457">
            <v>11785</v>
          </cell>
        </row>
        <row r="5458">
          <cell r="A5458" t="str">
            <v>UNION GRIS 3/4"</v>
          </cell>
          <cell r="B5458">
            <v>559</v>
          </cell>
          <cell r="C5458" t="str">
            <v>UND</v>
          </cell>
          <cell r="D5458">
            <v>670.8</v>
          </cell>
          <cell r="E5458">
            <v>107.32799999999999</v>
          </cell>
          <cell r="F5458">
            <v>778</v>
          </cell>
        </row>
        <row r="5459">
          <cell r="A5459" t="str">
            <v>UNION NEGRA 1"</v>
          </cell>
          <cell r="B5459">
            <v>873</v>
          </cell>
          <cell r="C5459" t="str">
            <v>UND</v>
          </cell>
          <cell r="D5459">
            <v>1047.5999999999999</v>
          </cell>
          <cell r="E5459">
            <v>167.61599999999999</v>
          </cell>
          <cell r="F5459">
            <v>1215</v>
          </cell>
        </row>
        <row r="5460">
          <cell r="A5460" t="str">
            <v>UNION NEGRA 1/2"</v>
          </cell>
          <cell r="B5460">
            <v>357</v>
          </cell>
          <cell r="C5460" t="str">
            <v>UND</v>
          </cell>
          <cell r="D5460">
            <v>428.4</v>
          </cell>
          <cell r="E5460">
            <v>68.543999999999997</v>
          </cell>
          <cell r="F5460">
            <v>497</v>
          </cell>
        </row>
        <row r="5461">
          <cell r="A5461" t="str">
            <v>UNION NEGRA 11/2"</v>
          </cell>
          <cell r="B5461">
            <v>1502</v>
          </cell>
          <cell r="C5461" t="str">
            <v>UND</v>
          </cell>
          <cell r="D5461">
            <v>1802.3999999999999</v>
          </cell>
          <cell r="E5461">
            <v>288.38399999999996</v>
          </cell>
          <cell r="F5461">
            <v>2091</v>
          </cell>
        </row>
        <row r="5462">
          <cell r="A5462" t="str">
            <v>UNION NEGRA 11/4"</v>
          </cell>
          <cell r="B5462">
            <v>1240</v>
          </cell>
          <cell r="C5462" t="str">
            <v>UND</v>
          </cell>
          <cell r="D5462">
            <v>1488</v>
          </cell>
          <cell r="E5462">
            <v>238.08</v>
          </cell>
          <cell r="F5462">
            <v>1726</v>
          </cell>
        </row>
        <row r="5463">
          <cell r="A5463" t="str">
            <v>UNION NEGRA 2"</v>
          </cell>
          <cell r="B5463">
            <v>2095</v>
          </cell>
          <cell r="C5463" t="str">
            <v>UND</v>
          </cell>
          <cell r="D5463">
            <v>2514</v>
          </cell>
          <cell r="E5463">
            <v>402.24</v>
          </cell>
          <cell r="F5463">
            <v>2916</v>
          </cell>
        </row>
        <row r="5464">
          <cell r="A5464" t="str">
            <v>UNION NEGRA 3/4"</v>
          </cell>
          <cell r="B5464">
            <v>559</v>
          </cell>
          <cell r="C5464" t="str">
            <v>UND</v>
          </cell>
          <cell r="D5464">
            <v>670.8</v>
          </cell>
          <cell r="E5464">
            <v>107.32799999999999</v>
          </cell>
          <cell r="F5464">
            <v>778</v>
          </cell>
        </row>
        <row r="5465">
          <cell r="A5465" t="str">
            <v>VALVULA PVLC  111619</v>
          </cell>
          <cell r="B5465">
            <v>112000</v>
          </cell>
          <cell r="C5465" t="str">
            <v>UND</v>
          </cell>
          <cell r="D5465">
            <v>134400</v>
          </cell>
          <cell r="E5465">
            <v>21504</v>
          </cell>
          <cell r="F5465">
            <v>155904</v>
          </cell>
        </row>
        <row r="5466">
          <cell r="A5466" t="str">
            <v>VALVULA PVLC 11619</v>
          </cell>
          <cell r="B5466">
            <v>110000</v>
          </cell>
          <cell r="C5466" t="str">
            <v>UND</v>
          </cell>
          <cell r="D5466">
            <v>132000</v>
          </cell>
          <cell r="E5466">
            <v>21120</v>
          </cell>
          <cell r="F5466">
            <v>153120</v>
          </cell>
        </row>
        <row r="5467">
          <cell r="A5467" t="str">
            <v>VARIADOR ALIVAR 18 3HP 220V</v>
          </cell>
          <cell r="B5467">
            <v>954000</v>
          </cell>
          <cell r="C5467" t="str">
            <v>UND</v>
          </cell>
          <cell r="D5467">
            <v>1144800</v>
          </cell>
          <cell r="E5467">
            <v>183168</v>
          </cell>
          <cell r="F5467">
            <v>1327968</v>
          </cell>
        </row>
        <row r="5468">
          <cell r="A5468" t="str">
            <v>VARIADOR ALTIVAR 18 5.0 HP</v>
          </cell>
          <cell r="B5468">
            <v>1489000</v>
          </cell>
          <cell r="C5468" t="str">
            <v>UND</v>
          </cell>
          <cell r="D5468">
            <v>1786800</v>
          </cell>
          <cell r="E5468">
            <v>285888</v>
          </cell>
          <cell r="F5468">
            <v>2072688</v>
          </cell>
        </row>
        <row r="5469">
          <cell r="A5469" t="str">
            <v>VARIADOR ELECTRONICO 1HP 220V.</v>
          </cell>
          <cell r="B5469">
            <v>867000</v>
          </cell>
          <cell r="C5469" t="str">
            <v>UND</v>
          </cell>
          <cell r="D5469">
            <v>1040400</v>
          </cell>
          <cell r="E5469">
            <v>166464</v>
          </cell>
          <cell r="F5469">
            <v>1206864</v>
          </cell>
        </row>
        <row r="5470">
          <cell r="A5470" t="str">
            <v>VARILLA ANCLAJE 3/4X2.00MTS</v>
          </cell>
          <cell r="B5470">
            <v>10395</v>
          </cell>
          <cell r="C5470" t="str">
            <v>UND</v>
          </cell>
          <cell r="D5470">
            <v>12474</v>
          </cell>
          <cell r="E5470">
            <v>1995.8400000000001</v>
          </cell>
          <cell r="F5470">
            <v>14470</v>
          </cell>
        </row>
        <row r="5471">
          <cell r="A5471" t="str">
            <v>VARILLA ANCLAJE 3/4X2.40MTS</v>
          </cell>
          <cell r="B5471">
            <v>12456</v>
          </cell>
          <cell r="C5471" t="str">
            <v>UND</v>
          </cell>
          <cell r="D5471">
            <v>14947.199999999999</v>
          </cell>
          <cell r="E5471">
            <v>2391.5519999999997</v>
          </cell>
          <cell r="F5471">
            <v>17339</v>
          </cell>
        </row>
        <row r="5472">
          <cell r="A5472" t="str">
            <v>VARILLA ANCLAJE 5/8X1.5MTS</v>
          </cell>
          <cell r="B5472">
            <v>12500</v>
          </cell>
          <cell r="C5472" t="str">
            <v>UND</v>
          </cell>
          <cell r="D5472">
            <v>15000</v>
          </cell>
          <cell r="E5472">
            <v>2400</v>
          </cell>
          <cell r="F5472">
            <v>17400</v>
          </cell>
        </row>
        <row r="5473">
          <cell r="A5473" t="str">
            <v>VARILLA ANCLAJE 5/8X1.80MTS</v>
          </cell>
          <cell r="B5473">
            <v>13000</v>
          </cell>
          <cell r="C5473" t="str">
            <v>UND</v>
          </cell>
          <cell r="D5473">
            <v>15600</v>
          </cell>
          <cell r="E5473">
            <v>2496</v>
          </cell>
          <cell r="F5473">
            <v>18096</v>
          </cell>
        </row>
        <row r="5474">
          <cell r="A5474" t="str">
            <v>VARILLA ANCLAJE 5/8X2.00MTS</v>
          </cell>
          <cell r="B5474">
            <v>6136</v>
          </cell>
          <cell r="C5474" t="str">
            <v>UND</v>
          </cell>
          <cell r="D5474">
            <v>7363.2</v>
          </cell>
          <cell r="E5474">
            <v>1178.1120000000001</v>
          </cell>
          <cell r="F5474">
            <v>8541</v>
          </cell>
        </row>
        <row r="5475">
          <cell r="A5475" t="str">
            <v>VARILLA ANCLAJE 5/8X2.40MTS</v>
          </cell>
          <cell r="B5475">
            <v>17852</v>
          </cell>
          <cell r="C5475" t="str">
            <v>UND</v>
          </cell>
          <cell r="D5475">
            <v>21422.399999999998</v>
          </cell>
          <cell r="E5475">
            <v>3427.5839999999998</v>
          </cell>
          <cell r="F5475">
            <v>24850</v>
          </cell>
        </row>
        <row r="5476">
          <cell r="A5476" t="str">
            <v>VARILLA COOPERWELD 3/4 X 2.00 M Cu Cu</v>
          </cell>
          <cell r="B5476">
            <v>33000</v>
          </cell>
          <cell r="C5476" t="str">
            <v>UND</v>
          </cell>
          <cell r="D5476">
            <v>39600</v>
          </cell>
          <cell r="E5476">
            <v>6336</v>
          </cell>
          <cell r="F5476">
            <v>45936</v>
          </cell>
        </row>
        <row r="5477">
          <cell r="A5477" t="str">
            <v>VARILLA COOPERWELD 3/4X2.40M</v>
          </cell>
          <cell r="B5477">
            <v>34172</v>
          </cell>
          <cell r="C5477" t="str">
            <v>UND</v>
          </cell>
          <cell r="D5477">
            <v>41006.400000000001</v>
          </cell>
          <cell r="E5477">
            <v>6561.0240000000003</v>
          </cell>
          <cell r="F5477">
            <v>47567</v>
          </cell>
        </row>
        <row r="5478">
          <cell r="A5478" t="str">
            <v>VARILLA COOPERWELD 5/8X1.50M</v>
          </cell>
          <cell r="B5478">
            <v>20000</v>
          </cell>
          <cell r="C5478" t="str">
            <v>UND</v>
          </cell>
          <cell r="D5478">
            <v>24000</v>
          </cell>
          <cell r="E5478">
            <v>3840</v>
          </cell>
          <cell r="F5478">
            <v>27840</v>
          </cell>
        </row>
        <row r="5479">
          <cell r="A5479" t="str">
            <v>VARILLA COOPERWELD 5/8X1.50M Cu-Cu</v>
          </cell>
          <cell r="B5479">
            <v>20000</v>
          </cell>
          <cell r="C5479" t="str">
            <v>UND</v>
          </cell>
          <cell r="D5479">
            <v>24000</v>
          </cell>
          <cell r="E5479">
            <v>3840</v>
          </cell>
          <cell r="F5479">
            <v>27840</v>
          </cell>
        </row>
        <row r="5480">
          <cell r="A5480" t="str">
            <v>VARILLA COOPERWELD 5/8X1.80M</v>
          </cell>
          <cell r="B5480">
            <v>21034</v>
          </cell>
          <cell r="C5480" t="str">
            <v>UND</v>
          </cell>
          <cell r="D5480">
            <v>25240.799999999999</v>
          </cell>
          <cell r="E5480">
            <v>4038.5279999999998</v>
          </cell>
          <cell r="F5480">
            <v>29279</v>
          </cell>
        </row>
        <row r="5481">
          <cell r="A5481" t="str">
            <v>VARILLA COOPERWELD 5/8X1.80M Cu-Cu</v>
          </cell>
          <cell r="B5481">
            <v>74000</v>
          </cell>
          <cell r="C5481" t="str">
            <v>UND</v>
          </cell>
          <cell r="D5481">
            <v>88800</v>
          </cell>
          <cell r="E5481">
            <v>14208</v>
          </cell>
          <cell r="F5481">
            <v>103008</v>
          </cell>
        </row>
        <row r="5482">
          <cell r="A5482" t="str">
            <v>VARILLA COOPERWELD 5/8X2.40M</v>
          </cell>
          <cell r="B5482">
            <v>28044</v>
          </cell>
          <cell r="C5482" t="str">
            <v>UND</v>
          </cell>
          <cell r="D5482">
            <v>33652.799999999996</v>
          </cell>
          <cell r="E5482">
            <v>5384.4479999999994</v>
          </cell>
          <cell r="F5482">
            <v>39037</v>
          </cell>
        </row>
        <row r="5483">
          <cell r="A5483" t="str">
            <v>VARILLA COOPERWELD 5/8X2.40M Cu-Cu</v>
          </cell>
          <cell r="B5483">
            <v>120000</v>
          </cell>
          <cell r="C5483" t="str">
            <v>UND</v>
          </cell>
          <cell r="D5483">
            <v>144000</v>
          </cell>
          <cell r="E5483">
            <v>23040</v>
          </cell>
          <cell r="F5483">
            <v>167040</v>
          </cell>
        </row>
        <row r="5484">
          <cell r="A5484" t="str">
            <v>VARILLA DE ARMAR  CABLE ACSR 397.5</v>
          </cell>
          <cell r="B5484">
            <v>27000</v>
          </cell>
          <cell r="C5484" t="str">
            <v>UND</v>
          </cell>
          <cell r="D5484">
            <v>32400</v>
          </cell>
          <cell r="E5484">
            <v>5184</v>
          </cell>
          <cell r="F5484">
            <v>37584</v>
          </cell>
        </row>
        <row r="5485">
          <cell r="A5485" t="str">
            <v>VARILLA DE ARMAR CABLE 266.8MCM</v>
          </cell>
          <cell r="B5485">
            <v>22899</v>
          </cell>
          <cell r="C5485" t="str">
            <v>UND</v>
          </cell>
          <cell r="D5485">
            <v>27478.799999999999</v>
          </cell>
          <cell r="E5485">
            <v>4396.6080000000002</v>
          </cell>
          <cell r="F5485">
            <v>31875</v>
          </cell>
        </row>
        <row r="5486">
          <cell r="A5486" t="str">
            <v>VARILLA RIGIDA REGULABLE</v>
          </cell>
          <cell r="B5486">
            <v>145000</v>
          </cell>
          <cell r="C5486" t="str">
            <v>UND</v>
          </cell>
          <cell r="D5486">
            <v>174000</v>
          </cell>
          <cell r="E5486">
            <v>27840</v>
          </cell>
          <cell r="F5486">
            <v>201840</v>
          </cell>
        </row>
        <row r="5487">
          <cell r="A5487" t="str">
            <v>VARILLAP/TIERRA 2.40X3/4CONECTORSOLDADO</v>
          </cell>
          <cell r="B5487">
            <v>17968</v>
          </cell>
          <cell r="C5487" t="str">
            <v>UND</v>
          </cell>
          <cell r="D5487">
            <v>21561.599999999999</v>
          </cell>
          <cell r="E5487">
            <v>3449.8559999999998</v>
          </cell>
          <cell r="F5487">
            <v>25011</v>
          </cell>
        </row>
        <row r="5488">
          <cell r="A5488" t="str">
            <v>VARILLA DE HERRO 3/8</v>
          </cell>
          <cell r="B5488">
            <v>10000</v>
          </cell>
          <cell r="C5488" t="str">
            <v>UND</v>
          </cell>
          <cell r="D5488">
            <v>12000</v>
          </cell>
          <cell r="E5488">
            <v>1920</v>
          </cell>
          <cell r="F5488">
            <v>13920</v>
          </cell>
        </row>
        <row r="5489">
          <cell r="A5489" t="str">
            <v>VELA P/CORTACIRCUITO 34.5 X 60 CMS</v>
          </cell>
          <cell r="B5489">
            <v>30000</v>
          </cell>
          <cell r="C5489" t="str">
            <v>UND</v>
          </cell>
          <cell r="D5489">
            <v>36000</v>
          </cell>
          <cell r="E5489">
            <v>5760</v>
          </cell>
          <cell r="F5489">
            <v>41760</v>
          </cell>
        </row>
        <row r="5490">
          <cell r="A5490" t="str">
            <v>VELA PARA CAÑUELA 1 " X 35 CM</v>
          </cell>
          <cell r="B5490">
            <v>42000</v>
          </cell>
          <cell r="C5490" t="str">
            <v>UND</v>
          </cell>
          <cell r="D5490">
            <v>50400</v>
          </cell>
          <cell r="E5490">
            <v>8064</v>
          </cell>
          <cell r="F5490">
            <v>58464</v>
          </cell>
        </row>
        <row r="5491">
          <cell r="A5491" t="str">
            <v>VELA PARA CAÑUELA 11/4"X35CM</v>
          </cell>
          <cell r="B5491">
            <v>9000</v>
          </cell>
          <cell r="C5491" t="str">
            <v>UND</v>
          </cell>
          <cell r="D5491">
            <v>10800</v>
          </cell>
          <cell r="E5491">
            <v>1728</v>
          </cell>
          <cell r="F5491">
            <v>12528</v>
          </cell>
        </row>
        <row r="5492">
          <cell r="A5492" t="str">
            <v>VENTILADOR</v>
          </cell>
          <cell r="B5492">
            <v>350000</v>
          </cell>
          <cell r="C5492" t="str">
            <v>UND</v>
          </cell>
          <cell r="D5492">
            <v>420000</v>
          </cell>
          <cell r="E5492">
            <v>67200</v>
          </cell>
          <cell r="F5492">
            <v>487200</v>
          </cell>
        </row>
        <row r="5493">
          <cell r="A5493" t="str">
            <v>VENTILADOR 25CM EIB</v>
          </cell>
          <cell r="B5493">
            <v>35630</v>
          </cell>
          <cell r="C5493" t="str">
            <v>UND</v>
          </cell>
          <cell r="D5493">
            <v>42756</v>
          </cell>
          <cell r="E5493">
            <v>6840.96</v>
          </cell>
          <cell r="F5493">
            <v>49597</v>
          </cell>
        </row>
        <row r="5494">
          <cell r="A5494" t="str">
            <v>VENTILADOR 2CC404</v>
          </cell>
          <cell r="B5494">
            <v>107100</v>
          </cell>
          <cell r="C5494" t="str">
            <v>UND</v>
          </cell>
          <cell r="D5494">
            <v>128520</v>
          </cell>
          <cell r="E5494">
            <v>20563.2</v>
          </cell>
          <cell r="F5494">
            <v>149083</v>
          </cell>
        </row>
        <row r="5495">
          <cell r="A5495" t="str">
            <v>VENTILADOR 4X4</v>
          </cell>
          <cell r="B5495">
            <v>106250</v>
          </cell>
          <cell r="C5495" t="str">
            <v>UND</v>
          </cell>
          <cell r="D5495">
            <v>127500</v>
          </cell>
          <cell r="E5495">
            <v>20400</v>
          </cell>
          <cell r="F5495">
            <v>147900</v>
          </cell>
        </row>
        <row r="5496">
          <cell r="A5496" t="str">
            <v>VENTILADOR AIRE ACONDICIONADO TOSHIBA</v>
          </cell>
          <cell r="B5496">
            <v>60000</v>
          </cell>
          <cell r="C5496" t="str">
            <v>UND</v>
          </cell>
          <cell r="D5496">
            <v>72000</v>
          </cell>
          <cell r="E5496">
            <v>11520</v>
          </cell>
          <cell r="F5496">
            <v>83520</v>
          </cell>
        </row>
        <row r="5497">
          <cell r="A5497" t="str">
            <v>VENTILADOR M,ONO.1800RPM110V.D310/USADO</v>
          </cell>
          <cell r="B5497">
            <v>152568</v>
          </cell>
          <cell r="C5497" t="str">
            <v>UND</v>
          </cell>
          <cell r="D5497">
            <v>183081.60000000001</v>
          </cell>
          <cell r="E5497">
            <v>29293.056</v>
          </cell>
          <cell r="F5497">
            <v>212375</v>
          </cell>
        </row>
        <row r="5498">
          <cell r="A5498" t="str">
            <v>VENTILADOR MONO 1800RPM 110V.D=250MM</v>
          </cell>
          <cell r="B5498">
            <v>241600</v>
          </cell>
          <cell r="C5498" t="str">
            <v>UND</v>
          </cell>
          <cell r="D5498">
            <v>289920</v>
          </cell>
          <cell r="E5498">
            <v>46387.200000000004</v>
          </cell>
          <cell r="F5498">
            <v>336307</v>
          </cell>
        </row>
        <row r="5499">
          <cell r="A5499" t="str">
            <v>VENTILADOR DE PARED 110V</v>
          </cell>
          <cell r="B5499">
            <v>80000</v>
          </cell>
          <cell r="C5499" t="str">
            <v>UND</v>
          </cell>
          <cell r="D5499">
            <v>96000</v>
          </cell>
          <cell r="E5499">
            <v>15360</v>
          </cell>
          <cell r="F5499">
            <v>111360</v>
          </cell>
        </row>
        <row r="5500">
          <cell r="A5500" t="str">
            <v>VENTILADOR DE TECHO GIRATORIO</v>
          </cell>
          <cell r="B5500">
            <v>85000</v>
          </cell>
          <cell r="C5500" t="str">
            <v>UND</v>
          </cell>
          <cell r="D5500">
            <v>102000</v>
          </cell>
          <cell r="E5500">
            <v>16320</v>
          </cell>
          <cell r="F5500">
            <v>118320</v>
          </cell>
        </row>
        <row r="5501">
          <cell r="A5501" t="str">
            <v>VENTILADOR MONO 1800RPM 110V.D=350MM</v>
          </cell>
          <cell r="B5501">
            <v>301700</v>
          </cell>
          <cell r="C5501" t="str">
            <v>UND</v>
          </cell>
          <cell r="D5501">
            <v>362040</v>
          </cell>
          <cell r="E5501">
            <v>57926.400000000001</v>
          </cell>
          <cell r="F5501">
            <v>419966</v>
          </cell>
        </row>
        <row r="5502">
          <cell r="A5502" t="str">
            <v>VENTILADOR MONO 1800RPM 110V.D=400MM</v>
          </cell>
          <cell r="B5502">
            <v>366300</v>
          </cell>
          <cell r="C5502" t="str">
            <v>UND</v>
          </cell>
          <cell r="D5502">
            <v>439560</v>
          </cell>
          <cell r="E5502">
            <v>70329.600000000006</v>
          </cell>
          <cell r="F5502">
            <v>509890</v>
          </cell>
        </row>
        <row r="5503">
          <cell r="A5503" t="str">
            <v>VENTILADOR MONO 1800RPM 110V.D=500MM</v>
          </cell>
          <cell r="B5503">
            <v>599800</v>
          </cell>
          <cell r="C5503" t="str">
            <v>UND</v>
          </cell>
          <cell r="D5503">
            <v>719760</v>
          </cell>
          <cell r="E5503">
            <v>115161.60000000001</v>
          </cell>
          <cell r="F5503">
            <v>834922</v>
          </cell>
        </row>
        <row r="5504">
          <cell r="A5504" t="str">
            <v>VENTILADOR MONO1800RPM.110VD400/USADO</v>
          </cell>
          <cell r="B5504">
            <v>214286</v>
          </cell>
          <cell r="C5504" t="str">
            <v>UND</v>
          </cell>
          <cell r="D5504">
            <v>257143.19999999998</v>
          </cell>
          <cell r="E5504">
            <v>41142.911999999997</v>
          </cell>
          <cell r="F5504">
            <v>298286</v>
          </cell>
        </row>
        <row r="5505">
          <cell r="A5505" t="str">
            <v>VENTILADOR P/MOTOR 1LF3 TAMANO 90</v>
          </cell>
          <cell r="B5505">
            <v>23400</v>
          </cell>
          <cell r="C5505" t="str">
            <v>UND</v>
          </cell>
          <cell r="D5505">
            <v>28080</v>
          </cell>
          <cell r="E5505">
            <v>4492.8</v>
          </cell>
          <cell r="F5505">
            <v>32573</v>
          </cell>
        </row>
        <row r="5506">
          <cell r="A5506" t="str">
            <v>VENTILADOR P/MOTOR 1RF3</v>
          </cell>
          <cell r="B5506">
            <v>20400</v>
          </cell>
          <cell r="C5506" t="str">
            <v>UND</v>
          </cell>
          <cell r="D5506">
            <v>24480</v>
          </cell>
          <cell r="E5506">
            <v>3916.8</v>
          </cell>
          <cell r="F5506">
            <v>28397</v>
          </cell>
        </row>
        <row r="5507">
          <cell r="A5507" t="str">
            <v>VENTILADOR P/MOTOR 200L,225M</v>
          </cell>
          <cell r="B5507">
            <v>122200</v>
          </cell>
          <cell r="C5507" t="str">
            <v>UND</v>
          </cell>
          <cell r="D5507">
            <v>146640</v>
          </cell>
          <cell r="E5507">
            <v>23462.400000000001</v>
          </cell>
          <cell r="F5507">
            <v>170102</v>
          </cell>
        </row>
        <row r="5508">
          <cell r="A5508" t="str">
            <v>VENTILADOR P/MOTOR 200L,225S/M</v>
          </cell>
          <cell r="B5508">
            <v>153000</v>
          </cell>
          <cell r="C5508" t="str">
            <v>UND</v>
          </cell>
          <cell r="D5508">
            <v>183600</v>
          </cell>
          <cell r="E5508">
            <v>29376</v>
          </cell>
          <cell r="F5508">
            <v>212976</v>
          </cell>
        </row>
        <row r="5509">
          <cell r="A5509" t="str">
            <v>VENTILADOR P/MOTOR CONSTRUC.100L/112M</v>
          </cell>
          <cell r="B5509">
            <v>21500</v>
          </cell>
          <cell r="C5509" t="str">
            <v>UND</v>
          </cell>
          <cell r="D5509">
            <v>25800</v>
          </cell>
          <cell r="E5509">
            <v>4128</v>
          </cell>
          <cell r="F5509">
            <v>29928</v>
          </cell>
        </row>
        <row r="5510">
          <cell r="A5510" t="str">
            <v>VENTILADOR P/MOTOR CONSTRUC.132S/M(1LA3)</v>
          </cell>
          <cell r="B5510">
            <v>27500</v>
          </cell>
          <cell r="C5510" t="str">
            <v>UND</v>
          </cell>
          <cell r="D5510">
            <v>33000</v>
          </cell>
          <cell r="E5510">
            <v>5280</v>
          </cell>
          <cell r="F5510">
            <v>38280</v>
          </cell>
        </row>
        <row r="5511">
          <cell r="A5511" t="str">
            <v>VENTILADOR P/MOTOR CONSTRUCT.080</v>
          </cell>
          <cell r="B5511">
            <v>16500</v>
          </cell>
          <cell r="C5511" t="str">
            <v>UND</v>
          </cell>
          <cell r="D5511">
            <v>19800</v>
          </cell>
          <cell r="E5511">
            <v>3168</v>
          </cell>
          <cell r="F5511">
            <v>22968</v>
          </cell>
        </row>
        <row r="5512">
          <cell r="A5512" t="str">
            <v>VENTILADOR P/MOTOR CONTRUCT.071</v>
          </cell>
          <cell r="B5512">
            <v>14800</v>
          </cell>
          <cell r="C5512" t="str">
            <v>UND</v>
          </cell>
          <cell r="D5512">
            <v>17760</v>
          </cell>
          <cell r="E5512">
            <v>2841.6</v>
          </cell>
          <cell r="F5512">
            <v>20602</v>
          </cell>
        </row>
        <row r="5513">
          <cell r="A5513" t="str">
            <v>VENTILADOR P/MOTOR CONTRUCT.090 S/L</v>
          </cell>
          <cell r="B5513">
            <v>20900</v>
          </cell>
          <cell r="C5513" t="str">
            <v>UND</v>
          </cell>
          <cell r="D5513">
            <v>25080</v>
          </cell>
          <cell r="E5513">
            <v>4012.8</v>
          </cell>
          <cell r="F5513">
            <v>29093</v>
          </cell>
        </row>
        <row r="5514">
          <cell r="A5514" t="str">
            <v>VENTILADOR PARA GABINETE EIB</v>
          </cell>
          <cell r="B5514">
            <v>32500</v>
          </cell>
          <cell r="C5514" t="str">
            <v>UND</v>
          </cell>
          <cell r="D5514">
            <v>39000</v>
          </cell>
          <cell r="E5514">
            <v>6240</v>
          </cell>
          <cell r="F5514">
            <v>45240</v>
          </cell>
        </row>
        <row r="5515">
          <cell r="A5515" t="str">
            <v>VENTILADOR TRIF.1200RPM 220/440V.D=500MM</v>
          </cell>
          <cell r="B5515">
            <v>603000</v>
          </cell>
          <cell r="C5515" t="str">
            <v>UND</v>
          </cell>
          <cell r="D5515">
            <v>723600</v>
          </cell>
          <cell r="E5515">
            <v>115776</v>
          </cell>
          <cell r="F5515">
            <v>839376</v>
          </cell>
        </row>
        <row r="5516">
          <cell r="A5516" t="str">
            <v>VENTILADOR TRIF.1200RPM 220/440V.D=630MM</v>
          </cell>
          <cell r="B5516">
            <v>694300</v>
          </cell>
          <cell r="C5516" t="str">
            <v>UND</v>
          </cell>
          <cell r="D5516">
            <v>833160</v>
          </cell>
          <cell r="E5516">
            <v>133305.60000000001</v>
          </cell>
          <cell r="F5516">
            <v>966466</v>
          </cell>
        </row>
        <row r="5517">
          <cell r="A5517" t="str">
            <v>VENTILADOR TRIF.1200RPM 220/440V.D=710MM</v>
          </cell>
          <cell r="B5517">
            <v>892400</v>
          </cell>
          <cell r="C5517" t="str">
            <v>UND</v>
          </cell>
          <cell r="D5517">
            <v>1070880</v>
          </cell>
          <cell r="E5517">
            <v>171340.80000000002</v>
          </cell>
          <cell r="F5517">
            <v>1242221</v>
          </cell>
        </row>
        <row r="5518">
          <cell r="A5518" t="str">
            <v>VENTILADOR TRIF.1800RPM 220/440V.D=400MM</v>
          </cell>
          <cell r="B5518">
            <v>376600</v>
          </cell>
          <cell r="C5518" t="str">
            <v>UND</v>
          </cell>
          <cell r="D5518">
            <v>451920</v>
          </cell>
          <cell r="E5518">
            <v>72307.199999999997</v>
          </cell>
          <cell r="F5518">
            <v>524227</v>
          </cell>
        </row>
        <row r="5519">
          <cell r="A5519" t="str">
            <v>VENTILADOR TRIF.1800RPM 220/440V.D=500MM</v>
          </cell>
          <cell r="B5519">
            <v>599900</v>
          </cell>
          <cell r="C5519" t="str">
            <v>UND</v>
          </cell>
          <cell r="D5519">
            <v>719880</v>
          </cell>
          <cell r="E5519">
            <v>115180.8</v>
          </cell>
          <cell r="F5519">
            <v>835061</v>
          </cell>
        </row>
        <row r="5520">
          <cell r="A5520" t="str">
            <v>VENTILADOR TRIF.1800RPM 220/440V.D=630MM</v>
          </cell>
          <cell r="B5520">
            <v>853200</v>
          </cell>
          <cell r="C5520" t="str">
            <v>UND</v>
          </cell>
          <cell r="D5520">
            <v>1023840</v>
          </cell>
          <cell r="E5520">
            <v>163814.39999999999</v>
          </cell>
          <cell r="F5520">
            <v>1187654</v>
          </cell>
        </row>
        <row r="5521">
          <cell r="A5521" t="str">
            <v>VENTILADOR TRIF.1800RPM 220/440V.D=710MM</v>
          </cell>
          <cell r="B5521">
            <v>1147700</v>
          </cell>
          <cell r="C5521" t="str">
            <v>UND</v>
          </cell>
          <cell r="D5521">
            <v>1377240</v>
          </cell>
          <cell r="E5521">
            <v>220358.39999999999</v>
          </cell>
          <cell r="F5521">
            <v>1597598</v>
          </cell>
        </row>
        <row r="5522">
          <cell r="A5522" t="str">
            <v>VIGA DE MADERA 2.50MTS</v>
          </cell>
          <cell r="B5522">
            <v>48500</v>
          </cell>
          <cell r="C5522" t="str">
            <v>UND</v>
          </cell>
          <cell r="D5522">
            <v>58200</v>
          </cell>
          <cell r="E5522">
            <v>9312</v>
          </cell>
          <cell r="F5522">
            <v>67512</v>
          </cell>
        </row>
        <row r="5523">
          <cell r="A5523" t="str">
            <v>VIGUETA DE ANCLAJE CONICA</v>
          </cell>
          <cell r="B5523">
            <v>4000</v>
          </cell>
          <cell r="C5523" t="str">
            <v>UND</v>
          </cell>
          <cell r="D5523">
            <v>4800</v>
          </cell>
          <cell r="E5523">
            <v>768</v>
          </cell>
          <cell r="F5523">
            <v>5568</v>
          </cell>
        </row>
        <row r="5524">
          <cell r="A5524" t="str">
            <v>VIGUETA DE ANCLAJE RECTANGULAR</v>
          </cell>
          <cell r="B5524">
            <v>13500</v>
          </cell>
          <cell r="C5524" t="str">
            <v>UND</v>
          </cell>
          <cell r="D5524">
            <v>16200</v>
          </cell>
          <cell r="E5524">
            <v>2592</v>
          </cell>
          <cell r="F5524">
            <v>18792</v>
          </cell>
        </row>
        <row r="5525">
          <cell r="A5525" t="str">
            <v>VOLTIMETRO 0-150V.</v>
          </cell>
          <cell r="B5525">
            <v>42772.80078125</v>
          </cell>
          <cell r="C5525" t="str">
            <v>UND</v>
          </cell>
          <cell r="D5525">
            <v>51327.360937500001</v>
          </cell>
          <cell r="E5525">
            <v>8212.3777499999997</v>
          </cell>
          <cell r="F5525">
            <v>59540</v>
          </cell>
        </row>
        <row r="5526">
          <cell r="A5526" t="str">
            <v>VOLTIMETRO 0-250V.</v>
          </cell>
          <cell r="B5526">
            <v>116900</v>
          </cell>
          <cell r="C5526" t="str">
            <v>UND</v>
          </cell>
          <cell r="D5526">
            <v>140280</v>
          </cell>
          <cell r="E5526">
            <v>22444.799999999999</v>
          </cell>
          <cell r="F5526">
            <v>162725</v>
          </cell>
        </row>
        <row r="5527">
          <cell r="A5527" t="str">
            <v>VOLTIMETRO 34.5/110V</v>
          </cell>
          <cell r="B5527">
            <v>148920</v>
          </cell>
          <cell r="C5527" t="str">
            <v>UND</v>
          </cell>
          <cell r="D5527">
            <v>178704</v>
          </cell>
          <cell r="E5527">
            <v>28592.639999999999</v>
          </cell>
          <cell r="F5527">
            <v>207297</v>
          </cell>
        </row>
        <row r="5528">
          <cell r="A5528" t="str">
            <v>VOLTIMETRO 96X96 - 0/600 CELSA</v>
          </cell>
          <cell r="B5528">
            <v>52800</v>
          </cell>
          <cell r="C5528" t="str">
            <v>UND</v>
          </cell>
          <cell r="D5528">
            <v>63360</v>
          </cell>
          <cell r="E5528">
            <v>10137.6</v>
          </cell>
          <cell r="F5528">
            <v>73498</v>
          </cell>
        </row>
        <row r="5529">
          <cell r="A5529" t="str">
            <v>VOLTIMETRO 96X96 0-300 CELSA</v>
          </cell>
          <cell r="B5529">
            <v>50000</v>
          </cell>
          <cell r="C5529" t="str">
            <v>UND</v>
          </cell>
          <cell r="D5529">
            <v>60000</v>
          </cell>
          <cell r="E5529">
            <v>9600</v>
          </cell>
          <cell r="F5529">
            <v>69600</v>
          </cell>
        </row>
        <row r="5530">
          <cell r="A5530" t="str">
            <v>VOTIMETRO 0-600V.</v>
          </cell>
          <cell r="B5530">
            <v>116900</v>
          </cell>
          <cell r="C5530" t="str">
            <v>UND</v>
          </cell>
          <cell r="D5530">
            <v>140280</v>
          </cell>
          <cell r="E5530">
            <v>22444.799999999999</v>
          </cell>
          <cell r="F5530">
            <v>162725</v>
          </cell>
        </row>
        <row r="5531">
          <cell r="A5531" t="str">
            <v>ZINC PARA HERRAJES</v>
          </cell>
          <cell r="B5531">
            <v>3037</v>
          </cell>
          <cell r="C5531" t="str">
            <v>UND</v>
          </cell>
          <cell r="D5531">
            <v>3644.4</v>
          </cell>
          <cell r="E5531">
            <v>583.10400000000004</v>
          </cell>
          <cell r="F5531">
            <v>4228</v>
          </cell>
        </row>
        <row r="5532">
          <cell r="A5532" t="str">
            <v>ZUMBADOR DIGISOUN 110 Vcc</v>
          </cell>
          <cell r="B5532">
            <v>50000</v>
          </cell>
          <cell r="C5532" t="str">
            <v>UND</v>
          </cell>
          <cell r="D5532">
            <v>60000</v>
          </cell>
          <cell r="E5532">
            <v>9600</v>
          </cell>
          <cell r="F5532">
            <v>69600</v>
          </cell>
        </row>
        <row r="5533">
          <cell r="A5533" t="str">
            <v>ZUNCHADORA  PRINCE</v>
          </cell>
          <cell r="B5533">
            <v>200000</v>
          </cell>
          <cell r="C5533" t="str">
            <v>UND</v>
          </cell>
          <cell r="D5533">
            <v>240000</v>
          </cell>
          <cell r="E5533">
            <v>38400</v>
          </cell>
          <cell r="F5533">
            <v>278400</v>
          </cell>
        </row>
        <row r="5534">
          <cell r="A5534" t="str">
            <v>ZUNCHADORA BANDIT</v>
          </cell>
          <cell r="B5534">
            <v>175560</v>
          </cell>
          <cell r="C5534" t="str">
            <v>UND</v>
          </cell>
          <cell r="D5534">
            <v>210672</v>
          </cell>
          <cell r="E5534">
            <v>33707.520000000004</v>
          </cell>
          <cell r="F5534">
            <v>244380</v>
          </cell>
        </row>
        <row r="5537">
          <cell r="A5537" t="str">
            <v>MATERIALES AIRES ACONDICIONADO EN TONELADAS DE REFRIGERACION</v>
          </cell>
        </row>
        <row r="5538">
          <cell r="A5538" t="str">
            <v>BASE PARA UNIDAD CONDENSADORA</v>
          </cell>
          <cell r="B5538">
            <v>300000</v>
          </cell>
          <cell r="C5538" t="str">
            <v>UND</v>
          </cell>
          <cell r="D5538">
            <v>360000</v>
          </cell>
          <cell r="E5538">
            <v>57600</v>
          </cell>
          <cell r="F5538">
            <v>417600</v>
          </cell>
        </row>
        <row r="5539">
          <cell r="A5539" t="str">
            <v>TUBERIA DE CU TIPO L DE 7/8"</v>
          </cell>
          <cell r="B5539">
            <v>17000</v>
          </cell>
          <cell r="C5539" t="str">
            <v>ML</v>
          </cell>
          <cell r="D5539">
            <v>20400</v>
          </cell>
          <cell r="E5539">
            <v>3264</v>
          </cell>
          <cell r="F5539">
            <v>23664</v>
          </cell>
        </row>
        <row r="5540">
          <cell r="A5540" t="str">
            <v>TUBERIA DE CU TIPO L DE 1/2"</v>
          </cell>
          <cell r="B5540">
            <v>9800</v>
          </cell>
          <cell r="C5540" t="str">
            <v>ML</v>
          </cell>
          <cell r="D5540">
            <v>11760</v>
          </cell>
          <cell r="E5540">
            <v>1881.6000000000001</v>
          </cell>
          <cell r="F5540">
            <v>13642</v>
          </cell>
        </row>
        <row r="5541">
          <cell r="A5541" t="str">
            <v>TUBO EN CAUCHO RUBATEX DE 7/8"</v>
          </cell>
          <cell r="B5541">
            <v>6000</v>
          </cell>
          <cell r="C5541" t="str">
            <v>ML</v>
          </cell>
          <cell r="D5541">
            <v>7200</v>
          </cell>
          <cell r="E5541">
            <v>1152</v>
          </cell>
          <cell r="F5541">
            <v>8352</v>
          </cell>
        </row>
        <row r="5542">
          <cell r="A5542" t="str">
            <v>CARGA DE GAS REFRIGERANTE</v>
          </cell>
          <cell r="B5542">
            <v>35000</v>
          </cell>
          <cell r="C5542" t="str">
            <v>KG</v>
          </cell>
          <cell r="D5542">
            <v>42000</v>
          </cell>
          <cell r="E5542">
            <v>6720</v>
          </cell>
          <cell r="F5542">
            <v>48720</v>
          </cell>
        </row>
        <row r="5543">
          <cell r="A5543" t="str">
            <v>CONTROL TERMOSTATICO DE SALON</v>
          </cell>
          <cell r="B5543">
            <v>160000</v>
          </cell>
          <cell r="C5543" t="str">
            <v>UND</v>
          </cell>
          <cell r="D5543">
            <v>192000</v>
          </cell>
          <cell r="E5543">
            <v>30720</v>
          </cell>
          <cell r="F5543">
            <v>222720</v>
          </cell>
        </row>
        <row r="5544">
          <cell r="A5544" t="str">
            <v>FILTRO SECADOR DE 1/2"</v>
          </cell>
          <cell r="B5544">
            <v>70000</v>
          </cell>
          <cell r="C5544" t="str">
            <v>UND</v>
          </cell>
          <cell r="D5544">
            <v>84000</v>
          </cell>
          <cell r="E5544">
            <v>13440</v>
          </cell>
          <cell r="F5544">
            <v>97440</v>
          </cell>
        </row>
        <row r="5545">
          <cell r="A5545" t="str">
            <v>TIME DELAY</v>
          </cell>
          <cell r="B5545">
            <v>70000</v>
          </cell>
          <cell r="C5545" t="str">
            <v>UND</v>
          </cell>
          <cell r="D5545">
            <v>84000</v>
          </cell>
          <cell r="E5545">
            <v>13440</v>
          </cell>
          <cell r="F5545">
            <v>97440</v>
          </cell>
        </row>
        <row r="5546">
          <cell r="A5546" t="str">
            <v>DIFUSORES DE SUMINISTRO (12X12) Y RETORNO EN ACRILICO</v>
          </cell>
          <cell r="B5546">
            <v>80000</v>
          </cell>
          <cell r="C5546" t="str">
            <v>UND</v>
          </cell>
          <cell r="D5546">
            <v>96000</v>
          </cell>
          <cell r="E5546">
            <v>15360</v>
          </cell>
          <cell r="F5546">
            <v>111360</v>
          </cell>
        </row>
        <row r="5547">
          <cell r="A5547" t="str">
            <v>CONDUCTOS EN PORON</v>
          </cell>
          <cell r="B5547">
            <v>1850000</v>
          </cell>
          <cell r="C5547" t="str">
            <v>GL</v>
          </cell>
          <cell r="D5547">
            <v>2220000</v>
          </cell>
          <cell r="E5547">
            <v>355200</v>
          </cell>
          <cell r="F5547">
            <v>2575200</v>
          </cell>
        </row>
        <row r="5548">
          <cell r="A5548" t="str">
            <v>EQUIPO DE AIRE ACONDICIONADO 5 TONELADAS</v>
          </cell>
          <cell r="B5548">
            <v>2000000</v>
          </cell>
          <cell r="C5548" t="str">
            <v>UND</v>
          </cell>
          <cell r="D5548">
            <v>2400000</v>
          </cell>
          <cell r="E5548">
            <v>384000</v>
          </cell>
          <cell r="F5548">
            <v>2784000</v>
          </cell>
        </row>
        <row r="5549">
          <cell r="A5549" t="str">
            <v>EQUIPO DE AIRE ACONDICIONADO 7 TONELADAS</v>
          </cell>
          <cell r="B5549">
            <v>2800000</v>
          </cell>
          <cell r="C5549" t="str">
            <v>UND</v>
          </cell>
          <cell r="D5549">
            <v>3360000</v>
          </cell>
          <cell r="E5549">
            <v>537600</v>
          </cell>
          <cell r="F5549">
            <v>3897600</v>
          </cell>
        </row>
        <row r="5550">
          <cell r="A5550" t="str">
            <v>EQUIPO DE AIRE ACONDICIONADO 10 TONELADAS</v>
          </cell>
          <cell r="B5550">
            <v>4000000</v>
          </cell>
          <cell r="C5550" t="str">
            <v>UND</v>
          </cell>
          <cell r="D5550">
            <v>4800000</v>
          </cell>
          <cell r="E5550">
            <v>768000</v>
          </cell>
          <cell r="F5550">
            <v>5568000</v>
          </cell>
        </row>
        <row r="5551">
          <cell r="F5551" t="str">
            <v xml:space="preserve"> </v>
          </cell>
        </row>
        <row r="5552">
          <cell r="A5552" t="str">
            <v>OBRA CIVIL</v>
          </cell>
          <cell r="F5552" t="str">
            <v xml:space="preserve"> </v>
          </cell>
        </row>
        <row r="5554">
          <cell r="A5554" t="str">
            <v>AGUA</v>
          </cell>
          <cell r="C5554" t="str">
            <v>LT</v>
          </cell>
          <cell r="F5554">
            <v>15</v>
          </cell>
        </row>
        <row r="5555">
          <cell r="A5555" t="str">
            <v>ARENA</v>
          </cell>
          <cell r="C5555" t="str">
            <v>M3</v>
          </cell>
          <cell r="F5555">
            <v>17000</v>
          </cell>
        </row>
        <row r="5556">
          <cell r="A5556" t="str">
            <v>CEMENTO</v>
          </cell>
          <cell r="C5556" t="str">
            <v>KG</v>
          </cell>
          <cell r="F5556">
            <v>350</v>
          </cell>
        </row>
        <row r="5557">
          <cell r="A5557" t="str">
            <v>TRITURADO</v>
          </cell>
          <cell r="C5557" t="str">
            <v>M3</v>
          </cell>
          <cell r="F5557">
            <v>80000</v>
          </cell>
        </row>
        <row r="5558">
          <cell r="A5558" t="str">
            <v>DESPERDICIO</v>
          </cell>
          <cell r="C5558" t="str">
            <v>%</v>
          </cell>
        </row>
        <row r="5559">
          <cell r="A5559" t="str">
            <v>ARCILLA</v>
          </cell>
          <cell r="C5559" t="str">
            <v>M3</v>
          </cell>
          <cell r="F5559">
            <v>12000</v>
          </cell>
        </row>
        <row r="5560">
          <cell r="A5560" t="str">
            <v>MARCO Y TAPA</v>
          </cell>
          <cell r="C5560" t="str">
            <v>UND</v>
          </cell>
          <cell r="F5560">
            <v>160000</v>
          </cell>
        </row>
        <row r="5561">
          <cell r="A5561" t="str">
            <v>LADRILLO TOLETE</v>
          </cell>
          <cell r="C5561" t="str">
            <v>UND</v>
          </cell>
          <cell r="F5561">
            <v>750</v>
          </cell>
        </row>
        <row r="5562">
          <cell r="A5562" t="str">
            <v>PAÑETE</v>
          </cell>
          <cell r="C5562" t="str">
            <v>M2</v>
          </cell>
          <cell r="F5562">
            <v>7500</v>
          </cell>
        </row>
        <row r="5563">
          <cell r="A5563" t="str">
            <v>TUBO DESAGUE 2"</v>
          </cell>
          <cell r="C5563" t="str">
            <v>ML</v>
          </cell>
          <cell r="F5563">
            <v>3500</v>
          </cell>
        </row>
        <row r="5564">
          <cell r="A5564" t="str">
            <v>MORTERO</v>
          </cell>
          <cell r="C5564" t="str">
            <v>M3</v>
          </cell>
          <cell r="F5564">
            <v>183313</v>
          </cell>
        </row>
        <row r="5565">
          <cell r="A5565" t="str">
            <v>CONCRETO DE 2500 PSI</v>
          </cell>
          <cell r="C5565" t="str">
            <v>M3</v>
          </cell>
          <cell r="F5565">
            <v>311249</v>
          </cell>
        </row>
        <row r="5566">
          <cell r="A5566" t="str">
            <v>CONCRETO DE 3000 PSI</v>
          </cell>
          <cell r="C5566" t="str">
            <v>M3</v>
          </cell>
          <cell r="F5566">
            <v>329695</v>
          </cell>
        </row>
        <row r="5567">
          <cell r="A5567" t="str">
            <v>CONCRETO POBRE 1:3:6</v>
          </cell>
          <cell r="C5567" t="str">
            <v>M3</v>
          </cell>
          <cell r="F5567">
            <v>228788</v>
          </cell>
        </row>
        <row r="5568">
          <cell r="A5568" t="str">
            <v>MINERAL ROJO</v>
          </cell>
          <cell r="C5568" t="str">
            <v>GL</v>
          </cell>
          <cell r="F5568">
            <v>300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uesto"/>
      <sheetName val="A.1.1"/>
      <sheetName val="A.1.2"/>
      <sheetName val="A.1.3"/>
      <sheetName val="A.1.4"/>
      <sheetName val="A.1.5"/>
      <sheetName val="A.1.6"/>
      <sheetName val="A.1.7"/>
      <sheetName val="A.2.1"/>
      <sheetName val="A.2.2"/>
      <sheetName val="A.3.1"/>
      <sheetName val="A.3.2"/>
      <sheetName val="A.3.3"/>
      <sheetName val="A.3.4"/>
      <sheetName val="A.3.5"/>
      <sheetName val="A.3.6"/>
      <sheetName val="A.3.7"/>
      <sheetName val="A.3.8"/>
      <sheetName val="A.3.9"/>
      <sheetName val="A.3.10"/>
      <sheetName val="A.3.11"/>
      <sheetName val="A.3.12"/>
      <sheetName val="A.3.13"/>
      <sheetName val="A.4.1"/>
      <sheetName val="A.4.2"/>
      <sheetName val="A.4.3"/>
      <sheetName val="A.4.4"/>
      <sheetName val="A.4.5"/>
      <sheetName val="A.4.6"/>
      <sheetName val="A.4.7"/>
      <sheetName val="A.5.1"/>
      <sheetName val="A.5.2"/>
      <sheetName val="A.5.3"/>
      <sheetName val="A.5.4"/>
      <sheetName val="A.5.5"/>
      <sheetName val="A.5.6"/>
      <sheetName val="A.5.7"/>
      <sheetName val="A.5.8"/>
      <sheetName val="A.5.9"/>
      <sheetName val="A.6.1"/>
      <sheetName val="A.6.2"/>
      <sheetName val="A.6.3"/>
      <sheetName val="A.6.4"/>
      <sheetName val="A.7.1"/>
      <sheetName val="A.8.1"/>
      <sheetName val="A.8.2"/>
      <sheetName val="A.8.3"/>
      <sheetName val="A.8.4"/>
      <sheetName val="A.P.U OBRA CIVIL"/>
      <sheetName val="INSUMOS"/>
    </sheetNames>
    <sheetDataSet>
      <sheetData sheetId="0"/>
      <sheetData sheetId="1">
        <row r="106">
          <cell r="F106">
            <v>227325920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ow r="2">
          <cell r="AT2" t="str">
            <v>Adaptador terminal PVC de 1 1/2"</v>
          </cell>
        </row>
        <row r="3">
          <cell r="AT3" t="str">
            <v>Adaptador terminal PVC de 1 1/4"</v>
          </cell>
        </row>
        <row r="4">
          <cell r="AT4" t="str">
            <v>Adaptador terminal PVC de 1"</v>
          </cell>
        </row>
        <row r="5">
          <cell r="AT5" t="str">
            <v>Adaptador terminal PVC de 1/2"</v>
          </cell>
        </row>
        <row r="6">
          <cell r="AT6" t="str">
            <v>Adaptador terminal PVC de 2 1/2"</v>
          </cell>
        </row>
        <row r="7">
          <cell r="AT7" t="str">
            <v>Adaptador terminal PVC de 2"</v>
          </cell>
        </row>
        <row r="8">
          <cell r="AT8" t="str">
            <v>Adaptador terminal PVC de 3"</v>
          </cell>
        </row>
        <row r="9">
          <cell r="AT9" t="str">
            <v>Adaptador terminal PVC de 3/4"</v>
          </cell>
        </row>
        <row r="10">
          <cell r="AT10" t="str">
            <v>Adaptador terminal PVC de 4"</v>
          </cell>
        </row>
        <row r="11">
          <cell r="AT11" t="str">
            <v>Aislador  de suspención de disco 6" ANS 52-1</v>
          </cell>
        </row>
        <row r="12">
          <cell r="AT12" t="str">
            <v>Aislador carrete 2 1/2" ANSI 53-1</v>
          </cell>
        </row>
        <row r="13">
          <cell r="AT13" t="str">
            <v>Aislador carrete 3" ANSI 53-2</v>
          </cell>
        </row>
        <row r="14">
          <cell r="AT14" t="str">
            <v>Aislador de barraje pequeño</v>
          </cell>
        </row>
        <row r="15">
          <cell r="AT15" t="str">
            <v>Aislador tensor 3 1/2" ANSI 54-1</v>
          </cell>
        </row>
        <row r="16">
          <cell r="AT16" t="str">
            <v>Aislador tensor 4 1/4" ANSI 54-2</v>
          </cell>
        </row>
        <row r="17">
          <cell r="AT17" t="str">
            <v>Aislador tipo pin para 13.2 KV ANSI 55-4</v>
          </cell>
        </row>
        <row r="19">
          <cell r="AT19" t="str">
            <v>Alambre de cobre tipo THW No. 10  AWG</v>
          </cell>
        </row>
        <row r="20">
          <cell r="AT20" t="str">
            <v>Alambre de cobre tipo THW No. 12  AWG</v>
          </cell>
        </row>
        <row r="21">
          <cell r="AT21" t="str">
            <v>Alambre de cobre tipo THW No. 14  AWG</v>
          </cell>
        </row>
        <row r="22">
          <cell r="AT22" t="str">
            <v>Alambre de cobre tipo THW No. 8  AWG</v>
          </cell>
        </row>
        <row r="23">
          <cell r="AT23" t="str">
            <v>Alambre desnudo No. 10 AWG</v>
          </cell>
        </row>
        <row r="24">
          <cell r="AT24" t="str">
            <v>Alambre desnudo No. 12 AWG</v>
          </cell>
        </row>
        <row r="25">
          <cell r="AT25" t="str">
            <v>Alambre desnudo No. 14 AWG</v>
          </cell>
        </row>
        <row r="26">
          <cell r="AT26" t="str">
            <v>Arandela cuadrada plana de 2x2"x 5/8"</v>
          </cell>
        </row>
        <row r="27">
          <cell r="AT27" t="str">
            <v>Arandela cuadrada plana de 4x4"x 5/8"</v>
          </cell>
        </row>
        <row r="28">
          <cell r="AT28" t="str">
            <v>Arandela de presión guaza 1/2"</v>
          </cell>
        </row>
        <row r="29">
          <cell r="AT29" t="str">
            <v>Arandela de presión guaza 5/8"</v>
          </cell>
        </row>
        <row r="30">
          <cell r="AT30" t="str">
            <v>Arandela redonda de 1/2"</v>
          </cell>
        </row>
        <row r="31">
          <cell r="AT31" t="str">
            <v>Arandela redonda de 5/8"</v>
          </cell>
        </row>
        <row r="32">
          <cell r="AT32" t="str">
            <v>Boquilla terminal para tuberia IMC 1 1/2"</v>
          </cell>
        </row>
        <row r="33">
          <cell r="AT33" t="str">
            <v>Boquilla terminal para tuberia IMC 1 1/4"</v>
          </cell>
        </row>
        <row r="34">
          <cell r="AT34" t="str">
            <v>Boquilla terminal para tuberia IMC 1"</v>
          </cell>
        </row>
        <row r="35">
          <cell r="AT35" t="str">
            <v>Boquilla terminal para tuberia IMC 1/2"</v>
          </cell>
        </row>
        <row r="36">
          <cell r="AT36" t="str">
            <v>Boquilla terminal para tuberia IMC 1/2"</v>
          </cell>
        </row>
        <row r="37">
          <cell r="AT37" t="str">
            <v>Boquilla terminal para tuberia IMC 2 1/2"</v>
          </cell>
        </row>
        <row r="38">
          <cell r="AT38" t="str">
            <v>Boquilla terminal para tuberia IMC 2"</v>
          </cell>
        </row>
        <row r="39">
          <cell r="AT39" t="str">
            <v>Boquilla terminal para tuberia IMC 3"</v>
          </cell>
        </row>
        <row r="40">
          <cell r="AT40" t="str">
            <v>Boquilla terminal para tuberia IMC 3/4"</v>
          </cell>
        </row>
        <row r="41">
          <cell r="AT41" t="str">
            <v>Boquilla terminal para tuberia IMC 4"</v>
          </cell>
        </row>
        <row r="42">
          <cell r="AT42" t="str">
            <v>Borna de ponchar estañada 1/0 AWG</v>
          </cell>
        </row>
        <row r="43">
          <cell r="AT43" t="str">
            <v>Borna de ponchar estañada 2/0 AWG</v>
          </cell>
        </row>
        <row r="44">
          <cell r="AT44" t="str">
            <v>Borna de ponchar estañada 250 AWG</v>
          </cell>
        </row>
        <row r="45">
          <cell r="AT45" t="str">
            <v>Borna de ponchar estañada 3/0 AWG</v>
          </cell>
        </row>
        <row r="46">
          <cell r="AT46" t="str">
            <v>Borna de ponchar estañada 350 AWG</v>
          </cell>
        </row>
        <row r="47">
          <cell r="AT47" t="str">
            <v>Borna de ponchar estañada 4/0 AWG</v>
          </cell>
        </row>
        <row r="48">
          <cell r="AT48" t="str">
            <v>Borna de ponchar estañada No.2 AWG</v>
          </cell>
        </row>
        <row r="49">
          <cell r="AT49" t="str">
            <v>Borna de ponchar estañada No.4 AWG</v>
          </cell>
        </row>
        <row r="50">
          <cell r="AT50" t="str">
            <v>Borna de ponchar estañada No.6 AWG</v>
          </cell>
        </row>
        <row r="51">
          <cell r="AT51" t="str">
            <v>Brazo soporte luminaria horizontal 1 1/2"x1.20 m, con collarin.</v>
          </cell>
        </row>
        <row r="52">
          <cell r="AT52" t="str">
            <v>Breaker bipolar enchufable de 2x15A, 10 KA.</v>
          </cell>
        </row>
        <row r="53">
          <cell r="AT53" t="str">
            <v>Breaker bipolar enchufable de 2x20A, 10 KA.</v>
          </cell>
        </row>
        <row r="54">
          <cell r="AT54" t="str">
            <v>Breaker bipolar enchufable de 2x30A, 10 KA.</v>
          </cell>
        </row>
        <row r="56">
          <cell r="AT56" t="str">
            <v>Breaker bipolar enchufable de 2x40A, 10 KA.</v>
          </cell>
        </row>
        <row r="57">
          <cell r="AT57" t="str">
            <v>Breaker bipolar enchufable de 2x50A, 10 KA.</v>
          </cell>
        </row>
        <row r="58">
          <cell r="AT58" t="str">
            <v>Breaker bipolar enchufable de 2x60A, 10 KA.</v>
          </cell>
        </row>
        <row r="59">
          <cell r="AT59" t="str">
            <v>Breaker bipolar enchufable de 2x70A, 10 KA.</v>
          </cell>
        </row>
        <row r="60">
          <cell r="AT60" t="str">
            <v>Breaker de riel ABB bipolar 2x10 A</v>
          </cell>
        </row>
        <row r="61">
          <cell r="AT61" t="str">
            <v>Breaker de riel ABB bipolar 2x16 A</v>
          </cell>
        </row>
        <row r="62">
          <cell r="AT62" t="str">
            <v>Breaker de riel ABB bipolar 2x20 A</v>
          </cell>
        </row>
        <row r="63">
          <cell r="AT63" t="str">
            <v>Breaker de riel ABB bipolar 2x25 A</v>
          </cell>
        </row>
        <row r="64">
          <cell r="AT64" t="str">
            <v>Breaker de riel ABB monopolar 1x10 A</v>
          </cell>
        </row>
        <row r="65">
          <cell r="AT65" t="str">
            <v>Breaker de riel ABB monopolar 1x16 A</v>
          </cell>
        </row>
        <row r="66">
          <cell r="AT66" t="str">
            <v>Breaker de riel ABB monopolar 1x25 A</v>
          </cell>
        </row>
        <row r="67">
          <cell r="AT67" t="str">
            <v>Breaker de riel ABB monopolar 1x6 A</v>
          </cell>
        </row>
        <row r="68">
          <cell r="AT68" t="str">
            <v>Breaker de riel ABB tripolar 3x16 A</v>
          </cell>
        </row>
        <row r="69">
          <cell r="AT69" t="str">
            <v>Breaker de riel ABB tripolar 3x40 A</v>
          </cell>
        </row>
        <row r="70">
          <cell r="AT70" t="str">
            <v>Breaker de riel ABB tripolar 3x50 A</v>
          </cell>
        </row>
        <row r="71">
          <cell r="AT71" t="str">
            <v>Breaker de riel ABB tripolar 3x63 A</v>
          </cell>
        </row>
        <row r="72">
          <cell r="AT72" t="str">
            <v>Breaker industrial ABB 3x10 A</v>
          </cell>
        </row>
        <row r="73">
          <cell r="AT73" t="str">
            <v>Breaker industrial graduable ABB 3x140 - 200 A, 40 KA</v>
          </cell>
        </row>
        <row r="74">
          <cell r="AT74" t="str">
            <v>Breaker industrial graduable ABB 3x175 - 250 A, 50 KA</v>
          </cell>
        </row>
        <row r="75">
          <cell r="AT75" t="str">
            <v>Breaker industrial graduable ABB 3x22.4 - 32.25 A, 25 KA</v>
          </cell>
        </row>
        <row r="76">
          <cell r="AT76" t="str">
            <v>Breaker industrial graduable ABB 3x224 - 320 A, 70 KA</v>
          </cell>
        </row>
        <row r="77">
          <cell r="AT77" t="str">
            <v>Breaker industrial graduable ABB 3x28 - 40 A, 25 KA</v>
          </cell>
        </row>
        <row r="78">
          <cell r="AT78" t="str">
            <v>Breaker industrial graduable ABB 3x35 - 50 A, 25 KA</v>
          </cell>
        </row>
        <row r="79">
          <cell r="AT79" t="str">
            <v>Breaker industrial graduable ABB 3x350 - 500 A, 70 KA</v>
          </cell>
        </row>
        <row r="80">
          <cell r="AT80" t="str">
            <v>Breaker industrial graduable ABB 3x44 - 63 A, 25 KA</v>
          </cell>
        </row>
        <row r="81">
          <cell r="AT81" t="str">
            <v>Breaker industrial graduable ABB 3x560 - 800 A, 70 KA</v>
          </cell>
        </row>
        <row r="82">
          <cell r="AT82" t="str">
            <v>Breaker industrial graduable ABB 3x70 - 100 A, 25 KA</v>
          </cell>
        </row>
        <row r="83">
          <cell r="AT83" t="str">
            <v>Breaker industrial graduable ABB 3x87 - 125 A, 25 KA</v>
          </cell>
        </row>
        <row r="84">
          <cell r="AT84" t="str">
            <v>Breaker monopolar enchufable de 15A, 10 KA.</v>
          </cell>
        </row>
        <row r="85">
          <cell r="AT85" t="str">
            <v>Breaker monopolar enchufable de 20A, 10 KA.</v>
          </cell>
        </row>
        <row r="86">
          <cell r="AT86" t="str">
            <v>Breaker monopolar enchufable de 30A, 10 KA.</v>
          </cell>
        </row>
        <row r="87">
          <cell r="AT87" t="str">
            <v>Breaker monopolar enchufable de 40A, 10 KA.</v>
          </cell>
        </row>
        <row r="88">
          <cell r="AT88" t="str">
            <v>Breaker monopolar enchufable de 50A, 10 KA.</v>
          </cell>
        </row>
        <row r="89">
          <cell r="AT89" t="str">
            <v>Breaker tripolar enchufable de 3x100A, 10 KA.</v>
          </cell>
        </row>
        <row r="90">
          <cell r="AT90" t="str">
            <v>Breaker tripolar enchufable de 3x15A, 10 KA.</v>
          </cell>
        </row>
        <row r="91">
          <cell r="AT91" t="str">
            <v>Breaker tripolar enchufable de 3x20A, 10 KA.</v>
          </cell>
        </row>
        <row r="92">
          <cell r="AT92" t="str">
            <v>Breaker tripolar enchufable de 3x30A, 10 KA.</v>
          </cell>
        </row>
        <row r="93">
          <cell r="AT93" t="str">
            <v>Breaker tripolar enchufable de 3x40A, 10 KA.</v>
          </cell>
        </row>
        <row r="94">
          <cell r="AT94" t="str">
            <v>Breaker tripolar enchufable de 3x50A, 10 KA.</v>
          </cell>
        </row>
        <row r="95">
          <cell r="AT95" t="str">
            <v>Breaker tripolar enchufable de 3x60A, 10 KA.</v>
          </cell>
        </row>
        <row r="96">
          <cell r="AT96" t="str">
            <v>Breaker tripolar enchufable de 3x70A, 10 KA.</v>
          </cell>
        </row>
        <row r="97">
          <cell r="AT97" t="str">
            <v>Cable de acero reforzado 3/8"</v>
          </cell>
        </row>
        <row r="98">
          <cell r="AT98" t="str">
            <v>Cable de acero reforzado 5/16"</v>
          </cell>
        </row>
        <row r="99">
          <cell r="AT99" t="str">
            <v>Cable de cobre encauchetado THW  1/0 AWG</v>
          </cell>
        </row>
        <row r="100">
          <cell r="AT100" t="str">
            <v>Cable de cobre encauchetado THW  2/0 AWG</v>
          </cell>
        </row>
        <row r="101">
          <cell r="AT101" t="str">
            <v>Cable de cobre encauchetado THW  3/0 AWG</v>
          </cell>
        </row>
        <row r="102">
          <cell r="AT102" t="str">
            <v>Cable de cobre encauchetado THW  4/0 AWG</v>
          </cell>
        </row>
        <row r="103">
          <cell r="AT103" t="str">
            <v>Cable de cobre encauchetado THW No. 2 AWG</v>
          </cell>
        </row>
        <row r="104">
          <cell r="AT104" t="str">
            <v>Cable de cobre encauchetado THW No. 4 AWG</v>
          </cell>
        </row>
        <row r="105">
          <cell r="AT105" t="str">
            <v>Cable de cobre encauchetado THW No. 6 AWG</v>
          </cell>
        </row>
        <row r="106">
          <cell r="AT106" t="str">
            <v>Cable de cobre encauchetado THW No. 8 AWG</v>
          </cell>
        </row>
        <row r="107">
          <cell r="AT107" t="str">
            <v>Cable de cobre encauchetado THW/THHN 250 MCM</v>
          </cell>
        </row>
        <row r="108">
          <cell r="AT108" t="str">
            <v>Cable de cobre encauchetado THW/THHN 350 MCM</v>
          </cell>
        </row>
        <row r="109">
          <cell r="AT109" t="str">
            <v>Cable desnudo  1/0 AWG</v>
          </cell>
        </row>
        <row r="110">
          <cell r="AT110" t="str">
            <v>Cable desnudo  2/0 AWG</v>
          </cell>
        </row>
        <row r="111">
          <cell r="AT111" t="str">
            <v>Cable desnudo No. 2 AWG</v>
          </cell>
        </row>
        <row r="112">
          <cell r="AT112" t="str">
            <v>Cable desnudo No. 4 AWG</v>
          </cell>
        </row>
        <row r="113">
          <cell r="AT113" t="str">
            <v>Cable desnudo No. 6 AWG</v>
          </cell>
        </row>
        <row r="114">
          <cell r="AT114" t="str">
            <v>Cable desnudo No. 8 AWG</v>
          </cell>
        </row>
        <row r="115">
          <cell r="AT115" t="str">
            <v>Cable tipo ACSR  1/0 AWG</v>
          </cell>
        </row>
        <row r="116">
          <cell r="AT116" t="str">
            <v>Cable tipo ACSR  2/0 AWG</v>
          </cell>
        </row>
        <row r="117">
          <cell r="AT117" t="str">
            <v>Cable tipo ACSR No. 2 AWG</v>
          </cell>
        </row>
        <row r="118">
          <cell r="AT118" t="str">
            <v>Cable tipo ACSR No. 4 AWG</v>
          </cell>
        </row>
        <row r="120">
          <cell r="AT120" t="str">
            <v>Caja metalica doble fondo 10 x10 cm</v>
          </cell>
        </row>
        <row r="121">
          <cell r="AT121" t="str">
            <v>Caja metalica galvanizada 2400</v>
          </cell>
        </row>
        <row r="122">
          <cell r="AT122" t="str">
            <v>Caja metálica galvanizada 5800</v>
          </cell>
        </row>
        <row r="123">
          <cell r="AT123" t="str">
            <v>Caja metálica galvanizada octogonal para roseta</v>
          </cell>
        </row>
        <row r="124">
          <cell r="AT124" t="str">
            <v>caja monofásica de 12 circuitos, barraje de 100 A, barra neutro y barra tierra</v>
          </cell>
        </row>
        <row r="125">
          <cell r="AT125" t="str">
            <v>Caja monofásica de 6 circuitos, barraje de 100 A, barra neutro y barra tierra</v>
          </cell>
        </row>
        <row r="126">
          <cell r="AT126" t="str">
            <v>Caja monofásica de 9 circuitos, barraje de 100 A, barra neutro y barra tierra</v>
          </cell>
        </row>
        <row r="127">
          <cell r="AT127" t="str">
            <v>Capacete roscado en aluminio para tuberia EMT 1 1/2"</v>
          </cell>
        </row>
        <row r="128">
          <cell r="AT128" t="str">
            <v>Capacete roscado en aluminio para tuberia EMT 1 1/4"</v>
          </cell>
        </row>
        <row r="129">
          <cell r="AT129" t="str">
            <v>Capacete roscado en aluminio para tuberia EMT 1"</v>
          </cell>
        </row>
        <row r="130">
          <cell r="AT130" t="str">
            <v>Capacete roscado en aluminio para tuberia EMT 1/2"</v>
          </cell>
        </row>
        <row r="131">
          <cell r="AT131" t="str">
            <v>Capacete roscado en aluminio para tuberia EMT 2"</v>
          </cell>
        </row>
        <row r="132">
          <cell r="AT132" t="str">
            <v>Capacete roscado en aluminio para tuberia EMT 3"</v>
          </cell>
        </row>
        <row r="133">
          <cell r="AT133" t="str">
            <v>Capacete roscado en aluminio para tuberia EMT 3/4"</v>
          </cell>
        </row>
        <row r="134">
          <cell r="AT134" t="str">
            <v>Capacete roscado en aluminio para tuberia EMT 4"</v>
          </cell>
        </row>
        <row r="135">
          <cell r="AT135" t="str">
            <v>Capacete roscado en aluminio para tuberia IMC 1 1/2"</v>
          </cell>
        </row>
        <row r="136">
          <cell r="AT136" t="str">
            <v>Capacete roscado en aluminio para tuberia IMC 1 1/4"</v>
          </cell>
        </row>
        <row r="137">
          <cell r="AT137" t="str">
            <v>Capacete roscado en aluminio para tuberia IMC 1"</v>
          </cell>
        </row>
        <row r="138">
          <cell r="AT138" t="str">
            <v>Capacete roscado en aluminio para tuberia IMC 1/2"</v>
          </cell>
        </row>
        <row r="139">
          <cell r="AT139" t="str">
            <v>Capacete roscado en aluminio para tuberia IMC 2"</v>
          </cell>
        </row>
        <row r="140">
          <cell r="AT140" t="str">
            <v>Capacete roscado en aluminio para tuberia IMC 3"</v>
          </cell>
        </row>
        <row r="141">
          <cell r="AT141" t="str">
            <v>Capacete roscado en aluminio para tuberia IMC 3/4"</v>
          </cell>
        </row>
        <row r="142">
          <cell r="AT142" t="str">
            <v>Capacete roscado en aluminio para tuberia IMC 4"</v>
          </cell>
        </row>
        <row r="143">
          <cell r="AT143" t="str">
            <v>cinta aislante 23 de 3M</v>
          </cell>
        </row>
        <row r="144">
          <cell r="AT144" t="str">
            <v>Cinta aislante 33 de 3M</v>
          </cell>
        </row>
        <row r="145">
          <cell r="AT145" t="str">
            <v>Cinta aislante rojo, amarillo, azul, vede, café de 3M</v>
          </cell>
        </row>
        <row r="146">
          <cell r="AT146" t="str">
            <v>Cinta band it en acero inoxidable 1/2"x30 m</v>
          </cell>
        </row>
        <row r="147">
          <cell r="AT147" t="str">
            <v>Cinta band it en acero inoxidable 3/4"x30 m</v>
          </cell>
        </row>
        <row r="148">
          <cell r="AT148" t="str">
            <v>Cinta band it en acero inoxidable 5/8"x30 m</v>
          </cell>
        </row>
        <row r="150">
          <cell r="AT150" t="str">
            <v>Collarin 6-8" patina 1/4" dos salida</v>
          </cell>
        </row>
        <row r="151">
          <cell r="AT151" t="str">
            <v>Collarin 6-8" patina 1/4"una salida</v>
          </cell>
        </row>
        <row r="152">
          <cell r="AT152" t="str">
            <v>Collarin 7-9" patina 1/4" dos salida</v>
          </cell>
        </row>
        <row r="153">
          <cell r="AT153" t="str">
            <v>Collarin 7-9" patina 1/4"una salida</v>
          </cell>
        </row>
        <row r="154">
          <cell r="AT154" t="str">
            <v>Collarin 8-10" patina 1/4"dos salida</v>
          </cell>
        </row>
        <row r="155">
          <cell r="AT155" t="str">
            <v>Collarin 8-10" patina 1/4"una salida</v>
          </cell>
        </row>
        <row r="156">
          <cell r="AT156" t="str">
            <v>Collarin para transformador 10-12"</v>
          </cell>
        </row>
        <row r="157">
          <cell r="AT157" t="str">
            <v>Collarin para transformador 7 -8"</v>
          </cell>
        </row>
        <row r="158">
          <cell r="AT158" t="str">
            <v>Collarin para transformador 9-10"</v>
          </cell>
        </row>
        <row r="159">
          <cell r="AT159" t="str">
            <v>Cortacircuitos de 15 KV 100A, tipo expulsión.</v>
          </cell>
        </row>
        <row r="160">
          <cell r="AT160" t="str">
            <v>Cruceta metálica galvanizada de 2 1/2"x1/4"x1.50 m</v>
          </cell>
        </row>
        <row r="161">
          <cell r="AT161" t="str">
            <v>Cruceta metálica galvanizada de 2 1/2"x1/4"x2.0 m</v>
          </cell>
        </row>
        <row r="162">
          <cell r="AT162" t="str">
            <v>Cruceta metálica galvanizada de 2 1/2"x1/4"x2.40 m</v>
          </cell>
        </row>
        <row r="163">
          <cell r="AT163" t="str">
            <v>Cruceta metálica galvanizada de 2 1/2"x1/4"x2.50 m</v>
          </cell>
        </row>
        <row r="164">
          <cell r="AT164" t="str">
            <v>Cruceta metálica galvanizada de 3"x1/4"x3.0 m</v>
          </cell>
        </row>
        <row r="165">
          <cell r="AT165" t="str">
            <v>Cruceta metálica galvanizada de 3"x1/4"x4.0 m</v>
          </cell>
        </row>
        <row r="166">
          <cell r="AT166" t="str">
            <v>CT!S 100/5 A</v>
          </cell>
        </row>
        <row r="167">
          <cell r="AT167" t="str">
            <v>CT!S 150/5 A</v>
          </cell>
        </row>
        <row r="168">
          <cell r="AT168" t="str">
            <v>CT!S 200/5 A</v>
          </cell>
        </row>
        <row r="169">
          <cell r="AT169" t="str">
            <v>CT!S 300/5 A</v>
          </cell>
        </row>
        <row r="170">
          <cell r="AT170" t="str">
            <v>CT!S 400/5 A</v>
          </cell>
        </row>
        <row r="171">
          <cell r="AT171" t="str">
            <v>CT!S 500/5 A</v>
          </cell>
        </row>
        <row r="172">
          <cell r="AT172" t="str">
            <v>CT!S 600/5 A</v>
          </cell>
        </row>
        <row r="173">
          <cell r="AT173" t="str">
            <v>Curva 90 galvanizada EMT 1 "</v>
          </cell>
        </row>
        <row r="174">
          <cell r="AT174" t="str">
            <v>Curva 90 galvanizada EMT 1 1/2"</v>
          </cell>
        </row>
        <row r="175">
          <cell r="AT175" t="str">
            <v>Curva 90 galvanizada EMT 1 1/4"</v>
          </cell>
        </row>
        <row r="176">
          <cell r="AT176" t="str">
            <v>Curva 90 galvanizada EMT 1/2"</v>
          </cell>
        </row>
        <row r="177">
          <cell r="AT177" t="str">
            <v>Curva 90 galvanizada EMT 2"</v>
          </cell>
        </row>
        <row r="178">
          <cell r="AT178" t="str">
            <v>Curva 90 galvanizada EMT 3"</v>
          </cell>
        </row>
        <row r="179">
          <cell r="AT179" t="str">
            <v>Curva 90 galvanizada EMT 3/4"</v>
          </cell>
        </row>
        <row r="180">
          <cell r="AT180" t="str">
            <v>Curva 90 galvanizada EMT 4"</v>
          </cell>
        </row>
        <row r="181">
          <cell r="AT181" t="str">
            <v>Curva 90 galvanizada IMC 1 "</v>
          </cell>
        </row>
        <row r="183">
          <cell r="AT183" t="str">
            <v>Curva 90 galvanizada IMC 1 1/2"</v>
          </cell>
        </row>
        <row r="184">
          <cell r="AT184" t="str">
            <v>Curva 90 galvanizada IMC 1 1/4"</v>
          </cell>
        </row>
        <row r="185">
          <cell r="AT185" t="str">
            <v>Curva 90 galvanizada IMC 1/2"</v>
          </cell>
        </row>
        <row r="186">
          <cell r="AT186" t="str">
            <v>Curva 90 galvanizada IMC 2"</v>
          </cell>
        </row>
        <row r="187">
          <cell r="AT187" t="str">
            <v>Curva 90 galvanizada IMC 3"</v>
          </cell>
        </row>
        <row r="188">
          <cell r="AT188" t="str">
            <v>Curva 90 galvanizada IMC 3/4"</v>
          </cell>
        </row>
        <row r="189">
          <cell r="AT189" t="str">
            <v>Curva 90 galvanizada IMC 4"</v>
          </cell>
        </row>
        <row r="190">
          <cell r="AT190" t="str">
            <v>Curva PVC de 1"</v>
          </cell>
        </row>
        <row r="191">
          <cell r="AT191" t="str">
            <v>Curva PVC de 1/2"</v>
          </cell>
        </row>
        <row r="192">
          <cell r="AT192" t="str">
            <v>Curva PVC de 2"</v>
          </cell>
        </row>
        <row r="193">
          <cell r="AT193" t="str">
            <v>Curva PVC de 3"</v>
          </cell>
        </row>
        <row r="194">
          <cell r="AT194" t="str">
            <v>Curva PVC de 4"</v>
          </cell>
        </row>
        <row r="195">
          <cell r="AT195" t="str">
            <v>Curval PVC de 1 1/2"</v>
          </cell>
        </row>
        <row r="196">
          <cell r="AT196" t="str">
            <v>Curval PVC de 1 1/4"</v>
          </cell>
        </row>
        <row r="197">
          <cell r="AT197" t="str">
            <v>Curval PVC de 2 1/2"</v>
          </cell>
        </row>
        <row r="198">
          <cell r="AT198" t="str">
            <v>Curval PVC de 3/4"</v>
          </cell>
        </row>
        <row r="199">
          <cell r="AT199" t="str">
            <v>Diagonal recta cruceta metálica de 1 1/2x3/16x0.68 m.</v>
          </cell>
        </row>
        <row r="200">
          <cell r="AT200" t="str">
            <v>Diagonal recta cruceta metálica de 1 1/2x3/16x1.10 m.</v>
          </cell>
        </row>
        <row r="201">
          <cell r="AT201" t="str">
            <v>Ducto PVC de 2"x6 m tipo DB</v>
          </cell>
        </row>
        <row r="202">
          <cell r="AT202" t="str">
            <v>Ducto PVC de 3"x6 m tipo DB</v>
          </cell>
        </row>
        <row r="203">
          <cell r="AT203" t="str">
            <v>Ducto PVC de 4"x6 m tipo DB</v>
          </cell>
        </row>
        <row r="204">
          <cell r="AT204" t="str">
            <v>Esparrago  5/8x10" 4T</v>
          </cell>
        </row>
        <row r="205">
          <cell r="AT205" t="str">
            <v>Esparrago  5/8x12" 4T</v>
          </cell>
        </row>
        <row r="206">
          <cell r="AT206" t="str">
            <v>Espigo cruceta metálica 5/8"x8"</v>
          </cell>
        </row>
        <row r="207">
          <cell r="AT207" t="str">
            <v>Grapa de retensión en acero tipo pistola 6 - 2/0 AWG</v>
          </cell>
        </row>
        <row r="208">
          <cell r="AT208" t="str">
            <v>Grapa de retensión tipo pistola aluminio 6-2/0 2 ues.</v>
          </cell>
        </row>
        <row r="209">
          <cell r="AT209" t="str">
            <v>Grapa prensora 1 1/2"x3/8"x6".</v>
          </cell>
        </row>
        <row r="210">
          <cell r="AT210" t="str">
            <v>Guarda cobos 3/8"</v>
          </cell>
        </row>
        <row r="211">
          <cell r="AT211" t="str">
            <v>Hebilla para cinta band it de 1/2"</v>
          </cell>
        </row>
        <row r="212">
          <cell r="AT212" t="str">
            <v>Hebilla para cinta band it de 3/4"</v>
          </cell>
        </row>
        <row r="213">
          <cell r="AT213" t="str">
            <v>Hebilla para cinta band it de 5/8"</v>
          </cell>
        </row>
        <row r="215">
          <cell r="AT215" t="str">
            <v>Interruptor doble con luz piloto</v>
          </cell>
        </row>
        <row r="216">
          <cell r="AT216" t="str">
            <v>Interruptor doble conmutable</v>
          </cell>
        </row>
        <row r="217">
          <cell r="AT217" t="str">
            <v>Interruptor sencillo con luz piloto</v>
          </cell>
        </row>
        <row r="218">
          <cell r="AT218" t="str">
            <v>Interruptor sencillo conmutable</v>
          </cell>
        </row>
        <row r="219">
          <cell r="AT219" t="str">
            <v>Interruptor triple con luz piloto</v>
          </cell>
        </row>
        <row r="220">
          <cell r="AT220" t="str">
            <v>Interruptor triple conmutable</v>
          </cell>
        </row>
        <row r="222">
          <cell r="AT222" t="str">
            <v>Lámpara ahorradora de 55 W</v>
          </cell>
        </row>
        <row r="223">
          <cell r="AT223" t="str">
            <v>Lámpara fluorescente electrónica 2x36W sylvania ref.0046126</v>
          </cell>
        </row>
        <row r="225">
          <cell r="AT225" t="str">
            <v>Medidor bifásico electromecánico 15-60 A/208/120V</v>
          </cell>
        </row>
        <row r="226">
          <cell r="AT226" t="str">
            <v>Medidor trifásico electromecánico 20-100 A/208/120V</v>
          </cell>
        </row>
        <row r="227">
          <cell r="AT227" t="str">
            <v>Medidor trifásico electrónico 0-5 A/208/120V</v>
          </cell>
        </row>
        <row r="229">
          <cell r="AT229" t="str">
            <v>Pararrayo de 12 KV 10 KA</v>
          </cell>
        </row>
        <row r="230">
          <cell r="AT230" t="str">
            <v>Percha tipo pesado 1 puesto.</v>
          </cell>
        </row>
        <row r="231">
          <cell r="AT231" t="str">
            <v>Percha tipo pesado 2 puesto.</v>
          </cell>
        </row>
        <row r="232">
          <cell r="AT232" t="str">
            <v>Percha tipo pesado 3 puesto.</v>
          </cell>
        </row>
        <row r="233">
          <cell r="AT233" t="str">
            <v>Percha tipo pesado 4 puesto.</v>
          </cell>
        </row>
        <row r="234">
          <cell r="AT234" t="str">
            <v>Percha tipo pesado 5 puesto.</v>
          </cell>
        </row>
        <row r="235">
          <cell r="AT235" t="str">
            <v>Perno de carreaje de 5/8"x2 1/2" 1 tuerca.</v>
          </cell>
        </row>
        <row r="236">
          <cell r="AT236" t="str">
            <v>Perno de máquina de 1/2x1 1/2".</v>
          </cell>
        </row>
        <row r="237">
          <cell r="AT237" t="str">
            <v>Perno de máquina de 5/8x10".</v>
          </cell>
        </row>
        <row r="238">
          <cell r="AT238" t="str">
            <v>Perno de máquina de 5/8x12".</v>
          </cell>
        </row>
        <row r="239">
          <cell r="AT239" t="str">
            <v>Perno de máquina de 5/8x8".</v>
          </cell>
        </row>
        <row r="240">
          <cell r="AT240" t="str">
            <v>Perno de ojo de 5/8"x6"</v>
          </cell>
        </row>
        <row r="241">
          <cell r="AT241" t="str">
            <v>Poste en concreto de 10 m 510 kgF</v>
          </cell>
        </row>
        <row r="242">
          <cell r="AT242" t="str">
            <v>Poste en concreto de 10 m 750 kgF</v>
          </cell>
        </row>
        <row r="243">
          <cell r="AT243" t="str">
            <v>Poste en concreto de 12 m 1050 kgF</v>
          </cell>
        </row>
        <row r="244">
          <cell r="AT244" t="str">
            <v>Poste en concreto de 12 m 510 kgF</v>
          </cell>
        </row>
        <row r="245">
          <cell r="AT245" t="str">
            <v>Poste en concreto de 12 m 750 kgF</v>
          </cell>
        </row>
        <row r="246">
          <cell r="AT246" t="str">
            <v>Poste en concreto de 14 m 1050 kgF</v>
          </cell>
        </row>
        <row r="247">
          <cell r="AT247" t="str">
            <v>Poste en concreto de 14 m 750 kgF</v>
          </cell>
        </row>
        <row r="248">
          <cell r="AT248" t="str">
            <v>Poste en concreto de 8 m 1050 kgF</v>
          </cell>
        </row>
        <row r="249">
          <cell r="AT249" t="str">
            <v>Poste en concreto de 8 m 510 kgF</v>
          </cell>
        </row>
        <row r="250">
          <cell r="AT250" t="str">
            <v>Poste en concreto de 8 m 750 kgF</v>
          </cell>
        </row>
        <row r="252">
          <cell r="AT252" t="str">
            <v>Reflector SHP-S 250W sylvania, ref.0039022</v>
          </cell>
        </row>
        <row r="253">
          <cell r="AT253" t="str">
            <v>Reflector SHP-S 400W sylvania, ref.0039020</v>
          </cell>
        </row>
        <row r="254">
          <cell r="AT254" t="str">
            <v>Roseta de plafon de losa 200 W</v>
          </cell>
        </row>
        <row r="255">
          <cell r="AT255" t="str">
            <v>Suplemeto metalico para caja de 10x10 ref.2400</v>
          </cell>
        </row>
        <row r="256">
          <cell r="AT256" t="str">
            <v>Tablero bifásica con puerta de 12 circuitos, barraje de 125 A, barra neutro y barra tierra</v>
          </cell>
        </row>
        <row r="257">
          <cell r="AT257" t="str">
            <v>Tablero bifásica con puerta de 12 circuitos, barraje de 125 A, barra neutro y barra tierra</v>
          </cell>
        </row>
        <row r="258">
          <cell r="AT258" t="str">
            <v>Tablero bifásica con puerta de 18 circuitos, barraje de 225 A, barra neutro y barra tierra</v>
          </cell>
        </row>
        <row r="259">
          <cell r="AT259" t="str">
            <v>Tablero bifásica con puerta de 24 circuitos, barraje de 225 A, barra neutro y barra tierra</v>
          </cell>
        </row>
        <row r="260">
          <cell r="AT260" t="str">
            <v>Tablero bifásica con puerta de 8 circuitos, barraje de 125 A, barra neutro y barra tierra</v>
          </cell>
        </row>
        <row r="261">
          <cell r="AT261" t="str">
            <v>Tablero trifásica con puerta de 12 circuitos, barraje de 225 A, barra neutro y barra tierra</v>
          </cell>
        </row>
        <row r="262">
          <cell r="AT262" t="str">
            <v>Tablero trifásica con puerta de 18 circuitos, barraje de 225 A, barra neutro y barra tierra</v>
          </cell>
        </row>
        <row r="263">
          <cell r="AT263" t="str">
            <v>Tablero trifásica con puerta de 24 circuitos, barraje de 225 A, barra neutro y barra tierra</v>
          </cell>
        </row>
        <row r="264">
          <cell r="AT264" t="str">
            <v>Tablero trifásica con puerta de 30 circuitos, barraje de 225 A, barra neutro y barra tierra</v>
          </cell>
        </row>
        <row r="265">
          <cell r="AT265" t="str">
            <v>Tablero trifásica con puerta de 42 circuitos, barraje de 225 A, barra neutro y barra tierra</v>
          </cell>
        </row>
        <row r="266">
          <cell r="AT266" t="str">
            <v>Tablero trifásica con puerta y espacio para totalizador de 12 circuitos, barraje de 225 A, barra neutro y barra tierra</v>
          </cell>
        </row>
        <row r="267">
          <cell r="AT267" t="str">
            <v>Tablero trifásica con puerta y espacio para totalizador de 18 circuitos, barraje de 225 A, barra neutro y barra tierra</v>
          </cell>
        </row>
        <row r="268">
          <cell r="AT268" t="str">
            <v>Tablero trifásica con puerta y espacio para totalizador de 24 circuitos, barraje de 225 A, barra neutro y barra tierra</v>
          </cell>
        </row>
        <row r="269">
          <cell r="AT269" t="str">
            <v>Tablero trifásica con puerta y espacio para totalizador de 30 circuitos, barraje de 225 A, barra neutro y barra tierra</v>
          </cell>
        </row>
        <row r="270">
          <cell r="AT270" t="str">
            <v>Tablero trifásica con puerta y espacio para totalizador de 42 circuitos, barraje de 225 A, barra neutro y barra tierra</v>
          </cell>
        </row>
        <row r="271">
          <cell r="AT271" t="str">
            <v>TABLEROS DE CIRCUITOS Y CAJAS</v>
          </cell>
        </row>
        <row r="272">
          <cell r="AT272" t="str">
            <v>Terminal conector  EMT 1 "</v>
          </cell>
        </row>
        <row r="273">
          <cell r="AT273" t="str">
            <v>Terminal conector  EMT 1 1/2"</v>
          </cell>
        </row>
        <row r="274">
          <cell r="AT274" t="str">
            <v>Terminal conector  EMT 1 1/4"</v>
          </cell>
        </row>
        <row r="275">
          <cell r="AT275" t="str">
            <v>Terminal conector  EMT 1/2"</v>
          </cell>
        </row>
        <row r="276">
          <cell r="AT276" t="str">
            <v>Terminal conector  EMT 2"</v>
          </cell>
        </row>
        <row r="277">
          <cell r="AT277" t="str">
            <v>Terminal conector  EMT 3"</v>
          </cell>
        </row>
        <row r="278">
          <cell r="AT278" t="str">
            <v>Terminal conector  EMT 3/4"</v>
          </cell>
        </row>
        <row r="279">
          <cell r="AT279" t="str">
            <v>Terminal conector  EMT 4"</v>
          </cell>
        </row>
        <row r="281">
          <cell r="AT281" t="str">
            <v>Terminales premoldeados tipo exterior 15 KV</v>
          </cell>
        </row>
        <row r="282">
          <cell r="AT282" t="str">
            <v>Terminales premoldeados tipo interior 15 KV</v>
          </cell>
        </row>
        <row r="283">
          <cell r="AT283" t="str">
            <v>Toma bipolar 2x20A/250V</v>
          </cell>
        </row>
        <row r="284">
          <cell r="AT284" t="str">
            <v xml:space="preserve">Toma doble común </v>
          </cell>
        </row>
        <row r="285">
          <cell r="AT285" t="str">
            <v>Toma doble con polo a tierra</v>
          </cell>
        </row>
        <row r="286">
          <cell r="AT286" t="str">
            <v>Toma doble con polo a tierra, color naranja.</v>
          </cell>
        </row>
        <row r="287">
          <cell r="AT287" t="str">
            <v>Toma doble con protección de falla a tierra GFCI</v>
          </cell>
        </row>
        <row r="288">
          <cell r="AT288" t="str">
            <v>Toma sencilla 120V</v>
          </cell>
        </row>
        <row r="289">
          <cell r="AT289" t="str">
            <v>Toma tripolar 3x20A/250V</v>
          </cell>
        </row>
        <row r="291">
          <cell r="AT291" t="str">
            <v>Transformador monofásico 10 KVA/13200/240/120 V</v>
          </cell>
        </row>
        <row r="292">
          <cell r="AT292" t="str">
            <v>Transformador monofásico 15 KVA/13200/240/120 V</v>
          </cell>
        </row>
        <row r="293">
          <cell r="AT293" t="str">
            <v>Transformador monofásico 25 KVA/13200/240/120 V</v>
          </cell>
        </row>
        <row r="294">
          <cell r="AT294" t="str">
            <v>Transformador monofásico 37,5 KVA/13200/240/120 V</v>
          </cell>
        </row>
        <row r="295">
          <cell r="AT295" t="str">
            <v>Transformador trifásico 112,5 KVA/13200/208/120 V</v>
          </cell>
        </row>
        <row r="296">
          <cell r="AT296" t="str">
            <v>Transformador trifásico 15 KVA/13200/208/120 V</v>
          </cell>
        </row>
        <row r="297">
          <cell r="AT297" t="str">
            <v>Transformador trifásico 150 KVA/13200/208/120 V</v>
          </cell>
        </row>
        <row r="298">
          <cell r="AT298" t="str">
            <v>Transformador trifásico 225 KVA/13200/208/120 V</v>
          </cell>
        </row>
        <row r="299">
          <cell r="AT299" t="str">
            <v>Transformador trifásico 30 KVA/13200/208/120 V</v>
          </cell>
        </row>
        <row r="300">
          <cell r="AT300" t="str">
            <v>Transformador trifásico 45 KVA/13200/208/120 V</v>
          </cell>
        </row>
        <row r="301">
          <cell r="AT301" t="str">
            <v>Transformador trifásico 75 KVA/13200/208/120 V</v>
          </cell>
        </row>
        <row r="303">
          <cell r="AT303" t="str">
            <v>Tuberia PVC conduit de 1 1/2"x3 m.</v>
          </cell>
        </row>
        <row r="304">
          <cell r="AT304" t="str">
            <v>Tuberia PVC conduit de 1 1/4"x3 m.</v>
          </cell>
        </row>
        <row r="305">
          <cell r="AT305" t="str">
            <v>Tuberia PVC conduit de 1"x3 m.</v>
          </cell>
        </row>
        <row r="306">
          <cell r="AT306" t="str">
            <v>Tuberia PVC conduit de 1/2"x3 m.</v>
          </cell>
        </row>
        <row r="307">
          <cell r="AT307" t="str">
            <v>Tuberia PVC conduit de 2"x3 m.</v>
          </cell>
        </row>
        <row r="308">
          <cell r="AT308" t="str">
            <v>Tuberia PVC conduit de 3/4"x3 m.</v>
          </cell>
        </row>
        <row r="310">
          <cell r="AT310" t="str">
            <v>Tubo metálico conduit galvanizado EMT 1 1/2"x3 m.</v>
          </cell>
        </row>
        <row r="311">
          <cell r="AT311" t="str">
            <v>Tubo metálico conduit galvanizado EMT 1 1/4"x3 m.</v>
          </cell>
        </row>
        <row r="312">
          <cell r="AT312" t="str">
            <v>Tubo metálico conduit galvanizado EMT 1"x3 m.</v>
          </cell>
        </row>
        <row r="314">
          <cell r="AT314" t="str">
            <v>Tubo metálico conduit galvanizado EMT 1/2"x3 m.</v>
          </cell>
        </row>
        <row r="315">
          <cell r="AT315" t="str">
            <v>Tubo metálico conduit galvanizado EMT 2 1/2"x3 m.</v>
          </cell>
        </row>
        <row r="316">
          <cell r="AT316" t="str">
            <v>Tubo metálico conduit galvanizado EMT 2"x3 m.</v>
          </cell>
        </row>
        <row r="317">
          <cell r="AT317" t="str">
            <v>Tubo metálico conduit galvanizado EMT 3"x3 m.</v>
          </cell>
        </row>
        <row r="318">
          <cell r="AT318" t="str">
            <v>Tubo metálico conduit galvanizado EMT 3/4"x3 m.</v>
          </cell>
        </row>
        <row r="319">
          <cell r="AT319" t="str">
            <v>Tubo metálico conduit galvanizado EMT 4"x3 m.</v>
          </cell>
        </row>
        <row r="320">
          <cell r="AT320" t="str">
            <v>Tubo metálico conduit galvanizado IMC 1 1/2"x3 m.</v>
          </cell>
        </row>
        <row r="321">
          <cell r="AT321" t="str">
            <v>Tubo metálico conduit galvanizado IMC 1 1/4"x3 m.</v>
          </cell>
        </row>
        <row r="322">
          <cell r="AT322" t="str">
            <v>Tubo metálico conduit galvanizado IMC 1"x3 m.</v>
          </cell>
        </row>
        <row r="323">
          <cell r="AT323" t="str">
            <v>Tubo metálico conduit galvanizado IMC 1/2"x3 m.</v>
          </cell>
        </row>
        <row r="324">
          <cell r="AT324" t="str">
            <v>Tubo metálico conduit galvanizado IMC 2 1/2"x3 m.</v>
          </cell>
        </row>
        <row r="325">
          <cell r="AT325" t="str">
            <v>Tubo metálico conduit galvanizado IMC 2"x3 m.</v>
          </cell>
        </row>
        <row r="326">
          <cell r="AT326" t="str">
            <v>Tubo metálico conduit galvanizado IMC 3"x3 m.</v>
          </cell>
        </row>
        <row r="327">
          <cell r="AT327" t="str">
            <v>Tubo metálico conduit galvanizado IMC 3/4"x3 m.</v>
          </cell>
        </row>
        <row r="328">
          <cell r="AT328" t="str">
            <v>Tubo metálico conduit galvanizado IMC 4"x3 m.</v>
          </cell>
        </row>
        <row r="329">
          <cell r="AT329" t="str">
            <v>Tuerca de ojo alargado de 5/8"</v>
          </cell>
        </row>
        <row r="330">
          <cell r="AT330" t="str">
            <v>Unión EMT 1 1/2"</v>
          </cell>
        </row>
        <row r="331">
          <cell r="AT331" t="str">
            <v>Unión EMT 1 1/4"</v>
          </cell>
        </row>
        <row r="332">
          <cell r="AT332" t="str">
            <v>Unión EMT 1/2"</v>
          </cell>
        </row>
        <row r="333">
          <cell r="AT333" t="str">
            <v>Unión EMT 2"</v>
          </cell>
        </row>
        <row r="334">
          <cell r="AT334" t="str">
            <v>Unión EMT 3"</v>
          </cell>
        </row>
        <row r="335">
          <cell r="AT335" t="str">
            <v>Unión EMT 3/4"</v>
          </cell>
        </row>
        <row r="336">
          <cell r="AT336" t="str">
            <v>Unión EMT 4"</v>
          </cell>
        </row>
        <row r="337">
          <cell r="AT337" t="str">
            <v>Varilla copper weld de 5/8"x2.4 m</v>
          </cell>
        </row>
        <row r="338">
          <cell r="AT338" t="str">
            <v>Varilla de anclaje de 5/8x1.50 m</v>
          </cell>
        </row>
        <row r="347">
          <cell r="AT347" t="str">
            <v>Varilla de anclaje de 5/8x1.80 m</v>
          </cell>
        </row>
      </sheetData>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s>
    <sheetDataSet>
      <sheetData sheetId="0">
        <row r="45">
          <cell r="B45">
            <v>1200</v>
          </cell>
        </row>
      </sheetData>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
    </sheetNames>
    <sheetDataSet>
      <sheetData sheetId="0" refreshError="1"/>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items"/>
      <sheetName val="Hoja1"/>
      <sheetName val="AMC"/>
      <sheetName val="Basico"/>
      <sheetName val="Iva"/>
      <sheetName val="Total"/>
      <sheetName val="amc_acta"/>
      <sheetName val="amc_bas"/>
      <sheetName val="amc_iva"/>
      <sheetName val="amc_total"/>
      <sheetName val="amc_anticip"/>
      <sheetName val="aCCIDENTES%20DE%201995%20-%2019"/>
      <sheetName val="#¡REF"/>
      <sheetName val="\a  aaInformación GRUPO 4\A MIn"/>
      <sheetName val="aCCIDENTES DE 1995 - 1996.xls"/>
      <sheetName val="ACTA DE MODIFICACION  (2)"/>
      <sheetName val="CONT_ADI"/>
      <sheetName val="INDICMICROEMP"/>
      <sheetName val="Datos"/>
      <sheetName val="MATERIALES"/>
      <sheetName val="Datos Básicos"/>
      <sheetName val="SALARIOS"/>
      <sheetName val="Informacion"/>
      <sheetName val="SUB APU"/>
      <sheetName val="Informe"/>
      <sheetName val="Seguim-16"/>
      <sheetName val="INV"/>
      <sheetName val="AASHTO"/>
      <sheetName val="PESOS"/>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CIDENTES%20DE%201995%20-%2019"/>
      <sheetName val="#¡REF"/>
      <sheetName val="ACTA DE MODIFICACION  (2)"/>
      <sheetName val="CONT_ADI"/>
      <sheetName val="otros"/>
      <sheetName val="PRESUPUESTO"/>
      <sheetName val="Informe"/>
      <sheetName val="Seguim-16"/>
      <sheetName val="Informacion"/>
      <sheetName val="INDICMICROEMP"/>
      <sheetName val="\a  aaInformación GRUPO 4\A MIn"/>
      <sheetName val="Datos"/>
      <sheetName val="MATERIALES"/>
      <sheetName val="Datos Básicos"/>
      <sheetName val="SALARIOS"/>
      <sheetName val="SUB APU"/>
      <sheetName val="INV"/>
      <sheetName val="AASHTO"/>
      <sheetName val="PESOS"/>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nsidades"/>
      <sheetName val="INDICE"/>
      <sheetName val="Materiales"/>
      <sheetName val="Equipo"/>
      <sheetName val="Otro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7"/>
      <sheetName val="631.1"/>
      <sheetName val="632.1"/>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
      <sheetName val="673.1 "/>
      <sheetName val="673.2 "/>
      <sheetName val="673.3"/>
      <sheetName val="674.1"/>
      <sheetName val="674.2"/>
      <sheetName val="680.1 "/>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s>
    <sheetDataSet>
      <sheetData sheetId="0">
        <row r="17">
          <cell r="B17">
            <v>9000</v>
          </cell>
        </row>
        <row r="19">
          <cell r="B19">
            <v>15000</v>
          </cell>
        </row>
        <row r="40">
          <cell r="B40">
            <v>5700</v>
          </cell>
        </row>
        <row r="41">
          <cell r="B41">
            <v>6700</v>
          </cell>
        </row>
        <row r="43">
          <cell r="B43">
            <v>67180</v>
          </cell>
        </row>
      </sheetData>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Var Summary page"/>
      <sheetName val="Chart1"/>
      <sheetName val="Cover"/>
      <sheetName val="FCF Cht"/>
      <sheetName val="Summary page"/>
      <sheetName val="Index"/>
      <sheetName val="PV -JV"/>
      <sheetName val="NPV Summary"/>
      <sheetName val="Price"/>
      <sheetName val="Cost Summ"/>
      <sheetName val="Economic  Graphs"/>
      <sheetName val="Tax workings"/>
      <sheetName val="Sensitivities"/>
      <sheetName val="Tax summary"/>
      <sheetName val="Quantity Graphs"/>
      <sheetName val="Deprec"/>
      <sheetName val="Coal Stocks &amp; Wkg Cap"/>
      <sheetName val="Total Cap"/>
      <sheetName val="Other Cap"/>
      <sheetName val="Repl Cap"/>
      <sheetName val="Repl Cap - Contractor"/>
      <sheetName val="Init Cap"/>
      <sheetName val="Init Cap - Contractor"/>
      <sheetName val="Init"/>
      <sheetName val="Repl"/>
      <sheetName val="Total Op Costs"/>
      <sheetName val="Other Op Costs"/>
      <sheetName val="Other Op Costs-Security"/>
      <sheetName val="Blasting"/>
      <sheetName val="Contractors"/>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Roster"/>
      <sheetName val="Utilisation"/>
      <sheetName val="Fleet"/>
      <sheetName val="Combined Schedule Summary"/>
      <sheetName val="Waste Sched"/>
      <sheetName val="Coal Sched"/>
      <sheetName val="Paste In Utilisation"/>
      <sheetName val="Paste in Roster"/>
      <sheetName val="Paste In Fleet"/>
      <sheetName val="Equip Data"/>
      <sheetName val="Depr VAT Plan Vallejo - Prodeco"/>
      <sheetName val="Summary"/>
      <sheetName val="Port &amp; HO Costs"/>
      <sheetName val="NOTES"/>
      <sheetName val="Updated CAPEX"/>
      <sheetName val="Not Used ------&gt;"/>
      <sheetName val="Nom IS&amp;BS"/>
      <sheetName val="Update_Header_Footer"/>
      <sheetName val="BASE DE DATOS ORIG"/>
    </sheetNames>
    <sheetDataSet>
      <sheetData sheetId="0" refreshError="1"/>
      <sheetData sheetId="1" refreshError="1"/>
      <sheetData sheetId="2" refreshError="1"/>
      <sheetData sheetId="3" refreshError="1"/>
      <sheetData sheetId="4" refreshError="1"/>
      <sheetData sheetId="5" refreshError="1"/>
      <sheetData sheetId="6" refreshError="1">
        <row r="62">
          <cell r="U62">
            <v>1.5</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didas"/>
      <sheetName val="Curva-sistema"/>
      <sheetName val="Curva.bomba"/>
      <sheetName val="Datos-Gráfica-Apartada"/>
      <sheetName val="Gráf.-Apartada-01"/>
      <sheetName val="Datos Garavito"/>
      <sheetName val="Gráfica Garavito"/>
      <sheetName val="ESTADO VÍA-CRIT.TECNICO"/>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MATRIZ PRESUP.obra PP127"/>
      <sheetName val="MATRIZ PRESUP.REDES PP127"/>
      <sheetName val="MATRIZ CANT. OBRA"/>
      <sheetName val="COSTOS OFICIN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sheetName val="PU (2)"/>
      <sheetName val="RESUMEN"/>
      <sheetName val="PRECIOS"/>
      <sheetName val="fotos"/>
    </sheetNames>
    <sheetDataSet>
      <sheetData sheetId="0"/>
      <sheetData sheetId="1"/>
      <sheetData sheetId="2"/>
      <sheetData sheetId="3"/>
      <sheetData sheetId="4"/>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DIF"/>
      <sheetName val="PRECIOS R"/>
      <sheetName val="P"/>
      <sheetName val="P INTERV."/>
      <sheetName val="CD"/>
      <sheetName val="1.1"/>
      <sheetName val="1.2"/>
      <sheetName val="1.3"/>
      <sheetName val="1.4"/>
      <sheetName val="1.5"/>
      <sheetName val="1.6"/>
      <sheetName val="2.1"/>
      <sheetName val="2.2"/>
      <sheetName val="2.3"/>
      <sheetName val="2.4"/>
      <sheetName val="2.5"/>
      <sheetName val="3.1"/>
      <sheetName val="3.2"/>
      <sheetName val="3.3"/>
      <sheetName val="3.4"/>
      <sheetName val="3.5"/>
      <sheetName val="3.6"/>
      <sheetName val="4.1"/>
      <sheetName val="4.2"/>
      <sheetName val="4.3"/>
      <sheetName val="4.4"/>
      <sheetName val="5.1"/>
      <sheetName val="5.2"/>
      <sheetName val="6.1"/>
      <sheetName val="6.2"/>
      <sheetName val="6.3"/>
      <sheetName val="6.4"/>
      <sheetName val="6.5"/>
      <sheetName val="6.6"/>
      <sheetName val="6.7"/>
      <sheetName val="7.1"/>
      <sheetName val="7.2"/>
      <sheetName val="7.3"/>
      <sheetName val="8.1"/>
      <sheetName val="8.2"/>
      <sheetName val="9.1"/>
      <sheetName val="10.1"/>
      <sheetName val="10.2"/>
      <sheetName val="10.3"/>
      <sheetName val="10.4"/>
      <sheetName val="10.5"/>
      <sheetName val="10.6"/>
      <sheetName val="11.1"/>
      <sheetName val="12.1"/>
      <sheetName val="12.2"/>
      <sheetName val="12.3"/>
      <sheetName val="13.1"/>
      <sheetName val="13.2"/>
      <sheetName val="13.3"/>
      <sheetName val="M 1-4"/>
      <sheetName val="CTO 3000"/>
      <sheetName val="CTO 2500"/>
      <sheetName val="CRONOGRAMA"/>
      <sheetName val="CANT CTO"/>
      <sheetName val="CANT"/>
      <sheetName val="pedido"/>
      <sheetName val="CANT VIGAA"/>
      <sheetName val="CANT COL"/>
      <sheetName val="cnuc"/>
      <sheetName val="13.3 (2)"/>
    </sheetNames>
    <sheetDataSet>
      <sheetData sheetId="0"/>
      <sheetData sheetId="1" refreshError="1"/>
      <sheetData sheetId="2">
        <row r="1">
          <cell r="A1" t="str">
            <v>MATERIALES</v>
          </cell>
        </row>
        <row r="2">
          <cell r="A2" t="str">
            <v>CODIGO</v>
          </cell>
          <cell r="B2" t="str">
            <v>DESCRIPCION</v>
          </cell>
          <cell r="C2" t="str">
            <v>UND</v>
          </cell>
          <cell r="D2" t="str">
            <v>PRECIO</v>
          </cell>
        </row>
        <row r="3">
          <cell r="A3">
            <v>1</v>
          </cell>
          <cell r="B3" t="str">
            <v>PUNTILLA 1 A 3"</v>
          </cell>
          <cell r="C3" t="str">
            <v>KG</v>
          </cell>
          <cell r="D3">
            <v>1500</v>
          </cell>
        </row>
        <row r="4">
          <cell r="A4">
            <v>2</v>
          </cell>
          <cell r="B4" t="str">
            <v>ALAMBRE NEGRO No 18</v>
          </cell>
          <cell r="C4" t="str">
            <v>KG</v>
          </cell>
          <cell r="D4">
            <v>2000</v>
          </cell>
        </row>
        <row r="5">
          <cell r="A5">
            <v>3</v>
          </cell>
          <cell r="B5" t="str">
            <v>POLIN</v>
          </cell>
          <cell r="C5" t="str">
            <v>ML</v>
          </cell>
          <cell r="D5">
            <v>1500</v>
          </cell>
        </row>
        <row r="6">
          <cell r="A6">
            <v>4</v>
          </cell>
          <cell r="B6" t="str">
            <v>CEMENTO</v>
          </cell>
          <cell r="C6" t="str">
            <v>KG</v>
          </cell>
          <cell r="D6">
            <v>280</v>
          </cell>
        </row>
        <row r="7">
          <cell r="A7">
            <v>5</v>
          </cell>
          <cell r="B7" t="str">
            <v xml:space="preserve">ARENA </v>
          </cell>
          <cell r="C7" t="str">
            <v>M³</v>
          </cell>
          <cell r="D7">
            <v>20000</v>
          </cell>
        </row>
        <row r="8">
          <cell r="A8">
            <v>6</v>
          </cell>
          <cell r="B8" t="str">
            <v>GRAVILLA TRITURADA</v>
          </cell>
          <cell r="C8" t="str">
            <v>M³</v>
          </cell>
          <cell r="D8">
            <v>54000</v>
          </cell>
        </row>
        <row r="9">
          <cell r="A9">
            <v>7</v>
          </cell>
          <cell r="B9" t="str">
            <v>AGUA</v>
          </cell>
          <cell r="C9" t="str">
            <v>LT</v>
          </cell>
          <cell r="D9">
            <v>5</v>
          </cell>
        </row>
        <row r="10">
          <cell r="A10">
            <v>8</v>
          </cell>
          <cell r="B10" t="str">
            <v xml:space="preserve">RECEBO </v>
          </cell>
          <cell r="C10" t="str">
            <v>M³</v>
          </cell>
          <cell r="D10">
            <v>16000</v>
          </cell>
        </row>
        <row r="11">
          <cell r="A11">
            <v>9</v>
          </cell>
          <cell r="B11" t="str">
            <v>HIERRO No 5</v>
          </cell>
          <cell r="C11" t="str">
            <v>KG</v>
          </cell>
          <cell r="D11">
            <v>2200</v>
          </cell>
        </row>
        <row r="12">
          <cell r="A12">
            <v>10</v>
          </cell>
          <cell r="B12" t="str">
            <v>HIERRO DE 3/8</v>
          </cell>
          <cell r="C12" t="str">
            <v>KG</v>
          </cell>
          <cell r="D12">
            <v>2200</v>
          </cell>
        </row>
        <row r="13">
          <cell r="A13">
            <v>11</v>
          </cell>
          <cell r="B13" t="str">
            <v>MALLA ELECTROSOLDADA Q2</v>
          </cell>
          <cell r="C13" t="str">
            <v>Und</v>
          </cell>
          <cell r="D13">
            <v>43000</v>
          </cell>
        </row>
        <row r="14">
          <cell r="A14">
            <v>12</v>
          </cell>
          <cell r="B14" t="str">
            <v>PHR C160*60-19 INCLUIDO TRANSPORTE</v>
          </cell>
          <cell r="C14" t="str">
            <v>Und</v>
          </cell>
          <cell r="D14">
            <v>140000</v>
          </cell>
        </row>
        <row r="15">
          <cell r="A15">
            <v>13</v>
          </cell>
          <cell r="B15" t="str">
            <v>PHR C120*60-12 INCLUIDO TRANSPORTE</v>
          </cell>
          <cell r="C15" t="str">
            <v>Und</v>
          </cell>
          <cell r="D15">
            <v>70000</v>
          </cell>
        </row>
        <row r="16">
          <cell r="A16">
            <v>14</v>
          </cell>
          <cell r="B16" t="str">
            <v>PHR C160*60-25 INCLUIDO TRANSPORTE</v>
          </cell>
          <cell r="C16" t="str">
            <v>Und</v>
          </cell>
          <cell r="D16">
            <v>145000</v>
          </cell>
        </row>
        <row r="17">
          <cell r="A17">
            <v>15</v>
          </cell>
          <cell r="B17" t="str">
            <v>SOLDADURA ESPECIAL PARA PERFILERIA ACESCO</v>
          </cell>
          <cell r="C17" t="str">
            <v>KG</v>
          </cell>
          <cell r="D17">
            <v>6000</v>
          </cell>
        </row>
        <row r="18">
          <cell r="A18">
            <v>16</v>
          </cell>
          <cell r="B18" t="str">
            <v>PERNOS DE ANCLAJE CON GANCHO D=1/2</v>
          </cell>
          <cell r="C18" t="str">
            <v>Und</v>
          </cell>
          <cell r="D18">
            <v>3000</v>
          </cell>
        </row>
        <row r="19">
          <cell r="A19">
            <v>17</v>
          </cell>
          <cell r="B19" t="str">
            <v>PLACA BASE EN LAMINA DE 1/8"</v>
          </cell>
          <cell r="C19" t="str">
            <v>Und</v>
          </cell>
          <cell r="D19">
            <v>12000</v>
          </cell>
        </row>
        <row r="20">
          <cell r="A20">
            <v>18</v>
          </cell>
          <cell r="B20" t="str">
            <v>LADRILLO TOLETE</v>
          </cell>
          <cell r="C20" t="str">
            <v>Und</v>
          </cell>
          <cell r="D20">
            <v>240</v>
          </cell>
        </row>
        <row r="21">
          <cell r="A21">
            <v>19</v>
          </cell>
          <cell r="B21" t="str">
            <v>BLOQUE No 5 HUECO 12X20X30</v>
          </cell>
          <cell r="C21" t="str">
            <v>Und</v>
          </cell>
          <cell r="D21">
            <v>670</v>
          </cell>
        </row>
        <row r="22">
          <cell r="A22">
            <v>20</v>
          </cell>
          <cell r="B22" t="str">
            <v>ARENA FINA</v>
          </cell>
          <cell r="C22" t="str">
            <v>M³</v>
          </cell>
          <cell r="D22">
            <v>20000</v>
          </cell>
        </row>
        <row r="23">
          <cell r="A23">
            <v>21</v>
          </cell>
          <cell r="B23" t="str">
            <v>MALLA GALLINERO</v>
          </cell>
          <cell r="C23" t="str">
            <v>M²</v>
          </cell>
          <cell r="D23">
            <v>1250</v>
          </cell>
        </row>
        <row r="24">
          <cell r="A24">
            <v>22</v>
          </cell>
          <cell r="B24" t="str">
            <v>LAMINA COLL ROLL CAL 18</v>
          </cell>
          <cell r="C24" t="str">
            <v>M2</v>
          </cell>
          <cell r="D24">
            <v>19000</v>
          </cell>
        </row>
        <row r="25">
          <cell r="A25">
            <v>23</v>
          </cell>
          <cell r="B25" t="str">
            <v>MANIJA DE LUJO</v>
          </cell>
          <cell r="C25" t="str">
            <v>Und.</v>
          </cell>
          <cell r="D25">
            <v>3200</v>
          </cell>
        </row>
        <row r="26">
          <cell r="A26">
            <v>24</v>
          </cell>
          <cell r="B26" t="str">
            <v>CHAPA DOBLE</v>
          </cell>
          <cell r="C26" t="str">
            <v>Und.</v>
          </cell>
          <cell r="D26">
            <v>25000</v>
          </cell>
        </row>
        <row r="27">
          <cell r="A27">
            <v>25</v>
          </cell>
          <cell r="B27" t="str">
            <v>BISAGRA</v>
          </cell>
          <cell r="C27" t="str">
            <v>Und.</v>
          </cell>
          <cell r="D27">
            <v>1000</v>
          </cell>
        </row>
        <row r="28">
          <cell r="A28">
            <v>26</v>
          </cell>
          <cell r="B28" t="str">
            <v>ANTICORROSIVO</v>
          </cell>
          <cell r="C28" t="str">
            <v>GAL</v>
          </cell>
          <cell r="D28">
            <v>22000</v>
          </cell>
        </row>
        <row r="29">
          <cell r="A29">
            <v>27</v>
          </cell>
          <cell r="B29" t="str">
            <v>MEDALLON DE LUJO</v>
          </cell>
          <cell r="C29" t="str">
            <v>Und.</v>
          </cell>
          <cell r="D29">
            <v>2500</v>
          </cell>
        </row>
        <row r="30">
          <cell r="A30">
            <v>28</v>
          </cell>
          <cell r="B30" t="str">
            <v>MASILLA</v>
          </cell>
          <cell r="C30" t="str">
            <v>GAL</v>
          </cell>
          <cell r="D30">
            <v>17000</v>
          </cell>
        </row>
        <row r="31">
          <cell r="A31">
            <v>29</v>
          </cell>
          <cell r="B31" t="str">
            <v>SOLADURA WA 6023</v>
          </cell>
          <cell r="C31" t="str">
            <v>KL</v>
          </cell>
          <cell r="D31">
            <v>7000</v>
          </cell>
        </row>
        <row r="32">
          <cell r="A32">
            <v>30</v>
          </cell>
          <cell r="B32" t="str">
            <v>PASADOR PARA PUERTA</v>
          </cell>
          <cell r="C32" t="str">
            <v>Und.</v>
          </cell>
          <cell r="D32">
            <v>4100</v>
          </cell>
        </row>
        <row r="33">
          <cell r="A33">
            <v>31</v>
          </cell>
          <cell r="B33" t="str">
            <v>GASOLINA</v>
          </cell>
          <cell r="C33" t="str">
            <v>GAL</v>
          </cell>
          <cell r="D33">
            <v>5000</v>
          </cell>
        </row>
        <row r="34">
          <cell r="A34">
            <v>32</v>
          </cell>
          <cell r="B34" t="str">
            <v>PINTURA EN ESMALTE</v>
          </cell>
          <cell r="C34" t="str">
            <v>GAL</v>
          </cell>
          <cell r="D34">
            <v>39600</v>
          </cell>
        </row>
        <row r="35">
          <cell r="A35">
            <v>33</v>
          </cell>
          <cell r="B35" t="str">
            <v>BASCULANTE TIPO MARIPOSA</v>
          </cell>
          <cell r="C35" t="str">
            <v>Und</v>
          </cell>
          <cell r="D35">
            <v>600</v>
          </cell>
        </row>
        <row r="36">
          <cell r="A36">
            <v>34</v>
          </cell>
          <cell r="B36" t="str">
            <v>VENTANA CUADRADA (0.50X0.50) INCLUYE VIDRIO</v>
          </cell>
          <cell r="C36" t="str">
            <v>Und</v>
          </cell>
          <cell r="D36">
            <v>90000</v>
          </cell>
        </row>
        <row r="37">
          <cell r="A37">
            <v>35</v>
          </cell>
          <cell r="B37" t="str">
            <v>TEJA TERMOACUSTIC + CABELLETE</v>
          </cell>
          <cell r="C37" t="str">
            <v>M2</v>
          </cell>
          <cell r="D37">
            <v>24000</v>
          </cell>
        </row>
        <row r="38">
          <cell r="A38">
            <v>36</v>
          </cell>
          <cell r="B38" t="str">
            <v>TORNILLO FIJA ALA</v>
          </cell>
          <cell r="C38" t="str">
            <v>Und.</v>
          </cell>
          <cell r="D38">
            <v>350</v>
          </cell>
        </row>
        <row r="39">
          <cell r="A39">
            <v>37</v>
          </cell>
          <cell r="B39" t="str">
            <v>TORNILLO AUTOPERFORANTE</v>
          </cell>
          <cell r="C39" t="str">
            <v>Und.</v>
          </cell>
          <cell r="D39">
            <v>300</v>
          </cell>
        </row>
        <row r="40">
          <cell r="A40">
            <v>38</v>
          </cell>
          <cell r="B40" t="str">
            <v>GRANIPLAST</v>
          </cell>
          <cell r="C40" t="str">
            <v>KG</v>
          </cell>
          <cell r="D40">
            <v>1200</v>
          </cell>
        </row>
        <row r="41">
          <cell r="A41">
            <v>39</v>
          </cell>
          <cell r="B41" t="str">
            <v>GRANITO #2</v>
          </cell>
          <cell r="C41" t="str">
            <v>BT</v>
          </cell>
          <cell r="D41">
            <v>6000</v>
          </cell>
        </row>
        <row r="42">
          <cell r="A42">
            <v>40</v>
          </cell>
          <cell r="B42" t="str">
            <v>TUBERIA PVC 4" SANITARIA</v>
          </cell>
          <cell r="C42" t="str">
            <v>ML</v>
          </cell>
          <cell r="D42">
            <v>4870</v>
          </cell>
        </row>
        <row r="43">
          <cell r="A43">
            <v>41</v>
          </cell>
          <cell r="B43" t="str">
            <v>ACCESORIOS</v>
          </cell>
          <cell r="C43" t="str">
            <v>Und</v>
          </cell>
          <cell r="D43">
            <v>2500</v>
          </cell>
        </row>
        <row r="44">
          <cell r="A44">
            <v>42</v>
          </cell>
          <cell r="B44" t="str">
            <v>CANALETA ACESCO 90X12</v>
          </cell>
          <cell r="C44" t="str">
            <v>ML</v>
          </cell>
          <cell r="D44">
            <v>20625</v>
          </cell>
        </row>
        <row r="45">
          <cell r="A45">
            <v>43</v>
          </cell>
          <cell r="B45" t="str">
            <v>TUBOS FLUORESENTES 1.80 m</v>
          </cell>
          <cell r="C45" t="str">
            <v>Und.</v>
          </cell>
          <cell r="D45">
            <v>5000</v>
          </cell>
        </row>
        <row r="46">
          <cell r="A46">
            <v>44</v>
          </cell>
          <cell r="B46" t="str">
            <v>BALASTRA</v>
          </cell>
          <cell r="C46" t="str">
            <v>Und.</v>
          </cell>
          <cell r="D46">
            <v>27000</v>
          </cell>
        </row>
        <row r="47">
          <cell r="A47">
            <v>45</v>
          </cell>
          <cell r="B47" t="str">
            <v>FOCKER</v>
          </cell>
          <cell r="C47" t="str">
            <v>Und.</v>
          </cell>
          <cell r="D47">
            <v>1100</v>
          </cell>
        </row>
        <row r="48">
          <cell r="A48">
            <v>46</v>
          </cell>
          <cell r="B48" t="str">
            <v>ALAMBRE TW #12</v>
          </cell>
          <cell r="C48" t="str">
            <v>ML</v>
          </cell>
          <cell r="D48">
            <v>600</v>
          </cell>
        </row>
        <row r="49">
          <cell r="A49">
            <v>47</v>
          </cell>
          <cell r="B49" t="str">
            <v>TUBO CONDUIT PVC 1/2"</v>
          </cell>
          <cell r="C49" t="str">
            <v>ML</v>
          </cell>
          <cell r="D49">
            <v>1100</v>
          </cell>
        </row>
        <row r="50">
          <cell r="A50">
            <v>48</v>
          </cell>
          <cell r="B50" t="str">
            <v>CAJILLA TACOS</v>
          </cell>
          <cell r="C50" t="str">
            <v>Und.</v>
          </cell>
          <cell r="D50">
            <v>7000</v>
          </cell>
        </row>
        <row r="51">
          <cell r="A51">
            <v>49</v>
          </cell>
          <cell r="B51" t="str">
            <v>INTERRUPTORES</v>
          </cell>
          <cell r="C51" t="str">
            <v>Und.</v>
          </cell>
          <cell r="D51">
            <v>2900</v>
          </cell>
        </row>
        <row r="52">
          <cell r="A52">
            <v>50</v>
          </cell>
          <cell r="B52" t="str">
            <v>VARILLA DE COBRE DE 1.80M D= 1/2"</v>
          </cell>
          <cell r="C52" t="str">
            <v>Und</v>
          </cell>
          <cell r="D52">
            <v>40000</v>
          </cell>
        </row>
        <row r="53">
          <cell r="A53">
            <v>51</v>
          </cell>
          <cell r="B53" t="str">
            <v>ALAMBRE COBRE No 10</v>
          </cell>
          <cell r="C53" t="str">
            <v>ML</v>
          </cell>
          <cell r="D53">
            <v>1100</v>
          </cell>
        </row>
        <row r="54">
          <cell r="A54">
            <v>52</v>
          </cell>
          <cell r="B54" t="str">
            <v xml:space="preserve">ACOMETIDA EXTERNA </v>
          </cell>
          <cell r="C54" t="str">
            <v>GL</v>
          </cell>
          <cell r="D54">
            <v>500000</v>
          </cell>
        </row>
        <row r="55">
          <cell r="A55">
            <v>53</v>
          </cell>
          <cell r="B55" t="str">
            <v xml:space="preserve">CANALETA EN LAMINA GALVANIZADA  0.25X0.35M, INCLUYE ANGULO Y SUPLEMENTO </v>
          </cell>
          <cell r="C55" t="str">
            <v>ML</v>
          </cell>
          <cell r="D55">
            <v>90000</v>
          </cell>
        </row>
        <row r="56">
          <cell r="A56">
            <v>54</v>
          </cell>
          <cell r="B56" t="str">
            <v>ANGULO DE 2 1/2" X 3/16"</v>
          </cell>
          <cell r="C56" t="str">
            <v>ML</v>
          </cell>
          <cell r="D56">
            <v>71000</v>
          </cell>
        </row>
        <row r="57">
          <cell r="A57">
            <v>55</v>
          </cell>
          <cell r="B57" t="str">
            <v>NIPLE GALVANIZADO 1/2"</v>
          </cell>
          <cell r="C57" t="str">
            <v>Und</v>
          </cell>
          <cell r="D57">
            <v>600</v>
          </cell>
        </row>
        <row r="58">
          <cell r="A58">
            <v>56</v>
          </cell>
          <cell r="B58" t="str">
            <v>DILATACION EN VIDRIO</v>
          </cell>
          <cell r="C58" t="str">
            <v>ML</v>
          </cell>
          <cell r="D58">
            <v>200</v>
          </cell>
        </row>
        <row r="59">
          <cell r="A59">
            <v>57</v>
          </cell>
          <cell r="B59" t="str">
            <v>ESTUCO PLASTICO PARA INTERIORES</v>
          </cell>
          <cell r="C59" t="str">
            <v>Gal</v>
          </cell>
          <cell r="D59">
            <v>12500</v>
          </cell>
        </row>
        <row r="60">
          <cell r="A60">
            <v>58</v>
          </cell>
          <cell r="B60" t="str">
            <v>VINILO VINILTEX TIPO I</v>
          </cell>
          <cell r="C60" t="str">
            <v>GaL</v>
          </cell>
          <cell r="D60">
            <v>41500</v>
          </cell>
        </row>
        <row r="61">
          <cell r="A61">
            <v>59</v>
          </cell>
          <cell r="B61" t="str">
            <v>MORTERO 1:4</v>
          </cell>
          <cell r="C61" t="str">
            <v>M³</v>
          </cell>
          <cell r="D61">
            <v>234731</v>
          </cell>
        </row>
        <row r="62">
          <cell r="A62">
            <v>60</v>
          </cell>
          <cell r="B62" t="str">
            <v>BALDOSA DUROPISO MANCESA  30X30</v>
          </cell>
          <cell r="C62" t="str">
            <v>M²</v>
          </cell>
          <cell r="D62">
            <v>20500</v>
          </cell>
        </row>
        <row r="63">
          <cell r="A63">
            <v>61</v>
          </cell>
          <cell r="B63" t="str">
            <v>CEMENTO BLANCO</v>
          </cell>
          <cell r="C63" t="str">
            <v>KG</v>
          </cell>
          <cell r="D63">
            <v>970</v>
          </cell>
        </row>
        <row r="64">
          <cell r="A64">
            <v>62</v>
          </cell>
          <cell r="B64" t="str">
            <v>CONCRETO DE 3000 PSI</v>
          </cell>
          <cell r="C64" t="str">
            <v>M³</v>
          </cell>
          <cell r="D64">
            <v>297750</v>
          </cell>
        </row>
        <row r="65">
          <cell r="A65">
            <v>63</v>
          </cell>
          <cell r="B65" t="str">
            <v>PROCTOR MODIFICADO</v>
          </cell>
          <cell r="C65" t="str">
            <v>Und</v>
          </cell>
          <cell r="D65">
            <v>70000</v>
          </cell>
        </row>
        <row r="66">
          <cell r="A66">
            <v>64</v>
          </cell>
          <cell r="B66" t="str">
            <v>ENSAYO DE LABORATORIO</v>
          </cell>
          <cell r="C66" t="str">
            <v>M³</v>
          </cell>
          <cell r="D66">
            <v>3500</v>
          </cell>
        </row>
        <row r="67">
          <cell r="A67">
            <v>65</v>
          </cell>
          <cell r="B67" t="str">
            <v>TUBERIA PRESION PVC 1/2"</v>
          </cell>
          <cell r="C67" t="str">
            <v>ML</v>
          </cell>
          <cell r="D67">
            <v>1150</v>
          </cell>
        </row>
        <row r="68">
          <cell r="A68">
            <v>66</v>
          </cell>
          <cell r="B68" t="str">
            <v>ADAPTADOR MACHO 1/2</v>
          </cell>
          <cell r="C68" t="str">
            <v>Und</v>
          </cell>
          <cell r="D68">
            <v>300</v>
          </cell>
        </row>
        <row r="69">
          <cell r="A69">
            <v>67</v>
          </cell>
          <cell r="B69" t="str">
            <v>CODO PVC 1/2"</v>
          </cell>
          <cell r="C69" t="str">
            <v>Und</v>
          </cell>
          <cell r="D69">
            <v>300</v>
          </cell>
        </row>
        <row r="70">
          <cell r="A70">
            <v>68</v>
          </cell>
          <cell r="B70" t="str">
            <v>TEE GALVANIZADA DE 1/2"</v>
          </cell>
          <cell r="C70" t="str">
            <v>Und</v>
          </cell>
          <cell r="D70">
            <v>600</v>
          </cell>
        </row>
        <row r="71">
          <cell r="A71">
            <v>69</v>
          </cell>
          <cell r="B71" t="str">
            <v xml:space="preserve">IMPREMANTE </v>
          </cell>
          <cell r="C71" t="str">
            <v>GL</v>
          </cell>
          <cell r="D71">
            <v>22000</v>
          </cell>
        </row>
        <row r="72">
          <cell r="A72">
            <v>70</v>
          </cell>
          <cell r="B72" t="str">
            <v>MANTO FIBERGLASS 600 XT</v>
          </cell>
          <cell r="C72" t="str">
            <v>M²</v>
          </cell>
          <cell r="D72">
            <v>11500</v>
          </cell>
        </row>
        <row r="73">
          <cell r="A73">
            <v>71</v>
          </cell>
          <cell r="B73" t="str">
            <v>CONCRETO DE 2500 PSI</v>
          </cell>
          <cell r="C73" t="str">
            <v>M³</v>
          </cell>
          <cell r="D73">
            <v>273510</v>
          </cell>
        </row>
        <row r="74">
          <cell r="A74">
            <v>72</v>
          </cell>
          <cell r="B74" t="str">
            <v>ENSAYO DE LABORATORIO</v>
          </cell>
          <cell r="C74" t="str">
            <v>M³</v>
          </cell>
          <cell r="D74">
            <v>5000</v>
          </cell>
        </row>
        <row r="75">
          <cell r="A75">
            <v>73</v>
          </cell>
          <cell r="B75" t="str">
            <v xml:space="preserve">SOPORTE EN LAMINA 3/16 </v>
          </cell>
          <cell r="C75" t="str">
            <v>Und</v>
          </cell>
          <cell r="D75">
            <v>60000</v>
          </cell>
        </row>
        <row r="76">
          <cell r="A76">
            <v>74</v>
          </cell>
          <cell r="B76" t="str">
            <v>TUBERIA PVC 3" SANITARIA</v>
          </cell>
          <cell r="C76" t="str">
            <v>ML</v>
          </cell>
          <cell r="D76">
            <v>4850</v>
          </cell>
        </row>
        <row r="77">
          <cell r="A77">
            <v>75</v>
          </cell>
          <cell r="B77" t="str">
            <v>CODO 3"X90 CXC SANITARIO</v>
          </cell>
          <cell r="C77" t="str">
            <v>Und</v>
          </cell>
          <cell r="D77">
            <v>3400</v>
          </cell>
        </row>
        <row r="78">
          <cell r="A78">
            <v>76</v>
          </cell>
          <cell r="B78" t="str">
            <v>CODO 4"X90 CXC SANITARIO</v>
          </cell>
          <cell r="C78" t="str">
            <v>Und</v>
          </cell>
          <cell r="D78">
            <v>5500</v>
          </cell>
        </row>
        <row r="79">
          <cell r="A79">
            <v>77</v>
          </cell>
          <cell r="B79" t="str">
            <v xml:space="preserve">LIMPIADOR PVC </v>
          </cell>
          <cell r="C79" t="str">
            <v>Und</v>
          </cell>
          <cell r="D79">
            <v>12500</v>
          </cell>
        </row>
        <row r="80">
          <cell r="A80">
            <v>78</v>
          </cell>
          <cell r="B80" t="str">
            <v>SOLDADURA PVC</v>
          </cell>
          <cell r="C80" t="str">
            <v>Und</v>
          </cell>
          <cell r="D80">
            <v>33500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
      <sheetName val="A"/>
      <sheetName val="P"/>
      <sheetName val="P (2)"/>
      <sheetName val="F"/>
      <sheetName val="1,1"/>
      <sheetName val="1,2"/>
      <sheetName val="1,3"/>
      <sheetName val="1,4"/>
      <sheetName val="1,5"/>
      <sheetName val="1,6"/>
      <sheetName val="1,7"/>
      <sheetName val="1,8,1"/>
      <sheetName val="1,8,2"/>
      <sheetName val="1,8,3"/>
      <sheetName val="1,8,4"/>
      <sheetName val="1,9"/>
      <sheetName val="1,10"/>
      <sheetName val="1,11"/>
      <sheetName val="2,1,1"/>
      <sheetName val="2,2,2"/>
      <sheetName val="3,1"/>
      <sheetName val="3,2"/>
      <sheetName val="3,3"/>
      <sheetName val="3,4"/>
      <sheetName val="3,5,1"/>
      <sheetName val="3,5,2"/>
      <sheetName val="3,5,3"/>
      <sheetName val="3,6"/>
      <sheetName val="3,7"/>
      <sheetName val="3,8"/>
      <sheetName val="4,1,1"/>
      <sheetName val="4,1,2"/>
      <sheetName val="4,1,3"/>
      <sheetName val="4,1,4"/>
      <sheetName val="4,1,5"/>
      <sheetName val="4,1,6"/>
      <sheetName val="4,1,7"/>
      <sheetName val="4,1,8"/>
      <sheetName val="4,1,9"/>
      <sheetName val="4,1,10"/>
      <sheetName val="4,1,11"/>
      <sheetName val="4,1,12"/>
      <sheetName val="4,1,13"/>
      <sheetName val="4,1,14"/>
      <sheetName val="4,1,15"/>
      <sheetName val="4,1,16"/>
      <sheetName val="4,1,17"/>
      <sheetName val="4,1,18"/>
      <sheetName val="4,1,19"/>
      <sheetName val="4,2,1"/>
      <sheetName val="4,2,2"/>
      <sheetName val="4,2,3"/>
      <sheetName val="4,2,4"/>
      <sheetName val="4,2,5"/>
      <sheetName val="4,2,6"/>
      <sheetName val="4,2,7"/>
      <sheetName val="4,2,8"/>
      <sheetName val="5,1"/>
      <sheetName val="5,2"/>
      <sheetName val="5,3"/>
      <sheetName val="5,4"/>
      <sheetName val="5,5,1"/>
      <sheetName val="5,5,2"/>
      <sheetName val="5,5,3"/>
      <sheetName val="5,6"/>
      <sheetName val="5,7"/>
      <sheetName val="5,8"/>
      <sheetName val="5,9"/>
      <sheetName val="6,1"/>
      <sheetName val="6,2"/>
      <sheetName val="6,3"/>
      <sheetName val="7,1,1"/>
      <sheetName val="7,2,1"/>
      <sheetName val="7,3,1"/>
      <sheetName val="7,3,2"/>
      <sheetName val="7,3,3"/>
      <sheetName val="7,3,4"/>
      <sheetName val="7,3,5"/>
      <sheetName val="7,4,1"/>
      <sheetName val="7,4,2"/>
      <sheetName val="7,4,3"/>
      <sheetName val="7,4,4"/>
      <sheetName val="7,5,1"/>
      <sheetName val="7,5,2"/>
      <sheetName val="7,5,3"/>
      <sheetName val="7,6,1"/>
      <sheetName val="7,6,2"/>
      <sheetName val="7,6,3"/>
      <sheetName val="7,6,4"/>
      <sheetName val="7,7,1"/>
      <sheetName val="7,7,2"/>
      <sheetName val="7,7,3"/>
      <sheetName val="7,7,4"/>
      <sheetName val="7,7,5"/>
      <sheetName val="7,9"/>
      <sheetName val="7,10,1"/>
      <sheetName val="7,10,2"/>
      <sheetName val="7,10,3"/>
      <sheetName val="7,10,4"/>
      <sheetName val="7,10,6"/>
    </sheetNames>
    <sheetDataSet>
      <sheetData sheetId="0" refreshError="1">
        <row r="2">
          <cell r="U2" t="str">
            <v>1 Adaptador macho 1/2" Und</v>
          </cell>
          <cell r="V2">
            <v>1</v>
          </cell>
        </row>
        <row r="3">
          <cell r="U3" t="str">
            <v>2 Agua LT</v>
          </cell>
          <cell r="V3">
            <v>2</v>
          </cell>
        </row>
        <row r="4">
          <cell r="U4" t="str">
            <v>3 Alambre Negro No 18 KG</v>
          </cell>
          <cell r="V4">
            <v>3</v>
          </cell>
        </row>
        <row r="5">
          <cell r="U5" t="str">
            <v>4 Alambre TW #12 ML</v>
          </cell>
          <cell r="V5">
            <v>4</v>
          </cell>
        </row>
        <row r="6">
          <cell r="U6" t="str">
            <v>5 Alambre Cobre No 10 ML</v>
          </cell>
          <cell r="V6">
            <v>5</v>
          </cell>
        </row>
        <row r="7">
          <cell r="U7" t="str">
            <v>6 Anticorrosivo GAL</v>
          </cell>
          <cell r="V7">
            <v>6</v>
          </cell>
        </row>
        <row r="8">
          <cell r="U8" t="str">
            <v>7 Angulo de 2 1/2" X 3/16" ML</v>
          </cell>
          <cell r="V8">
            <v>7</v>
          </cell>
        </row>
        <row r="9">
          <cell r="C9">
            <v>0</v>
          </cell>
          <cell r="U9" t="str">
            <v>8 Arena de río M³</v>
          </cell>
          <cell r="V9">
            <v>8</v>
          </cell>
        </row>
        <row r="10">
          <cell r="U10" t="str">
            <v>9 Arena Fina M³</v>
          </cell>
          <cell r="V10">
            <v>9</v>
          </cell>
        </row>
        <row r="11">
          <cell r="U11" t="str">
            <v>10 Bloque Hueco No 5 de 12X20X30 Und</v>
          </cell>
          <cell r="V11">
            <v>10</v>
          </cell>
        </row>
        <row r="12">
          <cell r="U12" t="str">
            <v>11 Bisagra Und.</v>
          </cell>
          <cell r="V12">
            <v>11</v>
          </cell>
        </row>
        <row r="13">
          <cell r="U13" t="str">
            <v>12 Basculante tipo mariposa Und</v>
          </cell>
          <cell r="V13">
            <v>12</v>
          </cell>
        </row>
        <row r="14">
          <cell r="U14" t="str">
            <v>13 Balastra Und.</v>
          </cell>
          <cell r="V14">
            <v>13</v>
          </cell>
        </row>
        <row r="15">
          <cell r="U15" t="str">
            <v>14 Baldosa Duropiso Mancesa 30X30 M²</v>
          </cell>
          <cell r="V15">
            <v>14</v>
          </cell>
        </row>
        <row r="16">
          <cell r="U16" t="str">
            <v>15 Cemento KG</v>
          </cell>
          <cell r="V16">
            <v>15</v>
          </cell>
        </row>
        <row r="17">
          <cell r="U17" t="str">
            <v>16 Canaleta acesco 90X12 ML</v>
          </cell>
          <cell r="V17">
            <v>16</v>
          </cell>
        </row>
        <row r="18">
          <cell r="U18" t="str">
            <v>17 Cajilla Tacos Und.</v>
          </cell>
          <cell r="V18">
            <v>17</v>
          </cell>
        </row>
        <row r="19">
          <cell r="U19" t="str">
            <v>18 Canal Metálico ML</v>
          </cell>
          <cell r="V19">
            <v>18</v>
          </cell>
        </row>
        <row r="20">
          <cell r="U20" t="str">
            <v>19 Chapa Doble Und.</v>
          </cell>
          <cell r="V20">
            <v>19</v>
          </cell>
        </row>
        <row r="21">
          <cell r="U21" t="str">
            <v>20 Chapa yale KG</v>
          </cell>
          <cell r="V21">
            <v>20</v>
          </cell>
        </row>
        <row r="22">
          <cell r="U22" t="str">
            <v>21 Cemento Blanco KG</v>
          </cell>
          <cell r="V22">
            <v>21</v>
          </cell>
        </row>
        <row r="23">
          <cell r="U23" t="str">
            <v>22 Cerco 10X5X3 ML</v>
          </cell>
          <cell r="V23">
            <v>22</v>
          </cell>
        </row>
        <row r="24">
          <cell r="U24" t="str">
            <v>23 Codo 3"X90 CXC Sanitario Und</v>
          </cell>
          <cell r="V24">
            <v>23</v>
          </cell>
        </row>
        <row r="25">
          <cell r="U25" t="str">
            <v>24 Codo 4"X90 CXC Sanitario Und</v>
          </cell>
          <cell r="V25">
            <v>24</v>
          </cell>
        </row>
        <row r="26">
          <cell r="U26" t="str">
            <v>25 Codo 2"X90 CXC Sanitario Und</v>
          </cell>
          <cell r="V26">
            <v>25</v>
          </cell>
        </row>
        <row r="27">
          <cell r="U27" t="str">
            <v>26 Codo pvc 1/2" Und</v>
          </cell>
          <cell r="V27">
            <v>26</v>
          </cell>
        </row>
        <row r="28">
          <cell r="U28" t="str">
            <v>27 Concreto de 3000 p.s.i. M³</v>
          </cell>
          <cell r="V28">
            <v>27</v>
          </cell>
        </row>
        <row r="29">
          <cell r="U29" t="str">
            <v>28 Concreto de 2500 p.s.i. M³</v>
          </cell>
          <cell r="V29">
            <v>28</v>
          </cell>
        </row>
        <row r="30">
          <cell r="U30" t="str">
            <v>29 Concreto de 2000 p.s.i. M³</v>
          </cell>
          <cell r="V30">
            <v>29</v>
          </cell>
        </row>
        <row r="31">
          <cell r="U31" t="str">
            <v>30 Decorpiso en porcelana M²</v>
          </cell>
          <cell r="V31">
            <v>30</v>
          </cell>
        </row>
        <row r="32">
          <cell r="U32" t="str">
            <v>31 Dilatación en vidrio ML</v>
          </cell>
          <cell r="V32">
            <v>31</v>
          </cell>
        </row>
        <row r="33">
          <cell r="U33" t="str">
            <v>32 Enchape en porcelana M²</v>
          </cell>
          <cell r="V33">
            <v>32</v>
          </cell>
        </row>
        <row r="35">
          <cell r="U35" t="str">
            <v>33 Espejo 3 mm de espesor M²</v>
          </cell>
          <cell r="V35">
            <v>33</v>
          </cell>
        </row>
        <row r="37">
          <cell r="U37" t="str">
            <v>34 Estuco plástico para interiores Gal</v>
          </cell>
          <cell r="V37">
            <v>34</v>
          </cell>
        </row>
        <row r="38">
          <cell r="U38" t="str">
            <v>35 Focker Und.</v>
          </cell>
          <cell r="V38">
            <v>35</v>
          </cell>
        </row>
        <row r="39">
          <cell r="U39" t="str">
            <v>36 Gasolina GAL</v>
          </cell>
          <cell r="V39">
            <v>36</v>
          </cell>
        </row>
        <row r="40">
          <cell r="U40" t="str">
            <v>37 Graniplast KG</v>
          </cell>
          <cell r="V40">
            <v>37</v>
          </cell>
        </row>
        <row r="41">
          <cell r="U41" t="str">
            <v>38 Granito #3 BT</v>
          </cell>
          <cell r="V41">
            <v>38</v>
          </cell>
        </row>
        <row r="42">
          <cell r="U42" t="str">
            <v>39 Gravilla Triturada M³</v>
          </cell>
          <cell r="V42">
            <v>39</v>
          </cell>
        </row>
        <row r="43">
          <cell r="U43" t="str">
            <v>40 Guardaescoba en tableta cerámica ML</v>
          </cell>
          <cell r="V43">
            <v>40</v>
          </cell>
        </row>
        <row r="44">
          <cell r="U44" t="str">
            <v>41 Guardaescoba en tablon de gres  ML</v>
          </cell>
          <cell r="V44">
            <v>41</v>
          </cell>
        </row>
        <row r="45">
          <cell r="U45" t="str">
            <v>42 Hierro A-37000 y A-60000 KG</v>
          </cell>
          <cell r="V45">
            <v>42</v>
          </cell>
        </row>
        <row r="46">
          <cell r="U46" t="str">
            <v>43 Hierro No 3 KG</v>
          </cell>
          <cell r="V46">
            <v>43</v>
          </cell>
        </row>
        <row r="47">
          <cell r="U47" t="str">
            <v>44 Hierro No 4 KG</v>
          </cell>
          <cell r="V47">
            <v>44</v>
          </cell>
        </row>
        <row r="48">
          <cell r="U48" t="str">
            <v>45 Hierro No 5 KG</v>
          </cell>
          <cell r="V48">
            <v>45</v>
          </cell>
        </row>
        <row r="49">
          <cell r="U49" t="str">
            <v>46 Hierro No 6 KG</v>
          </cell>
          <cell r="V49">
            <v>46</v>
          </cell>
        </row>
        <row r="50">
          <cell r="U50" t="str">
            <v>47 Hierro No 2 KG</v>
          </cell>
          <cell r="V50">
            <v>47</v>
          </cell>
        </row>
        <row r="51">
          <cell r="U51" t="str">
            <v>48 Hierro No 8 KG</v>
          </cell>
          <cell r="V51">
            <v>48</v>
          </cell>
        </row>
        <row r="52">
          <cell r="U52" t="str">
            <v>49 Hierro No 9 KG</v>
          </cell>
          <cell r="V52">
            <v>49</v>
          </cell>
        </row>
        <row r="53">
          <cell r="U53" t="str">
            <v>50 Hierro No 10 KG</v>
          </cell>
          <cell r="V53">
            <v>50</v>
          </cell>
        </row>
        <row r="54">
          <cell r="U54" t="str">
            <v>51 Interruptores Und.</v>
          </cell>
          <cell r="V54">
            <v>51</v>
          </cell>
        </row>
        <row r="55">
          <cell r="U55" t="str">
            <v>52 Imprimante GL</v>
          </cell>
          <cell r="V55">
            <v>52</v>
          </cell>
        </row>
        <row r="56">
          <cell r="U56" t="str">
            <v>53 Juego de incrustaciones Und</v>
          </cell>
          <cell r="V56">
            <v>53</v>
          </cell>
        </row>
        <row r="57">
          <cell r="U57" t="str">
            <v>54 Ladrillo Tolete Und</v>
          </cell>
          <cell r="V57">
            <v>54</v>
          </cell>
        </row>
        <row r="58">
          <cell r="U58" t="str">
            <v>55 Lámina Coll Roll Cal 18. M2</v>
          </cell>
          <cell r="V58">
            <v>55</v>
          </cell>
        </row>
        <row r="59">
          <cell r="U59" t="str">
            <v>56 Lavamanos color blanco Und</v>
          </cell>
          <cell r="V59">
            <v>56</v>
          </cell>
        </row>
        <row r="60">
          <cell r="U60" t="str">
            <v>57 Lavaplatos en acero inoxidable Und</v>
          </cell>
          <cell r="V60">
            <v>57</v>
          </cell>
        </row>
        <row r="61">
          <cell r="U61" t="str">
            <v>58 Limpiador pvc 1/64 Und</v>
          </cell>
          <cell r="V61">
            <v>58</v>
          </cell>
        </row>
        <row r="62">
          <cell r="U62" t="str">
            <v>59 Luceta metálica 0.25X0.60 Und</v>
          </cell>
          <cell r="V62">
            <v>59</v>
          </cell>
        </row>
        <row r="63">
          <cell r="U63" t="str">
            <v>60 Malla Electrosoldada Q2 m2</v>
          </cell>
          <cell r="V63">
            <v>60</v>
          </cell>
        </row>
        <row r="64">
          <cell r="U64" t="str">
            <v>61 Malla Gallinero M²</v>
          </cell>
          <cell r="V64">
            <v>61</v>
          </cell>
        </row>
        <row r="65">
          <cell r="U65" t="str">
            <v>62 Manto Fiberglass 600 XT M²</v>
          </cell>
          <cell r="V65">
            <v>62</v>
          </cell>
        </row>
        <row r="66">
          <cell r="U66" t="str">
            <v>63 Manija de Lujo Und.</v>
          </cell>
          <cell r="V66">
            <v>63</v>
          </cell>
        </row>
        <row r="67">
          <cell r="U67" t="str">
            <v>64 Masilla GAL</v>
          </cell>
          <cell r="V67">
            <v>64</v>
          </cell>
        </row>
        <row r="68">
          <cell r="U68" t="str">
            <v>65 Medallon de Lujo Und.</v>
          </cell>
          <cell r="V68">
            <v>65</v>
          </cell>
        </row>
        <row r="69">
          <cell r="U69" t="str">
            <v>66 Mortero 1:4 M³</v>
          </cell>
          <cell r="V69">
            <v>66</v>
          </cell>
        </row>
        <row r="70">
          <cell r="U70" t="str">
            <v>67 Niple galvanizado 1/2" Und</v>
          </cell>
          <cell r="V70">
            <v>67</v>
          </cell>
        </row>
        <row r="71">
          <cell r="U71" t="str">
            <v>68 Orinal en porcelana blanca und</v>
          </cell>
          <cell r="V71">
            <v>68</v>
          </cell>
        </row>
        <row r="72">
          <cell r="U72" t="str">
            <v>69 Pasador para puerta Und.</v>
          </cell>
          <cell r="V72">
            <v>69</v>
          </cell>
        </row>
        <row r="73">
          <cell r="U73" t="str">
            <v>70 Placa Base en lámina de 1/8" Und</v>
          </cell>
          <cell r="V73">
            <v>70</v>
          </cell>
        </row>
        <row r="74">
          <cell r="U74" t="str">
            <v>71 Pernos de Anclaje con gancho D=1/2" Und</v>
          </cell>
          <cell r="V74">
            <v>71</v>
          </cell>
        </row>
        <row r="75">
          <cell r="U75" t="str">
            <v>72 Perfil PHR C10*.05, incluye transporte Ml</v>
          </cell>
          <cell r="V75">
            <v>72</v>
          </cell>
        </row>
        <row r="76">
          <cell r="U76" t="str">
            <v>73 PHR C10*20 en cajón, incluye transporte  Ml</v>
          </cell>
          <cell r="V76">
            <v>73</v>
          </cell>
        </row>
        <row r="77">
          <cell r="U77" t="str">
            <v>74 PHR C160*60-1.9mm sencillo, incluye transporte Ml</v>
          </cell>
          <cell r="V77">
            <v>74</v>
          </cell>
        </row>
        <row r="78">
          <cell r="U78" t="str">
            <v>75 Piedra media songa M³</v>
          </cell>
          <cell r="V78">
            <v>75</v>
          </cell>
        </row>
        <row r="79">
          <cell r="U79" t="str">
            <v>76 Pintura Esmalte GAL</v>
          </cell>
          <cell r="V79">
            <v>76</v>
          </cell>
        </row>
        <row r="80">
          <cell r="U80" t="str">
            <v>77 Piso en tablon de gress 0.25x0.25  M²</v>
          </cell>
          <cell r="V80">
            <v>77</v>
          </cell>
        </row>
        <row r="81">
          <cell r="U81" t="str">
            <v>78 Polín ML</v>
          </cell>
          <cell r="V81">
            <v>78</v>
          </cell>
        </row>
        <row r="82">
          <cell r="U82" t="str">
            <v>79 Proctor Modificado Und</v>
          </cell>
          <cell r="V82">
            <v>79</v>
          </cell>
        </row>
        <row r="83">
          <cell r="U83" t="str">
            <v>80 Puerta metálica de 3.0X2.50 mts. Und</v>
          </cell>
          <cell r="V83">
            <v>80</v>
          </cell>
        </row>
        <row r="84">
          <cell r="U84" t="str">
            <v>81 Puerta metálica de 0.75X2.30 mts. Und</v>
          </cell>
          <cell r="V84">
            <v>81</v>
          </cell>
        </row>
        <row r="85">
          <cell r="U85" t="str">
            <v>82 Puntilla de 1 A 3" KG</v>
          </cell>
          <cell r="V85">
            <v>82</v>
          </cell>
        </row>
        <row r="86">
          <cell r="U86" t="str">
            <v>83 Puntilla Acerada  1 A 3" KG</v>
          </cell>
          <cell r="V86">
            <v>83</v>
          </cell>
        </row>
        <row r="87">
          <cell r="U87" t="str">
            <v>84 Recebo M³</v>
          </cell>
          <cell r="V87">
            <v>84</v>
          </cell>
        </row>
        <row r="88">
          <cell r="U88" t="str">
            <v>85 Sanitario Color blanco Und</v>
          </cell>
          <cell r="V88">
            <v>85</v>
          </cell>
        </row>
        <row r="89">
          <cell r="U89" t="str">
            <v>86 Sifon de 3" sanitaria Und</v>
          </cell>
          <cell r="V89">
            <v>86</v>
          </cell>
        </row>
        <row r="90">
          <cell r="U90" t="str">
            <v>87 Soldadura  KG</v>
          </cell>
          <cell r="V90">
            <v>87</v>
          </cell>
        </row>
        <row r="91">
          <cell r="U91" t="str">
            <v>88 Soldadura WA 6023 KG</v>
          </cell>
          <cell r="V91">
            <v>88</v>
          </cell>
        </row>
        <row r="92">
          <cell r="U92" t="str">
            <v>89 Soldadura pvc 1/64 Und</v>
          </cell>
          <cell r="V92">
            <v>89</v>
          </cell>
        </row>
        <row r="93">
          <cell r="U93" t="str">
            <v>90 Soporte en lámina 3/16" con pernos deD=1/2" Und</v>
          </cell>
          <cell r="V93">
            <v>90</v>
          </cell>
        </row>
        <row r="94">
          <cell r="U94" t="str">
            <v>91 Tabla de 30 cms L= 3 mts. Und</v>
          </cell>
          <cell r="V94">
            <v>91</v>
          </cell>
        </row>
        <row r="95">
          <cell r="U95" t="str">
            <v>92 Tabla de 25 cms L= 3 mts. Und</v>
          </cell>
          <cell r="V95">
            <v>92</v>
          </cell>
        </row>
        <row r="96">
          <cell r="U96" t="str">
            <v>93 Tabla de 20 cms L= 3 mts. Und</v>
          </cell>
          <cell r="V96">
            <v>93</v>
          </cell>
        </row>
        <row r="97">
          <cell r="U97" t="str">
            <v>94 Tabla burra de 30 cms L= 3 mts. Und</v>
          </cell>
          <cell r="V97">
            <v>94</v>
          </cell>
        </row>
        <row r="98">
          <cell r="U98" t="str">
            <v>95 Tableta cerámica tráfico pesado M²</v>
          </cell>
          <cell r="V98">
            <v>95</v>
          </cell>
        </row>
        <row r="99">
          <cell r="U99" t="str">
            <v>96 Tanque Septico, incluye filtro anaerobico de 1000 litros plástico, incluye accesorios Und</v>
          </cell>
          <cell r="V99">
            <v>96</v>
          </cell>
        </row>
        <row r="100">
          <cell r="U100" t="str">
            <v>97 Tee galvanizada de 1/2" Und</v>
          </cell>
          <cell r="V100">
            <v>97</v>
          </cell>
        </row>
        <row r="101">
          <cell r="U101" t="str">
            <v>98 Tee pvc 4" sanitaria Und</v>
          </cell>
          <cell r="V101">
            <v>98</v>
          </cell>
        </row>
        <row r="102">
          <cell r="U102" t="str">
            <v>99 Tee pvc 3" sanitaria Und</v>
          </cell>
          <cell r="V102">
            <v>99</v>
          </cell>
        </row>
        <row r="103">
          <cell r="U103" t="str">
            <v>100 Teja Eternit 1000 No 5  M²</v>
          </cell>
          <cell r="V103">
            <v>100</v>
          </cell>
        </row>
        <row r="104">
          <cell r="U104" t="str">
            <v>101 Tornillo Fija Ala Und.</v>
          </cell>
          <cell r="V104">
            <v>101</v>
          </cell>
        </row>
        <row r="105">
          <cell r="U105" t="str">
            <v>102 Tornillo Autoperforante S,D 8/8X1/2" Und.</v>
          </cell>
          <cell r="V105">
            <v>102</v>
          </cell>
        </row>
        <row r="106">
          <cell r="U106" t="str">
            <v>103 Tuberia PVC 4" Aguas Lluvias ML</v>
          </cell>
          <cell r="V106">
            <v>103</v>
          </cell>
        </row>
        <row r="107">
          <cell r="U107" t="str">
            <v>104 Tubos Fluorescente 1.80m Und.</v>
          </cell>
          <cell r="V107">
            <v>104</v>
          </cell>
        </row>
        <row r="108">
          <cell r="U108" t="str">
            <v>105 Tubo Conduit PVC 1/2" ML</v>
          </cell>
          <cell r="V108">
            <v>105</v>
          </cell>
        </row>
        <row r="109">
          <cell r="U109" t="str">
            <v>106 Tuberia PVC 2" Sanitaria ML</v>
          </cell>
          <cell r="V109">
            <v>106</v>
          </cell>
        </row>
        <row r="110">
          <cell r="U110" t="str">
            <v>107 Tuberia PVC 3" Sanitaria ML</v>
          </cell>
          <cell r="V110">
            <v>107</v>
          </cell>
        </row>
        <row r="111">
          <cell r="U111" t="str">
            <v>108 Tuberia PVC 4" Sanitaria ML</v>
          </cell>
          <cell r="V111">
            <v>108</v>
          </cell>
        </row>
        <row r="112">
          <cell r="U112" t="str">
            <v>109 Tuberia PVC 6" Sanitaria ML</v>
          </cell>
          <cell r="V112">
            <v>109</v>
          </cell>
        </row>
        <row r="113">
          <cell r="U113" t="str">
            <v>110 Tubo de ventilación 4" ML</v>
          </cell>
          <cell r="V113">
            <v>110</v>
          </cell>
        </row>
        <row r="114">
          <cell r="U114" t="str">
            <v>111 Unión pvc 4" sanitaria Und</v>
          </cell>
          <cell r="V114">
            <v>111</v>
          </cell>
        </row>
        <row r="115">
          <cell r="U115" t="str">
            <v>112 Varilla de cobre 1.80M D= 1/2" Und</v>
          </cell>
          <cell r="V115">
            <v>112</v>
          </cell>
        </row>
        <row r="116">
          <cell r="U116" t="str">
            <v>113 Ventana cuadrada (0.50X0.50), incluye vidrio Und</v>
          </cell>
          <cell r="V116">
            <v>113</v>
          </cell>
        </row>
        <row r="117">
          <cell r="U117" t="str">
            <v>114 Ventana metálica 2.0X1.20, incluye reja Und</v>
          </cell>
          <cell r="V117">
            <v>114</v>
          </cell>
        </row>
        <row r="118">
          <cell r="U118" t="str">
            <v>115 Vidrio 5 mm de espesor  Und</v>
          </cell>
          <cell r="V118">
            <v>115</v>
          </cell>
        </row>
        <row r="119">
          <cell r="U119" t="str">
            <v>116 Vinilo Tipo I GaL</v>
          </cell>
          <cell r="V119">
            <v>116</v>
          </cell>
        </row>
        <row r="120">
          <cell r="U120" t="str">
            <v>117 Accesorios Und</v>
          </cell>
          <cell r="V120">
            <v>117</v>
          </cell>
        </row>
        <row r="121">
          <cell r="U121" t="str">
            <v>118 Esmalte  Gal</v>
          </cell>
          <cell r="V121">
            <v>118</v>
          </cell>
        </row>
        <row r="122">
          <cell r="U122" t="str">
            <v>119 Accedorios 1/2" Gl</v>
          </cell>
          <cell r="V122">
            <v>119</v>
          </cell>
        </row>
        <row r="123">
          <cell r="U123" t="str">
            <v>120 Lámpara Fluorescente 2X48 slim Und</v>
          </cell>
          <cell r="V123">
            <v>120</v>
          </cell>
        </row>
        <row r="124">
          <cell r="U124" t="str">
            <v>121 Toma Trifiliar Und</v>
          </cell>
          <cell r="V124">
            <v>121</v>
          </cell>
        </row>
        <row r="125">
          <cell r="U125" t="str">
            <v>122 Varilla de cobre 0.60M D= 1/2" Und</v>
          </cell>
          <cell r="V125">
            <v>122</v>
          </cell>
        </row>
        <row r="126">
          <cell r="U126" t="str">
            <v>123 Registro 1/2" Und</v>
          </cell>
          <cell r="V126">
            <v>123</v>
          </cell>
        </row>
        <row r="127">
          <cell r="U127" t="str">
            <v>124 Cerámica Egeo de 0.20X0.20  M²</v>
          </cell>
          <cell r="V127">
            <v>124</v>
          </cell>
        </row>
        <row r="128">
          <cell r="U128" t="str">
            <v>125 Tanque Ajover 1000 Lts. Und</v>
          </cell>
          <cell r="V128">
            <v>125</v>
          </cell>
        </row>
        <row r="129">
          <cell r="U129" t="str">
            <v>126 Concreto de 3500 psi m3</v>
          </cell>
          <cell r="V129">
            <v>126</v>
          </cell>
        </row>
        <row r="130">
          <cell r="U130" t="str">
            <v>127 Concreto de 3000 psi m3</v>
          </cell>
          <cell r="V130">
            <v>127</v>
          </cell>
        </row>
        <row r="131">
          <cell r="U131" t="str">
            <v>128 Concreto de 2500 psi m3</v>
          </cell>
          <cell r="V131">
            <v>128</v>
          </cell>
        </row>
        <row r="132">
          <cell r="U132" t="str">
            <v>129 Concreto de 2000 psi m3</v>
          </cell>
          <cell r="V132">
            <v>129</v>
          </cell>
        </row>
        <row r="133">
          <cell r="U133" t="str">
            <v>130 Mortero 1:5 lt</v>
          </cell>
          <cell r="V133">
            <v>130</v>
          </cell>
        </row>
        <row r="134">
          <cell r="U134" t="str">
            <v>131 Mortero 1:4 lt</v>
          </cell>
          <cell r="V134">
            <v>131</v>
          </cell>
        </row>
        <row r="135">
          <cell r="U135" t="str">
            <v>132 Mortero 1:3 lt</v>
          </cell>
          <cell r="V135">
            <v>132</v>
          </cell>
        </row>
        <row r="136">
          <cell r="U136" t="str">
            <v>133 Gancho para Teja Eternit No 5 Und</v>
          </cell>
          <cell r="V136">
            <v>133</v>
          </cell>
        </row>
        <row r="137">
          <cell r="U137" t="str">
            <v>134 Caballete Eternit  ML</v>
          </cell>
          <cell r="V137">
            <v>134</v>
          </cell>
        </row>
        <row r="138">
          <cell r="U138" t="str">
            <v>135 Lampára fluorescente 2X48 slim Und</v>
          </cell>
          <cell r="V138">
            <v>135</v>
          </cell>
        </row>
        <row r="139">
          <cell r="U139" t="str">
            <v>136 Cable No 10 Ml</v>
          </cell>
          <cell r="V139">
            <v>136</v>
          </cell>
        </row>
        <row r="140">
          <cell r="U140" t="str">
            <v>137 Resina Epoxica System Granite No 5 Und</v>
          </cell>
          <cell r="V140">
            <v>137</v>
          </cell>
        </row>
        <row r="141">
          <cell r="U141" t="str">
            <v>138 Terminal de 1/2", tipo pesado Und</v>
          </cell>
          <cell r="V141">
            <v>138</v>
          </cell>
        </row>
        <row r="142">
          <cell r="U142" t="str">
            <v>139 Terminal de 3/4", tipo pesado Und</v>
          </cell>
          <cell r="V142">
            <v>139</v>
          </cell>
        </row>
        <row r="143">
          <cell r="U143" t="str">
            <v>140 Codo de 1/2", tipo pesado Und</v>
          </cell>
          <cell r="V143">
            <v>140</v>
          </cell>
        </row>
        <row r="144">
          <cell r="U144" t="str">
            <v>141 Codo de 3/4", tipo pesado Und</v>
          </cell>
          <cell r="V144">
            <v>141</v>
          </cell>
        </row>
        <row r="145">
          <cell r="U145" t="str">
            <v>142 Pegante pvc 1/32 Und</v>
          </cell>
          <cell r="V145">
            <v>142</v>
          </cell>
        </row>
        <row r="146">
          <cell r="U146" t="str">
            <v>143 Taco de 20 amperios Und</v>
          </cell>
          <cell r="V146">
            <v>143</v>
          </cell>
        </row>
        <row r="147">
          <cell r="U147" t="str">
            <v>144 Taco de 30 amperios Und</v>
          </cell>
          <cell r="V147">
            <v>144</v>
          </cell>
        </row>
        <row r="148">
          <cell r="U148" t="str">
            <v>145 Caja de 5800 Und</v>
          </cell>
          <cell r="V148">
            <v>145</v>
          </cell>
        </row>
        <row r="149">
          <cell r="U149" t="str">
            <v>146 Caja de 2400 con suplemento Und</v>
          </cell>
          <cell r="V149">
            <v>146</v>
          </cell>
        </row>
        <row r="150">
          <cell r="U150" t="str">
            <v>147 Tomadoble con polo a tierra Und</v>
          </cell>
          <cell r="V150">
            <v>147</v>
          </cell>
        </row>
        <row r="151">
          <cell r="U151" t="str">
            <v>148 Caja octogonal Und</v>
          </cell>
          <cell r="V151">
            <v>148</v>
          </cell>
        </row>
        <row r="152">
          <cell r="U152" t="str">
            <v>149 Cinta aislante Und</v>
          </cell>
          <cell r="V152">
            <v>149</v>
          </cell>
        </row>
        <row r="153">
          <cell r="U153" t="str">
            <v>150 Caja de 4 circuitos Und</v>
          </cell>
          <cell r="V153">
            <v>150</v>
          </cell>
        </row>
        <row r="154">
          <cell r="U154" t="str">
            <v>151 Piso tráfico 4 M²</v>
          </cell>
          <cell r="V154">
            <v>151</v>
          </cell>
        </row>
        <row r="155">
          <cell r="U155" t="str">
            <v>152 Guardaescoba Ml</v>
          </cell>
          <cell r="V155">
            <v>152</v>
          </cell>
        </row>
        <row r="156">
          <cell r="U156" t="str">
            <v>153 Puerta en Aluminio de 1.90X0.90 Und</v>
          </cell>
          <cell r="V156">
            <v>153</v>
          </cell>
        </row>
        <row r="157">
          <cell r="U157" t="str">
            <v>154 Ventana en Alunminio de 1.80X0.90 Und</v>
          </cell>
          <cell r="V157">
            <v>154</v>
          </cell>
        </row>
        <row r="158">
          <cell r="U158" t="str">
            <v>155 Cemento Blanco kg</v>
          </cell>
          <cell r="V158">
            <v>155</v>
          </cell>
        </row>
        <row r="159">
          <cell r="U159" t="str">
            <v>156 Caolín bt</v>
          </cell>
          <cell r="V159">
            <v>156</v>
          </cell>
        </row>
        <row r="160">
          <cell r="U160" t="str">
            <v>157 Yeso  bt</v>
          </cell>
          <cell r="V160">
            <v>157</v>
          </cell>
        </row>
        <row r="161">
          <cell r="U161" t="str">
            <v>158 Lija Und</v>
          </cell>
          <cell r="V161">
            <v>158</v>
          </cell>
        </row>
        <row r="162">
          <cell r="U162" t="str">
            <v>159 Tubo pvc de 1/2" Ml</v>
          </cell>
          <cell r="V162">
            <v>159</v>
          </cell>
        </row>
        <row r="163">
          <cell r="U163" t="str">
            <v>160 Tubo pvc de 3/4" Ml</v>
          </cell>
          <cell r="V163">
            <v>160</v>
          </cell>
        </row>
        <row r="164">
          <cell r="U164" t="str">
            <v>161 Tubo pvc de 1" Ml</v>
          </cell>
          <cell r="V164">
            <v>161</v>
          </cell>
        </row>
        <row r="165">
          <cell r="U165" t="str">
            <v>162 Codo pvc de 3/4" Und</v>
          </cell>
          <cell r="V165">
            <v>162</v>
          </cell>
        </row>
        <row r="166">
          <cell r="U166" t="str">
            <v>163 Codo pvc de 1" Und</v>
          </cell>
          <cell r="V166">
            <v>163</v>
          </cell>
        </row>
        <row r="167">
          <cell r="U167" t="str">
            <v>164 Codo pvc de 1 1/2" Und</v>
          </cell>
          <cell r="V167">
            <v>164</v>
          </cell>
        </row>
        <row r="168">
          <cell r="U168" t="str">
            <v>165 Registro PD 3/4" Und</v>
          </cell>
          <cell r="V168">
            <v>165</v>
          </cell>
        </row>
        <row r="169">
          <cell r="U169" t="str">
            <v>166 Cheque Red Withe 1 1/2" Und</v>
          </cell>
          <cell r="V169">
            <v>166</v>
          </cell>
        </row>
        <row r="170">
          <cell r="U170" t="str">
            <v>167 Codo 45 cxc 1/2" Und</v>
          </cell>
          <cell r="V170">
            <v>167</v>
          </cell>
        </row>
        <row r="171">
          <cell r="U171" t="str">
            <v xml:space="preserve">168 Registro 3/4" Und </v>
          </cell>
          <cell r="V171">
            <v>168</v>
          </cell>
        </row>
        <row r="172">
          <cell r="U172" t="str">
            <v>169 Tubo a presión 11 pvc de 3/4" Und</v>
          </cell>
          <cell r="V172">
            <v>169</v>
          </cell>
        </row>
        <row r="173">
          <cell r="U173" t="str">
            <v>170 Soldadura pvc 1/4 gal Und</v>
          </cell>
          <cell r="V173">
            <v>170</v>
          </cell>
        </row>
        <row r="174">
          <cell r="U174" t="str">
            <v>171 Accesorios pvc de 1/2" Und</v>
          </cell>
          <cell r="V174">
            <v>171</v>
          </cell>
        </row>
        <row r="175">
          <cell r="U175" t="str">
            <v>172 Accesorios pvc de 3/4" Und</v>
          </cell>
          <cell r="V175">
            <v>172</v>
          </cell>
        </row>
        <row r="176">
          <cell r="U176" t="str">
            <v>173 Pegacor Kg</v>
          </cell>
          <cell r="V176">
            <v>173</v>
          </cell>
        </row>
        <row r="177">
          <cell r="U177" t="str">
            <v>174 Marmolina 40 Kg kg</v>
          </cell>
          <cell r="V177">
            <v>174</v>
          </cell>
        </row>
        <row r="178">
          <cell r="U178" t="str">
            <v>175 Color mineral nacional Kg</v>
          </cell>
          <cell r="V178">
            <v>175</v>
          </cell>
        </row>
        <row r="179">
          <cell r="U179" t="str">
            <v>176 Piso tráfico 4 alfa de 33X33 M2</v>
          </cell>
          <cell r="V179">
            <v>176</v>
          </cell>
        </row>
        <row r="180">
          <cell r="U180" t="str">
            <v>177 Puerta en lámina cal 20 con chapa gato y visagras de capssula de 1,0x2.0 Und</v>
          </cell>
          <cell r="V180">
            <v>177</v>
          </cell>
        </row>
        <row r="181">
          <cell r="U181" t="str">
            <v>178 Puerta metálica con marco en lamina cal 20 de 0.55X2.0 Und</v>
          </cell>
          <cell r="V181">
            <v>178</v>
          </cell>
        </row>
        <row r="182">
          <cell r="U182" t="str">
            <v>179 Ventana metálica de 2.0X1.0 mts, con reja lámina cal 20 Und</v>
          </cell>
          <cell r="V182">
            <v>179</v>
          </cell>
        </row>
        <row r="183">
          <cell r="U183" t="str">
            <v>180 Ventana metálica de 1.0X0.50 mts, con reja lámina cal 20 Und</v>
          </cell>
          <cell r="V183">
            <v>180</v>
          </cell>
        </row>
        <row r="184">
          <cell r="U184" t="str">
            <v>181 Ventana metálica 2.0X0.30 mts con reja lámina cal 20 Und</v>
          </cell>
          <cell r="V184">
            <v>181</v>
          </cell>
        </row>
        <row r="185">
          <cell r="U185" t="str">
            <v>182 Ventana metálica 1.0X0.30 mts con reja lámina cal 20 Und</v>
          </cell>
          <cell r="V185">
            <v>182</v>
          </cell>
        </row>
        <row r="186">
          <cell r="U186" t="str">
            <v>183 Vidrio plano de 3 mm Und</v>
          </cell>
          <cell r="V186">
            <v>183</v>
          </cell>
        </row>
        <row r="187">
          <cell r="U187" t="str">
            <v>184 Silicona gl</v>
          </cell>
          <cell r="V187">
            <v>184</v>
          </cell>
        </row>
        <row r="188">
          <cell r="U188" t="str">
            <v>185 Perfil abierto galvanizado de 160X60 cal 16 Ml</v>
          </cell>
          <cell r="V188">
            <v>185</v>
          </cell>
        </row>
        <row r="189">
          <cell r="U189" t="str">
            <v>186 Cercha Metálica Ml</v>
          </cell>
          <cell r="V189">
            <v>186</v>
          </cell>
        </row>
        <row r="190">
          <cell r="U190" t="str">
            <v>187 Canal en lámina cal 18 Ml</v>
          </cell>
          <cell r="V190">
            <v>187</v>
          </cell>
        </row>
        <row r="191">
          <cell r="U191" t="str">
            <v>188 Esmalte sintetico transparente Gal</v>
          </cell>
          <cell r="V191">
            <v>188</v>
          </cell>
        </row>
        <row r="192">
          <cell r="U192" t="str">
            <v>189 Thiner  Gal</v>
          </cell>
          <cell r="V192">
            <v>189</v>
          </cell>
        </row>
        <row r="193">
          <cell r="U193" t="str">
            <v>190 Lija de agua Und</v>
          </cell>
          <cell r="V193">
            <v>190</v>
          </cell>
        </row>
        <row r="194">
          <cell r="U194" t="str">
            <v>191 Alambre Cu aislado 8 AWG Ml</v>
          </cell>
          <cell r="V194">
            <v>191</v>
          </cell>
        </row>
        <row r="195">
          <cell r="U195" t="str">
            <v>192 Alambre Cu desnudo 8 AWG Ml</v>
          </cell>
          <cell r="V195">
            <v>192</v>
          </cell>
        </row>
        <row r="196">
          <cell r="U196" t="str">
            <v>193 Caja cálibre 20 para contador Und</v>
          </cell>
          <cell r="V196">
            <v>193</v>
          </cell>
        </row>
        <row r="197">
          <cell r="U197" t="str">
            <v>194 Cajilla de inspección puesta T. Und</v>
          </cell>
          <cell r="V197">
            <v>194</v>
          </cell>
        </row>
        <row r="198">
          <cell r="U198" t="str">
            <v>195 Conduleta 1" Und</v>
          </cell>
          <cell r="V198">
            <v>195</v>
          </cell>
        </row>
        <row r="199">
          <cell r="U199" t="str">
            <v>196 Contador trifasico bifilar Und</v>
          </cell>
          <cell r="V199">
            <v>196</v>
          </cell>
        </row>
        <row r="200">
          <cell r="U200" t="str">
            <v>197 Interruptor no automático Und</v>
          </cell>
          <cell r="V200">
            <v>197</v>
          </cell>
        </row>
        <row r="201">
          <cell r="U201" t="str">
            <v>198 Tubo galvanizado 1"*3m Und</v>
          </cell>
          <cell r="V201">
            <v>198</v>
          </cell>
        </row>
        <row r="202">
          <cell r="U202" t="str">
            <v>199 Varilla Cu-Cu 5/8*1,50 conect. Und</v>
          </cell>
          <cell r="V202">
            <v>199</v>
          </cell>
        </row>
        <row r="203">
          <cell r="U203" t="str">
            <v>200 Alambre de cobre desnudo AWG 14 Ml</v>
          </cell>
          <cell r="V203">
            <v>200</v>
          </cell>
        </row>
        <row r="204">
          <cell r="U204" t="str">
            <v>201 Alambre de cobre TWH 12 AWG Ml</v>
          </cell>
          <cell r="V204">
            <v>201</v>
          </cell>
        </row>
        <row r="205">
          <cell r="U205" t="str">
            <v>202 Caja doble conduit Und</v>
          </cell>
          <cell r="V205">
            <v>202</v>
          </cell>
        </row>
        <row r="206">
          <cell r="U206" t="str">
            <v>203 Aplique Und</v>
          </cell>
          <cell r="V206">
            <v>203</v>
          </cell>
        </row>
        <row r="207">
          <cell r="U207" t="str">
            <v>204 Cable de cobre THW 10 AWG Ml</v>
          </cell>
          <cell r="V207">
            <v>204</v>
          </cell>
        </row>
        <row r="208">
          <cell r="U208" t="str">
            <v>205 Cable de cobre THW 12 AWG Ml</v>
          </cell>
          <cell r="V208">
            <v>205</v>
          </cell>
        </row>
        <row r="209">
          <cell r="U209" t="str">
            <v>206 Tubo Conduit PVC 3/4" Ml</v>
          </cell>
          <cell r="V209">
            <v>206</v>
          </cell>
        </row>
        <row r="210">
          <cell r="U210" t="str">
            <v>207 Roceta Und</v>
          </cell>
          <cell r="V210">
            <v>207</v>
          </cell>
        </row>
        <row r="211">
          <cell r="U211" t="str">
            <v>208 Codo calle galvanizado 1" Und</v>
          </cell>
          <cell r="V211">
            <v>208</v>
          </cell>
        </row>
        <row r="212">
          <cell r="U212" t="str">
            <v>209 Elevador para gas de 1" Und</v>
          </cell>
          <cell r="V212">
            <v>209</v>
          </cell>
        </row>
        <row r="213">
          <cell r="U213" t="str">
            <v>210 Loctigas f/media 36 ml Und</v>
          </cell>
          <cell r="V213">
            <v>210</v>
          </cell>
        </row>
        <row r="214">
          <cell r="U214" t="str">
            <v>211 medidor gas 2.5 Und</v>
          </cell>
          <cell r="V214">
            <v>211</v>
          </cell>
        </row>
        <row r="215">
          <cell r="U215" t="str">
            <v>212 Regulador de gas RAE 4 M3 Und</v>
          </cell>
          <cell r="V215">
            <v>212</v>
          </cell>
        </row>
        <row r="216">
          <cell r="U216" t="str">
            <v>213 Valvula de bola para medidor Und</v>
          </cell>
          <cell r="V216">
            <v>213</v>
          </cell>
        </row>
        <row r="217">
          <cell r="U217" t="str">
            <v>214 Tuberia polietileno de 1" Ml</v>
          </cell>
          <cell r="V217">
            <v>214</v>
          </cell>
        </row>
        <row r="218">
          <cell r="U218" t="str">
            <v>215 Tubo gas galvanizado 1/2" Ml</v>
          </cell>
          <cell r="V218">
            <v>215</v>
          </cell>
        </row>
        <row r="219">
          <cell r="U219" t="str">
            <v>216 Caja medidor gas 45X45 Und</v>
          </cell>
          <cell r="V219">
            <v>216</v>
          </cell>
        </row>
        <row r="220">
          <cell r="U220" t="str">
            <v>217 Te galvanizada de 1" Und</v>
          </cell>
          <cell r="V220">
            <v>217</v>
          </cell>
        </row>
        <row r="221">
          <cell r="U221" t="str">
            <v>218 Codo galvanizado de 1" Und</v>
          </cell>
          <cell r="V221">
            <v>218</v>
          </cell>
        </row>
        <row r="222">
          <cell r="U222" t="str">
            <v>219 Valvula de mariposa Und</v>
          </cell>
          <cell r="V222">
            <v>219</v>
          </cell>
        </row>
        <row r="223">
          <cell r="U223" t="str">
            <v>220 Tubo gas galvanizado 1/1 ML</v>
          </cell>
          <cell r="V223">
            <v>220</v>
          </cell>
        </row>
        <row r="224">
          <cell r="U224" t="str">
            <v>221 Abrazadera plastica 5/8 Und</v>
          </cell>
          <cell r="V224">
            <v>221</v>
          </cell>
        </row>
        <row r="225">
          <cell r="U225" t="str">
            <v>222 Anticorrocivo rojo claro Und</v>
          </cell>
          <cell r="V225">
            <v>222</v>
          </cell>
        </row>
        <row r="226">
          <cell r="U226" t="str">
            <v>223 Tornillo acero 1/2x1/3 Und</v>
          </cell>
          <cell r="V226">
            <v>223</v>
          </cell>
        </row>
        <row r="227">
          <cell r="U227" t="str">
            <v>224 Tubo gas galvanizado 1/1 ML</v>
          </cell>
          <cell r="V227">
            <v>224</v>
          </cell>
        </row>
        <row r="228">
          <cell r="U228" t="str">
            <v>225 Unión galvanizada 1/1 Und</v>
          </cell>
          <cell r="V228">
            <v>225</v>
          </cell>
        </row>
        <row r="229">
          <cell r="U229" t="str">
            <v>226 Formaleta viga de amarre M3</v>
          </cell>
          <cell r="V229">
            <v>226</v>
          </cell>
        </row>
        <row r="230">
          <cell r="U230" t="str">
            <v>227 Formaleta cinta culata ML</v>
          </cell>
          <cell r="V230">
            <v>227</v>
          </cell>
        </row>
        <row r="231">
          <cell r="U231" t="str">
            <v>228 Unión pvc 1" Und</v>
          </cell>
          <cell r="V231">
            <v>228</v>
          </cell>
        </row>
        <row r="232">
          <cell r="U232" t="str">
            <v>229 Placa Elevada M2</v>
          </cell>
          <cell r="V232">
            <v>229</v>
          </cell>
        </row>
        <row r="233">
          <cell r="U233" t="str">
            <v>230 Accesorios pvc sanitario de 2" Und</v>
          </cell>
          <cell r="V233">
            <v>230</v>
          </cell>
        </row>
        <row r="234">
          <cell r="U234" t="str">
            <v>231 Accesorios pvc sanitario de 3" Und</v>
          </cell>
          <cell r="V234">
            <v>231</v>
          </cell>
        </row>
        <row r="235">
          <cell r="U235" t="str">
            <v>232 Accesorios pvc sanitario de 4" Und</v>
          </cell>
          <cell r="V235">
            <v>232</v>
          </cell>
        </row>
        <row r="236">
          <cell r="U236" t="str">
            <v>233 Union pvc sanitaria 4" Und</v>
          </cell>
          <cell r="V236">
            <v>233</v>
          </cell>
        </row>
        <row r="237">
          <cell r="U237" t="str">
            <v>234 Accesorios pvc ventilación 3" Und</v>
          </cell>
          <cell r="V237">
            <v>234</v>
          </cell>
        </row>
        <row r="238">
          <cell r="U238" t="str">
            <v>235 Unión pvc ventilación 3" Und</v>
          </cell>
          <cell r="V238">
            <v>235</v>
          </cell>
        </row>
        <row r="239">
          <cell r="U239" t="str">
            <v>236 Liston M/H arracacho veteado M2</v>
          </cell>
          <cell r="V239">
            <v>236</v>
          </cell>
        </row>
        <row r="240">
          <cell r="U240" t="str">
            <v>237 Liston 025x04x3,0 mt ML</v>
          </cell>
          <cell r="V240">
            <v>237</v>
          </cell>
        </row>
        <row r="241">
          <cell r="U241" t="str">
            <v>238 Bocel 1/4 madera ML</v>
          </cell>
          <cell r="V241">
            <v>238</v>
          </cell>
        </row>
        <row r="242">
          <cell r="U242" t="str">
            <v>239 Inmunizante de madera GL</v>
          </cell>
          <cell r="V242">
            <v>239</v>
          </cell>
        </row>
        <row r="243">
          <cell r="U243" t="str">
            <v>240 Puntilla promedio Lb</v>
          </cell>
          <cell r="V243">
            <v>240</v>
          </cell>
        </row>
        <row r="244">
          <cell r="U244" t="str">
            <v>241 Accesorios pvc 1" Und</v>
          </cell>
          <cell r="V244">
            <v>241</v>
          </cell>
        </row>
        <row r="245">
          <cell r="U245" t="str">
            <v>242 Cielo Raso en PVC Tipo Lujo m2</v>
          </cell>
          <cell r="V245">
            <v>242</v>
          </cell>
        </row>
        <row r="246">
          <cell r="U246" t="str">
            <v>243 Cielo Raso plano sistema Dry Wall  M2</v>
          </cell>
          <cell r="V246">
            <v>243</v>
          </cell>
        </row>
        <row r="247">
          <cell r="U247" t="str">
            <v>244 Muro divisorio delgado Dry Wall M2</v>
          </cell>
          <cell r="V247">
            <v>244</v>
          </cell>
        </row>
        <row r="248">
          <cell r="U248" t="str">
            <v>245 Puerta en Madera 0.80X2.0 mts Und</v>
          </cell>
          <cell r="V248">
            <v>245</v>
          </cell>
        </row>
        <row r="249">
          <cell r="U249" t="str">
            <v>246 Pintura  Gal</v>
          </cell>
          <cell r="V249">
            <v>246</v>
          </cell>
        </row>
        <row r="250">
          <cell r="U250" t="str">
            <v>247 Placa Metaldeck Calibre 20 M2</v>
          </cell>
          <cell r="V250">
            <v>247</v>
          </cell>
        </row>
        <row r="251">
          <cell r="U251" t="str">
            <v>248 Piso trafico pesado M2</v>
          </cell>
          <cell r="V251">
            <v>248</v>
          </cell>
        </row>
        <row r="252">
          <cell r="U252" t="str">
            <v>249 Lona verde ML</v>
          </cell>
          <cell r="V252">
            <v>249</v>
          </cell>
        </row>
        <row r="253">
          <cell r="U253" t="str">
            <v>250 Escalera Metálica ml</v>
          </cell>
          <cell r="V253">
            <v>250</v>
          </cell>
        </row>
        <row r="254">
          <cell r="U254" t="str">
            <v>251 Perno conector de cortante Und</v>
          </cell>
          <cell r="V254">
            <v>251</v>
          </cell>
        </row>
        <row r="255">
          <cell r="U255" t="str">
            <v>252 Distanciador en concreto Und</v>
          </cell>
          <cell r="V255">
            <v>252</v>
          </cell>
        </row>
        <row r="256">
          <cell r="U256" t="str">
            <v>253 Puerta metalica con dos vatientes (1x2.3) en lamina cal 20 Und</v>
          </cell>
          <cell r="V256">
            <v>253</v>
          </cell>
        </row>
        <row r="257">
          <cell r="U257" t="str">
            <v>254 Puerta metálica con marco en lamina cal 20 de 0.80X2.0 Und</v>
          </cell>
          <cell r="V257">
            <v>254</v>
          </cell>
        </row>
        <row r="258">
          <cell r="U258" t="str">
            <v>255 Acido muriático lt</v>
          </cell>
          <cell r="V258">
            <v>255</v>
          </cell>
        </row>
        <row r="259">
          <cell r="U259" t="str">
            <v>256 Mueble metálico cosina (0.5x0.6x2.44) Und</v>
          </cell>
          <cell r="V259">
            <v>256</v>
          </cell>
        </row>
        <row r="260">
          <cell r="U260" t="str">
            <v>257 Malla de angeo fina (tipo mosquitero) m2</v>
          </cell>
          <cell r="V260">
            <v>257</v>
          </cell>
        </row>
        <row r="261">
          <cell r="U261" t="str">
            <v>258 Peaje neiva und</v>
          </cell>
          <cell r="V261">
            <v>258</v>
          </cell>
        </row>
        <row r="262">
          <cell r="U262" t="str">
            <v>259 Llave para ducha (grival) Und</v>
          </cell>
          <cell r="V262">
            <v>259</v>
          </cell>
        </row>
        <row r="263">
          <cell r="U263" t="str">
            <v>260 Rejilla para sifón Und</v>
          </cell>
          <cell r="V263">
            <v>260</v>
          </cell>
        </row>
        <row r="264">
          <cell r="U264" t="str">
            <v>261 Impermeabilizante Gl</v>
          </cell>
          <cell r="V264">
            <v>261</v>
          </cell>
        </row>
        <row r="265">
          <cell r="U265" t="str">
            <v>262 Puerta metálica en lamina galvanizada cal 20 (con anticorrisivo y pintura) m²</v>
          </cell>
          <cell r="V265">
            <v>262</v>
          </cell>
        </row>
        <row r="266">
          <cell r="U266" t="str">
            <v>263 Ventana en Alunminio odonizado Und</v>
          </cell>
          <cell r="V266">
            <v>263</v>
          </cell>
        </row>
        <row r="267">
          <cell r="U267" t="str">
            <v>264 Ventilador de techo de tres aspas en lámina Und</v>
          </cell>
          <cell r="V267">
            <v>264</v>
          </cell>
        </row>
        <row r="268">
          <cell r="U268" t="str">
            <v>265 Lampara fluorescente 2x48 con balastro y tubos und</v>
          </cell>
          <cell r="V268">
            <v>265</v>
          </cell>
        </row>
        <row r="269">
          <cell r="U269" t="str">
            <v>266 Caja Contador trifásica Und</v>
          </cell>
          <cell r="V269">
            <v>266</v>
          </cell>
        </row>
        <row r="270">
          <cell r="U270" t="str">
            <v>267 Tubo de 1¼" eléctrico ml</v>
          </cell>
          <cell r="V270">
            <v>267</v>
          </cell>
        </row>
        <row r="271">
          <cell r="U271" t="str">
            <v>268 Alambre WTA #8 rojo ml</v>
          </cell>
          <cell r="V271">
            <v>268</v>
          </cell>
        </row>
        <row r="272">
          <cell r="U272" t="str">
            <v>269 Alambre WTA #8 blanco ml</v>
          </cell>
          <cell r="V272">
            <v>269</v>
          </cell>
        </row>
        <row r="273">
          <cell r="U273" t="str">
            <v>270 Curva 1¼" eléctrico Und</v>
          </cell>
          <cell r="V273">
            <v>270</v>
          </cell>
        </row>
        <row r="274">
          <cell r="U274" t="str">
            <v>271 Alambre WTA #10 ml</v>
          </cell>
          <cell r="V274">
            <v>271</v>
          </cell>
        </row>
        <row r="275">
          <cell r="U275" t="str">
            <v>272 Percha de 4 hilos Und</v>
          </cell>
          <cell r="V275">
            <v>272</v>
          </cell>
        </row>
        <row r="276">
          <cell r="U276" t="str">
            <v>273 Enchape en porcelana blanco 20x20 m²</v>
          </cell>
          <cell r="V276">
            <v>273</v>
          </cell>
        </row>
        <row r="277">
          <cell r="U277" t="str">
            <v>274 Mueble en madera par alacena altura de 95cm ml</v>
          </cell>
          <cell r="V277">
            <v>274</v>
          </cell>
        </row>
        <row r="278">
          <cell r="U278" t="str">
            <v>275 Angeo plástico m²</v>
          </cell>
          <cell r="V278">
            <v>275</v>
          </cell>
        </row>
        <row r="279">
          <cell r="U279" t="str">
            <v>276 Portón corredizo de 3.2*3.0 instalado Und</v>
          </cell>
          <cell r="V279">
            <v>276</v>
          </cell>
        </row>
        <row r="280">
          <cell r="U280" t="str">
            <v>277 Vetana metalica Und</v>
          </cell>
          <cell r="V280">
            <v>277</v>
          </cell>
        </row>
        <row r="281">
          <cell r="U281" t="str">
            <v>278 Machiembre m2</v>
          </cell>
          <cell r="V281">
            <v>278</v>
          </cell>
        </row>
        <row r="282">
          <cell r="U282" t="str">
            <v>279 Laca Gal</v>
          </cell>
          <cell r="V282">
            <v>279</v>
          </cell>
        </row>
        <row r="283">
          <cell r="U283" t="str">
            <v>280 Tuberia PVC 4" RDE 41 ml</v>
          </cell>
          <cell r="V283">
            <v>280</v>
          </cell>
        </row>
        <row r="284">
          <cell r="U284" t="str">
            <v>281 Tuberia PVC 4" RDE 32,5 ml</v>
          </cell>
          <cell r="V284">
            <v>281</v>
          </cell>
        </row>
        <row r="285">
          <cell r="U285" t="str">
            <v>282 Tuberia PVC 4" RDE 26 ml</v>
          </cell>
          <cell r="V285">
            <v>282</v>
          </cell>
        </row>
        <row r="286">
          <cell r="U286" t="str">
            <v>283 Tuberia PVC 4" RDE 21 ml</v>
          </cell>
          <cell r="V286">
            <v>283</v>
          </cell>
        </row>
        <row r="287">
          <cell r="U287" t="str">
            <v>284 Tuberia PVC 4" RDE 13,5 ml</v>
          </cell>
          <cell r="V287">
            <v>284</v>
          </cell>
        </row>
        <row r="288">
          <cell r="U288" t="str">
            <v>285 Tuberia PVC 3" RDE 41 ml</v>
          </cell>
          <cell r="V288">
            <v>285</v>
          </cell>
        </row>
        <row r="289">
          <cell r="U289" t="str">
            <v>286 Tuberia PVC 3" RDE 26 ml</v>
          </cell>
          <cell r="V289">
            <v>286</v>
          </cell>
        </row>
        <row r="290">
          <cell r="U290" t="str">
            <v>287 Tuberia PVC 3" RDE 21 ml</v>
          </cell>
          <cell r="V290">
            <v>287</v>
          </cell>
        </row>
        <row r="291">
          <cell r="U291" t="str">
            <v>288 Tuberia PVC 3" RDE 13,5 ml</v>
          </cell>
          <cell r="V291">
            <v>288</v>
          </cell>
        </row>
        <row r="292">
          <cell r="U292" t="str">
            <v>289 Tuberia PVC 2" RDE 41 ml</v>
          </cell>
          <cell r="V292">
            <v>289</v>
          </cell>
        </row>
        <row r="293">
          <cell r="U293" t="str">
            <v>290 Tuberia PVC 2" RDE 32,5 ml</v>
          </cell>
          <cell r="V293">
            <v>290</v>
          </cell>
        </row>
        <row r="294">
          <cell r="U294" t="str">
            <v>291 Tuberia PVC 2" RDE 26 ml</v>
          </cell>
          <cell r="V294">
            <v>291</v>
          </cell>
        </row>
        <row r="295">
          <cell r="U295" t="str">
            <v>292 Tuberia PVC 2" RDE 21 ml</v>
          </cell>
          <cell r="V295">
            <v>292</v>
          </cell>
        </row>
        <row r="296">
          <cell r="U296" t="str">
            <v>293 Tuberia PVC 1" RDE 21 ml</v>
          </cell>
          <cell r="V296">
            <v>293</v>
          </cell>
        </row>
        <row r="297">
          <cell r="U297" t="str">
            <v>294 Tuberia PVC 1" RDE 13,5 ml</v>
          </cell>
          <cell r="V297">
            <v>294</v>
          </cell>
        </row>
        <row r="298">
          <cell r="U298" t="str">
            <v>295 Planta de tratamiento compacta modelo modupak II capacidad 10lt Und</v>
          </cell>
          <cell r="V298">
            <v>295</v>
          </cell>
        </row>
        <row r="299">
          <cell r="U299" t="str">
            <v>296 Teja termoacustic + caballete m2</v>
          </cell>
          <cell r="V299">
            <v>296</v>
          </cell>
        </row>
        <row r="300">
          <cell r="U300" t="str">
            <v>297 Tubo rectangular 8X4 cm ml</v>
          </cell>
          <cell r="V300">
            <v>297</v>
          </cell>
        </row>
        <row r="301">
          <cell r="U301" t="str">
            <v>298 Puerta y marco lamina c. 18 de 1,20x2,00 incluye cerradura Und</v>
          </cell>
          <cell r="V301">
            <v>298</v>
          </cell>
        </row>
        <row r="302">
          <cell r="U302" t="str">
            <v>299 Ventana corrediza con reja en varilla cuad. 1/2" de 1,00x1,00 Und</v>
          </cell>
          <cell r="V302">
            <v>299</v>
          </cell>
        </row>
        <row r="303">
          <cell r="U303" t="str">
            <v>300 Luceta en tubo cuadrado y lamina Cal. 20 H=35cm Und</v>
          </cell>
          <cell r="V303">
            <v>300</v>
          </cell>
        </row>
        <row r="304">
          <cell r="U304" t="str">
            <v>301 Puerta y marco lamina c. 18 de 0,60x2,00 incluye cerradura Und</v>
          </cell>
          <cell r="V304">
            <v>301</v>
          </cell>
        </row>
        <row r="305">
          <cell r="U305" t="str">
            <v>302 Lavaplatos en acero inoxidable Und</v>
          </cell>
          <cell r="V305">
            <v>302</v>
          </cell>
        </row>
        <row r="306">
          <cell r="U306" t="str">
            <v>303 Tanque de almacenamiento 500 lt Und</v>
          </cell>
          <cell r="V306">
            <v>303</v>
          </cell>
        </row>
        <row r="307">
          <cell r="U307" t="str">
            <v>304 Aparatos sanitarios, incluye lavamanos, sanitarios, incrustaciones, ducha y griferia Und</v>
          </cell>
          <cell r="V307">
            <v>304</v>
          </cell>
        </row>
        <row r="308">
          <cell r="U308" t="str">
            <v>305 Angulo 1 1/4" x 3/16" ml</v>
          </cell>
          <cell r="V308">
            <v>305</v>
          </cell>
        </row>
        <row r="309">
          <cell r="U309" t="str">
            <v>306 Bisagra tipo Capsula Und</v>
          </cell>
          <cell r="V309">
            <v>306</v>
          </cell>
        </row>
        <row r="310">
          <cell r="U310" t="str">
            <v>307 Valvula de lavado sello elastico 4" und</v>
          </cell>
          <cell r="V310">
            <v>307</v>
          </cell>
        </row>
        <row r="311">
          <cell r="U311" t="str">
            <v>308 Tee Presion con campana 4" und</v>
          </cell>
          <cell r="V311">
            <v>308</v>
          </cell>
        </row>
        <row r="312">
          <cell r="U312" t="str">
            <v>309 Union presion PVC 4" Und</v>
          </cell>
          <cell r="V312">
            <v>309</v>
          </cell>
        </row>
        <row r="313">
          <cell r="U313" t="str">
            <v>310 Vastago L=1.80m 1" con extremos roscados Und</v>
          </cell>
          <cell r="V313">
            <v>310</v>
          </cell>
        </row>
        <row r="314">
          <cell r="U314" t="str">
            <v>311 Lamina de 1/4" m2</v>
          </cell>
          <cell r="V314">
            <v>311</v>
          </cell>
        </row>
        <row r="315">
          <cell r="U315" t="str">
            <v>312 Aditamento hembra Und</v>
          </cell>
          <cell r="V315">
            <v>312</v>
          </cell>
        </row>
        <row r="316">
          <cell r="U316" t="str">
            <v>313 Mariposa Und</v>
          </cell>
          <cell r="V316">
            <v>313</v>
          </cell>
        </row>
        <row r="317">
          <cell r="U317" t="str">
            <v>314 Valvula ventosa 1/2" Und</v>
          </cell>
          <cell r="V317">
            <v>314</v>
          </cell>
        </row>
        <row r="318">
          <cell r="U318" t="str">
            <v>315 Collarin de 1/2"x4" und</v>
          </cell>
          <cell r="V318">
            <v>315</v>
          </cell>
        </row>
        <row r="319">
          <cell r="U319" t="str">
            <v>316 Tuberia PVC 1/2" RDE 13,5 ml</v>
          </cell>
          <cell r="V319">
            <v>316</v>
          </cell>
        </row>
        <row r="320">
          <cell r="U320" t="str">
            <v>317 Tuberia PVC 3/4" ml</v>
          </cell>
          <cell r="V320">
            <v>317</v>
          </cell>
        </row>
        <row r="321">
          <cell r="U321" t="str">
            <v>318 Flotador y accesorios Und</v>
          </cell>
          <cell r="V321">
            <v>318</v>
          </cell>
        </row>
        <row r="322">
          <cell r="U322" t="str">
            <v>319 Cadena HG Und</v>
          </cell>
          <cell r="V322">
            <v>319</v>
          </cell>
        </row>
        <row r="323">
          <cell r="U323" t="str">
            <v xml:space="preserve">320  </v>
          </cell>
          <cell r="V323">
            <v>320</v>
          </cell>
        </row>
        <row r="324">
          <cell r="U324" t="str">
            <v xml:space="preserve">321  </v>
          </cell>
          <cell r="V324">
            <v>321</v>
          </cell>
        </row>
        <row r="325">
          <cell r="U325" t="str">
            <v xml:space="preserve">322  </v>
          </cell>
          <cell r="V325">
            <v>322</v>
          </cell>
        </row>
        <row r="326">
          <cell r="U326" t="str">
            <v xml:space="preserve">323  </v>
          </cell>
          <cell r="V326">
            <v>323</v>
          </cell>
        </row>
        <row r="327">
          <cell r="U327" t="str">
            <v xml:space="preserve">324  </v>
          </cell>
          <cell r="V327">
            <v>324</v>
          </cell>
        </row>
        <row r="328">
          <cell r="U328" t="str">
            <v xml:space="preserve">325  </v>
          </cell>
          <cell r="V328">
            <v>325</v>
          </cell>
        </row>
        <row r="329">
          <cell r="U329" t="str">
            <v xml:space="preserve">326  </v>
          </cell>
          <cell r="V329">
            <v>326</v>
          </cell>
        </row>
        <row r="330">
          <cell r="U330" t="str">
            <v xml:space="preserve">327  </v>
          </cell>
          <cell r="V330">
            <v>327</v>
          </cell>
        </row>
        <row r="331">
          <cell r="U331" t="str">
            <v xml:space="preserve">328  </v>
          </cell>
          <cell r="V331">
            <v>328</v>
          </cell>
        </row>
        <row r="332">
          <cell r="U332" t="str">
            <v xml:space="preserve">329  </v>
          </cell>
          <cell r="V332">
            <v>329</v>
          </cell>
        </row>
        <row r="333">
          <cell r="U333" t="str">
            <v xml:space="preserve">330  </v>
          </cell>
          <cell r="V333">
            <v>330</v>
          </cell>
        </row>
        <row r="334">
          <cell r="U334" t="str">
            <v xml:space="preserve">331  </v>
          </cell>
          <cell r="V334">
            <v>331</v>
          </cell>
        </row>
        <row r="335">
          <cell r="U335" t="str">
            <v xml:space="preserve">332  </v>
          </cell>
          <cell r="V335">
            <v>332</v>
          </cell>
        </row>
        <row r="336">
          <cell r="U336" t="str">
            <v xml:space="preserve">333  </v>
          </cell>
          <cell r="V336">
            <v>333</v>
          </cell>
        </row>
        <row r="337">
          <cell r="U337" t="str">
            <v xml:space="preserve">334  </v>
          </cell>
          <cell r="V337">
            <v>334</v>
          </cell>
        </row>
        <row r="338">
          <cell r="U338" t="str">
            <v xml:space="preserve">335  </v>
          </cell>
          <cell r="V338">
            <v>335</v>
          </cell>
        </row>
        <row r="339">
          <cell r="U339" t="str">
            <v xml:space="preserve">336  </v>
          </cell>
          <cell r="V339">
            <v>336</v>
          </cell>
        </row>
        <row r="340">
          <cell r="U340" t="str">
            <v xml:space="preserve">337  </v>
          </cell>
          <cell r="V340">
            <v>337</v>
          </cell>
        </row>
        <row r="341">
          <cell r="U341" t="str">
            <v xml:space="preserve">338  </v>
          </cell>
          <cell r="V341">
            <v>338</v>
          </cell>
        </row>
        <row r="342">
          <cell r="U342" t="str">
            <v xml:space="preserve">339  </v>
          </cell>
          <cell r="V342">
            <v>339</v>
          </cell>
        </row>
        <row r="343">
          <cell r="U343" t="str">
            <v xml:space="preserve">340  </v>
          </cell>
          <cell r="V343">
            <v>340</v>
          </cell>
        </row>
        <row r="344">
          <cell r="U344" t="str">
            <v xml:space="preserve">341  </v>
          </cell>
          <cell r="V344">
            <v>341</v>
          </cell>
        </row>
        <row r="345">
          <cell r="U345" t="str">
            <v xml:space="preserve">342  </v>
          </cell>
          <cell r="V345">
            <v>342</v>
          </cell>
        </row>
        <row r="346">
          <cell r="U346" t="str">
            <v xml:space="preserve">343  </v>
          </cell>
          <cell r="V346">
            <v>343</v>
          </cell>
        </row>
        <row r="347">
          <cell r="U347" t="str">
            <v xml:space="preserve">344  </v>
          </cell>
          <cell r="V347">
            <v>344</v>
          </cell>
        </row>
        <row r="348">
          <cell r="U348" t="str">
            <v xml:space="preserve">345  </v>
          </cell>
          <cell r="V348">
            <v>345</v>
          </cell>
        </row>
        <row r="349">
          <cell r="U349" t="str">
            <v xml:space="preserve">346  </v>
          </cell>
          <cell r="V349">
            <v>346</v>
          </cell>
        </row>
        <row r="350">
          <cell r="U350" t="str">
            <v xml:space="preserve">347  </v>
          </cell>
          <cell r="V350">
            <v>347</v>
          </cell>
        </row>
        <row r="351">
          <cell r="U351" t="str">
            <v xml:space="preserve">348  </v>
          </cell>
          <cell r="V351">
            <v>348</v>
          </cell>
        </row>
        <row r="352">
          <cell r="U352" t="str">
            <v xml:space="preserve">349  </v>
          </cell>
          <cell r="V352">
            <v>349</v>
          </cell>
        </row>
        <row r="353">
          <cell r="U353" t="str">
            <v xml:space="preserve">350  </v>
          </cell>
          <cell r="V353">
            <v>350</v>
          </cell>
        </row>
        <row r="354">
          <cell r="U354" t="str">
            <v xml:space="preserve">351  </v>
          </cell>
          <cell r="V354">
            <v>351</v>
          </cell>
        </row>
        <row r="355">
          <cell r="U355" t="str">
            <v xml:space="preserve">352  </v>
          </cell>
          <cell r="V355">
            <v>352</v>
          </cell>
        </row>
        <row r="356">
          <cell r="U356" t="str">
            <v xml:space="preserve">353  </v>
          </cell>
          <cell r="V356">
            <v>353</v>
          </cell>
        </row>
        <row r="357">
          <cell r="U357" t="str">
            <v xml:space="preserve">354  </v>
          </cell>
          <cell r="V357">
            <v>354</v>
          </cell>
        </row>
        <row r="358">
          <cell r="U358" t="str">
            <v xml:space="preserve">355  </v>
          </cell>
          <cell r="V358">
            <v>355</v>
          </cell>
        </row>
        <row r="359">
          <cell r="U359" t="str">
            <v xml:space="preserve">356  </v>
          </cell>
          <cell r="V359">
            <v>356</v>
          </cell>
        </row>
        <row r="360">
          <cell r="U360" t="str">
            <v xml:space="preserve">357  </v>
          </cell>
          <cell r="V360">
            <v>357</v>
          </cell>
        </row>
        <row r="361">
          <cell r="U361" t="str">
            <v xml:space="preserve">358  </v>
          </cell>
          <cell r="V361">
            <v>358</v>
          </cell>
        </row>
        <row r="362">
          <cell r="U362" t="str">
            <v xml:space="preserve">359  </v>
          </cell>
          <cell r="V362">
            <v>359</v>
          </cell>
        </row>
        <row r="363">
          <cell r="U363" t="str">
            <v xml:space="preserve">360  </v>
          </cell>
          <cell r="V363">
            <v>360</v>
          </cell>
        </row>
        <row r="364">
          <cell r="U364" t="str">
            <v xml:space="preserve">361  </v>
          </cell>
          <cell r="V364">
            <v>361</v>
          </cell>
        </row>
        <row r="365">
          <cell r="U365" t="str">
            <v xml:space="preserve">362  </v>
          </cell>
          <cell r="V365">
            <v>362</v>
          </cell>
        </row>
        <row r="366">
          <cell r="U366" t="str">
            <v xml:space="preserve">363  </v>
          </cell>
          <cell r="V366">
            <v>363</v>
          </cell>
        </row>
        <row r="367">
          <cell r="U367" t="str">
            <v xml:space="preserve">364  </v>
          </cell>
          <cell r="V367">
            <v>364</v>
          </cell>
        </row>
        <row r="368">
          <cell r="U368" t="str">
            <v xml:space="preserve">365  </v>
          </cell>
          <cell r="V368">
            <v>365</v>
          </cell>
        </row>
        <row r="369">
          <cell r="U369" t="str">
            <v xml:space="preserve">366  </v>
          </cell>
          <cell r="V369">
            <v>366</v>
          </cell>
        </row>
        <row r="370">
          <cell r="U370" t="str">
            <v xml:space="preserve">367  </v>
          </cell>
          <cell r="V370">
            <v>367</v>
          </cell>
        </row>
        <row r="371">
          <cell r="U371" t="str">
            <v xml:space="preserve">368  </v>
          </cell>
          <cell r="V371">
            <v>368</v>
          </cell>
        </row>
        <row r="372">
          <cell r="U372" t="str">
            <v xml:space="preserve">369  </v>
          </cell>
          <cell r="V372">
            <v>369</v>
          </cell>
        </row>
        <row r="373">
          <cell r="U373" t="str">
            <v xml:space="preserve">370  </v>
          </cell>
          <cell r="V373">
            <v>370</v>
          </cell>
        </row>
        <row r="374">
          <cell r="U374" t="str">
            <v xml:space="preserve">371  </v>
          </cell>
          <cell r="V374">
            <v>371</v>
          </cell>
        </row>
        <row r="375">
          <cell r="U375" t="str">
            <v xml:space="preserve">372  </v>
          </cell>
          <cell r="V375">
            <v>372</v>
          </cell>
        </row>
        <row r="376">
          <cell r="U376" t="str">
            <v xml:space="preserve">373  </v>
          </cell>
          <cell r="V376">
            <v>373</v>
          </cell>
        </row>
        <row r="377">
          <cell r="U377" t="str">
            <v xml:space="preserve">374  </v>
          </cell>
          <cell r="V377">
            <v>374</v>
          </cell>
        </row>
        <row r="378">
          <cell r="U378" t="str">
            <v xml:space="preserve">375  </v>
          </cell>
          <cell r="V378">
            <v>375</v>
          </cell>
        </row>
        <row r="379">
          <cell r="U379" t="str">
            <v xml:space="preserve">376  </v>
          </cell>
          <cell r="V379">
            <v>376</v>
          </cell>
        </row>
        <row r="380">
          <cell r="U380" t="str">
            <v xml:space="preserve">377  </v>
          </cell>
          <cell r="V380">
            <v>377</v>
          </cell>
        </row>
        <row r="381">
          <cell r="U381" t="str">
            <v xml:space="preserve">378  </v>
          </cell>
          <cell r="V381">
            <v>378</v>
          </cell>
        </row>
        <row r="382">
          <cell r="U382" t="str">
            <v xml:space="preserve">379  </v>
          </cell>
          <cell r="V382">
            <v>379</v>
          </cell>
        </row>
        <row r="383">
          <cell r="U383" t="str">
            <v xml:space="preserve">380  </v>
          </cell>
          <cell r="V383">
            <v>380</v>
          </cell>
        </row>
        <row r="384">
          <cell r="U384" t="str">
            <v xml:space="preserve">381  </v>
          </cell>
          <cell r="V384">
            <v>381</v>
          </cell>
        </row>
        <row r="385">
          <cell r="U385" t="str">
            <v xml:space="preserve">382  </v>
          </cell>
          <cell r="V385">
            <v>382</v>
          </cell>
        </row>
        <row r="386">
          <cell r="U386" t="str">
            <v xml:space="preserve">383  </v>
          </cell>
          <cell r="V386">
            <v>383</v>
          </cell>
        </row>
        <row r="387">
          <cell r="U387" t="str">
            <v xml:space="preserve">384  </v>
          </cell>
          <cell r="V387">
            <v>384</v>
          </cell>
        </row>
        <row r="388">
          <cell r="U388" t="str">
            <v xml:space="preserve">385  </v>
          </cell>
          <cell r="V388">
            <v>385</v>
          </cell>
        </row>
        <row r="389">
          <cell r="U389" t="str">
            <v xml:space="preserve">386  </v>
          </cell>
          <cell r="V389">
            <v>386</v>
          </cell>
        </row>
        <row r="390">
          <cell r="U390" t="str">
            <v xml:space="preserve">387  </v>
          </cell>
          <cell r="V390">
            <v>387</v>
          </cell>
        </row>
        <row r="391">
          <cell r="U391" t="str">
            <v xml:space="preserve">388  </v>
          </cell>
          <cell r="V391">
            <v>388</v>
          </cell>
        </row>
        <row r="392">
          <cell r="U392" t="str">
            <v xml:space="preserve">389  </v>
          </cell>
          <cell r="V392">
            <v>389</v>
          </cell>
        </row>
        <row r="393">
          <cell r="U393" t="str">
            <v xml:space="preserve">390  </v>
          </cell>
          <cell r="V393">
            <v>390</v>
          </cell>
        </row>
        <row r="394">
          <cell r="U394" t="str">
            <v xml:space="preserve">391  </v>
          </cell>
          <cell r="V394">
            <v>391</v>
          </cell>
        </row>
        <row r="395">
          <cell r="U395" t="str">
            <v xml:space="preserve">392  </v>
          </cell>
          <cell r="V395">
            <v>392</v>
          </cell>
        </row>
        <row r="396">
          <cell r="U396" t="str">
            <v xml:space="preserve">393  </v>
          </cell>
          <cell r="V396">
            <v>393</v>
          </cell>
        </row>
        <row r="397">
          <cell r="U397" t="str">
            <v xml:space="preserve">394  </v>
          </cell>
          <cell r="V397">
            <v>394</v>
          </cell>
        </row>
        <row r="398">
          <cell r="U398" t="str">
            <v xml:space="preserve">395  </v>
          </cell>
          <cell r="V398">
            <v>395</v>
          </cell>
        </row>
        <row r="399">
          <cell r="U399" t="str">
            <v xml:space="preserve">396  </v>
          </cell>
          <cell r="V399">
            <v>396</v>
          </cell>
        </row>
        <row r="400">
          <cell r="U400" t="str">
            <v xml:space="preserve">397  </v>
          </cell>
          <cell r="V400">
            <v>397</v>
          </cell>
        </row>
        <row r="401">
          <cell r="U401" t="str">
            <v xml:space="preserve">398  </v>
          </cell>
          <cell r="V401">
            <v>398</v>
          </cell>
        </row>
        <row r="402">
          <cell r="U402" t="str">
            <v xml:space="preserve">399  </v>
          </cell>
          <cell r="V402">
            <v>399</v>
          </cell>
        </row>
        <row r="403">
          <cell r="U403" t="str">
            <v xml:space="preserve">400  </v>
          </cell>
          <cell r="V403">
            <v>400</v>
          </cell>
        </row>
        <row r="404">
          <cell r="U404" t="str">
            <v xml:space="preserve">401  </v>
          </cell>
          <cell r="V404">
            <v>401</v>
          </cell>
        </row>
        <row r="405">
          <cell r="U405" t="str">
            <v xml:space="preserve">402  </v>
          </cell>
          <cell r="V405">
            <v>402</v>
          </cell>
        </row>
        <row r="406">
          <cell r="U406" t="str">
            <v xml:space="preserve">403  </v>
          </cell>
          <cell r="V406">
            <v>403</v>
          </cell>
        </row>
        <row r="407">
          <cell r="U407" t="str">
            <v xml:space="preserve">404  </v>
          </cell>
          <cell r="V407">
            <v>404</v>
          </cell>
        </row>
        <row r="408">
          <cell r="U408" t="str">
            <v xml:space="preserve">405  </v>
          </cell>
          <cell r="V408">
            <v>405</v>
          </cell>
        </row>
        <row r="409">
          <cell r="U409" t="str">
            <v xml:space="preserve">406  </v>
          </cell>
          <cell r="V409">
            <v>406</v>
          </cell>
        </row>
        <row r="410">
          <cell r="U410" t="str">
            <v xml:space="preserve">407  </v>
          </cell>
          <cell r="V410">
            <v>407</v>
          </cell>
        </row>
        <row r="411">
          <cell r="U411" t="str">
            <v xml:space="preserve">408  </v>
          </cell>
          <cell r="V411">
            <v>408</v>
          </cell>
        </row>
        <row r="412">
          <cell r="U412" t="str">
            <v xml:space="preserve">409  </v>
          </cell>
          <cell r="V412">
            <v>409</v>
          </cell>
        </row>
        <row r="413">
          <cell r="U413" t="str">
            <v xml:space="preserve">410  </v>
          </cell>
          <cell r="V413">
            <v>410</v>
          </cell>
        </row>
        <row r="414">
          <cell r="U414" t="str">
            <v xml:space="preserve">411  </v>
          </cell>
          <cell r="V414">
            <v>411</v>
          </cell>
        </row>
        <row r="415">
          <cell r="U415" t="str">
            <v xml:space="preserve">412  </v>
          </cell>
          <cell r="V415">
            <v>412</v>
          </cell>
        </row>
        <row r="416">
          <cell r="U416" t="str">
            <v xml:space="preserve">413  </v>
          </cell>
          <cell r="V416">
            <v>413</v>
          </cell>
        </row>
        <row r="417">
          <cell r="U417" t="str">
            <v xml:space="preserve">414  </v>
          </cell>
          <cell r="V417">
            <v>414</v>
          </cell>
        </row>
        <row r="418">
          <cell r="U418" t="str">
            <v xml:space="preserve">415  </v>
          </cell>
          <cell r="V418">
            <v>415</v>
          </cell>
        </row>
        <row r="419">
          <cell r="U419" t="str">
            <v xml:space="preserve">416  </v>
          </cell>
          <cell r="V419">
            <v>416</v>
          </cell>
        </row>
        <row r="420">
          <cell r="U420" t="str">
            <v xml:space="preserve">417  </v>
          </cell>
          <cell r="V420">
            <v>417</v>
          </cell>
        </row>
        <row r="421">
          <cell r="U421" t="str">
            <v xml:space="preserve">418  </v>
          </cell>
          <cell r="V421">
            <v>418</v>
          </cell>
        </row>
        <row r="422">
          <cell r="U422" t="str">
            <v xml:space="preserve">419  </v>
          </cell>
          <cell r="V422">
            <v>419</v>
          </cell>
        </row>
        <row r="423">
          <cell r="U423" t="str">
            <v xml:space="preserve">420  </v>
          </cell>
          <cell r="V423">
            <v>420</v>
          </cell>
        </row>
        <row r="424">
          <cell r="U424" t="str">
            <v xml:space="preserve">421  </v>
          </cell>
          <cell r="V424">
            <v>421</v>
          </cell>
        </row>
        <row r="425">
          <cell r="U425" t="str">
            <v xml:space="preserve">422  </v>
          </cell>
          <cell r="V425">
            <v>422</v>
          </cell>
        </row>
        <row r="426">
          <cell r="U426" t="str">
            <v xml:space="preserve">423  </v>
          </cell>
          <cell r="V426">
            <v>423</v>
          </cell>
        </row>
        <row r="427">
          <cell r="U427" t="str">
            <v xml:space="preserve">424  </v>
          </cell>
          <cell r="V427">
            <v>424</v>
          </cell>
        </row>
        <row r="428">
          <cell r="U428" t="str">
            <v xml:space="preserve">425  </v>
          </cell>
          <cell r="V428">
            <v>425</v>
          </cell>
        </row>
        <row r="429">
          <cell r="U429" t="str">
            <v xml:space="preserve">426  </v>
          </cell>
          <cell r="V429">
            <v>426</v>
          </cell>
        </row>
        <row r="430">
          <cell r="U430" t="str">
            <v xml:space="preserve">427  </v>
          </cell>
          <cell r="V430">
            <v>427</v>
          </cell>
        </row>
        <row r="431">
          <cell r="U431" t="str">
            <v xml:space="preserve">428  </v>
          </cell>
          <cell r="V431">
            <v>428</v>
          </cell>
        </row>
        <row r="432">
          <cell r="U432" t="str">
            <v xml:space="preserve">429  </v>
          </cell>
          <cell r="V432">
            <v>429</v>
          </cell>
        </row>
        <row r="433">
          <cell r="U433" t="str">
            <v xml:space="preserve">430  </v>
          </cell>
          <cell r="V433">
            <v>430</v>
          </cell>
        </row>
        <row r="434">
          <cell r="U434" t="str">
            <v xml:space="preserve">431  </v>
          </cell>
          <cell r="V434">
            <v>431</v>
          </cell>
        </row>
        <row r="435">
          <cell r="U435" t="str">
            <v xml:space="preserve">432  </v>
          </cell>
          <cell r="V435">
            <v>432</v>
          </cell>
        </row>
        <row r="436">
          <cell r="U436" t="str">
            <v xml:space="preserve">433  </v>
          </cell>
          <cell r="V436">
            <v>433</v>
          </cell>
        </row>
        <row r="437">
          <cell r="U437" t="str">
            <v xml:space="preserve">434  </v>
          </cell>
          <cell r="V437">
            <v>434</v>
          </cell>
        </row>
        <row r="438">
          <cell r="U438" t="str">
            <v xml:space="preserve">435  </v>
          </cell>
          <cell r="V438">
            <v>435</v>
          </cell>
        </row>
        <row r="439">
          <cell r="U439" t="str">
            <v xml:space="preserve">436  </v>
          </cell>
          <cell r="V439">
            <v>436</v>
          </cell>
        </row>
        <row r="440">
          <cell r="U440" t="str">
            <v xml:space="preserve">437  </v>
          </cell>
          <cell r="V440">
            <v>437</v>
          </cell>
        </row>
        <row r="441">
          <cell r="U441" t="str">
            <v xml:space="preserve">438  </v>
          </cell>
          <cell r="V441">
            <v>438</v>
          </cell>
        </row>
        <row r="442">
          <cell r="U442" t="str">
            <v xml:space="preserve">439  </v>
          </cell>
          <cell r="V442">
            <v>439</v>
          </cell>
        </row>
        <row r="443">
          <cell r="U443" t="str">
            <v xml:space="preserve">440  </v>
          </cell>
          <cell r="V443">
            <v>440</v>
          </cell>
        </row>
        <row r="444">
          <cell r="U444" t="str">
            <v xml:space="preserve">441  </v>
          </cell>
          <cell r="V444">
            <v>441</v>
          </cell>
        </row>
        <row r="445">
          <cell r="U445" t="str">
            <v xml:space="preserve">442  </v>
          </cell>
          <cell r="V445">
            <v>442</v>
          </cell>
        </row>
        <row r="446">
          <cell r="U446" t="str">
            <v xml:space="preserve">443  </v>
          </cell>
          <cell r="V446">
            <v>443</v>
          </cell>
        </row>
        <row r="447">
          <cell r="U447" t="str">
            <v xml:space="preserve">444  </v>
          </cell>
          <cell r="V447">
            <v>444</v>
          </cell>
        </row>
        <row r="448">
          <cell r="U448" t="str">
            <v xml:space="preserve">445  </v>
          </cell>
          <cell r="V448">
            <v>445</v>
          </cell>
        </row>
        <row r="449">
          <cell r="U449" t="str">
            <v xml:space="preserve">446  </v>
          </cell>
          <cell r="V449">
            <v>446</v>
          </cell>
        </row>
        <row r="450">
          <cell r="U450" t="str">
            <v xml:space="preserve">447  </v>
          </cell>
          <cell r="V450">
            <v>447</v>
          </cell>
        </row>
        <row r="451">
          <cell r="U451" t="str">
            <v xml:space="preserve">448  </v>
          </cell>
          <cell r="V451">
            <v>448</v>
          </cell>
        </row>
        <row r="452">
          <cell r="U452" t="str">
            <v xml:space="preserve">449  </v>
          </cell>
          <cell r="V452">
            <v>449</v>
          </cell>
        </row>
        <row r="453">
          <cell r="U453" t="str">
            <v xml:space="preserve">450  </v>
          </cell>
          <cell r="V453">
            <v>450</v>
          </cell>
        </row>
        <row r="454">
          <cell r="U454" t="str">
            <v xml:space="preserve">451  </v>
          </cell>
          <cell r="V454">
            <v>451</v>
          </cell>
        </row>
        <row r="455">
          <cell r="U455" t="str">
            <v xml:space="preserve">452  </v>
          </cell>
          <cell r="V455">
            <v>452</v>
          </cell>
        </row>
        <row r="456">
          <cell r="U456" t="str">
            <v xml:space="preserve">453  </v>
          </cell>
          <cell r="V456">
            <v>453</v>
          </cell>
        </row>
        <row r="457">
          <cell r="U457" t="str">
            <v xml:space="preserve">454  </v>
          </cell>
          <cell r="V457">
            <v>454</v>
          </cell>
        </row>
        <row r="458">
          <cell r="U458" t="str">
            <v xml:space="preserve">455  </v>
          </cell>
          <cell r="V458">
            <v>455</v>
          </cell>
        </row>
        <row r="459">
          <cell r="U459" t="str">
            <v xml:space="preserve">456  </v>
          </cell>
          <cell r="V459">
            <v>456</v>
          </cell>
        </row>
        <row r="460">
          <cell r="U460" t="str">
            <v xml:space="preserve">457  </v>
          </cell>
          <cell r="V460">
            <v>457</v>
          </cell>
        </row>
        <row r="461">
          <cell r="U461" t="str">
            <v xml:space="preserve">458  </v>
          </cell>
          <cell r="V461">
            <v>458</v>
          </cell>
        </row>
        <row r="462">
          <cell r="U462" t="str">
            <v xml:space="preserve">459  </v>
          </cell>
          <cell r="V462">
            <v>459</v>
          </cell>
        </row>
        <row r="463">
          <cell r="U463" t="str">
            <v xml:space="preserve">460  </v>
          </cell>
          <cell r="V463">
            <v>460</v>
          </cell>
        </row>
        <row r="464">
          <cell r="U464" t="str">
            <v xml:space="preserve">461  </v>
          </cell>
          <cell r="V464">
            <v>461</v>
          </cell>
        </row>
        <row r="465">
          <cell r="U465" t="str">
            <v xml:space="preserve">462  </v>
          </cell>
          <cell r="V465">
            <v>462</v>
          </cell>
        </row>
        <row r="466">
          <cell r="U466" t="str">
            <v xml:space="preserve">463  </v>
          </cell>
          <cell r="V466">
            <v>463</v>
          </cell>
        </row>
        <row r="467">
          <cell r="U467" t="str">
            <v xml:space="preserve">464  </v>
          </cell>
          <cell r="V467">
            <v>464</v>
          </cell>
        </row>
        <row r="468">
          <cell r="U468" t="str">
            <v xml:space="preserve">465  </v>
          </cell>
          <cell r="V468">
            <v>465</v>
          </cell>
        </row>
        <row r="469">
          <cell r="U469" t="str">
            <v xml:space="preserve">466  </v>
          </cell>
          <cell r="V469">
            <v>466</v>
          </cell>
        </row>
        <row r="470">
          <cell r="U470" t="str">
            <v xml:space="preserve">467  </v>
          </cell>
          <cell r="V470">
            <v>467</v>
          </cell>
        </row>
        <row r="471">
          <cell r="U471" t="str">
            <v xml:space="preserve">468  </v>
          </cell>
          <cell r="V471">
            <v>468</v>
          </cell>
        </row>
        <row r="472">
          <cell r="U472" t="str">
            <v xml:space="preserve">469  </v>
          </cell>
          <cell r="V472">
            <v>469</v>
          </cell>
        </row>
        <row r="473">
          <cell r="U473" t="str">
            <v xml:space="preserve">470  </v>
          </cell>
          <cell r="V473">
            <v>470</v>
          </cell>
        </row>
        <row r="474">
          <cell r="U474" t="str">
            <v xml:space="preserve">471  </v>
          </cell>
          <cell r="V474">
            <v>471</v>
          </cell>
        </row>
        <row r="475">
          <cell r="U475" t="str">
            <v xml:space="preserve">472  </v>
          </cell>
          <cell r="V475">
            <v>472</v>
          </cell>
        </row>
        <row r="476">
          <cell r="U476" t="str">
            <v xml:space="preserve">473  </v>
          </cell>
          <cell r="V476">
            <v>473</v>
          </cell>
        </row>
        <row r="477">
          <cell r="U477" t="str">
            <v xml:space="preserve">474  </v>
          </cell>
          <cell r="V477">
            <v>474</v>
          </cell>
        </row>
        <row r="478">
          <cell r="U478" t="str">
            <v xml:space="preserve">475  </v>
          </cell>
          <cell r="V478">
            <v>475</v>
          </cell>
        </row>
        <row r="479">
          <cell r="U479" t="str">
            <v xml:space="preserve">476  </v>
          </cell>
          <cell r="V479">
            <v>476</v>
          </cell>
        </row>
        <row r="480">
          <cell r="U480" t="str">
            <v xml:space="preserve">477  </v>
          </cell>
          <cell r="V480">
            <v>477</v>
          </cell>
        </row>
        <row r="481">
          <cell r="U481" t="str">
            <v xml:space="preserve">478  </v>
          </cell>
          <cell r="V481">
            <v>478</v>
          </cell>
        </row>
        <row r="482">
          <cell r="U482" t="str">
            <v xml:space="preserve">479  </v>
          </cell>
          <cell r="V482">
            <v>479</v>
          </cell>
        </row>
        <row r="483">
          <cell r="U483" t="str">
            <v xml:space="preserve">480  </v>
          </cell>
          <cell r="V483">
            <v>480</v>
          </cell>
        </row>
        <row r="484">
          <cell r="U484" t="str">
            <v xml:space="preserve">481  </v>
          </cell>
          <cell r="V484">
            <v>481</v>
          </cell>
        </row>
        <row r="485">
          <cell r="U485" t="str">
            <v xml:space="preserve">482  </v>
          </cell>
          <cell r="V485">
            <v>482</v>
          </cell>
        </row>
        <row r="486">
          <cell r="U486" t="str">
            <v xml:space="preserve">483  </v>
          </cell>
          <cell r="V486">
            <v>483</v>
          </cell>
        </row>
        <row r="487">
          <cell r="U487" t="str">
            <v xml:space="preserve">484  </v>
          </cell>
          <cell r="V487">
            <v>484</v>
          </cell>
        </row>
        <row r="488">
          <cell r="U488" t="str">
            <v xml:space="preserve">485  </v>
          </cell>
          <cell r="V488">
            <v>485</v>
          </cell>
        </row>
        <row r="489">
          <cell r="U489" t="str">
            <v xml:space="preserve">486  </v>
          </cell>
          <cell r="V489">
            <v>486</v>
          </cell>
        </row>
        <row r="490">
          <cell r="U490" t="str">
            <v xml:space="preserve">487  </v>
          </cell>
          <cell r="V490">
            <v>487</v>
          </cell>
        </row>
        <row r="491">
          <cell r="U491" t="str">
            <v xml:space="preserve">488  </v>
          </cell>
          <cell r="V491">
            <v>488</v>
          </cell>
        </row>
        <row r="492">
          <cell r="U492" t="str">
            <v xml:space="preserve">489  </v>
          </cell>
          <cell r="V492">
            <v>489</v>
          </cell>
        </row>
        <row r="493">
          <cell r="U493" t="str">
            <v xml:space="preserve">490  </v>
          </cell>
          <cell r="V493">
            <v>490</v>
          </cell>
        </row>
        <row r="494">
          <cell r="U494" t="str">
            <v xml:space="preserve">491  </v>
          </cell>
          <cell r="V494">
            <v>491</v>
          </cell>
        </row>
        <row r="495">
          <cell r="U495" t="str">
            <v xml:space="preserve">492  </v>
          </cell>
          <cell r="V495">
            <v>492</v>
          </cell>
        </row>
        <row r="496">
          <cell r="U496" t="str">
            <v xml:space="preserve">493  </v>
          </cell>
          <cell r="V496">
            <v>493</v>
          </cell>
        </row>
        <row r="497">
          <cell r="U497" t="str">
            <v xml:space="preserve">494  </v>
          </cell>
          <cell r="V497">
            <v>494</v>
          </cell>
        </row>
        <row r="498">
          <cell r="U498" t="str">
            <v xml:space="preserve">495  </v>
          </cell>
          <cell r="V498">
            <v>495</v>
          </cell>
        </row>
        <row r="499">
          <cell r="U499" t="str">
            <v xml:space="preserve">496  </v>
          </cell>
          <cell r="V499">
            <v>496</v>
          </cell>
        </row>
        <row r="500">
          <cell r="U500" t="str">
            <v xml:space="preserve">497  </v>
          </cell>
          <cell r="V500">
            <v>497</v>
          </cell>
        </row>
        <row r="501">
          <cell r="U501" t="str">
            <v xml:space="preserve">498  </v>
          </cell>
          <cell r="V501">
            <v>498</v>
          </cell>
        </row>
        <row r="502">
          <cell r="U502" t="str">
            <v xml:space="preserve">499  </v>
          </cell>
          <cell r="V502">
            <v>499</v>
          </cell>
        </row>
        <row r="503">
          <cell r="U503" t="str">
            <v xml:space="preserve">500  </v>
          </cell>
          <cell r="V503">
            <v>500</v>
          </cell>
        </row>
        <row r="504">
          <cell r="U504" t="str">
            <v xml:space="preserve">501  </v>
          </cell>
          <cell r="V504">
            <v>501</v>
          </cell>
        </row>
        <row r="505">
          <cell r="U505" t="str">
            <v xml:space="preserve">502  </v>
          </cell>
          <cell r="V505">
            <v>502</v>
          </cell>
        </row>
        <row r="506">
          <cell r="U506" t="str">
            <v xml:space="preserve">503  </v>
          </cell>
          <cell r="V506">
            <v>503</v>
          </cell>
        </row>
        <row r="507">
          <cell r="U507" t="str">
            <v xml:space="preserve">504  </v>
          </cell>
          <cell r="V507">
            <v>504</v>
          </cell>
        </row>
        <row r="508">
          <cell r="U508" t="str">
            <v xml:space="preserve">505  </v>
          </cell>
          <cell r="V508">
            <v>505</v>
          </cell>
        </row>
        <row r="509">
          <cell r="U509" t="str">
            <v xml:space="preserve">506  </v>
          </cell>
          <cell r="V509">
            <v>506</v>
          </cell>
        </row>
        <row r="510">
          <cell r="U510" t="str">
            <v xml:space="preserve">507  </v>
          </cell>
          <cell r="V510">
            <v>507</v>
          </cell>
        </row>
        <row r="511">
          <cell r="U511" t="str">
            <v xml:space="preserve">508  </v>
          </cell>
          <cell r="V511">
            <v>508</v>
          </cell>
        </row>
        <row r="512">
          <cell r="U512" t="str">
            <v xml:space="preserve">509  </v>
          </cell>
          <cell r="V512">
            <v>509</v>
          </cell>
        </row>
        <row r="513">
          <cell r="U513" t="str">
            <v xml:space="preserve">510  </v>
          </cell>
          <cell r="V513">
            <v>510</v>
          </cell>
        </row>
        <row r="514">
          <cell r="U514" t="str">
            <v xml:space="preserve">511  </v>
          </cell>
          <cell r="V514">
            <v>511</v>
          </cell>
        </row>
        <row r="515">
          <cell r="U515" t="str">
            <v xml:space="preserve">512  </v>
          </cell>
          <cell r="V515">
            <v>512</v>
          </cell>
        </row>
        <row r="516">
          <cell r="U516" t="str">
            <v xml:space="preserve">513  </v>
          </cell>
          <cell r="V516">
            <v>513</v>
          </cell>
        </row>
        <row r="517">
          <cell r="U517" t="str">
            <v xml:space="preserve">514  </v>
          </cell>
          <cell r="V517">
            <v>514</v>
          </cell>
        </row>
        <row r="518">
          <cell r="U518" t="str">
            <v xml:space="preserve">515  </v>
          </cell>
          <cell r="V518">
            <v>515</v>
          </cell>
        </row>
        <row r="519">
          <cell r="U519" t="str">
            <v xml:space="preserve">516  </v>
          </cell>
          <cell r="V519">
            <v>516</v>
          </cell>
        </row>
        <row r="520">
          <cell r="U520" t="str">
            <v xml:space="preserve">517  </v>
          </cell>
          <cell r="V520">
            <v>517</v>
          </cell>
        </row>
        <row r="521">
          <cell r="U521" t="str">
            <v xml:space="preserve">518  </v>
          </cell>
          <cell r="V521">
            <v>518</v>
          </cell>
        </row>
        <row r="522">
          <cell r="U522" t="str">
            <v xml:space="preserve">519  </v>
          </cell>
          <cell r="V522">
            <v>519</v>
          </cell>
        </row>
        <row r="523">
          <cell r="U523" t="str">
            <v xml:space="preserve">520  </v>
          </cell>
          <cell r="V523">
            <v>520</v>
          </cell>
        </row>
        <row r="524">
          <cell r="U524" t="str">
            <v xml:space="preserve">521  </v>
          </cell>
          <cell r="V524">
            <v>521</v>
          </cell>
        </row>
        <row r="525">
          <cell r="U525" t="str">
            <v xml:space="preserve">522  </v>
          </cell>
          <cell r="V525">
            <v>522</v>
          </cell>
        </row>
        <row r="526">
          <cell r="U526" t="str">
            <v xml:space="preserve">523  </v>
          </cell>
          <cell r="V526">
            <v>523</v>
          </cell>
        </row>
        <row r="527">
          <cell r="U527" t="str">
            <v xml:space="preserve">524  </v>
          </cell>
          <cell r="V527">
            <v>524</v>
          </cell>
        </row>
        <row r="528">
          <cell r="U528" t="str">
            <v xml:space="preserve">525  </v>
          </cell>
          <cell r="V528">
            <v>525</v>
          </cell>
        </row>
        <row r="529">
          <cell r="U529" t="str">
            <v xml:space="preserve">526  </v>
          </cell>
          <cell r="V529">
            <v>526</v>
          </cell>
        </row>
        <row r="530">
          <cell r="U530" t="str">
            <v xml:space="preserve">527  </v>
          </cell>
          <cell r="V530">
            <v>527</v>
          </cell>
        </row>
        <row r="531">
          <cell r="U531" t="str">
            <v xml:space="preserve">528  </v>
          </cell>
          <cell r="V531">
            <v>528</v>
          </cell>
        </row>
        <row r="532">
          <cell r="U532" t="str">
            <v xml:space="preserve">529  </v>
          </cell>
          <cell r="V532">
            <v>529</v>
          </cell>
        </row>
        <row r="533">
          <cell r="U533" t="str">
            <v xml:space="preserve">530  </v>
          </cell>
          <cell r="V533">
            <v>530</v>
          </cell>
        </row>
        <row r="534">
          <cell r="U534" t="str">
            <v xml:space="preserve">531  </v>
          </cell>
          <cell r="V534">
            <v>531</v>
          </cell>
        </row>
        <row r="535">
          <cell r="U535" t="str">
            <v xml:space="preserve">532  </v>
          </cell>
          <cell r="V535">
            <v>532</v>
          </cell>
        </row>
        <row r="536">
          <cell r="U536" t="str">
            <v xml:space="preserve">533  </v>
          </cell>
          <cell r="V536">
            <v>533</v>
          </cell>
        </row>
        <row r="537">
          <cell r="U537" t="str">
            <v xml:space="preserve">534  </v>
          </cell>
          <cell r="V537">
            <v>534</v>
          </cell>
        </row>
        <row r="538">
          <cell r="U538" t="str">
            <v xml:space="preserve">535  </v>
          </cell>
          <cell r="V538">
            <v>535</v>
          </cell>
        </row>
        <row r="539">
          <cell r="U539" t="str">
            <v xml:space="preserve">536  </v>
          </cell>
          <cell r="V539">
            <v>536</v>
          </cell>
        </row>
        <row r="540">
          <cell r="U540" t="str">
            <v xml:space="preserve">537  </v>
          </cell>
          <cell r="V540">
            <v>537</v>
          </cell>
        </row>
        <row r="541">
          <cell r="U541" t="str">
            <v xml:space="preserve">538  </v>
          </cell>
          <cell r="V541">
            <v>538</v>
          </cell>
        </row>
        <row r="542">
          <cell r="U542" t="str">
            <v xml:space="preserve">539  </v>
          </cell>
          <cell r="V542">
            <v>539</v>
          </cell>
        </row>
        <row r="543">
          <cell r="U543" t="str">
            <v xml:space="preserve">540  </v>
          </cell>
          <cell r="V543">
            <v>540</v>
          </cell>
        </row>
        <row r="544">
          <cell r="U544" t="str">
            <v xml:space="preserve">541  </v>
          </cell>
          <cell r="V544">
            <v>541</v>
          </cell>
        </row>
        <row r="545">
          <cell r="U545" t="str">
            <v xml:space="preserve">542  </v>
          </cell>
          <cell r="V545">
            <v>542</v>
          </cell>
        </row>
        <row r="546">
          <cell r="U546" t="str">
            <v xml:space="preserve">543  </v>
          </cell>
          <cell r="V546">
            <v>543</v>
          </cell>
        </row>
        <row r="547">
          <cell r="U547" t="str">
            <v xml:space="preserve">544  </v>
          </cell>
          <cell r="V547">
            <v>544</v>
          </cell>
        </row>
        <row r="548">
          <cell r="U548" t="str">
            <v xml:space="preserve">545  </v>
          </cell>
          <cell r="V548">
            <v>545</v>
          </cell>
        </row>
        <row r="549">
          <cell r="U549" t="str">
            <v xml:space="preserve">546  </v>
          </cell>
          <cell r="V549">
            <v>546</v>
          </cell>
        </row>
        <row r="550">
          <cell r="U550" t="str">
            <v xml:space="preserve">547  </v>
          </cell>
          <cell r="V550">
            <v>547</v>
          </cell>
        </row>
        <row r="551">
          <cell r="U551" t="str">
            <v xml:space="preserve">548  </v>
          </cell>
          <cell r="V551">
            <v>548</v>
          </cell>
        </row>
        <row r="552">
          <cell r="U552" t="str">
            <v xml:space="preserve">549  </v>
          </cell>
          <cell r="V552">
            <v>549</v>
          </cell>
        </row>
        <row r="553">
          <cell r="U553" t="str">
            <v xml:space="preserve">550  </v>
          </cell>
          <cell r="V553">
            <v>550</v>
          </cell>
        </row>
        <row r="554">
          <cell r="U554" t="str">
            <v xml:space="preserve">551  </v>
          </cell>
          <cell r="V554">
            <v>551</v>
          </cell>
        </row>
        <row r="555">
          <cell r="U555" t="str">
            <v xml:space="preserve">552  </v>
          </cell>
          <cell r="V555">
            <v>552</v>
          </cell>
        </row>
        <row r="556">
          <cell r="U556" t="str">
            <v xml:space="preserve">553  </v>
          </cell>
          <cell r="V556">
            <v>553</v>
          </cell>
        </row>
        <row r="557">
          <cell r="U557" t="str">
            <v xml:space="preserve">554  </v>
          </cell>
          <cell r="V557">
            <v>554</v>
          </cell>
        </row>
        <row r="558">
          <cell r="U558" t="str">
            <v xml:space="preserve">555  </v>
          </cell>
          <cell r="V558">
            <v>555</v>
          </cell>
        </row>
        <row r="559">
          <cell r="U559" t="str">
            <v xml:space="preserve">556  </v>
          </cell>
          <cell r="V559">
            <v>556</v>
          </cell>
        </row>
        <row r="560">
          <cell r="U560" t="str">
            <v xml:space="preserve">557  </v>
          </cell>
          <cell r="V560">
            <v>557</v>
          </cell>
        </row>
        <row r="561">
          <cell r="U561" t="str">
            <v xml:space="preserve">558  </v>
          </cell>
          <cell r="V561">
            <v>558</v>
          </cell>
        </row>
        <row r="562">
          <cell r="U562" t="str">
            <v xml:space="preserve">559  </v>
          </cell>
          <cell r="V562">
            <v>559</v>
          </cell>
        </row>
        <row r="563">
          <cell r="U563" t="str">
            <v xml:space="preserve">560  </v>
          </cell>
          <cell r="V563">
            <v>560</v>
          </cell>
        </row>
        <row r="564">
          <cell r="U564" t="str">
            <v xml:space="preserve">561  </v>
          </cell>
          <cell r="V564">
            <v>561</v>
          </cell>
        </row>
        <row r="565">
          <cell r="U565" t="str">
            <v xml:space="preserve">562  </v>
          </cell>
          <cell r="V565">
            <v>562</v>
          </cell>
        </row>
        <row r="566">
          <cell r="U566" t="str">
            <v xml:space="preserve">563  </v>
          </cell>
          <cell r="V566">
            <v>563</v>
          </cell>
        </row>
        <row r="567">
          <cell r="U567" t="str">
            <v xml:space="preserve">564  </v>
          </cell>
          <cell r="V567">
            <v>564</v>
          </cell>
        </row>
        <row r="568">
          <cell r="U568" t="str">
            <v xml:space="preserve">565  </v>
          </cell>
          <cell r="V568">
            <v>565</v>
          </cell>
        </row>
        <row r="569">
          <cell r="U569" t="str">
            <v xml:space="preserve">566  </v>
          </cell>
          <cell r="V569">
            <v>566</v>
          </cell>
        </row>
        <row r="570">
          <cell r="U570" t="str">
            <v xml:space="preserve">567  </v>
          </cell>
          <cell r="V570">
            <v>567</v>
          </cell>
        </row>
        <row r="571">
          <cell r="U571" t="str">
            <v xml:space="preserve">568  </v>
          </cell>
          <cell r="V571">
            <v>568</v>
          </cell>
        </row>
        <row r="572">
          <cell r="U572" t="str">
            <v xml:space="preserve">569  </v>
          </cell>
          <cell r="V572">
            <v>569</v>
          </cell>
        </row>
        <row r="573">
          <cell r="U573" t="str">
            <v xml:space="preserve">570  </v>
          </cell>
          <cell r="V573">
            <v>570</v>
          </cell>
        </row>
        <row r="574">
          <cell r="U574" t="str">
            <v xml:space="preserve">571  </v>
          </cell>
          <cell r="V574">
            <v>571</v>
          </cell>
        </row>
        <row r="575">
          <cell r="U575" t="str">
            <v xml:space="preserve">572  </v>
          </cell>
          <cell r="V575">
            <v>572</v>
          </cell>
        </row>
        <row r="576">
          <cell r="U576" t="str">
            <v xml:space="preserve">573  </v>
          </cell>
          <cell r="V576">
            <v>573</v>
          </cell>
        </row>
        <row r="577">
          <cell r="U577" t="str">
            <v xml:space="preserve">574  </v>
          </cell>
          <cell r="V577">
            <v>574</v>
          </cell>
        </row>
        <row r="578">
          <cell r="U578" t="str">
            <v xml:space="preserve">575  </v>
          </cell>
          <cell r="V578">
            <v>575</v>
          </cell>
        </row>
        <row r="579">
          <cell r="U579" t="str">
            <v xml:space="preserve">576  </v>
          </cell>
          <cell r="V579">
            <v>576</v>
          </cell>
        </row>
        <row r="580">
          <cell r="U580" t="str">
            <v xml:space="preserve">577  </v>
          </cell>
          <cell r="V580">
            <v>577</v>
          </cell>
        </row>
        <row r="581">
          <cell r="U581" t="str">
            <v xml:space="preserve">578  </v>
          </cell>
          <cell r="V581">
            <v>578</v>
          </cell>
        </row>
        <row r="582">
          <cell r="U582" t="str">
            <v xml:space="preserve">579  </v>
          </cell>
          <cell r="V582">
            <v>579</v>
          </cell>
        </row>
        <row r="583">
          <cell r="U583" t="str">
            <v xml:space="preserve">580  </v>
          </cell>
          <cell r="V583">
            <v>580</v>
          </cell>
        </row>
        <row r="584">
          <cell r="U584" t="str">
            <v xml:space="preserve">581  </v>
          </cell>
          <cell r="V584">
            <v>581</v>
          </cell>
        </row>
        <row r="585">
          <cell r="U585" t="str">
            <v xml:space="preserve">582  </v>
          </cell>
          <cell r="V585">
            <v>582</v>
          </cell>
        </row>
        <row r="586">
          <cell r="U586" t="str">
            <v xml:space="preserve">583  </v>
          </cell>
          <cell r="V586">
            <v>583</v>
          </cell>
        </row>
        <row r="587">
          <cell r="U587" t="str">
            <v xml:space="preserve">584  </v>
          </cell>
          <cell r="V587">
            <v>584</v>
          </cell>
        </row>
        <row r="588">
          <cell r="U588" t="str">
            <v xml:space="preserve">585  </v>
          </cell>
          <cell r="V588">
            <v>585</v>
          </cell>
        </row>
        <row r="589">
          <cell r="U589" t="str">
            <v xml:space="preserve">586  </v>
          </cell>
          <cell r="V589">
            <v>586</v>
          </cell>
        </row>
        <row r="590">
          <cell r="U590" t="str">
            <v xml:space="preserve">587  </v>
          </cell>
          <cell r="V590">
            <v>587</v>
          </cell>
        </row>
        <row r="591">
          <cell r="U591" t="str">
            <v xml:space="preserve">588  </v>
          </cell>
          <cell r="V591">
            <v>588</v>
          </cell>
        </row>
        <row r="592">
          <cell r="U592" t="str">
            <v xml:space="preserve">589  </v>
          </cell>
          <cell r="V592">
            <v>589</v>
          </cell>
        </row>
        <row r="593">
          <cell r="U593" t="str">
            <v xml:space="preserve">590  </v>
          </cell>
          <cell r="V593">
            <v>590</v>
          </cell>
        </row>
        <row r="594">
          <cell r="U594" t="str">
            <v xml:space="preserve">591  </v>
          </cell>
          <cell r="V594">
            <v>591</v>
          </cell>
        </row>
        <row r="595">
          <cell r="U595" t="str">
            <v xml:space="preserve">592  </v>
          </cell>
          <cell r="V595">
            <v>592</v>
          </cell>
        </row>
        <row r="596">
          <cell r="U596" t="str">
            <v xml:space="preserve">593  </v>
          </cell>
          <cell r="V596">
            <v>593</v>
          </cell>
        </row>
        <row r="597">
          <cell r="U597" t="str">
            <v xml:space="preserve">594  </v>
          </cell>
          <cell r="V597">
            <v>594</v>
          </cell>
        </row>
        <row r="598">
          <cell r="U598" t="str">
            <v xml:space="preserve">595  </v>
          </cell>
          <cell r="V598">
            <v>595</v>
          </cell>
        </row>
        <row r="599">
          <cell r="U599" t="str">
            <v xml:space="preserve">596  </v>
          </cell>
          <cell r="V599">
            <v>596</v>
          </cell>
        </row>
        <row r="600">
          <cell r="U600" t="str">
            <v xml:space="preserve">597  </v>
          </cell>
          <cell r="V600">
            <v>597</v>
          </cell>
        </row>
        <row r="601">
          <cell r="U601" t="str">
            <v xml:space="preserve">598  </v>
          </cell>
          <cell r="V601">
            <v>598</v>
          </cell>
        </row>
        <row r="602">
          <cell r="U602" t="str">
            <v xml:space="preserve">599  </v>
          </cell>
          <cell r="V602">
            <v>599</v>
          </cell>
        </row>
        <row r="603">
          <cell r="U603" t="str">
            <v xml:space="preserve">600  </v>
          </cell>
          <cell r="V603">
            <v>600</v>
          </cell>
        </row>
        <row r="604">
          <cell r="U604" t="str">
            <v xml:space="preserve">601  </v>
          </cell>
          <cell r="V604">
            <v>601</v>
          </cell>
        </row>
        <row r="605">
          <cell r="U605" t="str">
            <v xml:space="preserve">602  </v>
          </cell>
          <cell r="V605">
            <v>602</v>
          </cell>
        </row>
        <row r="606">
          <cell r="U606" t="str">
            <v xml:space="preserve">603  </v>
          </cell>
          <cell r="V606">
            <v>603</v>
          </cell>
        </row>
        <row r="607">
          <cell r="U607" t="str">
            <v xml:space="preserve">604  </v>
          </cell>
          <cell r="V607">
            <v>604</v>
          </cell>
        </row>
        <row r="608">
          <cell r="U608" t="str">
            <v xml:space="preserve">605  </v>
          </cell>
          <cell r="V608">
            <v>605</v>
          </cell>
        </row>
        <row r="609">
          <cell r="U609" t="str">
            <v xml:space="preserve">606  </v>
          </cell>
          <cell r="V609">
            <v>606</v>
          </cell>
        </row>
        <row r="610">
          <cell r="U610" t="str">
            <v xml:space="preserve">607  </v>
          </cell>
          <cell r="V610">
            <v>607</v>
          </cell>
        </row>
        <row r="611">
          <cell r="U611" t="str">
            <v xml:space="preserve">608  </v>
          </cell>
          <cell r="V611">
            <v>608</v>
          </cell>
        </row>
        <row r="612">
          <cell r="U612" t="str">
            <v xml:space="preserve">609  </v>
          </cell>
          <cell r="V612">
            <v>609</v>
          </cell>
        </row>
        <row r="613">
          <cell r="U613" t="str">
            <v xml:space="preserve">610  </v>
          </cell>
          <cell r="V613">
            <v>610</v>
          </cell>
        </row>
        <row r="614">
          <cell r="U614" t="str">
            <v xml:space="preserve">611  </v>
          </cell>
          <cell r="V614">
            <v>611</v>
          </cell>
        </row>
        <row r="615">
          <cell r="U615" t="str">
            <v xml:space="preserve">612  </v>
          </cell>
          <cell r="V615">
            <v>612</v>
          </cell>
        </row>
        <row r="616">
          <cell r="U616" t="str">
            <v xml:space="preserve">613  </v>
          </cell>
          <cell r="V616">
            <v>613</v>
          </cell>
        </row>
        <row r="617">
          <cell r="U617" t="str">
            <v xml:space="preserve">614  </v>
          </cell>
          <cell r="V617">
            <v>614</v>
          </cell>
        </row>
        <row r="618">
          <cell r="U618" t="str">
            <v xml:space="preserve">615  </v>
          </cell>
          <cell r="V618">
            <v>615</v>
          </cell>
        </row>
        <row r="619">
          <cell r="U619" t="str">
            <v xml:space="preserve">616  </v>
          </cell>
          <cell r="V619">
            <v>616</v>
          </cell>
        </row>
        <row r="620">
          <cell r="U620" t="str">
            <v xml:space="preserve">617  </v>
          </cell>
          <cell r="V620">
            <v>617</v>
          </cell>
        </row>
        <row r="621">
          <cell r="U621" t="str">
            <v xml:space="preserve">618  </v>
          </cell>
          <cell r="V621">
            <v>618</v>
          </cell>
        </row>
        <row r="622">
          <cell r="U622" t="str">
            <v xml:space="preserve">619  </v>
          </cell>
          <cell r="V622">
            <v>619</v>
          </cell>
        </row>
        <row r="623">
          <cell r="U623" t="str">
            <v xml:space="preserve">620  </v>
          </cell>
          <cell r="V623">
            <v>620</v>
          </cell>
        </row>
        <row r="624">
          <cell r="U624" t="str">
            <v xml:space="preserve">621  </v>
          </cell>
          <cell r="V624">
            <v>621</v>
          </cell>
        </row>
        <row r="625">
          <cell r="U625" t="str">
            <v xml:space="preserve">622  </v>
          </cell>
          <cell r="V625">
            <v>622</v>
          </cell>
        </row>
        <row r="626">
          <cell r="U626" t="str">
            <v xml:space="preserve">623  </v>
          </cell>
          <cell r="V626">
            <v>623</v>
          </cell>
        </row>
        <row r="627">
          <cell r="U627" t="str">
            <v xml:space="preserve">624  </v>
          </cell>
          <cell r="V627">
            <v>624</v>
          </cell>
        </row>
        <row r="628">
          <cell r="U628" t="str">
            <v xml:space="preserve">625  </v>
          </cell>
          <cell r="V628">
            <v>625</v>
          </cell>
        </row>
        <row r="629">
          <cell r="U629" t="str">
            <v xml:space="preserve">626  </v>
          </cell>
          <cell r="V629">
            <v>626</v>
          </cell>
        </row>
        <row r="630">
          <cell r="U630" t="str">
            <v xml:space="preserve">627  </v>
          </cell>
          <cell r="V630">
            <v>627</v>
          </cell>
        </row>
        <row r="631">
          <cell r="U631" t="str">
            <v xml:space="preserve">628  </v>
          </cell>
          <cell r="V631">
            <v>628</v>
          </cell>
        </row>
        <row r="632">
          <cell r="U632" t="str">
            <v xml:space="preserve">629  </v>
          </cell>
          <cell r="V632">
            <v>629</v>
          </cell>
        </row>
        <row r="633">
          <cell r="U633" t="str">
            <v xml:space="preserve">630  </v>
          </cell>
          <cell r="V633">
            <v>630</v>
          </cell>
        </row>
        <row r="634">
          <cell r="U634" t="str">
            <v xml:space="preserve">631  </v>
          </cell>
          <cell r="V634">
            <v>631</v>
          </cell>
        </row>
        <row r="635">
          <cell r="U635" t="str">
            <v xml:space="preserve">632  </v>
          </cell>
          <cell r="V635">
            <v>632</v>
          </cell>
        </row>
        <row r="636">
          <cell r="U636" t="str">
            <v xml:space="preserve">633  </v>
          </cell>
          <cell r="V636">
            <v>633</v>
          </cell>
        </row>
        <row r="637">
          <cell r="U637" t="str">
            <v xml:space="preserve">634  </v>
          </cell>
          <cell r="V637">
            <v>634</v>
          </cell>
        </row>
        <row r="638">
          <cell r="U638" t="str">
            <v xml:space="preserve">635  </v>
          </cell>
          <cell r="V638">
            <v>635</v>
          </cell>
        </row>
        <row r="639">
          <cell r="U639" t="str">
            <v xml:space="preserve">636  </v>
          </cell>
          <cell r="V639">
            <v>636</v>
          </cell>
        </row>
        <row r="640">
          <cell r="U640" t="str">
            <v xml:space="preserve">637  </v>
          </cell>
          <cell r="V640">
            <v>637</v>
          </cell>
        </row>
        <row r="641">
          <cell r="U641" t="str">
            <v xml:space="preserve">638  </v>
          </cell>
          <cell r="V641">
            <v>638</v>
          </cell>
        </row>
        <row r="642">
          <cell r="U642" t="str">
            <v xml:space="preserve">639  </v>
          </cell>
          <cell r="V642">
            <v>639</v>
          </cell>
        </row>
        <row r="643">
          <cell r="U643" t="str">
            <v xml:space="preserve">640  </v>
          </cell>
          <cell r="V643">
            <v>640</v>
          </cell>
        </row>
        <row r="644">
          <cell r="U644" t="str">
            <v xml:space="preserve">641  </v>
          </cell>
          <cell r="V644">
            <v>641</v>
          </cell>
        </row>
        <row r="645">
          <cell r="U645" t="str">
            <v xml:space="preserve">642  </v>
          </cell>
          <cell r="V645">
            <v>642</v>
          </cell>
        </row>
        <row r="646">
          <cell r="U646" t="str">
            <v xml:space="preserve">643  </v>
          </cell>
          <cell r="V646">
            <v>643</v>
          </cell>
        </row>
        <row r="647">
          <cell r="U647" t="str">
            <v xml:space="preserve">644  </v>
          </cell>
          <cell r="V647">
            <v>644</v>
          </cell>
        </row>
        <row r="648">
          <cell r="U648" t="str">
            <v xml:space="preserve">645  </v>
          </cell>
          <cell r="V648">
            <v>645</v>
          </cell>
        </row>
        <row r="649">
          <cell r="U649" t="str">
            <v xml:space="preserve">646  </v>
          </cell>
          <cell r="V649">
            <v>646</v>
          </cell>
        </row>
        <row r="650">
          <cell r="U650" t="str">
            <v xml:space="preserve">647  </v>
          </cell>
          <cell r="V650">
            <v>647</v>
          </cell>
        </row>
        <row r="651">
          <cell r="U651" t="str">
            <v xml:space="preserve">648  </v>
          </cell>
          <cell r="V651">
            <v>648</v>
          </cell>
        </row>
        <row r="652">
          <cell r="U652" t="str">
            <v xml:space="preserve">649  </v>
          </cell>
          <cell r="V652">
            <v>649</v>
          </cell>
        </row>
        <row r="653">
          <cell r="U653" t="str">
            <v xml:space="preserve">650  </v>
          </cell>
          <cell r="V653">
            <v>650</v>
          </cell>
        </row>
        <row r="654">
          <cell r="U654" t="str">
            <v xml:space="preserve">651  </v>
          </cell>
          <cell r="V654">
            <v>651</v>
          </cell>
        </row>
        <row r="655">
          <cell r="U655" t="str">
            <v xml:space="preserve">652  </v>
          </cell>
          <cell r="V655">
            <v>652</v>
          </cell>
        </row>
        <row r="656">
          <cell r="U656" t="str">
            <v xml:space="preserve">653  </v>
          </cell>
          <cell r="V656">
            <v>653</v>
          </cell>
        </row>
        <row r="657">
          <cell r="U657" t="str">
            <v xml:space="preserve">654  </v>
          </cell>
          <cell r="V657">
            <v>654</v>
          </cell>
        </row>
        <row r="658">
          <cell r="U658" t="str">
            <v xml:space="preserve">655  </v>
          </cell>
          <cell r="V658">
            <v>655</v>
          </cell>
        </row>
        <row r="659">
          <cell r="U659" t="str">
            <v xml:space="preserve">656  </v>
          </cell>
          <cell r="V659">
            <v>656</v>
          </cell>
        </row>
        <row r="660">
          <cell r="U660" t="str">
            <v xml:space="preserve">657  </v>
          </cell>
          <cell r="V660">
            <v>657</v>
          </cell>
        </row>
        <row r="661">
          <cell r="U661" t="str">
            <v xml:space="preserve">658  </v>
          </cell>
          <cell r="V661">
            <v>658</v>
          </cell>
        </row>
        <row r="662">
          <cell r="U662" t="str">
            <v xml:space="preserve">659  </v>
          </cell>
          <cell r="V662">
            <v>659</v>
          </cell>
        </row>
        <row r="663">
          <cell r="U663" t="str">
            <v xml:space="preserve">660  </v>
          </cell>
          <cell r="V663">
            <v>660</v>
          </cell>
        </row>
        <row r="664">
          <cell r="U664" t="str">
            <v xml:space="preserve">661  </v>
          </cell>
          <cell r="V664">
            <v>661</v>
          </cell>
        </row>
        <row r="665">
          <cell r="U665" t="str">
            <v xml:space="preserve">662  </v>
          </cell>
          <cell r="V665">
            <v>662</v>
          </cell>
        </row>
        <row r="666">
          <cell r="U666" t="str">
            <v xml:space="preserve">663  </v>
          </cell>
          <cell r="V666">
            <v>663</v>
          </cell>
        </row>
        <row r="667">
          <cell r="U667" t="str">
            <v xml:space="preserve">664  </v>
          </cell>
          <cell r="V667">
            <v>664</v>
          </cell>
        </row>
        <row r="668">
          <cell r="U668" t="str">
            <v xml:space="preserve">665  </v>
          </cell>
          <cell r="V668">
            <v>665</v>
          </cell>
        </row>
        <row r="669">
          <cell r="U669" t="str">
            <v xml:space="preserve">666  </v>
          </cell>
          <cell r="V669">
            <v>666</v>
          </cell>
        </row>
        <row r="670">
          <cell r="U670" t="str">
            <v xml:space="preserve">667  </v>
          </cell>
          <cell r="V670">
            <v>667</v>
          </cell>
        </row>
        <row r="671">
          <cell r="U671" t="str">
            <v xml:space="preserve">668  </v>
          </cell>
          <cell r="V671">
            <v>668</v>
          </cell>
        </row>
        <row r="672">
          <cell r="U672" t="str">
            <v xml:space="preserve">669  </v>
          </cell>
          <cell r="V672">
            <v>669</v>
          </cell>
        </row>
        <row r="673">
          <cell r="U673" t="str">
            <v xml:space="preserve">670  </v>
          </cell>
          <cell r="V673">
            <v>670</v>
          </cell>
        </row>
        <row r="674">
          <cell r="U674" t="str">
            <v xml:space="preserve">671  </v>
          </cell>
          <cell r="V674">
            <v>671</v>
          </cell>
        </row>
        <row r="675">
          <cell r="U675" t="str">
            <v xml:space="preserve">672  </v>
          </cell>
          <cell r="V675">
            <v>672</v>
          </cell>
        </row>
        <row r="676">
          <cell r="U676" t="str">
            <v xml:space="preserve">673  </v>
          </cell>
          <cell r="V676">
            <v>673</v>
          </cell>
        </row>
        <row r="677">
          <cell r="U677" t="str">
            <v xml:space="preserve">674  </v>
          </cell>
          <cell r="V677">
            <v>674</v>
          </cell>
        </row>
        <row r="678">
          <cell r="U678" t="str">
            <v xml:space="preserve">675  </v>
          </cell>
          <cell r="V678">
            <v>675</v>
          </cell>
        </row>
        <row r="679">
          <cell r="U679" t="str">
            <v xml:space="preserve">676  </v>
          </cell>
          <cell r="V679">
            <v>676</v>
          </cell>
        </row>
        <row r="680">
          <cell r="U680" t="str">
            <v xml:space="preserve">677  </v>
          </cell>
          <cell r="V680">
            <v>677</v>
          </cell>
        </row>
        <row r="681">
          <cell r="U681" t="str">
            <v xml:space="preserve">678  </v>
          </cell>
          <cell r="V681">
            <v>678</v>
          </cell>
        </row>
        <row r="682">
          <cell r="U682" t="str">
            <v xml:space="preserve">679  </v>
          </cell>
          <cell r="V682">
            <v>679</v>
          </cell>
        </row>
        <row r="683">
          <cell r="U683" t="str">
            <v xml:space="preserve">680  </v>
          </cell>
          <cell r="V683">
            <v>680</v>
          </cell>
        </row>
        <row r="684">
          <cell r="U684" t="str">
            <v xml:space="preserve">681  </v>
          </cell>
          <cell r="V684">
            <v>681</v>
          </cell>
        </row>
        <row r="685">
          <cell r="U685" t="str">
            <v xml:space="preserve">682  </v>
          </cell>
          <cell r="V685">
            <v>682</v>
          </cell>
        </row>
        <row r="686">
          <cell r="U686" t="str">
            <v xml:space="preserve">683  </v>
          </cell>
          <cell r="V686">
            <v>683</v>
          </cell>
        </row>
        <row r="687">
          <cell r="U687" t="str">
            <v xml:space="preserve">684  </v>
          </cell>
          <cell r="V687">
            <v>684</v>
          </cell>
        </row>
        <row r="688">
          <cell r="U688" t="str">
            <v xml:space="preserve">685  </v>
          </cell>
          <cell r="V688">
            <v>685</v>
          </cell>
        </row>
        <row r="689">
          <cell r="U689" t="str">
            <v xml:space="preserve">686  </v>
          </cell>
          <cell r="V689">
            <v>686</v>
          </cell>
        </row>
        <row r="690">
          <cell r="U690" t="str">
            <v xml:space="preserve">687  </v>
          </cell>
          <cell r="V690">
            <v>687</v>
          </cell>
        </row>
        <row r="691">
          <cell r="U691" t="str">
            <v xml:space="preserve">688  </v>
          </cell>
          <cell r="V691">
            <v>688</v>
          </cell>
        </row>
        <row r="692">
          <cell r="U692" t="str">
            <v xml:space="preserve">689  </v>
          </cell>
          <cell r="V692">
            <v>689</v>
          </cell>
        </row>
        <row r="693">
          <cell r="U693" t="str">
            <v xml:space="preserve">690  </v>
          </cell>
          <cell r="V693">
            <v>690</v>
          </cell>
        </row>
        <row r="694">
          <cell r="U694" t="str">
            <v xml:space="preserve">691  </v>
          </cell>
          <cell r="V694">
            <v>691</v>
          </cell>
        </row>
        <row r="695">
          <cell r="U695" t="str">
            <v xml:space="preserve">692  </v>
          </cell>
          <cell r="V695">
            <v>692</v>
          </cell>
        </row>
        <row r="696">
          <cell r="U696" t="str">
            <v xml:space="preserve">693  </v>
          </cell>
          <cell r="V696">
            <v>693</v>
          </cell>
        </row>
        <row r="697">
          <cell r="U697" t="str">
            <v xml:space="preserve">694  </v>
          </cell>
          <cell r="V697">
            <v>694</v>
          </cell>
        </row>
        <row r="698">
          <cell r="U698" t="str">
            <v xml:space="preserve">695  </v>
          </cell>
          <cell r="V698">
            <v>695</v>
          </cell>
        </row>
        <row r="699">
          <cell r="U699" t="str">
            <v xml:space="preserve">696  </v>
          </cell>
          <cell r="V699">
            <v>696</v>
          </cell>
        </row>
        <row r="700">
          <cell r="U700" t="str">
            <v xml:space="preserve">697  </v>
          </cell>
          <cell r="V700">
            <v>697</v>
          </cell>
        </row>
        <row r="701">
          <cell r="U701" t="str">
            <v xml:space="preserve">698  </v>
          </cell>
          <cell r="V701">
            <v>698</v>
          </cell>
        </row>
        <row r="702">
          <cell r="U702" t="str">
            <v xml:space="preserve">699  </v>
          </cell>
          <cell r="V702">
            <v>699</v>
          </cell>
        </row>
        <row r="703">
          <cell r="U703" t="str">
            <v xml:space="preserve">700  </v>
          </cell>
          <cell r="V703">
            <v>700</v>
          </cell>
        </row>
        <row r="704">
          <cell r="U704" t="str">
            <v xml:space="preserve">701  </v>
          </cell>
          <cell r="V704">
            <v>701</v>
          </cell>
        </row>
        <row r="705">
          <cell r="U705" t="str">
            <v xml:space="preserve">702  </v>
          </cell>
          <cell r="V705">
            <v>702</v>
          </cell>
        </row>
        <row r="706">
          <cell r="U706" t="str">
            <v xml:space="preserve">703  </v>
          </cell>
          <cell r="V706">
            <v>703</v>
          </cell>
        </row>
        <row r="707">
          <cell r="U707" t="str">
            <v xml:space="preserve">704  </v>
          </cell>
          <cell r="V707">
            <v>704</v>
          </cell>
        </row>
        <row r="708">
          <cell r="U708" t="str">
            <v xml:space="preserve">705  </v>
          </cell>
          <cell r="V708">
            <v>705</v>
          </cell>
        </row>
        <row r="709">
          <cell r="U709" t="str">
            <v xml:space="preserve">706  </v>
          </cell>
          <cell r="V709">
            <v>706</v>
          </cell>
        </row>
        <row r="710">
          <cell r="U710" t="str">
            <v xml:space="preserve">707  </v>
          </cell>
          <cell r="V710">
            <v>707</v>
          </cell>
        </row>
        <row r="711">
          <cell r="U711" t="str">
            <v xml:space="preserve">708  </v>
          </cell>
          <cell r="V711">
            <v>708</v>
          </cell>
        </row>
        <row r="712">
          <cell r="U712" t="str">
            <v xml:space="preserve">709  </v>
          </cell>
          <cell r="V712">
            <v>709</v>
          </cell>
        </row>
        <row r="713">
          <cell r="U713" t="str">
            <v xml:space="preserve">710  </v>
          </cell>
          <cell r="V713">
            <v>710</v>
          </cell>
        </row>
        <row r="714">
          <cell r="U714" t="str">
            <v xml:space="preserve">711  </v>
          </cell>
          <cell r="V714">
            <v>711</v>
          </cell>
        </row>
        <row r="715">
          <cell r="U715" t="str">
            <v xml:space="preserve">712  </v>
          </cell>
          <cell r="V715">
            <v>712</v>
          </cell>
        </row>
        <row r="716">
          <cell r="U716" t="str">
            <v xml:space="preserve">713  </v>
          </cell>
          <cell r="V716">
            <v>713</v>
          </cell>
        </row>
        <row r="717">
          <cell r="U717" t="str">
            <v xml:space="preserve">714  </v>
          </cell>
          <cell r="V717">
            <v>714</v>
          </cell>
        </row>
        <row r="718">
          <cell r="U718" t="str">
            <v xml:space="preserve">715  </v>
          </cell>
          <cell r="V718">
            <v>715</v>
          </cell>
        </row>
        <row r="719">
          <cell r="U719" t="str">
            <v xml:space="preserve">716  </v>
          </cell>
          <cell r="V719">
            <v>716</v>
          </cell>
        </row>
        <row r="720">
          <cell r="U720" t="str">
            <v xml:space="preserve">717  </v>
          </cell>
          <cell r="V720">
            <v>717</v>
          </cell>
        </row>
        <row r="721">
          <cell r="U721" t="str">
            <v xml:space="preserve">718  </v>
          </cell>
          <cell r="V721">
            <v>718</v>
          </cell>
        </row>
        <row r="722">
          <cell r="U722" t="str">
            <v xml:space="preserve">719  </v>
          </cell>
          <cell r="V722">
            <v>719</v>
          </cell>
        </row>
        <row r="723">
          <cell r="U723" t="str">
            <v xml:space="preserve">720  </v>
          </cell>
          <cell r="V723">
            <v>720</v>
          </cell>
        </row>
        <row r="724">
          <cell r="U724" t="str">
            <v xml:space="preserve">721  </v>
          </cell>
          <cell r="V724">
            <v>721</v>
          </cell>
        </row>
        <row r="725">
          <cell r="U725" t="str">
            <v xml:space="preserve">722  </v>
          </cell>
          <cell r="V725">
            <v>722</v>
          </cell>
        </row>
        <row r="726">
          <cell r="U726" t="str">
            <v xml:space="preserve">723  </v>
          </cell>
          <cell r="V726">
            <v>723</v>
          </cell>
        </row>
        <row r="727">
          <cell r="U727" t="str">
            <v xml:space="preserve">724  </v>
          </cell>
          <cell r="V727">
            <v>724</v>
          </cell>
        </row>
        <row r="728">
          <cell r="U728" t="str">
            <v xml:space="preserve">725  </v>
          </cell>
          <cell r="V728">
            <v>725</v>
          </cell>
        </row>
        <row r="729">
          <cell r="U729" t="str">
            <v xml:space="preserve">726  </v>
          </cell>
          <cell r="V729">
            <v>726</v>
          </cell>
        </row>
        <row r="730">
          <cell r="U730" t="str">
            <v xml:space="preserve">727  </v>
          </cell>
          <cell r="V730">
            <v>727</v>
          </cell>
        </row>
        <row r="731">
          <cell r="U731" t="str">
            <v xml:space="preserve">728  </v>
          </cell>
          <cell r="V731">
            <v>728</v>
          </cell>
        </row>
        <row r="732">
          <cell r="U732" t="str">
            <v xml:space="preserve">729  </v>
          </cell>
          <cell r="V732">
            <v>729</v>
          </cell>
        </row>
        <row r="733">
          <cell r="U733" t="str">
            <v xml:space="preserve">730  </v>
          </cell>
          <cell r="V733">
            <v>730</v>
          </cell>
        </row>
        <row r="734">
          <cell r="U734" t="str">
            <v xml:space="preserve">731  </v>
          </cell>
          <cell r="V734">
            <v>731</v>
          </cell>
        </row>
        <row r="735">
          <cell r="U735" t="str">
            <v xml:space="preserve">732  </v>
          </cell>
          <cell r="V735">
            <v>732</v>
          </cell>
        </row>
        <row r="736">
          <cell r="U736" t="str">
            <v xml:space="preserve">733  </v>
          </cell>
          <cell r="V736">
            <v>733</v>
          </cell>
        </row>
        <row r="737">
          <cell r="U737" t="str">
            <v xml:space="preserve">734  </v>
          </cell>
          <cell r="V737">
            <v>734</v>
          </cell>
        </row>
        <row r="738">
          <cell r="U738" t="str">
            <v xml:space="preserve">735  </v>
          </cell>
          <cell r="V738">
            <v>735</v>
          </cell>
        </row>
        <row r="739">
          <cell r="U739" t="str">
            <v xml:space="preserve">736  </v>
          </cell>
          <cell r="V739">
            <v>736</v>
          </cell>
        </row>
        <row r="740">
          <cell r="U740" t="str">
            <v xml:space="preserve">737  </v>
          </cell>
          <cell r="V740">
            <v>737</v>
          </cell>
        </row>
        <row r="741">
          <cell r="U741" t="str">
            <v xml:space="preserve">738  </v>
          </cell>
          <cell r="V741">
            <v>738</v>
          </cell>
        </row>
        <row r="742">
          <cell r="U742" t="str">
            <v xml:space="preserve">739  </v>
          </cell>
          <cell r="V742">
            <v>739</v>
          </cell>
        </row>
        <row r="743">
          <cell r="U743" t="str">
            <v xml:space="preserve">740  </v>
          </cell>
          <cell r="V743">
            <v>740</v>
          </cell>
        </row>
        <row r="744">
          <cell r="U744" t="str">
            <v xml:space="preserve">741  </v>
          </cell>
          <cell r="V744">
            <v>741</v>
          </cell>
        </row>
        <row r="745">
          <cell r="U745" t="str">
            <v xml:space="preserve">742  </v>
          </cell>
          <cell r="V745">
            <v>742</v>
          </cell>
        </row>
        <row r="746">
          <cell r="U746" t="str">
            <v xml:space="preserve">743  </v>
          </cell>
          <cell r="V746">
            <v>743</v>
          </cell>
        </row>
        <row r="747">
          <cell r="U747" t="str">
            <v xml:space="preserve">744  </v>
          </cell>
          <cell r="V747">
            <v>744</v>
          </cell>
        </row>
        <row r="748">
          <cell r="U748" t="str">
            <v xml:space="preserve">745  </v>
          </cell>
          <cell r="V748">
            <v>745</v>
          </cell>
        </row>
        <row r="749">
          <cell r="U749" t="str">
            <v xml:space="preserve">746  </v>
          </cell>
          <cell r="V749">
            <v>746</v>
          </cell>
        </row>
        <row r="750">
          <cell r="U750" t="str">
            <v xml:space="preserve">747  </v>
          </cell>
          <cell r="V750">
            <v>747</v>
          </cell>
        </row>
        <row r="751">
          <cell r="U751" t="str">
            <v xml:space="preserve">748  </v>
          </cell>
          <cell r="V751">
            <v>748</v>
          </cell>
        </row>
        <row r="752">
          <cell r="U752" t="str">
            <v xml:space="preserve">749  </v>
          </cell>
          <cell r="V752">
            <v>749</v>
          </cell>
        </row>
        <row r="753">
          <cell r="U753" t="str">
            <v xml:space="preserve">750  </v>
          </cell>
          <cell r="V753">
            <v>750</v>
          </cell>
        </row>
        <row r="754">
          <cell r="U754" t="str">
            <v xml:space="preserve">751  </v>
          </cell>
          <cell r="V754">
            <v>751</v>
          </cell>
        </row>
        <row r="755">
          <cell r="U755" t="str">
            <v xml:space="preserve">752  </v>
          </cell>
          <cell r="V755">
            <v>752</v>
          </cell>
        </row>
        <row r="756">
          <cell r="U756" t="str">
            <v xml:space="preserve">753  </v>
          </cell>
          <cell r="V756">
            <v>753</v>
          </cell>
        </row>
        <row r="757">
          <cell r="U757" t="str">
            <v xml:space="preserve">754  </v>
          </cell>
          <cell r="V757">
            <v>754</v>
          </cell>
        </row>
        <row r="758">
          <cell r="U758" t="str">
            <v xml:space="preserve">755  </v>
          </cell>
          <cell r="V758">
            <v>755</v>
          </cell>
        </row>
        <row r="759">
          <cell r="U759" t="str">
            <v xml:space="preserve">756  </v>
          </cell>
          <cell r="V759">
            <v>756</v>
          </cell>
        </row>
        <row r="760">
          <cell r="U760" t="str">
            <v xml:space="preserve">757  </v>
          </cell>
          <cell r="V760">
            <v>757</v>
          </cell>
        </row>
        <row r="761">
          <cell r="U761" t="str">
            <v xml:space="preserve">758  </v>
          </cell>
          <cell r="V761">
            <v>758</v>
          </cell>
        </row>
        <row r="762">
          <cell r="U762" t="str">
            <v xml:space="preserve">759  </v>
          </cell>
          <cell r="V762">
            <v>759</v>
          </cell>
        </row>
        <row r="763">
          <cell r="U763" t="str">
            <v xml:space="preserve">760  </v>
          </cell>
          <cell r="V763">
            <v>760</v>
          </cell>
        </row>
        <row r="764">
          <cell r="U764" t="str">
            <v xml:space="preserve">761  </v>
          </cell>
          <cell r="V764">
            <v>761</v>
          </cell>
        </row>
        <row r="765">
          <cell r="U765" t="str">
            <v xml:space="preserve">762  </v>
          </cell>
          <cell r="V765">
            <v>762</v>
          </cell>
        </row>
        <row r="766">
          <cell r="U766" t="str">
            <v xml:space="preserve">763  </v>
          </cell>
          <cell r="V766">
            <v>763</v>
          </cell>
        </row>
        <row r="767">
          <cell r="U767" t="str">
            <v xml:space="preserve">764  </v>
          </cell>
          <cell r="V767">
            <v>764</v>
          </cell>
        </row>
        <row r="768">
          <cell r="U768" t="str">
            <v xml:space="preserve">765  </v>
          </cell>
          <cell r="V768">
            <v>765</v>
          </cell>
        </row>
        <row r="769">
          <cell r="U769" t="str">
            <v xml:space="preserve">766  </v>
          </cell>
          <cell r="V769">
            <v>766</v>
          </cell>
        </row>
        <row r="770">
          <cell r="U770" t="str">
            <v xml:space="preserve">767  </v>
          </cell>
          <cell r="V770">
            <v>767</v>
          </cell>
        </row>
        <row r="771">
          <cell r="U771" t="str">
            <v xml:space="preserve">768  </v>
          </cell>
          <cell r="V771">
            <v>768</v>
          </cell>
        </row>
        <row r="772">
          <cell r="U772" t="str">
            <v xml:space="preserve">769  </v>
          </cell>
          <cell r="V772">
            <v>769</v>
          </cell>
        </row>
        <row r="773">
          <cell r="U773" t="str">
            <v xml:space="preserve">770  </v>
          </cell>
          <cell r="V773">
            <v>770</v>
          </cell>
        </row>
        <row r="774">
          <cell r="U774" t="str">
            <v xml:space="preserve">771  </v>
          </cell>
          <cell r="V774">
            <v>771</v>
          </cell>
        </row>
        <row r="775">
          <cell r="U775" t="str">
            <v xml:space="preserve">772  </v>
          </cell>
          <cell r="V775">
            <v>772</v>
          </cell>
        </row>
        <row r="776">
          <cell r="U776" t="str">
            <v xml:space="preserve">773  </v>
          </cell>
          <cell r="V776">
            <v>773</v>
          </cell>
        </row>
        <row r="777">
          <cell r="U777" t="str">
            <v xml:space="preserve">774  </v>
          </cell>
          <cell r="V777">
            <v>774</v>
          </cell>
        </row>
        <row r="778">
          <cell r="U778" t="str">
            <v xml:space="preserve">775  </v>
          </cell>
          <cell r="V778">
            <v>775</v>
          </cell>
        </row>
        <row r="779">
          <cell r="U779" t="str">
            <v xml:space="preserve">776  </v>
          </cell>
          <cell r="V779">
            <v>776</v>
          </cell>
        </row>
        <row r="780">
          <cell r="U780" t="str">
            <v xml:space="preserve">777  </v>
          </cell>
          <cell r="V780">
            <v>777</v>
          </cell>
        </row>
        <row r="781">
          <cell r="U781" t="str">
            <v xml:space="preserve">778  </v>
          </cell>
          <cell r="V781">
            <v>778</v>
          </cell>
        </row>
        <row r="782">
          <cell r="U782" t="str">
            <v xml:space="preserve">779  </v>
          </cell>
          <cell r="V782">
            <v>779</v>
          </cell>
        </row>
        <row r="783">
          <cell r="U783" t="str">
            <v xml:space="preserve">780  </v>
          </cell>
          <cell r="V783">
            <v>780</v>
          </cell>
        </row>
        <row r="784">
          <cell r="U784" t="str">
            <v xml:space="preserve">781  </v>
          </cell>
          <cell r="V784">
            <v>781</v>
          </cell>
        </row>
        <row r="785">
          <cell r="U785" t="str">
            <v xml:space="preserve">782  </v>
          </cell>
          <cell r="V785">
            <v>782</v>
          </cell>
        </row>
        <row r="786">
          <cell r="U786" t="str">
            <v xml:space="preserve">783  </v>
          </cell>
          <cell r="V786">
            <v>783</v>
          </cell>
        </row>
        <row r="787">
          <cell r="U787" t="str">
            <v xml:space="preserve">784  </v>
          </cell>
          <cell r="V787">
            <v>784</v>
          </cell>
        </row>
        <row r="788">
          <cell r="U788" t="str">
            <v xml:space="preserve">785  </v>
          </cell>
          <cell r="V788">
            <v>785</v>
          </cell>
        </row>
        <row r="789">
          <cell r="U789" t="str">
            <v xml:space="preserve">786  </v>
          </cell>
          <cell r="V789">
            <v>786</v>
          </cell>
        </row>
        <row r="790">
          <cell r="U790" t="str">
            <v xml:space="preserve">787  </v>
          </cell>
          <cell r="V790">
            <v>787</v>
          </cell>
        </row>
        <row r="791">
          <cell r="U791" t="str">
            <v xml:space="preserve">788  </v>
          </cell>
          <cell r="V791">
            <v>788</v>
          </cell>
        </row>
        <row r="792">
          <cell r="U792" t="str">
            <v xml:space="preserve">789  </v>
          </cell>
          <cell r="V792">
            <v>789</v>
          </cell>
        </row>
        <row r="793">
          <cell r="U793" t="str">
            <v xml:space="preserve">790  </v>
          </cell>
          <cell r="V793">
            <v>790</v>
          </cell>
        </row>
        <row r="794">
          <cell r="U794" t="str">
            <v xml:space="preserve">791  </v>
          </cell>
          <cell r="V794">
            <v>791</v>
          </cell>
        </row>
        <row r="795">
          <cell r="U795" t="str">
            <v xml:space="preserve">792  </v>
          </cell>
          <cell r="V795">
            <v>792</v>
          </cell>
        </row>
        <row r="796">
          <cell r="U796" t="str">
            <v xml:space="preserve">793  </v>
          </cell>
          <cell r="V796">
            <v>793</v>
          </cell>
        </row>
        <row r="797">
          <cell r="U797" t="str">
            <v xml:space="preserve">794  </v>
          </cell>
          <cell r="V797">
            <v>794</v>
          </cell>
        </row>
        <row r="798">
          <cell r="U798" t="str">
            <v xml:space="preserve">795  </v>
          </cell>
          <cell r="V798">
            <v>795</v>
          </cell>
        </row>
        <row r="799">
          <cell r="U799" t="str">
            <v xml:space="preserve">796  </v>
          </cell>
          <cell r="V799">
            <v>796</v>
          </cell>
        </row>
        <row r="800">
          <cell r="U800" t="str">
            <v xml:space="preserve">797  </v>
          </cell>
          <cell r="V800">
            <v>797</v>
          </cell>
        </row>
        <row r="801">
          <cell r="U801" t="str">
            <v xml:space="preserve">798  </v>
          </cell>
          <cell r="V801">
            <v>798</v>
          </cell>
        </row>
        <row r="802">
          <cell r="U802" t="str">
            <v xml:space="preserve">799  </v>
          </cell>
          <cell r="V802">
            <v>799</v>
          </cell>
        </row>
        <row r="803">
          <cell r="U803" t="str">
            <v xml:space="preserve">800  </v>
          </cell>
          <cell r="V803">
            <v>800</v>
          </cell>
        </row>
        <row r="804">
          <cell r="U804" t="str">
            <v xml:space="preserve">801  </v>
          </cell>
          <cell r="V804">
            <v>801</v>
          </cell>
        </row>
        <row r="805">
          <cell r="U805" t="str">
            <v xml:space="preserve">802  </v>
          </cell>
          <cell r="V805">
            <v>802</v>
          </cell>
        </row>
        <row r="806">
          <cell r="U806" t="str">
            <v xml:space="preserve">803  </v>
          </cell>
          <cell r="V806">
            <v>803</v>
          </cell>
        </row>
        <row r="807">
          <cell r="U807" t="str">
            <v xml:space="preserve">804  </v>
          </cell>
          <cell r="V807">
            <v>804</v>
          </cell>
        </row>
        <row r="808">
          <cell r="U808" t="str">
            <v xml:space="preserve">805  </v>
          </cell>
          <cell r="V808">
            <v>805</v>
          </cell>
        </row>
        <row r="809">
          <cell r="U809" t="str">
            <v xml:space="preserve">806  </v>
          </cell>
          <cell r="V809">
            <v>806</v>
          </cell>
        </row>
        <row r="810">
          <cell r="U810" t="str">
            <v xml:space="preserve">807  </v>
          </cell>
          <cell r="V810">
            <v>807</v>
          </cell>
        </row>
        <row r="811">
          <cell r="U811" t="str">
            <v xml:space="preserve">808  </v>
          </cell>
          <cell r="V811">
            <v>808</v>
          </cell>
        </row>
        <row r="812">
          <cell r="U812" t="str">
            <v xml:space="preserve">809  </v>
          </cell>
          <cell r="V812">
            <v>809</v>
          </cell>
        </row>
        <row r="813">
          <cell r="U813" t="str">
            <v xml:space="preserve">810  </v>
          </cell>
          <cell r="V813">
            <v>810</v>
          </cell>
        </row>
        <row r="814">
          <cell r="U814" t="str">
            <v xml:space="preserve">811  </v>
          </cell>
          <cell r="V814">
            <v>811</v>
          </cell>
        </row>
        <row r="815">
          <cell r="U815" t="str">
            <v xml:space="preserve">812  </v>
          </cell>
          <cell r="V815">
            <v>812</v>
          </cell>
        </row>
        <row r="816">
          <cell r="U816" t="str">
            <v xml:space="preserve">813  </v>
          </cell>
          <cell r="V816">
            <v>813</v>
          </cell>
        </row>
        <row r="817">
          <cell r="U817" t="str">
            <v xml:space="preserve">814  </v>
          </cell>
          <cell r="V817">
            <v>814</v>
          </cell>
        </row>
        <row r="818">
          <cell r="U818" t="str">
            <v xml:space="preserve">815  </v>
          </cell>
          <cell r="V818">
            <v>815</v>
          </cell>
        </row>
        <row r="819">
          <cell r="U819" t="str">
            <v xml:space="preserve">816  </v>
          </cell>
          <cell r="V819">
            <v>816</v>
          </cell>
        </row>
        <row r="820">
          <cell r="U820" t="str">
            <v xml:space="preserve">817  </v>
          </cell>
          <cell r="V820">
            <v>817</v>
          </cell>
        </row>
        <row r="821">
          <cell r="U821" t="str">
            <v xml:space="preserve">818  </v>
          </cell>
          <cell r="V821">
            <v>818</v>
          </cell>
        </row>
        <row r="822">
          <cell r="U822" t="str">
            <v xml:space="preserve">819  </v>
          </cell>
          <cell r="V822">
            <v>819</v>
          </cell>
        </row>
        <row r="823">
          <cell r="U823" t="str">
            <v xml:space="preserve">820  </v>
          </cell>
          <cell r="V823">
            <v>820</v>
          </cell>
        </row>
        <row r="824">
          <cell r="U824" t="str">
            <v xml:space="preserve">821  </v>
          </cell>
          <cell r="V824">
            <v>821</v>
          </cell>
        </row>
        <row r="825">
          <cell r="U825" t="str">
            <v xml:space="preserve">822  </v>
          </cell>
          <cell r="V825">
            <v>822</v>
          </cell>
        </row>
        <row r="826">
          <cell r="U826" t="str">
            <v xml:space="preserve">823  </v>
          </cell>
          <cell r="V826">
            <v>823</v>
          </cell>
        </row>
        <row r="827">
          <cell r="U827" t="str">
            <v xml:space="preserve">824  </v>
          </cell>
          <cell r="V827">
            <v>824</v>
          </cell>
        </row>
        <row r="828">
          <cell r="U828" t="str">
            <v xml:space="preserve">825  </v>
          </cell>
          <cell r="V828">
            <v>825</v>
          </cell>
        </row>
        <row r="829">
          <cell r="U829" t="str">
            <v xml:space="preserve">826  </v>
          </cell>
          <cell r="V829">
            <v>826</v>
          </cell>
        </row>
        <row r="830">
          <cell r="U830" t="str">
            <v xml:space="preserve">827  </v>
          </cell>
          <cell r="V830">
            <v>827</v>
          </cell>
        </row>
        <row r="831">
          <cell r="U831" t="str">
            <v xml:space="preserve">828  </v>
          </cell>
          <cell r="V831">
            <v>828</v>
          </cell>
        </row>
        <row r="832">
          <cell r="U832" t="str">
            <v xml:space="preserve">829  </v>
          </cell>
          <cell r="V832">
            <v>829</v>
          </cell>
        </row>
        <row r="833">
          <cell r="U833" t="str">
            <v xml:space="preserve">830  </v>
          </cell>
          <cell r="V833">
            <v>830</v>
          </cell>
        </row>
        <row r="834">
          <cell r="U834" t="str">
            <v xml:space="preserve">831  </v>
          </cell>
          <cell r="V834">
            <v>831</v>
          </cell>
        </row>
        <row r="835">
          <cell r="U835" t="str">
            <v xml:space="preserve">832  </v>
          </cell>
          <cell r="V835">
            <v>832</v>
          </cell>
        </row>
        <row r="836">
          <cell r="U836" t="str">
            <v xml:space="preserve">833  </v>
          </cell>
          <cell r="V836">
            <v>833</v>
          </cell>
        </row>
        <row r="837">
          <cell r="U837" t="str">
            <v xml:space="preserve">834  </v>
          </cell>
          <cell r="V837">
            <v>834</v>
          </cell>
        </row>
        <row r="838">
          <cell r="U838" t="str">
            <v xml:space="preserve">835  </v>
          </cell>
          <cell r="V838">
            <v>835</v>
          </cell>
        </row>
        <row r="839">
          <cell r="U839" t="str">
            <v xml:space="preserve">836  </v>
          </cell>
          <cell r="V839">
            <v>836</v>
          </cell>
        </row>
        <row r="840">
          <cell r="U840" t="str">
            <v xml:space="preserve">837  </v>
          </cell>
          <cell r="V840">
            <v>837</v>
          </cell>
        </row>
        <row r="841">
          <cell r="U841" t="str">
            <v xml:space="preserve">838  </v>
          </cell>
          <cell r="V841">
            <v>838</v>
          </cell>
        </row>
        <row r="842">
          <cell r="U842" t="str">
            <v xml:space="preserve">839  </v>
          </cell>
          <cell r="V842">
            <v>839</v>
          </cell>
        </row>
        <row r="843">
          <cell r="U843" t="str">
            <v xml:space="preserve">840  </v>
          </cell>
          <cell r="V843">
            <v>840</v>
          </cell>
        </row>
        <row r="844">
          <cell r="U844" t="str">
            <v xml:space="preserve">841  </v>
          </cell>
          <cell r="V844">
            <v>841</v>
          </cell>
        </row>
        <row r="845">
          <cell r="U845" t="str">
            <v xml:space="preserve">842  </v>
          </cell>
          <cell r="V845">
            <v>842</v>
          </cell>
        </row>
        <row r="846">
          <cell r="U846" t="str">
            <v xml:space="preserve">843  </v>
          </cell>
          <cell r="V846">
            <v>843</v>
          </cell>
        </row>
        <row r="847">
          <cell r="U847" t="str">
            <v xml:space="preserve">844  </v>
          </cell>
          <cell r="V847">
            <v>844</v>
          </cell>
        </row>
        <row r="848">
          <cell r="U848" t="str">
            <v xml:space="preserve">845  </v>
          </cell>
          <cell r="V848">
            <v>845</v>
          </cell>
        </row>
        <row r="849">
          <cell r="U849" t="str">
            <v xml:space="preserve">846  </v>
          </cell>
          <cell r="V849">
            <v>846</v>
          </cell>
        </row>
        <row r="850">
          <cell r="U850" t="str">
            <v xml:space="preserve">847  </v>
          </cell>
          <cell r="V850">
            <v>847</v>
          </cell>
        </row>
        <row r="851">
          <cell r="U851" t="str">
            <v xml:space="preserve">848  </v>
          </cell>
          <cell r="V851">
            <v>848</v>
          </cell>
        </row>
        <row r="852">
          <cell r="U852" t="str">
            <v xml:space="preserve">849  </v>
          </cell>
          <cell r="V852">
            <v>849</v>
          </cell>
        </row>
        <row r="853">
          <cell r="U853" t="str">
            <v xml:space="preserve">850  </v>
          </cell>
          <cell r="V853">
            <v>850</v>
          </cell>
        </row>
        <row r="854">
          <cell r="U854" t="str">
            <v xml:space="preserve">851  </v>
          </cell>
          <cell r="V854">
            <v>851</v>
          </cell>
        </row>
        <row r="855">
          <cell r="U855" t="str">
            <v xml:space="preserve">852  </v>
          </cell>
          <cell r="V855">
            <v>852</v>
          </cell>
        </row>
        <row r="856">
          <cell r="U856" t="str">
            <v xml:space="preserve">853  </v>
          </cell>
          <cell r="V856">
            <v>853</v>
          </cell>
        </row>
        <row r="857">
          <cell r="U857" t="str">
            <v xml:space="preserve">854  </v>
          </cell>
          <cell r="V857">
            <v>854</v>
          </cell>
        </row>
        <row r="858">
          <cell r="U858" t="str">
            <v xml:space="preserve">855  </v>
          </cell>
          <cell r="V858">
            <v>855</v>
          </cell>
        </row>
        <row r="859">
          <cell r="U859" t="str">
            <v xml:space="preserve">856  </v>
          </cell>
          <cell r="V859">
            <v>856</v>
          </cell>
        </row>
        <row r="860">
          <cell r="U860" t="str">
            <v xml:space="preserve">857  </v>
          </cell>
          <cell r="V860">
            <v>857</v>
          </cell>
        </row>
        <row r="861">
          <cell r="U861" t="str">
            <v xml:space="preserve">858  </v>
          </cell>
          <cell r="V861">
            <v>858</v>
          </cell>
        </row>
        <row r="862">
          <cell r="U862" t="str">
            <v xml:space="preserve">859  </v>
          </cell>
          <cell r="V862">
            <v>859</v>
          </cell>
        </row>
        <row r="863">
          <cell r="U863" t="str">
            <v xml:space="preserve">860  </v>
          </cell>
          <cell r="V863">
            <v>860</v>
          </cell>
        </row>
        <row r="864">
          <cell r="U864" t="str">
            <v xml:space="preserve">861  </v>
          </cell>
          <cell r="V864">
            <v>861</v>
          </cell>
        </row>
        <row r="865">
          <cell r="U865" t="str">
            <v xml:space="preserve">862  </v>
          </cell>
          <cell r="V865">
            <v>862</v>
          </cell>
        </row>
        <row r="866">
          <cell r="U866" t="str">
            <v xml:space="preserve">863  </v>
          </cell>
          <cell r="V866">
            <v>863</v>
          </cell>
        </row>
        <row r="867">
          <cell r="U867" t="str">
            <v xml:space="preserve">864  </v>
          </cell>
          <cell r="V867">
            <v>864</v>
          </cell>
        </row>
        <row r="868">
          <cell r="U868" t="str">
            <v xml:space="preserve">865  </v>
          </cell>
          <cell r="V868">
            <v>865</v>
          </cell>
        </row>
        <row r="869">
          <cell r="U869" t="str">
            <v xml:space="preserve">866  </v>
          </cell>
          <cell r="V869">
            <v>866</v>
          </cell>
        </row>
        <row r="870">
          <cell r="U870" t="str">
            <v xml:space="preserve">867  </v>
          </cell>
          <cell r="V870">
            <v>867</v>
          </cell>
        </row>
        <row r="871">
          <cell r="U871" t="str">
            <v xml:space="preserve">868  </v>
          </cell>
          <cell r="V871">
            <v>868</v>
          </cell>
        </row>
        <row r="872">
          <cell r="U872" t="str">
            <v xml:space="preserve">869  </v>
          </cell>
          <cell r="V872">
            <v>869</v>
          </cell>
        </row>
        <row r="873">
          <cell r="U873" t="str">
            <v xml:space="preserve">870  </v>
          </cell>
          <cell r="V873">
            <v>870</v>
          </cell>
        </row>
        <row r="874">
          <cell r="U874" t="str">
            <v xml:space="preserve">871  </v>
          </cell>
          <cell r="V874">
            <v>871</v>
          </cell>
        </row>
        <row r="875">
          <cell r="U875" t="str">
            <v xml:space="preserve">872  </v>
          </cell>
          <cell r="V875">
            <v>872</v>
          </cell>
        </row>
        <row r="876">
          <cell r="U876" t="str">
            <v xml:space="preserve">873  </v>
          </cell>
          <cell r="V876">
            <v>873</v>
          </cell>
        </row>
        <row r="877">
          <cell r="U877" t="str">
            <v xml:space="preserve">874  </v>
          </cell>
          <cell r="V877">
            <v>874</v>
          </cell>
        </row>
        <row r="878">
          <cell r="U878" t="str">
            <v xml:space="preserve">875  </v>
          </cell>
          <cell r="V878">
            <v>875</v>
          </cell>
        </row>
        <row r="879">
          <cell r="U879" t="str">
            <v xml:space="preserve">876  </v>
          </cell>
          <cell r="V879">
            <v>876</v>
          </cell>
        </row>
        <row r="880">
          <cell r="U880" t="str">
            <v xml:space="preserve">877  </v>
          </cell>
          <cell r="V880">
            <v>877</v>
          </cell>
        </row>
        <row r="881">
          <cell r="U881" t="str">
            <v xml:space="preserve">878  </v>
          </cell>
          <cell r="V881">
            <v>878</v>
          </cell>
        </row>
        <row r="882">
          <cell r="U882" t="str">
            <v xml:space="preserve">879  </v>
          </cell>
          <cell r="V882">
            <v>879</v>
          </cell>
        </row>
        <row r="883">
          <cell r="U883" t="str">
            <v xml:space="preserve">880  </v>
          </cell>
          <cell r="V883">
            <v>880</v>
          </cell>
        </row>
        <row r="884">
          <cell r="U884" t="str">
            <v xml:space="preserve">881  </v>
          </cell>
          <cell r="V884">
            <v>881</v>
          </cell>
        </row>
        <row r="885">
          <cell r="U885" t="str">
            <v xml:space="preserve">882  </v>
          </cell>
          <cell r="V885">
            <v>882</v>
          </cell>
        </row>
        <row r="886">
          <cell r="U886" t="str">
            <v xml:space="preserve">883  </v>
          </cell>
          <cell r="V886">
            <v>883</v>
          </cell>
        </row>
        <row r="887">
          <cell r="U887" t="str">
            <v xml:space="preserve">884  </v>
          </cell>
          <cell r="V887">
            <v>884</v>
          </cell>
        </row>
        <row r="888">
          <cell r="U888" t="str">
            <v xml:space="preserve">885  </v>
          </cell>
          <cell r="V888">
            <v>885</v>
          </cell>
        </row>
        <row r="889">
          <cell r="U889" t="str">
            <v xml:space="preserve">886  </v>
          </cell>
          <cell r="V889">
            <v>886</v>
          </cell>
        </row>
        <row r="890">
          <cell r="U890" t="str">
            <v xml:space="preserve">887  </v>
          </cell>
          <cell r="V890">
            <v>887</v>
          </cell>
        </row>
        <row r="891">
          <cell r="U891" t="str">
            <v xml:space="preserve">888  </v>
          </cell>
          <cell r="V891">
            <v>888</v>
          </cell>
        </row>
        <row r="892">
          <cell r="U892" t="str">
            <v xml:space="preserve">889  </v>
          </cell>
          <cell r="V892">
            <v>889</v>
          </cell>
        </row>
        <row r="893">
          <cell r="U893" t="str">
            <v xml:space="preserve">890  </v>
          </cell>
          <cell r="V893">
            <v>890</v>
          </cell>
        </row>
        <row r="894">
          <cell r="U894" t="str">
            <v xml:space="preserve">891  </v>
          </cell>
          <cell r="V894">
            <v>891</v>
          </cell>
        </row>
        <row r="895">
          <cell r="U895" t="str">
            <v xml:space="preserve">892  </v>
          </cell>
          <cell r="V895">
            <v>892</v>
          </cell>
        </row>
        <row r="896">
          <cell r="U896" t="str">
            <v xml:space="preserve">893  </v>
          </cell>
          <cell r="V896">
            <v>893</v>
          </cell>
        </row>
        <row r="897">
          <cell r="U897" t="str">
            <v xml:space="preserve">894  </v>
          </cell>
          <cell r="V897">
            <v>894</v>
          </cell>
        </row>
        <row r="898">
          <cell r="U898" t="str">
            <v xml:space="preserve">895  </v>
          </cell>
          <cell r="V898">
            <v>895</v>
          </cell>
        </row>
        <row r="899">
          <cell r="U899" t="str">
            <v xml:space="preserve">896  </v>
          </cell>
          <cell r="V899">
            <v>896</v>
          </cell>
        </row>
        <row r="900">
          <cell r="U900" t="str">
            <v xml:space="preserve">897  </v>
          </cell>
          <cell r="V900">
            <v>897</v>
          </cell>
        </row>
        <row r="901">
          <cell r="U901" t="str">
            <v xml:space="preserve">898  </v>
          </cell>
          <cell r="V901">
            <v>898</v>
          </cell>
        </row>
        <row r="902">
          <cell r="U902" t="str">
            <v xml:space="preserve">899  </v>
          </cell>
          <cell r="V902">
            <v>899</v>
          </cell>
        </row>
        <row r="903">
          <cell r="U903" t="str">
            <v xml:space="preserve">900  </v>
          </cell>
          <cell r="V903">
            <v>900</v>
          </cell>
        </row>
        <row r="904">
          <cell r="U904" t="str">
            <v xml:space="preserve">901  </v>
          </cell>
          <cell r="V904">
            <v>901</v>
          </cell>
        </row>
        <row r="905">
          <cell r="U905" t="str">
            <v xml:space="preserve">902  </v>
          </cell>
          <cell r="V905">
            <v>902</v>
          </cell>
        </row>
        <row r="906">
          <cell r="U906" t="str">
            <v xml:space="preserve">903  </v>
          </cell>
          <cell r="V906">
            <v>903</v>
          </cell>
        </row>
        <row r="907">
          <cell r="U907" t="str">
            <v xml:space="preserve">904  </v>
          </cell>
          <cell r="V907">
            <v>904</v>
          </cell>
        </row>
        <row r="908">
          <cell r="U908" t="str">
            <v xml:space="preserve">905  </v>
          </cell>
          <cell r="V908">
            <v>905</v>
          </cell>
        </row>
        <row r="909">
          <cell r="U909" t="str">
            <v xml:space="preserve">906  </v>
          </cell>
          <cell r="V909">
            <v>906</v>
          </cell>
        </row>
        <row r="910">
          <cell r="U910" t="str">
            <v xml:space="preserve">907  </v>
          </cell>
          <cell r="V910">
            <v>907</v>
          </cell>
        </row>
        <row r="911">
          <cell r="U911" t="str">
            <v xml:space="preserve">908  </v>
          </cell>
          <cell r="V911">
            <v>908</v>
          </cell>
        </row>
        <row r="912">
          <cell r="U912" t="str">
            <v xml:space="preserve">909  </v>
          </cell>
          <cell r="V912">
            <v>909</v>
          </cell>
        </row>
        <row r="913">
          <cell r="U913" t="str">
            <v xml:space="preserve">910  </v>
          </cell>
          <cell r="V913">
            <v>910</v>
          </cell>
        </row>
        <row r="914">
          <cell r="U914" t="str">
            <v xml:space="preserve">911  </v>
          </cell>
          <cell r="V914">
            <v>911</v>
          </cell>
        </row>
        <row r="915">
          <cell r="U915" t="str">
            <v xml:space="preserve">912  </v>
          </cell>
          <cell r="V915">
            <v>912</v>
          </cell>
        </row>
        <row r="916">
          <cell r="U916" t="str">
            <v xml:space="preserve">913  </v>
          </cell>
          <cell r="V916">
            <v>913</v>
          </cell>
        </row>
        <row r="917">
          <cell r="U917" t="str">
            <v xml:space="preserve">914  </v>
          </cell>
          <cell r="V917">
            <v>914</v>
          </cell>
        </row>
        <row r="918">
          <cell r="U918" t="str">
            <v xml:space="preserve">915  </v>
          </cell>
          <cell r="V918">
            <v>915</v>
          </cell>
        </row>
        <row r="919">
          <cell r="U919" t="str">
            <v xml:space="preserve">916  </v>
          </cell>
          <cell r="V919">
            <v>916</v>
          </cell>
        </row>
        <row r="920">
          <cell r="U920" t="str">
            <v xml:space="preserve">917  </v>
          </cell>
          <cell r="V920">
            <v>917</v>
          </cell>
        </row>
        <row r="921">
          <cell r="U921" t="str">
            <v xml:space="preserve">918  </v>
          </cell>
          <cell r="V921">
            <v>918</v>
          </cell>
        </row>
        <row r="922">
          <cell r="U922" t="str">
            <v xml:space="preserve">919  </v>
          </cell>
          <cell r="V922">
            <v>919</v>
          </cell>
        </row>
        <row r="923">
          <cell r="U923" t="str">
            <v xml:space="preserve">920  </v>
          </cell>
          <cell r="V923">
            <v>920</v>
          </cell>
        </row>
        <row r="924">
          <cell r="U924" t="str">
            <v xml:space="preserve">921  </v>
          </cell>
          <cell r="V924">
            <v>921</v>
          </cell>
        </row>
        <row r="925">
          <cell r="U925" t="str">
            <v xml:space="preserve">922  </v>
          </cell>
          <cell r="V925">
            <v>922</v>
          </cell>
        </row>
        <row r="926">
          <cell r="U926" t="str">
            <v xml:space="preserve">923  </v>
          </cell>
          <cell r="V926">
            <v>923</v>
          </cell>
        </row>
        <row r="927">
          <cell r="U927" t="str">
            <v xml:space="preserve">924  </v>
          </cell>
          <cell r="V927">
            <v>924</v>
          </cell>
        </row>
        <row r="928">
          <cell r="U928" t="str">
            <v xml:space="preserve">925  </v>
          </cell>
          <cell r="V928">
            <v>925</v>
          </cell>
        </row>
        <row r="929">
          <cell r="U929" t="str">
            <v xml:space="preserve">926  </v>
          </cell>
          <cell r="V929">
            <v>926</v>
          </cell>
        </row>
        <row r="930">
          <cell r="U930" t="str">
            <v xml:space="preserve">927  </v>
          </cell>
          <cell r="V930">
            <v>927</v>
          </cell>
        </row>
        <row r="931">
          <cell r="U931" t="str">
            <v xml:space="preserve">928  </v>
          </cell>
          <cell r="V931">
            <v>928</v>
          </cell>
        </row>
        <row r="932">
          <cell r="U932" t="str">
            <v xml:space="preserve">929  </v>
          </cell>
          <cell r="V932">
            <v>929</v>
          </cell>
        </row>
        <row r="933">
          <cell r="U933" t="str">
            <v xml:space="preserve">930  </v>
          </cell>
          <cell r="V933">
            <v>930</v>
          </cell>
        </row>
        <row r="934">
          <cell r="U934" t="str">
            <v xml:space="preserve">931  </v>
          </cell>
          <cell r="V934">
            <v>931</v>
          </cell>
        </row>
        <row r="935">
          <cell r="U935" t="str">
            <v xml:space="preserve">932  </v>
          </cell>
          <cell r="V935">
            <v>932</v>
          </cell>
        </row>
        <row r="936">
          <cell r="U936" t="str">
            <v xml:space="preserve">933  </v>
          </cell>
          <cell r="V936">
            <v>933</v>
          </cell>
        </row>
        <row r="937">
          <cell r="U937" t="str">
            <v xml:space="preserve">934  </v>
          </cell>
          <cell r="V937">
            <v>934</v>
          </cell>
        </row>
        <row r="938">
          <cell r="U938" t="str">
            <v xml:space="preserve">935  </v>
          </cell>
          <cell r="V938">
            <v>935</v>
          </cell>
        </row>
        <row r="939">
          <cell r="U939" t="str">
            <v xml:space="preserve">936  </v>
          </cell>
          <cell r="V939">
            <v>936</v>
          </cell>
        </row>
        <row r="940">
          <cell r="U940" t="str">
            <v xml:space="preserve">937  </v>
          </cell>
          <cell r="V940">
            <v>937</v>
          </cell>
        </row>
        <row r="941">
          <cell r="U941" t="str">
            <v xml:space="preserve">938  </v>
          </cell>
          <cell r="V941">
            <v>938</v>
          </cell>
        </row>
        <row r="942">
          <cell r="U942" t="str">
            <v xml:space="preserve">939  </v>
          </cell>
          <cell r="V942">
            <v>939</v>
          </cell>
        </row>
        <row r="943">
          <cell r="U943" t="str">
            <v xml:space="preserve">940  </v>
          </cell>
          <cell r="V943">
            <v>940</v>
          </cell>
        </row>
        <row r="944">
          <cell r="U944" t="str">
            <v xml:space="preserve">941  </v>
          </cell>
          <cell r="V944">
            <v>941</v>
          </cell>
        </row>
        <row r="945">
          <cell r="U945" t="str">
            <v xml:space="preserve">942  </v>
          </cell>
          <cell r="V945">
            <v>942</v>
          </cell>
        </row>
        <row r="946">
          <cell r="U946" t="str">
            <v xml:space="preserve">943  </v>
          </cell>
          <cell r="V946">
            <v>943</v>
          </cell>
        </row>
        <row r="947">
          <cell r="U947" t="str">
            <v xml:space="preserve">944  </v>
          </cell>
          <cell r="V947">
            <v>944</v>
          </cell>
        </row>
        <row r="948">
          <cell r="U948" t="str">
            <v xml:space="preserve">945  </v>
          </cell>
          <cell r="V948">
            <v>945</v>
          </cell>
        </row>
        <row r="949">
          <cell r="U949" t="str">
            <v xml:space="preserve">946  </v>
          </cell>
          <cell r="V949">
            <v>946</v>
          </cell>
        </row>
        <row r="950">
          <cell r="U950" t="str">
            <v xml:space="preserve">947  </v>
          </cell>
          <cell r="V950">
            <v>947</v>
          </cell>
        </row>
        <row r="951">
          <cell r="U951" t="str">
            <v xml:space="preserve">948  </v>
          </cell>
          <cell r="V951">
            <v>948</v>
          </cell>
        </row>
        <row r="952">
          <cell r="U952" t="str">
            <v xml:space="preserve">949  </v>
          </cell>
          <cell r="V952">
            <v>949</v>
          </cell>
        </row>
        <row r="953">
          <cell r="U953" t="str">
            <v xml:space="preserve">950  </v>
          </cell>
          <cell r="V953">
            <v>950</v>
          </cell>
        </row>
        <row r="954">
          <cell r="U954" t="str">
            <v xml:space="preserve">951  </v>
          </cell>
          <cell r="V954">
            <v>951</v>
          </cell>
        </row>
        <row r="955">
          <cell r="U955" t="str">
            <v xml:space="preserve">952  </v>
          </cell>
          <cell r="V955">
            <v>952</v>
          </cell>
        </row>
        <row r="956">
          <cell r="U956" t="str">
            <v xml:space="preserve">953  </v>
          </cell>
          <cell r="V956">
            <v>953</v>
          </cell>
        </row>
        <row r="957">
          <cell r="U957" t="str">
            <v xml:space="preserve">954  </v>
          </cell>
          <cell r="V957">
            <v>954</v>
          </cell>
        </row>
        <row r="958">
          <cell r="U958" t="str">
            <v xml:space="preserve">955  </v>
          </cell>
          <cell r="V958">
            <v>955</v>
          </cell>
        </row>
        <row r="959">
          <cell r="U959" t="str">
            <v xml:space="preserve">956  </v>
          </cell>
          <cell r="V959">
            <v>956</v>
          </cell>
        </row>
        <row r="960">
          <cell r="U960" t="str">
            <v xml:space="preserve">957  </v>
          </cell>
          <cell r="V960">
            <v>957</v>
          </cell>
        </row>
        <row r="961">
          <cell r="U961" t="str">
            <v xml:space="preserve">958  </v>
          </cell>
          <cell r="V961">
            <v>958</v>
          </cell>
        </row>
        <row r="962">
          <cell r="U962" t="str">
            <v xml:space="preserve">959  </v>
          </cell>
          <cell r="V962">
            <v>959</v>
          </cell>
        </row>
        <row r="963">
          <cell r="U963" t="str">
            <v xml:space="preserve">960  </v>
          </cell>
          <cell r="V963">
            <v>960</v>
          </cell>
        </row>
        <row r="964">
          <cell r="U964" t="str">
            <v xml:space="preserve">961  </v>
          </cell>
          <cell r="V964">
            <v>961</v>
          </cell>
        </row>
        <row r="965">
          <cell r="U965" t="str">
            <v xml:space="preserve">962  </v>
          </cell>
          <cell r="V965">
            <v>962</v>
          </cell>
        </row>
        <row r="966">
          <cell r="U966" t="str">
            <v xml:space="preserve">963  </v>
          </cell>
          <cell r="V966">
            <v>963</v>
          </cell>
        </row>
        <row r="967">
          <cell r="U967" t="str">
            <v xml:space="preserve">964  </v>
          </cell>
          <cell r="V967">
            <v>964</v>
          </cell>
        </row>
        <row r="968">
          <cell r="U968" t="str">
            <v xml:space="preserve">965  </v>
          </cell>
          <cell r="V968">
            <v>965</v>
          </cell>
        </row>
        <row r="969">
          <cell r="U969" t="str">
            <v xml:space="preserve">966  </v>
          </cell>
          <cell r="V969">
            <v>966</v>
          </cell>
        </row>
        <row r="970">
          <cell r="U970" t="str">
            <v xml:space="preserve">967  </v>
          </cell>
          <cell r="V970">
            <v>967</v>
          </cell>
        </row>
        <row r="971">
          <cell r="U971" t="str">
            <v xml:space="preserve">968  </v>
          </cell>
          <cell r="V971">
            <v>968</v>
          </cell>
        </row>
        <row r="972">
          <cell r="U972" t="str">
            <v xml:space="preserve">969  </v>
          </cell>
          <cell r="V972">
            <v>969</v>
          </cell>
        </row>
        <row r="973">
          <cell r="U973" t="str">
            <v xml:space="preserve">970  </v>
          </cell>
          <cell r="V973">
            <v>970</v>
          </cell>
        </row>
        <row r="974">
          <cell r="U974" t="str">
            <v xml:space="preserve">971  </v>
          </cell>
          <cell r="V974">
            <v>971</v>
          </cell>
        </row>
        <row r="975">
          <cell r="U975" t="str">
            <v xml:space="preserve">972  </v>
          </cell>
          <cell r="V975">
            <v>972</v>
          </cell>
        </row>
        <row r="976">
          <cell r="U976" t="str">
            <v xml:space="preserve">973  </v>
          </cell>
          <cell r="V976">
            <v>973</v>
          </cell>
        </row>
        <row r="977">
          <cell r="U977" t="str">
            <v xml:space="preserve">974  </v>
          </cell>
          <cell r="V977">
            <v>974</v>
          </cell>
        </row>
        <row r="978">
          <cell r="U978" t="str">
            <v xml:space="preserve">975  </v>
          </cell>
          <cell r="V978">
            <v>975</v>
          </cell>
        </row>
        <row r="979">
          <cell r="U979" t="str">
            <v xml:space="preserve">976  </v>
          </cell>
          <cell r="V979">
            <v>976</v>
          </cell>
        </row>
        <row r="980">
          <cell r="U980" t="str">
            <v xml:space="preserve">977  </v>
          </cell>
          <cell r="V980">
            <v>977</v>
          </cell>
        </row>
        <row r="981">
          <cell r="U981" t="str">
            <v xml:space="preserve">978  </v>
          </cell>
          <cell r="V981">
            <v>978</v>
          </cell>
        </row>
        <row r="982">
          <cell r="U982" t="str">
            <v xml:space="preserve">979  </v>
          </cell>
          <cell r="V982">
            <v>979</v>
          </cell>
        </row>
        <row r="983">
          <cell r="U983" t="str">
            <v xml:space="preserve">980  </v>
          </cell>
          <cell r="V983">
            <v>980</v>
          </cell>
        </row>
        <row r="984">
          <cell r="U984" t="str">
            <v xml:space="preserve">981  </v>
          </cell>
          <cell r="V984">
            <v>981</v>
          </cell>
        </row>
        <row r="985">
          <cell r="U985" t="str">
            <v xml:space="preserve">982  </v>
          </cell>
          <cell r="V985">
            <v>982</v>
          </cell>
        </row>
        <row r="986">
          <cell r="U986" t="str">
            <v xml:space="preserve">983  </v>
          </cell>
          <cell r="V986">
            <v>983</v>
          </cell>
        </row>
        <row r="987">
          <cell r="U987" t="str">
            <v xml:space="preserve">984  </v>
          </cell>
          <cell r="V987">
            <v>984</v>
          </cell>
        </row>
        <row r="988">
          <cell r="U988" t="str">
            <v xml:space="preserve">985  </v>
          </cell>
          <cell r="V988">
            <v>985</v>
          </cell>
        </row>
        <row r="989">
          <cell r="U989" t="str">
            <v xml:space="preserve">986  </v>
          </cell>
          <cell r="V989">
            <v>986</v>
          </cell>
        </row>
        <row r="990">
          <cell r="U990" t="str">
            <v xml:space="preserve">987  </v>
          </cell>
          <cell r="V990">
            <v>987</v>
          </cell>
        </row>
        <row r="991">
          <cell r="U991" t="str">
            <v xml:space="preserve">988  </v>
          </cell>
          <cell r="V991">
            <v>988</v>
          </cell>
        </row>
        <row r="992">
          <cell r="U992" t="str">
            <v xml:space="preserve">989  </v>
          </cell>
          <cell r="V992">
            <v>989</v>
          </cell>
        </row>
        <row r="993">
          <cell r="U993" t="str">
            <v xml:space="preserve">990  </v>
          </cell>
          <cell r="V993">
            <v>990</v>
          </cell>
        </row>
        <row r="994">
          <cell r="U994" t="str">
            <v xml:space="preserve">991  </v>
          </cell>
          <cell r="V994">
            <v>991</v>
          </cell>
        </row>
        <row r="995">
          <cell r="U995" t="str">
            <v xml:space="preserve">992  </v>
          </cell>
          <cell r="V995">
            <v>992</v>
          </cell>
        </row>
        <row r="996">
          <cell r="U996" t="str">
            <v xml:space="preserve">993  </v>
          </cell>
          <cell r="V996">
            <v>993</v>
          </cell>
        </row>
        <row r="997">
          <cell r="U997" t="str">
            <v xml:space="preserve">994  </v>
          </cell>
          <cell r="V997">
            <v>994</v>
          </cell>
        </row>
        <row r="998">
          <cell r="U998" t="str">
            <v xml:space="preserve">995  </v>
          </cell>
          <cell r="V998">
            <v>995</v>
          </cell>
        </row>
        <row r="999">
          <cell r="U999" t="str">
            <v xml:space="preserve">996  </v>
          </cell>
          <cell r="V999">
            <v>996</v>
          </cell>
        </row>
        <row r="1000">
          <cell r="U1000" t="str">
            <v xml:space="preserve">997  </v>
          </cell>
          <cell r="V1000">
            <v>997</v>
          </cell>
        </row>
        <row r="1001">
          <cell r="U1001" t="str">
            <v xml:space="preserve">998  </v>
          </cell>
          <cell r="V1001">
            <v>998</v>
          </cell>
        </row>
        <row r="1002">
          <cell r="U1002" t="str">
            <v xml:space="preserve">999  </v>
          </cell>
          <cell r="V1002">
            <v>999</v>
          </cell>
        </row>
        <row r="1003">
          <cell r="U1003" t="str">
            <v xml:space="preserve">1000  </v>
          </cell>
          <cell r="V1003">
            <v>1000</v>
          </cell>
        </row>
        <row r="1004">
          <cell r="U1004" t="str">
            <v xml:space="preserve">1001  </v>
          </cell>
          <cell r="V1004">
            <v>1001</v>
          </cell>
        </row>
        <row r="1005">
          <cell r="U1005" t="str">
            <v xml:space="preserve">1002  </v>
          </cell>
          <cell r="V1005">
            <v>1002</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MO"/>
      <sheetName val="Trans y Herra"/>
      <sheetName val="Salarios"/>
      <sheetName val="PRESUPUESTO"/>
      <sheetName val="Lp"/>
      <sheetName val="Estructuras"/>
      <sheetName val="PRESUPUESTO (2)"/>
      <sheetName val="Hoja1"/>
    </sheetNames>
    <sheetDataSet>
      <sheetData sheetId="0" refreshError="1"/>
      <sheetData sheetId="1" refreshError="1"/>
      <sheetData sheetId="2" refreshError="1"/>
      <sheetData sheetId="3" refreshError="1"/>
      <sheetData sheetId="4">
        <row r="4">
          <cell r="B4" t="str">
            <v>DESCRIPCION</v>
          </cell>
        </row>
        <row r="5">
          <cell r="B5" t="str">
            <v>Abrazadera galvanizada doble ala de 1 1/4"</v>
          </cell>
        </row>
        <row r="6">
          <cell r="B6" t="str">
            <v>Abrazadera galvanizada doble ala de 1"</v>
          </cell>
        </row>
        <row r="7">
          <cell r="B7" t="str">
            <v>Abrazadera galvanizada una ala de 3/4"</v>
          </cell>
        </row>
        <row r="8">
          <cell r="B8" t="str">
            <v>Acceesorios de fijación</v>
          </cell>
        </row>
        <row r="9">
          <cell r="B9" t="str">
            <v>Acceesorios para soldadura</v>
          </cell>
        </row>
        <row r="10">
          <cell r="B10" t="str">
            <v>Accesorio de fijación por metro lineal</v>
          </cell>
        </row>
        <row r="11">
          <cell r="B11" t="str">
            <v>Accesorio bandeja portacable en lamina galvanizada de 50x8cms</v>
          </cell>
        </row>
        <row r="12">
          <cell r="B12" t="str">
            <v>Accesorio bandeja portacable en lamina galvanizada de 30x8cms</v>
          </cell>
        </row>
        <row r="13">
          <cell r="B13" t="str">
            <v>Accesorio bandeja portacable en lamina galvanizada de 15x8cms</v>
          </cell>
        </row>
        <row r="14">
          <cell r="B14" t="str">
            <v>Accesorios bandeja portacable tipo malla 400x60mm galv.</v>
          </cell>
        </row>
        <row r="15">
          <cell r="B15" t="str">
            <v>Accesorios bandeja portacable tipo malla 150x60mm galv.</v>
          </cell>
        </row>
        <row r="16">
          <cell r="B16" t="str">
            <v>Accesorio canaletas</v>
          </cell>
        </row>
        <row r="17">
          <cell r="B17" t="str">
            <v>Adaptador EMT 1 1/2"</v>
          </cell>
        </row>
        <row r="18">
          <cell r="B18" t="str">
            <v>Adaptador EMT 1 1/4"</v>
          </cell>
        </row>
        <row r="19">
          <cell r="B19" t="str">
            <v>Adaptador EMT 1"</v>
          </cell>
        </row>
        <row r="20">
          <cell r="B20" t="str">
            <v>Adaptador EMT 3/4"</v>
          </cell>
        </row>
        <row r="21">
          <cell r="B21" t="str">
            <v>Adaptador EMT 1/2"</v>
          </cell>
        </row>
        <row r="22">
          <cell r="B22" t="str">
            <v>Adaptador IMC 1 1/4"</v>
          </cell>
        </row>
        <row r="23">
          <cell r="B23" t="str">
            <v>Adaptador IMC 1"</v>
          </cell>
        </row>
        <row r="24">
          <cell r="B24" t="str">
            <v>Adaptador IMC 2"</v>
          </cell>
        </row>
        <row r="25">
          <cell r="B25" t="str">
            <v>Adaptador IMC 3/4"</v>
          </cell>
        </row>
        <row r="26">
          <cell r="B26" t="str">
            <v>Adaptador IMC 3"</v>
          </cell>
        </row>
        <row r="27">
          <cell r="B27" t="str">
            <v>Adaptador PVC 1 1/4"</v>
          </cell>
        </row>
        <row r="28">
          <cell r="B28" t="str">
            <v>Adaptador PVC 1 1/2"</v>
          </cell>
        </row>
        <row r="29">
          <cell r="B29" t="str">
            <v>Adaptador PVC 1"</v>
          </cell>
        </row>
        <row r="30">
          <cell r="B30" t="str">
            <v>Adaptador PVC 1/2"</v>
          </cell>
        </row>
        <row r="31">
          <cell r="B31" t="str">
            <v>Adaptador PVC 3"</v>
          </cell>
        </row>
        <row r="32">
          <cell r="B32" t="str">
            <v>Adaptador PVC 3/4"</v>
          </cell>
        </row>
        <row r="33">
          <cell r="B33" t="str">
            <v>Adaptador PVC de 2"</v>
          </cell>
        </row>
        <row r="34">
          <cell r="B34" t="str">
            <v>Adaptador teminal tipo DB 4"</v>
          </cell>
        </row>
        <row r="35">
          <cell r="B35" t="str">
            <v>Aislador line post de 83/4" 23kv, ANSI 57-1</v>
          </cell>
        </row>
        <row r="36">
          <cell r="B36" t="str">
            <v>Aislador polimerico 15KV</v>
          </cell>
        </row>
        <row r="37">
          <cell r="B37" t="str">
            <v>Alambre de Cobre No. 10 THHN/THWN</v>
          </cell>
        </row>
        <row r="38">
          <cell r="B38" t="str">
            <v>Alambre de cobre No. 12 THHN/THWN</v>
          </cell>
        </row>
        <row r="39">
          <cell r="B39" t="str">
            <v>Alambre de cobre No. 14 THHN/THWN</v>
          </cell>
        </row>
        <row r="40">
          <cell r="B40" t="str">
            <v>Alambre Galvanizado para guía</v>
          </cell>
        </row>
        <row r="41">
          <cell r="B41" t="str">
            <v>Amarres plastico de 20 cms</v>
          </cell>
        </row>
        <row r="42">
          <cell r="B42" t="str">
            <v>Amplificador de 75 db</v>
          </cell>
        </row>
        <row r="43">
          <cell r="B43" t="str">
            <v xml:space="preserve">Antena de televisión </v>
          </cell>
        </row>
        <row r="44">
          <cell r="B44" t="str">
            <v>Anclaje hembra de 3/8</v>
          </cell>
        </row>
        <row r="45">
          <cell r="B45" t="str">
            <v>Anclaje macho 1/4x2"</v>
          </cell>
        </row>
        <row r="46">
          <cell r="B46" t="str">
            <v>Arandela de presión para 1/2"</v>
          </cell>
        </row>
        <row r="47">
          <cell r="B47" t="str">
            <v>Arandela de presión para 5/8"</v>
          </cell>
        </row>
        <row r="48">
          <cell r="B48" t="str">
            <v>Arandela redonda para 1/2"</v>
          </cell>
        </row>
        <row r="49">
          <cell r="B49" t="str">
            <v>Arandela redonda para 5/8"</v>
          </cell>
        </row>
        <row r="50">
          <cell r="B50" t="str">
            <v>Bala de piso MH de 70W</v>
          </cell>
        </row>
        <row r="51">
          <cell r="B51" t="str">
            <v>Base para pedestal en concreto</v>
          </cell>
        </row>
        <row r="52">
          <cell r="B52" t="str">
            <v>Bandeja portacable en lamina galvanizada de 50x8cms</v>
          </cell>
        </row>
        <row r="53">
          <cell r="B53" t="str">
            <v>Bandeja portacable en lamina galvanizada de 30x8cms</v>
          </cell>
        </row>
        <row r="54">
          <cell r="B54" t="str">
            <v>Bandeja portacable en lamina galvanizada de 15x8cms</v>
          </cell>
        </row>
        <row r="55">
          <cell r="B55" t="str">
            <v>Bandeja portacable tipo malla 400x60mm galv.</v>
          </cell>
        </row>
        <row r="56">
          <cell r="B56" t="str">
            <v>Bandeja portacable tipo malla 150x60mm galv.</v>
          </cell>
        </row>
        <row r="57">
          <cell r="B57" t="str">
            <v xml:space="preserve">Barrera desmontable </v>
          </cell>
        </row>
        <row r="58">
          <cell r="B58" t="str">
            <v>Bombillo Na 70W</v>
          </cell>
        </row>
        <row r="59">
          <cell r="B59" t="str">
            <v>Breaker enchufable de 1x20A 10KA 220V S</v>
          </cell>
        </row>
        <row r="60">
          <cell r="B60" t="str">
            <v>Breaker enchufable de 1x30A 10KA 220V S</v>
          </cell>
        </row>
        <row r="61">
          <cell r="B61" t="str">
            <v>Breaker enchufable de 1x50A 10KA 220V S</v>
          </cell>
        </row>
        <row r="62">
          <cell r="B62" t="str">
            <v>Breaker enchufable de 2x20A 10KA 220V S</v>
          </cell>
        </row>
        <row r="63">
          <cell r="B63" t="str">
            <v>Breaker enchufable de 2x30A 10KA 220V S</v>
          </cell>
        </row>
        <row r="64">
          <cell r="B64" t="str">
            <v>Breaker enchufable de 2x40A 10KA 220V S</v>
          </cell>
        </row>
        <row r="65">
          <cell r="B65" t="str">
            <v>Breaker enchufable de 2x50A 10KA 220V S</v>
          </cell>
        </row>
        <row r="66">
          <cell r="B66" t="str">
            <v>Breaker enchufable de 3x20A 10KA 220V S</v>
          </cell>
        </row>
        <row r="67">
          <cell r="B67" t="str">
            <v>Breaker enchufable de 3x30A 10KA 220V S</v>
          </cell>
        </row>
        <row r="68">
          <cell r="B68" t="str">
            <v>Breaker enchufable de 3x40A 10KA 220V S</v>
          </cell>
        </row>
        <row r="69">
          <cell r="B69" t="str">
            <v>Breaker enchufable de 3x50A 10KA 220V S</v>
          </cell>
        </row>
        <row r="70">
          <cell r="B70" t="str">
            <v>Breakers industrial  3x50 Amp.</v>
          </cell>
        </row>
        <row r="71">
          <cell r="B71" t="str">
            <v>Breakers industrial  3x60 Amp.</v>
          </cell>
        </row>
        <row r="72">
          <cell r="B72" t="str">
            <v>Breakers industrial  3x40 Amp.</v>
          </cell>
        </row>
        <row r="73">
          <cell r="B73" t="str">
            <v>Breakers industrial  3x350 Amp.</v>
          </cell>
        </row>
        <row r="74">
          <cell r="B74" t="str">
            <v>Base en concreto de 3000 PSI para mastil de 25 mts.</v>
          </cell>
        </row>
        <row r="75">
          <cell r="B75" t="str">
            <v>Base en concreto de 3000 PSI para mastil de 18 mts.</v>
          </cell>
        </row>
        <row r="76">
          <cell r="B76" t="str">
            <v>Cable ACSR No. 1/0</v>
          </cell>
        </row>
        <row r="77">
          <cell r="B77" t="str">
            <v>Cable 15 KV XLPE No. 2 133%</v>
          </cell>
        </row>
        <row r="78">
          <cell r="B78" t="str">
            <v>Cable 15 KV XLPE No. 1/0 133%</v>
          </cell>
        </row>
        <row r="79">
          <cell r="B79" t="str">
            <v>Cable coaxial RG-6</v>
          </cell>
        </row>
        <row r="80">
          <cell r="B80" t="str">
            <v>Cable coaxial RG-59</v>
          </cell>
        </row>
        <row r="81">
          <cell r="B81" t="str">
            <v>Cable de Cobre Desnudo No. 2</v>
          </cell>
        </row>
        <row r="82">
          <cell r="B82" t="str">
            <v>Cable de Cobre Desnudo No. 1/0</v>
          </cell>
        </row>
        <row r="83">
          <cell r="B83" t="str">
            <v>Cable de Cobre Desnudo No. 4/0</v>
          </cell>
        </row>
        <row r="84">
          <cell r="B84" t="str">
            <v>Cable de Cobre Desnudo No. 2/0</v>
          </cell>
        </row>
        <row r="85">
          <cell r="B85" t="str">
            <v>Cable de cobre No. 10 THW</v>
          </cell>
        </row>
        <row r="86">
          <cell r="B86" t="str">
            <v>Cable duplex 2x12</v>
          </cell>
        </row>
        <row r="87">
          <cell r="B87" t="str">
            <v>Cable encauchetado 3x14</v>
          </cell>
        </row>
        <row r="88">
          <cell r="B88" t="str">
            <v>Cable encauchetado 3x12</v>
          </cell>
        </row>
        <row r="89">
          <cell r="B89" t="str">
            <v>Cable encauchetado 3x8</v>
          </cell>
        </row>
        <row r="90">
          <cell r="B90" t="str">
            <v>Cable multipar de 50 pares tipo exterior</v>
          </cell>
        </row>
        <row r="91">
          <cell r="B91" t="str">
            <v>Cable multipar de 25 pares tipo interior</v>
          </cell>
        </row>
        <row r="92">
          <cell r="B92" t="str">
            <v>Cable multipar de 50 pares tipo interior</v>
          </cell>
        </row>
        <row r="93">
          <cell r="B93" t="str">
            <v>Cable multipar de 10 pares tipo exterior</v>
          </cell>
        </row>
        <row r="94">
          <cell r="B94" t="str">
            <v>Cable telefonico 6 pares</v>
          </cell>
        </row>
        <row r="95">
          <cell r="B95" t="str">
            <v>Cable telefonico de 2 pares</v>
          </cell>
        </row>
        <row r="96">
          <cell r="B96" t="str">
            <v>Cable multipar de 2 pares</v>
          </cell>
        </row>
        <row r="97">
          <cell r="B97" t="str">
            <v>Cable 2x18 para audio</v>
          </cell>
        </row>
        <row r="98">
          <cell r="B98" t="str">
            <v>Cable FPLR 2x16</v>
          </cell>
        </row>
        <row r="99">
          <cell r="B99" t="str">
            <v>Sensor de humo direccionable</v>
          </cell>
        </row>
        <row r="100">
          <cell r="B100" t="str">
            <v>Estación manual direccionable</v>
          </cell>
        </row>
        <row r="101">
          <cell r="B101" t="str">
            <v>Sirena con estrobo</v>
          </cell>
        </row>
        <row r="102">
          <cell r="B102" t="str">
            <v>Panel inteligente sistema contraincedios</v>
          </cell>
        </row>
        <row r="103">
          <cell r="B103" t="str">
            <v>Cable de aluminio serie 8000 THW No. 6</v>
          </cell>
        </row>
        <row r="104">
          <cell r="B104" t="str">
            <v>Cable de aluminio serie 8000 THW No. 2/0</v>
          </cell>
        </row>
        <row r="105">
          <cell r="B105" t="str">
            <v>Cable de aluminio serie 8000 THW No. 4/0</v>
          </cell>
        </row>
        <row r="106">
          <cell r="B106" t="str">
            <v>Cable de aluminio serie 8000 THW No. 2</v>
          </cell>
        </row>
        <row r="107">
          <cell r="B107" t="str">
            <v>Cable THHN No. 1/0</v>
          </cell>
        </row>
        <row r="108">
          <cell r="B108" t="str">
            <v>Cable THHN No. 10</v>
          </cell>
        </row>
        <row r="109">
          <cell r="B109" t="str">
            <v>Cable THHN No. 12</v>
          </cell>
        </row>
        <row r="110">
          <cell r="B110" t="str">
            <v>Cable XHHN No. 12</v>
          </cell>
        </row>
        <row r="111">
          <cell r="B111" t="str">
            <v>Cable THHN No. 2</v>
          </cell>
        </row>
        <row r="112">
          <cell r="B112" t="str">
            <v>Cable THHN No. 2/0</v>
          </cell>
        </row>
        <row r="113">
          <cell r="B113" t="str">
            <v>Cable THHN No. 250 MCM</v>
          </cell>
        </row>
        <row r="114">
          <cell r="B114" t="str">
            <v>Cable THHN No. 300 MCM</v>
          </cell>
        </row>
        <row r="115">
          <cell r="B115" t="str">
            <v>Cable THHN No. 350 MCM</v>
          </cell>
        </row>
        <row r="116">
          <cell r="B116" t="str">
            <v>Cable THHN No. 4</v>
          </cell>
        </row>
        <row r="117">
          <cell r="B117" t="str">
            <v>Cable THHN No. 4/0</v>
          </cell>
        </row>
        <row r="118">
          <cell r="B118" t="str">
            <v>Cable THHN No. 3/0</v>
          </cell>
        </row>
        <row r="119">
          <cell r="B119" t="str">
            <v>Cable THHN No. 400 MCM</v>
          </cell>
        </row>
        <row r="120">
          <cell r="B120" t="str">
            <v>Cable THHN No. 500 MCM</v>
          </cell>
        </row>
        <row r="121">
          <cell r="B121" t="str">
            <v>Cable THHN No. 6</v>
          </cell>
        </row>
        <row r="122">
          <cell r="B122" t="str">
            <v>Cable THHN No. 8</v>
          </cell>
        </row>
        <row r="123">
          <cell r="B123" t="str">
            <v>Cable Vehicular No. 16</v>
          </cell>
        </row>
        <row r="124">
          <cell r="B124" t="str">
            <v>Cable UTP categoria 5E</v>
          </cell>
        </row>
        <row r="125">
          <cell r="B125" t="str">
            <v>Cable UTP categoria 6</v>
          </cell>
        </row>
        <row r="126">
          <cell r="B126" t="str">
            <v>Cadena de aisladores polimericos</v>
          </cell>
        </row>
        <row r="127">
          <cell r="B127" t="str">
            <v>Caja con espacio para 8 circuitos</v>
          </cell>
        </row>
        <row r="128">
          <cell r="B128" t="str">
            <v>Caja de Inspeccion 30cm x 30 cm de lado con tapa</v>
          </cell>
        </row>
        <row r="129">
          <cell r="B129" t="str">
            <v>Caja de paso doble homologada por ETB</v>
          </cell>
        </row>
        <row r="130">
          <cell r="B130" t="str">
            <v>Caja de paso 30x20 IP67 plastica</v>
          </cell>
        </row>
        <row r="131">
          <cell r="B131" t="str">
            <v>Caja de paso de 20x20x10 cm.</v>
          </cell>
        </row>
        <row r="132">
          <cell r="B132" t="str">
            <v>Caja de paso de 20x20x15 cm.</v>
          </cell>
        </row>
        <row r="133">
          <cell r="B133" t="str">
            <v>DVR 16 canales, vga 704 x 480, capacidad 2 sata 1tb, tiempo-movi-alarma, usb 2.0h.264, control ptz, tcp/ip, control ir</v>
          </cell>
        </row>
        <row r="134">
          <cell r="B134" t="str">
            <v xml:space="preserve">Camara digital  de 480 lineas, 36 leds lente 3.6mm, infrarrojo, 12v
</v>
          </cell>
        </row>
        <row r="135">
          <cell r="B135" t="str">
            <v>Video balum para camara empaque x 2</v>
          </cell>
        </row>
        <row r="136">
          <cell r="B136" t="str">
            <v>Fuente conmutada dc 12 v - 20a proteccion contra corto circuito</v>
          </cell>
        </row>
        <row r="140">
          <cell r="B140" t="str">
            <v>Caja de paso de 40x40x20 cm.</v>
          </cell>
        </row>
        <row r="141">
          <cell r="B141" t="str">
            <v>Caja de paso en concreto de 80x80x60 cm.</v>
          </cell>
        </row>
        <row r="142">
          <cell r="B142" t="str">
            <v>Caja de paso metálica de 1x1x0,3 m.</v>
          </cell>
        </row>
        <row r="143">
          <cell r="B143" t="str">
            <v>Caja de paso metálica de 60x60x20 cm.</v>
          </cell>
        </row>
        <row r="144">
          <cell r="B144" t="str">
            <v>Caja de paso CS276 - Homologada por Codensa S.A.</v>
          </cell>
        </row>
        <row r="145">
          <cell r="B145" t="str">
            <v>Caja de registro en concreto de 40x40x60 cms</v>
          </cell>
        </row>
        <row r="146">
          <cell r="B146" t="str">
            <v>Caja de registro en concreto de 60x60x60 cms</v>
          </cell>
        </row>
        <row r="147">
          <cell r="B147" t="str">
            <v>Caja de registro en concreto de 80x80x80 cms</v>
          </cell>
        </row>
        <row r="148">
          <cell r="B148" t="str">
            <v>Caja de registro en concreto de 100x100x100 cms</v>
          </cell>
        </row>
        <row r="149">
          <cell r="B149" t="str">
            <v>Caja de paso para cambio de nivel- Homologada.</v>
          </cell>
        </row>
        <row r="150">
          <cell r="B150" t="str">
            <v>Caja de paso metálica 20x20x10</v>
          </cell>
        </row>
        <row r="151">
          <cell r="B151" t="str">
            <v>Caja de paso metálica 20x20x15 tipo exterior</v>
          </cell>
        </row>
        <row r="152">
          <cell r="B152" t="str">
            <v>Caja de paso metálica 30x30x10</v>
          </cell>
        </row>
        <row r="153">
          <cell r="B153" t="str">
            <v>Caja de paso metálica 40x40x15</v>
          </cell>
        </row>
        <row r="154">
          <cell r="B154" t="str">
            <v>Caja galvanizada 4"x4"</v>
          </cell>
        </row>
        <row r="155">
          <cell r="B155" t="str">
            <v>Caja metalica 4"x4" para tuberia IMC de 3/4"</v>
          </cell>
        </row>
        <row r="156">
          <cell r="B156" t="str">
            <v>Caja metalica 4"x2" para tuberia EMT de 3/4"</v>
          </cell>
        </row>
        <row r="157">
          <cell r="B157" t="str">
            <v>Caja octogonal PVC</v>
          </cell>
        </row>
        <row r="158">
          <cell r="B158" t="str">
            <v>Caja para toma doble 60x40mm</v>
          </cell>
        </row>
        <row r="159">
          <cell r="B159" t="str">
            <v>Caja Teléfonos 1.20x1.00x15</v>
          </cell>
        </row>
        <row r="160">
          <cell r="B160" t="str">
            <v>Caja para toma sencillo 60x40mm</v>
          </cell>
        </row>
        <row r="161">
          <cell r="B161" t="str">
            <v>Caja PVC 2"x4"</v>
          </cell>
        </row>
        <row r="162">
          <cell r="B162" t="str">
            <v>Caja PVC 4"x4"</v>
          </cell>
        </row>
        <row r="163">
          <cell r="B163" t="str">
            <v>Caja universal</v>
          </cell>
        </row>
        <row r="164">
          <cell r="B164" t="str">
            <v>Canaleta plastica de 60x40 mm</v>
          </cell>
        </row>
        <row r="165">
          <cell r="B165" t="str">
            <v>Canaleta plastica de 100x45 mm</v>
          </cell>
        </row>
        <row r="166">
          <cell r="B166" t="str">
            <v>Capacete galvanizado 2"</v>
          </cell>
        </row>
        <row r="167">
          <cell r="B167" t="str">
            <v>Capacete para Tuberia EMT 2"</v>
          </cell>
        </row>
        <row r="168">
          <cell r="B168" t="str">
            <v>Capacete para Tuberia EMT 3"</v>
          </cell>
        </row>
        <row r="169">
          <cell r="B169" t="str">
            <v>Capacete para Tuberia IMC 1 1/2"</v>
          </cell>
        </row>
        <row r="170">
          <cell r="B170" t="str">
            <v>Celda compacta triples</v>
          </cell>
        </row>
        <row r="171">
          <cell r="B171" t="str">
            <v>Cimentación poste</v>
          </cell>
        </row>
        <row r="172">
          <cell r="B172" t="str">
            <v>Cinta band-it 5/8"</v>
          </cell>
        </row>
        <row r="173">
          <cell r="B173" t="str">
            <v>Cinta Scotch Super 33+ 3/4"x 20 mts</v>
          </cell>
        </row>
        <row r="174">
          <cell r="B174" t="str">
            <v>Citofono</v>
          </cell>
        </row>
        <row r="175">
          <cell r="B175" t="str">
            <v>Collarin doble salida para trafo 8-9</v>
          </cell>
        </row>
        <row r="176">
          <cell r="B176" t="str">
            <v>Collarin doble salida de 6-7</v>
          </cell>
        </row>
        <row r="177">
          <cell r="B177" t="str">
            <v>Conduit EMT 1 1/4"</v>
          </cell>
        </row>
        <row r="178">
          <cell r="B178" t="str">
            <v>Conduit EMT 1"</v>
          </cell>
        </row>
        <row r="179">
          <cell r="B179" t="str">
            <v>Conduit EMT 3/4"</v>
          </cell>
        </row>
        <row r="180">
          <cell r="B180" t="str">
            <v>Conduit EMT 1/2"</v>
          </cell>
        </row>
        <row r="181">
          <cell r="B181" t="str">
            <v>Conduit PVC 1 1/2"</v>
          </cell>
        </row>
        <row r="182">
          <cell r="B182" t="str">
            <v>Conduit PVC 1 1/4"</v>
          </cell>
        </row>
        <row r="183">
          <cell r="B183" t="str">
            <v>Conduit PVC 1"</v>
          </cell>
        </row>
        <row r="184">
          <cell r="B184" t="str">
            <v>Conduit PVC 1/2"</v>
          </cell>
        </row>
        <row r="185">
          <cell r="B185" t="str">
            <v>Conduit SCH40 1/2"</v>
          </cell>
        </row>
        <row r="186">
          <cell r="B186" t="str">
            <v>Conduit PVC 2"</v>
          </cell>
        </row>
        <row r="187">
          <cell r="B187" t="str">
            <v>Conduit PVC 3" tipo EB</v>
          </cell>
        </row>
        <row r="188">
          <cell r="B188" t="str">
            <v>Conduit PVC 4" tipo EB</v>
          </cell>
        </row>
        <row r="189">
          <cell r="B189" t="str">
            <v>Conduit PVC 3/4"</v>
          </cell>
        </row>
        <row r="190">
          <cell r="B190" t="str">
            <v>Conduit SCH40 3/4"</v>
          </cell>
        </row>
        <row r="191">
          <cell r="B191" t="str">
            <v>Consola para citofonia para 72 abandonados.</v>
          </cell>
        </row>
        <row r="192">
          <cell r="B192" t="str">
            <v>Conector para ponchar de 8 a 14 en silicagel</v>
          </cell>
        </row>
        <row r="193">
          <cell r="B193" t="str">
            <v>Conector de compresión cable 1/0</v>
          </cell>
        </row>
        <row r="194">
          <cell r="B194" t="str">
            <v>Conector derivación 10-12</v>
          </cell>
        </row>
        <row r="195">
          <cell r="B195" t="str">
            <v>Conector tipo resorte</v>
          </cell>
        </row>
        <row r="196">
          <cell r="B196" t="str">
            <v xml:space="preserve">Conector transversal </v>
          </cell>
        </row>
        <row r="197">
          <cell r="B197" t="str">
            <v>Conector tipo cuña con estribo</v>
          </cell>
        </row>
        <row r="198">
          <cell r="B198" t="str">
            <v>Conector tipo cuña 1/0</v>
          </cell>
        </row>
        <row r="199">
          <cell r="B199" t="str">
            <v>Conector Recto para coraza de 3/4"</v>
          </cell>
        </row>
        <row r="200">
          <cell r="B200" t="str">
            <v>Cortacircuitos 100 Amp.  20 KA.</v>
          </cell>
        </row>
        <row r="201">
          <cell r="B201" t="str">
            <v xml:space="preserve">Cruceta de Madera 2,4 mts. </v>
          </cell>
        </row>
        <row r="202">
          <cell r="B202" t="str">
            <v xml:space="preserve">Cruceta de Metalica 2,4 mts. autosoportada </v>
          </cell>
        </row>
        <row r="203">
          <cell r="B203" t="str">
            <v xml:space="preserve">Cruceta metálica de 1,5mts autosoportada </v>
          </cell>
        </row>
        <row r="204">
          <cell r="B204" t="str">
            <v>Collarin transformador</v>
          </cell>
        </row>
        <row r="205">
          <cell r="B205" t="str">
            <v>Coraza metalica de 3/4"</v>
          </cell>
        </row>
        <row r="206">
          <cell r="B206" t="str">
            <v>Curva EMT 1 1/2"</v>
          </cell>
        </row>
        <row r="207">
          <cell r="B207" t="str">
            <v>Curva EMT 1 1/4"</v>
          </cell>
        </row>
        <row r="208">
          <cell r="B208" t="str">
            <v>Curva EMT 1"</v>
          </cell>
        </row>
        <row r="209">
          <cell r="B209" t="str">
            <v>Curva EMT 3/4"</v>
          </cell>
        </row>
        <row r="210">
          <cell r="B210" t="str">
            <v>Curva EMT 1/2"</v>
          </cell>
        </row>
        <row r="211">
          <cell r="B211" t="str">
            <v>Curva IMC 1 1/4"</v>
          </cell>
        </row>
        <row r="212">
          <cell r="B212" t="str">
            <v>Curva IMC 1"</v>
          </cell>
        </row>
        <row r="213">
          <cell r="B213" t="str">
            <v>Curva IMC 2"</v>
          </cell>
        </row>
        <row r="214">
          <cell r="B214" t="str">
            <v>Curva IMC 3/4"</v>
          </cell>
        </row>
        <row r="215">
          <cell r="B215" t="str">
            <v>Curva IMC 3"</v>
          </cell>
        </row>
        <row r="216">
          <cell r="B216" t="str">
            <v>Curva IMC 4"</v>
          </cell>
        </row>
        <row r="217">
          <cell r="B217" t="str">
            <v>Curva PVC 1 1/2"</v>
          </cell>
        </row>
        <row r="218">
          <cell r="B218" t="str">
            <v>Curva SCH40 1/2"</v>
          </cell>
        </row>
        <row r="219">
          <cell r="B219" t="str">
            <v>Curva SCH40 3/4"</v>
          </cell>
        </row>
        <row r="220">
          <cell r="B220" t="str">
            <v>Curva PVC 1 1/4"</v>
          </cell>
        </row>
        <row r="221">
          <cell r="B221" t="str">
            <v>Curva PVC 1"</v>
          </cell>
        </row>
        <row r="222">
          <cell r="B222" t="str">
            <v>Curva PVC 1/2"</v>
          </cell>
        </row>
        <row r="223">
          <cell r="B223" t="str">
            <v>Curva PVC 2"</v>
          </cell>
        </row>
        <row r="224">
          <cell r="B224" t="str">
            <v>Curva PVC 3"</v>
          </cell>
        </row>
        <row r="225">
          <cell r="B225" t="str">
            <v>Curva PVC 3/4"</v>
          </cell>
        </row>
        <row r="226">
          <cell r="B226" t="str">
            <v>Curva PVC DB 4"</v>
          </cell>
        </row>
        <row r="227">
          <cell r="B227" t="str">
            <v>Derivadores entrada 2 salidas</v>
          </cell>
        </row>
        <row r="228">
          <cell r="B228" t="str">
            <v>Damper de ventilación</v>
          </cell>
        </row>
        <row r="229">
          <cell r="B229" t="str">
            <v>Derivadores entrada 4 salidas</v>
          </cell>
        </row>
        <row r="230">
          <cell r="B230" t="str">
            <v>Diagonal 0,64 mts.</v>
          </cell>
        </row>
        <row r="231">
          <cell r="B231" t="str">
            <v>Diagonal recta en varilla de 3/4x780mm</v>
          </cell>
        </row>
        <row r="232">
          <cell r="B232" t="str">
            <v>Ducto metálico de 20x8 cm</v>
          </cell>
        </row>
        <row r="233">
          <cell r="B233" t="str">
            <v>Ducto metálico de 30x30 cm</v>
          </cell>
        </row>
        <row r="234">
          <cell r="B234" t="str">
            <v>Ducto metálico de 40x8 cm</v>
          </cell>
        </row>
        <row r="235">
          <cell r="B235" t="str">
            <v>Ducto metálico de 60X8cm</v>
          </cell>
        </row>
        <row r="236">
          <cell r="B236" t="str">
            <v>Ducto PVC eléctrico DB 4"</v>
          </cell>
        </row>
        <row r="237">
          <cell r="B237" t="str">
            <v>Escalera portacable</v>
          </cell>
        </row>
        <row r="238">
          <cell r="B238" t="str">
            <v>Espigo (pin) largo 19mm para aislador line post ANSI 57-1</v>
          </cell>
        </row>
        <row r="239">
          <cell r="B239" t="str">
            <v>Estribos con conector Ampac para 1/0 incluye cartucho</v>
          </cell>
        </row>
        <row r="240">
          <cell r="B240" t="str">
            <v>Esparrago 5/8"x16"</v>
          </cell>
        </row>
        <row r="241">
          <cell r="B241" t="str">
            <v>Equipo de citofonia  para 45 salidas</v>
          </cell>
        </row>
        <row r="242">
          <cell r="B242" t="str">
            <v>Equipo de comunicación interior para 60 extensiones</v>
          </cell>
        </row>
        <row r="243">
          <cell r="B243" t="str">
            <v>Face plates dobles</v>
          </cell>
        </row>
        <row r="244">
          <cell r="B244" t="str">
            <v>Figuración ductería 20X8cm</v>
          </cell>
        </row>
        <row r="245">
          <cell r="B245" t="str">
            <v>Figuración ductería 30x30cm</v>
          </cell>
        </row>
        <row r="246">
          <cell r="B246" t="str">
            <v>Figuración ductería 40X8cm</v>
          </cell>
        </row>
        <row r="247">
          <cell r="B247" t="str">
            <v>Figuración ductería 60X8cm</v>
          </cell>
        </row>
        <row r="248">
          <cell r="B248" t="str">
            <v xml:space="preserve">Fusibles primarios </v>
          </cell>
        </row>
        <row r="249">
          <cell r="B249" t="str">
            <v>Flotador de nivel</v>
          </cell>
        </row>
        <row r="250">
          <cell r="B250" t="str">
            <v>Gabinete pared compacto de 7 RMS  19"x20" color negro</v>
          </cell>
        </row>
        <row r="251">
          <cell r="B251" t="str">
            <v>Gabinete pared compacto de 15 RMS  19"x20" color negro</v>
          </cell>
        </row>
        <row r="252">
          <cell r="B252" t="str">
            <v>Grapa recta para cable No. 1/0</v>
          </cell>
        </row>
        <row r="253">
          <cell r="B253" t="str">
            <v>Hebilla Band-it 5/8"</v>
          </cell>
        </row>
        <row r="254">
          <cell r="B254" t="str">
            <v>Interruptor conmutable triple</v>
          </cell>
        </row>
        <row r="255">
          <cell r="B255" t="str">
            <v>Interruptor conmutable doble</v>
          </cell>
        </row>
        <row r="256">
          <cell r="B256" t="str">
            <v>Interruptor conmutable sencillo</v>
          </cell>
        </row>
        <row r="257">
          <cell r="B257" t="str">
            <v>Interruptor triple</v>
          </cell>
        </row>
        <row r="258">
          <cell r="B258" t="str">
            <v>Interruptor doble</v>
          </cell>
        </row>
        <row r="259">
          <cell r="B259" t="str">
            <v>Interruptor sencillo</v>
          </cell>
        </row>
        <row r="260">
          <cell r="B260" t="str">
            <v>Interruptor timbre</v>
          </cell>
        </row>
        <row r="261">
          <cell r="B261" t="str">
            <v>L de 20x8 cm</v>
          </cell>
        </row>
        <row r="262">
          <cell r="B262" t="str">
            <v>Lampara 2x32 hermetica</v>
          </cell>
        </row>
        <row r="263">
          <cell r="B263" t="str">
            <v>Lampara fluorescente 2x28 T5 incrustar</v>
          </cell>
        </row>
        <row r="264">
          <cell r="B264" t="str">
            <v>Lampara fluorescente 2x28 T5 hemetica</v>
          </cell>
        </row>
        <row r="265">
          <cell r="B265" t="str">
            <v>Lampara fluorescente 4x17W T8, 60x60 cms rejilla especular</v>
          </cell>
        </row>
        <row r="266">
          <cell r="B266" t="str">
            <v>Lampara fluorescente 4x54W T5, rejilla especular</v>
          </cell>
        </row>
        <row r="267">
          <cell r="B267" t="str">
            <v>Luminaria led 2x28W, 5000K hermetica</v>
          </cell>
        </row>
        <row r="268">
          <cell r="B268" t="str">
            <v>Luminaria led 2x18W, 5000K hermetica</v>
          </cell>
        </row>
        <row r="269">
          <cell r="B269" t="str">
            <v xml:space="preserve">Proyector MH de 400W-220V </v>
          </cell>
        </row>
        <row r="270">
          <cell r="B270" t="str">
            <v>Luminaria panel led 120x30, 50W</v>
          </cell>
        </row>
        <row r="271">
          <cell r="B271" t="str">
            <v>Luminaria panel led de 60x60 50W, 5000K.</v>
          </cell>
        </row>
        <row r="272">
          <cell r="B272" t="str">
            <v>Luminaria panel led de 10" 22W, 6000K</v>
          </cell>
        </row>
        <row r="273">
          <cell r="B273" t="str">
            <v>Luminaria panel led de 4" 9W, 6000K</v>
          </cell>
        </row>
        <row r="274">
          <cell r="B274" t="str">
            <v>Luminaria ORION led 45W, 220V, Sylvania</v>
          </cell>
        </row>
        <row r="275">
          <cell r="B275" t="str">
            <v>Luminaria led 36W, 220V</v>
          </cell>
        </row>
        <row r="276">
          <cell r="B276" t="str">
            <v>Luminaria Voltana 3  24 LG Innotek 3535 Gen2 700mA NW 351762 Flat Glass Extra Clear Smooth -  EF</v>
          </cell>
        </row>
        <row r="277">
          <cell r="B277" t="str">
            <v>Pedestal de doble altura para luminaria 6mts con brazo de 0,5mts con 0° para el anden, con base y canastilla.</v>
          </cell>
        </row>
        <row r="278">
          <cell r="B278" t="str">
            <v>Pedestal para luminaria 6mts con brazo de 0,5 mts con 0° para el anden, con base y canastilla.</v>
          </cell>
        </row>
        <row r="279">
          <cell r="B279" t="str">
            <v>Pedestal para luminaria 6mts con doble brazo de 0,5 mts con 0° para el anden, con base y canastilla.</v>
          </cell>
        </row>
        <row r="280">
          <cell r="B280" t="str">
            <v>Pedestal de doble altura para luminaria 8mts con brazo de 1mts y 10° a la calle y altura de 6 mts con brazo 0,5 mts con 0° para el anden, con base cuadrada atornillable.</v>
          </cell>
        </row>
        <row r="281">
          <cell r="B281" t="str">
            <v>Poste metalico 10 mts, circular en acero galvanizado en caliente incluye: Pernos de anclaje, plantilla para fundición, escalera de ascenso, linea de vida.</v>
          </cell>
        </row>
        <row r="282">
          <cell r="B282" t="str">
            <v>Base de concreto para poste metalico de 10 mts</v>
          </cell>
        </row>
        <row r="283">
          <cell r="B283" t="str">
            <v xml:space="preserve">Pedestal de 8mts altura con brazo de 1mts y 10° a la calle, con perno de sujeción. </v>
          </cell>
        </row>
        <row r="284">
          <cell r="B284" t="str">
            <v>Proyector Stilip 65 chip samsung 375W/luz 6500K/46125 Lumenes/driver 85-240V - 10 modulos (37,5 W C/U)</v>
          </cell>
        </row>
        <row r="285">
          <cell r="B285" t="str">
            <v>Mastil metalico dipole mast 22 mts para 16 proyectores, poligonal en acero galvanizado en caliente incluye: Pernos de anclaje, plantilla para fundición, escalera de ascenso, linea de vida.</v>
          </cell>
        </row>
        <row r="286">
          <cell r="B286" t="str">
            <v>Mastil metalico dipole mast 18 mts para 10 proyectores, poligonal en acero galvanizado en caliente incluye: Pernos de anclaje, plantilla para fundición, escalera de ascenso, linea de vida.</v>
          </cell>
        </row>
        <row r="287">
          <cell r="B287" t="str">
            <v>Poste de concreto de 12x510Kg.</v>
          </cell>
        </row>
        <row r="288">
          <cell r="B288" t="str">
            <v>Lampara MH de 70W ojo de buey</v>
          </cell>
        </row>
        <row r="289">
          <cell r="B289" t="str">
            <v>Proyector RRA MH 400W, 220V, Roy Alpha</v>
          </cell>
        </row>
        <row r="290">
          <cell r="B290" t="str">
            <v>Luminaria led Orión de 45W</v>
          </cell>
        </row>
        <row r="291">
          <cell r="B291" t="str">
            <v>Luminaria Indulux CC MH 250W, 220V, difusor en aluminio cerrada en vidrio.</v>
          </cell>
        </row>
        <row r="292">
          <cell r="B292" t="str">
            <v xml:space="preserve">Lámpara de sodio de 70W con pedestal de 6 mts </v>
          </cell>
        </row>
        <row r="293">
          <cell r="B293" t="str">
            <v>Lámpara Decorativa techo fluorescente 20W</v>
          </cell>
        </row>
        <row r="294">
          <cell r="B294" t="str">
            <v>Lampara Socalo y bombillo ahorrador</v>
          </cell>
        </row>
        <row r="295">
          <cell r="B295" t="str">
            <v>Lámpara flourescente aplique 20W exterior</v>
          </cell>
        </row>
        <row r="296">
          <cell r="B296" t="str">
            <v>Lámpara flourescente 2x32W T8, grado de asepcia</v>
          </cell>
        </row>
        <row r="297">
          <cell r="B297" t="str">
            <v>Lámpara de emergencia</v>
          </cell>
        </row>
        <row r="298">
          <cell r="B298" t="str">
            <v>Lámpara tipo penumbra</v>
          </cell>
        </row>
        <row r="299">
          <cell r="B299" t="str">
            <v>Lámpara en aplique tipo intemperie</v>
          </cell>
        </row>
        <row r="300">
          <cell r="B300" t="str">
            <v>Lámpara en aplique tipo interior</v>
          </cell>
        </row>
        <row r="301">
          <cell r="B301" t="str">
            <v>Lámpara tipo pedestal de 3x25W, 120W</v>
          </cell>
        </row>
        <row r="302">
          <cell r="B302" t="str">
            <v>Lámpara led para incrustar 10W, 120V</v>
          </cell>
        </row>
        <row r="303">
          <cell r="B303" t="str">
            <v>Lámpara led para incrustar en muro</v>
          </cell>
        </row>
        <row r="304">
          <cell r="B304" t="str">
            <v>Lámpara led tipo intemperie</v>
          </cell>
        </row>
        <row r="305">
          <cell r="B305" t="str">
            <v xml:space="preserve">Proyector MH de 400W-200V </v>
          </cell>
        </row>
        <row r="306">
          <cell r="B306" t="str">
            <v>Poste metálico de 4" x 8 mts galvanizado</v>
          </cell>
        </row>
        <row r="307">
          <cell r="B307" t="str">
            <v xml:space="preserve">Lámpara antiexplosión </v>
          </cell>
        </row>
        <row r="308">
          <cell r="B308" t="str">
            <v>Marquillas</v>
          </cell>
        </row>
        <row r="309">
          <cell r="B309" t="str">
            <v>Modulo RJ11</v>
          </cell>
        </row>
        <row r="310">
          <cell r="B310" t="str">
            <v>Lámpara ojo de Buey 2x20W con vidrio</v>
          </cell>
        </row>
        <row r="311">
          <cell r="B311" t="str">
            <v>Lámpara ojo de Buey 1x20W</v>
          </cell>
        </row>
        <row r="312">
          <cell r="B312" t="str">
            <v>Lámpara ojo de Buey 1x15W pequeño</v>
          </cell>
        </row>
        <row r="313">
          <cell r="B313" t="str">
            <v>Lámpara ojo de Buey 1x20W, vidrio</v>
          </cell>
        </row>
        <row r="314">
          <cell r="B314" t="str">
            <v>Organizadores de cables cerrado</v>
          </cell>
        </row>
        <row r="315">
          <cell r="B315" t="str">
            <v>Patch panel de 16 puertos categoria 6</v>
          </cell>
        </row>
        <row r="316">
          <cell r="B316" t="str">
            <v>Patch panel de 16 puertos categoria 5E</v>
          </cell>
        </row>
        <row r="317">
          <cell r="B317" t="str">
            <v>Patch panel de 24 puertos categoria 6</v>
          </cell>
        </row>
        <row r="318">
          <cell r="B318" t="str">
            <v>Patch panel de 24 puertos categoria 5E</v>
          </cell>
        </row>
        <row r="319">
          <cell r="B319" t="str">
            <v>Patch panel de 48 puertos categoria 5E</v>
          </cell>
        </row>
        <row r="320">
          <cell r="B320" t="str">
            <v>Pacht cord 1 mts cat. 6</v>
          </cell>
        </row>
        <row r="321">
          <cell r="B321" t="str">
            <v>Pacht cord 1 mts cat. 5E</v>
          </cell>
        </row>
        <row r="322">
          <cell r="B322" t="str">
            <v>Pacht cord 2 mts cat. 6</v>
          </cell>
        </row>
        <row r="323">
          <cell r="B323" t="str">
            <v>Pararrayos de Distribución 12 KV.  10 KA y 430mm</v>
          </cell>
        </row>
        <row r="324">
          <cell r="B324" t="str">
            <v>Panel de alúmbrado</v>
          </cell>
        </row>
        <row r="325">
          <cell r="B325" t="str">
            <v>Planta electrica de 220KW, 220/127V</v>
          </cell>
        </row>
        <row r="326">
          <cell r="B326" t="str">
            <v>Planta electrica de 100KW, 220/127V</v>
          </cell>
        </row>
        <row r="327">
          <cell r="B327" t="str">
            <v>Pasa muros para BT y MT</v>
          </cell>
        </row>
        <row r="328">
          <cell r="B328" t="str">
            <v>Pegante para PVC</v>
          </cell>
        </row>
        <row r="329">
          <cell r="B329" t="str">
            <v>Perno de maquina 5/8"x6"</v>
          </cell>
        </row>
        <row r="330">
          <cell r="B330" t="str">
            <v>Perno de maquina de  5/8x12"</v>
          </cell>
        </row>
        <row r="331">
          <cell r="B331" t="str">
            <v>Pernode maquina  5/8x8"</v>
          </cell>
        </row>
        <row r="332">
          <cell r="B332" t="str">
            <v>Plafon de loza</v>
          </cell>
        </row>
        <row r="333">
          <cell r="B333" t="str">
            <v>Planta electrica de 65KW, trifasica 220-127V tipo abierta</v>
          </cell>
        </row>
        <row r="334">
          <cell r="B334" t="str">
            <v>Planta electrica de 438kVA, trifasica 220-127V tipo abierta</v>
          </cell>
        </row>
        <row r="335">
          <cell r="B335" t="str">
            <v>Planta electrica de 700kVA, trifasica 220-127V tipo abierta</v>
          </cell>
        </row>
        <row r="336">
          <cell r="B336" t="str">
            <v>Portero Citofono</v>
          </cell>
        </row>
        <row r="337">
          <cell r="B337" t="str">
            <v>Poste de concreto 12mts 510Kgf</v>
          </cell>
        </row>
        <row r="338">
          <cell r="B338" t="str">
            <v>Poste de concreto 12mts 750Kgf</v>
          </cell>
        </row>
        <row r="339">
          <cell r="B339" t="str">
            <v>Poste de concreto 14mts 750Kgf</v>
          </cell>
        </row>
        <row r="340">
          <cell r="B340" t="str">
            <v>Poste de concreto 12mts 1050Kgf</v>
          </cell>
        </row>
        <row r="341">
          <cell r="B341" t="str">
            <v>Prensaestopa de 1/2"</v>
          </cell>
        </row>
        <row r="342">
          <cell r="B342" t="str">
            <v>Prensaestopa de 3/4"</v>
          </cell>
        </row>
        <row r="343">
          <cell r="B343" t="str">
            <v xml:space="preserve">Puerta Cortafuego </v>
          </cell>
        </row>
        <row r="344">
          <cell r="B344" t="str">
            <v>Pulsador sencillo p/timbre Galica am</v>
          </cell>
        </row>
        <row r="345">
          <cell r="B345" t="str">
            <v>Punta captadora tipo Franklin de una sola asta 3 mts</v>
          </cell>
        </row>
        <row r="346">
          <cell r="B346" t="str">
            <v>Puerta tipo Exterior Persiana</v>
          </cell>
        </row>
        <row r="347">
          <cell r="B347" t="str">
            <v>Reflector MH 400-220V rectangular completo RRA Roy alpha</v>
          </cell>
        </row>
        <row r="348">
          <cell r="B348" t="str">
            <v>Roseta de porcelana</v>
          </cell>
        </row>
        <row r="349">
          <cell r="B349" t="str">
            <v>Regleta para ponchar de 25 pares</v>
          </cell>
        </row>
        <row r="350">
          <cell r="B350" t="str">
            <v>Regleta para ponchar de 10 pares</v>
          </cell>
        </row>
        <row r="351">
          <cell r="B351" t="str">
            <v>Regleta para ponchar de 50 pares</v>
          </cell>
        </row>
        <row r="352">
          <cell r="B352" t="str">
            <v>Salida tel. T/americana doble RJ11 Ambia</v>
          </cell>
        </row>
        <row r="353">
          <cell r="B353" t="str">
            <v>Salida tel. T/americana sencilla RJ11 G</v>
          </cell>
        </row>
        <row r="354">
          <cell r="B354" t="str">
            <v xml:space="preserve">Silicona tubo industrial </v>
          </cell>
        </row>
        <row r="355">
          <cell r="B355" t="str">
            <v>Silleta para cruceta de madera de 95x115mm</v>
          </cell>
        </row>
        <row r="356">
          <cell r="B356" t="str">
            <v>Sensor de movimiento de 360°</v>
          </cell>
        </row>
        <row r="357">
          <cell r="B357" t="str">
            <v>Sensor de movimiento de 180°</v>
          </cell>
        </row>
        <row r="358">
          <cell r="B358" t="str">
            <v>Soldadura exotermica 115 gr</v>
          </cell>
        </row>
        <row r="359">
          <cell r="B359" t="str">
            <v>Soldadura exotermica 150 gr</v>
          </cell>
        </row>
        <row r="360">
          <cell r="B360" t="str">
            <v>Soldadura exotermica 90 gr</v>
          </cell>
        </row>
        <row r="361">
          <cell r="B361" t="str">
            <v>Soporte de peldaño para ducto 20 cms</v>
          </cell>
        </row>
        <row r="362">
          <cell r="B362" t="str">
            <v>Soporte de peldaño para ducto 30 cms</v>
          </cell>
        </row>
        <row r="363">
          <cell r="B363" t="str">
            <v>Soporte de peldaño para ducto 40 cms</v>
          </cell>
        </row>
        <row r="364">
          <cell r="B364" t="str">
            <v>Soporte de peldaño para ducto 60 cms</v>
          </cell>
        </row>
        <row r="365">
          <cell r="B365" t="str">
            <v>Soporte para 6 luminarias</v>
          </cell>
        </row>
        <row r="366">
          <cell r="B366" t="str">
            <v>Strip Telefonico de 10 pares</v>
          </cell>
        </row>
        <row r="367">
          <cell r="B367" t="str">
            <v>Switch de 16 puertos, 10/100/1000</v>
          </cell>
        </row>
        <row r="368">
          <cell r="B368" t="str">
            <v>Switch de 24 puertos, 10/100/1000</v>
          </cell>
        </row>
        <row r="369">
          <cell r="B369" t="str">
            <v>Gabinte principal fabricado en lamina metálica autosoportado fabricado en lámina Cold-Rolled para 29 cuentas, con proteccion principal de 630-800A.,  protecciones parciales para cada cuenta y servicios generales, sistema DPS de 160KA, cableado, accesorios y transferencia automatica para cada apartamento y zonas comunes, según diagrama unifilar.</v>
          </cell>
        </row>
        <row r="370">
          <cell r="B370" t="str">
            <v>Gabinte Principal fabricado en lamina metálica autosoportado fabricado en lámina Cold-Rolled para 29 cuentas, con proteccion principal de 600A.,  protecciones parciales para cada cuenta y servicios generales, sistema DPS de 160KA, cableado, accesorios y transferencia automatica de 225AMP.</v>
          </cell>
        </row>
        <row r="371">
          <cell r="B371" t="str">
            <v>Gabinte Principal fabricado en lamina metálica autosoportado fabricado en lámina Cold-Rolled, con proteccion principal de 100A.,  protecciones parciales para cada carga y servicios según diagrama unifilar, sistema DPS de 160KA, cableado, accesorios y sistema control con contactores para torres de iluminción y parque.</v>
          </cell>
        </row>
        <row r="372">
          <cell r="B372" t="str">
            <v>Gabinte AMR-1 fabricado en lamina metálica autosoportado fabricado en lámina Cold-Rolled, con proteccion principal de 1600A.,  protecciones parciales de 3X250Amp. para cada gabinete  y servicios generales, sistema DPS de 160KA, cableado, accesorios y transferencia automatica de 300AMP.</v>
          </cell>
        </row>
        <row r="373">
          <cell r="B373" t="str">
            <v>Gabinete AMR-2, AMR-3, AMR-4, AMR-5 fabricado en lamina metálica autosoportado fabricado en lámina Cold-Rolled para 42 cuentas, con proteccion principal de 600A.,  protecciones parciales para cada cuenta, sistema DPS de 160KA, cableado, accesorios y transferencia automatica de 250AMP.</v>
          </cell>
        </row>
        <row r="374">
          <cell r="B374" t="str">
            <v>Gabinte AMR-2 fabricado en lamina metálica autosoportado fabricado en lámina Cold-Rolled para 12 cuentas, con proteccion principal de 600A.,  protecciones parciales para cada carga, sistema DPS de 160KA, cableado y accesorios.</v>
          </cell>
        </row>
        <row r="375">
          <cell r="B375" t="str">
            <v>Tablero Bifasico con Puerta de 18 Circuitos con Barraje de 200A</v>
          </cell>
        </row>
        <row r="376">
          <cell r="B376" t="str">
            <v>Tablero Bifasico con Puerta de 12 Circuitos</v>
          </cell>
        </row>
        <row r="377">
          <cell r="B377" t="str">
            <v>Tablero Bifasico con Puerta de 16 Circuitos</v>
          </cell>
        </row>
        <row r="378">
          <cell r="B378" t="str">
            <v>Tablero Bifasico con Puerta de 8 Circuitos</v>
          </cell>
        </row>
        <row r="379">
          <cell r="B379" t="str">
            <v>Tablero monofasico de 6 Circuitos</v>
          </cell>
        </row>
        <row r="380">
          <cell r="B380" t="str">
            <v>Tablero Bifasico con Puerta de 24 Circuitos con Barraje de 200A</v>
          </cell>
        </row>
        <row r="381">
          <cell r="B381" t="str">
            <v>Tablero Bifasico con Puerta de 24 Circuitos TERCOL</v>
          </cell>
        </row>
        <row r="382">
          <cell r="B382" t="str">
            <v>Tablero Bifásico con Puerta de 36 Circuitos con Barraje de 200A</v>
          </cell>
        </row>
        <row r="383">
          <cell r="B383" t="str">
            <v>Tablero Bifásico con Puerta de 36 Circuitos TERCOL</v>
          </cell>
        </row>
        <row r="384">
          <cell r="B384" t="str">
            <v>Tablero trifásico con Puerta de 12 Circuitos con Barraje de 200A</v>
          </cell>
        </row>
        <row r="385">
          <cell r="B385" t="str">
            <v>Tablero trifásico con Puerta de 18 Circuitos con Barraje de 200A</v>
          </cell>
        </row>
        <row r="386">
          <cell r="B386" t="str">
            <v>Tablero trifásico con Puerta de 24 Circuitos con Barraje de 200A</v>
          </cell>
        </row>
        <row r="387">
          <cell r="B387" t="str">
            <v>Tablero trifásico con Puerta de 30 Circuitos con Barraje de 200A</v>
          </cell>
        </row>
        <row r="388">
          <cell r="B388" t="str">
            <v>Tablero trifásico con Puerta de 36 Circuitos con Barraje de 200A</v>
          </cell>
        </row>
        <row r="389">
          <cell r="B389" t="str">
            <v>Tablero trifásico con Puerta de 42 Circuitos con Barraje de 200A</v>
          </cell>
        </row>
        <row r="390">
          <cell r="B390" t="str">
            <v>Tablero de control de alumbrado</v>
          </cell>
        </row>
        <row r="391">
          <cell r="B391" t="str">
            <v>Tapa ciega PVC Octogonal</v>
          </cell>
        </row>
        <row r="392">
          <cell r="B392" t="str">
            <v>Tapa ciega PVC para caja 4x4</v>
          </cell>
        </row>
        <row r="393">
          <cell r="B393" t="str">
            <v>Tapa ciega metalica para caja 4x4</v>
          </cell>
        </row>
        <row r="394">
          <cell r="B394" t="str">
            <v>Tapa Fluxe</v>
          </cell>
        </row>
        <row r="395">
          <cell r="B395" t="str">
            <v>Tapa para caja piso S38CCTLA</v>
          </cell>
        </row>
        <row r="396">
          <cell r="B396" t="str">
            <v>Terminales de cobre estañado cable No 4/0</v>
          </cell>
        </row>
        <row r="397">
          <cell r="B397" t="str">
            <v>Terminales de cobre estañado cable No 6</v>
          </cell>
        </row>
        <row r="398">
          <cell r="B398" t="str">
            <v>Terminales de cobre estañado cable No 8</v>
          </cell>
        </row>
        <row r="399">
          <cell r="B399" t="str">
            <v>Terminales Tipo Exterior para Cable de MT 2 Premoldeados</v>
          </cell>
        </row>
        <row r="400">
          <cell r="B400" t="str">
            <v>Terminales Tipo Interior Para Cable de MT 2 Premoldeados</v>
          </cell>
        </row>
        <row r="401">
          <cell r="B401" t="str">
            <v>Terminal para cable coaxial</v>
          </cell>
        </row>
        <row r="402">
          <cell r="B402" t="str">
            <v>Timbre</v>
          </cell>
        </row>
        <row r="403">
          <cell r="B403" t="str">
            <v>Tomacorriente doble polo a tierra protección GFCI</v>
          </cell>
        </row>
        <row r="404">
          <cell r="B404" t="str">
            <v>Toma especial 220 V, 30 Amp. Con polo a tierra</v>
          </cell>
        </row>
        <row r="405">
          <cell r="B405" t="str">
            <v>Toma para TV Coaxial</v>
          </cell>
        </row>
        <row r="406">
          <cell r="B406" t="str">
            <v>Toma Telefonico RJ11</v>
          </cell>
        </row>
        <row r="407">
          <cell r="B407" t="str">
            <v xml:space="preserve">Tomacorriente doble polo a tierra(2P+T) </v>
          </cell>
        </row>
        <row r="408">
          <cell r="B408" t="str">
            <v>Tomacorriente doble polo a tierra(2P+T)  grado hospitalario naranja</v>
          </cell>
        </row>
        <row r="409">
          <cell r="B409" t="str">
            <v>Tomacorriente doble polo a tierra(2P+T) con peotección IP55</v>
          </cell>
        </row>
        <row r="410">
          <cell r="B410" t="str">
            <v>Toma antiexplosion a 120V sala de partos</v>
          </cell>
        </row>
        <row r="411">
          <cell r="B411" t="str">
            <v>Toma antiexplosion a 220V sala de partos</v>
          </cell>
        </row>
        <row r="412">
          <cell r="B412" t="str">
            <v>Toma de sonido</v>
          </cell>
        </row>
        <row r="413">
          <cell r="B413" t="str">
            <v>Tornillo cabeza exagona 1/2x2"</v>
          </cell>
        </row>
        <row r="414">
          <cell r="B414" t="str">
            <v>Trampa de aceite</v>
          </cell>
        </row>
        <row r="415">
          <cell r="B415" t="str">
            <v>Transformador en aceite tipo pedestal trifásico 225 KVA  13.200/220/127V</v>
          </cell>
        </row>
        <row r="416">
          <cell r="B416" t="str">
            <v>Transformador en aceite tipo pedestal trifásico 300 KVA  13.200/220/127V</v>
          </cell>
        </row>
        <row r="417">
          <cell r="B417" t="str">
            <v>Transformador en aceite tipo pedestal trifásico 500 KVA  13.200/220/127V</v>
          </cell>
        </row>
        <row r="418">
          <cell r="B418" t="str">
            <v>Transformador en aceite tipo pedestal trifásico 630 KVA  13.200/220-127V</v>
          </cell>
        </row>
        <row r="419">
          <cell r="B419" t="str">
            <v>Transformador en aceite tipo pedestal trifásico 400 KVA  13.200/220-127V</v>
          </cell>
        </row>
        <row r="420">
          <cell r="B420" t="str">
            <v>Transformador en aceite monofásico 25 KVA  13.200/240-120V</v>
          </cell>
        </row>
        <row r="421">
          <cell r="B421" t="str">
            <v>Transformador en aceite trifásico 75 KVA  13.200/208/120V</v>
          </cell>
        </row>
        <row r="422">
          <cell r="B422" t="str">
            <v>Transformador en aceite monofásico 75 KVA  13.200/240-120V</v>
          </cell>
        </row>
        <row r="423">
          <cell r="B423" t="str">
            <v>Transformador tipo pedestal de 300KVA, 13200/220/127.</v>
          </cell>
        </row>
        <row r="424">
          <cell r="B424" t="str">
            <v>Celda de transformador de 2000mmx1700mmx1300mm, en gabinete metálico autosoportado fabricado en lámina Cold-Rolled para incorporar un (1) transformador de potencia de 225 kVA, 13200/220-127V,</v>
          </cell>
        </row>
        <row r="425">
          <cell r="B425" t="str">
            <v>Celda de seccionador de 2000mmx1100mmx1200mm, en gabinete metálico autosoportado CEM-15P en lámina Cold-Rolled, para alojar seccionador tripolar para operación bajo carga de 17.5 KV, fusible de 25 A</v>
          </cell>
        </row>
        <row r="426">
          <cell r="B426" t="str">
            <v>Tracjacks categoria 5E</v>
          </cell>
        </row>
        <row r="427">
          <cell r="B427" t="str">
            <v>Tracjacks categoria 6</v>
          </cell>
        </row>
        <row r="428">
          <cell r="B428" t="str">
            <v>Tubo EMT 1 1/2"</v>
          </cell>
        </row>
        <row r="429">
          <cell r="B429" t="str">
            <v>Tubo EMT 1/2"</v>
          </cell>
        </row>
        <row r="430">
          <cell r="B430" t="str">
            <v>Tubo EMT 2"</v>
          </cell>
        </row>
        <row r="431">
          <cell r="B431" t="str">
            <v xml:space="preserve">Tubo galvanizado IMC 2" </v>
          </cell>
        </row>
        <row r="432">
          <cell r="B432" t="str">
            <v xml:space="preserve">Tubo galvanizado IMC 3" </v>
          </cell>
        </row>
        <row r="433">
          <cell r="B433" t="str">
            <v>Tubo galvanizado IMC 4"</v>
          </cell>
        </row>
        <row r="434">
          <cell r="B434" t="str">
            <v>Tablero general de Acometidas compuesto por gabinete metalico calibre 16 pintado con pintura electrostatica - Barraje para 500 Amps Totalizador de 3x500 A.- 3 automaticos 3x100 Amps 1Au-tomatico de 3x75 A. - 1 Automatico de 3x300 A. (Norma AE248)</v>
          </cell>
        </row>
        <row r="435">
          <cell r="B435" t="str">
            <v>Armario para 21 cuentas, todas monofásicas en servicio para Aptos con automaticos  de 1x50 Amp - Cada cuenta alambrada 2x8 THW-Cu - incluye marquillas - Totalizador de 3x75 Amps</v>
          </cell>
        </row>
        <row r="436">
          <cell r="B436" t="str">
            <v xml:space="preserve">Armario para 9 cuentas,6 en servicio monofásicas - 3 de reserva Aptos con automaticos  de 1x50 Amp - Cada cuenta alambrada 2x8 THW-Cu - incluye marquillas - Totalizador de 3x60 Amps </v>
          </cell>
        </row>
        <row r="437">
          <cell r="B437" t="str">
            <v>Tablero para servicios comunes norma AE 319 con 3 transformadoes de corriente de 200/5 A. - Totalizador 3x300 Amps y contador electronico con perfil de carga.</v>
          </cell>
        </row>
        <row r="438">
          <cell r="B438" t="str">
            <v>Tuerca de ojo de 5/8"</v>
          </cell>
        </row>
        <row r="439">
          <cell r="B439" t="str">
            <v>Tubo IMC 1 1/2"</v>
          </cell>
        </row>
        <row r="440">
          <cell r="B440" t="str">
            <v>Tubo IMC 1"</v>
          </cell>
        </row>
        <row r="441">
          <cell r="B441" t="str">
            <v>Tubo IMC 3"</v>
          </cell>
        </row>
        <row r="442">
          <cell r="B442" t="str">
            <v>Tubo IMC 3/4"</v>
          </cell>
        </row>
        <row r="443">
          <cell r="B443" t="str">
            <v>UPS de 3 KVA</v>
          </cell>
        </row>
        <row r="444">
          <cell r="B444" t="str">
            <v>UPS de 5 KVA, Monofasica, 120V</v>
          </cell>
        </row>
        <row r="445">
          <cell r="B445" t="str">
            <v>UPS de 10 KVA, Trifasica, 220/127V</v>
          </cell>
        </row>
        <row r="446">
          <cell r="B446" t="str">
            <v>Unión EMT 1 1/4"</v>
          </cell>
        </row>
        <row r="447">
          <cell r="B447" t="str">
            <v>Unión EMT 1"</v>
          </cell>
        </row>
        <row r="448">
          <cell r="B448" t="str">
            <v>Unión EMT 3/4"</v>
          </cell>
        </row>
        <row r="449">
          <cell r="B449" t="str">
            <v>Unión EMT 1/2"</v>
          </cell>
        </row>
        <row r="450">
          <cell r="B450" t="str">
            <v>Unión IMC 1 1/2"</v>
          </cell>
        </row>
        <row r="451">
          <cell r="B451" t="str">
            <v>Unión IMC 2"</v>
          </cell>
        </row>
        <row r="452">
          <cell r="B452" t="str">
            <v>Unión IMC 3/4"</v>
          </cell>
        </row>
        <row r="453">
          <cell r="B453" t="str">
            <v>Unión IMC 3"</v>
          </cell>
        </row>
        <row r="454">
          <cell r="B454" t="str">
            <v>Unión IMC 4"</v>
          </cell>
        </row>
        <row r="455">
          <cell r="B455" t="str">
            <v>Vertical</v>
          </cell>
        </row>
        <row r="456">
          <cell r="B456" t="str">
            <v>Cartucho azul</v>
          </cell>
        </row>
        <row r="457">
          <cell r="B457" t="str">
            <v>Cable de acero galvanizado super-gx de 3/8"</v>
          </cell>
        </row>
        <row r="458">
          <cell r="B458" t="str">
            <v>Guardacabo de 3/8" ( 2.8mmx9/16" )</v>
          </cell>
        </row>
        <row r="459">
          <cell r="B459" t="str">
            <v>Aislador tensor de 6 3/4",15kv,53kn, clase ansi 54-4</v>
          </cell>
        </row>
        <row r="460">
          <cell r="B460" t="str">
            <v>Grapa prensora de tres pernos para 3/8"</v>
          </cell>
        </row>
        <row r="461">
          <cell r="B461" t="str">
            <v>Hebilla para cinta de acero inoxidable 3/4"</v>
          </cell>
        </row>
        <row r="462">
          <cell r="B462" t="str">
            <v>Cinta de acero inoxidable de 3/4"</v>
          </cell>
        </row>
        <row r="463">
          <cell r="B463" t="str">
            <v>Varilla de cobre de 2,4 mts x 5/8"</v>
          </cell>
        </row>
        <row r="464">
          <cell r="B464" t="str">
            <v>Cable de cobre no. 2 desnudo</v>
          </cell>
        </row>
        <row r="465">
          <cell r="B465" t="str">
            <v>Soldadura exotérmica de 90 gr</v>
          </cell>
        </row>
        <row r="466">
          <cell r="B466" t="str">
            <v>Soldadura exotérmica de 115 gr</v>
          </cell>
        </row>
        <row r="467">
          <cell r="B467" t="str">
            <v>Varilla de anclaje de acero de 2,4mtx5/8"</v>
          </cell>
        </row>
        <row r="468">
          <cell r="B468" t="str">
            <v>Arandela cuadrada para 5/8" 4"x4"</v>
          </cell>
        </row>
        <row r="469">
          <cell r="B469" t="str">
            <v>Vigueta de anclaje en concreto</v>
          </cell>
        </row>
        <row r="470">
          <cell r="B470" t="str">
            <v xml:space="preserve">Perno de máquina  de ojo cerrado de 5/8"x10" </v>
          </cell>
        </row>
        <row r="471">
          <cell r="B471" t="str">
            <v>PUNTA CAPTADORA DEHN 5/8''x0.6M AL</v>
          </cell>
        </row>
        <row r="472">
          <cell r="B472" t="str">
            <v>PUNTA CAPTADORA DEHN 5/8''x1,0M AL</v>
          </cell>
        </row>
        <row r="473">
          <cell r="B473" t="str">
            <v>SOPORTE DEHN SNAP PLASTICA H16 FIJACION PARA CONDUCTOR 8mm Ref: 3204</v>
          </cell>
        </row>
        <row r="474">
          <cell r="B474" t="str">
            <v>CONECTOR PARALELO DEHN MVKLEMME RD 810mm St7/tZn Ref: 390050</v>
          </cell>
        </row>
        <row r="475">
          <cell r="B475" t="str">
            <v>GRAPA BIMETALICA DEHN UNION ALAMBRON-Cu 8-10MM Ref: 459129</v>
          </cell>
        </row>
        <row r="476">
          <cell r="B476" t="str">
            <v>GRAPA DEHN RD 810/16mm St/tZn Ref: 392060</v>
          </cell>
        </row>
        <row r="477">
          <cell r="B477" t="str">
            <v>BASE PARA PUNTA CAPTADORA DEHN 5/8"</v>
          </cell>
        </row>
        <row r="478">
          <cell r="B478" t="str">
            <v>ALAMBRON DE ALUMINIO DE 8mm</v>
          </cell>
        </row>
        <row r="479">
          <cell r="B479" t="str">
            <v>CAJA DE INSPECCIÓN DE REGISTRO DE 40x40x50 Cms</v>
          </cell>
        </row>
        <row r="480">
          <cell r="B480" t="str">
            <v>Varilla de anclaje de 5/8" x 1,80 mts</v>
          </cell>
        </row>
        <row r="481">
          <cell r="B481" t="str">
            <v>Vigueta de anclaje en concreto</v>
          </cell>
        </row>
        <row r="482">
          <cell r="B482" t="str">
            <v>Aislador tipo tensor de 6 1/4"</v>
          </cell>
        </row>
        <row r="483">
          <cell r="B483" t="str">
            <v>Cable super GX de 3/8"</v>
          </cell>
        </row>
        <row r="484">
          <cell r="B484" t="str">
            <v>Preformado para retenida de 3/8"</v>
          </cell>
        </row>
        <row r="485">
          <cell r="B485" t="str">
            <v>Cable ACSR No. 1/0 ecologico</v>
          </cell>
        </row>
        <row r="486">
          <cell r="B486" t="str">
            <v>Conector tipo cuña para cable No. 1/0</v>
          </cell>
        </row>
        <row r="487">
          <cell r="B487" t="str">
            <v>Monitor led de 32"</v>
          </cell>
        </row>
        <row r="488">
          <cell r="B488" t="str">
            <v>Ventilador de techo</v>
          </cell>
        </row>
        <row r="489">
          <cell r="B489" t="str">
            <v xml:space="preserve">Varilla cooperweld 2,4 Mts. </v>
          </cell>
        </row>
        <row r="490">
          <cell r="B490" t="str">
            <v>Varilla cooperweld 2,4 Mts. 5/8" cobre - cobre</v>
          </cell>
        </row>
        <row r="491">
          <cell r="B491" t="str">
            <v>Varilla roscada de 1mt galvanizada</v>
          </cell>
        </row>
      </sheetData>
      <sheetData sheetId="5" refreshError="1"/>
      <sheetData sheetId="6" refreshError="1"/>
      <sheetData sheetId="7" refreshError="1"/>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ICS NUEVA HOJA DIARIA"/>
    </sheetNames>
    <sheetDataSet>
      <sheetData sheetId="0" refreshError="1"/>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500"/>
      <sheetName val="aiu"/>
      <sheetName val="mat"/>
      <sheetName val="equip"/>
      <sheetName val="mdo"/>
      <sheetName val="analisis"/>
      <sheetName val="1"/>
      <sheetName val="1,1"/>
      <sheetName val="1,2"/>
      <sheetName val="2,1"/>
      <sheetName val="2,2"/>
      <sheetName val="3,1"/>
      <sheetName val="3500PSI"/>
      <sheetName val="1500PSI"/>
      <sheetName val="1.3"/>
      <sheetName val="1.4"/>
      <sheetName val="26"/>
    </sheetNames>
    <sheetDataSet>
      <sheetData sheetId="0"/>
      <sheetData sheetId="1"/>
      <sheetData sheetId="2">
        <row r="5">
          <cell r="A5" t="str">
            <v>Desperdicio</v>
          </cell>
        </row>
      </sheetData>
      <sheetData sheetId="3">
        <row r="7">
          <cell r="A7" t="str">
            <v>Herramientas Menores</v>
          </cell>
        </row>
      </sheetData>
      <sheetData sheetId="4">
        <row r="6">
          <cell r="A6" t="str">
            <v>Ayudante</v>
          </cell>
        </row>
        <row r="7">
          <cell r="A7" t="str">
            <v>Ayudante Electrico</v>
          </cell>
        </row>
        <row r="8">
          <cell r="A8" t="str">
            <v>Cadenero I</v>
          </cell>
        </row>
        <row r="9">
          <cell r="A9" t="str">
            <v>Cadenero II</v>
          </cell>
        </row>
        <row r="10">
          <cell r="A10" t="str">
            <v>Oficial</v>
          </cell>
        </row>
        <row r="11">
          <cell r="A11" t="str">
            <v>Oficial eléctrico</v>
          </cell>
        </row>
        <row r="12">
          <cell r="A12" t="str">
            <v>Electricista</v>
          </cell>
        </row>
        <row r="13">
          <cell r="A13" t="str">
            <v>Oficial metalúrgica</v>
          </cell>
        </row>
        <row r="14">
          <cell r="A14" t="str">
            <v>Topógrafo</v>
          </cell>
        </row>
        <row r="15">
          <cell r="A15" t="str">
            <v>ELECTRICISTA</v>
          </cell>
        </row>
        <row r="16">
          <cell r="A16" t="str">
            <v>AYUDANTES 2</v>
          </cell>
        </row>
      </sheetData>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 PRECIOS"/>
      <sheetName val="CUADRI"/>
      <sheetName val="MOR1-4"/>
      <sheetName val="MOR 1-5"/>
      <sheetName val="Cto2500"/>
      <sheetName val="Cto3000"/>
      <sheetName val="ACERO0 A-37"/>
      <sheetName val="ACERO PDR-60"/>
      <sheetName val="DESMONTE"/>
      <sheetName val="DESCAPOTE"/>
      <sheetName val="REPLANTEO Y TRAZADO"/>
      <sheetName val="EXCAV. REDES"/>
      <sheetName val="EXCAV CIMIENTO"/>
      <sheetName val="RELLENO  RECEBO COMPAC"/>
      <sheetName val="ALISTADO DE PISO e= 0,04"/>
      <sheetName val="CICLOPEO"/>
      <sheetName val="VIGA CIMENTA,15 x.20"/>
      <sheetName val="VIGA AEREA (0,15x.20) "/>
      <sheetName val="COL(,15X.20)"/>
      <sheetName val="VIGA CINTA DE AMARRE"/>
      <sheetName val="MAMPOSTERIA  TOLETE"/>
      <sheetName val="MAMPOSTERIA BLOQUE N°5"/>
      <sheetName val="CUBIE ASBESTO CEMEN TEJ N°6 "/>
      <sheetName val="CUBIE ASBESTO CEMEN TEJ N°8"/>
      <sheetName val="PAÑETE LISO"/>
      <sheetName val="PLACA DE CONTRAPISO e=0,06"/>
      <sheetName val="PLACA TANQUE e=0,10"/>
      <sheetName val="INST.MARCOS"/>
      <sheetName val="INSTAL. VENTANA "/>
      <sheetName val="INSTAL. PUERTAS"/>
      <sheetName val="ENCNAPE COCINA"/>
      <sheetName val="ENCHAPE BAÑO PISO"/>
      <sheetName val="ENCHAPE BAÑO PARED"/>
      <sheetName val="PISO CERAMICA"/>
      <sheetName val="ADOQUIN"/>
      <sheetName val="INST. VIDRIOS"/>
      <sheetName val="ESTUCO Y PINTURA TIPO1"/>
      <sheetName val="VINILO S-PAÑETE 2 MANOS"/>
      <sheetName val="LADRIL A LA VISTA"/>
      <sheetName val="INST. Y SUMINISTRO BAÑO"/>
      <sheetName val="INST. TANQUE"/>
      <sheetName val="ASEO GENERAL"/>
      <sheetName val="PUNTO SANITARIO 3&quot;"/>
      <sheetName val="PUNTO SANIT2&quot;"/>
      <sheetName val="PUNTO SANIT 4&quot;"/>
      <sheetName val="PUNTO SANITN 6&quot;"/>
      <sheetName val="RED HIDRAULICA"/>
      <sheetName val="TUBERIA GRES 4&quot;"/>
      <sheetName val="CINSPEC,5x,5"/>
      <sheetName val="CINSPEC.7x.7"/>
      <sheetName val="LAMPARA TOMECON"/>
      <sheetName val="POLO TIERRA"/>
      <sheetName val="TABLER.PARCIAL4CIRC"/>
      <sheetName val="RED ELECTRICA"/>
      <sheetName val="LAVADERO PREFABRICADO"/>
      <sheetName val="MESON"/>
      <sheetName val="EXPLAN Y COMP VIA"/>
      <sheetName val="BASE RECEBO"/>
      <sheetName val="SUB BASE"/>
      <sheetName val="EXCAVACION BORDILLO"/>
      <sheetName val="INSTL BORDILLO PREFABRICADO"/>
      <sheetName val="RESUMEN"/>
      <sheetName val="RESUMEN2"/>
    </sheetNames>
    <sheetDataSet>
      <sheetData sheetId="0" refreshError="1">
        <row r="5">
          <cell r="A5" t="str">
            <v>REFE</v>
          </cell>
          <cell r="B5" t="str">
            <v>MATERIAL</v>
          </cell>
          <cell r="C5" t="str">
            <v>UNID</v>
          </cell>
          <cell r="D5" t="str">
            <v>PRECIO</v>
          </cell>
        </row>
        <row r="7">
          <cell r="A7" t="str">
            <v>000100</v>
          </cell>
          <cell r="B7" t="str">
            <v>AGREGADOS Y CEMENTO</v>
          </cell>
        </row>
        <row r="8">
          <cell r="A8" t="str">
            <v>000101</v>
          </cell>
          <cell r="B8" t="str">
            <v xml:space="preserve">ARENA </v>
          </cell>
          <cell r="C8" t="str">
            <v>M3.</v>
          </cell>
          <cell r="D8">
            <v>18000</v>
          </cell>
        </row>
        <row r="9">
          <cell r="A9" t="str">
            <v>000102</v>
          </cell>
          <cell r="B9" t="str">
            <v>AGUA</v>
          </cell>
          <cell r="C9" t="str">
            <v>LTS.</v>
          </cell>
          <cell r="D9">
            <v>5</v>
          </cell>
        </row>
        <row r="10">
          <cell r="A10" t="str">
            <v>000103</v>
          </cell>
          <cell r="B10" t="str">
            <v>GRAVILLA TRITURADA</v>
          </cell>
          <cell r="C10" t="str">
            <v>CUBO</v>
          </cell>
          <cell r="D10">
            <v>50000</v>
          </cell>
        </row>
        <row r="11">
          <cell r="A11" t="str">
            <v>000104</v>
          </cell>
          <cell r="B11" t="str">
            <v>PIEDRA MEDIA ZONGA</v>
          </cell>
          <cell r="C11" t="str">
            <v>M3.</v>
          </cell>
          <cell r="D11">
            <v>28000</v>
          </cell>
        </row>
        <row r="12">
          <cell r="A12" t="str">
            <v>000105</v>
          </cell>
          <cell r="B12" t="str">
            <v xml:space="preserve">CEMENTO GRIS </v>
          </cell>
          <cell r="C12" t="str">
            <v>KG.</v>
          </cell>
          <cell r="D12">
            <v>200</v>
          </cell>
        </row>
        <row r="13">
          <cell r="A13" t="str">
            <v>000106</v>
          </cell>
          <cell r="B13" t="str">
            <v>COLOR MINERAL NACIONAL</v>
          </cell>
          <cell r="C13" t="str">
            <v>KG.</v>
          </cell>
          <cell r="D13">
            <v>2400</v>
          </cell>
        </row>
        <row r="14">
          <cell r="A14" t="str">
            <v>000107</v>
          </cell>
          <cell r="B14" t="str">
            <v>CAL (BLANCA) 10 Kg</v>
          </cell>
          <cell r="C14" t="str">
            <v>KG.</v>
          </cell>
          <cell r="D14">
            <v>4500</v>
          </cell>
        </row>
        <row r="15">
          <cell r="A15" t="str">
            <v>000108</v>
          </cell>
          <cell r="B15" t="str">
            <v>CONCRETO 2500 PSI</v>
          </cell>
          <cell r="C15" t="str">
            <v>M3.</v>
          </cell>
          <cell r="D15">
            <v>194022.128</v>
          </cell>
        </row>
        <row r="16">
          <cell r="A16" t="str">
            <v>000109</v>
          </cell>
          <cell r="B16" t="str">
            <v>MORTERO 1:4</v>
          </cell>
          <cell r="C16" t="str">
            <v>M3.</v>
          </cell>
          <cell r="D16">
            <v>162022.22399999999</v>
          </cell>
        </row>
        <row r="17">
          <cell r="A17" t="str">
            <v>000110</v>
          </cell>
          <cell r="B17" t="str">
            <v>CONCRETO 3000 PSI</v>
          </cell>
          <cell r="C17" t="str">
            <v>M3.</v>
          </cell>
          <cell r="D17">
            <v>213813.136</v>
          </cell>
        </row>
        <row r="18">
          <cell r="A18" t="str">
            <v>000111</v>
          </cell>
          <cell r="B18" t="str">
            <v xml:space="preserve">CEMENTO BLANCO </v>
          </cell>
          <cell r="C18" t="str">
            <v>KG.</v>
          </cell>
          <cell r="D18">
            <v>600</v>
          </cell>
        </row>
        <row r="19">
          <cell r="A19" t="str">
            <v>000112</v>
          </cell>
          <cell r="B19" t="str">
            <v xml:space="preserve">RECEBO </v>
          </cell>
          <cell r="C19" t="str">
            <v>M3.</v>
          </cell>
          <cell r="D19">
            <v>8000</v>
          </cell>
        </row>
        <row r="20">
          <cell r="A20" t="str">
            <v>000113</v>
          </cell>
          <cell r="B20" t="str">
            <v>BALASTRO VOLQUETA</v>
          </cell>
          <cell r="C20" t="str">
            <v>UND.</v>
          </cell>
          <cell r="D20">
            <v>68000</v>
          </cell>
        </row>
        <row r="21">
          <cell r="A21" t="str">
            <v>000114</v>
          </cell>
          <cell r="B21" t="str">
            <v>PIEDRA VOLQUETA</v>
          </cell>
          <cell r="C21" t="str">
            <v>UND.</v>
          </cell>
          <cell r="D21">
            <v>68000</v>
          </cell>
        </row>
        <row r="22">
          <cell r="A22" t="str">
            <v>000115</v>
          </cell>
          <cell r="B22" t="str">
            <v>GRAVA 3/4"</v>
          </cell>
          <cell r="C22" t="str">
            <v>M3.</v>
          </cell>
          <cell r="D22">
            <v>31800</v>
          </cell>
        </row>
        <row r="23">
          <cell r="A23" t="str">
            <v>000116</v>
          </cell>
          <cell r="B23" t="str">
            <v>MEZCLA ASFALTICA</v>
          </cell>
          <cell r="D23">
            <v>180000</v>
          </cell>
        </row>
        <row r="24">
          <cell r="A24" t="str">
            <v>000117</v>
          </cell>
          <cell r="B24" t="str">
            <v>MIXTO PARA CONCRETO</v>
          </cell>
          <cell r="C24" t="str">
            <v>M3.</v>
          </cell>
          <cell r="D24">
            <v>30700</v>
          </cell>
        </row>
        <row r="25">
          <cell r="A25" t="str">
            <v>000118</v>
          </cell>
          <cell r="B25" t="str">
            <v>ARENA EXTRAFINA</v>
          </cell>
          <cell r="C25" t="str">
            <v>M3.</v>
          </cell>
          <cell r="D25">
            <v>0</v>
          </cell>
        </row>
        <row r="27">
          <cell r="A27" t="str">
            <v>000200</v>
          </cell>
          <cell r="B27" t="str">
            <v>MANPOSTERIA</v>
          </cell>
        </row>
        <row r="28">
          <cell r="A28" t="str">
            <v>000201</v>
          </cell>
          <cell r="B28" t="str">
            <v>BLOQUE HUECO N° 4</v>
          </cell>
          <cell r="C28" t="str">
            <v>UND.</v>
          </cell>
          <cell r="D28">
            <v>650</v>
          </cell>
        </row>
        <row r="29">
          <cell r="A29" t="str">
            <v>000202</v>
          </cell>
          <cell r="B29" t="str">
            <v>BLOQUE HUECO N° 5</v>
          </cell>
          <cell r="C29" t="str">
            <v>UND.</v>
          </cell>
          <cell r="D29">
            <v>750</v>
          </cell>
        </row>
        <row r="30">
          <cell r="A30" t="str">
            <v>000203</v>
          </cell>
          <cell r="B30" t="str">
            <v>BLOQUE TOLETE</v>
          </cell>
          <cell r="C30" t="str">
            <v>UND.</v>
          </cell>
          <cell r="D30">
            <v>280</v>
          </cell>
        </row>
        <row r="31">
          <cell r="A31" t="str">
            <v>000204</v>
          </cell>
          <cell r="B31" t="str">
            <v>LADRILLO HUECO Nº 4</v>
          </cell>
          <cell r="C31" t="str">
            <v>UND.</v>
          </cell>
          <cell r="D31">
            <v>700</v>
          </cell>
        </row>
        <row r="32">
          <cell r="A32" t="str">
            <v>000205</v>
          </cell>
          <cell r="B32" t="str">
            <v>LADRILLO HUECO Nº 5</v>
          </cell>
          <cell r="C32" t="str">
            <v>UND.</v>
          </cell>
          <cell r="D32">
            <v>750</v>
          </cell>
        </row>
        <row r="33">
          <cell r="A33" t="str">
            <v>000206</v>
          </cell>
          <cell r="B33" t="str">
            <v>LADRILLO TOLETE COMUN</v>
          </cell>
          <cell r="C33" t="str">
            <v>UND.</v>
          </cell>
          <cell r="D33">
            <v>140</v>
          </cell>
        </row>
        <row r="34">
          <cell r="A34" t="str">
            <v>000207</v>
          </cell>
          <cell r="B34" t="str">
            <v>LADRILLO SANTA FE</v>
          </cell>
          <cell r="C34" t="str">
            <v>UND.</v>
          </cell>
          <cell r="D34">
            <v>850</v>
          </cell>
        </row>
        <row r="35">
          <cell r="A35" t="str">
            <v>000208</v>
          </cell>
          <cell r="B35" t="str">
            <v>ADOQUIN RECTANGULAR</v>
          </cell>
          <cell r="C35" t="str">
            <v>UND.</v>
          </cell>
          <cell r="D35">
            <v>200</v>
          </cell>
        </row>
        <row r="36">
          <cell r="A36" t="str">
            <v>000209</v>
          </cell>
          <cell r="B36" t="str">
            <v>ADOQUIN CORBATIN</v>
          </cell>
          <cell r="C36" t="str">
            <v>UND.</v>
          </cell>
          <cell r="D36">
            <v>270</v>
          </cell>
        </row>
        <row r="37">
          <cell r="A37" t="str">
            <v>000210</v>
          </cell>
          <cell r="B37" t="str">
            <v>BORDILLO PREF CONCR</v>
          </cell>
          <cell r="C37" t="str">
            <v>UND.</v>
          </cell>
          <cell r="D37">
            <v>0</v>
          </cell>
        </row>
        <row r="39">
          <cell r="A39" t="str">
            <v>000300</v>
          </cell>
          <cell r="B39" t="str">
            <v>CUBIERTAS</v>
          </cell>
        </row>
        <row r="40">
          <cell r="A40" t="str">
            <v>000301</v>
          </cell>
          <cell r="B40" t="str">
            <v>TEJA  ONDULADA Eternit Nº 6</v>
          </cell>
          <cell r="C40" t="str">
            <v>UND.</v>
          </cell>
          <cell r="D40">
            <v>17600</v>
          </cell>
        </row>
        <row r="41">
          <cell r="A41" t="str">
            <v>000302</v>
          </cell>
          <cell r="B41" t="str">
            <v xml:space="preserve">TEJA  ONDULADA Eternit Nº 5 </v>
          </cell>
          <cell r="C41" t="str">
            <v>UND.</v>
          </cell>
          <cell r="D41">
            <v>14400</v>
          </cell>
        </row>
        <row r="42">
          <cell r="A42" t="str">
            <v>000303</v>
          </cell>
          <cell r="B42" t="str">
            <v xml:space="preserve">CABALLETE FIJO ETERNIT </v>
          </cell>
          <cell r="C42" t="str">
            <v>UND.</v>
          </cell>
          <cell r="D42">
            <v>13000</v>
          </cell>
        </row>
        <row r="43">
          <cell r="A43" t="str">
            <v>000304</v>
          </cell>
          <cell r="B43" t="str">
            <v>PERFIL HG de 10*5 Calb 18</v>
          </cell>
          <cell r="C43" t="str">
            <v>UND.</v>
          </cell>
          <cell r="D43">
            <v>43000</v>
          </cell>
        </row>
        <row r="44">
          <cell r="A44" t="str">
            <v>000305</v>
          </cell>
          <cell r="B44" t="str">
            <v>GANCHO PARA TEJA ETERNIT</v>
          </cell>
          <cell r="C44" t="str">
            <v>UND.</v>
          </cell>
          <cell r="D44">
            <v>200</v>
          </cell>
        </row>
        <row r="45">
          <cell r="A45" t="str">
            <v>000306</v>
          </cell>
          <cell r="B45" t="str">
            <v>AMARRE PARA TEJA</v>
          </cell>
          <cell r="C45" t="str">
            <v>UND.</v>
          </cell>
          <cell r="D45">
            <v>60</v>
          </cell>
        </row>
        <row r="46">
          <cell r="A46" t="str">
            <v>000307</v>
          </cell>
          <cell r="B46" t="str">
            <v xml:space="preserve">TEJA ONDULADA Eternit </v>
          </cell>
          <cell r="C46" t="str">
            <v>UND.</v>
          </cell>
          <cell r="D46">
            <v>10400</v>
          </cell>
        </row>
        <row r="47">
          <cell r="A47" t="str">
            <v>000308</v>
          </cell>
          <cell r="B47" t="str">
            <v>TEJA ONDULADA Eternit Nº 8</v>
          </cell>
          <cell r="C47" t="str">
            <v>UND.</v>
          </cell>
          <cell r="D47">
            <v>21800</v>
          </cell>
        </row>
        <row r="48">
          <cell r="A48" t="str">
            <v>000309</v>
          </cell>
          <cell r="B48" t="str">
            <v>TUBO RECTANG. de 3*11/2 Calb 18</v>
          </cell>
          <cell r="C48" t="str">
            <v>UND.</v>
          </cell>
          <cell r="D48">
            <v>30000</v>
          </cell>
        </row>
        <row r="49">
          <cell r="A49" t="str">
            <v>000310</v>
          </cell>
          <cell r="B49" t="str">
            <v>PERFIL CAL18 de 3*1 1/2 CERR. COLD ROLLED</v>
          </cell>
          <cell r="C49" t="str">
            <v>ML</v>
          </cell>
          <cell r="D49">
            <v>11000</v>
          </cell>
        </row>
        <row r="50">
          <cell r="A50" t="str">
            <v>000311</v>
          </cell>
          <cell r="B50" t="str">
            <v>PERFIL CAL 18 DE 10*5 HG ABIERTO</v>
          </cell>
          <cell r="C50" t="str">
            <v>UND.</v>
          </cell>
          <cell r="D50">
            <v>45000</v>
          </cell>
        </row>
        <row r="51">
          <cell r="A51" t="str">
            <v>000312</v>
          </cell>
          <cell r="B51" t="str">
            <v>GANCHO PARA TEJA ETERNIT</v>
          </cell>
          <cell r="C51" t="str">
            <v>UND.</v>
          </cell>
          <cell r="D51">
            <v>260</v>
          </cell>
        </row>
        <row r="52">
          <cell r="A52" t="str">
            <v>000313</v>
          </cell>
          <cell r="B52" t="str">
            <v xml:space="preserve">CABALLETE </v>
          </cell>
          <cell r="C52" t="str">
            <v>UND.</v>
          </cell>
          <cell r="D52">
            <v>12500</v>
          </cell>
        </row>
        <row r="53">
          <cell r="A53" t="str">
            <v>000314</v>
          </cell>
          <cell r="B53" t="str">
            <v>TEJA DE ZINC 2.14 CAL. 33</v>
          </cell>
          <cell r="C53" t="str">
            <v>UND.</v>
          </cell>
          <cell r="D53">
            <v>12000</v>
          </cell>
        </row>
        <row r="54">
          <cell r="A54" t="str">
            <v>000315</v>
          </cell>
          <cell r="B54" t="str">
            <v>TEJA ZINC 3.05 CAL. 33</v>
          </cell>
          <cell r="C54" t="str">
            <v>UND.</v>
          </cell>
          <cell r="D54">
            <v>16000</v>
          </cell>
        </row>
        <row r="55">
          <cell r="A55" t="str">
            <v>000316</v>
          </cell>
          <cell r="B55" t="str">
            <v>TEJA ETERNIT  Nº 10</v>
          </cell>
          <cell r="C55" t="str">
            <v>UND.</v>
          </cell>
          <cell r="D55">
            <v>29500</v>
          </cell>
        </row>
        <row r="56">
          <cell r="A56" t="str">
            <v>000317</v>
          </cell>
          <cell r="B56" t="str">
            <v>CULATA</v>
          </cell>
          <cell r="C56" t="str">
            <v>UND.</v>
          </cell>
          <cell r="D56">
            <v>10000</v>
          </cell>
        </row>
        <row r="57">
          <cell r="A57" t="str">
            <v>000318</v>
          </cell>
          <cell r="B57" t="str">
            <v>LAM. SUPER BOARD 6mm (122*244)</v>
          </cell>
          <cell r="C57" t="str">
            <v>UND.</v>
          </cell>
          <cell r="D57">
            <v>26850</v>
          </cell>
        </row>
        <row r="58">
          <cell r="A58" t="str">
            <v>000319</v>
          </cell>
          <cell r="B58" t="str">
            <v>PERFIL ALUMINIO ANG. (6M)</v>
          </cell>
          <cell r="C58" t="str">
            <v>ML</v>
          </cell>
          <cell r="D58">
            <v>1400</v>
          </cell>
        </row>
        <row r="59">
          <cell r="A59" t="str">
            <v>000320</v>
          </cell>
          <cell r="B59" t="str">
            <v>PERFIL ALUMINIO TEE (6M)</v>
          </cell>
          <cell r="C59" t="str">
            <v>ML</v>
          </cell>
          <cell r="D59">
            <v>1450</v>
          </cell>
        </row>
        <row r="60">
          <cell r="A60" t="str">
            <v>000321</v>
          </cell>
          <cell r="B60" t="str">
            <v>CERCHA METALICA</v>
          </cell>
          <cell r="C60" t="str">
            <v>ML</v>
          </cell>
          <cell r="D60">
            <v>55000</v>
          </cell>
        </row>
        <row r="61">
          <cell r="A61" t="str">
            <v>000400</v>
          </cell>
          <cell r="B61" t="str">
            <v>PINTURAS</v>
          </cell>
        </row>
        <row r="62">
          <cell r="A62" t="str">
            <v>000401</v>
          </cell>
          <cell r="B62" t="str">
            <v>ANTICORROSIVO ROJO</v>
          </cell>
          <cell r="C62" t="str">
            <v>GAL</v>
          </cell>
          <cell r="D62">
            <v>22000</v>
          </cell>
        </row>
        <row r="63">
          <cell r="A63" t="str">
            <v>000402</v>
          </cell>
          <cell r="B63" t="str">
            <v>ESMALTE</v>
          </cell>
          <cell r="C63" t="str">
            <v>GAL</v>
          </cell>
          <cell r="D63">
            <v>28000</v>
          </cell>
        </row>
        <row r="64">
          <cell r="A64" t="str">
            <v>000403</v>
          </cell>
          <cell r="B64" t="str">
            <v>VINILO TIP.1 VINILICO</v>
          </cell>
          <cell r="C64" t="str">
            <v>CAN</v>
          </cell>
          <cell r="D64">
            <v>169500</v>
          </cell>
        </row>
        <row r="65">
          <cell r="A65" t="str">
            <v>000404</v>
          </cell>
          <cell r="B65" t="str">
            <v>PINTURA VINILTEX</v>
          </cell>
          <cell r="C65" t="str">
            <v>CAN</v>
          </cell>
          <cell r="D65">
            <v>200280</v>
          </cell>
        </row>
        <row r="66">
          <cell r="A66" t="str">
            <v>000405</v>
          </cell>
          <cell r="B66" t="str">
            <v>PINTURA KORAZA</v>
          </cell>
          <cell r="C66" t="str">
            <v>CAN</v>
          </cell>
          <cell r="D66">
            <v>216630</v>
          </cell>
        </row>
        <row r="67">
          <cell r="A67" t="str">
            <v>000406</v>
          </cell>
          <cell r="B67" t="str">
            <v>ESTUCO PROFESIONAL</v>
          </cell>
          <cell r="C67" t="str">
            <v>CAN</v>
          </cell>
          <cell r="D67">
            <v>52040</v>
          </cell>
        </row>
        <row r="68">
          <cell r="A68" t="str">
            <v>000407</v>
          </cell>
          <cell r="B68" t="str">
            <v>BOLSA ESTUCO *2 Kg</v>
          </cell>
          <cell r="C68" t="str">
            <v>KG</v>
          </cell>
          <cell r="D68">
            <v>2022</v>
          </cell>
        </row>
        <row r="69">
          <cell r="A69" t="str">
            <v>000408</v>
          </cell>
          <cell r="B69" t="str">
            <v>GRANIPLAST TONO CLARO</v>
          </cell>
          <cell r="C69" t="str">
            <v>KIL.</v>
          </cell>
          <cell r="D69">
            <v>1000</v>
          </cell>
        </row>
        <row r="70">
          <cell r="A70" t="str">
            <v>000409</v>
          </cell>
          <cell r="B70" t="str">
            <v>VINILO ESPLENDOR MARCA ICO</v>
          </cell>
          <cell r="C70" t="str">
            <v>CAN</v>
          </cell>
          <cell r="D70">
            <v>38000</v>
          </cell>
        </row>
        <row r="71">
          <cell r="A71" t="str">
            <v>000410</v>
          </cell>
          <cell r="B71" t="str">
            <v xml:space="preserve">VINILO TIPO 2 </v>
          </cell>
          <cell r="C71" t="str">
            <v>CAN</v>
          </cell>
          <cell r="D71">
            <v>110000</v>
          </cell>
        </row>
        <row r="72">
          <cell r="A72" t="str">
            <v>000411</v>
          </cell>
          <cell r="B72" t="str">
            <v>ESMALTE FESTIVAL MARCA ICO</v>
          </cell>
          <cell r="C72" t="str">
            <v>GAL</v>
          </cell>
          <cell r="D72">
            <v>26000</v>
          </cell>
        </row>
        <row r="73">
          <cell r="A73" t="str">
            <v>000412</v>
          </cell>
          <cell r="B73" t="str">
            <v>YESO</v>
          </cell>
          <cell r="C73" t="str">
            <v>BUL.</v>
          </cell>
          <cell r="D73">
            <v>10700</v>
          </cell>
        </row>
        <row r="74">
          <cell r="A74" t="str">
            <v>000413</v>
          </cell>
          <cell r="B74" t="str">
            <v>CAOLIN</v>
          </cell>
          <cell r="C74" t="str">
            <v>BUL.</v>
          </cell>
          <cell r="D74">
            <v>3800</v>
          </cell>
        </row>
        <row r="75">
          <cell r="A75" t="str">
            <v>000414</v>
          </cell>
          <cell r="B75" t="str">
            <v>CUÑETE ESTUCO PLASTICO</v>
          </cell>
          <cell r="C75" t="str">
            <v>UND.</v>
          </cell>
          <cell r="D75">
            <v>43800</v>
          </cell>
        </row>
        <row r="76">
          <cell r="A76" t="str">
            <v>000415</v>
          </cell>
          <cell r="B76" t="str">
            <v>GRANIPLAST TONO OSCURO</v>
          </cell>
          <cell r="C76" t="str">
            <v>KIL.</v>
          </cell>
          <cell r="D76">
            <v>1200</v>
          </cell>
        </row>
        <row r="77">
          <cell r="A77" t="str">
            <v>000416</v>
          </cell>
          <cell r="B77" t="str">
            <v>BARNIZ TRANSPARENTE</v>
          </cell>
          <cell r="C77" t="str">
            <v>GAL</v>
          </cell>
          <cell r="D77">
            <v>20000</v>
          </cell>
        </row>
        <row r="79">
          <cell r="A79" t="str">
            <v>000500</v>
          </cell>
          <cell r="B79" t="str">
            <v>CARPINTERIA METALICA</v>
          </cell>
        </row>
        <row r="80">
          <cell r="A80" t="str">
            <v>000501</v>
          </cell>
          <cell r="B80" t="str">
            <v>PUERTA METALICA</v>
          </cell>
          <cell r="C80" t="str">
            <v>M2.</v>
          </cell>
          <cell r="D80">
            <v>75000</v>
          </cell>
        </row>
        <row r="81">
          <cell r="A81" t="str">
            <v>000504</v>
          </cell>
          <cell r="B81" t="str">
            <v xml:space="preserve">VENTANA METALICA </v>
          </cell>
          <cell r="C81" t="str">
            <v>M2.</v>
          </cell>
          <cell r="D81">
            <v>50000</v>
          </cell>
        </row>
        <row r="82">
          <cell r="A82" t="str">
            <v>000505</v>
          </cell>
          <cell r="B82" t="str">
            <v>CHAPA DE SEGURIDAD GATO</v>
          </cell>
          <cell r="C82" t="str">
            <v>UND.</v>
          </cell>
          <cell r="D82">
            <v>36000</v>
          </cell>
        </row>
        <row r="83">
          <cell r="A83" t="str">
            <v>000506</v>
          </cell>
          <cell r="B83" t="str">
            <v>MARCO PUERTAS</v>
          </cell>
          <cell r="C83" t="str">
            <v>UND.</v>
          </cell>
          <cell r="D83">
            <v>35000</v>
          </cell>
        </row>
        <row r="85">
          <cell r="A85" t="str">
            <v>000600</v>
          </cell>
          <cell r="B85" t="str">
            <v>PISOS Y ENCHAPES</v>
          </cell>
        </row>
        <row r="86">
          <cell r="A86" t="str">
            <v>000601</v>
          </cell>
          <cell r="B86" t="str">
            <v>PISO BOSTON BEIGE 45*45 EURO TRAF 4</v>
          </cell>
          <cell r="C86" t="str">
            <v>M2.</v>
          </cell>
          <cell r="D86">
            <v>18000</v>
          </cell>
        </row>
        <row r="87">
          <cell r="A87" t="str">
            <v>000602</v>
          </cell>
          <cell r="B87" t="str">
            <v>PISO BOSTON BEIGE 32*32 EURO TRAF 4</v>
          </cell>
          <cell r="C87" t="str">
            <v>M2.</v>
          </cell>
          <cell r="D87">
            <v>17000</v>
          </cell>
        </row>
        <row r="88">
          <cell r="A88" t="str">
            <v>000603</v>
          </cell>
          <cell r="B88" t="str">
            <v>PISO SELENIO BLANCO CORONA 41*41 TRAF 4</v>
          </cell>
          <cell r="C88" t="str">
            <v>M2.</v>
          </cell>
          <cell r="D88">
            <v>23500</v>
          </cell>
        </row>
        <row r="89">
          <cell r="A89" t="str">
            <v>000604</v>
          </cell>
          <cell r="B89" t="str">
            <v>PISO SILEX BEIGE CORONA 41*41 TRAF 4</v>
          </cell>
          <cell r="C89" t="str">
            <v>M2.</v>
          </cell>
          <cell r="D89">
            <v>23500</v>
          </cell>
        </row>
        <row r="90">
          <cell r="A90" t="str">
            <v>000605</v>
          </cell>
          <cell r="B90" t="str">
            <v>ENCHAP. BAÑO PARED  CORONA 20*25</v>
          </cell>
          <cell r="C90" t="str">
            <v>M2.</v>
          </cell>
          <cell r="D90">
            <v>16300</v>
          </cell>
        </row>
        <row r="91">
          <cell r="A91" t="str">
            <v>000606</v>
          </cell>
          <cell r="B91" t="str">
            <v xml:space="preserve">ENCHAP. BAÑO PISO 30*30 BLAN. </v>
          </cell>
          <cell r="C91" t="str">
            <v>M2.</v>
          </cell>
          <cell r="D91">
            <v>17100</v>
          </cell>
        </row>
        <row r="92">
          <cell r="A92" t="str">
            <v>000607</v>
          </cell>
          <cell r="B92" t="str">
            <v>ENCHAPE BAÑO PISO 20.5*20.5 BLANCO CORONA</v>
          </cell>
          <cell r="C92" t="str">
            <v>M2.</v>
          </cell>
          <cell r="D92">
            <v>17500</v>
          </cell>
        </row>
        <row r="93">
          <cell r="A93" t="str">
            <v>000608</v>
          </cell>
          <cell r="B93" t="str">
            <v>ADOQUIN RECTANGULAR PEATONAL e=4cm</v>
          </cell>
          <cell r="C93" t="str">
            <v>M2.</v>
          </cell>
          <cell r="D93">
            <v>11500</v>
          </cell>
        </row>
        <row r="94">
          <cell r="A94" t="str">
            <v>000609</v>
          </cell>
          <cell r="B94" t="str">
            <v>TABLON 33*33 GRAFILADO TRAF 4</v>
          </cell>
          <cell r="C94" t="str">
            <v>M2.</v>
          </cell>
          <cell r="D94">
            <v>9700</v>
          </cell>
        </row>
        <row r="95">
          <cell r="A95" t="str">
            <v>000610</v>
          </cell>
          <cell r="B95" t="str">
            <v>TABLON 25*25 GRAFILADO TRAF 4</v>
          </cell>
          <cell r="C95" t="str">
            <v>M2.</v>
          </cell>
          <cell r="D95">
            <v>8500</v>
          </cell>
        </row>
        <row r="96">
          <cell r="A96" t="str">
            <v>000611</v>
          </cell>
          <cell r="B96" t="str">
            <v>ENCHAPE PISO BAÑO 20*32 BLANCO EURO TRAF 4</v>
          </cell>
          <cell r="C96" t="str">
            <v>M2.</v>
          </cell>
          <cell r="D96">
            <v>14800</v>
          </cell>
        </row>
        <row r="97">
          <cell r="A97" t="str">
            <v>000612</v>
          </cell>
          <cell r="B97" t="str">
            <v>ENCHAPE PISO CAREY TRF1</v>
          </cell>
          <cell r="C97" t="str">
            <v>M2.</v>
          </cell>
          <cell r="D97">
            <v>16000</v>
          </cell>
        </row>
        <row r="98">
          <cell r="A98" t="str">
            <v>000613</v>
          </cell>
          <cell r="B98" t="str">
            <v>ENCHAPE PISO OPAL 20.5*20.5</v>
          </cell>
          <cell r="C98" t="str">
            <v>M2.</v>
          </cell>
          <cell r="D98">
            <v>17500</v>
          </cell>
        </row>
        <row r="99">
          <cell r="A99" t="str">
            <v>000614</v>
          </cell>
          <cell r="B99" t="str">
            <v>ENCHAPE PARED EGEO</v>
          </cell>
          <cell r="C99" t="str">
            <v>M2.</v>
          </cell>
          <cell r="D99">
            <v>14900</v>
          </cell>
        </row>
        <row r="101">
          <cell r="A101" t="str">
            <v>000700</v>
          </cell>
          <cell r="B101" t="str">
            <v>VIDRIOS Y ESPEJOS</v>
          </cell>
        </row>
        <row r="102">
          <cell r="A102" t="str">
            <v>000701</v>
          </cell>
          <cell r="B102" t="str">
            <v>VIDRIO 3MM</v>
          </cell>
          <cell r="C102" t="str">
            <v>M2.</v>
          </cell>
          <cell r="D102">
            <v>21000</v>
          </cell>
        </row>
        <row r="111">
          <cell r="A111" t="str">
            <v>LISTA DE PRECIOS</v>
          </cell>
        </row>
        <row r="112">
          <cell r="A112" t="str">
            <v>HOSPITAL DEPARTAMENTAL SAN ANTONIO DE PADUA  (LA PLATA)</v>
          </cell>
        </row>
        <row r="113">
          <cell r="D113" t="str">
            <v>FECHA:</v>
          </cell>
        </row>
        <row r="114">
          <cell r="A114" t="str">
            <v>REFE</v>
          </cell>
          <cell r="B114" t="str">
            <v>MATERIAL</v>
          </cell>
          <cell r="C114" t="str">
            <v>UNID</v>
          </cell>
          <cell r="D114" t="str">
            <v>PRECIO</v>
          </cell>
        </row>
        <row r="116">
          <cell r="A116" t="str">
            <v>000800</v>
          </cell>
          <cell r="B116" t="str">
            <v>APARATOS SANITARIOS</v>
          </cell>
        </row>
        <row r="117">
          <cell r="A117" t="str">
            <v>000801</v>
          </cell>
          <cell r="B117" t="str">
            <v xml:space="preserve">SANITARIO </v>
          </cell>
          <cell r="C117" t="str">
            <v>UND.</v>
          </cell>
          <cell r="D117">
            <v>135000</v>
          </cell>
        </row>
        <row r="118">
          <cell r="A118" t="str">
            <v>000802</v>
          </cell>
          <cell r="B118" t="str">
            <v>GRIFERIA SANITARIA</v>
          </cell>
          <cell r="C118" t="str">
            <v>UND.</v>
          </cell>
          <cell r="D118">
            <v>12000</v>
          </cell>
        </row>
        <row r="119">
          <cell r="A119" t="str">
            <v>000803</v>
          </cell>
          <cell r="B119" t="str">
            <v xml:space="preserve">LAVAMANOS </v>
          </cell>
          <cell r="C119" t="str">
            <v>UND.</v>
          </cell>
          <cell r="D119">
            <v>80000</v>
          </cell>
        </row>
        <row r="120">
          <cell r="A120" t="str">
            <v>000804</v>
          </cell>
          <cell r="B120" t="str">
            <v>LAVAPLATOS</v>
          </cell>
          <cell r="C120" t="str">
            <v>UND.</v>
          </cell>
          <cell r="D120">
            <v>45000</v>
          </cell>
        </row>
        <row r="121">
          <cell r="A121" t="str">
            <v>000805</v>
          </cell>
          <cell r="B121" t="str">
            <v xml:space="preserve">LAVADERO </v>
          </cell>
          <cell r="C121" t="str">
            <v>UND.</v>
          </cell>
          <cell r="D121">
            <v>80000</v>
          </cell>
        </row>
        <row r="122">
          <cell r="A122" t="str">
            <v>000806</v>
          </cell>
          <cell r="B122" t="str">
            <v xml:space="preserve">TANQUE DE 500 LITROS </v>
          </cell>
          <cell r="C122" t="str">
            <v>UND.</v>
          </cell>
          <cell r="D122">
            <v>110000</v>
          </cell>
        </row>
        <row r="123">
          <cell r="A123" t="str">
            <v>000807</v>
          </cell>
          <cell r="B123" t="str">
            <v>LLAVE TANQUE 1/2"</v>
          </cell>
          <cell r="C123" t="str">
            <v>UND.</v>
          </cell>
          <cell r="D123">
            <v>5000</v>
          </cell>
        </row>
        <row r="124">
          <cell r="A124" t="str">
            <v>000808</v>
          </cell>
          <cell r="B124" t="str">
            <v>FLOTADOR METALICO</v>
          </cell>
          <cell r="C124" t="str">
            <v>UND.</v>
          </cell>
          <cell r="D124">
            <v>7000</v>
          </cell>
        </row>
        <row r="125">
          <cell r="A125" t="str">
            <v>000809</v>
          </cell>
          <cell r="B125" t="str">
            <v xml:space="preserve">LLAVE DUCHA </v>
          </cell>
          <cell r="C125" t="str">
            <v>UND.</v>
          </cell>
          <cell r="D125">
            <v>1200</v>
          </cell>
        </row>
        <row r="126">
          <cell r="A126" t="str">
            <v>000810</v>
          </cell>
          <cell r="B126" t="str">
            <v>TUBO 1/2 PRESION TL * 6M</v>
          </cell>
          <cell r="C126" t="str">
            <v>UND.</v>
          </cell>
          <cell r="D126">
            <v>6000</v>
          </cell>
        </row>
        <row r="127">
          <cell r="A127" t="str">
            <v>000811</v>
          </cell>
          <cell r="B127" t="str">
            <v>TUBO 1/2 PRESION TP * 6M</v>
          </cell>
          <cell r="C127" t="str">
            <v>UND.</v>
          </cell>
          <cell r="D127">
            <v>7500</v>
          </cell>
        </row>
        <row r="128">
          <cell r="A128" t="str">
            <v>000812</v>
          </cell>
          <cell r="B128" t="str">
            <v>TUBO 2" SANITARIO TL * 6M</v>
          </cell>
          <cell r="C128" t="str">
            <v>UND.</v>
          </cell>
          <cell r="D128">
            <v>18500</v>
          </cell>
        </row>
        <row r="129">
          <cell r="A129" t="str">
            <v>000813</v>
          </cell>
          <cell r="B129" t="str">
            <v>TUBO 3" SANITARIO TL *6M</v>
          </cell>
          <cell r="C129" t="str">
            <v>UND.</v>
          </cell>
          <cell r="D129">
            <v>25500</v>
          </cell>
        </row>
        <row r="130">
          <cell r="A130" t="str">
            <v>000814</v>
          </cell>
          <cell r="B130" t="str">
            <v>TUBO 4" SANITARIO TL * 6M</v>
          </cell>
          <cell r="C130" t="str">
            <v>UND.</v>
          </cell>
          <cell r="D130">
            <v>38500</v>
          </cell>
        </row>
        <row r="131">
          <cell r="A131" t="str">
            <v>000815</v>
          </cell>
          <cell r="B131" t="str">
            <v>TUBO 6" SANITARIO TL * 6M</v>
          </cell>
          <cell r="C131" t="str">
            <v>UND.</v>
          </cell>
          <cell r="D131">
            <v>107000</v>
          </cell>
        </row>
        <row r="132">
          <cell r="A132" t="str">
            <v>000816</v>
          </cell>
          <cell r="B132" t="str">
            <v>ACCESORIOS 1/2 PRESION PVC</v>
          </cell>
          <cell r="C132" t="str">
            <v>UND.</v>
          </cell>
          <cell r="D132">
            <v>250</v>
          </cell>
        </row>
        <row r="133">
          <cell r="A133" t="str">
            <v>000817</v>
          </cell>
          <cell r="B133" t="str">
            <v>TEE 1/2 PRESION PVC</v>
          </cell>
          <cell r="C133" t="str">
            <v>UND.</v>
          </cell>
          <cell r="D133">
            <v>300</v>
          </cell>
        </row>
        <row r="134">
          <cell r="A134" t="str">
            <v>000818</v>
          </cell>
          <cell r="B134" t="str">
            <v xml:space="preserve">LAVAMANOS </v>
          </cell>
          <cell r="C134" t="str">
            <v>UND.</v>
          </cell>
          <cell r="D134">
            <v>95000</v>
          </cell>
        </row>
        <row r="135">
          <cell r="A135" t="str">
            <v>000819</v>
          </cell>
          <cell r="B135" t="str">
            <v>COMBO ACUACER BLANCO CORONA</v>
          </cell>
          <cell r="C135" t="str">
            <v>UND.</v>
          </cell>
          <cell r="D135">
            <v>190000</v>
          </cell>
        </row>
        <row r="136">
          <cell r="A136" t="str">
            <v>000820</v>
          </cell>
          <cell r="B136" t="str">
            <v xml:space="preserve">ACCESORIO LAVAMANO </v>
          </cell>
          <cell r="C136" t="str">
            <v>UND.</v>
          </cell>
          <cell r="D136">
            <v>35000</v>
          </cell>
        </row>
        <row r="137">
          <cell r="A137" t="str">
            <v>000821</v>
          </cell>
          <cell r="B137" t="str">
            <v>LIMPIADOR PVC LIQU 1/4 DE GAL</v>
          </cell>
          <cell r="C137" t="str">
            <v>UND.</v>
          </cell>
          <cell r="D137">
            <v>15200</v>
          </cell>
        </row>
        <row r="138">
          <cell r="A138" t="str">
            <v>000822</v>
          </cell>
          <cell r="B138" t="str">
            <v>SOLDADURA PVC LIQU 1/4 DE GAL</v>
          </cell>
          <cell r="C138" t="str">
            <v>UND.</v>
          </cell>
          <cell r="D138">
            <v>31500</v>
          </cell>
        </row>
        <row r="139">
          <cell r="A139" t="str">
            <v>000823</v>
          </cell>
          <cell r="B139" t="str">
            <v>CODO 90 4" PVC SANITARIO</v>
          </cell>
          <cell r="C139" t="str">
            <v>UND.</v>
          </cell>
          <cell r="D139">
            <v>5000</v>
          </cell>
        </row>
        <row r="140">
          <cell r="A140" t="str">
            <v>000824</v>
          </cell>
          <cell r="B140" t="str">
            <v>CODO 90 3" PVC SANITARIO</v>
          </cell>
          <cell r="C140" t="str">
            <v>UND.</v>
          </cell>
          <cell r="D140">
            <v>2800</v>
          </cell>
        </row>
        <row r="141">
          <cell r="A141" t="str">
            <v>000825</v>
          </cell>
          <cell r="B141" t="str">
            <v>CODO 90 2" PVC SANITARIO</v>
          </cell>
          <cell r="C141" t="str">
            <v>UND.</v>
          </cell>
          <cell r="D141">
            <v>1250</v>
          </cell>
        </row>
        <row r="142">
          <cell r="A142" t="str">
            <v>000826</v>
          </cell>
          <cell r="B142" t="str">
            <v>SIFON 90 3" PVC SANITARIO</v>
          </cell>
          <cell r="C142" t="str">
            <v>UND.</v>
          </cell>
          <cell r="D142">
            <v>3900</v>
          </cell>
        </row>
        <row r="143">
          <cell r="A143" t="str">
            <v>000827</v>
          </cell>
          <cell r="B143" t="str">
            <v>SEMICODO CAMP POR CAMP 3"</v>
          </cell>
          <cell r="C143" t="str">
            <v>UND.</v>
          </cell>
          <cell r="D143">
            <v>3200</v>
          </cell>
        </row>
        <row r="144">
          <cell r="A144" t="str">
            <v>000828</v>
          </cell>
          <cell r="B144" t="str">
            <v>SIFON DE 2" PVC SANITARIO</v>
          </cell>
          <cell r="C144" t="str">
            <v>UND.</v>
          </cell>
          <cell r="D144">
            <v>2050</v>
          </cell>
        </row>
        <row r="145">
          <cell r="A145" t="str">
            <v>000829</v>
          </cell>
          <cell r="B145" t="str">
            <v>CODO CAMPANA POR ESPIGO 2"</v>
          </cell>
          <cell r="C145" t="str">
            <v>UND.</v>
          </cell>
          <cell r="D145">
            <v>1532</v>
          </cell>
        </row>
        <row r="146">
          <cell r="A146" t="str">
            <v>000830</v>
          </cell>
          <cell r="B146" t="str">
            <v>TUBO GRES 3"</v>
          </cell>
          <cell r="C146" t="str">
            <v>UND.</v>
          </cell>
          <cell r="D146">
            <v>3000</v>
          </cell>
        </row>
        <row r="147">
          <cell r="A147" t="str">
            <v>000831</v>
          </cell>
          <cell r="B147" t="str">
            <v>TUBO GRES 4"</v>
          </cell>
          <cell r="C147" t="str">
            <v>UND.</v>
          </cell>
          <cell r="D147">
            <v>3200</v>
          </cell>
        </row>
        <row r="148">
          <cell r="A148" t="str">
            <v>000832</v>
          </cell>
          <cell r="B148" t="str">
            <v>TUBO GRES 6"</v>
          </cell>
          <cell r="C148" t="str">
            <v>UND.</v>
          </cell>
          <cell r="D148">
            <v>4200</v>
          </cell>
        </row>
        <row r="149">
          <cell r="A149" t="str">
            <v>000833</v>
          </cell>
          <cell r="B149" t="str">
            <v>ACCESORIO GRES 3"</v>
          </cell>
          <cell r="C149" t="str">
            <v>UND.</v>
          </cell>
          <cell r="D149">
            <v>3000</v>
          </cell>
        </row>
        <row r="150">
          <cell r="A150" t="str">
            <v>000834</v>
          </cell>
          <cell r="B150" t="str">
            <v>ACCESORIO GRES 4"</v>
          </cell>
          <cell r="C150" t="str">
            <v>UND.</v>
          </cell>
          <cell r="D150">
            <v>3200</v>
          </cell>
        </row>
        <row r="151">
          <cell r="A151" t="str">
            <v>000835</v>
          </cell>
          <cell r="B151" t="str">
            <v>ACCESORIO GRES 6"</v>
          </cell>
          <cell r="C151" t="str">
            <v>UND.</v>
          </cell>
          <cell r="D151">
            <v>4200</v>
          </cell>
        </row>
        <row r="152">
          <cell r="A152" t="str">
            <v>000836</v>
          </cell>
          <cell r="B152" t="str">
            <v>LLAVE BOLA DE 1/2</v>
          </cell>
          <cell r="C152" t="str">
            <v>UND.</v>
          </cell>
          <cell r="D152">
            <v>6500</v>
          </cell>
        </row>
        <row r="153">
          <cell r="A153" t="str">
            <v>000837</v>
          </cell>
          <cell r="B153" t="str">
            <v>LLAVE TERMINAL</v>
          </cell>
          <cell r="C153" t="str">
            <v>UND.</v>
          </cell>
          <cell r="D153">
            <v>4000</v>
          </cell>
        </row>
        <row r="154">
          <cell r="A154" t="str">
            <v>000838</v>
          </cell>
          <cell r="B154" t="str">
            <v>ACCESORIOS LAVAPLATOS</v>
          </cell>
          <cell r="C154" t="str">
            <v>UND.</v>
          </cell>
          <cell r="D154">
            <v>13500</v>
          </cell>
        </row>
        <row r="155">
          <cell r="A155" t="str">
            <v>000839</v>
          </cell>
          <cell r="B155" t="str">
            <v>CODO 90 1/2"</v>
          </cell>
          <cell r="C155" t="str">
            <v>UND.</v>
          </cell>
          <cell r="D155">
            <v>1059</v>
          </cell>
        </row>
        <row r="156">
          <cell r="A156" t="str">
            <v>000840</v>
          </cell>
          <cell r="B156" t="str">
            <v>CODO 45 1/2"</v>
          </cell>
          <cell r="C156" t="str">
            <v>UND.</v>
          </cell>
          <cell r="D156">
            <v>1226</v>
          </cell>
        </row>
        <row r="157">
          <cell r="A157" t="str">
            <v>000841</v>
          </cell>
          <cell r="B157" t="str">
            <v>TEE REDUCCION 1/2"</v>
          </cell>
          <cell r="C157" t="str">
            <v>UND.</v>
          </cell>
          <cell r="D157">
            <v>2212</v>
          </cell>
        </row>
        <row r="158">
          <cell r="A158" t="str">
            <v>000842</v>
          </cell>
          <cell r="B158" t="str">
            <v>ADAPTADOR MACHO 1/2"</v>
          </cell>
          <cell r="C158" t="str">
            <v>UND.</v>
          </cell>
          <cell r="D158">
            <v>0</v>
          </cell>
        </row>
        <row r="159">
          <cell r="A159" t="str">
            <v>000843</v>
          </cell>
          <cell r="B159" t="str">
            <v>ADAPTADOR HEMBRA 1/2"</v>
          </cell>
          <cell r="C159" t="str">
            <v>UND.</v>
          </cell>
          <cell r="D159">
            <v>2767</v>
          </cell>
        </row>
        <row r="160">
          <cell r="A160" t="str">
            <v>000844</v>
          </cell>
          <cell r="B160" t="str">
            <v>ACOPLE SANITARIO</v>
          </cell>
          <cell r="C160" t="str">
            <v>UND.</v>
          </cell>
          <cell r="D160">
            <v>0</v>
          </cell>
        </row>
        <row r="161">
          <cell r="A161" t="str">
            <v>000845</v>
          </cell>
          <cell r="B161" t="str">
            <v>ACOPLE LAVAMANO</v>
          </cell>
          <cell r="C161" t="str">
            <v>UND.</v>
          </cell>
          <cell r="D161">
            <v>0</v>
          </cell>
        </row>
        <row r="164">
          <cell r="A164" t="str">
            <v>000900</v>
          </cell>
          <cell r="B164" t="str">
            <v>EQUIPO</v>
          </cell>
        </row>
        <row r="165">
          <cell r="A165" t="str">
            <v>000901</v>
          </cell>
          <cell r="B165" t="str">
            <v>ANDAMIO METALICO</v>
          </cell>
          <cell r="C165" t="str">
            <v>DIA.</v>
          </cell>
          <cell r="D165">
            <v>1000</v>
          </cell>
        </row>
        <row r="166">
          <cell r="A166" t="str">
            <v>000902</v>
          </cell>
          <cell r="B166" t="str">
            <v>VIBRADOR CONCRETO</v>
          </cell>
          <cell r="C166" t="str">
            <v>DIA.</v>
          </cell>
          <cell r="D166">
            <v>29000</v>
          </cell>
        </row>
        <row r="167">
          <cell r="A167" t="str">
            <v>000903</v>
          </cell>
          <cell r="B167" t="str">
            <v>MEZCLADORA CONCRETO</v>
          </cell>
          <cell r="C167" t="str">
            <v>DIA.</v>
          </cell>
          <cell r="D167">
            <v>35000</v>
          </cell>
        </row>
        <row r="168">
          <cell r="A168" t="str">
            <v>000904</v>
          </cell>
          <cell r="B168" t="str">
            <v>FORMALETA MADERA PLACA TABLERO</v>
          </cell>
          <cell r="C168" t="str">
            <v>DIA.</v>
          </cell>
          <cell r="D168">
            <v>150</v>
          </cell>
        </row>
        <row r="169">
          <cell r="A169" t="str">
            <v>000905</v>
          </cell>
          <cell r="B169" t="str">
            <v>HERRAMIENTA MENOR</v>
          </cell>
          <cell r="C169" t="str">
            <v>DIA.</v>
          </cell>
          <cell r="D169">
            <v>5600</v>
          </cell>
        </row>
        <row r="170">
          <cell r="A170" t="str">
            <v>000906</v>
          </cell>
          <cell r="B170" t="str">
            <v>RANAS</v>
          </cell>
          <cell r="C170" t="str">
            <v>DIA.</v>
          </cell>
          <cell r="D170">
            <v>30160</v>
          </cell>
        </row>
        <row r="171">
          <cell r="A171" t="str">
            <v>000907</v>
          </cell>
          <cell r="B171" t="str">
            <v>CAMILLAS</v>
          </cell>
          <cell r="C171" t="str">
            <v>DIA.</v>
          </cell>
          <cell r="D171">
            <v>150</v>
          </cell>
        </row>
        <row r="172">
          <cell r="A172" t="str">
            <v>000908</v>
          </cell>
          <cell r="B172" t="str">
            <v>PARALES</v>
          </cell>
          <cell r="C172" t="str">
            <v>DIA.</v>
          </cell>
          <cell r="D172">
            <v>140</v>
          </cell>
        </row>
        <row r="173">
          <cell r="A173" t="str">
            <v>000909</v>
          </cell>
          <cell r="B173" t="str">
            <v>CERCHAS</v>
          </cell>
          <cell r="C173" t="str">
            <v>DIA.</v>
          </cell>
          <cell r="D173">
            <v>140</v>
          </cell>
        </row>
        <row r="174">
          <cell r="A174" t="str">
            <v>000910</v>
          </cell>
          <cell r="B174" t="str">
            <v>ANDAMIO</v>
          </cell>
          <cell r="C174" t="str">
            <v>DIA.</v>
          </cell>
          <cell r="D174">
            <v>1000</v>
          </cell>
        </row>
        <row r="175">
          <cell r="A175" t="str">
            <v>000911</v>
          </cell>
          <cell r="B175" t="str">
            <v xml:space="preserve">FORMALETA COLUMNA 30*30 </v>
          </cell>
          <cell r="C175" t="str">
            <v>DIA.</v>
          </cell>
          <cell r="D175">
            <v>12000</v>
          </cell>
        </row>
        <row r="176">
          <cell r="A176" t="str">
            <v>000912</v>
          </cell>
          <cell r="B176" t="str">
            <v>FORMALETA VIGUETA</v>
          </cell>
          <cell r="C176" t="str">
            <v>DIA.</v>
          </cell>
          <cell r="D176">
            <v>4000</v>
          </cell>
        </row>
        <row r="177">
          <cell r="A177" t="str">
            <v>000913</v>
          </cell>
          <cell r="B177" t="str">
            <v>GATOS</v>
          </cell>
          <cell r="C177" t="str">
            <v>DIA.</v>
          </cell>
          <cell r="D177">
            <v>120</v>
          </cell>
        </row>
        <row r="178">
          <cell r="A178" t="str">
            <v>000914</v>
          </cell>
          <cell r="B178" t="str">
            <v>TIJERA</v>
          </cell>
          <cell r="C178" t="str">
            <v>DIA.</v>
          </cell>
          <cell r="D178">
            <v>60</v>
          </cell>
        </row>
        <row r="179">
          <cell r="A179" t="str">
            <v>000915</v>
          </cell>
          <cell r="B179" t="str">
            <v>TACO CORTO</v>
          </cell>
          <cell r="C179" t="str">
            <v>DIA.</v>
          </cell>
          <cell r="D179">
            <v>116</v>
          </cell>
        </row>
        <row r="180">
          <cell r="A180" t="str">
            <v>000916</v>
          </cell>
          <cell r="B180" t="str">
            <v>TACO LARGO</v>
          </cell>
          <cell r="C180" t="str">
            <v>DIA.</v>
          </cell>
          <cell r="D180">
            <v>174</v>
          </cell>
        </row>
        <row r="181">
          <cell r="A181" t="str">
            <v>000917</v>
          </cell>
          <cell r="B181" t="str">
            <v>CERCHA METALICA</v>
          </cell>
          <cell r="C181" t="str">
            <v>DIA.</v>
          </cell>
          <cell r="D181">
            <v>135</v>
          </cell>
        </row>
        <row r="182">
          <cell r="A182" t="str">
            <v>000918</v>
          </cell>
          <cell r="B182" t="str">
            <v>DIAGONALES</v>
          </cell>
          <cell r="C182" t="str">
            <v>DIA.</v>
          </cell>
          <cell r="D182">
            <v>50</v>
          </cell>
        </row>
        <row r="183">
          <cell r="A183" t="str">
            <v>000919</v>
          </cell>
          <cell r="B183" t="str">
            <v>SECCIONES DE ANDAMIO</v>
          </cell>
          <cell r="C183" t="str">
            <v>DIA.</v>
          </cell>
          <cell r="D183">
            <v>650</v>
          </cell>
        </row>
        <row r="184">
          <cell r="A184" t="str">
            <v>000920</v>
          </cell>
          <cell r="B184" t="str">
            <v>BUGGY</v>
          </cell>
          <cell r="C184" t="str">
            <v>DIA.</v>
          </cell>
          <cell r="D184">
            <v>1740</v>
          </cell>
        </row>
        <row r="185">
          <cell r="A185" t="str">
            <v>000921</v>
          </cell>
          <cell r="B185" t="str">
            <v>FORMALETA</v>
          </cell>
          <cell r="C185" t="str">
            <v>MES.</v>
          </cell>
          <cell r="D185">
            <v>9800</v>
          </cell>
        </row>
        <row r="186">
          <cell r="A186" t="str">
            <v>000922</v>
          </cell>
          <cell r="B186" t="str">
            <v>CASETON EN HICOPOR</v>
          </cell>
          <cell r="C186" t="str">
            <v>M2.</v>
          </cell>
          <cell r="D186">
            <v>18000</v>
          </cell>
        </row>
        <row r="187">
          <cell r="A187" t="str">
            <v>000923</v>
          </cell>
          <cell r="B187" t="str">
            <v>VOLQUETA</v>
          </cell>
          <cell r="C187" t="str">
            <v>M3</v>
          </cell>
          <cell r="D187">
            <v>0</v>
          </cell>
        </row>
        <row r="188">
          <cell r="A188" t="str">
            <v>000924</v>
          </cell>
          <cell r="B188" t="str">
            <v>VIBROCOMPACTADOR</v>
          </cell>
          <cell r="C188" t="str">
            <v>M3</v>
          </cell>
          <cell r="D188">
            <v>0</v>
          </cell>
        </row>
        <row r="189">
          <cell r="A189" t="str">
            <v>000925</v>
          </cell>
          <cell r="B189" t="str">
            <v xml:space="preserve">CARGADOR FRONTAL </v>
          </cell>
          <cell r="C189" t="str">
            <v>M3</v>
          </cell>
          <cell r="D189">
            <v>0</v>
          </cell>
        </row>
        <row r="190">
          <cell r="A190" t="str">
            <v>000926</v>
          </cell>
          <cell r="B190" t="str">
            <v>BULDOZER</v>
          </cell>
          <cell r="C190" t="str">
            <v>DIA.</v>
          </cell>
          <cell r="D190">
            <v>0</v>
          </cell>
        </row>
        <row r="192">
          <cell r="A192" t="str">
            <v>00100</v>
          </cell>
          <cell r="B192" t="str">
            <v>MADERA</v>
          </cell>
        </row>
        <row r="193">
          <cell r="A193" t="str">
            <v>00101</v>
          </cell>
          <cell r="B193" t="str">
            <v>CHAFLAN (0.05*0.10*3.0)</v>
          </cell>
          <cell r="C193" t="str">
            <v>UND,</v>
          </cell>
          <cell r="D193">
            <v>4000</v>
          </cell>
        </row>
        <row r="194">
          <cell r="A194" t="str">
            <v>00102</v>
          </cell>
          <cell r="B194" t="str">
            <v xml:space="preserve">INMUNIZANTE DE MADERA </v>
          </cell>
          <cell r="C194" t="str">
            <v>UND,</v>
          </cell>
          <cell r="D194">
            <v>4000</v>
          </cell>
        </row>
        <row r="195">
          <cell r="A195" t="str">
            <v>00103</v>
          </cell>
          <cell r="B195" t="str">
            <v>POLIN (5*5*3)</v>
          </cell>
          <cell r="C195" t="str">
            <v>ML</v>
          </cell>
          <cell r="D195">
            <v>750</v>
          </cell>
        </row>
        <row r="196">
          <cell r="A196" t="str">
            <v>00104</v>
          </cell>
          <cell r="B196" t="str">
            <v>LISTON DE (0.25*0,04*3,0)</v>
          </cell>
          <cell r="C196" t="str">
            <v>UND,</v>
          </cell>
          <cell r="D196">
            <v>2000</v>
          </cell>
        </row>
        <row r="197">
          <cell r="A197" t="str">
            <v>00105</v>
          </cell>
          <cell r="B197" t="str">
            <v>TABLA COMUN CHAPA 3*0.30*0.02</v>
          </cell>
          <cell r="C197" t="str">
            <v>ML</v>
          </cell>
          <cell r="D197">
            <v>7000</v>
          </cell>
        </row>
        <row r="198">
          <cell r="A198" t="str">
            <v>00106</v>
          </cell>
          <cell r="B198" t="str">
            <v>LISTON DE (0.02*0,04*3,0)</v>
          </cell>
          <cell r="C198" t="str">
            <v>UND</v>
          </cell>
          <cell r="D198">
            <v>1500</v>
          </cell>
        </row>
        <row r="199">
          <cell r="A199" t="str">
            <v>00107</v>
          </cell>
          <cell r="B199" t="str">
            <v>CERCO (10*5*3)</v>
          </cell>
          <cell r="C199" t="str">
            <v>UND.</v>
          </cell>
          <cell r="D199">
            <v>6000</v>
          </cell>
        </row>
        <row r="200">
          <cell r="A200" t="str">
            <v>00108</v>
          </cell>
          <cell r="B200" t="str">
            <v>TABLA BURRA 3*0.3*0.03</v>
          </cell>
          <cell r="C200" t="str">
            <v>ML</v>
          </cell>
          <cell r="D200">
            <v>3400</v>
          </cell>
        </row>
        <row r="201">
          <cell r="A201" t="str">
            <v>00109</v>
          </cell>
          <cell r="B201" t="str">
            <v>TABLA COM. CHAP. 3*0.25*0.02</v>
          </cell>
          <cell r="C201" t="str">
            <v>ML</v>
          </cell>
          <cell r="D201">
            <v>2000</v>
          </cell>
        </row>
        <row r="202">
          <cell r="A202" t="str">
            <v>00110</v>
          </cell>
          <cell r="B202" t="str">
            <v>TABLA BURRA 3*0.25*0.03</v>
          </cell>
          <cell r="C202" t="str">
            <v>ML</v>
          </cell>
          <cell r="D202">
            <v>3000</v>
          </cell>
        </row>
        <row r="204">
          <cell r="A204" t="str">
            <v>00200</v>
          </cell>
          <cell r="B204" t="str">
            <v>REFUERZO</v>
          </cell>
        </row>
        <row r="205">
          <cell r="A205" t="str">
            <v>00201</v>
          </cell>
          <cell r="B205" t="str">
            <v xml:space="preserve">ACERO PDR-60 Corrugada </v>
          </cell>
          <cell r="C205" t="str">
            <v>KG.</v>
          </cell>
          <cell r="D205">
            <v>1835</v>
          </cell>
        </row>
        <row r="206">
          <cell r="A206" t="str">
            <v>00202</v>
          </cell>
          <cell r="B206" t="str">
            <v>ACERO A-37"</v>
          </cell>
          <cell r="C206" t="str">
            <v>KG.</v>
          </cell>
          <cell r="D206">
            <v>1900</v>
          </cell>
        </row>
        <row r="207">
          <cell r="A207" t="str">
            <v>00203</v>
          </cell>
          <cell r="B207" t="str">
            <v xml:space="preserve">ALAMBRE NEGRO Cal. 18 </v>
          </cell>
          <cell r="C207" t="str">
            <v>KG.</v>
          </cell>
          <cell r="D207">
            <v>2800</v>
          </cell>
        </row>
        <row r="208">
          <cell r="A208" t="str">
            <v>00204</v>
          </cell>
          <cell r="B208" t="str">
            <v>HOJA DE CEGUETA</v>
          </cell>
          <cell r="C208" t="str">
            <v>UND.</v>
          </cell>
          <cell r="D208">
            <v>1500</v>
          </cell>
        </row>
        <row r="209">
          <cell r="A209" t="str">
            <v>00205</v>
          </cell>
          <cell r="B209" t="str">
            <v>VARIILA DE 1/2 * 60000 (6M)</v>
          </cell>
          <cell r="C209" t="str">
            <v>ML.</v>
          </cell>
          <cell r="D209">
            <v>1800</v>
          </cell>
        </row>
        <row r="210">
          <cell r="A210" t="str">
            <v>00206</v>
          </cell>
          <cell r="B210" t="str">
            <v>VARILLA DE 12 Mil</v>
          </cell>
          <cell r="D210">
            <v>9800</v>
          </cell>
        </row>
        <row r="211">
          <cell r="A211" t="str">
            <v>00207</v>
          </cell>
          <cell r="B211" t="str">
            <v>VARILLA DE 11 Mil</v>
          </cell>
          <cell r="D211">
            <v>8800</v>
          </cell>
        </row>
        <row r="212">
          <cell r="A212" t="str">
            <v>00208</v>
          </cell>
          <cell r="B212" t="str">
            <v>HIERRO 1/4 y 3/8</v>
          </cell>
          <cell r="C212" t="str">
            <v>KG:</v>
          </cell>
          <cell r="D212">
            <v>2100</v>
          </cell>
        </row>
        <row r="213">
          <cell r="A213" t="str">
            <v>000209</v>
          </cell>
          <cell r="B213" t="str">
            <v>VARILLA 5/8 (6M)</v>
          </cell>
          <cell r="C213" t="str">
            <v>ML.</v>
          </cell>
          <cell r="D213">
            <v>2990</v>
          </cell>
        </row>
        <row r="214">
          <cell r="A214" t="str">
            <v>000210</v>
          </cell>
          <cell r="B214" t="str">
            <v>VARILLA 3/8 95mm (6M)</v>
          </cell>
          <cell r="C214" t="str">
            <v>ML.</v>
          </cell>
          <cell r="D214">
            <v>1050</v>
          </cell>
        </row>
        <row r="215">
          <cell r="A215" t="str">
            <v>000211</v>
          </cell>
          <cell r="B215" t="str">
            <v>VARILLA 3/8 90mm (6M)</v>
          </cell>
          <cell r="C215" t="str">
            <v>ML.</v>
          </cell>
          <cell r="D215">
            <v>950</v>
          </cell>
        </row>
        <row r="216">
          <cell r="A216" t="str">
            <v>000212</v>
          </cell>
          <cell r="B216" t="str">
            <v>VARILLA 3/8</v>
          </cell>
          <cell r="C216" t="str">
            <v>KG.</v>
          </cell>
          <cell r="D216">
            <v>1835</v>
          </cell>
        </row>
        <row r="217">
          <cell r="A217" t="str">
            <v>000213</v>
          </cell>
          <cell r="B217" t="str">
            <v>VARILLA 1/4</v>
          </cell>
          <cell r="C217" t="str">
            <v>KG.</v>
          </cell>
          <cell r="D217">
            <v>1835</v>
          </cell>
        </row>
        <row r="218">
          <cell r="A218" t="str">
            <v>000214</v>
          </cell>
          <cell r="B218" t="str">
            <v>CHIPA 1/4 - 3/8</v>
          </cell>
          <cell r="C218" t="str">
            <v>KIL.</v>
          </cell>
          <cell r="D218">
            <v>1920</v>
          </cell>
        </row>
        <row r="219">
          <cell r="A219" t="str">
            <v>000215</v>
          </cell>
          <cell r="B219" t="str">
            <v>VARILLA 3/4 (6M)</v>
          </cell>
          <cell r="C219" t="str">
            <v>ML.</v>
          </cell>
          <cell r="D219">
            <v>4650</v>
          </cell>
        </row>
        <row r="221">
          <cell r="A221" t="str">
            <v>00300</v>
          </cell>
          <cell r="B221" t="str">
            <v>OTROS</v>
          </cell>
        </row>
        <row r="222">
          <cell r="A222" t="str">
            <v>00301</v>
          </cell>
          <cell r="B222" t="str">
            <v>PUNTILLA</v>
          </cell>
          <cell r="C222" t="str">
            <v>LB</v>
          </cell>
          <cell r="D222">
            <v>1400</v>
          </cell>
        </row>
        <row r="223">
          <cell r="A223" t="str">
            <v>00302</v>
          </cell>
          <cell r="B223" t="str">
            <v>SILICONA TRANSPARENTE</v>
          </cell>
          <cell r="C223" t="str">
            <v>UND.</v>
          </cell>
          <cell r="D223">
            <v>5000</v>
          </cell>
        </row>
        <row r="224">
          <cell r="A224" t="str">
            <v>00303</v>
          </cell>
          <cell r="B224" t="str">
            <v>HOJA DE SEGUETA</v>
          </cell>
          <cell r="C224" t="str">
            <v>UND.</v>
          </cell>
          <cell r="D224">
            <v>2000</v>
          </cell>
        </row>
        <row r="225">
          <cell r="A225" t="str">
            <v>00304</v>
          </cell>
          <cell r="B225" t="str">
            <v>MULTI PEGA 10 KG</v>
          </cell>
          <cell r="C225" t="str">
            <v>KG.</v>
          </cell>
          <cell r="D225">
            <v>500</v>
          </cell>
        </row>
        <row r="226">
          <cell r="A226" t="str">
            <v>00305</v>
          </cell>
          <cell r="B226" t="str">
            <v>TELA CERRAMIENTO</v>
          </cell>
          <cell r="C226" t="str">
            <v>MT</v>
          </cell>
          <cell r="D226">
            <v>2400</v>
          </cell>
        </row>
        <row r="227">
          <cell r="A227" t="str">
            <v>00306</v>
          </cell>
          <cell r="B227" t="str">
            <v>MALLA CON VENA</v>
          </cell>
          <cell r="C227" t="str">
            <v>MT</v>
          </cell>
          <cell r="D227">
            <v>4800</v>
          </cell>
        </row>
        <row r="228">
          <cell r="A228" t="str">
            <v>00307</v>
          </cell>
          <cell r="B228" t="str">
            <v>CERCHA METALICA CAL 20</v>
          </cell>
          <cell r="C228" t="str">
            <v>UND.</v>
          </cell>
          <cell r="D228">
            <v>29000</v>
          </cell>
        </row>
        <row r="229">
          <cell r="A229" t="str">
            <v>00308</v>
          </cell>
          <cell r="B229" t="str">
            <v>CERCHA METALICA CAL 18</v>
          </cell>
          <cell r="C229" t="str">
            <v>UND.</v>
          </cell>
          <cell r="D229">
            <v>34000</v>
          </cell>
        </row>
        <row r="230">
          <cell r="A230" t="str">
            <v>00309</v>
          </cell>
          <cell r="B230" t="str">
            <v>PALA CON CABO Nº 2</v>
          </cell>
          <cell r="C230" t="str">
            <v>UND.</v>
          </cell>
          <cell r="D230">
            <v>10800</v>
          </cell>
        </row>
        <row r="231">
          <cell r="A231" t="str">
            <v>00310</v>
          </cell>
          <cell r="B231" t="str">
            <v>PICA CON CABO</v>
          </cell>
          <cell r="C231" t="str">
            <v>UND.</v>
          </cell>
          <cell r="D231">
            <v>14000</v>
          </cell>
        </row>
        <row r="232">
          <cell r="A232" t="str">
            <v>00311</v>
          </cell>
          <cell r="B232" t="str">
            <v>BALDE DE CONSTRUCCION</v>
          </cell>
          <cell r="C232" t="str">
            <v>UND.</v>
          </cell>
          <cell r="D232">
            <v>2300</v>
          </cell>
        </row>
        <row r="233">
          <cell r="A233" t="str">
            <v>00312</v>
          </cell>
          <cell r="B233" t="str">
            <v>CERRADURA YALE</v>
          </cell>
          <cell r="C233" t="str">
            <v>UND.</v>
          </cell>
          <cell r="D233">
            <v>36500</v>
          </cell>
        </row>
        <row r="234">
          <cell r="A234" t="str">
            <v>00313</v>
          </cell>
          <cell r="B234" t="str">
            <v>ALAMBRE N- 8</v>
          </cell>
          <cell r="C234" t="str">
            <v>ML</v>
          </cell>
          <cell r="D234">
            <v>850</v>
          </cell>
        </row>
        <row r="235">
          <cell r="A235" t="str">
            <v>00314</v>
          </cell>
          <cell r="B235" t="str">
            <v>ALAMBRE N- 10</v>
          </cell>
          <cell r="C235" t="str">
            <v>ML</v>
          </cell>
          <cell r="D235">
            <v>600</v>
          </cell>
        </row>
        <row r="236">
          <cell r="A236" t="str">
            <v>00315</v>
          </cell>
          <cell r="B236" t="str">
            <v>ALAMBRE N - 12</v>
          </cell>
          <cell r="C236" t="str">
            <v>ML</v>
          </cell>
          <cell r="D236">
            <v>400</v>
          </cell>
        </row>
        <row r="237">
          <cell r="A237" t="str">
            <v>00316</v>
          </cell>
          <cell r="B237" t="str">
            <v>ALAMBRE N - 14</v>
          </cell>
          <cell r="C237" t="str">
            <v>ML</v>
          </cell>
          <cell r="D237">
            <v>300</v>
          </cell>
        </row>
        <row r="238">
          <cell r="A238" t="str">
            <v>00317</v>
          </cell>
          <cell r="B238" t="str">
            <v>PLAFON</v>
          </cell>
          <cell r="C238" t="str">
            <v>UND</v>
          </cell>
          <cell r="D238">
            <v>1200</v>
          </cell>
        </row>
        <row r="239">
          <cell r="A239" t="str">
            <v>00318</v>
          </cell>
          <cell r="B239" t="str">
            <v>CAJILLA OCTAGONAL</v>
          </cell>
          <cell r="C239" t="str">
            <v>UND</v>
          </cell>
          <cell r="D239">
            <v>600</v>
          </cell>
        </row>
        <row r="240">
          <cell r="A240" t="str">
            <v>00319</v>
          </cell>
          <cell r="B240" t="str">
            <v>CAJILLA 5800</v>
          </cell>
          <cell r="C240" t="str">
            <v>UND</v>
          </cell>
          <cell r="D240">
            <v>600</v>
          </cell>
        </row>
        <row r="241">
          <cell r="A241" t="str">
            <v>00320</v>
          </cell>
          <cell r="B241" t="str">
            <v>TUBO PVC 1/2" 4 M</v>
          </cell>
          <cell r="C241" t="str">
            <v>UND</v>
          </cell>
          <cell r="D241">
            <v>2400</v>
          </cell>
        </row>
        <row r="242">
          <cell r="A242" t="str">
            <v>00321</v>
          </cell>
          <cell r="B242" t="str">
            <v>CAJILLA CONTADOR</v>
          </cell>
          <cell r="C242" t="str">
            <v>UND</v>
          </cell>
          <cell r="D242">
            <v>24000</v>
          </cell>
        </row>
        <row r="243">
          <cell r="A243" t="str">
            <v>00322</v>
          </cell>
          <cell r="B243" t="str">
            <v>CAJA DE DOS TACOS</v>
          </cell>
          <cell r="C243" t="str">
            <v>UND</v>
          </cell>
          <cell r="D243">
            <v>5000</v>
          </cell>
        </row>
        <row r="244">
          <cell r="A244" t="str">
            <v>00323</v>
          </cell>
          <cell r="B244" t="str">
            <v>CAJA DE 4 TACOS</v>
          </cell>
          <cell r="C244" t="str">
            <v>UND</v>
          </cell>
          <cell r="D244">
            <v>8900</v>
          </cell>
        </row>
        <row r="245">
          <cell r="A245" t="str">
            <v>00324</v>
          </cell>
          <cell r="B245" t="str">
            <v>INTERRUPTOR SENCILLO</v>
          </cell>
          <cell r="C245" t="str">
            <v>UND</v>
          </cell>
          <cell r="D245">
            <v>0</v>
          </cell>
        </row>
        <row r="246">
          <cell r="A246" t="str">
            <v>00325</v>
          </cell>
          <cell r="B246" t="str">
            <v>TOMA SENCILLO AMERICANO</v>
          </cell>
          <cell r="C246" t="str">
            <v>UND</v>
          </cell>
          <cell r="D246">
            <v>0</v>
          </cell>
        </row>
        <row r="247">
          <cell r="A247" t="str">
            <v>00326</v>
          </cell>
          <cell r="B247" t="str">
            <v>ADAPTADOR TERMINAL COND. 1/2"</v>
          </cell>
          <cell r="C247" t="str">
            <v>UND</v>
          </cell>
          <cell r="D247">
            <v>0</v>
          </cell>
        </row>
        <row r="248">
          <cell r="A248" t="str">
            <v>00327</v>
          </cell>
          <cell r="B248" t="str">
            <v>CAJA SENCILLA</v>
          </cell>
          <cell r="C248" t="str">
            <v>UND</v>
          </cell>
          <cell r="D248">
            <v>0</v>
          </cell>
        </row>
        <row r="249">
          <cell r="A249" t="str">
            <v>00328</v>
          </cell>
          <cell r="B249" t="str">
            <v>TAPON 3" PVC</v>
          </cell>
          <cell r="C249" t="str">
            <v>UND</v>
          </cell>
          <cell r="D249">
            <v>7000</v>
          </cell>
        </row>
        <row r="250">
          <cell r="A250" t="str">
            <v>00329</v>
          </cell>
          <cell r="B250" t="str">
            <v>VARILLA 120 3" COB COB</v>
          </cell>
          <cell r="C250" t="str">
            <v>UND</v>
          </cell>
          <cell r="D250">
            <v>28000</v>
          </cell>
        </row>
        <row r="251">
          <cell r="A251" t="str">
            <v>00330</v>
          </cell>
          <cell r="B251" t="str">
            <v>TACO SE</v>
          </cell>
          <cell r="C251" t="str">
            <v>UND</v>
          </cell>
          <cell r="D251">
            <v>6800</v>
          </cell>
        </row>
        <row r="252">
          <cell r="A252" t="str">
            <v>00331</v>
          </cell>
          <cell r="B252" t="str">
            <v>TACO SA</v>
          </cell>
          <cell r="C252" t="str">
            <v>UND</v>
          </cell>
          <cell r="D252">
            <v>9400</v>
          </cell>
        </row>
        <row r="253">
          <cell r="A253" t="str">
            <v>00332</v>
          </cell>
          <cell r="B253" t="str">
            <v>TUBO GALV. 3/4" 3M</v>
          </cell>
          <cell r="C253" t="str">
            <v>UND</v>
          </cell>
          <cell r="D253">
            <v>0</v>
          </cell>
        </row>
        <row r="254">
          <cell r="A254" t="str">
            <v>00333</v>
          </cell>
          <cell r="B254" t="str">
            <v>CAPACETE 3/4</v>
          </cell>
          <cell r="C254" t="str">
            <v>UND</v>
          </cell>
          <cell r="D254">
            <v>0</v>
          </cell>
        </row>
        <row r="255">
          <cell r="A255" t="str">
            <v>00334</v>
          </cell>
          <cell r="B255" t="str">
            <v>TACOS TERMOMG. UNIPOL. 30A</v>
          </cell>
          <cell r="C255" t="str">
            <v>UND</v>
          </cell>
          <cell r="D255">
            <v>0</v>
          </cell>
        </row>
        <row r="256">
          <cell r="A256" t="str">
            <v>00335</v>
          </cell>
          <cell r="B256" t="str">
            <v>TOMA DOBLE</v>
          </cell>
          <cell r="C256" t="str">
            <v>UND</v>
          </cell>
          <cell r="D256">
            <v>0</v>
          </cell>
        </row>
        <row r="257">
          <cell r="A257" t="str">
            <v>00336</v>
          </cell>
          <cell r="B257" t="str">
            <v>CAJILLA 4600</v>
          </cell>
          <cell r="C257" t="str">
            <v>UND</v>
          </cell>
          <cell r="D257">
            <v>0</v>
          </cell>
        </row>
        <row r="258">
          <cell r="A258" t="str">
            <v>00337</v>
          </cell>
          <cell r="B258" t="str">
            <v>VARILLA COPEL WELL</v>
          </cell>
          <cell r="C258" t="str">
            <v>UND</v>
          </cell>
          <cell r="D258">
            <v>0</v>
          </cell>
        </row>
        <row r="259">
          <cell r="A259" t="str">
            <v>00338</v>
          </cell>
          <cell r="B259" t="str">
            <v>TAPON REVISION</v>
          </cell>
          <cell r="C259" t="str">
            <v>UND</v>
          </cell>
          <cell r="D259">
            <v>0</v>
          </cell>
        </row>
        <row r="260">
          <cell r="A260" t="str">
            <v>00339</v>
          </cell>
          <cell r="B260" t="str">
            <v>ALAMBRE DESNUDO</v>
          </cell>
          <cell r="C260" t="str">
            <v>ML</v>
          </cell>
          <cell r="D260">
            <v>0</v>
          </cell>
        </row>
        <row r="262">
          <cell r="A262" t="str">
            <v>00400</v>
          </cell>
          <cell r="B262" t="str">
            <v>CARPINTERIA DE MADERA</v>
          </cell>
        </row>
        <row r="263">
          <cell r="A263" t="str">
            <v>00401</v>
          </cell>
          <cell r="B263" t="str">
            <v>CLOSETS (0,6*2,5*2)</v>
          </cell>
          <cell r="C263" t="str">
            <v>UND</v>
          </cell>
          <cell r="D263">
            <v>400000</v>
          </cell>
        </row>
        <row r="264">
          <cell r="A264" t="str">
            <v>00402</v>
          </cell>
          <cell r="B264" t="str">
            <v xml:space="preserve">PUERTA </v>
          </cell>
          <cell r="C264" t="str">
            <v>UND</v>
          </cell>
          <cell r="D264">
            <v>120000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Set>
  </externalBook>
</externalLink>
</file>

<file path=xl/externalLinks/externalLink2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NALISIS RESUMIDOS"/>
      <sheetName val="ELECTRICAS-HIDROSANIT"/>
      <sheetName val="CARPIN- METALICA - MADERA ALUMI"/>
      <sheetName val="MAMPOSTERIA ESTRUCTURA"/>
      <sheetName val="ANALISIS PRELIMINARES DEMOLICIO"/>
      <sheetName val="ANALISIS MOVIMIENTO -CIMIENTO"/>
      <sheetName val="ENCHAPES-PISOS"/>
      <sheetName val="EXTRIORES Y OTROS"/>
      <sheetName val="PAÑETES-CUBIERTA"/>
      <sheetName val="APARATOS. EMPRAD-PINTURA"/>
      <sheetName val="ANALISIS BASICOS"/>
      <sheetName val="MANO DE OBRA Y CUADRILLAS"/>
      <sheetName val="LISTADO DE MATERIALES"/>
      <sheetName val="ROTULOS"/>
      <sheetName val="Hoja1"/>
    </sheetNames>
    <sheetDataSet>
      <sheetData sheetId="0"/>
      <sheetData sheetId="1">
        <row r="40">
          <cell r="C40" t="str">
            <v>ML</v>
          </cell>
        </row>
        <row r="41">
          <cell r="C41" t="str">
            <v>ML</v>
          </cell>
        </row>
        <row r="175">
          <cell r="C175" t="str">
            <v>ML</v>
          </cell>
        </row>
        <row r="176">
          <cell r="C176" t="str">
            <v>ML</v>
          </cell>
        </row>
        <row r="178">
          <cell r="C178" t="str">
            <v>ML</v>
          </cell>
        </row>
        <row r="180">
          <cell r="C180" t="str">
            <v>ML</v>
          </cell>
        </row>
        <row r="183">
          <cell r="C183" t="str">
            <v>ML</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2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JNL JUNE"/>
      <sheetName val="MMH WORKINGS"/>
      <sheetName val="MMJV B-S"/>
      <sheetName val="June00"/>
      <sheetName val="May00"/>
      <sheetName val="MMH"/>
      <sheetName val="Sheet6"/>
      <sheetName val="Sheet3"/>
      <sheetName val="Sheet4"/>
      <sheetName val="Sheet5"/>
      <sheetName val="Sheet7"/>
      <sheetName val="Sheet8"/>
      <sheetName val="Sheet9"/>
      <sheetName val="Sheet10"/>
      <sheetName val="Equipment Hours TODOS"/>
    </sheetNames>
    <sheetDataSet>
      <sheetData sheetId="0" refreshError="1"/>
      <sheetData sheetId="1" refreshError="1">
        <row r="3">
          <cell r="A3" t="str">
            <v>JVBS1015</v>
          </cell>
        </row>
        <row r="4">
          <cell r="A4" t="str">
            <v>JVBS1077</v>
          </cell>
        </row>
        <row r="5">
          <cell r="A5" t="str">
            <v>JVBS1079</v>
          </cell>
        </row>
        <row r="6">
          <cell r="A6" t="str">
            <v>JVBS1080</v>
          </cell>
        </row>
        <row r="7">
          <cell r="A7" t="str">
            <v>JVBS1122</v>
          </cell>
        </row>
        <row r="8">
          <cell r="A8" t="str">
            <v>JVBS1227</v>
          </cell>
        </row>
        <row r="9">
          <cell r="A9" t="str">
            <v>JVBS1140</v>
          </cell>
        </row>
        <row r="10">
          <cell r="A10" t="str">
            <v>JVBS1145</v>
          </cell>
        </row>
        <row r="11">
          <cell r="A11" t="str">
            <v>JVBS1205</v>
          </cell>
        </row>
        <row r="12">
          <cell r="A12" t="str">
            <v>JVBS1207</v>
          </cell>
        </row>
        <row r="13">
          <cell r="A13" t="str">
            <v>JVBS1208</v>
          </cell>
        </row>
        <row r="14">
          <cell r="A14" t="str">
            <v>JVBS1209</v>
          </cell>
        </row>
        <row r="15">
          <cell r="A15" t="str">
            <v>JVBS1210</v>
          </cell>
        </row>
        <row r="16">
          <cell r="A16" t="str">
            <v>JVBS1211</v>
          </cell>
        </row>
        <row r="17">
          <cell r="A17" t="str">
            <v>JVBS1213</v>
          </cell>
        </row>
        <row r="18">
          <cell r="A18" t="str">
            <v>JVBS1214</v>
          </cell>
        </row>
        <row r="19">
          <cell r="A19" t="str">
            <v>JVBS1215</v>
          </cell>
        </row>
        <row r="20">
          <cell r="A20" t="str">
            <v>JVBS1216</v>
          </cell>
        </row>
        <row r="21">
          <cell r="A21" t="str">
            <v>JVBS1230</v>
          </cell>
        </row>
        <row r="22">
          <cell r="A22" t="str">
            <v>JVBS1231</v>
          </cell>
        </row>
        <row r="23">
          <cell r="A23" t="str">
            <v>JVBS1232</v>
          </cell>
        </row>
        <row r="24">
          <cell r="A24" t="str">
            <v>JVBS1234</v>
          </cell>
        </row>
        <row r="25">
          <cell r="A25" t="str">
            <v>JVBS1235</v>
          </cell>
        </row>
        <row r="26">
          <cell r="A26" t="str">
            <v>JVBS1236</v>
          </cell>
        </row>
        <row r="27">
          <cell r="A27" t="str">
            <v>JVBS1237</v>
          </cell>
        </row>
        <row r="28">
          <cell r="A28" t="str">
            <v>JVBS1238</v>
          </cell>
        </row>
        <row r="29">
          <cell r="A29" t="str">
            <v>JVBS1240</v>
          </cell>
        </row>
        <row r="30">
          <cell r="A30" t="str">
            <v>JVBS1242</v>
          </cell>
        </row>
        <row r="31">
          <cell r="A31" t="str">
            <v>JVBS1243</v>
          </cell>
        </row>
        <row r="32">
          <cell r="A32" t="str">
            <v>JVBS1244</v>
          </cell>
        </row>
        <row r="33">
          <cell r="A33" t="str">
            <v>JVBS1245</v>
          </cell>
        </row>
        <row r="34">
          <cell r="A34" t="str">
            <v>JVBS1246</v>
          </cell>
        </row>
        <row r="35">
          <cell r="A35" t="str">
            <v>JVBS1247</v>
          </cell>
        </row>
        <row r="36">
          <cell r="A36" t="str">
            <v>JVBS1248</v>
          </cell>
        </row>
        <row r="37">
          <cell r="A37" t="str">
            <v>JVBS1249</v>
          </cell>
        </row>
        <row r="38">
          <cell r="A38" t="str">
            <v>JVBS1250</v>
          </cell>
        </row>
        <row r="39">
          <cell r="A39" t="str">
            <v>JVBS1251</v>
          </cell>
        </row>
        <row r="40">
          <cell r="A40" t="str">
            <v>JVBS1254</v>
          </cell>
        </row>
        <row r="41">
          <cell r="A41" t="str">
            <v>JVBS1255</v>
          </cell>
        </row>
        <row r="42">
          <cell r="A42" t="str">
            <v>JVBS1256</v>
          </cell>
        </row>
        <row r="43">
          <cell r="A43" t="str">
            <v>JVBS1257</v>
          </cell>
        </row>
        <row r="44">
          <cell r="A44" t="str">
            <v>JVBS1260</v>
          </cell>
        </row>
        <row r="45">
          <cell r="A45" t="str">
            <v>JVBS1261</v>
          </cell>
        </row>
        <row r="46">
          <cell r="A46" t="str">
            <v>JVBS1263</v>
          </cell>
        </row>
        <row r="47">
          <cell r="A47" t="str">
            <v>JVBS1264</v>
          </cell>
        </row>
        <row r="48">
          <cell r="A48" t="str">
            <v>JVBS1265</v>
          </cell>
        </row>
        <row r="49">
          <cell r="A49" t="str">
            <v>JVBS1266</v>
          </cell>
        </row>
        <row r="50">
          <cell r="A50" t="str">
            <v>JVBS1267</v>
          </cell>
        </row>
        <row r="51">
          <cell r="A51" t="str">
            <v>JVBS1269</v>
          </cell>
        </row>
        <row r="52">
          <cell r="A52" t="str">
            <v>JVBS1270</v>
          </cell>
        </row>
        <row r="53">
          <cell r="A53" t="str">
            <v>JVBS1271</v>
          </cell>
        </row>
        <row r="54">
          <cell r="A54" t="str">
            <v>JVBS1276</v>
          </cell>
        </row>
        <row r="55">
          <cell r="A55" t="str">
            <v>JVBS1277</v>
          </cell>
        </row>
        <row r="56">
          <cell r="A56" t="str">
            <v>JVBS1278</v>
          </cell>
        </row>
        <row r="57">
          <cell r="A57" t="str">
            <v>JVBS1279</v>
          </cell>
        </row>
        <row r="58">
          <cell r="A58" t="str">
            <v>JVBS1281</v>
          </cell>
        </row>
        <row r="59">
          <cell r="A59" t="str">
            <v>JVBS1283</v>
          </cell>
        </row>
        <row r="60">
          <cell r="A60" t="str">
            <v>JVBS1285</v>
          </cell>
        </row>
        <row r="61">
          <cell r="A61" t="str">
            <v>JVBS1286</v>
          </cell>
        </row>
        <row r="62">
          <cell r="A62" t="str">
            <v>JVBS1287</v>
          </cell>
        </row>
        <row r="63">
          <cell r="A63" t="str">
            <v>JVBS1290</v>
          </cell>
        </row>
        <row r="64">
          <cell r="A64" t="str">
            <v>JVBS1291</v>
          </cell>
        </row>
        <row r="65">
          <cell r="A65" t="str">
            <v>JVBS1292</v>
          </cell>
        </row>
        <row r="66">
          <cell r="A66" t="str">
            <v>JVBS1293</v>
          </cell>
        </row>
        <row r="67">
          <cell r="A67" t="str">
            <v>JVBS1294</v>
          </cell>
        </row>
        <row r="68">
          <cell r="A68" t="str">
            <v>JVBS1325</v>
          </cell>
        </row>
        <row r="69">
          <cell r="A69" t="str">
            <v>JVBS1330</v>
          </cell>
        </row>
        <row r="70">
          <cell r="A70" t="str">
            <v>JVBS1340</v>
          </cell>
        </row>
        <row r="71">
          <cell r="A71" t="str">
            <v>JVBS1345</v>
          </cell>
        </row>
        <row r="72">
          <cell r="A72" t="str">
            <v>JVBS1350</v>
          </cell>
        </row>
        <row r="73">
          <cell r="A73" t="str">
            <v>JVBS1360</v>
          </cell>
        </row>
        <row r="74">
          <cell r="A74" t="str">
            <v>JVBS1360</v>
          </cell>
        </row>
        <row r="75">
          <cell r="A75" t="str">
            <v>JVBS1361</v>
          </cell>
        </row>
        <row r="76">
          <cell r="A76" t="str">
            <v>JVBS1370</v>
          </cell>
        </row>
        <row r="77">
          <cell r="A77" t="str">
            <v>JVBS1371</v>
          </cell>
        </row>
        <row r="78">
          <cell r="A78" t="str">
            <v>JVBS1372</v>
          </cell>
        </row>
        <row r="79">
          <cell r="A79" t="str">
            <v>JVBS1405</v>
          </cell>
        </row>
        <row r="80">
          <cell r="A80" t="str">
            <v>JVBS1415</v>
          </cell>
        </row>
        <row r="81">
          <cell r="A81" t="str">
            <v>JVBS1420</v>
          </cell>
        </row>
        <row r="82">
          <cell r="A82" t="str">
            <v>JVBS1425</v>
          </cell>
        </row>
        <row r="83">
          <cell r="A83" t="str">
            <v>JVBS1430</v>
          </cell>
        </row>
        <row r="84">
          <cell r="A84" t="str">
            <v>JVBS1435</v>
          </cell>
        </row>
        <row r="85">
          <cell r="A85" t="str">
            <v>JVBS1440</v>
          </cell>
        </row>
        <row r="86">
          <cell r="A86" t="str">
            <v>JVBS1450</v>
          </cell>
        </row>
        <row r="87">
          <cell r="A87" t="str">
            <v>JVBS1460</v>
          </cell>
        </row>
        <row r="88">
          <cell r="A88" t="str">
            <v>JVBS1463</v>
          </cell>
        </row>
        <row r="89">
          <cell r="A89" t="str">
            <v>JVBS1464</v>
          </cell>
        </row>
        <row r="90">
          <cell r="A90" t="str">
            <v>JVBS1465</v>
          </cell>
        </row>
        <row r="91">
          <cell r="A91" t="str">
            <v>JVBS1466</v>
          </cell>
        </row>
        <row r="92">
          <cell r="A92" t="str">
            <v>JVBS1476</v>
          </cell>
        </row>
        <row r="93">
          <cell r="A93" t="str">
            <v>JVBS1480</v>
          </cell>
        </row>
        <row r="94">
          <cell r="A94" t="str">
            <v>JVBS1490</v>
          </cell>
        </row>
        <row r="95">
          <cell r="A95" t="str">
            <v>JVBS1505</v>
          </cell>
        </row>
        <row r="96">
          <cell r="A96" t="str">
            <v>JVBS1510</v>
          </cell>
        </row>
        <row r="97">
          <cell r="A97" t="str">
            <v>JVBS1520</v>
          </cell>
        </row>
        <row r="98">
          <cell r="A98" t="str">
            <v>JVBS1570</v>
          </cell>
        </row>
        <row r="99">
          <cell r="A99" t="str">
            <v>JVBS1575</v>
          </cell>
        </row>
        <row r="100">
          <cell r="A100" t="str">
            <v>JVBS1600</v>
          </cell>
        </row>
        <row r="101">
          <cell r="A101" t="str">
            <v>JVBS1601</v>
          </cell>
        </row>
        <row r="102">
          <cell r="A102" t="str">
            <v>JVBS1605</v>
          </cell>
        </row>
        <row r="103">
          <cell r="A103" t="str">
            <v>JVBS1610</v>
          </cell>
        </row>
        <row r="104">
          <cell r="A104" t="str">
            <v>JVBS1615</v>
          </cell>
        </row>
        <row r="105">
          <cell r="A105" t="str">
            <v>JVBS1620</v>
          </cell>
        </row>
        <row r="106">
          <cell r="A106" t="str">
            <v>JVBS1622</v>
          </cell>
        </row>
        <row r="107">
          <cell r="A107" t="str">
            <v>JVBS1640</v>
          </cell>
        </row>
        <row r="108">
          <cell r="A108" t="str">
            <v>JVBS1641</v>
          </cell>
        </row>
        <row r="109">
          <cell r="A109" t="str">
            <v>JVBS1650</v>
          </cell>
        </row>
        <row r="110">
          <cell r="A110" t="str">
            <v>JVBS1651</v>
          </cell>
        </row>
        <row r="111">
          <cell r="A111" t="str">
            <v>JVBS1655</v>
          </cell>
        </row>
        <row r="112">
          <cell r="A112" t="str">
            <v>JVBS1656</v>
          </cell>
        </row>
        <row r="113">
          <cell r="A113" t="str">
            <v>JVBS1660</v>
          </cell>
        </row>
        <row r="114">
          <cell r="A114" t="str">
            <v>JVBS1670</v>
          </cell>
        </row>
        <row r="115">
          <cell r="A115" t="str">
            <v>JVBS1671</v>
          </cell>
        </row>
        <row r="116">
          <cell r="A116" t="str">
            <v>JVBS1675</v>
          </cell>
        </row>
        <row r="117">
          <cell r="A117" t="str">
            <v>JVBS1690</v>
          </cell>
        </row>
        <row r="118">
          <cell r="A118" t="str">
            <v>JVBS1800</v>
          </cell>
        </row>
        <row r="119">
          <cell r="A119" t="str">
            <v>JVBS1810</v>
          </cell>
        </row>
        <row r="120">
          <cell r="A120" t="str">
            <v>JVBS1811</v>
          </cell>
        </row>
        <row r="121">
          <cell r="A121" t="str">
            <v>JVBS1820</v>
          </cell>
        </row>
        <row r="122">
          <cell r="A122" t="str">
            <v>JVBS1825</v>
          </cell>
        </row>
        <row r="123">
          <cell r="A123" t="str">
            <v>JVBS1903</v>
          </cell>
        </row>
        <row r="124">
          <cell r="A124" t="str">
            <v>JVBS1904</v>
          </cell>
        </row>
        <row r="125">
          <cell r="A125" t="str">
            <v>JVBS1905</v>
          </cell>
        </row>
        <row r="126">
          <cell r="A126" t="str">
            <v>JVBS1906</v>
          </cell>
        </row>
        <row r="127">
          <cell r="A127" t="str">
            <v>JVBS1909</v>
          </cell>
        </row>
        <row r="128">
          <cell r="A128" t="str">
            <v>JVBS1910</v>
          </cell>
        </row>
        <row r="129">
          <cell r="A129" t="str">
            <v>JVBS1913</v>
          </cell>
        </row>
        <row r="130">
          <cell r="A130" t="str">
            <v>JVBS1916</v>
          </cell>
        </row>
        <row r="131">
          <cell r="A131" t="str">
            <v>JVBS1918</v>
          </cell>
        </row>
        <row r="132">
          <cell r="A132" t="str">
            <v>JVBS1919</v>
          </cell>
        </row>
        <row r="133">
          <cell r="A133" t="str">
            <v>JVBS1920</v>
          </cell>
        </row>
        <row r="134">
          <cell r="A134" t="str">
            <v>JVBS1923</v>
          </cell>
        </row>
        <row r="135">
          <cell r="A135" t="str">
            <v>JVBS1925</v>
          </cell>
        </row>
        <row r="136">
          <cell r="A136" t="str">
            <v>JVBS1928</v>
          </cell>
        </row>
        <row r="137">
          <cell r="A137" t="str">
            <v>JVBS1929</v>
          </cell>
        </row>
        <row r="138">
          <cell r="A138" t="str">
            <v>JVBS1930</v>
          </cell>
        </row>
        <row r="139">
          <cell r="A139" t="str">
            <v>JVBS1933</v>
          </cell>
        </row>
        <row r="140">
          <cell r="A140" t="str">
            <v>JVBS1934</v>
          </cell>
        </row>
        <row r="141">
          <cell r="A141" t="str">
            <v>JVBS1935</v>
          </cell>
        </row>
        <row r="142">
          <cell r="A142" t="str">
            <v>JVBS1939</v>
          </cell>
        </row>
        <row r="143">
          <cell r="A143" t="str">
            <v>JVBS1942</v>
          </cell>
        </row>
        <row r="144">
          <cell r="A144" t="str">
            <v>JVBS1943</v>
          </cell>
        </row>
        <row r="145">
          <cell r="A145" t="str">
            <v>JVBS1945</v>
          </cell>
        </row>
        <row r="146">
          <cell r="A146" t="str">
            <v>JVBS1947</v>
          </cell>
        </row>
        <row r="147">
          <cell r="A147" t="str">
            <v>JVBS1948</v>
          </cell>
        </row>
        <row r="148">
          <cell r="A148" t="str">
            <v>JVBS1949</v>
          </cell>
        </row>
        <row r="149">
          <cell r="A149" t="str">
            <v>JVBS1950</v>
          </cell>
        </row>
        <row r="150">
          <cell r="A150" t="str">
            <v>JVBS1951</v>
          </cell>
        </row>
        <row r="151">
          <cell r="A151" t="str">
            <v>JVBS1952</v>
          </cell>
        </row>
        <row r="152">
          <cell r="A152" t="str">
            <v>JVBS1954</v>
          </cell>
        </row>
        <row r="153">
          <cell r="A153" t="str">
            <v>JVBS1955</v>
          </cell>
        </row>
        <row r="154">
          <cell r="A154" t="str">
            <v>JVBS1957</v>
          </cell>
        </row>
        <row r="155">
          <cell r="A155" t="str">
            <v>JVBS1958</v>
          </cell>
        </row>
        <row r="156">
          <cell r="A156" t="str">
            <v>JVBS1959</v>
          </cell>
        </row>
        <row r="157">
          <cell r="A157" t="str">
            <v>JVBS1963</v>
          </cell>
        </row>
        <row r="158">
          <cell r="A158" t="str">
            <v>JVBS1969</v>
          </cell>
        </row>
        <row r="159">
          <cell r="A159" t="str">
            <v>JVBS1976</v>
          </cell>
        </row>
        <row r="160">
          <cell r="A160" t="str">
            <v>JVBS1999</v>
          </cell>
        </row>
        <row r="161">
          <cell r="A161" t="str">
            <v>JVBS2119</v>
          </cell>
        </row>
        <row r="162">
          <cell r="A162" t="str">
            <v>JVBS2210</v>
          </cell>
        </row>
        <row r="163">
          <cell r="A163" t="str">
            <v>JVBS2215</v>
          </cell>
        </row>
        <row r="164">
          <cell r="A164" t="str">
            <v>JVBS2505</v>
          </cell>
        </row>
        <row r="165">
          <cell r="A165" t="str">
            <v>JVBS2510</v>
          </cell>
        </row>
        <row r="166">
          <cell r="A166" t="str">
            <v>JVBS2550</v>
          </cell>
        </row>
        <row r="167">
          <cell r="A167" t="str">
            <v>JVBS2612</v>
          </cell>
        </row>
        <row r="168">
          <cell r="A168" t="str">
            <v>JVBS2614</v>
          </cell>
        </row>
        <row r="169">
          <cell r="A169" t="str">
            <v>JVBS2615</v>
          </cell>
        </row>
        <row r="170">
          <cell r="A170" t="str">
            <v>JVBS2620</v>
          </cell>
        </row>
        <row r="171">
          <cell r="A171" t="str">
            <v>JVBS2625</v>
          </cell>
        </row>
        <row r="172">
          <cell r="A172" t="str">
            <v>JVBS2630</v>
          </cell>
        </row>
        <row r="173">
          <cell r="A173" t="str">
            <v>JVBS2639</v>
          </cell>
        </row>
        <row r="174">
          <cell r="A174" t="str">
            <v>JVBS2650</v>
          </cell>
        </row>
        <row r="175">
          <cell r="A175" t="str">
            <v>JVBS2651</v>
          </cell>
        </row>
        <row r="176">
          <cell r="A176" t="str">
            <v>JVBS2652</v>
          </cell>
        </row>
        <row r="177">
          <cell r="A177" t="str">
            <v>JVBS2653</v>
          </cell>
        </row>
        <row r="178">
          <cell r="A178" t="str">
            <v>JVBS2654</v>
          </cell>
        </row>
        <row r="179">
          <cell r="A179" t="str">
            <v>JVBS2655</v>
          </cell>
        </row>
        <row r="180">
          <cell r="A180" t="str">
            <v>JVBS2656</v>
          </cell>
        </row>
        <row r="181">
          <cell r="A181" t="str">
            <v>JVBS2658</v>
          </cell>
        </row>
        <row r="182">
          <cell r="A182" t="str">
            <v>JVBS2660</v>
          </cell>
        </row>
        <row r="183">
          <cell r="A183" t="str">
            <v>JVBS2661</v>
          </cell>
        </row>
        <row r="184">
          <cell r="A184" t="str">
            <v>JVBS2662</v>
          </cell>
        </row>
        <row r="185">
          <cell r="A185" t="str">
            <v>JVBS2663</v>
          </cell>
        </row>
        <row r="186">
          <cell r="A186" t="str">
            <v>JVBS2665</v>
          </cell>
        </row>
        <row r="187">
          <cell r="A187" t="str">
            <v>JVBS2666</v>
          </cell>
        </row>
        <row r="188">
          <cell r="A188" t="str">
            <v>JVBS2668</v>
          </cell>
        </row>
        <row r="189">
          <cell r="A189" t="str">
            <v>JVBS2669</v>
          </cell>
        </row>
        <row r="190">
          <cell r="A190" t="str">
            <v>JVBS2670</v>
          </cell>
        </row>
        <row r="191">
          <cell r="A191" t="str">
            <v>JVBS2689</v>
          </cell>
        </row>
        <row r="192">
          <cell r="A192" t="str">
            <v>JVBS2699</v>
          </cell>
        </row>
        <row r="193">
          <cell r="A193" t="str">
            <v>JVBS2703</v>
          </cell>
        </row>
        <row r="194">
          <cell r="A194" t="str">
            <v>JVBS2704</v>
          </cell>
        </row>
        <row r="195">
          <cell r="A195" t="str">
            <v>JVBS2705</v>
          </cell>
        </row>
        <row r="196">
          <cell r="A196" t="str">
            <v>JVBS2707</v>
          </cell>
        </row>
        <row r="197">
          <cell r="A197" t="str">
            <v>JVBS2708</v>
          </cell>
        </row>
        <row r="198">
          <cell r="A198" t="str">
            <v>JVBS2714</v>
          </cell>
        </row>
        <row r="199">
          <cell r="A199" t="str">
            <v>JVBS2716</v>
          </cell>
        </row>
        <row r="200">
          <cell r="A200" t="str">
            <v>JVBS2733</v>
          </cell>
        </row>
        <row r="201">
          <cell r="A201" t="str">
            <v>JVBS2735</v>
          </cell>
        </row>
        <row r="202">
          <cell r="A202" t="str">
            <v>JVBS2738</v>
          </cell>
        </row>
        <row r="203">
          <cell r="A203" t="str">
            <v>JVBS2740</v>
          </cell>
        </row>
        <row r="204">
          <cell r="A204" t="str">
            <v>JVBS2775</v>
          </cell>
        </row>
        <row r="205">
          <cell r="A205" t="str">
            <v>JVBS2795</v>
          </cell>
        </row>
        <row r="206">
          <cell r="A206" t="str">
            <v>JVBS3105</v>
          </cell>
        </row>
        <row r="207">
          <cell r="A207" t="str">
            <v>JVBS3106</v>
          </cell>
        </row>
        <row r="208">
          <cell r="A208" t="str">
            <v>JVBS3121</v>
          </cell>
        </row>
        <row r="209">
          <cell r="A209" t="str">
            <v>JVBS3130</v>
          </cell>
        </row>
        <row r="210">
          <cell r="A210" t="str">
            <v>JVBS3135</v>
          </cell>
        </row>
        <row r="211">
          <cell r="A211" t="str">
            <v>JVBS3136</v>
          </cell>
        </row>
        <row r="212">
          <cell r="A212" t="str">
            <v>JVBS3137</v>
          </cell>
        </row>
        <row r="213">
          <cell r="A213" t="str">
            <v>JVBS3138</v>
          </cell>
        </row>
        <row r="214">
          <cell r="A214" t="str">
            <v>JVBS3146</v>
          </cell>
        </row>
        <row r="215">
          <cell r="A215" t="str">
            <v>JVBS3150</v>
          </cell>
        </row>
        <row r="216">
          <cell r="A216" t="str">
            <v>JVBS3155</v>
          </cell>
        </row>
        <row r="217">
          <cell r="A217" t="str">
            <v>JVBS3160</v>
          </cell>
        </row>
        <row r="218">
          <cell r="A218" t="str">
            <v>JVBS3161</v>
          </cell>
        </row>
        <row r="219">
          <cell r="A219" t="str">
            <v>JVBS3165</v>
          </cell>
        </row>
        <row r="220">
          <cell r="A220" t="str">
            <v>JVBS3170</v>
          </cell>
        </row>
        <row r="221">
          <cell r="A221" t="str">
            <v>JVBS3172</v>
          </cell>
        </row>
        <row r="222">
          <cell r="A222" t="str">
            <v>JVBS3175</v>
          </cell>
        </row>
        <row r="223">
          <cell r="A223" t="str">
            <v>JVBS3180</v>
          </cell>
        </row>
        <row r="224">
          <cell r="A224" t="str">
            <v>JVBS3305</v>
          </cell>
        </row>
        <row r="225">
          <cell r="A225" t="str">
            <v>JVBS3420</v>
          </cell>
        </row>
        <row r="226">
          <cell r="A226" t="str">
            <v>JVBS3421</v>
          </cell>
        </row>
        <row r="227">
          <cell r="A227" t="str">
            <v>JVBS3435</v>
          </cell>
        </row>
        <row r="228">
          <cell r="A228" t="str">
            <v>JVBS3500</v>
          </cell>
        </row>
        <row r="229">
          <cell r="A229" t="str">
            <v>JVBS3501</v>
          </cell>
        </row>
        <row r="230">
          <cell r="A230" t="str">
            <v>JVBS3502</v>
          </cell>
        </row>
        <row r="231">
          <cell r="A231" t="str">
            <v>JVBS3505</v>
          </cell>
        </row>
        <row r="232">
          <cell r="A232" t="str">
            <v>JVBS3510</v>
          </cell>
        </row>
        <row r="233">
          <cell r="A233" t="str">
            <v>JVBS3515</v>
          </cell>
        </row>
        <row r="234">
          <cell r="A234" t="str">
            <v>JVBS3520</v>
          </cell>
        </row>
        <row r="235">
          <cell r="A235" t="str">
            <v>JVBS3530</v>
          </cell>
        </row>
        <row r="236">
          <cell r="A236" t="str">
            <v>JVBS3536</v>
          </cell>
        </row>
        <row r="237">
          <cell r="A237" t="str">
            <v>JVBS3550</v>
          </cell>
        </row>
        <row r="238">
          <cell r="A238" t="str">
            <v>JVBS3555</v>
          </cell>
        </row>
        <row r="239">
          <cell r="A239" t="str">
            <v>JVBS3560</v>
          </cell>
        </row>
        <row r="240">
          <cell r="A240" t="str">
            <v>JVBS3570</v>
          </cell>
        </row>
        <row r="241">
          <cell r="A241" t="str">
            <v>JVBS3575</v>
          </cell>
        </row>
        <row r="242">
          <cell r="A242" t="str">
            <v>JVBS4205</v>
          </cell>
        </row>
        <row r="243">
          <cell r="A243" t="str">
            <v>JVBS5866</v>
          </cell>
        </row>
        <row r="244">
          <cell r="A244" t="str">
            <v>JVBS2119</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urrin Murrin Project Break Up"/>
      <sheetName val="MMH F-S"/>
      <sheetName val="MMH 30-06-00"/>
      <sheetName val="Cost Ledger"/>
      <sheetName val="Cost Ledger 30-6-99"/>
      <sheetName val="MMH F-S Cash Flow"/>
      <sheetName val="MMH Disc"/>
      <sheetName val="MMH Cheat Sheet 30-06-00"/>
      <sheetName val="MMH WORKINGS"/>
    </sheetNames>
    <sheetDataSet>
      <sheetData sheetId="0"/>
      <sheetData sheetId="1"/>
      <sheetData sheetId="2"/>
      <sheetData sheetId="3"/>
      <sheetData sheetId="4" refreshError="1">
        <row r="1">
          <cell r="A1">
            <v>2801100740</v>
          </cell>
          <cell r="B1" t="str">
            <v>EXPLORAT'N EXPLORAT'N TAXIS/VEH</v>
          </cell>
          <cell r="C1">
            <v>65</v>
          </cell>
        </row>
        <row r="2">
          <cell r="A2">
            <v>2801102000</v>
          </cell>
          <cell r="B2" t="str">
            <v>EXPLORAT'N EXPLORAT'N CONSUM GEN</v>
          </cell>
          <cell r="C2">
            <v>4.3</v>
          </cell>
        </row>
        <row r="3">
          <cell r="A3">
            <v>2801104700</v>
          </cell>
          <cell r="B3" t="str">
            <v>EXPLORAT'N EXPLORAT'N EQUIP HIRE</v>
          </cell>
          <cell r="C3">
            <v>-2789.5</v>
          </cell>
        </row>
        <row r="4">
          <cell r="A4">
            <v>2801105030</v>
          </cell>
          <cell r="B4" t="str">
            <v>EXPLORAT'N EXPLORAT'N ASSAYS</v>
          </cell>
          <cell r="C4">
            <v>43436.5</v>
          </cell>
        </row>
        <row r="5">
          <cell r="A5">
            <v>2801105060</v>
          </cell>
          <cell r="B5" t="str">
            <v>EXPLORAT'N EXPLORAT'N CLEARING</v>
          </cell>
          <cell r="C5">
            <v>7154</v>
          </cell>
        </row>
        <row r="6">
          <cell r="A6">
            <v>2801105070</v>
          </cell>
          <cell r="B6" t="str">
            <v>EXPLORAT'N EXPLORAT'N CONSUL GEN</v>
          </cell>
          <cell r="C6">
            <v>2800</v>
          </cell>
        </row>
        <row r="7">
          <cell r="A7">
            <v>2801105410</v>
          </cell>
          <cell r="B7" t="str">
            <v>EXPLORAT'N EXPLORAT'N DRILL'GRAB</v>
          </cell>
          <cell r="C7">
            <v>3000</v>
          </cell>
        </row>
        <row r="8">
          <cell r="A8">
            <v>2801105415</v>
          </cell>
          <cell r="B8" t="str">
            <v>EXPLORAT'N EXPLORAT'N DRILL'GRCP</v>
          </cell>
          <cell r="C8">
            <v>81522</v>
          </cell>
        </row>
        <row r="9">
          <cell r="A9">
            <v>2801106200</v>
          </cell>
          <cell r="B9" t="str">
            <v>EXPLORAT'N EXPLORAT'N ACQ'NCOSTS</v>
          </cell>
          <cell r="C9">
            <v>41589.1</v>
          </cell>
        </row>
        <row r="10">
          <cell r="A10">
            <v>2801106265</v>
          </cell>
          <cell r="B10" t="str">
            <v>EXPLORAT'N EXPLORAT'N STAMP DUTY</v>
          </cell>
          <cell r="C10">
            <v>2247492</v>
          </cell>
        </row>
        <row r="11">
          <cell r="A11">
            <v>2801106720</v>
          </cell>
          <cell r="B11" t="str">
            <v>EXPLORAT'N EXPLORAT'N TELE&amp;FAXEX</v>
          </cell>
          <cell r="C11">
            <v>1429.22</v>
          </cell>
        </row>
        <row r="12">
          <cell r="A12">
            <v>2801107010</v>
          </cell>
          <cell r="B12" t="str">
            <v>EXPLORAT'N EXPLORAT'N PRINTING</v>
          </cell>
          <cell r="C12">
            <v>228.75</v>
          </cell>
        </row>
        <row r="13">
          <cell r="A13">
            <v>8107206050</v>
          </cell>
          <cell r="B13" t="str">
            <v>CORPORATE ADMINIST'N BK CHARGES</v>
          </cell>
          <cell r="C13">
            <v>16.46</v>
          </cell>
        </row>
        <row r="14">
          <cell r="A14">
            <v>8107400710</v>
          </cell>
          <cell r="B14" t="str">
            <v>CORPORATE CORPORATE TRAVEL-DOM</v>
          </cell>
          <cell r="C14">
            <v>11395.64</v>
          </cell>
        </row>
        <row r="15">
          <cell r="A15">
            <v>8107405070</v>
          </cell>
          <cell r="B15" t="str">
            <v>CORPORATE CORPORATE CONSUL GEN</v>
          </cell>
          <cell r="C15">
            <v>52048.51</v>
          </cell>
        </row>
        <row r="16">
          <cell r="A16">
            <v>8107405190</v>
          </cell>
          <cell r="B16" t="str">
            <v>CORPORATE CORPORATE LEGAL CONS</v>
          </cell>
          <cell r="C16">
            <v>287768.5</v>
          </cell>
        </row>
        <row r="17">
          <cell r="A17">
            <v>8107406470</v>
          </cell>
          <cell r="B17" t="str">
            <v>CORPORATE CORPORATE FILFEESASC</v>
          </cell>
          <cell r="C17">
            <v>230</v>
          </cell>
        </row>
        <row r="18">
          <cell r="A18">
            <v>8108105070</v>
          </cell>
          <cell r="B18" t="str">
            <v>CORPORATE NATIVE TI CONSUL GEN</v>
          </cell>
          <cell r="C18">
            <v>2500</v>
          </cell>
        </row>
        <row r="19">
          <cell r="A19">
            <v>8207105000</v>
          </cell>
          <cell r="B19" t="str">
            <v>FIN &amp; MKTG ACCOUNTING ACCTAX FEE</v>
          </cell>
          <cell r="C19">
            <v>23053</v>
          </cell>
        </row>
        <row r="20">
          <cell r="A20">
            <v>8207200610</v>
          </cell>
          <cell r="B20" t="str">
            <v>FIN &amp; MKTG ADMINIST'N SUBSCRIPTN</v>
          </cell>
          <cell r="C20">
            <v>17791.18</v>
          </cell>
        </row>
        <row r="21">
          <cell r="A21">
            <v>8207200715</v>
          </cell>
          <cell r="B21" t="str">
            <v>FIN &amp; MKTG ADMINIST'N ACCOM-DOM</v>
          </cell>
          <cell r="C21">
            <v>494.5</v>
          </cell>
        </row>
        <row r="22">
          <cell r="A22">
            <v>8207200720</v>
          </cell>
          <cell r="B22" t="str">
            <v>FIN &amp; MKTG ADMINIST'N TRAVEL-INT</v>
          </cell>
          <cell r="C22">
            <v>56241.52</v>
          </cell>
        </row>
        <row r="23">
          <cell r="A23">
            <v>8207200725</v>
          </cell>
          <cell r="B23" t="str">
            <v>FIN &amp; MKTG ADMINIST'N ACCOM-INT</v>
          </cell>
          <cell r="C23">
            <v>4296.5</v>
          </cell>
        </row>
        <row r="24">
          <cell r="A24">
            <v>8207205000</v>
          </cell>
          <cell r="B24" t="str">
            <v>FIN &amp; MKTG ADMINIST'N ACCTAX FEE</v>
          </cell>
          <cell r="C24">
            <v>33122</v>
          </cell>
        </row>
        <row r="25">
          <cell r="A25">
            <v>8207205070</v>
          </cell>
          <cell r="B25" t="str">
            <v>FIN &amp; MKTG ADMINIST'N CONSUL GEN</v>
          </cell>
          <cell r="C25">
            <v>824043.81</v>
          </cell>
        </row>
        <row r="26">
          <cell r="A26">
            <v>8207205120</v>
          </cell>
          <cell r="B26" t="str">
            <v>FIN &amp; MKTG ADMINIST'N FIN ADVISR</v>
          </cell>
          <cell r="C26">
            <v>12000</v>
          </cell>
        </row>
        <row r="27">
          <cell r="A27">
            <v>8207205190</v>
          </cell>
          <cell r="B27" t="str">
            <v>FIN &amp; MKTG ADMINIST'N LEGAL CONS</v>
          </cell>
          <cell r="C27">
            <v>53419.55</v>
          </cell>
        </row>
        <row r="28">
          <cell r="A28">
            <v>8207206050</v>
          </cell>
          <cell r="B28" t="str">
            <v>FIN &amp; MKTG ADMINIST'N BK CHARGES</v>
          </cell>
          <cell r="C28">
            <v>11211.92</v>
          </cell>
        </row>
        <row r="29">
          <cell r="A29">
            <v>8207206055</v>
          </cell>
          <cell r="B29" t="str">
            <v>FIN &amp; MKTG ADMINIST'N INT PAID</v>
          </cell>
          <cell r="C29">
            <v>580620.61</v>
          </cell>
        </row>
        <row r="30">
          <cell r="A30">
            <v>8207206105</v>
          </cell>
          <cell r="B30" t="str">
            <v>FIN &amp; MKTG ADMINIST'N INT PD COR</v>
          </cell>
          <cell r="C30">
            <v>2448544</v>
          </cell>
        </row>
        <row r="31">
          <cell r="A31">
            <v>8207206135</v>
          </cell>
          <cell r="B31" t="str">
            <v>FIN &amp; MKTG ADMINIST'N G/L FX HDG</v>
          </cell>
          <cell r="C31">
            <v>-466820.71</v>
          </cell>
        </row>
        <row r="32">
          <cell r="A32">
            <v>8207206275</v>
          </cell>
          <cell r="B32" t="str">
            <v>FIN &amp; MKTG ADMINIST'N WTHLDNG TX</v>
          </cell>
          <cell r="C32">
            <v>151508.10999999999</v>
          </cell>
        </row>
        <row r="33">
          <cell r="A33">
            <v>8207206610</v>
          </cell>
          <cell r="B33" t="str">
            <v>FIN &amp; MKTG ADMINIST'N ENTERT'T C</v>
          </cell>
          <cell r="C33">
            <v>99.3</v>
          </cell>
        </row>
        <row r="34">
          <cell r="A34">
            <v>8207207010</v>
          </cell>
          <cell r="B34" t="str">
            <v>FIN &amp; MKTG ADMINIST'N PRINTING</v>
          </cell>
          <cell r="C34">
            <v>1886.25</v>
          </cell>
        </row>
        <row r="35">
          <cell r="A35">
            <v>8207500100</v>
          </cell>
          <cell r="B35" t="str">
            <v>FIN &amp; MKTG FINANCE SALARIES</v>
          </cell>
          <cell r="C35">
            <v>890748.4</v>
          </cell>
        </row>
        <row r="36">
          <cell r="A36">
            <v>8207500400</v>
          </cell>
          <cell r="B36" t="str">
            <v>FIN &amp; MKTG FINANCE RECHARGE</v>
          </cell>
          <cell r="C36">
            <v>87012</v>
          </cell>
        </row>
        <row r="37">
          <cell r="A37">
            <v>8207500405</v>
          </cell>
          <cell r="B37" t="str">
            <v>FIN &amp; MKTG FINANCE RECHARGE</v>
          </cell>
          <cell r="C37">
            <v>32838</v>
          </cell>
        </row>
        <row r="38">
          <cell r="A38">
            <v>8207500610</v>
          </cell>
          <cell r="B38" t="str">
            <v>FIN &amp; MKTG FINANCE SUBSCRIPTN</v>
          </cell>
          <cell r="C38">
            <v>28866.63</v>
          </cell>
        </row>
        <row r="39">
          <cell r="A39">
            <v>8207505000</v>
          </cell>
          <cell r="B39" t="str">
            <v>FIN &amp; MKTG FINANCE ACCTAX FEE</v>
          </cell>
          <cell r="C39">
            <v>120175.22</v>
          </cell>
        </row>
        <row r="40">
          <cell r="A40">
            <v>8207505070</v>
          </cell>
          <cell r="B40" t="str">
            <v>FIN &amp; MKTG FINANCE CONSUL GEN</v>
          </cell>
          <cell r="C40">
            <v>-55576</v>
          </cell>
        </row>
        <row r="41">
          <cell r="A41">
            <v>8207505120</v>
          </cell>
          <cell r="B41" t="str">
            <v>FIN &amp; MKTG FINANCE FIN ADVISR</v>
          </cell>
          <cell r="C41">
            <v>146294.42000000001</v>
          </cell>
        </row>
        <row r="42">
          <cell r="A42">
            <v>8207505190</v>
          </cell>
          <cell r="B42" t="str">
            <v>FIN &amp; MKTG FINANCE LEGAL CONS</v>
          </cell>
          <cell r="C42">
            <v>420500.29</v>
          </cell>
        </row>
        <row r="43">
          <cell r="A43">
            <v>8207506050</v>
          </cell>
          <cell r="B43" t="str">
            <v>FIN &amp; MKTG FINANCE BK CHARGES</v>
          </cell>
          <cell r="C43">
            <v>213792.71</v>
          </cell>
        </row>
        <row r="44">
          <cell r="A44">
            <v>8207506120</v>
          </cell>
          <cell r="B44" t="str">
            <v>FIN &amp; MKTG FINANCE INTRST REC</v>
          </cell>
          <cell r="C44">
            <v>-3842346.88</v>
          </cell>
        </row>
        <row r="45">
          <cell r="A45">
            <v>8207506125</v>
          </cell>
          <cell r="B45" t="str">
            <v>FIN &amp; MKTG FINANCE INT PD US</v>
          </cell>
          <cell r="C45">
            <v>61856775.159999996</v>
          </cell>
        </row>
        <row r="46">
          <cell r="A46">
            <v>8207506130</v>
          </cell>
          <cell r="B46" t="str">
            <v>FIN &amp; MKTG FINANCE US BND FEE</v>
          </cell>
          <cell r="C46">
            <v>23415.29</v>
          </cell>
        </row>
        <row r="47">
          <cell r="A47">
            <v>8207506135</v>
          </cell>
          <cell r="B47" t="str">
            <v>FIN &amp; MKTG FINANCE G/L FX HDG</v>
          </cell>
          <cell r="C47">
            <v>91896.73</v>
          </cell>
        </row>
        <row r="48">
          <cell r="A48">
            <v>8207506320</v>
          </cell>
          <cell r="B48" t="str">
            <v>FIN &amp; MKTG FINANCE INSGENERAL</v>
          </cell>
          <cell r="C48">
            <v>92595.520000000004</v>
          </cell>
        </row>
        <row r="49">
          <cell r="A49">
            <v>8207506355</v>
          </cell>
          <cell r="B49" t="str">
            <v>FIN &amp; MKTG FINANCE DEPN-P&amp;E</v>
          </cell>
          <cell r="C49">
            <v>12216187</v>
          </cell>
        </row>
        <row r="50">
          <cell r="A50">
            <v>8207506360</v>
          </cell>
          <cell r="B50" t="str">
            <v>FIN &amp; MKTG FINANCE DEPN-MVH</v>
          </cell>
          <cell r="C50">
            <v>450000</v>
          </cell>
        </row>
        <row r="51">
          <cell r="A51">
            <v>8207506495</v>
          </cell>
          <cell r="B51" t="str">
            <v>FIN &amp; MKTG FINANCE STAT FEES</v>
          </cell>
          <cell r="C51">
            <v>204.21</v>
          </cell>
        </row>
        <row r="52">
          <cell r="A52">
            <v>8207509000</v>
          </cell>
          <cell r="B52" t="str">
            <v>FIN &amp; MKTG FINANCE NICKEL</v>
          </cell>
          <cell r="C52">
            <v>-320565</v>
          </cell>
        </row>
        <row r="53">
          <cell r="A53">
            <v>8207550100</v>
          </cell>
          <cell r="B53" t="str">
            <v>FIN &amp; MKTG DEBT LIST SALARIES</v>
          </cell>
          <cell r="C53">
            <v>30000</v>
          </cell>
        </row>
        <row r="54">
          <cell r="A54">
            <v>8207550710</v>
          </cell>
          <cell r="B54" t="str">
            <v>FIN &amp; MKTG DEBT LIST TRAVEL-DOM</v>
          </cell>
          <cell r="C54">
            <v>38158.69</v>
          </cell>
        </row>
        <row r="55">
          <cell r="A55">
            <v>8207550715</v>
          </cell>
          <cell r="B55" t="str">
            <v>FIN &amp; MKTG DEBT LIST ACCOM-DOM</v>
          </cell>
          <cell r="C55">
            <v>3362.12</v>
          </cell>
        </row>
        <row r="56">
          <cell r="A56">
            <v>8207550720</v>
          </cell>
          <cell r="B56" t="str">
            <v>FIN &amp; MKTG DEBT LIST TRAVEL-INT</v>
          </cell>
          <cell r="C56">
            <v>76618.600000000006</v>
          </cell>
        </row>
        <row r="57">
          <cell r="A57">
            <v>8207550725</v>
          </cell>
          <cell r="B57" t="str">
            <v>FIN &amp; MKTG DEBT LIST ACCOM-INT</v>
          </cell>
          <cell r="C57">
            <v>48042.65</v>
          </cell>
        </row>
        <row r="58">
          <cell r="A58">
            <v>8207554605</v>
          </cell>
          <cell r="B58" t="str">
            <v>FIN &amp; MKTG DEBT LIST AIRFREIGHT</v>
          </cell>
          <cell r="C58">
            <v>909.5</v>
          </cell>
        </row>
        <row r="59">
          <cell r="A59">
            <v>8207555000</v>
          </cell>
          <cell r="B59" t="str">
            <v>FIN &amp; MKTG DEBT LIST ACCTAX FEE</v>
          </cell>
          <cell r="C59">
            <v>271986.15999999997</v>
          </cell>
        </row>
        <row r="60">
          <cell r="A60">
            <v>8207555070</v>
          </cell>
          <cell r="B60" t="str">
            <v>FIN &amp; MKTG DEBT LIST CONSUL GEN</v>
          </cell>
          <cell r="C60">
            <v>411435.12</v>
          </cell>
        </row>
        <row r="61">
          <cell r="A61">
            <v>8207555120</v>
          </cell>
          <cell r="B61" t="str">
            <v>FIN &amp; MKTG DEBT LIST FIN ADVISR</v>
          </cell>
          <cell r="C61">
            <v>5485277.5099999998</v>
          </cell>
        </row>
        <row r="62">
          <cell r="A62">
            <v>8207555190</v>
          </cell>
          <cell r="B62" t="str">
            <v>FIN &amp; MKTG DEBT LIST LEGAL CONS</v>
          </cell>
          <cell r="C62">
            <v>1654966.4</v>
          </cell>
        </row>
        <row r="63">
          <cell r="A63">
            <v>8207556050</v>
          </cell>
          <cell r="B63" t="str">
            <v>FIN &amp; MKTG DEBT LIST BK CHARGES</v>
          </cell>
          <cell r="C63">
            <v>111510.1</v>
          </cell>
        </row>
        <row r="64">
          <cell r="A64">
            <v>8207556120</v>
          </cell>
          <cell r="B64" t="str">
            <v>FIN &amp; MKTG DEBT LIST INTRST REC</v>
          </cell>
          <cell r="C64">
            <v>-14226419.060000001</v>
          </cell>
        </row>
        <row r="65">
          <cell r="A65">
            <v>8207556125</v>
          </cell>
          <cell r="B65" t="str">
            <v>FIN &amp; MKTG DEBT LIST INT PD US</v>
          </cell>
          <cell r="C65">
            <v>46157342.289999999</v>
          </cell>
        </row>
        <row r="66">
          <cell r="A66">
            <v>8207556130</v>
          </cell>
          <cell r="B66" t="str">
            <v>FIN &amp; MKTG DEBT LIST US BND FEE</v>
          </cell>
          <cell r="C66">
            <v>464349.65</v>
          </cell>
        </row>
        <row r="67">
          <cell r="A67">
            <v>8207556320</v>
          </cell>
          <cell r="B67" t="str">
            <v>FIN &amp; MKTG DEBT LIST INSGENERAL</v>
          </cell>
          <cell r="C67">
            <v>15750</v>
          </cell>
        </row>
        <row r="68">
          <cell r="A68">
            <v>8207556496</v>
          </cell>
          <cell r="B68" t="str">
            <v>FIN &amp; MKTG DEBT LIST FRN PL FEE</v>
          </cell>
          <cell r="C68">
            <v>16990299.350000001</v>
          </cell>
        </row>
        <row r="69">
          <cell r="A69">
            <v>8207556600</v>
          </cell>
          <cell r="B69" t="str">
            <v>FIN &amp; MKTG DEBT LIST ENTERT'T A</v>
          </cell>
          <cell r="C69">
            <v>319.61</v>
          </cell>
        </row>
        <row r="70">
          <cell r="A70">
            <v>8207556610</v>
          </cell>
          <cell r="B70" t="str">
            <v>FIN &amp; MKTG DEBT LIST ENTERT'T C</v>
          </cell>
          <cell r="C70">
            <v>6183.18</v>
          </cell>
        </row>
        <row r="71">
          <cell r="A71">
            <v>8207556720</v>
          </cell>
          <cell r="B71" t="str">
            <v>FIN &amp; MKTG DEBT LIST TELE&amp;FAXEX</v>
          </cell>
          <cell r="C71">
            <v>911.45</v>
          </cell>
        </row>
        <row r="72">
          <cell r="A72">
            <v>8207556915</v>
          </cell>
          <cell r="B72" t="str">
            <v>FIN &amp; MKTG DEBT LIST PROMO FEES</v>
          </cell>
          <cell r="C72">
            <v>8986.68</v>
          </cell>
        </row>
        <row r="73">
          <cell r="A73">
            <v>8207557010</v>
          </cell>
          <cell r="B73" t="str">
            <v>FIN &amp; MKTG DEBT LIST PRINTING</v>
          </cell>
          <cell r="C73">
            <v>27341.48</v>
          </cell>
        </row>
        <row r="74">
          <cell r="A74">
            <v>8208000710</v>
          </cell>
          <cell r="B74" t="str">
            <v>FIN &amp; MKTG MARKETING TRAVEL-DOM</v>
          </cell>
          <cell r="C74">
            <v>418.69</v>
          </cell>
        </row>
        <row r="75">
          <cell r="A75">
            <v>8208000715</v>
          </cell>
          <cell r="B75" t="str">
            <v>FIN &amp; MKTG MARKETING ACCOM-DOM</v>
          </cell>
          <cell r="C75">
            <v>4253.7</v>
          </cell>
        </row>
        <row r="76">
          <cell r="A76">
            <v>8208000720</v>
          </cell>
          <cell r="B76" t="str">
            <v>FIN &amp; MKTG MARKETING TRAVEL-INT</v>
          </cell>
          <cell r="C76">
            <v>25294.39</v>
          </cell>
        </row>
        <row r="77">
          <cell r="A77">
            <v>8208005070</v>
          </cell>
          <cell r="B77" t="str">
            <v>FIN &amp; MKTG MARKETING CONSUL GEN</v>
          </cell>
          <cell r="C77">
            <v>110329.69</v>
          </cell>
        </row>
        <row r="78">
          <cell r="A78">
            <v>8208005190</v>
          </cell>
          <cell r="B78" t="str">
            <v>FIN &amp; MKTG MARKETING LEGAL CONS</v>
          </cell>
          <cell r="C78">
            <v>18952.349999999999</v>
          </cell>
        </row>
        <row r="79">
          <cell r="A79">
            <v>8208007010</v>
          </cell>
          <cell r="B79" t="str">
            <v>FIN &amp; MKTG MARKETING PRINTING</v>
          </cell>
          <cell r="C79">
            <v>107.36</v>
          </cell>
        </row>
        <row r="80">
          <cell r="A80">
            <v>8208700600</v>
          </cell>
          <cell r="B80" t="str">
            <v>FIN &amp; MKTG TREASURY CONF / SEM</v>
          </cell>
          <cell r="C80">
            <v>2395</v>
          </cell>
        </row>
        <row r="81">
          <cell r="A81">
            <v>8208700710</v>
          </cell>
          <cell r="B81" t="str">
            <v>FIN &amp; MKTG TREASURY TRAVEL-DOM</v>
          </cell>
          <cell r="C81">
            <v>621.91999999999996</v>
          </cell>
        </row>
        <row r="82">
          <cell r="A82">
            <v>8208700715</v>
          </cell>
          <cell r="B82" t="str">
            <v>FIN &amp; MKTG TREASURY ACCOM-DOM</v>
          </cell>
          <cell r="C82">
            <v>177</v>
          </cell>
        </row>
        <row r="83">
          <cell r="A83">
            <v>8208705120</v>
          </cell>
          <cell r="B83" t="str">
            <v>FIN &amp; MKTG TREASURY FIN ADVISR</v>
          </cell>
          <cell r="C83">
            <v>23400</v>
          </cell>
        </row>
        <row r="84">
          <cell r="A84">
            <v>8208706050</v>
          </cell>
          <cell r="B84" t="str">
            <v>FIN &amp; MKTG TREASURY BK CHARGES</v>
          </cell>
          <cell r="C84">
            <v>71907.64</v>
          </cell>
        </row>
      </sheetData>
      <sheetData sheetId="5"/>
      <sheetData sheetId="6"/>
      <sheetData sheetId="7"/>
      <sheetData sheetId="8" refreshError="1"/>
    </sheetDataSet>
  </externalBook>
</externalLink>
</file>

<file path=xl/externalLinks/externalLink2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
      <sheetName val="Datos"/>
      <sheetName val="Base Datos"/>
      <sheetName val="1.1"/>
      <sheetName val="1.2"/>
      <sheetName val="2.1"/>
      <sheetName val="3.1"/>
      <sheetName val="3.2"/>
      <sheetName val="3.3"/>
      <sheetName val="3.4"/>
      <sheetName val="3.5"/>
      <sheetName val="3.6"/>
      <sheetName val="4.1"/>
      <sheetName val="5.1"/>
      <sheetName val="6.1"/>
      <sheetName val="7.1"/>
      <sheetName val="7.2"/>
      <sheetName val="7.3"/>
      <sheetName val="8.1"/>
      <sheetName val="8.2"/>
      <sheetName val="8.3"/>
      <sheetName val="9.1"/>
      <sheetName val="9.2"/>
      <sheetName val="10.1"/>
      <sheetName val="11.1"/>
      <sheetName val="12.1"/>
      <sheetName val="12.2"/>
      <sheetName val="12.3"/>
      <sheetName val="13.1"/>
      <sheetName val="C123"/>
      <sheetName val="M14"/>
    </sheetNames>
    <sheetDataSet>
      <sheetData sheetId="0"/>
      <sheetData sheetId="1"/>
      <sheetData sheetId="2" refreshError="1">
        <row r="218">
          <cell r="B218" t="str">
            <v>OBRERO</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externalLinks/externalLink2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s>
    <sheetDataSet>
      <sheetData sheetId="0" refreshError="1"/>
    </sheetDataSet>
  </externalBook>
</externalLink>
</file>

<file path=xl/externalLinks/externalLink2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o. general"/>
    </sheetNames>
    <sheetDataSet>
      <sheetData sheetId="0" refreshError="1"/>
    </sheetDataSet>
  </externalBook>
</externalLink>
</file>

<file path=xl/externalLinks/externalLink2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GANIGRAMA"/>
      <sheetName val="FLUJO DE FONDOS"/>
      <sheetName val="CRONOGRAMA"/>
      <sheetName val="INSUMOS"/>
      <sheetName val="A.E.B"/>
      <sheetName val="PRESUPUESTO"/>
      <sheetName val="A.P.U (3)"/>
      <sheetName val="A.P.U (2)"/>
      <sheetName val="A.P.U"/>
      <sheetName val="P.S"/>
      <sheetName val="A.I.U"/>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2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Budget vs Real"/>
      <sheetName val="Flujo"/>
      <sheetName val="Flujo De Caja 2008"/>
      <sheetName val="Flujo De Caja 2008 (2)"/>
      <sheetName val="Reporte"/>
      <sheetName val="Hoja2"/>
      <sheetName val="Cost Ledger 30-6-99"/>
    </sheetNames>
    <sheetDataSet>
      <sheetData sheetId="0" refreshError="1"/>
      <sheetData sheetId="1" refreshError="1"/>
      <sheetData sheetId="2" refreshError="1"/>
      <sheetData sheetId="3" refreshError="1"/>
      <sheetData sheetId="4" refreshError="1"/>
      <sheetData sheetId="5" refreshError="1"/>
      <sheetData sheetId="6" refreshError="1">
        <row r="3">
          <cell r="C3" t="str">
            <v>Orden de Compra</v>
          </cell>
        </row>
        <row r="4">
          <cell r="C4" t="str">
            <v>Orden de Servicio</v>
          </cell>
        </row>
        <row r="5">
          <cell r="C5" t="str">
            <v>Contrato</v>
          </cell>
        </row>
        <row r="6">
          <cell r="C6" t="str">
            <v>Oferta Mercantil</v>
          </cell>
        </row>
      </sheetData>
      <sheetData sheetId="7" refreshError="1"/>
    </sheetDataSet>
  </externalBook>
</externalLink>
</file>

<file path=xl/externalLinks/externalLink2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s>
    <sheetDataSet>
      <sheetData sheetId="0"/>
      <sheetData sheetId="1"/>
      <sheetData sheetId="2"/>
      <sheetData sheetId="3"/>
      <sheetData sheetId="4"/>
      <sheetData sheetId="5">
        <row r="1">
          <cell r="A1" t="str">
            <v>MATERIALES</v>
          </cell>
        </row>
      </sheetData>
      <sheetData sheetId="6">
        <row r="1">
          <cell r="A1" t="str">
            <v>ADMINISTRACION</v>
          </cell>
          <cell r="B1" t="str">
            <v>%</v>
          </cell>
          <cell r="C1">
            <v>0.2</v>
          </cell>
        </row>
        <row r="2">
          <cell r="A2" t="str">
            <v>IMPREVISTOS</v>
          </cell>
          <cell r="B2" t="str">
            <v>%</v>
          </cell>
          <cell r="C2">
            <v>0.05</v>
          </cell>
        </row>
        <row r="3">
          <cell r="A3" t="str">
            <v>UTILIDAD</v>
          </cell>
          <cell r="B3" t="str">
            <v>%</v>
          </cell>
          <cell r="C3">
            <v>0.05</v>
          </cell>
        </row>
        <row r="4">
          <cell r="A4" t="str">
            <v>PRESTACIONES</v>
          </cell>
          <cell r="B4" t="str">
            <v>%</v>
          </cell>
          <cell r="C4">
            <v>1.85</v>
          </cell>
        </row>
        <row r="5">
          <cell r="A5" t="str">
            <v>DISTANCIA ACARREO 1 (BOTADERO)</v>
          </cell>
          <cell r="B5" t="str">
            <v>km</v>
          </cell>
          <cell r="C5">
            <v>5</v>
          </cell>
        </row>
        <row r="6">
          <cell r="A6" t="str">
            <v>DISTANCIA SUMINISTRO (MATERIAL DE LA ZONA)</v>
          </cell>
          <cell r="B6" t="str">
            <v>km</v>
          </cell>
          <cell r="C6">
            <v>20</v>
          </cell>
        </row>
        <row r="7">
          <cell r="A7" t="str">
            <v>DISTANCIA SUMINISTRO</v>
          </cell>
          <cell r="B7" t="str">
            <v>km</v>
          </cell>
          <cell r="C7">
            <v>40</v>
          </cell>
        </row>
        <row r="8">
          <cell r="A8" t="str">
            <v>DISTANCIA SUMINISTRO BASES SUB BASES AFIRMADOS</v>
          </cell>
          <cell r="B8" t="str">
            <v>km</v>
          </cell>
          <cell r="C8">
            <v>50</v>
          </cell>
        </row>
        <row r="9">
          <cell r="A9" t="str">
            <v>DISTANCIA DE SUMINISTRO CONCRETOS</v>
          </cell>
          <cell r="B9" t="str">
            <v>km</v>
          </cell>
          <cell r="C9">
            <v>50</v>
          </cell>
        </row>
        <row r="10">
          <cell r="A10" t="str">
            <v>DISTANCIA DE SUMINISTRO MEZCLAS ASFALTICAS</v>
          </cell>
          <cell r="B10" t="str">
            <v>km</v>
          </cell>
          <cell r="C10">
            <v>50</v>
          </cell>
        </row>
        <row r="11">
          <cell r="A11" t="str">
            <v>DISTANCIA TRANSPORTE ESTRUCTURA METALICA</v>
          </cell>
          <cell r="B11" t="str">
            <v>km</v>
          </cell>
          <cell r="C11">
            <v>100</v>
          </cell>
        </row>
        <row r="12">
          <cell r="A12" t="str">
            <v>CADENERO</v>
          </cell>
          <cell r="B12" t="str">
            <v>DIA</v>
          </cell>
          <cell r="C12">
            <v>26600</v>
          </cell>
        </row>
        <row r="13">
          <cell r="A13" t="str">
            <v>INSPECTOR DE FABRICACION Y MONTAJE</v>
          </cell>
          <cell r="B13" t="str">
            <v>DIA</v>
          </cell>
          <cell r="C13">
            <v>41500</v>
          </cell>
        </row>
        <row r="14">
          <cell r="A14" t="str">
            <v>OBRERO</v>
          </cell>
          <cell r="B14" t="str">
            <v>DIA</v>
          </cell>
          <cell r="C14">
            <v>20000</v>
          </cell>
        </row>
        <row r="15">
          <cell r="A15" t="str">
            <v>OFICIAL</v>
          </cell>
          <cell r="B15" t="str">
            <v>DIA</v>
          </cell>
          <cell r="C15">
            <v>32500</v>
          </cell>
        </row>
        <row r="16">
          <cell r="A16" t="str">
            <v>OFICIAL EXPERTO EN DESMONTAJE</v>
          </cell>
          <cell r="B16" t="str">
            <v>DIA</v>
          </cell>
          <cell r="C16">
            <v>42300</v>
          </cell>
        </row>
        <row r="17">
          <cell r="A17" t="str">
            <v>PALETEROS</v>
          </cell>
          <cell r="B17" t="str">
            <v>DIA</v>
          </cell>
          <cell r="C17">
            <v>20000</v>
          </cell>
        </row>
        <row r="18">
          <cell r="A18" t="str">
            <v>RASTRILLEROS</v>
          </cell>
          <cell r="B18" t="str">
            <v>DIA</v>
          </cell>
          <cell r="C18">
            <v>22500</v>
          </cell>
        </row>
        <row r="19">
          <cell r="A19" t="str">
            <v>SOLDADOR</v>
          </cell>
          <cell r="B19" t="str">
            <v>DIA</v>
          </cell>
          <cell r="C19">
            <v>29000</v>
          </cell>
        </row>
        <row r="20">
          <cell r="A20" t="str">
            <v>TOPOGRAFO</v>
          </cell>
          <cell r="B20" t="str">
            <v>DIA</v>
          </cell>
          <cell r="C20">
            <v>45000</v>
          </cell>
        </row>
        <row r="21">
          <cell r="A21" t="str">
            <v>MAESTRO</v>
          </cell>
          <cell r="B21" t="str">
            <v>DIA</v>
          </cell>
          <cell r="C21">
            <v>54000</v>
          </cell>
        </row>
        <row r="22">
          <cell r="A22" t="str">
            <v>TRANSPORTE DE MATERIAL DE DERRUMBES</v>
          </cell>
          <cell r="B22" t="str">
            <v>m³-km</v>
          </cell>
          <cell r="C22">
            <v>61360</v>
          </cell>
        </row>
        <row r="23">
          <cell r="A23" t="str">
            <v>DISTANCIA DE TRANSPORTE EMULSIONES</v>
          </cell>
          <cell r="B23" t="str">
            <v>km</v>
          </cell>
          <cell r="C23">
            <v>290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Set>
  </externalBook>
</externalLink>
</file>

<file path=xl/externalLinks/externalLink2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row r="7">
          <cell r="A7" t="str">
            <v>Acero A-36 para estructura metalica</v>
          </cell>
        </row>
      </sheetData>
      <sheetData sheetId="2"/>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2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EQ"/>
      <sheetName val="MA"/>
      <sheetName val="TR"/>
      <sheetName val="MO"/>
      <sheetName val="PU"/>
      <sheetName val="PT"/>
      <sheetName val="admon99"/>
      <sheetName val="nelson"/>
      <sheetName val="Hoja3"/>
      <sheetName val="Hoja4"/>
      <sheetName val="CANTOBRA"/>
      <sheetName val="SALIDA"/>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2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cuadrillas"/>
      <sheetName val="ANALISIS"/>
      <sheetName val="precios"/>
      <sheetName val="paraiso"/>
      <sheetName val="No.3"/>
      <sheetName val="rend"/>
      <sheetName val="programacion"/>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2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ty Returns"/>
      <sheetName val="Balance Sheet"/>
      <sheetName val="Dividends"/>
      <sheetName val="Equipment Assumptions"/>
      <sheetName val="Budget Assumptions"/>
      <sheetName val="Material Assumptions"/>
      <sheetName val="Cash Costs"/>
      <sheetName val="Loading Type RH200W - hours"/>
      <sheetName val="Loading Type RH170W - hours"/>
      <sheetName val="Loading Type RH120WC - hours"/>
      <sheetName val="Loading Type RH40C - hours"/>
      <sheetName val="Loading Type 992C - hours"/>
      <sheetName val="Drill&amp;Blast"/>
      <sheetName val="Mine Hours"/>
      <sheetName val="MineSupportCostsandContractors"/>
      <sheetName val="MineEquipmentCosts"/>
      <sheetName val="EquipDeprnReplmt~"/>
      <sheetName val="Opex~"/>
      <sheetName val="Operations La Jauga"/>
      <sheetName val="Maintenance La Jagua"/>
      <sheetName val="Dates &amp; Flags"/>
      <sheetName val="Cuentas"/>
      <sheetName val="CtaGeneral-A"/>
      <sheetName val="Fixed Assets~"/>
      <sheetName val="Resumen vlr Uni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11">
          <cell r="P11" t="str">
            <v>5300  Materials and Supplies  DO NOT USE</v>
          </cell>
        </row>
        <row r="12">
          <cell r="P12" t="str">
            <v>1000  Production Statistics</v>
          </cell>
        </row>
        <row r="13">
          <cell r="P13" t="str">
            <v>1001      Waste Mined</v>
          </cell>
        </row>
        <row r="14">
          <cell r="P14" t="str">
            <v>1002      Oxide Mined</v>
          </cell>
        </row>
        <row r="15">
          <cell r="P15" t="str">
            <v>1003      VC Sulphide Mined</v>
          </cell>
        </row>
        <row r="16">
          <cell r="P16" t="str">
            <v>1004      IN Sulphide Mined</v>
          </cell>
        </row>
        <row r="17">
          <cell r="P17" t="str">
            <v>1005      Oxide Ag HG</v>
          </cell>
        </row>
        <row r="18">
          <cell r="P18" t="str">
            <v>1006      VCS AG Head Grade</v>
          </cell>
        </row>
        <row r="19">
          <cell r="P19" t="str">
            <v>1007      INS AG Head Grade</v>
          </cell>
        </row>
        <row r="20">
          <cell r="P20" t="str">
            <v>1008      Oxide Pg HG</v>
          </cell>
        </row>
        <row r="21">
          <cell r="P21" t="str">
            <v>1009       VCS Pb HG</v>
          </cell>
        </row>
        <row r="22">
          <cell r="P22" t="str">
            <v>1010       INS Pb HG</v>
          </cell>
        </row>
        <row r="23">
          <cell r="P23" t="str">
            <v>1011       Oxide Zn HG</v>
          </cell>
        </row>
        <row r="24">
          <cell r="P24" t="str">
            <v>1012       VCS Zn HG</v>
          </cell>
        </row>
        <row r="25">
          <cell r="P25" t="str">
            <v>1013       INS Zn HG</v>
          </cell>
        </row>
        <row r="26">
          <cell r="P26" t="str">
            <v>1014      Mill Feed VCS</v>
          </cell>
        </row>
        <row r="27">
          <cell r="P27" t="str">
            <v>1015      Mill Feed INS</v>
          </cell>
        </row>
        <row r="28">
          <cell r="P28" t="str">
            <v>1016      Mill Feed Ag HG</v>
          </cell>
        </row>
        <row r="29">
          <cell r="P29" t="str">
            <v>1017      Mill Feed Pb Head Grade</v>
          </cell>
        </row>
        <row r="30">
          <cell r="P30" t="str">
            <v>1018      Mill feed Zn HG</v>
          </cell>
        </row>
        <row r="31">
          <cell r="P31" t="str">
            <v>1019      Mill Recov Ag</v>
          </cell>
        </row>
        <row r="32">
          <cell r="P32" t="str">
            <v>1020      Mill Recov Pb</v>
          </cell>
        </row>
        <row r="33">
          <cell r="P33" t="str">
            <v>1021      Mill Recov Zn</v>
          </cell>
        </row>
        <row r="34">
          <cell r="P34" t="str">
            <v>1022      Vol Pb Conc</v>
          </cell>
        </row>
        <row r="35">
          <cell r="P35" t="str">
            <v>1023      Vol Zn Con</v>
          </cell>
        </row>
        <row r="36">
          <cell r="P36" t="str">
            <v>1024      Ag in Pb con</v>
          </cell>
        </row>
        <row r="37">
          <cell r="P37" t="str">
            <v>1025      Ag in Zn con</v>
          </cell>
        </row>
        <row r="38">
          <cell r="P38" t="str">
            <v>1026      Gross Silver Prod</v>
          </cell>
        </row>
        <row r="39">
          <cell r="P39" t="str">
            <v>1027      Gross Pb Prod</v>
          </cell>
        </row>
        <row r="40">
          <cell r="P40" t="str">
            <v>1028      Gross Zn Prod</v>
          </cell>
        </row>
        <row r="41">
          <cell r="P41" t="str">
            <v>1029      Net Payable Ag</v>
          </cell>
        </row>
        <row r="42">
          <cell r="P42" t="str">
            <v>1030      Net Payable Pb</v>
          </cell>
        </row>
        <row r="43">
          <cell r="P43" t="str">
            <v>1031      Net Payable Zn</v>
          </cell>
        </row>
        <row r="44">
          <cell r="P44" t="str">
            <v>1032      Gross Revenue</v>
          </cell>
        </row>
        <row r="45">
          <cell r="P45" t="str">
            <v>1033      Net Revenue</v>
          </cell>
        </row>
        <row r="46">
          <cell r="P46" t="str">
            <v>5301  DO NOT USE  DO NOT USE</v>
          </cell>
        </row>
        <row r="47">
          <cell r="P47" t="str">
            <v>6301       Depreciation</v>
          </cell>
        </row>
        <row r="48">
          <cell r="P48" t="str">
            <v>5842       Leasing costs</v>
          </cell>
        </row>
        <row r="49">
          <cell r="P49" t="str">
            <v xml:space="preserve">5302       Supplies - Operating   </v>
          </cell>
        </row>
        <row r="50">
          <cell r="P50" t="str">
            <v xml:space="preserve">5303       Supplies - Field   </v>
          </cell>
        </row>
        <row r="51">
          <cell r="P51" t="str">
            <v xml:space="preserve">5304       Supplies - Office   </v>
          </cell>
        </row>
        <row r="52">
          <cell r="P52" t="str">
            <v xml:space="preserve">5305       Small Equipment and Tools   </v>
          </cell>
        </row>
        <row r="53">
          <cell r="P53" t="str">
            <v xml:space="preserve">5306       Office Equipment   </v>
          </cell>
        </row>
        <row r="54">
          <cell r="P54" t="str">
            <v xml:space="preserve">5307       Computer Equipment   </v>
          </cell>
        </row>
        <row r="55">
          <cell r="P55" t="str">
            <v xml:space="preserve">5310       Software   </v>
          </cell>
        </row>
        <row r="56">
          <cell r="P56" t="str">
            <v>5315  Explosives &amp; Accessories  DO NOT USE</v>
          </cell>
        </row>
        <row r="57">
          <cell r="P57" t="str">
            <v xml:space="preserve">5316       Bulk   </v>
          </cell>
        </row>
        <row r="58">
          <cell r="P58" t="str">
            <v xml:space="preserve">5317       Accessories   </v>
          </cell>
        </row>
        <row r="59">
          <cell r="P59" t="str">
            <v xml:space="preserve">5318       Explosives   </v>
          </cell>
        </row>
        <row r="60">
          <cell r="P60" t="str">
            <v xml:space="preserve">5331  Tires   </v>
          </cell>
        </row>
        <row r="61">
          <cell r="P61" t="str">
            <v>5350  Components &amp; Parts  DO NOT USE</v>
          </cell>
        </row>
        <row r="62">
          <cell r="P62" t="str">
            <v xml:space="preserve">5351       Mechanical   </v>
          </cell>
        </row>
        <row r="63">
          <cell r="P63" t="str">
            <v xml:space="preserve">5352       Electrical/Instrumentation   </v>
          </cell>
        </row>
        <row r="64">
          <cell r="P64" t="str">
            <v xml:space="preserve">5353       Ground Engaging Tools   </v>
          </cell>
        </row>
        <row r="65">
          <cell r="P65" t="str">
            <v xml:space="preserve">5354       Piping / Plumbing   </v>
          </cell>
        </row>
        <row r="66">
          <cell r="P66" t="str">
            <v xml:space="preserve">5355       Buildings   </v>
          </cell>
        </row>
        <row r="67">
          <cell r="P67" t="str">
            <v xml:space="preserve">5356       Undercarriage   </v>
          </cell>
        </row>
        <row r="68">
          <cell r="P68" t="str">
            <v xml:space="preserve">5360       Rubber Wear Parts   </v>
          </cell>
        </row>
        <row r="69">
          <cell r="P69" t="str">
            <v xml:space="preserve">5365       Steel Sections   </v>
          </cell>
        </row>
        <row r="70">
          <cell r="P70" t="str">
            <v>5370  Fuel Oil and Grease  DO NOT USE</v>
          </cell>
        </row>
        <row r="71">
          <cell r="P71" t="str">
            <v xml:space="preserve">5371       Diesel   </v>
          </cell>
        </row>
        <row r="72">
          <cell r="P72" t="str">
            <v xml:space="preserve">5372       Gasoline   </v>
          </cell>
        </row>
        <row r="73">
          <cell r="P73" t="str">
            <v xml:space="preserve">5373       Oil and Grease   </v>
          </cell>
        </row>
        <row r="74">
          <cell r="P74" t="str">
            <v xml:space="preserve">5375       General Consumables   </v>
          </cell>
        </row>
        <row r="75">
          <cell r="P75" t="str">
            <v>5500  Contractors  DO NOT USE</v>
          </cell>
        </row>
        <row r="76">
          <cell r="P76" t="str">
            <v xml:space="preserve">5501       Contract - ECPM   </v>
          </cell>
        </row>
        <row r="77">
          <cell r="P77" t="str">
            <v xml:space="preserve">5502       Contract - Drilling Services   </v>
          </cell>
        </row>
        <row r="78">
          <cell r="P78" t="str">
            <v xml:space="preserve">5503       Contract - Maintenance and Rep   </v>
          </cell>
        </row>
        <row r="79">
          <cell r="P79" t="str">
            <v xml:space="preserve">5504       Contract - Mining   </v>
          </cell>
        </row>
        <row r="80">
          <cell r="P80" t="str">
            <v xml:space="preserve">5510       Contract - Construction   </v>
          </cell>
        </row>
        <row r="81">
          <cell r="P81" t="str">
            <v xml:space="preserve">5529       Contract - Other   </v>
          </cell>
        </row>
        <row r="82">
          <cell r="P82" t="str">
            <v>5530  Professional Fees  DO NOT USE</v>
          </cell>
        </row>
        <row r="83">
          <cell r="P83" t="str">
            <v xml:space="preserve">5534       Professional Fees: Legal Fees   </v>
          </cell>
        </row>
        <row r="84">
          <cell r="P84" t="str">
            <v xml:space="preserve">5535       IT Consulting   </v>
          </cell>
        </row>
        <row r="85">
          <cell r="P85" t="str">
            <v xml:space="preserve">5536       Other Professional Services   </v>
          </cell>
        </row>
        <row r="86">
          <cell r="P86" t="str">
            <v xml:space="preserve">5623       Permit Costs   </v>
          </cell>
        </row>
        <row r="87">
          <cell r="P87" t="str">
            <v xml:space="preserve">5624       Licenses Costs   </v>
          </cell>
        </row>
        <row r="88">
          <cell r="P88" t="str">
            <v xml:space="preserve">5625       Fines   </v>
          </cell>
        </row>
        <row r="89">
          <cell r="P89" t="str">
            <v>5640  Freight, Shipping &amp; Postage  DO NOT USE</v>
          </cell>
        </row>
        <row r="90">
          <cell r="P90" t="str">
            <v xml:space="preserve">5641       Postage   </v>
          </cell>
        </row>
        <row r="91">
          <cell r="P91" t="str">
            <v xml:space="preserve">5642       Shipping Service   </v>
          </cell>
        </row>
        <row r="92">
          <cell r="P92" t="str">
            <v xml:space="preserve">5643       Freight &amp; Delivery   </v>
          </cell>
        </row>
        <row r="93">
          <cell r="P93" t="str">
            <v xml:space="preserve">5644       Customs And Duties   </v>
          </cell>
        </row>
        <row r="94">
          <cell r="P94" t="str">
            <v>5700  Travel &amp; Entertainment  DO NOT USE</v>
          </cell>
        </row>
        <row r="95">
          <cell r="P95" t="str">
            <v xml:space="preserve">5701       Travel: Transportation   </v>
          </cell>
        </row>
        <row r="96">
          <cell r="P96" t="str">
            <v xml:space="preserve">5702       Travel: Fares   </v>
          </cell>
        </row>
        <row r="97">
          <cell r="P97" t="str">
            <v xml:space="preserve">5703       Travel: Lodging   </v>
          </cell>
        </row>
        <row r="98">
          <cell r="P98" t="str">
            <v xml:space="preserve">5704       Travel: Meals   </v>
          </cell>
        </row>
        <row r="99">
          <cell r="P99" t="str">
            <v xml:space="preserve">5705       External Visitors   </v>
          </cell>
        </row>
        <row r="100">
          <cell r="P100" t="str">
            <v xml:space="preserve">5706       Entertainment   </v>
          </cell>
        </row>
        <row r="101">
          <cell r="P101" t="str">
            <v xml:space="preserve">5710       Travel: Other   </v>
          </cell>
        </row>
        <row r="102">
          <cell r="P102" t="str">
            <v xml:space="preserve">5711       Travel: Vehicles and Other   </v>
          </cell>
        </row>
        <row r="103">
          <cell r="P103" t="str">
            <v xml:space="preserve">5712       Gasoline &amp; Minor Maint.   </v>
          </cell>
        </row>
        <row r="104">
          <cell r="P104" t="str">
            <v>5800  Other Costs  DO NOT USE</v>
          </cell>
        </row>
        <row r="105">
          <cell r="P105" t="str">
            <v xml:space="preserve">5801       Copying &amp; Reproduction   </v>
          </cell>
        </row>
        <row r="106">
          <cell r="P106" t="str">
            <v xml:space="preserve">5802       Photos and maps   </v>
          </cell>
        </row>
        <row r="107">
          <cell r="P107" t="str">
            <v xml:space="preserve">5803       Subscriptions &amp; Publications   </v>
          </cell>
        </row>
        <row r="108">
          <cell r="P108" t="str">
            <v xml:space="preserve">5804       Education, Seminars, Conferences   </v>
          </cell>
        </row>
        <row r="109">
          <cell r="P109" t="str">
            <v xml:space="preserve">5805       Membership Dues   </v>
          </cell>
        </row>
        <row r="110">
          <cell r="P110" t="str">
            <v xml:space="preserve">5808       Other General Costs   </v>
          </cell>
        </row>
        <row r="111">
          <cell r="P111" t="str">
            <v xml:space="preserve">5809       Medical Expenses   </v>
          </cell>
        </row>
      </sheetData>
      <sheetData sheetId="22">
        <row r="12">
          <cell r="F12" t="str">
            <v>Respons/Activity</v>
          </cell>
          <cell r="G12" t="str">
            <v>Object Code</v>
          </cell>
          <cell r="H12" t="str">
            <v>CTDAD</v>
          </cell>
          <cell r="I12" t="str">
            <v>UNIDAD</v>
          </cell>
          <cell r="J12" t="str">
            <v>COSTO UNITARIO</v>
          </cell>
          <cell r="K12" t="str">
            <v>COSTO TOTAL</v>
          </cell>
          <cell r="L12">
            <v>38869</v>
          </cell>
          <cell r="M12">
            <v>38899</v>
          </cell>
          <cell r="N12">
            <v>38930</v>
          </cell>
          <cell r="O12">
            <v>38961</v>
          </cell>
          <cell r="P12">
            <v>38991</v>
          </cell>
          <cell r="Q12">
            <v>39022</v>
          </cell>
          <cell r="R12">
            <v>39052</v>
          </cell>
          <cell r="S12">
            <v>39083</v>
          </cell>
          <cell r="T12">
            <v>39114</v>
          </cell>
          <cell r="U12">
            <v>39142</v>
          </cell>
          <cell r="V12">
            <v>39173</v>
          </cell>
          <cell r="W12">
            <v>39203</v>
          </cell>
          <cell r="X12">
            <v>39234</v>
          </cell>
          <cell r="Y12">
            <v>39264</v>
          </cell>
          <cell r="Z12">
            <v>39295</v>
          </cell>
          <cell r="AA12">
            <v>39326</v>
          </cell>
          <cell r="AB12">
            <v>39356</v>
          </cell>
          <cell r="AC12">
            <v>39387</v>
          </cell>
          <cell r="AD12">
            <v>39417</v>
          </cell>
          <cell r="AE12">
            <v>39508</v>
          </cell>
          <cell r="AF12">
            <v>39600</v>
          </cell>
          <cell r="AG12">
            <v>39692</v>
          </cell>
          <cell r="AH12" t="str">
            <v>Total</v>
          </cell>
        </row>
        <row r="13">
          <cell r="F13" t="str">
            <v>22020033</v>
          </cell>
          <cell r="G13" t="str">
            <v>5504</v>
          </cell>
          <cell r="H13">
            <v>1</v>
          </cell>
          <cell r="I13" t="str">
            <v>Lot</v>
          </cell>
          <cell r="J13" t="e">
            <v>#REF!</v>
          </cell>
          <cell r="K13" t="e">
            <v>#REF!</v>
          </cell>
          <cell r="M13" t="e">
            <v>#REF!</v>
          </cell>
          <cell r="N13" t="e">
            <v>#REF!</v>
          </cell>
          <cell r="O13" t="e">
            <v>#REF!</v>
          </cell>
          <cell r="P13" t="e">
            <v>#REF!</v>
          </cell>
          <cell r="Q13" t="e">
            <v>#REF!</v>
          </cell>
          <cell r="R13" t="e">
            <v>#REF!</v>
          </cell>
          <cell r="S13" t="e">
            <v>#REF!</v>
          </cell>
          <cell r="T13" t="e">
            <v>#REF!</v>
          </cell>
          <cell r="U13" t="e">
            <v>#REF!</v>
          </cell>
          <cell r="V13" t="e">
            <v>#REF!</v>
          </cell>
          <cell r="W13" t="e">
            <v>#REF!</v>
          </cell>
          <cell r="X13" t="e">
            <v>#REF!</v>
          </cell>
          <cell r="Y13" t="e">
            <v>#REF!</v>
          </cell>
          <cell r="Z13" t="e">
            <v>#REF!</v>
          </cell>
          <cell r="AA13" t="e">
            <v>#REF!</v>
          </cell>
          <cell r="AB13" t="e">
            <v>#REF!</v>
          </cell>
          <cell r="AC13" t="e">
            <v>#REF!</v>
          </cell>
          <cell r="AD13" t="e">
            <v>#REF!</v>
          </cell>
          <cell r="AE13" t="e">
            <v>#REF!</v>
          </cell>
          <cell r="AF13" t="e">
            <v>#REF!</v>
          </cell>
          <cell r="AG13" t="e">
            <v>#REF!</v>
          </cell>
          <cell r="AH13" t="e">
            <v>#REF!</v>
          </cell>
        </row>
        <row r="14">
          <cell r="F14" t="str">
            <v>22020032</v>
          </cell>
          <cell r="G14" t="str">
            <v>5504</v>
          </cell>
          <cell r="H14">
            <v>1</v>
          </cell>
          <cell r="I14" t="str">
            <v>Lot</v>
          </cell>
          <cell r="J14" t="e">
            <v>#REF!</v>
          </cell>
          <cell r="K14" t="e">
            <v>#REF!</v>
          </cell>
          <cell r="M14" t="e">
            <v>#REF!</v>
          </cell>
          <cell r="N14" t="e">
            <v>#REF!</v>
          </cell>
          <cell r="O14" t="e">
            <v>#REF!</v>
          </cell>
          <cell r="P14" t="e">
            <v>#REF!</v>
          </cell>
          <cell r="Q14" t="e">
            <v>#REF!</v>
          </cell>
          <cell r="R14" t="e">
            <v>#REF!</v>
          </cell>
          <cell r="S14" t="e">
            <v>#REF!</v>
          </cell>
          <cell r="T14" t="e">
            <v>#REF!</v>
          </cell>
          <cell r="U14" t="e">
            <v>#REF!</v>
          </cell>
          <cell r="V14" t="e">
            <v>#REF!</v>
          </cell>
          <cell r="W14" t="e">
            <v>#REF!</v>
          </cell>
          <cell r="X14" t="e">
            <v>#REF!</v>
          </cell>
          <cell r="Y14" t="e">
            <v>#REF!</v>
          </cell>
          <cell r="Z14" t="e">
            <v>#REF!</v>
          </cell>
          <cell r="AA14" t="e">
            <v>#REF!</v>
          </cell>
          <cell r="AB14" t="e">
            <v>#REF!</v>
          </cell>
          <cell r="AC14" t="e">
            <v>#REF!</v>
          </cell>
          <cell r="AD14" t="e">
            <v>#REF!</v>
          </cell>
          <cell r="AE14" t="e">
            <v>#REF!</v>
          </cell>
          <cell r="AF14" t="e">
            <v>#REF!</v>
          </cell>
          <cell r="AG14" t="e">
            <v>#REF!</v>
          </cell>
          <cell r="AH14" t="e">
            <v>#REF!</v>
          </cell>
        </row>
        <row r="15">
          <cell r="F15" t="str">
            <v>22020042</v>
          </cell>
          <cell r="G15" t="str">
            <v>5504</v>
          </cell>
          <cell r="H15">
            <v>1</v>
          </cell>
          <cell r="I15" t="str">
            <v>Lot</v>
          </cell>
          <cell r="J15" t="e">
            <v>#REF!</v>
          </cell>
          <cell r="K15" t="e">
            <v>#REF!</v>
          </cell>
          <cell r="M15" t="e">
            <v>#REF!</v>
          </cell>
          <cell r="N15" t="e">
            <v>#REF!</v>
          </cell>
          <cell r="O15" t="e">
            <v>#REF!</v>
          </cell>
          <cell r="P15" t="e">
            <v>#REF!</v>
          </cell>
          <cell r="Q15" t="e">
            <v>#REF!</v>
          </cell>
          <cell r="R15" t="e">
            <v>#REF!</v>
          </cell>
          <cell r="S15" t="e">
            <v>#REF!</v>
          </cell>
          <cell r="T15" t="e">
            <v>#REF!</v>
          </cell>
          <cell r="U15" t="e">
            <v>#REF!</v>
          </cell>
          <cell r="V15" t="e">
            <v>#REF!</v>
          </cell>
          <cell r="W15" t="e">
            <v>#REF!</v>
          </cell>
          <cell r="X15" t="e">
            <v>#REF!</v>
          </cell>
          <cell r="Y15" t="e">
            <v>#REF!</v>
          </cell>
          <cell r="Z15" t="e">
            <v>#REF!</v>
          </cell>
          <cell r="AA15" t="e">
            <v>#REF!</v>
          </cell>
          <cell r="AB15" t="e">
            <v>#REF!</v>
          </cell>
          <cell r="AC15" t="e">
            <v>#REF!</v>
          </cell>
          <cell r="AD15" t="e">
            <v>#REF!</v>
          </cell>
          <cell r="AE15" t="e">
            <v>#REF!</v>
          </cell>
          <cell r="AF15" t="e">
            <v>#REF!</v>
          </cell>
          <cell r="AG15" t="e">
            <v>#REF!</v>
          </cell>
          <cell r="AH15" t="e">
            <v>#REF!</v>
          </cell>
        </row>
        <row r="16">
          <cell r="F16" t="str">
            <v>22020041</v>
          </cell>
          <cell r="G16" t="str">
            <v>5504</v>
          </cell>
          <cell r="H16">
            <v>1</v>
          </cell>
          <cell r="I16" t="str">
            <v>Lot</v>
          </cell>
          <cell r="J16" t="e">
            <v>#REF!</v>
          </cell>
          <cell r="K16" t="e">
            <v>#REF!</v>
          </cell>
          <cell r="M16" t="e">
            <v>#REF!</v>
          </cell>
          <cell r="N16" t="e">
            <v>#REF!</v>
          </cell>
          <cell r="O16" t="e">
            <v>#REF!</v>
          </cell>
          <cell r="P16" t="e">
            <v>#REF!</v>
          </cell>
          <cell r="Q16" t="e">
            <v>#REF!</v>
          </cell>
          <cell r="R16" t="e">
            <v>#REF!</v>
          </cell>
          <cell r="S16" t="e">
            <v>#REF!</v>
          </cell>
          <cell r="T16" t="e">
            <v>#REF!</v>
          </cell>
          <cell r="U16" t="e">
            <v>#REF!</v>
          </cell>
          <cell r="V16" t="e">
            <v>#REF!</v>
          </cell>
          <cell r="W16" t="e">
            <v>#REF!</v>
          </cell>
          <cell r="X16" t="e">
            <v>#REF!</v>
          </cell>
          <cell r="Y16" t="e">
            <v>#REF!</v>
          </cell>
          <cell r="Z16" t="e">
            <v>#REF!</v>
          </cell>
          <cell r="AA16" t="e">
            <v>#REF!</v>
          </cell>
          <cell r="AB16" t="e">
            <v>#REF!</v>
          </cell>
          <cell r="AC16" t="e">
            <v>#REF!</v>
          </cell>
          <cell r="AD16" t="e">
            <v>#REF!</v>
          </cell>
          <cell r="AE16" t="e">
            <v>#REF!</v>
          </cell>
          <cell r="AF16" t="e">
            <v>#REF!</v>
          </cell>
          <cell r="AG16" t="e">
            <v>#REF!</v>
          </cell>
          <cell r="AH16" t="e">
            <v>#REF!</v>
          </cell>
        </row>
        <row r="17">
          <cell r="F17" t="str">
            <v>22020010</v>
          </cell>
          <cell r="G17" t="str">
            <v>5504</v>
          </cell>
          <cell r="H17">
            <v>1</v>
          </cell>
          <cell r="I17" t="str">
            <v>Lot</v>
          </cell>
          <cell r="J17" t="e">
            <v>#REF!</v>
          </cell>
          <cell r="K17" t="e">
            <v>#REF!</v>
          </cell>
          <cell r="M17" t="e">
            <v>#REF!</v>
          </cell>
          <cell r="N17" t="e">
            <v>#REF!</v>
          </cell>
          <cell r="O17" t="e">
            <v>#REF!</v>
          </cell>
          <cell r="P17" t="e">
            <v>#REF!</v>
          </cell>
          <cell r="Q17" t="e">
            <v>#REF!</v>
          </cell>
          <cell r="R17" t="e">
            <v>#REF!</v>
          </cell>
          <cell r="S17" t="e">
            <v>#REF!</v>
          </cell>
          <cell r="T17" t="e">
            <v>#REF!</v>
          </cell>
          <cell r="U17" t="e">
            <v>#REF!</v>
          </cell>
          <cell r="V17" t="e">
            <v>#REF!</v>
          </cell>
          <cell r="W17" t="e">
            <v>#REF!</v>
          </cell>
          <cell r="X17" t="e">
            <v>#REF!</v>
          </cell>
          <cell r="Y17" t="e">
            <v>#REF!</v>
          </cell>
          <cell r="Z17" t="e">
            <v>#REF!</v>
          </cell>
          <cell r="AA17" t="e">
            <v>#REF!</v>
          </cell>
          <cell r="AB17" t="e">
            <v>#REF!</v>
          </cell>
          <cell r="AC17" t="e">
            <v>#REF!</v>
          </cell>
          <cell r="AD17" t="e">
            <v>#REF!</v>
          </cell>
          <cell r="AE17" t="e">
            <v>#REF!</v>
          </cell>
          <cell r="AF17" t="e">
            <v>#REF!</v>
          </cell>
          <cell r="AG17" t="e">
            <v>#REF!</v>
          </cell>
          <cell r="AH17" t="e">
            <v>#REF!</v>
          </cell>
        </row>
        <row r="18">
          <cell r="F18" t="str">
            <v>22020050</v>
          </cell>
          <cell r="G18" t="str">
            <v>5504</v>
          </cell>
          <cell r="H18">
            <v>1</v>
          </cell>
          <cell r="I18" t="str">
            <v>Lot</v>
          </cell>
          <cell r="J18" t="e">
            <v>#REF!</v>
          </cell>
          <cell r="K18" t="e">
            <v>#REF!</v>
          </cell>
          <cell r="M18" t="e">
            <v>#REF!</v>
          </cell>
          <cell r="N18" t="e">
            <v>#REF!</v>
          </cell>
          <cell r="O18" t="e">
            <v>#REF!</v>
          </cell>
          <cell r="P18" t="e">
            <v>#REF!</v>
          </cell>
          <cell r="Q18" t="e">
            <v>#REF!</v>
          </cell>
          <cell r="R18" t="e">
            <v>#REF!</v>
          </cell>
          <cell r="S18" t="e">
            <v>#REF!</v>
          </cell>
          <cell r="T18" t="e">
            <v>#REF!</v>
          </cell>
          <cell r="U18" t="e">
            <v>#REF!</v>
          </cell>
          <cell r="V18" t="e">
            <v>#REF!</v>
          </cell>
          <cell r="W18" t="e">
            <v>#REF!</v>
          </cell>
          <cell r="X18" t="e">
            <v>#REF!</v>
          </cell>
          <cell r="Y18" t="e">
            <v>#REF!</v>
          </cell>
          <cell r="Z18" t="e">
            <v>#REF!</v>
          </cell>
          <cell r="AA18" t="e">
            <v>#REF!</v>
          </cell>
          <cell r="AB18" t="e">
            <v>#REF!</v>
          </cell>
          <cell r="AC18" t="e">
            <v>#REF!</v>
          </cell>
          <cell r="AD18" t="e">
            <v>#REF!</v>
          </cell>
          <cell r="AE18" t="e">
            <v>#REF!</v>
          </cell>
          <cell r="AF18" t="e">
            <v>#REF!</v>
          </cell>
          <cell r="AG18" t="e">
            <v>#REF!</v>
          </cell>
          <cell r="AH18" t="e">
            <v>#REF!</v>
          </cell>
        </row>
        <row r="19">
          <cell r="F19" t="str">
            <v>22020060</v>
          </cell>
          <cell r="G19" t="str">
            <v>5504</v>
          </cell>
          <cell r="H19">
            <v>1</v>
          </cell>
          <cell r="I19" t="str">
            <v>Lot</v>
          </cell>
          <cell r="J19" t="e">
            <v>#REF!</v>
          </cell>
          <cell r="K19" t="e">
            <v>#REF!</v>
          </cell>
          <cell r="M19" t="e">
            <v>#REF!</v>
          </cell>
          <cell r="N19" t="e">
            <v>#REF!</v>
          </cell>
          <cell r="O19" t="e">
            <v>#REF!</v>
          </cell>
          <cell r="P19" t="e">
            <v>#REF!</v>
          </cell>
          <cell r="Q19" t="e">
            <v>#REF!</v>
          </cell>
          <cell r="R19" t="e">
            <v>#REF!</v>
          </cell>
          <cell r="S19" t="e">
            <v>#REF!</v>
          </cell>
          <cell r="T19" t="e">
            <v>#REF!</v>
          </cell>
          <cell r="U19" t="e">
            <v>#REF!</v>
          </cell>
          <cell r="V19" t="e">
            <v>#REF!</v>
          </cell>
          <cell r="W19" t="e">
            <v>#REF!</v>
          </cell>
          <cell r="X19" t="e">
            <v>#REF!</v>
          </cell>
          <cell r="Y19" t="e">
            <v>#REF!</v>
          </cell>
          <cell r="Z19" t="e">
            <v>#REF!</v>
          </cell>
          <cell r="AA19" t="e">
            <v>#REF!</v>
          </cell>
          <cell r="AB19" t="e">
            <v>#REF!</v>
          </cell>
          <cell r="AC19" t="e">
            <v>#REF!</v>
          </cell>
          <cell r="AD19" t="e">
            <v>#REF!</v>
          </cell>
          <cell r="AE19" t="e">
            <v>#REF!</v>
          </cell>
          <cell r="AF19" t="e">
            <v>#REF!</v>
          </cell>
          <cell r="AG19" t="e">
            <v>#REF!</v>
          </cell>
          <cell r="AH19" t="e">
            <v>#REF!</v>
          </cell>
        </row>
        <row r="20">
          <cell r="F20" t="str">
            <v>22020031</v>
          </cell>
          <cell r="G20" t="str">
            <v>5504</v>
          </cell>
          <cell r="H20">
            <v>1</v>
          </cell>
          <cell r="I20" t="str">
            <v>Lot</v>
          </cell>
          <cell r="J20" t="e">
            <v>#REF!</v>
          </cell>
          <cell r="K20" t="e">
            <v>#REF!</v>
          </cell>
          <cell r="M20" t="e">
            <v>#REF!</v>
          </cell>
          <cell r="N20" t="e">
            <v>#REF!</v>
          </cell>
          <cell r="O20" t="e">
            <v>#REF!</v>
          </cell>
          <cell r="P20" t="e">
            <v>#REF!</v>
          </cell>
          <cell r="Q20" t="e">
            <v>#REF!</v>
          </cell>
          <cell r="R20" t="e">
            <v>#REF!</v>
          </cell>
          <cell r="S20" t="e">
            <v>#REF!</v>
          </cell>
          <cell r="T20" t="e">
            <v>#REF!</v>
          </cell>
          <cell r="U20" t="e">
            <v>#REF!</v>
          </cell>
          <cell r="V20" t="e">
            <v>#REF!</v>
          </cell>
          <cell r="W20" t="e">
            <v>#REF!</v>
          </cell>
          <cell r="X20" t="e">
            <v>#REF!</v>
          </cell>
          <cell r="Y20" t="e">
            <v>#REF!</v>
          </cell>
          <cell r="Z20" t="e">
            <v>#REF!</v>
          </cell>
          <cell r="AA20" t="e">
            <v>#REF!</v>
          </cell>
          <cell r="AB20" t="e">
            <v>#REF!</v>
          </cell>
          <cell r="AC20" t="e">
            <v>#REF!</v>
          </cell>
          <cell r="AD20" t="e">
            <v>#REF!</v>
          </cell>
          <cell r="AE20" t="e">
            <v>#REF!</v>
          </cell>
          <cell r="AF20" t="e">
            <v>#REF!</v>
          </cell>
          <cell r="AG20" t="e">
            <v>#REF!</v>
          </cell>
          <cell r="AH20" t="e">
            <v>#REF!</v>
          </cell>
        </row>
        <row r="21">
          <cell r="F21" t="str">
            <v>22020033</v>
          </cell>
          <cell r="G21" t="str">
            <v>5371</v>
          </cell>
          <cell r="H21">
            <v>3812726.7636531512</v>
          </cell>
          <cell r="I21" t="str">
            <v>Litres</v>
          </cell>
          <cell r="J21">
            <v>0.5</v>
          </cell>
          <cell r="K21">
            <v>1906363.3818265756</v>
          </cell>
          <cell r="M21">
            <v>72162.321366153861</v>
          </cell>
          <cell r="N21">
            <v>72162.321366153861</v>
          </cell>
          <cell r="O21">
            <v>72162.321366153861</v>
          </cell>
          <cell r="P21">
            <v>72162.321366153861</v>
          </cell>
          <cell r="Q21">
            <v>72162.321366153861</v>
          </cell>
          <cell r="R21">
            <v>74166.83029299145</v>
          </cell>
          <cell r="S21">
            <v>76870.50933333335</v>
          </cell>
          <cell r="T21">
            <v>83037.310637037037</v>
          </cell>
          <cell r="U21">
            <v>72977.914240000013</v>
          </cell>
          <cell r="V21">
            <v>64426.933511111114</v>
          </cell>
          <cell r="W21">
            <v>67224.819200000013</v>
          </cell>
          <cell r="X21">
            <v>67927.690797037023</v>
          </cell>
          <cell r="Y21">
            <v>71747.125615407422</v>
          </cell>
          <cell r="Z21">
            <v>67970.206942814824</v>
          </cell>
          <cell r="AA21">
            <v>64807.445380740734</v>
          </cell>
          <cell r="AB21">
            <v>66433.140820148154</v>
          </cell>
          <cell r="AC21">
            <v>65702.188989629634</v>
          </cell>
          <cell r="AD21">
            <v>72648.548124444438</v>
          </cell>
          <cell r="AE21">
            <v>209870.37037037036</v>
          </cell>
          <cell r="AF21">
            <v>209870.37037037036</v>
          </cell>
          <cell r="AG21">
            <v>209870.37037037036</v>
          </cell>
          <cell r="AH21">
            <v>1906363.3818265756</v>
          </cell>
        </row>
        <row r="22">
          <cell r="F22" t="str">
            <v>22020032</v>
          </cell>
          <cell r="G22" t="str">
            <v>5371</v>
          </cell>
          <cell r="H22">
            <v>2096633.8749079772</v>
          </cell>
          <cell r="I22" t="str">
            <v>Litres</v>
          </cell>
          <cell r="J22">
            <v>0.5</v>
          </cell>
          <cell r="K22">
            <v>1048316.9374539886</v>
          </cell>
          <cell r="M22">
            <v>0</v>
          </cell>
          <cell r="N22">
            <v>0</v>
          </cell>
          <cell r="O22">
            <v>0</v>
          </cell>
          <cell r="P22">
            <v>0</v>
          </cell>
          <cell r="Q22">
            <v>0</v>
          </cell>
          <cell r="R22">
            <v>0</v>
          </cell>
          <cell r="S22">
            <v>0</v>
          </cell>
          <cell r="T22">
            <v>0</v>
          </cell>
          <cell r="U22">
            <v>0</v>
          </cell>
          <cell r="V22">
            <v>54670.855008000013</v>
          </cell>
          <cell r="W22">
            <v>56304.215917714289</v>
          </cell>
          <cell r="X22">
            <v>57641.497619199996</v>
          </cell>
          <cell r="Y22">
            <v>64476.5727376457</v>
          </cell>
          <cell r="Z22">
            <v>61082.391166902868</v>
          </cell>
          <cell r="AA22">
            <v>58240.130600228578</v>
          </cell>
          <cell r="AB22">
            <v>56373.26521024001</v>
          </cell>
          <cell r="AC22">
            <v>55753.000371199989</v>
          </cell>
          <cell r="AD22">
            <v>63382.151679999995</v>
          </cell>
          <cell r="AE22">
            <v>180402.85714285716</v>
          </cell>
          <cell r="AF22">
            <v>159587.14285714284</v>
          </cell>
          <cell r="AG22">
            <v>180402.85714285716</v>
          </cell>
          <cell r="AH22">
            <v>1048316.9374539886</v>
          </cell>
        </row>
        <row r="23">
          <cell r="F23" t="str">
            <v>22020042</v>
          </cell>
          <cell r="G23" t="str">
            <v>5371</v>
          </cell>
          <cell r="H23">
            <v>9797677.4735718481</v>
          </cell>
          <cell r="I23" t="str">
            <v>Litres</v>
          </cell>
          <cell r="J23">
            <v>0.5</v>
          </cell>
          <cell r="K23">
            <v>4898838.7367859241</v>
          </cell>
          <cell r="M23">
            <v>154633.54578461539</v>
          </cell>
          <cell r="N23">
            <v>154633.54578461539</v>
          </cell>
          <cell r="O23">
            <v>154633.54578461539</v>
          </cell>
          <cell r="P23">
            <v>154633.54578461539</v>
          </cell>
          <cell r="Q23">
            <v>154633.54578461539</v>
          </cell>
          <cell r="R23">
            <v>152217.39663173084</v>
          </cell>
          <cell r="S23">
            <v>153918.37317073173</v>
          </cell>
          <cell r="T23">
            <v>159321.08243902435</v>
          </cell>
          <cell r="U23">
            <v>232029.08273170728</v>
          </cell>
          <cell r="V23">
            <v>195304.81740000003</v>
          </cell>
          <cell r="W23">
            <v>190255.60764878048</v>
          </cell>
          <cell r="X23">
            <v>205917.06797951218</v>
          </cell>
          <cell r="Y23">
            <v>222205.06845007057</v>
          </cell>
          <cell r="Z23">
            <v>210507.72914936475</v>
          </cell>
          <cell r="AA23">
            <v>200712.47054682352</v>
          </cell>
          <cell r="AB23">
            <v>198960.12276269883</v>
          </cell>
          <cell r="AC23">
            <v>196771.00052433735</v>
          </cell>
          <cell r="AD23">
            <v>200455.60019277109</v>
          </cell>
          <cell r="AE23">
            <v>528555.8823529412</v>
          </cell>
          <cell r="AF23">
            <v>549983.82352941181</v>
          </cell>
          <cell r="AG23">
            <v>528555.8823529412</v>
          </cell>
          <cell r="AH23">
            <v>4898838.7367859241</v>
          </cell>
        </row>
        <row r="24">
          <cell r="F24" t="str">
            <v>22020041</v>
          </cell>
          <cell r="G24" t="str">
            <v>5371</v>
          </cell>
          <cell r="H24">
            <v>1699039.0729198591</v>
          </cell>
          <cell r="I24" t="str">
            <v>Litres</v>
          </cell>
          <cell r="J24">
            <v>0.5</v>
          </cell>
          <cell r="K24">
            <v>849519.53645992954</v>
          </cell>
          <cell r="M24">
            <v>0</v>
          </cell>
          <cell r="N24">
            <v>0</v>
          </cell>
          <cell r="O24">
            <v>0</v>
          </cell>
          <cell r="P24">
            <v>0</v>
          </cell>
          <cell r="Q24">
            <v>0</v>
          </cell>
          <cell r="R24">
            <v>0</v>
          </cell>
          <cell r="S24">
            <v>0</v>
          </cell>
          <cell r="T24">
            <v>0</v>
          </cell>
          <cell r="U24">
            <v>22378.073426376814</v>
          </cell>
          <cell r="V24">
            <v>16952.518635945809</v>
          </cell>
          <cell r="W24">
            <v>19978.009733701958</v>
          </cell>
          <cell r="X24">
            <v>20264.291518950784</v>
          </cell>
          <cell r="Y24">
            <v>34038.205552658095</v>
          </cell>
          <cell r="Z24">
            <v>47571.951743250116</v>
          </cell>
          <cell r="AA24">
            <v>66518.517542970672</v>
          </cell>
          <cell r="AB24">
            <v>67890.254176888091</v>
          </cell>
          <cell r="AC24">
            <v>57786.706054985407</v>
          </cell>
          <cell r="AD24">
            <v>48916.008074201782</v>
          </cell>
          <cell r="AE24">
            <v>149075</v>
          </cell>
          <cell r="AF24">
            <v>149075</v>
          </cell>
          <cell r="AG24">
            <v>149075</v>
          </cell>
          <cell r="AH24">
            <v>849519.53645992954</v>
          </cell>
        </row>
        <row r="25">
          <cell r="F25" t="str">
            <v>22020010</v>
          </cell>
          <cell r="G25" t="str">
            <v>5371</v>
          </cell>
          <cell r="H25">
            <v>8619914.9688029401</v>
          </cell>
          <cell r="I25" t="str">
            <v>Litres</v>
          </cell>
          <cell r="J25">
            <v>0.5</v>
          </cell>
          <cell r="K25">
            <v>4309957.4844014701</v>
          </cell>
          <cell r="M25">
            <v>28366.841525536503</v>
          </cell>
          <cell r="N25">
            <v>28366.841525536503</v>
          </cell>
          <cell r="O25">
            <v>28366.841525536503</v>
          </cell>
          <cell r="P25">
            <v>28366.841525536503</v>
          </cell>
          <cell r="Q25">
            <v>28366.841525536503</v>
          </cell>
          <cell r="R25">
            <v>29154.809345690286</v>
          </cell>
          <cell r="S25">
            <v>30217.619319390295</v>
          </cell>
          <cell r="T25">
            <v>68003.697167080216</v>
          </cell>
          <cell r="U25">
            <v>28687.449196738751</v>
          </cell>
          <cell r="V25">
            <v>210450.21924796599</v>
          </cell>
          <cell r="W25">
            <v>224892.02706557856</v>
          </cell>
          <cell r="X25">
            <v>229079.15471055495</v>
          </cell>
          <cell r="Y25">
            <v>236168.54318266077</v>
          </cell>
          <cell r="Z25">
            <v>227955.26740553547</v>
          </cell>
          <cell r="AA25">
            <v>216309.56747898809</v>
          </cell>
          <cell r="AB25">
            <v>213787.45496726909</v>
          </cell>
          <cell r="AC25">
            <v>209493.65639123318</v>
          </cell>
          <cell r="AD25">
            <v>233109.44003817532</v>
          </cell>
          <cell r="AE25">
            <v>685975.32010858413</v>
          </cell>
          <cell r="AF25">
            <v>652107.08096233138</v>
          </cell>
          <cell r="AG25">
            <v>672731.97018601105</v>
          </cell>
          <cell r="AH25">
            <v>4309957.4844014701</v>
          </cell>
        </row>
        <row r="26">
          <cell r="F26" t="str">
            <v>22020050</v>
          </cell>
          <cell r="G26" t="str">
            <v>5371</v>
          </cell>
          <cell r="H26">
            <v>32022096.657553203</v>
          </cell>
          <cell r="I26" t="str">
            <v>Litres</v>
          </cell>
          <cell r="J26">
            <v>0.5</v>
          </cell>
          <cell r="K26">
            <v>16011048.328776602</v>
          </cell>
          <cell r="M26">
            <v>421657.38800416427</v>
          </cell>
          <cell r="N26">
            <v>421657.38800416427</v>
          </cell>
          <cell r="O26">
            <v>421657.38800416427</v>
          </cell>
          <cell r="P26">
            <v>421657.38800416427</v>
          </cell>
          <cell r="Q26">
            <v>421657.38800416427</v>
          </cell>
          <cell r="R26">
            <v>415068.99131659942</v>
          </cell>
          <cell r="S26">
            <v>430199.9242105264</v>
          </cell>
          <cell r="T26">
            <v>445300.42891228065</v>
          </cell>
          <cell r="U26">
            <v>681962.53229467373</v>
          </cell>
          <cell r="V26">
            <v>612196.31616693689</v>
          </cell>
          <cell r="W26">
            <v>621468.89574478474</v>
          </cell>
          <cell r="X26">
            <v>678233.10844097706</v>
          </cell>
          <cell r="Y26">
            <v>734381.29372770851</v>
          </cell>
          <cell r="Z26">
            <v>730022.6809747162</v>
          </cell>
          <cell r="AA26">
            <v>725349.30452976574</v>
          </cell>
          <cell r="AB26">
            <v>709355.0645321497</v>
          </cell>
          <cell r="AC26">
            <v>679678.89858286618</v>
          </cell>
          <cell r="AD26">
            <v>672187.13150802581</v>
          </cell>
          <cell r="AE26">
            <v>1887824.337767496</v>
          </cell>
          <cell r="AF26">
            <v>1959425.5257374209</v>
          </cell>
          <cell r="AG26">
            <v>1920106.9543088495</v>
          </cell>
          <cell r="AH26">
            <v>16011048.328776602</v>
          </cell>
        </row>
        <row r="27">
          <cell r="F27" t="str">
            <v>22020060</v>
          </cell>
          <cell r="G27" t="str">
            <v>5371</v>
          </cell>
          <cell r="H27">
            <v>7763201.3100000005</v>
          </cell>
          <cell r="I27" t="str">
            <v>Litres</v>
          </cell>
          <cell r="J27">
            <v>0.5</v>
          </cell>
          <cell r="K27">
            <v>3881600.6550000003</v>
          </cell>
          <cell r="M27">
            <v>47116.160000000003</v>
          </cell>
          <cell r="N27">
            <v>45471.41</v>
          </cell>
          <cell r="O27">
            <v>43563.5</v>
          </cell>
          <cell r="P27">
            <v>43168.759999999995</v>
          </cell>
          <cell r="Q27">
            <v>42905.599999999999</v>
          </cell>
          <cell r="R27">
            <v>48103.01</v>
          </cell>
          <cell r="S27">
            <v>49747.76</v>
          </cell>
          <cell r="T27">
            <v>79864.959999999992</v>
          </cell>
          <cell r="U27">
            <v>177014.86000000002</v>
          </cell>
          <cell r="V27">
            <v>159865.60000000003</v>
          </cell>
          <cell r="W27">
            <v>165830.56</v>
          </cell>
          <cell r="X27">
            <v>163593.69999999998</v>
          </cell>
          <cell r="Y27">
            <v>175772.16</v>
          </cell>
          <cell r="Z27">
            <v>169558.65999999997</v>
          </cell>
          <cell r="AA27">
            <v>162351</v>
          </cell>
          <cell r="AB27">
            <v>160859.76</v>
          </cell>
          <cell r="AC27">
            <v>159865.60000000003</v>
          </cell>
          <cell r="AD27">
            <v>179500.26</v>
          </cell>
          <cell r="AE27">
            <v>623995.77500000002</v>
          </cell>
          <cell r="AF27">
            <v>580771.745</v>
          </cell>
          <cell r="AG27">
            <v>602679.81499999994</v>
          </cell>
          <cell r="AH27">
            <v>3881600.6550000003</v>
          </cell>
        </row>
        <row r="28">
          <cell r="F28" t="str">
            <v>22020031</v>
          </cell>
          <cell r="G28" t="str">
            <v>5371</v>
          </cell>
          <cell r="H28">
            <v>2874767.1500000008</v>
          </cell>
          <cell r="I28" t="str">
            <v>Litres</v>
          </cell>
          <cell r="J28">
            <v>0.5</v>
          </cell>
          <cell r="K28">
            <v>1437383.5750000004</v>
          </cell>
          <cell r="M28">
            <v>90059.199999999997</v>
          </cell>
          <cell r="N28">
            <v>86861.075000000012</v>
          </cell>
          <cell r="O28">
            <v>83151.25</v>
          </cell>
          <cell r="P28">
            <v>82383.7</v>
          </cell>
          <cell r="Q28">
            <v>81872</v>
          </cell>
          <cell r="R28">
            <v>91978.074999999997</v>
          </cell>
          <cell r="S28">
            <v>95176.2</v>
          </cell>
          <cell r="T28">
            <v>86477.3</v>
          </cell>
          <cell r="U28">
            <v>64784.875</v>
          </cell>
          <cell r="V28">
            <v>46784</v>
          </cell>
          <cell r="W28">
            <v>36403.800000000003</v>
          </cell>
          <cell r="X28">
            <v>35910.375</v>
          </cell>
          <cell r="Y28">
            <v>38596.800000000003</v>
          </cell>
          <cell r="Z28">
            <v>37226.175000000003</v>
          </cell>
          <cell r="AA28">
            <v>35636.25</v>
          </cell>
          <cell r="AB28">
            <v>35307.299999999996</v>
          </cell>
          <cell r="AC28">
            <v>35088</v>
          </cell>
          <cell r="AD28">
            <v>39419.175000000003</v>
          </cell>
          <cell r="AE28">
            <v>115406.62500000001</v>
          </cell>
          <cell r="AF28">
            <v>107402.17500000002</v>
          </cell>
          <cell r="AG28">
            <v>111459.22499999999</v>
          </cell>
          <cell r="AH28">
            <v>1437383.5750000004</v>
          </cell>
        </row>
        <row r="29">
          <cell r="F29" t="str">
            <v>22020930</v>
          </cell>
          <cell r="G29" t="str">
            <v>5372</v>
          </cell>
          <cell r="H29">
            <v>84000</v>
          </cell>
          <cell r="I29" t="str">
            <v>Litres</v>
          </cell>
          <cell r="J29">
            <v>0.5</v>
          </cell>
          <cell r="K29">
            <v>42000</v>
          </cell>
          <cell r="M29">
            <v>2000</v>
          </cell>
          <cell r="N29">
            <v>2000</v>
          </cell>
          <cell r="O29">
            <v>2000</v>
          </cell>
          <cell r="P29">
            <v>2000</v>
          </cell>
          <cell r="Q29">
            <v>2000</v>
          </cell>
          <cell r="R29">
            <v>2000</v>
          </cell>
          <cell r="S29">
            <v>2000</v>
          </cell>
          <cell r="T29">
            <v>2000</v>
          </cell>
          <cell r="U29">
            <v>2000</v>
          </cell>
          <cell r="V29">
            <v>2000</v>
          </cell>
          <cell r="W29">
            <v>2000</v>
          </cell>
          <cell r="X29">
            <v>2000</v>
          </cell>
          <cell r="Y29">
            <v>2000</v>
          </cell>
          <cell r="Z29">
            <v>2000</v>
          </cell>
          <cell r="AA29">
            <v>2000</v>
          </cell>
          <cell r="AB29">
            <v>2000</v>
          </cell>
          <cell r="AC29">
            <v>2000</v>
          </cell>
          <cell r="AD29">
            <v>2000</v>
          </cell>
          <cell r="AE29">
            <v>2000</v>
          </cell>
          <cell r="AF29">
            <v>2000</v>
          </cell>
          <cell r="AG29">
            <v>2000</v>
          </cell>
          <cell r="AH29">
            <v>42000</v>
          </cell>
        </row>
        <row r="30">
          <cell r="F30" t="str">
            <v>22020930</v>
          </cell>
          <cell r="G30" t="str">
            <v>5504</v>
          </cell>
          <cell r="H30">
            <v>1</v>
          </cell>
          <cell r="I30" t="str">
            <v>Lot</v>
          </cell>
          <cell r="J30">
            <v>405000</v>
          </cell>
          <cell r="K30">
            <v>405000</v>
          </cell>
          <cell r="M30">
            <v>15000</v>
          </cell>
          <cell r="N30">
            <v>15000</v>
          </cell>
          <cell r="O30">
            <v>15000</v>
          </cell>
          <cell r="P30">
            <v>15000</v>
          </cell>
          <cell r="Q30">
            <v>15000</v>
          </cell>
          <cell r="R30">
            <v>15000</v>
          </cell>
          <cell r="S30">
            <v>15000</v>
          </cell>
          <cell r="T30">
            <v>15000</v>
          </cell>
          <cell r="U30">
            <v>15000</v>
          </cell>
          <cell r="V30">
            <v>15000</v>
          </cell>
          <cell r="W30">
            <v>15000</v>
          </cell>
          <cell r="X30">
            <v>15000</v>
          </cell>
          <cell r="Y30">
            <v>15000</v>
          </cell>
          <cell r="Z30">
            <v>15000</v>
          </cell>
          <cell r="AA30">
            <v>15000</v>
          </cell>
          <cell r="AB30">
            <v>15000</v>
          </cell>
          <cell r="AC30">
            <v>15000</v>
          </cell>
          <cell r="AD30">
            <v>15000</v>
          </cell>
          <cell r="AE30">
            <v>45000</v>
          </cell>
          <cell r="AF30">
            <v>45000</v>
          </cell>
          <cell r="AG30">
            <v>45000</v>
          </cell>
          <cell r="AH30">
            <v>405000</v>
          </cell>
        </row>
        <row r="31">
          <cell r="F31" t="str">
            <v>22020020</v>
          </cell>
          <cell r="G31" t="str">
            <v>5316</v>
          </cell>
          <cell r="H31">
            <v>27048.529868371606</v>
          </cell>
          <cell r="I31" t="str">
            <v>Tonnes</v>
          </cell>
          <cell r="J31">
            <v>604</v>
          </cell>
          <cell r="K31">
            <v>16337312.04049645</v>
          </cell>
          <cell r="M31">
            <v>462537.56346380897</v>
          </cell>
          <cell r="N31">
            <v>462537.56346380897</v>
          </cell>
          <cell r="O31">
            <v>462537.56346380897</v>
          </cell>
          <cell r="P31">
            <v>462537.56346380897</v>
          </cell>
          <cell r="Q31">
            <v>462537.56346380897</v>
          </cell>
          <cell r="R31">
            <v>462537.56346380897</v>
          </cell>
          <cell r="S31">
            <v>479398.91658848303</v>
          </cell>
          <cell r="T31">
            <v>504230.01265342243</v>
          </cell>
          <cell r="U31">
            <v>623687.00637121254</v>
          </cell>
          <cell r="V31">
            <v>646366.20077724371</v>
          </cell>
          <cell r="W31">
            <v>646334.61386222218</v>
          </cell>
          <cell r="X31">
            <v>681487.71073327714</v>
          </cell>
          <cell r="Y31">
            <v>752524.8390894949</v>
          </cell>
          <cell r="Z31">
            <v>712910.35848183569</v>
          </cell>
          <cell r="AA31">
            <v>679737.50848731108</v>
          </cell>
          <cell r="AB31">
            <v>666493.56872174121</v>
          </cell>
          <cell r="AC31">
            <v>659160.26055549202</v>
          </cell>
          <cell r="AD31">
            <v>698481.18386109185</v>
          </cell>
          <cell r="AE31">
            <v>1937091.4931769231</v>
          </cell>
          <cell r="AF31">
            <v>1937091.4931769231</v>
          </cell>
          <cell r="AG31">
            <v>1937091.4931769231</v>
          </cell>
          <cell r="AH31">
            <v>16337312.04049645</v>
          </cell>
        </row>
        <row r="32">
          <cell r="F32" t="str">
            <v>22020020</v>
          </cell>
          <cell r="G32" t="str">
            <v>5317</v>
          </cell>
          <cell r="H32">
            <v>315104.94693159754</v>
          </cell>
          <cell r="I32" t="str">
            <v>Holes</v>
          </cell>
          <cell r="J32">
            <v>18</v>
          </cell>
          <cell r="K32">
            <v>5671889.0447687563</v>
          </cell>
          <cell r="M32">
            <v>160580.98985325443</v>
          </cell>
          <cell r="N32">
            <v>160580.98985325443</v>
          </cell>
          <cell r="O32">
            <v>160580.98985325443</v>
          </cell>
          <cell r="P32">
            <v>160580.98985325443</v>
          </cell>
          <cell r="Q32">
            <v>160580.98985325443</v>
          </cell>
          <cell r="R32">
            <v>160580.98985325443</v>
          </cell>
          <cell r="S32">
            <v>166434.81230769231</v>
          </cell>
          <cell r="T32">
            <v>175055.52184615383</v>
          </cell>
          <cell r="U32">
            <v>216527.87741538463</v>
          </cell>
          <cell r="V32">
            <v>224401.50276923078</v>
          </cell>
          <cell r="W32">
            <v>224390.53661538463</v>
          </cell>
          <cell r="X32">
            <v>236594.77587692306</v>
          </cell>
          <cell r="Y32">
            <v>261257.0158523077</v>
          </cell>
          <cell r="Z32">
            <v>247503.9004061539</v>
          </cell>
          <cell r="AA32">
            <v>235987.15126153844</v>
          </cell>
          <cell r="AB32">
            <v>231389.20046769234</v>
          </cell>
          <cell r="AC32">
            <v>228843.26695384615</v>
          </cell>
          <cell r="AD32">
            <v>242494.46695384619</v>
          </cell>
          <cell r="AE32">
            <v>672507.69230769225</v>
          </cell>
          <cell r="AF32">
            <v>672507.69230769225</v>
          </cell>
          <cell r="AG32">
            <v>672507.69230769225</v>
          </cell>
          <cell r="AH32">
            <v>5671889.0447687563</v>
          </cell>
        </row>
        <row r="33">
          <cell r="F33" t="str">
            <v>22020020</v>
          </cell>
          <cell r="G33" t="str">
            <v>5371</v>
          </cell>
          <cell r="H33">
            <v>1622911.7921022964</v>
          </cell>
          <cell r="I33" t="str">
            <v>Litres</v>
          </cell>
          <cell r="J33">
            <v>0.5</v>
          </cell>
          <cell r="K33">
            <v>811455.89605114819</v>
          </cell>
          <cell r="M33">
            <v>22973.720039593161</v>
          </cell>
          <cell r="N33">
            <v>22973.720039593161</v>
          </cell>
          <cell r="O33">
            <v>22973.720039593161</v>
          </cell>
          <cell r="P33">
            <v>22973.720039593161</v>
          </cell>
          <cell r="Q33">
            <v>22973.720039593161</v>
          </cell>
          <cell r="R33">
            <v>22973.720039593161</v>
          </cell>
          <cell r="S33">
            <v>23811.204466315379</v>
          </cell>
          <cell r="T33">
            <v>25044.537052322306</v>
          </cell>
          <cell r="U33">
            <v>30977.831442278766</v>
          </cell>
          <cell r="V33">
            <v>32104.281495558462</v>
          </cell>
          <cell r="W33">
            <v>32102.71260905077</v>
          </cell>
          <cell r="X33">
            <v>33848.727354301845</v>
          </cell>
          <cell r="Y33">
            <v>37377.061544180207</v>
          </cell>
          <cell r="Z33">
            <v>35409.45489148191</v>
          </cell>
          <cell r="AA33">
            <v>33761.796779171076</v>
          </cell>
          <cell r="AB33">
            <v>33103.985201410986</v>
          </cell>
          <cell r="AC33">
            <v>32739.748040835693</v>
          </cell>
          <cell r="AD33">
            <v>34692.774032835689</v>
          </cell>
          <cell r="AE33">
            <v>96213.153634615388</v>
          </cell>
          <cell r="AF33">
            <v>96213.153634615388</v>
          </cell>
          <cell r="AG33">
            <v>96213.153634615388</v>
          </cell>
          <cell r="AH33">
            <v>811455.89605114819</v>
          </cell>
        </row>
        <row r="34">
          <cell r="F34" t="str">
            <v>22020020</v>
          </cell>
          <cell r="G34" t="str">
            <v>5504</v>
          </cell>
          <cell r="H34">
            <v>1</v>
          </cell>
          <cell r="I34" t="str">
            <v>Lot</v>
          </cell>
          <cell r="J34" t="e">
            <v>#REF!</v>
          </cell>
          <cell r="K34" t="e">
            <v>#REF!</v>
          </cell>
          <cell r="M34" t="e">
            <v>#REF!</v>
          </cell>
          <cell r="N34" t="e">
            <v>#REF!</v>
          </cell>
          <cell r="O34" t="e">
            <v>#REF!</v>
          </cell>
          <cell r="P34" t="e">
            <v>#REF!</v>
          </cell>
          <cell r="Q34" t="e">
            <v>#REF!</v>
          </cell>
          <cell r="R34" t="e">
            <v>#REF!</v>
          </cell>
          <cell r="S34" t="e">
            <v>#REF!</v>
          </cell>
          <cell r="T34" t="e">
            <v>#REF!</v>
          </cell>
          <cell r="U34" t="e">
            <v>#REF!</v>
          </cell>
          <cell r="V34" t="e">
            <v>#REF!</v>
          </cell>
          <cell r="W34" t="e">
            <v>#REF!</v>
          </cell>
          <cell r="X34" t="e">
            <v>#REF!</v>
          </cell>
          <cell r="Y34" t="e">
            <v>#REF!</v>
          </cell>
          <cell r="Z34" t="e">
            <v>#REF!</v>
          </cell>
          <cell r="AA34" t="e">
            <v>#REF!</v>
          </cell>
          <cell r="AB34" t="e">
            <v>#REF!</v>
          </cell>
          <cell r="AC34" t="e">
            <v>#REF!</v>
          </cell>
          <cell r="AD34" t="e">
            <v>#REF!</v>
          </cell>
          <cell r="AE34" t="e">
            <v>#REF!</v>
          </cell>
          <cell r="AF34" t="e">
            <v>#REF!</v>
          </cell>
          <cell r="AG34" t="e">
            <v>#REF!</v>
          </cell>
          <cell r="AH34" t="e">
            <v>#REF!</v>
          </cell>
        </row>
        <row r="35">
          <cell r="F35" t="str">
            <v>22020930</v>
          </cell>
          <cell r="G35" t="str">
            <v>6301</v>
          </cell>
          <cell r="H35">
            <v>1</v>
          </cell>
          <cell r="I35" t="str">
            <v>Lot</v>
          </cell>
          <cell r="J35">
            <v>15449057.244402079</v>
          </cell>
          <cell r="K35">
            <v>15449057.244402079</v>
          </cell>
          <cell r="M35">
            <v>294400.23749999999</v>
          </cell>
          <cell r="N35">
            <v>294400.23749999999</v>
          </cell>
          <cell r="O35">
            <v>294400.23749999999</v>
          </cell>
          <cell r="P35">
            <v>294400.23749999999</v>
          </cell>
          <cell r="Q35">
            <v>294400.23749999999</v>
          </cell>
          <cell r="R35">
            <v>294400.23749999999</v>
          </cell>
          <cell r="S35">
            <v>292291.76242288505</v>
          </cell>
          <cell r="T35">
            <v>281122.34353532473</v>
          </cell>
          <cell r="U35">
            <v>438598.43014726182</v>
          </cell>
          <cell r="V35">
            <v>426818.34207053151</v>
          </cell>
          <cell r="W35">
            <v>580266.39787625521</v>
          </cell>
          <cell r="X35">
            <v>620890.62336341536</v>
          </cell>
          <cell r="Y35">
            <v>520708.82577849302</v>
          </cell>
          <cell r="Z35">
            <v>713579.27614875184</v>
          </cell>
          <cell r="AA35">
            <v>855238.08269533725</v>
          </cell>
          <cell r="AB35">
            <v>872874.69655998936</v>
          </cell>
          <cell r="AC35">
            <v>742971.93499266962</v>
          </cell>
          <cell r="AD35">
            <v>628920.1038111659</v>
          </cell>
          <cell r="AE35">
            <v>2236125</v>
          </cell>
          <cell r="AF35">
            <v>2236125</v>
          </cell>
          <cell r="AG35">
            <v>2236125</v>
          </cell>
          <cell r="AH35">
            <v>15449057.244402079</v>
          </cell>
        </row>
        <row r="36">
          <cell r="F36" t="str">
            <v>22020930</v>
          </cell>
          <cell r="G36" t="str">
            <v>5842</v>
          </cell>
          <cell r="H36">
            <v>1</v>
          </cell>
          <cell r="I36" t="str">
            <v>Lot</v>
          </cell>
          <cell r="J36">
            <v>0</v>
          </cell>
          <cell r="K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row>
        <row r="37">
          <cell r="F37" t="str">
            <v>22060121</v>
          </cell>
          <cell r="G37" t="str">
            <v>5321010</v>
          </cell>
          <cell r="H37" t="e">
            <v>#REF!</v>
          </cell>
          <cell r="I37" t="str">
            <v>Tonnes</v>
          </cell>
          <cell r="J37" t="e">
            <v>#REF!</v>
          </cell>
          <cell r="K37" t="e">
            <v>#REF!</v>
          </cell>
          <cell r="M37" t="e">
            <v>#REF!</v>
          </cell>
          <cell r="N37" t="e">
            <v>#REF!</v>
          </cell>
          <cell r="O37" t="e">
            <v>#REF!</v>
          </cell>
          <cell r="P37" t="e">
            <v>#REF!</v>
          </cell>
          <cell r="Q37" t="e">
            <v>#REF!</v>
          </cell>
          <cell r="R37" t="e">
            <v>#REF!</v>
          </cell>
          <cell r="S37" t="e">
            <v>#REF!</v>
          </cell>
          <cell r="T37" t="e">
            <v>#REF!</v>
          </cell>
          <cell r="U37" t="e">
            <v>#REF!</v>
          </cell>
          <cell r="V37" t="e">
            <v>#REF!</v>
          </cell>
          <cell r="W37" t="e">
            <v>#REF!</v>
          </cell>
          <cell r="X37" t="e">
            <v>#REF!</v>
          </cell>
          <cell r="Y37" t="e">
            <v>#REF!</v>
          </cell>
          <cell r="Z37" t="e">
            <v>#REF!</v>
          </cell>
          <cell r="AA37" t="e">
            <v>#REF!</v>
          </cell>
          <cell r="AB37" t="e">
            <v>#REF!</v>
          </cell>
          <cell r="AC37" t="e">
            <v>#REF!</v>
          </cell>
          <cell r="AD37" t="e">
            <v>#REF!</v>
          </cell>
          <cell r="AE37" t="e">
            <v>#REF!</v>
          </cell>
          <cell r="AF37" t="e">
            <v>#REF!</v>
          </cell>
          <cell r="AG37" t="e">
            <v>#REF!</v>
          </cell>
          <cell r="AH37" t="e">
            <v>#REF!</v>
          </cell>
        </row>
        <row r="38">
          <cell r="F38" t="str">
            <v>22060122</v>
          </cell>
          <cell r="G38" t="str">
            <v>5321020</v>
          </cell>
          <cell r="H38" t="e">
            <v>#REF!</v>
          </cell>
          <cell r="I38" t="str">
            <v>Tonnes</v>
          </cell>
          <cell r="J38" t="e">
            <v>#REF!</v>
          </cell>
          <cell r="K38" t="e">
            <v>#REF!</v>
          </cell>
          <cell r="M38" t="e">
            <v>#REF!</v>
          </cell>
          <cell r="N38" t="e">
            <v>#REF!</v>
          </cell>
          <cell r="O38" t="e">
            <v>#REF!</v>
          </cell>
          <cell r="P38" t="e">
            <v>#REF!</v>
          </cell>
          <cell r="Q38" t="e">
            <v>#REF!</v>
          </cell>
          <cell r="R38" t="e">
            <v>#REF!</v>
          </cell>
          <cell r="S38" t="e">
            <v>#REF!</v>
          </cell>
          <cell r="T38" t="e">
            <v>#REF!</v>
          </cell>
          <cell r="U38" t="e">
            <v>#REF!</v>
          </cell>
          <cell r="V38" t="e">
            <v>#REF!</v>
          </cell>
          <cell r="W38" t="e">
            <v>#REF!</v>
          </cell>
          <cell r="X38" t="e">
            <v>#REF!</v>
          </cell>
          <cell r="Y38" t="e">
            <v>#REF!</v>
          </cell>
          <cell r="Z38" t="e">
            <v>#REF!</v>
          </cell>
          <cell r="AA38" t="e">
            <v>#REF!</v>
          </cell>
          <cell r="AB38" t="e">
            <v>#REF!</v>
          </cell>
          <cell r="AC38" t="e">
            <v>#REF!</v>
          </cell>
          <cell r="AD38" t="e">
            <v>#REF!</v>
          </cell>
          <cell r="AE38" t="e">
            <v>#REF!</v>
          </cell>
          <cell r="AF38" t="e">
            <v>#REF!</v>
          </cell>
          <cell r="AG38" t="e">
            <v>#REF!</v>
          </cell>
          <cell r="AH38" t="e">
            <v>#REF!</v>
          </cell>
        </row>
        <row r="39">
          <cell r="F39" t="str">
            <v>22060123</v>
          </cell>
          <cell r="G39" t="str">
            <v>5321020</v>
          </cell>
          <cell r="H39" t="e">
            <v>#REF!</v>
          </cell>
          <cell r="I39" t="str">
            <v>Tonnes</v>
          </cell>
          <cell r="J39" t="e">
            <v>#REF!</v>
          </cell>
          <cell r="K39" t="e">
            <v>#REF!</v>
          </cell>
          <cell r="M39" t="e">
            <v>#REF!</v>
          </cell>
          <cell r="N39" t="e">
            <v>#REF!</v>
          </cell>
          <cell r="O39" t="e">
            <v>#REF!</v>
          </cell>
          <cell r="P39" t="e">
            <v>#REF!</v>
          </cell>
          <cell r="Q39" t="e">
            <v>#REF!</v>
          </cell>
          <cell r="R39" t="e">
            <v>#REF!</v>
          </cell>
          <cell r="S39" t="e">
            <v>#REF!</v>
          </cell>
          <cell r="T39" t="e">
            <v>#REF!</v>
          </cell>
          <cell r="U39" t="e">
            <v>#REF!</v>
          </cell>
          <cell r="V39" t="e">
            <v>#REF!</v>
          </cell>
          <cell r="W39" t="e">
            <v>#REF!</v>
          </cell>
          <cell r="X39" t="e">
            <v>#REF!</v>
          </cell>
          <cell r="Y39" t="e">
            <v>#REF!</v>
          </cell>
          <cell r="Z39" t="e">
            <v>#REF!</v>
          </cell>
          <cell r="AA39" t="e">
            <v>#REF!</v>
          </cell>
          <cell r="AB39" t="e">
            <v>#REF!</v>
          </cell>
          <cell r="AC39" t="e">
            <v>#REF!</v>
          </cell>
          <cell r="AD39" t="e">
            <v>#REF!</v>
          </cell>
          <cell r="AE39" t="e">
            <v>#REF!</v>
          </cell>
          <cell r="AF39" t="e">
            <v>#REF!</v>
          </cell>
          <cell r="AG39" t="e">
            <v>#REF!</v>
          </cell>
          <cell r="AH39" t="e">
            <v>#REF!</v>
          </cell>
        </row>
        <row r="40">
          <cell r="F40" t="str">
            <v>22060130</v>
          </cell>
          <cell r="G40" t="str">
            <v>5321030</v>
          </cell>
          <cell r="H40" t="e">
            <v>#REF!</v>
          </cell>
          <cell r="I40" t="str">
            <v>Tonnes</v>
          </cell>
          <cell r="J40" t="e">
            <v>#REF!</v>
          </cell>
          <cell r="K40" t="e">
            <v>#REF!</v>
          </cell>
          <cell r="M40" t="e">
            <v>#REF!</v>
          </cell>
          <cell r="N40" t="e">
            <v>#REF!</v>
          </cell>
          <cell r="O40" t="e">
            <v>#REF!</v>
          </cell>
          <cell r="P40" t="e">
            <v>#REF!</v>
          </cell>
          <cell r="Q40" t="e">
            <v>#REF!</v>
          </cell>
          <cell r="R40" t="e">
            <v>#REF!</v>
          </cell>
          <cell r="S40" t="e">
            <v>#REF!</v>
          </cell>
          <cell r="T40" t="e">
            <v>#REF!</v>
          </cell>
          <cell r="U40" t="e">
            <v>#REF!</v>
          </cell>
          <cell r="V40" t="e">
            <v>#REF!</v>
          </cell>
          <cell r="W40" t="e">
            <v>#REF!</v>
          </cell>
          <cell r="X40" t="e">
            <v>#REF!</v>
          </cell>
          <cell r="Y40" t="e">
            <v>#REF!</v>
          </cell>
          <cell r="Z40" t="e">
            <v>#REF!</v>
          </cell>
          <cell r="AA40" t="e">
            <v>#REF!</v>
          </cell>
          <cell r="AB40" t="e">
            <v>#REF!</v>
          </cell>
          <cell r="AC40" t="e">
            <v>#REF!</v>
          </cell>
          <cell r="AD40" t="e">
            <v>#REF!</v>
          </cell>
          <cell r="AE40" t="e">
            <v>#REF!</v>
          </cell>
          <cell r="AF40" t="e">
            <v>#REF!</v>
          </cell>
          <cell r="AG40" t="e">
            <v>#REF!</v>
          </cell>
          <cell r="AH40" t="e">
            <v>#REF!</v>
          </cell>
        </row>
        <row r="41">
          <cell r="F41" t="str">
            <v>22060140</v>
          </cell>
          <cell r="G41" t="str">
            <v>5321030</v>
          </cell>
          <cell r="H41" t="e">
            <v>#REF!</v>
          </cell>
          <cell r="I41" t="str">
            <v>Tonnes</v>
          </cell>
          <cell r="J41" t="e">
            <v>#REF!</v>
          </cell>
          <cell r="K41" t="e">
            <v>#REF!</v>
          </cell>
          <cell r="M41" t="e">
            <v>#REF!</v>
          </cell>
          <cell r="N41" t="e">
            <v>#REF!</v>
          </cell>
          <cell r="O41" t="e">
            <v>#REF!</v>
          </cell>
          <cell r="P41" t="e">
            <v>#REF!</v>
          </cell>
          <cell r="Q41" t="e">
            <v>#REF!</v>
          </cell>
          <cell r="R41" t="e">
            <v>#REF!</v>
          </cell>
          <cell r="S41" t="e">
            <v>#REF!</v>
          </cell>
          <cell r="T41" t="e">
            <v>#REF!</v>
          </cell>
          <cell r="U41" t="e">
            <v>#REF!</v>
          </cell>
          <cell r="V41" t="e">
            <v>#REF!</v>
          </cell>
          <cell r="W41" t="e">
            <v>#REF!</v>
          </cell>
          <cell r="X41" t="e">
            <v>#REF!</v>
          </cell>
          <cell r="Y41" t="e">
            <v>#REF!</v>
          </cell>
          <cell r="Z41" t="e">
            <v>#REF!</v>
          </cell>
          <cell r="AA41" t="e">
            <v>#REF!</v>
          </cell>
          <cell r="AB41" t="e">
            <v>#REF!</v>
          </cell>
          <cell r="AC41" t="e">
            <v>#REF!</v>
          </cell>
          <cell r="AD41" t="e">
            <v>#REF!</v>
          </cell>
          <cell r="AE41" t="e">
            <v>#REF!</v>
          </cell>
          <cell r="AF41" t="e">
            <v>#REF!</v>
          </cell>
          <cell r="AG41" t="e">
            <v>#REF!</v>
          </cell>
          <cell r="AH41" t="e">
            <v>#REF!</v>
          </cell>
        </row>
        <row r="42">
          <cell r="F42" t="str">
            <v>22061100</v>
          </cell>
          <cell r="G42" t="str">
            <v xml:space="preserve">5330   </v>
          </cell>
          <cell r="H42" t="e">
            <v>#REF!</v>
          </cell>
          <cell r="I42" t="str">
            <v>Tonnes</v>
          </cell>
          <cell r="J42" t="e">
            <v>#REF!</v>
          </cell>
          <cell r="K42" t="e">
            <v>#REF!</v>
          </cell>
          <cell r="M42" t="e">
            <v>#REF!</v>
          </cell>
          <cell r="N42" t="e">
            <v>#REF!</v>
          </cell>
          <cell r="O42" t="e">
            <v>#REF!</v>
          </cell>
          <cell r="P42" t="e">
            <v>#REF!</v>
          </cell>
          <cell r="Q42" t="e">
            <v>#REF!</v>
          </cell>
          <cell r="R42" t="e">
            <v>#REF!</v>
          </cell>
          <cell r="S42" t="e">
            <v>#REF!</v>
          </cell>
          <cell r="T42" t="e">
            <v>#REF!</v>
          </cell>
          <cell r="U42" t="e">
            <v>#REF!</v>
          </cell>
          <cell r="V42" t="e">
            <v>#REF!</v>
          </cell>
          <cell r="W42" t="e">
            <v>#REF!</v>
          </cell>
          <cell r="X42" t="e">
            <v>#REF!</v>
          </cell>
          <cell r="Y42" t="e">
            <v>#REF!</v>
          </cell>
          <cell r="Z42" t="e">
            <v>#REF!</v>
          </cell>
          <cell r="AA42" t="e">
            <v>#REF!</v>
          </cell>
          <cell r="AB42" t="e">
            <v>#REF!</v>
          </cell>
          <cell r="AC42" t="e">
            <v>#REF!</v>
          </cell>
          <cell r="AD42" t="e">
            <v>#REF!</v>
          </cell>
          <cell r="AE42" t="e">
            <v>#REF!</v>
          </cell>
          <cell r="AF42" t="e">
            <v>#REF!</v>
          </cell>
          <cell r="AG42" t="e">
            <v>#REF!</v>
          </cell>
          <cell r="AH42" t="e">
            <v>#REF!</v>
          </cell>
        </row>
        <row r="43">
          <cell r="F43" t="str">
            <v>22061121</v>
          </cell>
          <cell r="G43" t="str">
            <v xml:space="preserve">5330   </v>
          </cell>
          <cell r="H43" t="e">
            <v>#REF!</v>
          </cell>
          <cell r="I43" t="str">
            <v>Tonnes</v>
          </cell>
          <cell r="J43" t="e">
            <v>#REF!</v>
          </cell>
          <cell r="K43" t="e">
            <v>#REF!</v>
          </cell>
          <cell r="M43" t="e">
            <v>#REF!</v>
          </cell>
          <cell r="N43" t="e">
            <v>#REF!</v>
          </cell>
          <cell r="O43" t="e">
            <v>#REF!</v>
          </cell>
          <cell r="P43" t="e">
            <v>#REF!</v>
          </cell>
          <cell r="Q43" t="e">
            <v>#REF!</v>
          </cell>
          <cell r="R43" t="e">
            <v>#REF!</v>
          </cell>
          <cell r="S43" t="e">
            <v>#REF!</v>
          </cell>
          <cell r="T43" t="e">
            <v>#REF!</v>
          </cell>
          <cell r="U43" t="e">
            <v>#REF!</v>
          </cell>
          <cell r="V43" t="e">
            <v>#REF!</v>
          </cell>
          <cell r="W43" t="e">
            <v>#REF!</v>
          </cell>
          <cell r="X43" t="e">
            <v>#REF!</v>
          </cell>
          <cell r="Y43" t="e">
            <v>#REF!</v>
          </cell>
          <cell r="Z43" t="e">
            <v>#REF!</v>
          </cell>
          <cell r="AA43" t="e">
            <v>#REF!</v>
          </cell>
          <cell r="AB43" t="e">
            <v>#REF!</v>
          </cell>
          <cell r="AC43" t="e">
            <v>#REF!</v>
          </cell>
          <cell r="AD43" t="e">
            <v>#REF!</v>
          </cell>
          <cell r="AE43" t="e">
            <v>#REF!</v>
          </cell>
          <cell r="AF43" t="e">
            <v>#REF!</v>
          </cell>
          <cell r="AG43" t="e">
            <v>#REF!</v>
          </cell>
          <cell r="AH43" t="e">
            <v>#REF!</v>
          </cell>
        </row>
        <row r="44">
          <cell r="F44" t="str">
            <v>22061122</v>
          </cell>
          <cell r="G44" t="str">
            <v xml:space="preserve">5330   </v>
          </cell>
          <cell r="H44" t="e">
            <v>#REF!</v>
          </cell>
          <cell r="I44" t="str">
            <v>Tonnes</v>
          </cell>
          <cell r="J44" t="e">
            <v>#REF!</v>
          </cell>
          <cell r="K44" t="e">
            <v>#REF!</v>
          </cell>
          <cell r="M44" t="e">
            <v>#REF!</v>
          </cell>
          <cell r="N44" t="e">
            <v>#REF!</v>
          </cell>
          <cell r="O44" t="e">
            <v>#REF!</v>
          </cell>
          <cell r="P44" t="e">
            <v>#REF!</v>
          </cell>
          <cell r="Q44" t="e">
            <v>#REF!</v>
          </cell>
          <cell r="R44" t="e">
            <v>#REF!</v>
          </cell>
          <cell r="S44" t="e">
            <v>#REF!</v>
          </cell>
          <cell r="T44" t="e">
            <v>#REF!</v>
          </cell>
          <cell r="U44" t="e">
            <v>#REF!</v>
          </cell>
          <cell r="V44" t="e">
            <v>#REF!</v>
          </cell>
          <cell r="W44" t="e">
            <v>#REF!</v>
          </cell>
          <cell r="X44" t="e">
            <v>#REF!</v>
          </cell>
          <cell r="Y44" t="e">
            <v>#REF!</v>
          </cell>
          <cell r="Z44" t="e">
            <v>#REF!</v>
          </cell>
          <cell r="AA44" t="e">
            <v>#REF!</v>
          </cell>
          <cell r="AB44" t="e">
            <v>#REF!</v>
          </cell>
          <cell r="AC44" t="e">
            <v>#REF!</v>
          </cell>
          <cell r="AD44" t="e">
            <v>#REF!</v>
          </cell>
          <cell r="AE44" t="e">
            <v>#REF!</v>
          </cell>
          <cell r="AF44" t="e">
            <v>#REF!</v>
          </cell>
          <cell r="AG44" t="e">
            <v>#REF!</v>
          </cell>
          <cell r="AH44" t="e">
            <v>#REF!</v>
          </cell>
        </row>
        <row r="45">
          <cell r="F45" t="str">
            <v>22061123</v>
          </cell>
          <cell r="G45" t="str">
            <v xml:space="preserve">5330   </v>
          </cell>
          <cell r="H45" t="e">
            <v>#REF!</v>
          </cell>
          <cell r="I45" t="str">
            <v>Tonnes</v>
          </cell>
          <cell r="J45" t="e">
            <v>#REF!</v>
          </cell>
          <cell r="K45" t="e">
            <v>#REF!</v>
          </cell>
          <cell r="M45" t="e">
            <v>#REF!</v>
          </cell>
          <cell r="N45" t="e">
            <v>#REF!</v>
          </cell>
          <cell r="O45" t="e">
            <v>#REF!</v>
          </cell>
          <cell r="P45" t="e">
            <v>#REF!</v>
          </cell>
          <cell r="Q45" t="e">
            <v>#REF!</v>
          </cell>
          <cell r="R45" t="e">
            <v>#REF!</v>
          </cell>
          <cell r="S45" t="e">
            <v>#REF!</v>
          </cell>
          <cell r="T45" t="e">
            <v>#REF!</v>
          </cell>
          <cell r="U45" t="e">
            <v>#REF!</v>
          </cell>
          <cell r="V45" t="e">
            <v>#REF!</v>
          </cell>
          <cell r="W45" t="e">
            <v>#REF!</v>
          </cell>
          <cell r="X45" t="e">
            <v>#REF!</v>
          </cell>
          <cell r="Y45" t="e">
            <v>#REF!</v>
          </cell>
          <cell r="Z45" t="e">
            <v>#REF!</v>
          </cell>
          <cell r="AA45" t="e">
            <v>#REF!</v>
          </cell>
          <cell r="AB45" t="e">
            <v>#REF!</v>
          </cell>
          <cell r="AC45" t="e">
            <v>#REF!</v>
          </cell>
          <cell r="AD45" t="e">
            <v>#REF!</v>
          </cell>
          <cell r="AE45" t="e">
            <v>#REF!</v>
          </cell>
          <cell r="AF45" t="e">
            <v>#REF!</v>
          </cell>
          <cell r="AG45" t="e">
            <v>#REF!</v>
          </cell>
          <cell r="AH45" t="e">
            <v>#REF!</v>
          </cell>
        </row>
        <row r="46">
          <cell r="F46" t="str">
            <v>22060130</v>
          </cell>
          <cell r="G46" t="str">
            <v>5401010</v>
          </cell>
          <cell r="H46" t="e">
            <v>#REF!</v>
          </cell>
          <cell r="I46" t="str">
            <v>Tonnes</v>
          </cell>
          <cell r="J46" t="e">
            <v>#REF!</v>
          </cell>
          <cell r="K46" t="e">
            <v>#REF!</v>
          </cell>
          <cell r="M46" t="e">
            <v>#REF!</v>
          </cell>
          <cell r="N46" t="e">
            <v>#REF!</v>
          </cell>
          <cell r="O46" t="e">
            <v>#REF!</v>
          </cell>
          <cell r="P46" t="e">
            <v>#REF!</v>
          </cell>
          <cell r="Q46" t="e">
            <v>#REF!</v>
          </cell>
          <cell r="R46" t="e">
            <v>#REF!</v>
          </cell>
          <cell r="S46" t="e">
            <v>#REF!</v>
          </cell>
          <cell r="T46" t="e">
            <v>#REF!</v>
          </cell>
          <cell r="U46" t="e">
            <v>#REF!</v>
          </cell>
          <cell r="V46" t="e">
            <v>#REF!</v>
          </cell>
          <cell r="W46" t="e">
            <v>#REF!</v>
          </cell>
          <cell r="X46" t="e">
            <v>#REF!</v>
          </cell>
          <cell r="Y46" t="e">
            <v>#REF!</v>
          </cell>
          <cell r="Z46" t="e">
            <v>#REF!</v>
          </cell>
          <cell r="AA46" t="e">
            <v>#REF!</v>
          </cell>
          <cell r="AB46" t="e">
            <v>#REF!</v>
          </cell>
          <cell r="AC46" t="e">
            <v>#REF!</v>
          </cell>
          <cell r="AD46" t="e">
            <v>#REF!</v>
          </cell>
          <cell r="AE46" t="e">
            <v>#REF!</v>
          </cell>
          <cell r="AF46" t="e">
            <v>#REF!</v>
          </cell>
          <cell r="AG46" t="e">
            <v>#REF!</v>
          </cell>
          <cell r="AH46" t="e">
            <v>#REF!</v>
          </cell>
        </row>
        <row r="47">
          <cell r="F47" t="str">
            <v>22060130</v>
          </cell>
          <cell r="G47" t="str">
            <v xml:space="preserve">5420   </v>
          </cell>
          <cell r="H47" t="e">
            <v>#REF!</v>
          </cell>
          <cell r="I47" t="str">
            <v>Tonnes</v>
          </cell>
          <cell r="J47" t="e">
            <v>#REF!</v>
          </cell>
          <cell r="K47" t="e">
            <v>#REF!</v>
          </cell>
          <cell r="M47" t="e">
            <v>#REF!</v>
          </cell>
          <cell r="N47" t="e">
            <v>#REF!</v>
          </cell>
          <cell r="O47" t="e">
            <v>#REF!</v>
          </cell>
          <cell r="P47" t="e">
            <v>#REF!</v>
          </cell>
          <cell r="Q47" t="e">
            <v>#REF!</v>
          </cell>
          <cell r="R47" t="e">
            <v>#REF!</v>
          </cell>
          <cell r="S47" t="e">
            <v>#REF!</v>
          </cell>
          <cell r="T47" t="e">
            <v>#REF!</v>
          </cell>
          <cell r="U47" t="e">
            <v>#REF!</v>
          </cell>
          <cell r="V47" t="e">
            <v>#REF!</v>
          </cell>
          <cell r="W47" t="e">
            <v>#REF!</v>
          </cell>
          <cell r="X47" t="e">
            <v>#REF!</v>
          </cell>
          <cell r="Y47" t="e">
            <v>#REF!</v>
          </cell>
          <cell r="Z47" t="e">
            <v>#REF!</v>
          </cell>
          <cell r="AA47" t="e">
            <v>#REF!</v>
          </cell>
          <cell r="AB47" t="e">
            <v>#REF!</v>
          </cell>
          <cell r="AC47" t="e">
            <v>#REF!</v>
          </cell>
          <cell r="AD47" t="e">
            <v>#REF!</v>
          </cell>
          <cell r="AE47" t="e">
            <v>#REF!</v>
          </cell>
          <cell r="AF47" t="e">
            <v>#REF!</v>
          </cell>
          <cell r="AG47" t="e">
            <v>#REF!</v>
          </cell>
          <cell r="AH47" t="e">
            <v>#REF!</v>
          </cell>
        </row>
        <row r="48">
          <cell r="F48" t="str">
            <v>22060130</v>
          </cell>
          <cell r="G48" t="str">
            <v>5401020</v>
          </cell>
          <cell r="H48" t="e">
            <v>#REF!</v>
          </cell>
          <cell r="I48" t="str">
            <v>Tonnes</v>
          </cell>
          <cell r="J48" t="e">
            <v>#REF!</v>
          </cell>
          <cell r="K48" t="e">
            <v>#REF!</v>
          </cell>
          <cell r="M48" t="e">
            <v>#REF!</v>
          </cell>
          <cell r="N48" t="e">
            <v>#REF!</v>
          </cell>
          <cell r="O48" t="e">
            <v>#REF!</v>
          </cell>
          <cell r="P48" t="e">
            <v>#REF!</v>
          </cell>
          <cell r="Q48" t="e">
            <v>#REF!</v>
          </cell>
          <cell r="R48" t="e">
            <v>#REF!</v>
          </cell>
          <cell r="S48" t="e">
            <v>#REF!</v>
          </cell>
          <cell r="T48" t="e">
            <v>#REF!</v>
          </cell>
          <cell r="U48" t="e">
            <v>#REF!</v>
          </cell>
          <cell r="V48" t="e">
            <v>#REF!</v>
          </cell>
          <cell r="W48" t="e">
            <v>#REF!</v>
          </cell>
          <cell r="X48" t="e">
            <v>#REF!</v>
          </cell>
          <cell r="Y48" t="e">
            <v>#REF!</v>
          </cell>
          <cell r="Z48" t="e">
            <v>#REF!</v>
          </cell>
          <cell r="AA48" t="e">
            <v>#REF!</v>
          </cell>
          <cell r="AB48" t="e">
            <v>#REF!</v>
          </cell>
          <cell r="AC48" t="e">
            <v>#REF!</v>
          </cell>
          <cell r="AD48" t="e">
            <v>#REF!</v>
          </cell>
          <cell r="AE48" t="e">
            <v>#REF!</v>
          </cell>
          <cell r="AF48" t="e">
            <v>#REF!</v>
          </cell>
          <cell r="AG48" t="e">
            <v>#REF!</v>
          </cell>
          <cell r="AH48" t="e">
            <v>#REF!</v>
          </cell>
        </row>
        <row r="49">
          <cell r="F49" t="str">
            <v>22060140</v>
          </cell>
          <cell r="G49" t="str">
            <v>5401020</v>
          </cell>
          <cell r="H49" t="e">
            <v>#REF!</v>
          </cell>
          <cell r="I49" t="str">
            <v>Tonnes</v>
          </cell>
          <cell r="J49" t="e">
            <v>#REF!</v>
          </cell>
          <cell r="K49" t="e">
            <v>#REF!</v>
          </cell>
          <cell r="M49" t="e">
            <v>#REF!</v>
          </cell>
          <cell r="N49" t="e">
            <v>#REF!</v>
          </cell>
          <cell r="O49" t="e">
            <v>#REF!</v>
          </cell>
          <cell r="P49" t="e">
            <v>#REF!</v>
          </cell>
          <cell r="Q49" t="e">
            <v>#REF!</v>
          </cell>
          <cell r="R49" t="e">
            <v>#REF!</v>
          </cell>
          <cell r="S49" t="e">
            <v>#REF!</v>
          </cell>
          <cell r="T49" t="e">
            <v>#REF!</v>
          </cell>
          <cell r="U49" t="e">
            <v>#REF!</v>
          </cell>
          <cell r="V49" t="e">
            <v>#REF!</v>
          </cell>
          <cell r="W49" t="e">
            <v>#REF!</v>
          </cell>
          <cell r="X49" t="e">
            <v>#REF!</v>
          </cell>
          <cell r="Y49" t="e">
            <v>#REF!</v>
          </cell>
          <cell r="Z49" t="e">
            <v>#REF!</v>
          </cell>
          <cell r="AA49" t="e">
            <v>#REF!</v>
          </cell>
          <cell r="AB49" t="e">
            <v>#REF!</v>
          </cell>
          <cell r="AC49" t="e">
            <v>#REF!</v>
          </cell>
          <cell r="AD49" t="e">
            <v>#REF!</v>
          </cell>
          <cell r="AE49" t="e">
            <v>#REF!</v>
          </cell>
          <cell r="AF49" t="e">
            <v>#REF!</v>
          </cell>
          <cell r="AG49" t="e">
            <v>#REF!</v>
          </cell>
          <cell r="AH49" t="e">
            <v>#REF!</v>
          </cell>
        </row>
        <row r="50">
          <cell r="F50" t="str">
            <v>22060130</v>
          </cell>
          <cell r="G50" t="str">
            <v>5401030</v>
          </cell>
          <cell r="H50" t="e">
            <v>#REF!</v>
          </cell>
          <cell r="I50" t="str">
            <v>Tonnes</v>
          </cell>
          <cell r="J50" t="e">
            <v>#REF!</v>
          </cell>
          <cell r="K50" t="e">
            <v>#REF!</v>
          </cell>
          <cell r="M50" t="e">
            <v>#REF!</v>
          </cell>
          <cell r="N50" t="e">
            <v>#REF!</v>
          </cell>
          <cell r="O50" t="e">
            <v>#REF!</v>
          </cell>
          <cell r="P50" t="e">
            <v>#REF!</v>
          </cell>
          <cell r="Q50" t="e">
            <v>#REF!</v>
          </cell>
          <cell r="R50" t="e">
            <v>#REF!</v>
          </cell>
          <cell r="S50" t="e">
            <v>#REF!</v>
          </cell>
          <cell r="T50" t="e">
            <v>#REF!</v>
          </cell>
          <cell r="U50" t="e">
            <v>#REF!</v>
          </cell>
          <cell r="V50" t="e">
            <v>#REF!</v>
          </cell>
          <cell r="W50" t="e">
            <v>#REF!</v>
          </cell>
          <cell r="X50" t="e">
            <v>#REF!</v>
          </cell>
          <cell r="Y50" t="e">
            <v>#REF!</v>
          </cell>
          <cell r="Z50" t="e">
            <v>#REF!</v>
          </cell>
          <cell r="AA50" t="e">
            <v>#REF!</v>
          </cell>
          <cell r="AB50" t="e">
            <v>#REF!</v>
          </cell>
          <cell r="AC50" t="e">
            <v>#REF!</v>
          </cell>
          <cell r="AD50" t="e">
            <v>#REF!</v>
          </cell>
          <cell r="AE50" t="e">
            <v>#REF!</v>
          </cell>
          <cell r="AF50" t="e">
            <v>#REF!</v>
          </cell>
          <cell r="AG50" t="e">
            <v>#REF!</v>
          </cell>
          <cell r="AH50" t="e">
            <v>#REF!</v>
          </cell>
        </row>
        <row r="51">
          <cell r="F51" t="str">
            <v>22060130</v>
          </cell>
          <cell r="G51" t="str">
            <v>5401040</v>
          </cell>
          <cell r="H51" t="e">
            <v>#REF!</v>
          </cell>
          <cell r="I51" t="str">
            <v>Tonnes</v>
          </cell>
          <cell r="J51" t="e">
            <v>#REF!</v>
          </cell>
          <cell r="K51" t="e">
            <v>#REF!</v>
          </cell>
          <cell r="M51" t="e">
            <v>#REF!</v>
          </cell>
          <cell r="N51" t="e">
            <v>#REF!</v>
          </cell>
          <cell r="O51" t="e">
            <v>#REF!</v>
          </cell>
          <cell r="P51" t="e">
            <v>#REF!</v>
          </cell>
          <cell r="Q51" t="e">
            <v>#REF!</v>
          </cell>
          <cell r="R51" t="e">
            <v>#REF!</v>
          </cell>
          <cell r="S51" t="e">
            <v>#REF!</v>
          </cell>
          <cell r="T51" t="e">
            <v>#REF!</v>
          </cell>
          <cell r="U51" t="e">
            <v>#REF!</v>
          </cell>
          <cell r="V51" t="e">
            <v>#REF!</v>
          </cell>
          <cell r="W51" t="e">
            <v>#REF!</v>
          </cell>
          <cell r="X51" t="e">
            <v>#REF!</v>
          </cell>
          <cell r="Y51" t="e">
            <v>#REF!</v>
          </cell>
          <cell r="Z51" t="e">
            <v>#REF!</v>
          </cell>
          <cell r="AA51" t="e">
            <v>#REF!</v>
          </cell>
          <cell r="AB51" t="e">
            <v>#REF!</v>
          </cell>
          <cell r="AC51" t="e">
            <v>#REF!</v>
          </cell>
          <cell r="AD51" t="e">
            <v>#REF!</v>
          </cell>
          <cell r="AE51" t="e">
            <v>#REF!</v>
          </cell>
          <cell r="AF51" t="e">
            <v>#REF!</v>
          </cell>
          <cell r="AG51" t="e">
            <v>#REF!</v>
          </cell>
          <cell r="AH51" t="e">
            <v>#REF!</v>
          </cell>
        </row>
        <row r="52">
          <cell r="F52" t="str">
            <v>22060140</v>
          </cell>
          <cell r="G52" t="str">
            <v>5401030</v>
          </cell>
          <cell r="H52" t="e">
            <v>#REF!</v>
          </cell>
          <cell r="I52" t="str">
            <v>Tonnes</v>
          </cell>
          <cell r="J52" t="e">
            <v>#REF!</v>
          </cell>
          <cell r="K52" t="e">
            <v>#REF!</v>
          </cell>
          <cell r="M52" t="e">
            <v>#REF!</v>
          </cell>
          <cell r="N52" t="e">
            <v>#REF!</v>
          </cell>
          <cell r="O52" t="e">
            <v>#REF!</v>
          </cell>
          <cell r="P52" t="e">
            <v>#REF!</v>
          </cell>
          <cell r="Q52" t="e">
            <v>#REF!</v>
          </cell>
          <cell r="R52" t="e">
            <v>#REF!</v>
          </cell>
          <cell r="S52" t="e">
            <v>#REF!</v>
          </cell>
          <cell r="T52" t="e">
            <v>#REF!</v>
          </cell>
          <cell r="U52" t="e">
            <v>#REF!</v>
          </cell>
          <cell r="V52" t="e">
            <v>#REF!</v>
          </cell>
          <cell r="W52" t="e">
            <v>#REF!</v>
          </cell>
          <cell r="X52" t="e">
            <v>#REF!</v>
          </cell>
          <cell r="Y52" t="e">
            <v>#REF!</v>
          </cell>
          <cell r="Z52" t="e">
            <v>#REF!</v>
          </cell>
          <cell r="AA52" t="e">
            <v>#REF!</v>
          </cell>
          <cell r="AB52" t="e">
            <v>#REF!</v>
          </cell>
          <cell r="AC52" t="e">
            <v>#REF!</v>
          </cell>
          <cell r="AD52" t="e">
            <v>#REF!</v>
          </cell>
          <cell r="AE52" t="e">
            <v>#REF!</v>
          </cell>
          <cell r="AF52" t="e">
            <v>#REF!</v>
          </cell>
          <cell r="AG52" t="e">
            <v>#REF!</v>
          </cell>
          <cell r="AH52" t="e">
            <v>#REF!</v>
          </cell>
        </row>
        <row r="53">
          <cell r="F53" t="str">
            <v>22060140</v>
          </cell>
          <cell r="G53" t="str">
            <v>5401040</v>
          </cell>
          <cell r="H53" t="e">
            <v>#REF!</v>
          </cell>
          <cell r="I53" t="str">
            <v>Tonnes</v>
          </cell>
          <cell r="J53" t="e">
            <v>#REF!</v>
          </cell>
          <cell r="K53" t="e">
            <v>#REF!</v>
          </cell>
          <cell r="M53" t="e">
            <v>#REF!</v>
          </cell>
          <cell r="N53" t="e">
            <v>#REF!</v>
          </cell>
          <cell r="O53" t="e">
            <v>#REF!</v>
          </cell>
          <cell r="P53" t="e">
            <v>#REF!</v>
          </cell>
          <cell r="Q53" t="e">
            <v>#REF!</v>
          </cell>
          <cell r="R53" t="e">
            <v>#REF!</v>
          </cell>
          <cell r="S53" t="e">
            <v>#REF!</v>
          </cell>
          <cell r="T53" t="e">
            <v>#REF!</v>
          </cell>
          <cell r="U53" t="e">
            <v>#REF!</v>
          </cell>
          <cell r="V53" t="e">
            <v>#REF!</v>
          </cell>
          <cell r="W53" t="e">
            <v>#REF!</v>
          </cell>
          <cell r="X53" t="e">
            <v>#REF!</v>
          </cell>
          <cell r="Y53" t="e">
            <v>#REF!</v>
          </cell>
          <cell r="Z53" t="e">
            <v>#REF!</v>
          </cell>
          <cell r="AA53" t="e">
            <v>#REF!</v>
          </cell>
          <cell r="AB53" t="e">
            <v>#REF!</v>
          </cell>
          <cell r="AC53" t="e">
            <v>#REF!</v>
          </cell>
          <cell r="AD53" t="e">
            <v>#REF!</v>
          </cell>
          <cell r="AE53" t="e">
            <v>#REF!</v>
          </cell>
          <cell r="AF53" t="e">
            <v>#REF!</v>
          </cell>
          <cell r="AG53" t="e">
            <v>#REF!</v>
          </cell>
          <cell r="AH53" t="e">
            <v>#REF!</v>
          </cell>
        </row>
        <row r="54">
          <cell r="F54" t="str">
            <v>22060140</v>
          </cell>
          <cell r="G54" t="str">
            <v>5425010</v>
          </cell>
          <cell r="H54" t="e">
            <v>#REF!</v>
          </cell>
          <cell r="I54" t="str">
            <v>Tonnes</v>
          </cell>
          <cell r="J54" t="e">
            <v>#REF!</v>
          </cell>
          <cell r="K54" t="e">
            <v>#REF!</v>
          </cell>
          <cell r="M54" t="e">
            <v>#REF!</v>
          </cell>
          <cell r="N54" t="e">
            <v>#REF!</v>
          </cell>
          <cell r="O54" t="e">
            <v>#REF!</v>
          </cell>
          <cell r="P54" t="e">
            <v>#REF!</v>
          </cell>
          <cell r="Q54" t="e">
            <v>#REF!</v>
          </cell>
          <cell r="R54" t="e">
            <v>#REF!</v>
          </cell>
          <cell r="S54" t="e">
            <v>#REF!</v>
          </cell>
          <cell r="T54" t="e">
            <v>#REF!</v>
          </cell>
          <cell r="U54" t="e">
            <v>#REF!</v>
          </cell>
          <cell r="V54" t="e">
            <v>#REF!</v>
          </cell>
          <cell r="W54" t="e">
            <v>#REF!</v>
          </cell>
          <cell r="X54" t="e">
            <v>#REF!</v>
          </cell>
          <cell r="Y54" t="e">
            <v>#REF!</v>
          </cell>
          <cell r="Z54" t="e">
            <v>#REF!</v>
          </cell>
          <cell r="AA54" t="e">
            <v>#REF!</v>
          </cell>
          <cell r="AB54" t="e">
            <v>#REF!</v>
          </cell>
          <cell r="AC54" t="e">
            <v>#REF!</v>
          </cell>
          <cell r="AD54" t="e">
            <v>#REF!</v>
          </cell>
          <cell r="AE54" t="e">
            <v>#REF!</v>
          </cell>
          <cell r="AF54" t="e">
            <v>#REF!</v>
          </cell>
          <cell r="AG54" t="e">
            <v>#REF!</v>
          </cell>
          <cell r="AH54" t="e">
            <v>#REF!</v>
          </cell>
        </row>
        <row r="55">
          <cell r="F55" t="str">
            <v>22060140</v>
          </cell>
          <cell r="G55" t="str">
            <v>5425020</v>
          </cell>
          <cell r="H55" t="e">
            <v>#REF!</v>
          </cell>
          <cell r="I55" t="str">
            <v>Tonnes</v>
          </cell>
          <cell r="J55" t="e">
            <v>#REF!</v>
          </cell>
          <cell r="K55" t="e">
            <v>#REF!</v>
          </cell>
          <cell r="M55" t="e">
            <v>#REF!</v>
          </cell>
          <cell r="N55" t="e">
            <v>#REF!</v>
          </cell>
          <cell r="O55" t="e">
            <v>#REF!</v>
          </cell>
          <cell r="P55" t="e">
            <v>#REF!</v>
          </cell>
          <cell r="Q55" t="e">
            <v>#REF!</v>
          </cell>
          <cell r="R55" t="e">
            <v>#REF!</v>
          </cell>
          <cell r="S55" t="e">
            <v>#REF!</v>
          </cell>
          <cell r="T55" t="e">
            <v>#REF!</v>
          </cell>
          <cell r="U55" t="e">
            <v>#REF!</v>
          </cell>
          <cell r="V55" t="e">
            <v>#REF!</v>
          </cell>
          <cell r="W55" t="e">
            <v>#REF!</v>
          </cell>
          <cell r="X55" t="e">
            <v>#REF!</v>
          </cell>
          <cell r="Y55" t="e">
            <v>#REF!</v>
          </cell>
          <cell r="Z55" t="e">
            <v>#REF!</v>
          </cell>
          <cell r="AA55" t="e">
            <v>#REF!</v>
          </cell>
          <cell r="AB55" t="e">
            <v>#REF!</v>
          </cell>
          <cell r="AC55" t="e">
            <v>#REF!</v>
          </cell>
          <cell r="AD55" t="e">
            <v>#REF!</v>
          </cell>
          <cell r="AE55" t="e">
            <v>#REF!</v>
          </cell>
          <cell r="AF55" t="e">
            <v>#REF!</v>
          </cell>
          <cell r="AG55" t="e">
            <v>#REF!</v>
          </cell>
          <cell r="AH55" t="e">
            <v>#REF!</v>
          </cell>
        </row>
        <row r="56">
          <cell r="F56" t="str">
            <v>22060140</v>
          </cell>
          <cell r="G56" t="str">
            <v xml:space="preserve">5410   </v>
          </cell>
          <cell r="H56" t="e">
            <v>#REF!</v>
          </cell>
          <cell r="I56" t="str">
            <v>Tonnes</v>
          </cell>
          <cell r="J56" t="e">
            <v>#REF!</v>
          </cell>
          <cell r="K56" t="e">
            <v>#REF!</v>
          </cell>
          <cell r="M56" t="e">
            <v>#REF!</v>
          </cell>
          <cell r="N56" t="e">
            <v>#REF!</v>
          </cell>
          <cell r="O56" t="e">
            <v>#REF!</v>
          </cell>
          <cell r="P56" t="e">
            <v>#REF!</v>
          </cell>
          <cell r="Q56" t="e">
            <v>#REF!</v>
          </cell>
          <cell r="R56" t="e">
            <v>#REF!</v>
          </cell>
          <cell r="S56" t="e">
            <v>#REF!</v>
          </cell>
          <cell r="T56" t="e">
            <v>#REF!</v>
          </cell>
          <cell r="U56" t="e">
            <v>#REF!</v>
          </cell>
          <cell r="V56" t="e">
            <v>#REF!</v>
          </cell>
          <cell r="W56" t="e">
            <v>#REF!</v>
          </cell>
          <cell r="X56" t="e">
            <v>#REF!</v>
          </cell>
          <cell r="Y56" t="e">
            <v>#REF!</v>
          </cell>
          <cell r="Z56" t="e">
            <v>#REF!</v>
          </cell>
          <cell r="AA56" t="e">
            <v>#REF!</v>
          </cell>
          <cell r="AB56" t="e">
            <v>#REF!</v>
          </cell>
          <cell r="AC56" t="e">
            <v>#REF!</v>
          </cell>
          <cell r="AD56" t="e">
            <v>#REF!</v>
          </cell>
          <cell r="AE56" t="e">
            <v>#REF!</v>
          </cell>
          <cell r="AF56" t="e">
            <v>#REF!</v>
          </cell>
          <cell r="AG56" t="e">
            <v>#REF!</v>
          </cell>
          <cell r="AH56" t="e">
            <v>#REF!</v>
          </cell>
        </row>
        <row r="57">
          <cell r="F57" t="str">
            <v>22060130</v>
          </cell>
          <cell r="G57" t="str">
            <v xml:space="preserve">5410   </v>
          </cell>
          <cell r="H57" t="e">
            <v>#REF!</v>
          </cell>
          <cell r="I57" t="str">
            <v>Tonnes</v>
          </cell>
          <cell r="J57" t="e">
            <v>#REF!</v>
          </cell>
          <cell r="K57" t="e">
            <v>#REF!</v>
          </cell>
          <cell r="M57" t="e">
            <v>#REF!</v>
          </cell>
          <cell r="N57" t="e">
            <v>#REF!</v>
          </cell>
          <cell r="O57" t="e">
            <v>#REF!</v>
          </cell>
          <cell r="P57" t="e">
            <v>#REF!</v>
          </cell>
          <cell r="Q57" t="e">
            <v>#REF!</v>
          </cell>
          <cell r="R57" t="e">
            <v>#REF!</v>
          </cell>
          <cell r="S57" t="e">
            <v>#REF!</v>
          </cell>
          <cell r="T57" t="e">
            <v>#REF!</v>
          </cell>
          <cell r="U57" t="e">
            <v>#REF!</v>
          </cell>
          <cell r="V57" t="e">
            <v>#REF!</v>
          </cell>
          <cell r="W57" t="e">
            <v>#REF!</v>
          </cell>
          <cell r="X57" t="e">
            <v>#REF!</v>
          </cell>
          <cell r="Y57" t="e">
            <v>#REF!</v>
          </cell>
          <cell r="Z57" t="e">
            <v>#REF!</v>
          </cell>
          <cell r="AA57" t="e">
            <v>#REF!</v>
          </cell>
          <cell r="AB57" t="e">
            <v>#REF!</v>
          </cell>
          <cell r="AC57" t="e">
            <v>#REF!</v>
          </cell>
          <cell r="AD57" t="e">
            <v>#REF!</v>
          </cell>
          <cell r="AE57" t="e">
            <v>#REF!</v>
          </cell>
          <cell r="AF57" t="e">
            <v>#REF!</v>
          </cell>
          <cell r="AG57" t="e">
            <v>#REF!</v>
          </cell>
          <cell r="AH57" t="e">
            <v>#REF!</v>
          </cell>
        </row>
        <row r="58">
          <cell r="F58" t="str">
            <v>22060140</v>
          </cell>
          <cell r="G58" t="str">
            <v xml:space="preserve">5410   </v>
          </cell>
          <cell r="H58" t="e">
            <v>#REF!</v>
          </cell>
          <cell r="I58" t="str">
            <v>Tonnes</v>
          </cell>
          <cell r="J58" t="e">
            <v>#REF!</v>
          </cell>
          <cell r="K58" t="e">
            <v>#REF!</v>
          </cell>
          <cell r="M58" t="e">
            <v>#REF!</v>
          </cell>
          <cell r="N58" t="e">
            <v>#REF!</v>
          </cell>
          <cell r="O58" t="e">
            <v>#REF!</v>
          </cell>
          <cell r="P58" t="e">
            <v>#REF!</v>
          </cell>
          <cell r="Q58" t="e">
            <v>#REF!</v>
          </cell>
          <cell r="R58" t="e">
            <v>#REF!</v>
          </cell>
          <cell r="S58" t="e">
            <v>#REF!</v>
          </cell>
          <cell r="T58" t="e">
            <v>#REF!</v>
          </cell>
          <cell r="U58" t="e">
            <v>#REF!</v>
          </cell>
          <cell r="V58" t="e">
            <v>#REF!</v>
          </cell>
          <cell r="W58" t="e">
            <v>#REF!</v>
          </cell>
          <cell r="X58" t="e">
            <v>#REF!</v>
          </cell>
          <cell r="Y58" t="e">
            <v>#REF!</v>
          </cell>
          <cell r="Z58" t="e">
            <v>#REF!</v>
          </cell>
          <cell r="AA58" t="e">
            <v>#REF!</v>
          </cell>
          <cell r="AB58" t="e">
            <v>#REF!</v>
          </cell>
          <cell r="AC58" t="e">
            <v>#REF!</v>
          </cell>
          <cell r="AD58" t="e">
            <v>#REF!</v>
          </cell>
          <cell r="AE58" t="e">
            <v>#REF!</v>
          </cell>
          <cell r="AF58" t="e">
            <v>#REF!</v>
          </cell>
          <cell r="AG58" t="e">
            <v>#REF!</v>
          </cell>
          <cell r="AH58" t="e">
            <v>#REF!</v>
          </cell>
        </row>
        <row r="59">
          <cell r="F59" t="str">
            <v>22060130</v>
          </cell>
          <cell r="G59" t="str">
            <v xml:space="preserve">5410   </v>
          </cell>
          <cell r="H59" t="e">
            <v>#REF!</v>
          </cell>
          <cell r="I59" t="str">
            <v>Tonnes</v>
          </cell>
          <cell r="J59" t="e">
            <v>#REF!</v>
          </cell>
          <cell r="K59" t="e">
            <v>#REF!</v>
          </cell>
          <cell r="M59" t="e">
            <v>#REF!</v>
          </cell>
          <cell r="N59" t="e">
            <v>#REF!</v>
          </cell>
          <cell r="O59" t="e">
            <v>#REF!</v>
          </cell>
          <cell r="P59" t="e">
            <v>#REF!</v>
          </cell>
          <cell r="Q59" t="e">
            <v>#REF!</v>
          </cell>
          <cell r="R59" t="e">
            <v>#REF!</v>
          </cell>
          <cell r="S59" t="e">
            <v>#REF!</v>
          </cell>
          <cell r="T59" t="e">
            <v>#REF!</v>
          </cell>
          <cell r="U59" t="e">
            <v>#REF!</v>
          </cell>
          <cell r="V59" t="e">
            <v>#REF!</v>
          </cell>
          <cell r="W59" t="e">
            <v>#REF!</v>
          </cell>
          <cell r="X59" t="e">
            <v>#REF!</v>
          </cell>
          <cell r="Y59" t="e">
            <v>#REF!</v>
          </cell>
          <cell r="Z59" t="e">
            <v>#REF!</v>
          </cell>
          <cell r="AA59" t="e">
            <v>#REF!</v>
          </cell>
          <cell r="AB59" t="e">
            <v>#REF!</v>
          </cell>
          <cell r="AC59" t="e">
            <v>#REF!</v>
          </cell>
          <cell r="AD59" t="e">
            <v>#REF!</v>
          </cell>
          <cell r="AE59" t="e">
            <v>#REF!</v>
          </cell>
          <cell r="AF59" t="e">
            <v>#REF!</v>
          </cell>
          <cell r="AG59" t="e">
            <v>#REF!</v>
          </cell>
          <cell r="AH59" t="e">
            <v>#REF!</v>
          </cell>
        </row>
        <row r="60">
          <cell r="F60" t="str">
            <v>22060151</v>
          </cell>
          <cell r="G60" t="str">
            <v xml:space="preserve">5405   </v>
          </cell>
          <cell r="H60" t="e">
            <v>#REF!</v>
          </cell>
          <cell r="I60" t="str">
            <v>Tonnes</v>
          </cell>
          <cell r="J60" t="e">
            <v>#REF!</v>
          </cell>
          <cell r="K60" t="e">
            <v>#REF!</v>
          </cell>
          <cell r="M60" t="e">
            <v>#REF!</v>
          </cell>
          <cell r="N60" t="e">
            <v>#REF!</v>
          </cell>
          <cell r="O60" t="e">
            <v>#REF!</v>
          </cell>
          <cell r="P60" t="e">
            <v>#REF!</v>
          </cell>
          <cell r="Q60" t="e">
            <v>#REF!</v>
          </cell>
          <cell r="R60" t="e">
            <v>#REF!</v>
          </cell>
          <cell r="S60" t="e">
            <v>#REF!</v>
          </cell>
          <cell r="T60" t="e">
            <v>#REF!</v>
          </cell>
          <cell r="U60" t="e">
            <v>#REF!</v>
          </cell>
          <cell r="V60" t="e">
            <v>#REF!</v>
          </cell>
          <cell r="W60" t="e">
            <v>#REF!</v>
          </cell>
          <cell r="X60" t="e">
            <v>#REF!</v>
          </cell>
          <cell r="Y60" t="e">
            <v>#REF!</v>
          </cell>
          <cell r="Z60" t="e">
            <v>#REF!</v>
          </cell>
          <cell r="AA60" t="e">
            <v>#REF!</v>
          </cell>
          <cell r="AB60" t="e">
            <v>#REF!</v>
          </cell>
          <cell r="AC60" t="e">
            <v>#REF!</v>
          </cell>
          <cell r="AD60" t="e">
            <v>#REF!</v>
          </cell>
          <cell r="AE60" t="e">
            <v>#REF!</v>
          </cell>
          <cell r="AF60" t="e">
            <v>#REF!</v>
          </cell>
          <cell r="AG60" t="e">
            <v>#REF!</v>
          </cell>
          <cell r="AH60" t="e">
            <v>#REF!</v>
          </cell>
        </row>
        <row r="61">
          <cell r="F61" t="str">
            <v>22060152</v>
          </cell>
          <cell r="G61" t="str">
            <v xml:space="preserve">5340   </v>
          </cell>
          <cell r="H61" t="e">
            <v>#REF!</v>
          </cell>
          <cell r="I61" t="str">
            <v>Sets</v>
          </cell>
          <cell r="J61" t="e">
            <v>#REF!</v>
          </cell>
          <cell r="K61" t="e">
            <v>#REF!</v>
          </cell>
          <cell r="M61" t="e">
            <v>#REF!</v>
          </cell>
          <cell r="N61" t="e">
            <v>#REF!</v>
          </cell>
          <cell r="O61" t="e">
            <v>#REF!</v>
          </cell>
          <cell r="P61" t="e">
            <v>#REF!</v>
          </cell>
          <cell r="Q61" t="e">
            <v>#REF!</v>
          </cell>
          <cell r="R61" t="e">
            <v>#REF!</v>
          </cell>
          <cell r="S61" t="e">
            <v>#REF!</v>
          </cell>
          <cell r="T61" t="e">
            <v>#REF!</v>
          </cell>
          <cell r="U61" t="e">
            <v>#REF!</v>
          </cell>
          <cell r="V61" t="e">
            <v>#REF!</v>
          </cell>
          <cell r="W61" t="e">
            <v>#REF!</v>
          </cell>
          <cell r="X61" t="e">
            <v>#REF!</v>
          </cell>
          <cell r="Y61" t="e">
            <v>#REF!</v>
          </cell>
          <cell r="Z61" t="e">
            <v>#REF!</v>
          </cell>
          <cell r="AA61" t="e">
            <v>#REF!</v>
          </cell>
          <cell r="AB61" t="e">
            <v>#REF!</v>
          </cell>
          <cell r="AC61" t="e">
            <v>#REF!</v>
          </cell>
          <cell r="AD61" t="e">
            <v>#REF!</v>
          </cell>
          <cell r="AE61" t="e">
            <v>#REF!</v>
          </cell>
          <cell r="AF61" t="e">
            <v>#REF!</v>
          </cell>
          <cell r="AG61" t="e">
            <v>#REF!</v>
          </cell>
          <cell r="AH61" t="e">
            <v>#REF!</v>
          </cell>
        </row>
        <row r="62">
          <cell r="F62" t="str">
            <v>22060140</v>
          </cell>
          <cell r="G62" t="str">
            <v xml:space="preserve">5410   </v>
          </cell>
          <cell r="H62" t="e">
            <v>#REF!</v>
          </cell>
          <cell r="I62" t="str">
            <v>Tonnes</v>
          </cell>
          <cell r="J62" t="e">
            <v>#REF!</v>
          </cell>
          <cell r="K62" t="e">
            <v>#REF!</v>
          </cell>
          <cell r="M62" t="e">
            <v>#REF!</v>
          </cell>
          <cell r="N62" t="e">
            <v>#REF!</v>
          </cell>
          <cell r="O62" t="e">
            <v>#REF!</v>
          </cell>
          <cell r="P62" t="e">
            <v>#REF!</v>
          </cell>
          <cell r="Q62" t="e">
            <v>#REF!</v>
          </cell>
          <cell r="R62" t="e">
            <v>#REF!</v>
          </cell>
          <cell r="S62" t="e">
            <v>#REF!</v>
          </cell>
          <cell r="T62" t="e">
            <v>#REF!</v>
          </cell>
          <cell r="U62" t="e">
            <v>#REF!</v>
          </cell>
          <cell r="V62" t="e">
            <v>#REF!</v>
          </cell>
          <cell r="W62" t="e">
            <v>#REF!</v>
          </cell>
          <cell r="X62" t="e">
            <v>#REF!</v>
          </cell>
          <cell r="Y62" t="e">
            <v>#REF!</v>
          </cell>
          <cell r="Z62" t="e">
            <v>#REF!</v>
          </cell>
          <cell r="AA62" t="e">
            <v>#REF!</v>
          </cell>
          <cell r="AB62" t="e">
            <v>#REF!</v>
          </cell>
          <cell r="AC62" t="e">
            <v>#REF!</v>
          </cell>
          <cell r="AD62" t="e">
            <v>#REF!</v>
          </cell>
          <cell r="AE62" t="e">
            <v>#REF!</v>
          </cell>
          <cell r="AF62" t="e">
            <v>#REF!</v>
          </cell>
          <cell r="AG62" t="e">
            <v>#REF!</v>
          </cell>
          <cell r="AH62" t="e">
            <v>#REF!</v>
          </cell>
        </row>
        <row r="63">
          <cell r="F63" t="str">
            <v>22060100</v>
          </cell>
          <cell r="G63" t="str">
            <v xml:space="preserve">5221   </v>
          </cell>
          <cell r="H63" t="e">
            <v>#REF!</v>
          </cell>
          <cell r="I63" t="str">
            <v>Kw</v>
          </cell>
          <cell r="J63">
            <v>0.09</v>
          </cell>
          <cell r="K63" t="e">
            <v>#REF!</v>
          </cell>
          <cell r="M63" t="e">
            <v>#REF!</v>
          </cell>
          <cell r="N63" t="e">
            <v>#REF!</v>
          </cell>
          <cell r="O63" t="e">
            <v>#REF!</v>
          </cell>
          <cell r="P63" t="e">
            <v>#REF!</v>
          </cell>
          <cell r="Q63" t="e">
            <v>#REF!</v>
          </cell>
          <cell r="R63" t="e">
            <v>#REF!</v>
          </cell>
          <cell r="S63" t="e">
            <v>#REF!</v>
          </cell>
          <cell r="T63" t="e">
            <v>#REF!</v>
          </cell>
          <cell r="U63" t="e">
            <v>#REF!</v>
          </cell>
          <cell r="V63" t="e">
            <v>#REF!</v>
          </cell>
          <cell r="W63" t="e">
            <v>#REF!</v>
          </cell>
          <cell r="X63" t="e">
            <v>#REF!</v>
          </cell>
          <cell r="Y63" t="e">
            <v>#REF!</v>
          </cell>
          <cell r="Z63" t="e">
            <v>#REF!</v>
          </cell>
          <cell r="AA63" t="e">
            <v>#REF!</v>
          </cell>
          <cell r="AB63" t="e">
            <v>#REF!</v>
          </cell>
          <cell r="AC63" t="e">
            <v>#REF!</v>
          </cell>
          <cell r="AD63" t="e">
            <v>#REF!</v>
          </cell>
          <cell r="AE63" t="e">
            <v>#REF!</v>
          </cell>
          <cell r="AF63" t="e">
            <v>#REF!</v>
          </cell>
          <cell r="AG63" t="e">
            <v>#REF!</v>
          </cell>
          <cell r="AH63" t="e">
            <v>#REF!</v>
          </cell>
        </row>
        <row r="64">
          <cell r="F64" t="str">
            <v>22060110</v>
          </cell>
          <cell r="G64" t="str">
            <v xml:space="preserve">5221   </v>
          </cell>
          <cell r="H64" t="e">
            <v>#REF!</v>
          </cell>
          <cell r="I64" t="str">
            <v>Kw</v>
          </cell>
          <cell r="J64">
            <v>0.09</v>
          </cell>
          <cell r="K64" t="e">
            <v>#REF!</v>
          </cell>
          <cell r="M64" t="e">
            <v>#REF!</v>
          </cell>
          <cell r="N64" t="e">
            <v>#REF!</v>
          </cell>
          <cell r="O64" t="e">
            <v>#REF!</v>
          </cell>
          <cell r="P64" t="e">
            <v>#REF!</v>
          </cell>
          <cell r="Q64" t="e">
            <v>#REF!</v>
          </cell>
          <cell r="R64" t="e">
            <v>#REF!</v>
          </cell>
          <cell r="S64" t="e">
            <v>#REF!</v>
          </cell>
          <cell r="T64" t="e">
            <v>#REF!</v>
          </cell>
          <cell r="U64" t="e">
            <v>#REF!</v>
          </cell>
          <cell r="V64" t="e">
            <v>#REF!</v>
          </cell>
          <cell r="W64" t="e">
            <v>#REF!</v>
          </cell>
          <cell r="X64" t="e">
            <v>#REF!</v>
          </cell>
          <cell r="Y64" t="e">
            <v>#REF!</v>
          </cell>
          <cell r="Z64" t="e">
            <v>#REF!</v>
          </cell>
          <cell r="AA64" t="e">
            <v>#REF!</v>
          </cell>
          <cell r="AB64" t="e">
            <v>#REF!</v>
          </cell>
          <cell r="AC64" t="e">
            <v>#REF!</v>
          </cell>
          <cell r="AD64" t="e">
            <v>#REF!</v>
          </cell>
          <cell r="AE64" t="e">
            <v>#REF!</v>
          </cell>
          <cell r="AF64" t="e">
            <v>#REF!</v>
          </cell>
          <cell r="AG64" t="e">
            <v>#REF!</v>
          </cell>
          <cell r="AH64" t="e">
            <v>#REF!</v>
          </cell>
        </row>
        <row r="65">
          <cell r="F65" t="str">
            <v>22060121</v>
          </cell>
          <cell r="G65" t="str">
            <v xml:space="preserve">5221   </v>
          </cell>
          <cell r="H65" t="e">
            <v>#REF!</v>
          </cell>
          <cell r="I65" t="str">
            <v>Kw</v>
          </cell>
          <cell r="J65">
            <v>0.09</v>
          </cell>
          <cell r="K65" t="e">
            <v>#REF!</v>
          </cell>
          <cell r="M65" t="e">
            <v>#REF!</v>
          </cell>
          <cell r="N65" t="e">
            <v>#REF!</v>
          </cell>
          <cell r="O65" t="e">
            <v>#REF!</v>
          </cell>
          <cell r="P65" t="e">
            <v>#REF!</v>
          </cell>
          <cell r="Q65" t="e">
            <v>#REF!</v>
          </cell>
          <cell r="R65" t="e">
            <v>#REF!</v>
          </cell>
          <cell r="S65" t="e">
            <v>#REF!</v>
          </cell>
          <cell r="T65" t="e">
            <v>#REF!</v>
          </cell>
          <cell r="U65" t="e">
            <v>#REF!</v>
          </cell>
          <cell r="V65" t="e">
            <v>#REF!</v>
          </cell>
          <cell r="W65" t="e">
            <v>#REF!</v>
          </cell>
          <cell r="X65" t="e">
            <v>#REF!</v>
          </cell>
          <cell r="Y65" t="e">
            <v>#REF!</v>
          </cell>
          <cell r="Z65" t="e">
            <v>#REF!</v>
          </cell>
          <cell r="AA65" t="e">
            <v>#REF!</v>
          </cell>
          <cell r="AB65" t="e">
            <v>#REF!</v>
          </cell>
          <cell r="AC65" t="e">
            <v>#REF!</v>
          </cell>
          <cell r="AD65" t="e">
            <v>#REF!</v>
          </cell>
          <cell r="AE65" t="e">
            <v>#REF!</v>
          </cell>
          <cell r="AF65" t="e">
            <v>#REF!</v>
          </cell>
          <cell r="AG65" t="e">
            <v>#REF!</v>
          </cell>
          <cell r="AH65" t="e">
            <v>#REF!</v>
          </cell>
        </row>
        <row r="66">
          <cell r="F66" t="str">
            <v>22060122</v>
          </cell>
          <cell r="G66" t="str">
            <v xml:space="preserve">5221   </v>
          </cell>
          <cell r="H66" t="e">
            <v>#REF!</v>
          </cell>
          <cell r="I66" t="str">
            <v>Kw</v>
          </cell>
          <cell r="J66">
            <v>0.09</v>
          </cell>
          <cell r="K66" t="e">
            <v>#REF!</v>
          </cell>
          <cell r="M66" t="e">
            <v>#REF!</v>
          </cell>
          <cell r="N66" t="e">
            <v>#REF!</v>
          </cell>
          <cell r="O66" t="e">
            <v>#REF!</v>
          </cell>
          <cell r="P66" t="e">
            <v>#REF!</v>
          </cell>
          <cell r="Q66" t="e">
            <v>#REF!</v>
          </cell>
          <cell r="R66" t="e">
            <v>#REF!</v>
          </cell>
          <cell r="S66" t="e">
            <v>#REF!</v>
          </cell>
          <cell r="T66" t="e">
            <v>#REF!</v>
          </cell>
          <cell r="U66" t="e">
            <v>#REF!</v>
          </cell>
          <cell r="V66" t="e">
            <v>#REF!</v>
          </cell>
          <cell r="W66" t="e">
            <v>#REF!</v>
          </cell>
          <cell r="X66" t="e">
            <v>#REF!</v>
          </cell>
          <cell r="Y66" t="e">
            <v>#REF!</v>
          </cell>
          <cell r="Z66" t="e">
            <v>#REF!</v>
          </cell>
          <cell r="AA66" t="e">
            <v>#REF!</v>
          </cell>
          <cell r="AB66" t="e">
            <v>#REF!</v>
          </cell>
          <cell r="AC66" t="e">
            <v>#REF!</v>
          </cell>
          <cell r="AD66" t="e">
            <v>#REF!</v>
          </cell>
          <cell r="AE66" t="e">
            <v>#REF!</v>
          </cell>
          <cell r="AF66" t="e">
            <v>#REF!</v>
          </cell>
          <cell r="AG66" t="e">
            <v>#REF!</v>
          </cell>
          <cell r="AH66" t="e">
            <v>#REF!</v>
          </cell>
        </row>
        <row r="67">
          <cell r="F67" t="str">
            <v>22060123</v>
          </cell>
          <cell r="G67" t="str">
            <v xml:space="preserve">5221   </v>
          </cell>
          <cell r="H67" t="e">
            <v>#REF!</v>
          </cell>
          <cell r="I67" t="str">
            <v>Kw</v>
          </cell>
          <cell r="J67">
            <v>0.09</v>
          </cell>
          <cell r="K67" t="e">
            <v>#REF!</v>
          </cell>
          <cell r="M67" t="e">
            <v>#REF!</v>
          </cell>
          <cell r="N67" t="e">
            <v>#REF!</v>
          </cell>
          <cell r="O67" t="e">
            <v>#REF!</v>
          </cell>
          <cell r="P67" t="e">
            <v>#REF!</v>
          </cell>
          <cell r="Q67" t="e">
            <v>#REF!</v>
          </cell>
          <cell r="R67" t="e">
            <v>#REF!</v>
          </cell>
          <cell r="S67" t="e">
            <v>#REF!</v>
          </cell>
          <cell r="T67" t="e">
            <v>#REF!</v>
          </cell>
          <cell r="U67" t="e">
            <v>#REF!</v>
          </cell>
          <cell r="V67" t="e">
            <v>#REF!</v>
          </cell>
          <cell r="W67" t="e">
            <v>#REF!</v>
          </cell>
          <cell r="X67" t="e">
            <v>#REF!</v>
          </cell>
          <cell r="Y67" t="e">
            <v>#REF!</v>
          </cell>
          <cell r="Z67" t="e">
            <v>#REF!</v>
          </cell>
          <cell r="AA67" t="e">
            <v>#REF!</v>
          </cell>
          <cell r="AB67" t="e">
            <v>#REF!</v>
          </cell>
          <cell r="AC67" t="e">
            <v>#REF!</v>
          </cell>
          <cell r="AD67" t="e">
            <v>#REF!</v>
          </cell>
          <cell r="AE67" t="e">
            <v>#REF!</v>
          </cell>
          <cell r="AF67" t="e">
            <v>#REF!</v>
          </cell>
          <cell r="AG67" t="e">
            <v>#REF!</v>
          </cell>
          <cell r="AH67" t="e">
            <v>#REF!</v>
          </cell>
        </row>
        <row r="68">
          <cell r="F68" t="str">
            <v>22060130</v>
          </cell>
          <cell r="G68" t="str">
            <v xml:space="preserve">5221   </v>
          </cell>
          <cell r="H68" t="e">
            <v>#REF!</v>
          </cell>
          <cell r="I68" t="str">
            <v>Kw</v>
          </cell>
          <cell r="J68">
            <v>0.09</v>
          </cell>
          <cell r="K68" t="e">
            <v>#REF!</v>
          </cell>
          <cell r="M68" t="e">
            <v>#REF!</v>
          </cell>
          <cell r="N68" t="e">
            <v>#REF!</v>
          </cell>
          <cell r="O68" t="e">
            <v>#REF!</v>
          </cell>
          <cell r="P68" t="e">
            <v>#REF!</v>
          </cell>
          <cell r="Q68" t="e">
            <v>#REF!</v>
          </cell>
          <cell r="R68" t="e">
            <v>#REF!</v>
          </cell>
          <cell r="S68" t="e">
            <v>#REF!</v>
          </cell>
          <cell r="T68" t="e">
            <v>#REF!</v>
          </cell>
          <cell r="U68" t="e">
            <v>#REF!</v>
          </cell>
          <cell r="V68" t="e">
            <v>#REF!</v>
          </cell>
          <cell r="W68" t="e">
            <v>#REF!</v>
          </cell>
          <cell r="X68" t="e">
            <v>#REF!</v>
          </cell>
          <cell r="Y68" t="e">
            <v>#REF!</v>
          </cell>
          <cell r="Z68" t="e">
            <v>#REF!</v>
          </cell>
          <cell r="AA68" t="e">
            <v>#REF!</v>
          </cell>
          <cell r="AB68" t="e">
            <v>#REF!</v>
          </cell>
          <cell r="AC68" t="e">
            <v>#REF!</v>
          </cell>
          <cell r="AD68" t="e">
            <v>#REF!</v>
          </cell>
          <cell r="AE68" t="e">
            <v>#REF!</v>
          </cell>
          <cell r="AF68" t="e">
            <v>#REF!</v>
          </cell>
          <cell r="AG68" t="e">
            <v>#REF!</v>
          </cell>
          <cell r="AH68" t="e">
            <v>#REF!</v>
          </cell>
        </row>
        <row r="69">
          <cell r="F69" t="str">
            <v>22060140</v>
          </cell>
          <cell r="G69" t="str">
            <v xml:space="preserve">5221   </v>
          </cell>
          <cell r="H69" t="e">
            <v>#REF!</v>
          </cell>
          <cell r="I69" t="str">
            <v>Kw</v>
          </cell>
          <cell r="J69">
            <v>0.09</v>
          </cell>
          <cell r="K69" t="e">
            <v>#REF!</v>
          </cell>
          <cell r="M69" t="e">
            <v>#REF!</v>
          </cell>
          <cell r="N69" t="e">
            <v>#REF!</v>
          </cell>
          <cell r="O69" t="e">
            <v>#REF!</v>
          </cell>
          <cell r="P69" t="e">
            <v>#REF!</v>
          </cell>
          <cell r="Q69" t="e">
            <v>#REF!</v>
          </cell>
          <cell r="R69" t="e">
            <v>#REF!</v>
          </cell>
          <cell r="S69" t="e">
            <v>#REF!</v>
          </cell>
          <cell r="T69" t="e">
            <v>#REF!</v>
          </cell>
          <cell r="U69" t="e">
            <v>#REF!</v>
          </cell>
          <cell r="V69" t="e">
            <v>#REF!</v>
          </cell>
          <cell r="W69" t="e">
            <v>#REF!</v>
          </cell>
          <cell r="X69" t="e">
            <v>#REF!</v>
          </cell>
          <cell r="Y69" t="e">
            <v>#REF!</v>
          </cell>
          <cell r="Z69" t="e">
            <v>#REF!</v>
          </cell>
          <cell r="AA69" t="e">
            <v>#REF!</v>
          </cell>
          <cell r="AB69" t="e">
            <v>#REF!</v>
          </cell>
          <cell r="AC69" t="e">
            <v>#REF!</v>
          </cell>
          <cell r="AD69" t="e">
            <v>#REF!</v>
          </cell>
          <cell r="AE69" t="e">
            <v>#REF!</v>
          </cell>
          <cell r="AF69" t="e">
            <v>#REF!</v>
          </cell>
          <cell r="AG69" t="e">
            <v>#REF!</v>
          </cell>
          <cell r="AH69" t="e">
            <v>#REF!</v>
          </cell>
        </row>
        <row r="70">
          <cell r="F70" t="str">
            <v>22060160</v>
          </cell>
          <cell r="G70" t="str">
            <v xml:space="preserve">5221   </v>
          </cell>
          <cell r="H70" t="e">
            <v>#REF!</v>
          </cell>
          <cell r="I70" t="str">
            <v>Kw</v>
          </cell>
          <cell r="J70">
            <v>0.09</v>
          </cell>
          <cell r="K70" t="e">
            <v>#REF!</v>
          </cell>
          <cell r="M70" t="e">
            <v>#REF!</v>
          </cell>
          <cell r="N70" t="e">
            <v>#REF!</v>
          </cell>
          <cell r="O70" t="e">
            <v>#REF!</v>
          </cell>
          <cell r="P70" t="e">
            <v>#REF!</v>
          </cell>
          <cell r="Q70" t="e">
            <v>#REF!</v>
          </cell>
          <cell r="R70" t="e">
            <v>#REF!</v>
          </cell>
          <cell r="S70" t="e">
            <v>#REF!</v>
          </cell>
          <cell r="T70" t="e">
            <v>#REF!</v>
          </cell>
          <cell r="U70" t="e">
            <v>#REF!</v>
          </cell>
          <cell r="V70" t="e">
            <v>#REF!</v>
          </cell>
          <cell r="W70" t="e">
            <v>#REF!</v>
          </cell>
          <cell r="X70" t="e">
            <v>#REF!</v>
          </cell>
          <cell r="Y70" t="e">
            <v>#REF!</v>
          </cell>
          <cell r="Z70" t="e">
            <v>#REF!</v>
          </cell>
          <cell r="AA70" t="e">
            <v>#REF!</v>
          </cell>
          <cell r="AB70" t="e">
            <v>#REF!</v>
          </cell>
          <cell r="AC70" t="e">
            <v>#REF!</v>
          </cell>
          <cell r="AD70" t="e">
            <v>#REF!</v>
          </cell>
          <cell r="AE70" t="e">
            <v>#REF!</v>
          </cell>
          <cell r="AF70" t="e">
            <v>#REF!</v>
          </cell>
          <cell r="AG70" t="e">
            <v>#REF!</v>
          </cell>
          <cell r="AH70" t="e">
            <v>#REF!</v>
          </cell>
        </row>
        <row r="71">
          <cell r="F71" t="str">
            <v>22060151</v>
          </cell>
          <cell r="G71" t="str">
            <v xml:space="preserve">5221   </v>
          </cell>
          <cell r="H71" t="e">
            <v>#REF!</v>
          </cell>
          <cell r="I71" t="str">
            <v>Kw</v>
          </cell>
          <cell r="J71">
            <v>0.09</v>
          </cell>
          <cell r="K71" t="e">
            <v>#REF!</v>
          </cell>
          <cell r="M71" t="e">
            <v>#REF!</v>
          </cell>
          <cell r="N71" t="e">
            <v>#REF!</v>
          </cell>
          <cell r="O71" t="e">
            <v>#REF!</v>
          </cell>
          <cell r="P71" t="e">
            <v>#REF!</v>
          </cell>
          <cell r="Q71" t="e">
            <v>#REF!</v>
          </cell>
          <cell r="R71" t="e">
            <v>#REF!</v>
          </cell>
          <cell r="S71" t="e">
            <v>#REF!</v>
          </cell>
          <cell r="T71" t="e">
            <v>#REF!</v>
          </cell>
          <cell r="U71" t="e">
            <v>#REF!</v>
          </cell>
          <cell r="V71" t="e">
            <v>#REF!</v>
          </cell>
          <cell r="W71" t="e">
            <v>#REF!</v>
          </cell>
          <cell r="X71" t="e">
            <v>#REF!</v>
          </cell>
          <cell r="Y71" t="e">
            <v>#REF!</v>
          </cell>
          <cell r="Z71" t="e">
            <v>#REF!</v>
          </cell>
          <cell r="AA71" t="e">
            <v>#REF!</v>
          </cell>
          <cell r="AB71" t="e">
            <v>#REF!</v>
          </cell>
          <cell r="AC71" t="e">
            <v>#REF!</v>
          </cell>
          <cell r="AD71" t="e">
            <v>#REF!</v>
          </cell>
          <cell r="AE71" t="e">
            <v>#REF!</v>
          </cell>
          <cell r="AF71" t="e">
            <v>#REF!</v>
          </cell>
          <cell r="AG71" t="e">
            <v>#REF!</v>
          </cell>
          <cell r="AH71" t="e">
            <v>#REF!</v>
          </cell>
        </row>
        <row r="72">
          <cell r="F72" t="str">
            <v>22060180</v>
          </cell>
          <cell r="G72" t="str">
            <v xml:space="preserve">5221   </v>
          </cell>
          <cell r="H72" t="e">
            <v>#REF!</v>
          </cell>
          <cell r="I72" t="str">
            <v>Kw</v>
          </cell>
          <cell r="J72">
            <v>0.09</v>
          </cell>
          <cell r="K72" t="e">
            <v>#REF!</v>
          </cell>
          <cell r="M72" t="e">
            <v>#REF!</v>
          </cell>
          <cell r="N72" t="e">
            <v>#REF!</v>
          </cell>
          <cell r="O72" t="e">
            <v>#REF!</v>
          </cell>
          <cell r="P72" t="e">
            <v>#REF!</v>
          </cell>
          <cell r="Q72" t="e">
            <v>#REF!</v>
          </cell>
          <cell r="R72" t="e">
            <v>#REF!</v>
          </cell>
          <cell r="S72" t="e">
            <v>#REF!</v>
          </cell>
          <cell r="T72" t="e">
            <v>#REF!</v>
          </cell>
          <cell r="U72" t="e">
            <v>#REF!</v>
          </cell>
          <cell r="V72" t="e">
            <v>#REF!</v>
          </cell>
          <cell r="W72" t="e">
            <v>#REF!</v>
          </cell>
          <cell r="X72" t="e">
            <v>#REF!</v>
          </cell>
          <cell r="Y72" t="e">
            <v>#REF!</v>
          </cell>
          <cell r="Z72" t="e">
            <v>#REF!</v>
          </cell>
          <cell r="AA72" t="e">
            <v>#REF!</v>
          </cell>
          <cell r="AB72" t="e">
            <v>#REF!</v>
          </cell>
          <cell r="AC72" t="e">
            <v>#REF!</v>
          </cell>
          <cell r="AD72" t="e">
            <v>#REF!</v>
          </cell>
          <cell r="AE72" t="e">
            <v>#REF!</v>
          </cell>
          <cell r="AF72" t="e">
            <v>#REF!</v>
          </cell>
          <cell r="AG72" t="e">
            <v>#REF!</v>
          </cell>
          <cell r="AH72" t="e">
            <v>#REF!</v>
          </cell>
        </row>
        <row r="73">
          <cell r="F73" t="str">
            <v>22060152</v>
          </cell>
          <cell r="G73" t="str">
            <v xml:space="preserve">5221   </v>
          </cell>
          <cell r="H73" t="e">
            <v>#REF!</v>
          </cell>
          <cell r="I73" t="str">
            <v>Kw</v>
          </cell>
          <cell r="J73">
            <v>0.09</v>
          </cell>
          <cell r="K73" t="e">
            <v>#REF!</v>
          </cell>
          <cell r="M73" t="e">
            <v>#REF!</v>
          </cell>
          <cell r="N73" t="e">
            <v>#REF!</v>
          </cell>
          <cell r="O73" t="e">
            <v>#REF!</v>
          </cell>
          <cell r="P73" t="e">
            <v>#REF!</v>
          </cell>
          <cell r="Q73" t="e">
            <v>#REF!</v>
          </cell>
          <cell r="R73" t="e">
            <v>#REF!</v>
          </cell>
          <cell r="S73" t="e">
            <v>#REF!</v>
          </cell>
          <cell r="T73" t="e">
            <v>#REF!</v>
          </cell>
          <cell r="U73" t="e">
            <v>#REF!</v>
          </cell>
          <cell r="V73" t="e">
            <v>#REF!</v>
          </cell>
          <cell r="W73" t="e">
            <v>#REF!</v>
          </cell>
          <cell r="X73" t="e">
            <v>#REF!</v>
          </cell>
          <cell r="Y73" t="e">
            <v>#REF!</v>
          </cell>
          <cell r="Z73" t="e">
            <v>#REF!</v>
          </cell>
          <cell r="AA73" t="e">
            <v>#REF!</v>
          </cell>
          <cell r="AB73" t="e">
            <v>#REF!</v>
          </cell>
          <cell r="AC73" t="e">
            <v>#REF!</v>
          </cell>
          <cell r="AD73" t="e">
            <v>#REF!</v>
          </cell>
          <cell r="AE73" t="e">
            <v>#REF!</v>
          </cell>
          <cell r="AF73" t="e">
            <v>#REF!</v>
          </cell>
          <cell r="AG73" t="e">
            <v>#REF!</v>
          </cell>
          <cell r="AH73" t="e">
            <v>#REF!</v>
          </cell>
        </row>
        <row r="74">
          <cell r="F74" t="str">
            <v>22061170</v>
          </cell>
          <cell r="G74" t="str">
            <v xml:space="preserve">5221   </v>
          </cell>
          <cell r="H74" t="e">
            <v>#REF!</v>
          </cell>
          <cell r="I74" t="str">
            <v>Kw</v>
          </cell>
          <cell r="J74">
            <v>0.09</v>
          </cell>
          <cell r="K74" t="e">
            <v>#REF!</v>
          </cell>
          <cell r="M74" t="e">
            <v>#REF!</v>
          </cell>
          <cell r="N74" t="e">
            <v>#REF!</v>
          </cell>
          <cell r="O74" t="e">
            <v>#REF!</v>
          </cell>
          <cell r="P74" t="e">
            <v>#REF!</v>
          </cell>
          <cell r="Q74" t="e">
            <v>#REF!</v>
          </cell>
          <cell r="R74" t="e">
            <v>#REF!</v>
          </cell>
          <cell r="S74" t="e">
            <v>#REF!</v>
          </cell>
          <cell r="T74" t="e">
            <v>#REF!</v>
          </cell>
          <cell r="U74" t="e">
            <v>#REF!</v>
          </cell>
          <cell r="V74" t="e">
            <v>#REF!</v>
          </cell>
          <cell r="W74" t="e">
            <v>#REF!</v>
          </cell>
          <cell r="X74" t="e">
            <v>#REF!</v>
          </cell>
          <cell r="Y74" t="e">
            <v>#REF!</v>
          </cell>
          <cell r="Z74" t="e">
            <v>#REF!</v>
          </cell>
          <cell r="AA74" t="e">
            <v>#REF!</v>
          </cell>
          <cell r="AB74" t="e">
            <v>#REF!</v>
          </cell>
          <cell r="AC74" t="e">
            <v>#REF!</v>
          </cell>
          <cell r="AD74" t="e">
            <v>#REF!</v>
          </cell>
          <cell r="AE74" t="e">
            <v>#REF!</v>
          </cell>
          <cell r="AF74" t="e">
            <v>#REF!</v>
          </cell>
          <cell r="AG74" t="e">
            <v>#REF!</v>
          </cell>
          <cell r="AH74" t="e">
            <v>#REF!</v>
          </cell>
        </row>
        <row r="75">
          <cell r="F75" t="str">
            <v>22060930</v>
          </cell>
          <cell r="G75" t="str">
            <v xml:space="preserve">5221   </v>
          </cell>
          <cell r="H75">
            <v>1</v>
          </cell>
          <cell r="I75" t="str">
            <v>Lot</v>
          </cell>
          <cell r="J75" t="e">
            <v>#REF!</v>
          </cell>
          <cell r="K75" t="e">
            <v>#REF!</v>
          </cell>
          <cell r="M75" t="e">
            <v>#REF!</v>
          </cell>
          <cell r="N75" t="e">
            <v>#REF!</v>
          </cell>
          <cell r="O75" t="e">
            <v>#REF!</v>
          </cell>
          <cell r="P75" t="e">
            <v>#REF!</v>
          </cell>
          <cell r="Q75" t="e">
            <v>#REF!</v>
          </cell>
          <cell r="R75" t="e">
            <v>#REF!</v>
          </cell>
          <cell r="S75" t="e">
            <v>#REF!</v>
          </cell>
          <cell r="T75" t="e">
            <v>#REF!</v>
          </cell>
          <cell r="U75" t="e">
            <v>#REF!</v>
          </cell>
          <cell r="V75" t="e">
            <v>#REF!</v>
          </cell>
          <cell r="W75" t="e">
            <v>#REF!</v>
          </cell>
          <cell r="X75" t="e">
            <v>#REF!</v>
          </cell>
          <cell r="Y75" t="e">
            <v>#REF!</v>
          </cell>
          <cell r="Z75" t="e">
            <v>#REF!</v>
          </cell>
          <cell r="AA75" t="e">
            <v>#REF!</v>
          </cell>
          <cell r="AB75" t="e">
            <v>#REF!</v>
          </cell>
          <cell r="AC75" t="e">
            <v>#REF!</v>
          </cell>
          <cell r="AD75" t="e">
            <v>#REF!</v>
          </cell>
          <cell r="AE75" t="e">
            <v>#REF!</v>
          </cell>
          <cell r="AF75" t="e">
            <v>#REF!</v>
          </cell>
          <cell r="AG75" t="e">
            <v>#REF!</v>
          </cell>
          <cell r="AH75" t="e">
            <v>#REF!</v>
          </cell>
        </row>
        <row r="76">
          <cell r="F76" t="str">
            <v>22060180</v>
          </cell>
          <cell r="G76" t="str">
            <v xml:space="preserve">5371   </v>
          </cell>
          <cell r="H76" t="e">
            <v>#REF!</v>
          </cell>
          <cell r="I76" t="str">
            <v>Litres</v>
          </cell>
          <cell r="J76">
            <v>0.5</v>
          </cell>
          <cell r="K76" t="e">
            <v>#REF!</v>
          </cell>
          <cell r="M76" t="e">
            <v>#REF!</v>
          </cell>
          <cell r="N76" t="e">
            <v>#REF!</v>
          </cell>
          <cell r="O76" t="e">
            <v>#REF!</v>
          </cell>
          <cell r="P76" t="e">
            <v>#REF!</v>
          </cell>
          <cell r="Q76" t="e">
            <v>#REF!</v>
          </cell>
          <cell r="R76" t="e">
            <v>#REF!</v>
          </cell>
          <cell r="S76" t="e">
            <v>#REF!</v>
          </cell>
          <cell r="T76" t="e">
            <v>#REF!</v>
          </cell>
          <cell r="U76" t="e">
            <v>#REF!</v>
          </cell>
          <cell r="V76" t="e">
            <v>#REF!</v>
          </cell>
          <cell r="W76" t="e">
            <v>#REF!</v>
          </cell>
          <cell r="X76" t="e">
            <v>#REF!</v>
          </cell>
          <cell r="Y76" t="e">
            <v>#REF!</v>
          </cell>
          <cell r="Z76" t="e">
            <v>#REF!</v>
          </cell>
          <cell r="AA76" t="e">
            <v>#REF!</v>
          </cell>
          <cell r="AB76" t="e">
            <v>#REF!</v>
          </cell>
          <cell r="AC76" t="e">
            <v>#REF!</v>
          </cell>
          <cell r="AD76" t="e">
            <v>#REF!</v>
          </cell>
          <cell r="AE76" t="e">
            <v>#REF!</v>
          </cell>
          <cell r="AF76" t="e">
            <v>#REF!</v>
          </cell>
          <cell r="AG76" t="e">
            <v>#REF!</v>
          </cell>
          <cell r="AH76" t="e">
            <v>#REF!</v>
          </cell>
        </row>
        <row r="77">
          <cell r="F77" t="str">
            <v>22061100</v>
          </cell>
          <cell r="G77" t="str">
            <v xml:space="preserve">5351   </v>
          </cell>
          <cell r="H77">
            <v>1</v>
          </cell>
          <cell r="I77" t="str">
            <v>Lot</v>
          </cell>
          <cell r="J77" t="e">
            <v>#REF!</v>
          </cell>
          <cell r="K77" t="e">
            <v>#REF!</v>
          </cell>
          <cell r="M77" t="e">
            <v>#REF!</v>
          </cell>
          <cell r="N77" t="e">
            <v>#REF!</v>
          </cell>
          <cell r="O77" t="e">
            <v>#REF!</v>
          </cell>
          <cell r="P77" t="e">
            <v>#REF!</v>
          </cell>
          <cell r="Q77" t="e">
            <v>#REF!</v>
          </cell>
          <cell r="R77" t="e">
            <v>#REF!</v>
          </cell>
          <cell r="S77" t="e">
            <v>#REF!</v>
          </cell>
          <cell r="T77" t="e">
            <v>#REF!</v>
          </cell>
          <cell r="U77" t="e">
            <v>#REF!</v>
          </cell>
          <cell r="V77" t="e">
            <v>#REF!</v>
          </cell>
          <cell r="W77" t="e">
            <v>#REF!</v>
          </cell>
          <cell r="X77" t="e">
            <v>#REF!</v>
          </cell>
          <cell r="Y77" t="e">
            <v>#REF!</v>
          </cell>
          <cell r="Z77" t="e">
            <v>#REF!</v>
          </cell>
          <cell r="AA77" t="e">
            <v>#REF!</v>
          </cell>
          <cell r="AB77" t="e">
            <v>#REF!</v>
          </cell>
          <cell r="AC77" t="e">
            <v>#REF!</v>
          </cell>
          <cell r="AD77" t="e">
            <v>#REF!</v>
          </cell>
          <cell r="AE77" t="e">
            <v>#REF!</v>
          </cell>
          <cell r="AF77" t="e">
            <v>#REF!</v>
          </cell>
          <cell r="AG77" t="e">
            <v>#REF!</v>
          </cell>
          <cell r="AH77" t="e">
            <v>#REF!</v>
          </cell>
        </row>
        <row r="78">
          <cell r="F78" t="str">
            <v>22061110</v>
          </cell>
          <cell r="G78" t="str">
            <v xml:space="preserve">5351   </v>
          </cell>
          <cell r="H78">
            <v>1</v>
          </cell>
          <cell r="I78" t="str">
            <v>Lot</v>
          </cell>
          <cell r="J78" t="e">
            <v>#REF!</v>
          </cell>
          <cell r="K78" t="e">
            <v>#REF!</v>
          </cell>
          <cell r="M78" t="e">
            <v>#REF!</v>
          </cell>
          <cell r="N78" t="e">
            <v>#REF!</v>
          </cell>
          <cell r="O78" t="e">
            <v>#REF!</v>
          </cell>
          <cell r="P78" t="e">
            <v>#REF!</v>
          </cell>
          <cell r="Q78" t="e">
            <v>#REF!</v>
          </cell>
          <cell r="R78" t="e">
            <v>#REF!</v>
          </cell>
          <cell r="S78" t="e">
            <v>#REF!</v>
          </cell>
          <cell r="T78" t="e">
            <v>#REF!</v>
          </cell>
          <cell r="U78" t="e">
            <v>#REF!</v>
          </cell>
          <cell r="V78" t="e">
            <v>#REF!</v>
          </cell>
          <cell r="W78" t="e">
            <v>#REF!</v>
          </cell>
          <cell r="X78" t="e">
            <v>#REF!</v>
          </cell>
          <cell r="Y78" t="e">
            <v>#REF!</v>
          </cell>
          <cell r="Z78" t="e">
            <v>#REF!</v>
          </cell>
          <cell r="AA78" t="e">
            <v>#REF!</v>
          </cell>
          <cell r="AB78" t="e">
            <v>#REF!</v>
          </cell>
          <cell r="AC78" t="e">
            <v>#REF!</v>
          </cell>
          <cell r="AD78" t="e">
            <v>#REF!</v>
          </cell>
          <cell r="AE78" t="e">
            <v>#REF!</v>
          </cell>
          <cell r="AF78" t="e">
            <v>#REF!</v>
          </cell>
          <cell r="AG78" t="e">
            <v>#REF!</v>
          </cell>
          <cell r="AH78" t="e">
            <v>#REF!</v>
          </cell>
        </row>
        <row r="79">
          <cell r="F79" t="str">
            <v>22061121</v>
          </cell>
          <cell r="G79" t="str">
            <v xml:space="preserve">5351   </v>
          </cell>
          <cell r="H79">
            <v>1</v>
          </cell>
          <cell r="I79" t="str">
            <v>Lot</v>
          </cell>
          <cell r="J79" t="e">
            <v>#REF!</v>
          </cell>
          <cell r="K79" t="e">
            <v>#REF!</v>
          </cell>
          <cell r="M79" t="e">
            <v>#REF!</v>
          </cell>
          <cell r="N79" t="e">
            <v>#REF!</v>
          </cell>
          <cell r="O79" t="e">
            <v>#REF!</v>
          </cell>
          <cell r="P79" t="e">
            <v>#REF!</v>
          </cell>
          <cell r="Q79" t="e">
            <v>#REF!</v>
          </cell>
          <cell r="R79" t="e">
            <v>#REF!</v>
          </cell>
          <cell r="S79" t="e">
            <v>#REF!</v>
          </cell>
          <cell r="T79" t="e">
            <v>#REF!</v>
          </cell>
          <cell r="U79" t="e">
            <v>#REF!</v>
          </cell>
          <cell r="V79" t="e">
            <v>#REF!</v>
          </cell>
          <cell r="W79" t="e">
            <v>#REF!</v>
          </cell>
          <cell r="X79" t="e">
            <v>#REF!</v>
          </cell>
          <cell r="Y79" t="e">
            <v>#REF!</v>
          </cell>
          <cell r="Z79" t="e">
            <v>#REF!</v>
          </cell>
          <cell r="AA79" t="e">
            <v>#REF!</v>
          </cell>
          <cell r="AB79" t="e">
            <v>#REF!</v>
          </cell>
          <cell r="AC79" t="e">
            <v>#REF!</v>
          </cell>
          <cell r="AD79" t="e">
            <v>#REF!</v>
          </cell>
          <cell r="AE79" t="e">
            <v>#REF!</v>
          </cell>
          <cell r="AF79" t="e">
            <v>#REF!</v>
          </cell>
          <cell r="AG79" t="e">
            <v>#REF!</v>
          </cell>
          <cell r="AH79" t="e">
            <v>#REF!</v>
          </cell>
        </row>
        <row r="80">
          <cell r="F80" t="str">
            <v>22061122</v>
          </cell>
          <cell r="G80" t="str">
            <v xml:space="preserve">5351   </v>
          </cell>
          <cell r="H80">
            <v>1</v>
          </cell>
          <cell r="I80" t="str">
            <v>Lot</v>
          </cell>
          <cell r="J80" t="e">
            <v>#REF!</v>
          </cell>
          <cell r="K80" t="e">
            <v>#REF!</v>
          </cell>
          <cell r="M80" t="e">
            <v>#REF!</v>
          </cell>
          <cell r="N80" t="e">
            <v>#REF!</v>
          </cell>
          <cell r="O80" t="e">
            <v>#REF!</v>
          </cell>
          <cell r="P80" t="e">
            <v>#REF!</v>
          </cell>
          <cell r="Q80" t="e">
            <v>#REF!</v>
          </cell>
          <cell r="R80" t="e">
            <v>#REF!</v>
          </cell>
          <cell r="S80" t="e">
            <v>#REF!</v>
          </cell>
          <cell r="T80" t="e">
            <v>#REF!</v>
          </cell>
          <cell r="U80" t="e">
            <v>#REF!</v>
          </cell>
          <cell r="V80" t="e">
            <v>#REF!</v>
          </cell>
          <cell r="W80" t="e">
            <v>#REF!</v>
          </cell>
          <cell r="X80" t="e">
            <v>#REF!</v>
          </cell>
          <cell r="Y80" t="e">
            <v>#REF!</v>
          </cell>
          <cell r="Z80" t="e">
            <v>#REF!</v>
          </cell>
          <cell r="AA80" t="e">
            <v>#REF!</v>
          </cell>
          <cell r="AB80" t="e">
            <v>#REF!</v>
          </cell>
          <cell r="AC80" t="e">
            <v>#REF!</v>
          </cell>
          <cell r="AD80" t="e">
            <v>#REF!</v>
          </cell>
          <cell r="AE80" t="e">
            <v>#REF!</v>
          </cell>
          <cell r="AF80" t="e">
            <v>#REF!</v>
          </cell>
          <cell r="AG80" t="e">
            <v>#REF!</v>
          </cell>
          <cell r="AH80" t="e">
            <v>#REF!</v>
          </cell>
        </row>
        <row r="81">
          <cell r="F81" t="str">
            <v>22061123</v>
          </cell>
          <cell r="G81" t="str">
            <v xml:space="preserve">5351   </v>
          </cell>
          <cell r="H81">
            <v>1</v>
          </cell>
          <cell r="I81" t="str">
            <v>Lot</v>
          </cell>
          <cell r="J81" t="e">
            <v>#REF!</v>
          </cell>
          <cell r="K81" t="e">
            <v>#REF!</v>
          </cell>
          <cell r="M81" t="e">
            <v>#REF!</v>
          </cell>
          <cell r="N81" t="e">
            <v>#REF!</v>
          </cell>
          <cell r="O81" t="e">
            <v>#REF!</v>
          </cell>
          <cell r="P81" t="e">
            <v>#REF!</v>
          </cell>
          <cell r="Q81" t="e">
            <v>#REF!</v>
          </cell>
          <cell r="R81" t="e">
            <v>#REF!</v>
          </cell>
          <cell r="S81" t="e">
            <v>#REF!</v>
          </cell>
          <cell r="T81" t="e">
            <v>#REF!</v>
          </cell>
          <cell r="U81" t="e">
            <v>#REF!</v>
          </cell>
          <cell r="V81" t="e">
            <v>#REF!</v>
          </cell>
          <cell r="W81" t="e">
            <v>#REF!</v>
          </cell>
          <cell r="X81" t="e">
            <v>#REF!</v>
          </cell>
          <cell r="Y81" t="e">
            <v>#REF!</v>
          </cell>
          <cell r="Z81" t="e">
            <v>#REF!</v>
          </cell>
          <cell r="AA81" t="e">
            <v>#REF!</v>
          </cell>
          <cell r="AB81" t="e">
            <v>#REF!</v>
          </cell>
          <cell r="AC81" t="e">
            <v>#REF!</v>
          </cell>
          <cell r="AD81" t="e">
            <v>#REF!</v>
          </cell>
          <cell r="AE81" t="e">
            <v>#REF!</v>
          </cell>
          <cell r="AF81" t="e">
            <v>#REF!</v>
          </cell>
          <cell r="AG81" t="e">
            <v>#REF!</v>
          </cell>
          <cell r="AH81" t="e">
            <v>#REF!</v>
          </cell>
        </row>
        <row r="82">
          <cell r="F82" t="str">
            <v>22061130</v>
          </cell>
          <cell r="G82" t="str">
            <v xml:space="preserve">5351   </v>
          </cell>
          <cell r="H82">
            <v>1</v>
          </cell>
          <cell r="I82" t="str">
            <v>Lot</v>
          </cell>
          <cell r="J82" t="e">
            <v>#REF!</v>
          </cell>
          <cell r="K82" t="e">
            <v>#REF!</v>
          </cell>
          <cell r="M82" t="e">
            <v>#REF!</v>
          </cell>
          <cell r="N82" t="e">
            <v>#REF!</v>
          </cell>
          <cell r="O82" t="e">
            <v>#REF!</v>
          </cell>
          <cell r="P82" t="e">
            <v>#REF!</v>
          </cell>
          <cell r="Q82" t="e">
            <v>#REF!</v>
          </cell>
          <cell r="R82" t="e">
            <v>#REF!</v>
          </cell>
          <cell r="S82" t="e">
            <v>#REF!</v>
          </cell>
          <cell r="T82" t="e">
            <v>#REF!</v>
          </cell>
          <cell r="U82" t="e">
            <v>#REF!</v>
          </cell>
          <cell r="V82" t="e">
            <v>#REF!</v>
          </cell>
          <cell r="W82" t="e">
            <v>#REF!</v>
          </cell>
          <cell r="X82" t="e">
            <v>#REF!</v>
          </cell>
          <cell r="Y82" t="e">
            <v>#REF!</v>
          </cell>
          <cell r="Z82" t="e">
            <v>#REF!</v>
          </cell>
          <cell r="AA82" t="e">
            <v>#REF!</v>
          </cell>
          <cell r="AB82" t="e">
            <v>#REF!</v>
          </cell>
          <cell r="AC82" t="e">
            <v>#REF!</v>
          </cell>
          <cell r="AD82" t="e">
            <v>#REF!</v>
          </cell>
          <cell r="AE82" t="e">
            <v>#REF!</v>
          </cell>
          <cell r="AF82" t="e">
            <v>#REF!</v>
          </cell>
          <cell r="AG82" t="e">
            <v>#REF!</v>
          </cell>
          <cell r="AH82" t="e">
            <v>#REF!</v>
          </cell>
        </row>
        <row r="83">
          <cell r="F83" t="str">
            <v>22061140</v>
          </cell>
          <cell r="G83" t="str">
            <v xml:space="preserve">5351   </v>
          </cell>
          <cell r="H83">
            <v>1</v>
          </cell>
          <cell r="I83" t="str">
            <v>Lot</v>
          </cell>
          <cell r="J83" t="e">
            <v>#REF!</v>
          </cell>
          <cell r="K83" t="e">
            <v>#REF!</v>
          </cell>
          <cell r="M83" t="e">
            <v>#REF!</v>
          </cell>
          <cell r="N83" t="e">
            <v>#REF!</v>
          </cell>
          <cell r="O83" t="e">
            <v>#REF!</v>
          </cell>
          <cell r="P83" t="e">
            <v>#REF!</v>
          </cell>
          <cell r="Q83" t="e">
            <v>#REF!</v>
          </cell>
          <cell r="R83" t="e">
            <v>#REF!</v>
          </cell>
          <cell r="S83" t="e">
            <v>#REF!</v>
          </cell>
          <cell r="T83" t="e">
            <v>#REF!</v>
          </cell>
          <cell r="U83" t="e">
            <v>#REF!</v>
          </cell>
          <cell r="V83" t="e">
            <v>#REF!</v>
          </cell>
          <cell r="W83" t="e">
            <v>#REF!</v>
          </cell>
          <cell r="X83" t="e">
            <v>#REF!</v>
          </cell>
          <cell r="Y83" t="e">
            <v>#REF!</v>
          </cell>
          <cell r="Z83" t="e">
            <v>#REF!</v>
          </cell>
          <cell r="AA83" t="e">
            <v>#REF!</v>
          </cell>
          <cell r="AB83" t="e">
            <v>#REF!</v>
          </cell>
          <cell r="AC83" t="e">
            <v>#REF!</v>
          </cell>
          <cell r="AD83" t="e">
            <v>#REF!</v>
          </cell>
          <cell r="AE83" t="e">
            <v>#REF!</v>
          </cell>
          <cell r="AF83" t="e">
            <v>#REF!</v>
          </cell>
          <cell r="AG83" t="e">
            <v>#REF!</v>
          </cell>
          <cell r="AH83" t="e">
            <v>#REF!</v>
          </cell>
        </row>
        <row r="84">
          <cell r="F84" t="str">
            <v>22061160</v>
          </cell>
          <cell r="G84" t="str">
            <v xml:space="preserve">5351   </v>
          </cell>
          <cell r="H84">
            <v>1</v>
          </cell>
          <cell r="I84" t="str">
            <v>Lot</v>
          </cell>
          <cell r="J84" t="e">
            <v>#REF!</v>
          </cell>
          <cell r="K84" t="e">
            <v>#REF!</v>
          </cell>
          <cell r="M84" t="e">
            <v>#REF!</v>
          </cell>
          <cell r="N84" t="e">
            <v>#REF!</v>
          </cell>
          <cell r="O84" t="e">
            <v>#REF!</v>
          </cell>
          <cell r="P84" t="e">
            <v>#REF!</v>
          </cell>
          <cell r="Q84" t="e">
            <v>#REF!</v>
          </cell>
          <cell r="R84" t="e">
            <v>#REF!</v>
          </cell>
          <cell r="S84" t="e">
            <v>#REF!</v>
          </cell>
          <cell r="T84" t="e">
            <v>#REF!</v>
          </cell>
          <cell r="U84" t="e">
            <v>#REF!</v>
          </cell>
          <cell r="V84" t="e">
            <v>#REF!</v>
          </cell>
          <cell r="W84" t="e">
            <v>#REF!</v>
          </cell>
          <cell r="X84" t="e">
            <v>#REF!</v>
          </cell>
          <cell r="Y84" t="e">
            <v>#REF!</v>
          </cell>
          <cell r="Z84" t="e">
            <v>#REF!</v>
          </cell>
          <cell r="AA84" t="e">
            <v>#REF!</v>
          </cell>
          <cell r="AB84" t="e">
            <v>#REF!</v>
          </cell>
          <cell r="AC84" t="e">
            <v>#REF!</v>
          </cell>
          <cell r="AD84" t="e">
            <v>#REF!</v>
          </cell>
          <cell r="AE84" t="e">
            <v>#REF!</v>
          </cell>
          <cell r="AF84" t="e">
            <v>#REF!</v>
          </cell>
          <cell r="AG84" t="e">
            <v>#REF!</v>
          </cell>
          <cell r="AH84" t="e">
            <v>#REF!</v>
          </cell>
        </row>
        <row r="85">
          <cell r="F85" t="str">
            <v>22061151</v>
          </cell>
          <cell r="G85" t="str">
            <v xml:space="preserve">5351   </v>
          </cell>
          <cell r="H85">
            <v>1</v>
          </cell>
          <cell r="I85" t="str">
            <v>Lot</v>
          </cell>
          <cell r="J85" t="e">
            <v>#REF!</v>
          </cell>
          <cell r="K85" t="e">
            <v>#REF!</v>
          </cell>
          <cell r="M85" t="e">
            <v>#REF!</v>
          </cell>
          <cell r="N85" t="e">
            <v>#REF!</v>
          </cell>
          <cell r="O85" t="e">
            <v>#REF!</v>
          </cell>
          <cell r="P85" t="e">
            <v>#REF!</v>
          </cell>
          <cell r="Q85" t="e">
            <v>#REF!</v>
          </cell>
          <cell r="R85" t="e">
            <v>#REF!</v>
          </cell>
          <cell r="S85" t="e">
            <v>#REF!</v>
          </cell>
          <cell r="T85" t="e">
            <v>#REF!</v>
          </cell>
          <cell r="U85" t="e">
            <v>#REF!</v>
          </cell>
          <cell r="V85" t="e">
            <v>#REF!</v>
          </cell>
          <cell r="W85" t="e">
            <v>#REF!</v>
          </cell>
          <cell r="X85" t="e">
            <v>#REF!</v>
          </cell>
          <cell r="Y85" t="e">
            <v>#REF!</v>
          </cell>
          <cell r="Z85" t="e">
            <v>#REF!</v>
          </cell>
          <cell r="AA85" t="e">
            <v>#REF!</v>
          </cell>
          <cell r="AB85" t="e">
            <v>#REF!</v>
          </cell>
          <cell r="AC85" t="e">
            <v>#REF!</v>
          </cell>
          <cell r="AD85" t="e">
            <v>#REF!</v>
          </cell>
          <cell r="AE85" t="e">
            <v>#REF!</v>
          </cell>
          <cell r="AF85" t="e">
            <v>#REF!</v>
          </cell>
          <cell r="AG85" t="e">
            <v>#REF!</v>
          </cell>
          <cell r="AH85" t="e">
            <v>#REF!</v>
          </cell>
        </row>
        <row r="86">
          <cell r="F86" t="str">
            <v>22061180</v>
          </cell>
          <cell r="G86" t="str">
            <v xml:space="preserve">5351   </v>
          </cell>
          <cell r="H86">
            <v>1</v>
          </cell>
          <cell r="I86" t="str">
            <v>Lot</v>
          </cell>
          <cell r="J86" t="e">
            <v>#REF!</v>
          </cell>
          <cell r="K86" t="e">
            <v>#REF!</v>
          </cell>
          <cell r="M86" t="e">
            <v>#REF!</v>
          </cell>
          <cell r="N86" t="e">
            <v>#REF!</v>
          </cell>
          <cell r="O86" t="e">
            <v>#REF!</v>
          </cell>
          <cell r="P86" t="e">
            <v>#REF!</v>
          </cell>
          <cell r="Q86" t="e">
            <v>#REF!</v>
          </cell>
          <cell r="R86" t="e">
            <v>#REF!</v>
          </cell>
          <cell r="S86" t="e">
            <v>#REF!</v>
          </cell>
          <cell r="T86" t="e">
            <v>#REF!</v>
          </cell>
          <cell r="U86" t="e">
            <v>#REF!</v>
          </cell>
          <cell r="V86" t="e">
            <v>#REF!</v>
          </cell>
          <cell r="W86" t="e">
            <v>#REF!</v>
          </cell>
          <cell r="X86" t="e">
            <v>#REF!</v>
          </cell>
          <cell r="Y86" t="e">
            <v>#REF!</v>
          </cell>
          <cell r="Z86" t="e">
            <v>#REF!</v>
          </cell>
          <cell r="AA86" t="e">
            <v>#REF!</v>
          </cell>
          <cell r="AB86" t="e">
            <v>#REF!</v>
          </cell>
          <cell r="AC86" t="e">
            <v>#REF!</v>
          </cell>
          <cell r="AD86" t="e">
            <v>#REF!</v>
          </cell>
          <cell r="AE86" t="e">
            <v>#REF!</v>
          </cell>
          <cell r="AF86" t="e">
            <v>#REF!</v>
          </cell>
          <cell r="AG86" t="e">
            <v>#REF!</v>
          </cell>
          <cell r="AH86" t="e">
            <v>#REF!</v>
          </cell>
        </row>
        <row r="87">
          <cell r="F87" t="str">
            <v>22061152</v>
          </cell>
          <cell r="G87" t="str">
            <v xml:space="preserve">5351   </v>
          </cell>
          <cell r="H87">
            <v>1</v>
          </cell>
          <cell r="I87" t="str">
            <v>Lot</v>
          </cell>
          <cell r="J87" t="e">
            <v>#REF!</v>
          </cell>
          <cell r="K87" t="e">
            <v>#REF!</v>
          </cell>
          <cell r="M87" t="e">
            <v>#REF!</v>
          </cell>
          <cell r="N87" t="e">
            <v>#REF!</v>
          </cell>
          <cell r="O87" t="e">
            <v>#REF!</v>
          </cell>
          <cell r="P87" t="e">
            <v>#REF!</v>
          </cell>
          <cell r="Q87" t="e">
            <v>#REF!</v>
          </cell>
          <cell r="R87" t="e">
            <v>#REF!</v>
          </cell>
          <cell r="S87" t="e">
            <v>#REF!</v>
          </cell>
          <cell r="T87" t="e">
            <v>#REF!</v>
          </cell>
          <cell r="U87" t="e">
            <v>#REF!</v>
          </cell>
          <cell r="V87" t="e">
            <v>#REF!</v>
          </cell>
          <cell r="W87" t="e">
            <v>#REF!</v>
          </cell>
          <cell r="X87" t="e">
            <v>#REF!</v>
          </cell>
          <cell r="Y87" t="e">
            <v>#REF!</v>
          </cell>
          <cell r="Z87" t="e">
            <v>#REF!</v>
          </cell>
          <cell r="AA87" t="e">
            <v>#REF!</v>
          </cell>
          <cell r="AB87" t="e">
            <v>#REF!</v>
          </cell>
          <cell r="AC87" t="e">
            <v>#REF!</v>
          </cell>
          <cell r="AD87" t="e">
            <v>#REF!</v>
          </cell>
          <cell r="AE87" t="e">
            <v>#REF!</v>
          </cell>
          <cell r="AF87" t="e">
            <v>#REF!</v>
          </cell>
          <cell r="AG87" t="e">
            <v>#REF!</v>
          </cell>
          <cell r="AH87" t="e">
            <v>#REF!</v>
          </cell>
        </row>
        <row r="88">
          <cell r="F88" t="str">
            <v>22061170</v>
          </cell>
          <cell r="G88" t="str">
            <v xml:space="preserve">5351   </v>
          </cell>
          <cell r="H88">
            <v>1</v>
          </cell>
          <cell r="I88" t="str">
            <v>Lot</v>
          </cell>
          <cell r="J88" t="e">
            <v>#REF!</v>
          </cell>
          <cell r="K88" t="e">
            <v>#REF!</v>
          </cell>
          <cell r="M88" t="e">
            <v>#REF!</v>
          </cell>
          <cell r="N88" t="e">
            <v>#REF!</v>
          </cell>
          <cell r="O88" t="e">
            <v>#REF!</v>
          </cell>
          <cell r="P88" t="e">
            <v>#REF!</v>
          </cell>
          <cell r="Q88" t="e">
            <v>#REF!</v>
          </cell>
          <cell r="R88" t="e">
            <v>#REF!</v>
          </cell>
          <cell r="S88" t="e">
            <v>#REF!</v>
          </cell>
          <cell r="T88" t="e">
            <v>#REF!</v>
          </cell>
          <cell r="U88" t="e">
            <v>#REF!</v>
          </cell>
          <cell r="V88" t="e">
            <v>#REF!</v>
          </cell>
          <cell r="W88" t="e">
            <v>#REF!</v>
          </cell>
          <cell r="X88" t="e">
            <v>#REF!</v>
          </cell>
          <cell r="Y88" t="e">
            <v>#REF!</v>
          </cell>
          <cell r="Z88" t="e">
            <v>#REF!</v>
          </cell>
          <cell r="AA88" t="e">
            <v>#REF!</v>
          </cell>
          <cell r="AB88" t="e">
            <v>#REF!</v>
          </cell>
          <cell r="AC88" t="e">
            <v>#REF!</v>
          </cell>
          <cell r="AD88" t="e">
            <v>#REF!</v>
          </cell>
          <cell r="AE88" t="e">
            <v>#REF!</v>
          </cell>
          <cell r="AF88" t="e">
            <v>#REF!</v>
          </cell>
          <cell r="AG88" t="e">
            <v>#REF!</v>
          </cell>
          <cell r="AH88" t="e">
            <v>#REF!</v>
          </cell>
        </row>
        <row r="89">
          <cell r="F89" t="str">
            <v>22020930</v>
          </cell>
          <cell r="G89" t="str">
            <v xml:space="preserve">1002   </v>
          </cell>
          <cell r="I89" t="str">
            <v>Kt</v>
          </cell>
          <cell r="M89" t="e">
            <v>#REF!</v>
          </cell>
          <cell r="N89" t="e">
            <v>#REF!</v>
          </cell>
          <cell r="O89" t="e">
            <v>#REF!</v>
          </cell>
          <cell r="P89" t="e">
            <v>#REF!</v>
          </cell>
          <cell r="Q89" t="e">
            <v>#REF!</v>
          </cell>
          <cell r="R89" t="e">
            <v>#REF!</v>
          </cell>
          <cell r="S89" t="e">
            <v>#REF!</v>
          </cell>
          <cell r="T89" t="e">
            <v>#REF!</v>
          </cell>
          <cell r="U89" t="e">
            <v>#REF!</v>
          </cell>
          <cell r="V89" t="e">
            <v>#REF!</v>
          </cell>
          <cell r="W89" t="e">
            <v>#REF!</v>
          </cell>
          <cell r="X89" t="e">
            <v>#REF!</v>
          </cell>
          <cell r="Y89" t="e">
            <v>#REF!</v>
          </cell>
          <cell r="Z89" t="e">
            <v>#REF!</v>
          </cell>
          <cell r="AA89" t="e">
            <v>#REF!</v>
          </cell>
          <cell r="AB89" t="e">
            <v>#REF!</v>
          </cell>
          <cell r="AC89" t="e">
            <v>#REF!</v>
          </cell>
          <cell r="AD89" t="e">
            <v>#REF!</v>
          </cell>
          <cell r="AE89" t="e">
            <v>#REF!</v>
          </cell>
          <cell r="AF89" t="e">
            <v>#REF!</v>
          </cell>
          <cell r="AG89" t="e">
            <v>#REF!</v>
          </cell>
          <cell r="AH89" t="e">
            <v>#REF!</v>
          </cell>
        </row>
        <row r="90">
          <cell r="F90" t="str">
            <v>22020930</v>
          </cell>
          <cell r="G90" t="str">
            <v xml:space="preserve">1003   </v>
          </cell>
          <cell r="I90" t="str">
            <v>Kt</v>
          </cell>
          <cell r="M90" t="e">
            <v>#REF!</v>
          </cell>
          <cell r="N90" t="e">
            <v>#REF!</v>
          </cell>
          <cell r="O90" t="e">
            <v>#REF!</v>
          </cell>
          <cell r="P90" t="e">
            <v>#REF!</v>
          </cell>
          <cell r="Q90" t="e">
            <v>#REF!</v>
          </cell>
          <cell r="R90" t="e">
            <v>#REF!</v>
          </cell>
          <cell r="S90" t="e">
            <v>#REF!</v>
          </cell>
          <cell r="T90" t="e">
            <v>#REF!</v>
          </cell>
          <cell r="U90" t="e">
            <v>#REF!</v>
          </cell>
          <cell r="V90" t="e">
            <v>#REF!</v>
          </cell>
          <cell r="W90" t="e">
            <v>#REF!</v>
          </cell>
          <cell r="X90" t="e">
            <v>#REF!</v>
          </cell>
          <cell r="Y90" t="e">
            <v>#REF!</v>
          </cell>
          <cell r="Z90" t="e">
            <v>#REF!</v>
          </cell>
          <cell r="AA90" t="e">
            <v>#REF!</v>
          </cell>
          <cell r="AB90" t="e">
            <v>#REF!</v>
          </cell>
          <cell r="AC90" t="e">
            <v>#REF!</v>
          </cell>
          <cell r="AD90" t="e">
            <v>#REF!</v>
          </cell>
          <cell r="AE90" t="e">
            <v>#REF!</v>
          </cell>
          <cell r="AF90" t="e">
            <v>#REF!</v>
          </cell>
          <cell r="AG90" t="e">
            <v>#REF!</v>
          </cell>
          <cell r="AH90" t="e">
            <v>#REF!</v>
          </cell>
        </row>
        <row r="91">
          <cell r="F91" t="str">
            <v>22020930</v>
          </cell>
          <cell r="G91" t="str">
            <v xml:space="preserve">1004   </v>
          </cell>
          <cell r="I91" t="str">
            <v>Kt</v>
          </cell>
          <cell r="M91" t="e">
            <v>#REF!</v>
          </cell>
          <cell r="N91" t="e">
            <v>#REF!</v>
          </cell>
          <cell r="O91" t="e">
            <v>#REF!</v>
          </cell>
          <cell r="P91" t="e">
            <v>#REF!</v>
          </cell>
          <cell r="Q91" t="e">
            <v>#REF!</v>
          </cell>
          <cell r="R91" t="e">
            <v>#REF!</v>
          </cell>
          <cell r="S91" t="e">
            <v>#REF!</v>
          </cell>
          <cell r="T91" t="e">
            <v>#REF!</v>
          </cell>
          <cell r="U91" t="e">
            <v>#REF!</v>
          </cell>
          <cell r="V91" t="e">
            <v>#REF!</v>
          </cell>
          <cell r="W91" t="e">
            <v>#REF!</v>
          </cell>
          <cell r="X91" t="e">
            <v>#REF!</v>
          </cell>
          <cell r="Y91" t="e">
            <v>#REF!</v>
          </cell>
          <cell r="Z91" t="e">
            <v>#REF!</v>
          </cell>
          <cell r="AA91" t="e">
            <v>#REF!</v>
          </cell>
          <cell r="AB91" t="e">
            <v>#REF!</v>
          </cell>
          <cell r="AC91" t="e">
            <v>#REF!</v>
          </cell>
          <cell r="AD91" t="e">
            <v>#REF!</v>
          </cell>
          <cell r="AE91" t="e">
            <v>#REF!</v>
          </cell>
          <cell r="AF91" t="e">
            <v>#REF!</v>
          </cell>
          <cell r="AG91" t="e">
            <v>#REF!</v>
          </cell>
          <cell r="AH91" t="e">
            <v>#REF!</v>
          </cell>
        </row>
        <row r="92">
          <cell r="F92" t="str">
            <v>22020930</v>
          </cell>
          <cell r="G92" t="str">
            <v xml:space="preserve">1001   </v>
          </cell>
          <cell r="I92" t="str">
            <v>Kt</v>
          </cell>
          <cell r="M92">
            <v>1932.9193223076925</v>
          </cell>
          <cell r="N92">
            <v>1932.9193223076925</v>
          </cell>
          <cell r="O92">
            <v>1932.9193223076925</v>
          </cell>
          <cell r="P92">
            <v>1932.9193223076925</v>
          </cell>
          <cell r="Q92">
            <v>1932.9193223076925</v>
          </cell>
          <cell r="R92">
            <v>1932.9193223076925</v>
          </cell>
          <cell r="S92">
            <v>2003.3820000000001</v>
          </cell>
          <cell r="T92">
            <v>2107.1497999999997</v>
          </cell>
          <cell r="U92">
            <v>2606.3540800000001</v>
          </cell>
          <cell r="V92">
            <v>2701.1292000000003</v>
          </cell>
          <cell r="W92">
            <v>2700.9972000000002</v>
          </cell>
          <cell r="X92">
            <v>2847.9000799999999</v>
          </cell>
          <cell r="Y92">
            <v>3144.7603760000002</v>
          </cell>
          <cell r="Z92">
            <v>2979.2136160000005</v>
          </cell>
          <cell r="AA92">
            <v>2840.58608</v>
          </cell>
          <cell r="AB92">
            <v>2785.2403760000002</v>
          </cell>
          <cell r="AC92">
            <v>2754.5948800000001</v>
          </cell>
          <cell r="AD92">
            <v>2918.9148799999998</v>
          </cell>
          <cell r="AE92">
            <v>8095</v>
          </cell>
          <cell r="AF92">
            <v>8095</v>
          </cell>
          <cell r="AG92">
            <v>8095</v>
          </cell>
          <cell r="AH92">
            <v>68272.73850184615</v>
          </cell>
        </row>
        <row r="93">
          <cell r="F93" t="str">
            <v>22020930</v>
          </cell>
          <cell r="G93" t="str">
            <v xml:space="preserve">1005   </v>
          </cell>
          <cell r="I93" t="str">
            <v>g/t</v>
          </cell>
          <cell r="M93" t="e">
            <v>#REF!</v>
          </cell>
          <cell r="N93" t="e">
            <v>#REF!</v>
          </cell>
          <cell r="O93" t="e">
            <v>#REF!</v>
          </cell>
          <cell r="P93" t="e">
            <v>#REF!</v>
          </cell>
          <cell r="Q93" t="e">
            <v>#REF!</v>
          </cell>
          <cell r="R93" t="e">
            <v>#REF!</v>
          </cell>
          <cell r="S93" t="e">
            <v>#REF!</v>
          </cell>
          <cell r="T93" t="e">
            <v>#REF!</v>
          </cell>
          <cell r="U93" t="e">
            <v>#REF!</v>
          </cell>
          <cell r="V93" t="e">
            <v>#REF!</v>
          </cell>
          <cell r="W93" t="e">
            <v>#REF!</v>
          </cell>
          <cell r="X93" t="e">
            <v>#REF!</v>
          </cell>
          <cell r="Y93" t="e">
            <v>#REF!</v>
          </cell>
          <cell r="Z93" t="e">
            <v>#REF!</v>
          </cell>
          <cell r="AA93" t="e">
            <v>#REF!</v>
          </cell>
          <cell r="AB93" t="e">
            <v>#REF!</v>
          </cell>
          <cell r="AC93" t="e">
            <v>#REF!</v>
          </cell>
          <cell r="AD93" t="e">
            <v>#REF!</v>
          </cell>
          <cell r="AE93" t="e">
            <v>#REF!</v>
          </cell>
          <cell r="AF93" t="e">
            <v>#REF!</v>
          </cell>
          <cell r="AG93" t="e">
            <v>#REF!</v>
          </cell>
          <cell r="AH93" t="e">
            <v>#REF!</v>
          </cell>
        </row>
        <row r="94">
          <cell r="F94" t="str">
            <v>22020930</v>
          </cell>
          <cell r="G94" t="str">
            <v xml:space="preserve">1008   </v>
          </cell>
          <cell r="I94" t="str">
            <v>g/t</v>
          </cell>
          <cell r="M94" t="e">
            <v>#REF!</v>
          </cell>
          <cell r="N94" t="e">
            <v>#REF!</v>
          </cell>
          <cell r="O94" t="e">
            <v>#REF!</v>
          </cell>
          <cell r="P94" t="e">
            <v>#REF!</v>
          </cell>
          <cell r="Q94" t="e">
            <v>#REF!</v>
          </cell>
          <cell r="R94" t="e">
            <v>#REF!</v>
          </cell>
          <cell r="S94" t="e">
            <v>#REF!</v>
          </cell>
          <cell r="T94" t="e">
            <v>#REF!</v>
          </cell>
          <cell r="U94" t="e">
            <v>#REF!</v>
          </cell>
          <cell r="V94" t="e">
            <v>#REF!</v>
          </cell>
          <cell r="W94" t="e">
            <v>#REF!</v>
          </cell>
          <cell r="X94" t="e">
            <v>#REF!</v>
          </cell>
          <cell r="Y94" t="e">
            <v>#REF!</v>
          </cell>
          <cell r="Z94" t="e">
            <v>#REF!</v>
          </cell>
          <cell r="AA94" t="e">
            <v>#REF!</v>
          </cell>
          <cell r="AB94" t="e">
            <v>#REF!</v>
          </cell>
          <cell r="AC94" t="e">
            <v>#REF!</v>
          </cell>
          <cell r="AD94" t="e">
            <v>#REF!</v>
          </cell>
          <cell r="AE94" t="e">
            <v>#REF!</v>
          </cell>
          <cell r="AF94" t="e">
            <v>#REF!</v>
          </cell>
          <cell r="AG94" t="e">
            <v>#REF!</v>
          </cell>
          <cell r="AH94" t="e">
            <v>#REF!</v>
          </cell>
        </row>
        <row r="95">
          <cell r="F95" t="str">
            <v>22020930</v>
          </cell>
          <cell r="G95" t="str">
            <v xml:space="preserve">1011   </v>
          </cell>
          <cell r="I95" t="str">
            <v>g/t</v>
          </cell>
          <cell r="M95" t="e">
            <v>#REF!</v>
          </cell>
          <cell r="N95" t="e">
            <v>#REF!</v>
          </cell>
          <cell r="O95" t="e">
            <v>#REF!</v>
          </cell>
          <cell r="P95" t="e">
            <v>#REF!</v>
          </cell>
          <cell r="Q95" t="e">
            <v>#REF!</v>
          </cell>
          <cell r="R95" t="e">
            <v>#REF!</v>
          </cell>
          <cell r="S95" t="e">
            <v>#REF!</v>
          </cell>
          <cell r="T95" t="e">
            <v>#REF!</v>
          </cell>
          <cell r="U95" t="e">
            <v>#REF!</v>
          </cell>
          <cell r="V95" t="e">
            <v>#REF!</v>
          </cell>
          <cell r="W95" t="e">
            <v>#REF!</v>
          </cell>
          <cell r="X95" t="e">
            <v>#REF!</v>
          </cell>
          <cell r="Y95" t="e">
            <v>#REF!</v>
          </cell>
          <cell r="Z95" t="e">
            <v>#REF!</v>
          </cell>
          <cell r="AA95" t="e">
            <v>#REF!</v>
          </cell>
          <cell r="AB95" t="e">
            <v>#REF!</v>
          </cell>
          <cell r="AC95" t="e">
            <v>#REF!</v>
          </cell>
          <cell r="AD95" t="e">
            <v>#REF!</v>
          </cell>
          <cell r="AE95" t="e">
            <v>#REF!</v>
          </cell>
          <cell r="AF95" t="e">
            <v>#REF!</v>
          </cell>
          <cell r="AG95" t="e">
            <v>#REF!</v>
          </cell>
          <cell r="AH95" t="e">
            <v>#REF!</v>
          </cell>
        </row>
        <row r="96">
          <cell r="F96" t="str">
            <v>22020930</v>
          </cell>
          <cell r="G96" t="str">
            <v xml:space="preserve">1006   </v>
          </cell>
          <cell r="I96" t="str">
            <v>%</v>
          </cell>
          <cell r="M96" t="e">
            <v>#REF!</v>
          </cell>
          <cell r="N96" t="e">
            <v>#REF!</v>
          </cell>
          <cell r="O96" t="e">
            <v>#REF!</v>
          </cell>
          <cell r="P96" t="e">
            <v>#REF!</v>
          </cell>
          <cell r="Q96" t="e">
            <v>#REF!</v>
          </cell>
          <cell r="R96" t="e">
            <v>#REF!</v>
          </cell>
          <cell r="S96" t="e">
            <v>#REF!</v>
          </cell>
          <cell r="T96" t="e">
            <v>#REF!</v>
          </cell>
          <cell r="U96" t="e">
            <v>#REF!</v>
          </cell>
          <cell r="V96" t="e">
            <v>#REF!</v>
          </cell>
          <cell r="W96" t="e">
            <v>#REF!</v>
          </cell>
          <cell r="X96" t="e">
            <v>#REF!</v>
          </cell>
          <cell r="Y96" t="e">
            <v>#REF!</v>
          </cell>
          <cell r="Z96" t="e">
            <v>#REF!</v>
          </cell>
          <cell r="AA96" t="e">
            <v>#REF!</v>
          </cell>
          <cell r="AB96" t="e">
            <v>#REF!</v>
          </cell>
          <cell r="AC96" t="e">
            <v>#REF!</v>
          </cell>
          <cell r="AD96" t="e">
            <v>#REF!</v>
          </cell>
          <cell r="AE96" t="e">
            <v>#REF!</v>
          </cell>
          <cell r="AF96" t="e">
            <v>#REF!</v>
          </cell>
          <cell r="AG96" t="e">
            <v>#REF!</v>
          </cell>
          <cell r="AH96" t="e">
            <v>#REF!</v>
          </cell>
        </row>
        <row r="97">
          <cell r="F97" t="str">
            <v>22020930</v>
          </cell>
          <cell r="G97" t="str">
            <v xml:space="preserve">1009   </v>
          </cell>
          <cell r="I97" t="str">
            <v>%</v>
          </cell>
          <cell r="M97" t="e">
            <v>#REF!</v>
          </cell>
          <cell r="N97" t="e">
            <v>#REF!</v>
          </cell>
          <cell r="O97" t="e">
            <v>#REF!</v>
          </cell>
          <cell r="P97" t="e">
            <v>#REF!</v>
          </cell>
          <cell r="Q97" t="e">
            <v>#REF!</v>
          </cell>
          <cell r="R97" t="e">
            <v>#REF!</v>
          </cell>
          <cell r="S97" t="e">
            <v>#REF!</v>
          </cell>
          <cell r="T97" t="e">
            <v>#REF!</v>
          </cell>
          <cell r="U97" t="e">
            <v>#REF!</v>
          </cell>
          <cell r="V97" t="e">
            <v>#REF!</v>
          </cell>
          <cell r="W97" t="e">
            <v>#REF!</v>
          </cell>
          <cell r="X97" t="e">
            <v>#REF!</v>
          </cell>
          <cell r="Y97" t="e">
            <v>#REF!</v>
          </cell>
          <cell r="Z97" t="e">
            <v>#REF!</v>
          </cell>
          <cell r="AA97" t="e">
            <v>#REF!</v>
          </cell>
          <cell r="AB97" t="e">
            <v>#REF!</v>
          </cell>
          <cell r="AC97" t="e">
            <v>#REF!</v>
          </cell>
          <cell r="AD97" t="e">
            <v>#REF!</v>
          </cell>
          <cell r="AE97" t="e">
            <v>#REF!</v>
          </cell>
          <cell r="AF97" t="e">
            <v>#REF!</v>
          </cell>
          <cell r="AG97" t="e">
            <v>#REF!</v>
          </cell>
          <cell r="AH97" t="e">
            <v>#REF!</v>
          </cell>
        </row>
        <row r="98">
          <cell r="F98" t="str">
            <v>22020930</v>
          </cell>
          <cell r="G98" t="str">
            <v xml:space="preserve">1012   </v>
          </cell>
          <cell r="I98" t="str">
            <v>%</v>
          </cell>
          <cell r="M98" t="e">
            <v>#REF!</v>
          </cell>
          <cell r="N98" t="e">
            <v>#REF!</v>
          </cell>
          <cell r="O98" t="e">
            <v>#REF!</v>
          </cell>
          <cell r="P98" t="e">
            <v>#REF!</v>
          </cell>
          <cell r="Q98" t="e">
            <v>#REF!</v>
          </cell>
          <cell r="R98" t="e">
            <v>#REF!</v>
          </cell>
          <cell r="S98" t="e">
            <v>#REF!</v>
          </cell>
          <cell r="T98" t="e">
            <v>#REF!</v>
          </cell>
          <cell r="U98" t="e">
            <v>#REF!</v>
          </cell>
          <cell r="V98" t="e">
            <v>#REF!</v>
          </cell>
          <cell r="W98" t="e">
            <v>#REF!</v>
          </cell>
          <cell r="X98" t="e">
            <v>#REF!</v>
          </cell>
          <cell r="Y98" t="e">
            <v>#REF!</v>
          </cell>
          <cell r="Z98" t="e">
            <v>#REF!</v>
          </cell>
          <cell r="AA98" t="e">
            <v>#REF!</v>
          </cell>
          <cell r="AB98" t="e">
            <v>#REF!</v>
          </cell>
          <cell r="AC98" t="e">
            <v>#REF!</v>
          </cell>
          <cell r="AD98" t="e">
            <v>#REF!</v>
          </cell>
          <cell r="AE98" t="e">
            <v>#REF!</v>
          </cell>
          <cell r="AF98" t="e">
            <v>#REF!</v>
          </cell>
          <cell r="AG98" t="e">
            <v>#REF!</v>
          </cell>
          <cell r="AH98" t="e">
            <v>#REF!</v>
          </cell>
        </row>
        <row r="99">
          <cell r="F99" t="str">
            <v>22020930</v>
          </cell>
          <cell r="G99" t="str">
            <v xml:space="preserve">1007   </v>
          </cell>
          <cell r="I99" t="str">
            <v>%</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row>
        <row r="100">
          <cell r="F100" t="str">
            <v>22020930</v>
          </cell>
          <cell r="G100" t="str">
            <v xml:space="preserve">1010   </v>
          </cell>
          <cell r="I100" t="str">
            <v>%</v>
          </cell>
          <cell r="M100" t="e">
            <v>#REF!</v>
          </cell>
          <cell r="N100" t="e">
            <v>#REF!</v>
          </cell>
          <cell r="O100" t="e">
            <v>#REF!</v>
          </cell>
          <cell r="P100" t="e">
            <v>#REF!</v>
          </cell>
          <cell r="Q100" t="e">
            <v>#REF!</v>
          </cell>
          <cell r="R100" t="e">
            <v>#REF!</v>
          </cell>
          <cell r="S100" t="e">
            <v>#REF!</v>
          </cell>
          <cell r="T100" t="e">
            <v>#REF!</v>
          </cell>
          <cell r="U100" t="e">
            <v>#REF!</v>
          </cell>
          <cell r="V100" t="e">
            <v>#REF!</v>
          </cell>
          <cell r="W100" t="e">
            <v>#REF!</v>
          </cell>
          <cell r="X100" t="e">
            <v>#REF!</v>
          </cell>
          <cell r="Y100" t="e">
            <v>#REF!</v>
          </cell>
          <cell r="Z100" t="e">
            <v>#REF!</v>
          </cell>
          <cell r="AA100" t="e">
            <v>#REF!</v>
          </cell>
          <cell r="AB100" t="e">
            <v>#REF!</v>
          </cell>
          <cell r="AC100" t="e">
            <v>#REF!</v>
          </cell>
          <cell r="AD100" t="e">
            <v>#REF!</v>
          </cell>
          <cell r="AE100" t="e">
            <v>#REF!</v>
          </cell>
          <cell r="AF100" t="e">
            <v>#REF!</v>
          </cell>
          <cell r="AG100" t="e">
            <v>#REF!</v>
          </cell>
          <cell r="AH100" t="e">
            <v>#REF!</v>
          </cell>
        </row>
        <row r="101">
          <cell r="F101" t="str">
            <v>22020930</v>
          </cell>
          <cell r="G101" t="str">
            <v xml:space="preserve">1013   </v>
          </cell>
          <cell r="I101" t="str">
            <v>%</v>
          </cell>
          <cell r="M101" t="e">
            <v>#REF!</v>
          </cell>
          <cell r="N101" t="e">
            <v>#REF!</v>
          </cell>
          <cell r="O101" t="e">
            <v>#REF!</v>
          </cell>
          <cell r="P101" t="e">
            <v>#REF!</v>
          </cell>
          <cell r="Q101" t="e">
            <v>#REF!</v>
          </cell>
          <cell r="R101" t="e">
            <v>#REF!</v>
          </cell>
          <cell r="S101" t="e">
            <v>#REF!</v>
          </cell>
          <cell r="T101" t="e">
            <v>#REF!</v>
          </cell>
          <cell r="U101" t="e">
            <v>#REF!</v>
          </cell>
          <cell r="V101" t="e">
            <v>#REF!</v>
          </cell>
          <cell r="W101" t="e">
            <v>#REF!</v>
          </cell>
          <cell r="X101" t="e">
            <v>#REF!</v>
          </cell>
          <cell r="Y101" t="e">
            <v>#REF!</v>
          </cell>
          <cell r="Z101" t="e">
            <v>#REF!</v>
          </cell>
          <cell r="AA101" t="e">
            <v>#REF!</v>
          </cell>
          <cell r="AB101" t="e">
            <v>#REF!</v>
          </cell>
          <cell r="AC101" t="e">
            <v>#REF!</v>
          </cell>
          <cell r="AD101" t="e">
            <v>#REF!</v>
          </cell>
          <cell r="AE101" t="e">
            <v>#REF!</v>
          </cell>
          <cell r="AF101" t="e">
            <v>#REF!</v>
          </cell>
          <cell r="AG101" t="e">
            <v>#REF!</v>
          </cell>
          <cell r="AH101" t="e">
            <v>#REF!</v>
          </cell>
        </row>
        <row r="102">
          <cell r="F102" t="str">
            <v>22060930</v>
          </cell>
          <cell r="G102" t="str">
            <v xml:space="preserve">1014   </v>
          </cell>
          <cell r="I102" t="str">
            <v>Kt</v>
          </cell>
          <cell r="M102" t="e">
            <v>#REF!</v>
          </cell>
          <cell r="N102" t="e">
            <v>#REF!</v>
          </cell>
          <cell r="O102" t="e">
            <v>#REF!</v>
          </cell>
          <cell r="P102" t="e">
            <v>#REF!</v>
          </cell>
          <cell r="Q102" t="e">
            <v>#REF!</v>
          </cell>
          <cell r="R102" t="e">
            <v>#REF!</v>
          </cell>
          <cell r="S102" t="e">
            <v>#REF!</v>
          </cell>
          <cell r="T102" t="e">
            <v>#REF!</v>
          </cell>
          <cell r="U102" t="e">
            <v>#REF!</v>
          </cell>
          <cell r="V102" t="e">
            <v>#REF!</v>
          </cell>
          <cell r="W102" t="e">
            <v>#REF!</v>
          </cell>
          <cell r="X102" t="e">
            <v>#REF!</v>
          </cell>
          <cell r="Y102" t="e">
            <v>#REF!</v>
          </cell>
          <cell r="Z102" t="e">
            <v>#REF!</v>
          </cell>
          <cell r="AA102" t="e">
            <v>#REF!</v>
          </cell>
          <cell r="AB102" t="e">
            <v>#REF!</v>
          </cell>
          <cell r="AC102" t="e">
            <v>#REF!</v>
          </cell>
          <cell r="AD102" t="e">
            <v>#REF!</v>
          </cell>
          <cell r="AE102" t="e">
            <v>#REF!</v>
          </cell>
          <cell r="AF102" t="e">
            <v>#REF!</v>
          </cell>
          <cell r="AG102" t="e">
            <v>#REF!</v>
          </cell>
          <cell r="AH102" t="e">
            <v>#REF!</v>
          </cell>
        </row>
        <row r="103">
          <cell r="F103" t="str">
            <v>22060930</v>
          </cell>
          <cell r="G103" t="str">
            <v xml:space="preserve">1015   </v>
          </cell>
          <cell r="I103" t="str">
            <v>Kt</v>
          </cell>
          <cell r="M103" t="e">
            <v>#REF!</v>
          </cell>
          <cell r="N103" t="e">
            <v>#REF!</v>
          </cell>
          <cell r="O103" t="e">
            <v>#REF!</v>
          </cell>
          <cell r="P103" t="e">
            <v>#REF!</v>
          </cell>
          <cell r="Q103" t="e">
            <v>#REF!</v>
          </cell>
          <cell r="R103" t="e">
            <v>#REF!</v>
          </cell>
          <cell r="S103" t="e">
            <v>#REF!</v>
          </cell>
          <cell r="T103" t="e">
            <v>#REF!</v>
          </cell>
          <cell r="U103" t="e">
            <v>#REF!</v>
          </cell>
          <cell r="V103" t="e">
            <v>#REF!</v>
          </cell>
          <cell r="W103" t="e">
            <v>#REF!</v>
          </cell>
          <cell r="X103" t="e">
            <v>#REF!</v>
          </cell>
          <cell r="Y103" t="e">
            <v>#REF!</v>
          </cell>
          <cell r="Z103" t="e">
            <v>#REF!</v>
          </cell>
          <cell r="AA103" t="e">
            <v>#REF!</v>
          </cell>
          <cell r="AB103" t="e">
            <v>#REF!</v>
          </cell>
          <cell r="AC103" t="e">
            <v>#REF!</v>
          </cell>
          <cell r="AD103" t="e">
            <v>#REF!</v>
          </cell>
          <cell r="AE103" t="e">
            <v>#REF!</v>
          </cell>
          <cell r="AF103" t="e">
            <v>#REF!</v>
          </cell>
          <cell r="AG103" t="e">
            <v>#REF!</v>
          </cell>
          <cell r="AH103" t="e">
            <v>#REF!</v>
          </cell>
        </row>
        <row r="104">
          <cell r="F104" t="str">
            <v>22060930</v>
          </cell>
          <cell r="G104" t="str">
            <v xml:space="preserve">1016   </v>
          </cell>
          <cell r="I104" t="str">
            <v>g/t</v>
          </cell>
          <cell r="M104" t="e">
            <v>#REF!</v>
          </cell>
          <cell r="N104" t="e">
            <v>#REF!</v>
          </cell>
          <cell r="O104" t="e">
            <v>#REF!</v>
          </cell>
          <cell r="P104" t="e">
            <v>#REF!</v>
          </cell>
          <cell r="Q104" t="e">
            <v>#REF!</v>
          </cell>
          <cell r="R104" t="e">
            <v>#REF!</v>
          </cell>
          <cell r="S104" t="e">
            <v>#REF!</v>
          </cell>
          <cell r="T104" t="e">
            <v>#REF!</v>
          </cell>
          <cell r="U104" t="e">
            <v>#REF!</v>
          </cell>
          <cell r="V104" t="e">
            <v>#REF!</v>
          </cell>
          <cell r="W104" t="e">
            <v>#REF!</v>
          </cell>
          <cell r="X104" t="e">
            <v>#REF!</v>
          </cell>
          <cell r="Y104" t="e">
            <v>#REF!</v>
          </cell>
          <cell r="Z104" t="e">
            <v>#REF!</v>
          </cell>
          <cell r="AA104" t="e">
            <v>#REF!</v>
          </cell>
          <cell r="AB104" t="e">
            <v>#REF!</v>
          </cell>
          <cell r="AC104" t="e">
            <v>#REF!</v>
          </cell>
          <cell r="AD104" t="e">
            <v>#REF!</v>
          </cell>
          <cell r="AE104" t="e">
            <v>#REF!</v>
          </cell>
          <cell r="AF104" t="e">
            <v>#REF!</v>
          </cell>
          <cell r="AG104" t="e">
            <v>#REF!</v>
          </cell>
          <cell r="AH104" t="e">
            <v>#REF!</v>
          </cell>
        </row>
        <row r="105">
          <cell r="F105" t="str">
            <v>22060930</v>
          </cell>
          <cell r="G105" t="str">
            <v xml:space="preserve">1017   </v>
          </cell>
          <cell r="I105" t="str">
            <v>%</v>
          </cell>
          <cell r="M105" t="e">
            <v>#REF!</v>
          </cell>
          <cell r="N105" t="e">
            <v>#REF!</v>
          </cell>
          <cell r="O105" t="e">
            <v>#REF!</v>
          </cell>
          <cell r="P105" t="e">
            <v>#REF!</v>
          </cell>
          <cell r="Q105" t="e">
            <v>#REF!</v>
          </cell>
          <cell r="R105" t="e">
            <v>#REF!</v>
          </cell>
          <cell r="S105" t="e">
            <v>#REF!</v>
          </cell>
          <cell r="T105" t="e">
            <v>#REF!</v>
          </cell>
          <cell r="U105" t="e">
            <v>#REF!</v>
          </cell>
          <cell r="V105" t="e">
            <v>#REF!</v>
          </cell>
          <cell r="W105" t="e">
            <v>#REF!</v>
          </cell>
          <cell r="X105" t="e">
            <v>#REF!</v>
          </cell>
          <cell r="Y105" t="e">
            <v>#REF!</v>
          </cell>
          <cell r="Z105" t="e">
            <v>#REF!</v>
          </cell>
          <cell r="AA105" t="e">
            <v>#REF!</v>
          </cell>
          <cell r="AB105" t="e">
            <v>#REF!</v>
          </cell>
          <cell r="AC105" t="e">
            <v>#REF!</v>
          </cell>
          <cell r="AD105" t="e">
            <v>#REF!</v>
          </cell>
          <cell r="AE105" t="e">
            <v>#REF!</v>
          </cell>
          <cell r="AF105" t="e">
            <v>#REF!</v>
          </cell>
          <cell r="AG105" t="e">
            <v>#REF!</v>
          </cell>
          <cell r="AH105" t="e">
            <v>#REF!</v>
          </cell>
        </row>
        <row r="106">
          <cell r="F106" t="str">
            <v>22060930</v>
          </cell>
          <cell r="G106" t="str">
            <v xml:space="preserve">1018   </v>
          </cell>
          <cell r="I106" t="str">
            <v>%</v>
          </cell>
          <cell r="M106" t="e">
            <v>#REF!</v>
          </cell>
          <cell r="N106" t="e">
            <v>#REF!</v>
          </cell>
          <cell r="O106" t="e">
            <v>#REF!</v>
          </cell>
          <cell r="P106" t="e">
            <v>#REF!</v>
          </cell>
          <cell r="Q106" t="e">
            <v>#REF!</v>
          </cell>
          <cell r="R106" t="e">
            <v>#REF!</v>
          </cell>
          <cell r="S106" t="e">
            <v>#REF!</v>
          </cell>
          <cell r="T106" t="e">
            <v>#REF!</v>
          </cell>
          <cell r="U106" t="e">
            <v>#REF!</v>
          </cell>
          <cell r="V106" t="e">
            <v>#REF!</v>
          </cell>
          <cell r="W106" t="e">
            <v>#REF!</v>
          </cell>
          <cell r="X106" t="e">
            <v>#REF!</v>
          </cell>
          <cell r="Y106" t="e">
            <v>#REF!</v>
          </cell>
          <cell r="Z106" t="e">
            <v>#REF!</v>
          </cell>
          <cell r="AA106" t="e">
            <v>#REF!</v>
          </cell>
          <cell r="AB106" t="e">
            <v>#REF!</v>
          </cell>
          <cell r="AC106" t="e">
            <v>#REF!</v>
          </cell>
          <cell r="AD106" t="e">
            <v>#REF!</v>
          </cell>
          <cell r="AE106" t="e">
            <v>#REF!</v>
          </cell>
          <cell r="AF106" t="e">
            <v>#REF!</v>
          </cell>
          <cell r="AG106" t="e">
            <v>#REF!</v>
          </cell>
          <cell r="AH106" t="e">
            <v>#REF!</v>
          </cell>
        </row>
        <row r="107">
          <cell r="F107" t="str">
            <v>22060930</v>
          </cell>
          <cell r="G107" t="str">
            <v xml:space="preserve">1019   </v>
          </cell>
          <cell r="I107" t="str">
            <v>%</v>
          </cell>
          <cell r="M107" t="e">
            <v>#REF!</v>
          </cell>
          <cell r="N107" t="e">
            <v>#REF!</v>
          </cell>
          <cell r="O107" t="e">
            <v>#REF!</v>
          </cell>
          <cell r="P107" t="e">
            <v>#REF!</v>
          </cell>
          <cell r="Q107" t="e">
            <v>#REF!</v>
          </cell>
          <cell r="R107" t="e">
            <v>#REF!</v>
          </cell>
          <cell r="S107" t="e">
            <v>#REF!</v>
          </cell>
          <cell r="T107" t="e">
            <v>#REF!</v>
          </cell>
          <cell r="U107" t="e">
            <v>#REF!</v>
          </cell>
          <cell r="V107" t="e">
            <v>#REF!</v>
          </cell>
          <cell r="W107" t="e">
            <v>#REF!</v>
          </cell>
          <cell r="X107" t="e">
            <v>#REF!</v>
          </cell>
          <cell r="Y107" t="e">
            <v>#REF!</v>
          </cell>
          <cell r="Z107" t="e">
            <v>#REF!</v>
          </cell>
          <cell r="AA107" t="e">
            <v>#REF!</v>
          </cell>
          <cell r="AB107" t="e">
            <v>#REF!</v>
          </cell>
          <cell r="AC107" t="e">
            <v>#REF!</v>
          </cell>
          <cell r="AD107" t="e">
            <v>#REF!</v>
          </cell>
          <cell r="AE107" t="e">
            <v>#REF!</v>
          </cell>
          <cell r="AF107" t="e">
            <v>#REF!</v>
          </cell>
          <cell r="AG107" t="e">
            <v>#REF!</v>
          </cell>
          <cell r="AH107" t="e">
            <v>#REF!</v>
          </cell>
        </row>
        <row r="108">
          <cell r="F108" t="str">
            <v>22060930</v>
          </cell>
          <cell r="G108" t="str">
            <v xml:space="preserve">1020   </v>
          </cell>
          <cell r="I108" t="str">
            <v>%</v>
          </cell>
          <cell r="M108" t="e">
            <v>#REF!</v>
          </cell>
          <cell r="N108" t="e">
            <v>#REF!</v>
          </cell>
          <cell r="O108" t="e">
            <v>#REF!</v>
          </cell>
          <cell r="P108" t="e">
            <v>#REF!</v>
          </cell>
          <cell r="Q108" t="e">
            <v>#REF!</v>
          </cell>
          <cell r="R108" t="e">
            <v>#REF!</v>
          </cell>
          <cell r="S108" t="e">
            <v>#REF!</v>
          </cell>
          <cell r="T108" t="e">
            <v>#REF!</v>
          </cell>
          <cell r="U108" t="e">
            <v>#REF!</v>
          </cell>
          <cell r="V108" t="e">
            <v>#REF!</v>
          </cell>
          <cell r="W108" t="e">
            <v>#REF!</v>
          </cell>
          <cell r="X108" t="e">
            <v>#REF!</v>
          </cell>
          <cell r="Y108" t="e">
            <v>#REF!</v>
          </cell>
          <cell r="Z108" t="e">
            <v>#REF!</v>
          </cell>
          <cell r="AA108" t="e">
            <v>#REF!</v>
          </cell>
          <cell r="AB108" t="e">
            <v>#REF!</v>
          </cell>
          <cell r="AC108" t="e">
            <v>#REF!</v>
          </cell>
          <cell r="AD108" t="e">
            <v>#REF!</v>
          </cell>
          <cell r="AE108" t="e">
            <v>#REF!</v>
          </cell>
          <cell r="AF108" t="e">
            <v>#REF!</v>
          </cell>
          <cell r="AG108" t="e">
            <v>#REF!</v>
          </cell>
          <cell r="AH108" t="e">
            <v>#REF!</v>
          </cell>
        </row>
        <row r="109">
          <cell r="F109" t="str">
            <v>22060930</v>
          </cell>
          <cell r="G109" t="str">
            <v xml:space="preserve">1021   </v>
          </cell>
          <cell r="I109" t="str">
            <v>%</v>
          </cell>
          <cell r="M109" t="e">
            <v>#REF!</v>
          </cell>
          <cell r="N109" t="e">
            <v>#REF!</v>
          </cell>
          <cell r="O109" t="e">
            <v>#REF!</v>
          </cell>
          <cell r="P109" t="e">
            <v>#REF!</v>
          </cell>
          <cell r="Q109" t="e">
            <v>#REF!</v>
          </cell>
          <cell r="R109" t="e">
            <v>#REF!</v>
          </cell>
          <cell r="S109" t="e">
            <v>#REF!</v>
          </cell>
          <cell r="T109" t="e">
            <v>#REF!</v>
          </cell>
          <cell r="U109" t="e">
            <v>#REF!</v>
          </cell>
          <cell r="V109" t="e">
            <v>#REF!</v>
          </cell>
          <cell r="W109" t="e">
            <v>#REF!</v>
          </cell>
          <cell r="X109" t="e">
            <v>#REF!</v>
          </cell>
          <cell r="Y109" t="e">
            <v>#REF!</v>
          </cell>
          <cell r="Z109" t="e">
            <v>#REF!</v>
          </cell>
          <cell r="AA109" t="e">
            <v>#REF!</v>
          </cell>
          <cell r="AB109" t="e">
            <v>#REF!</v>
          </cell>
          <cell r="AC109" t="e">
            <v>#REF!</v>
          </cell>
          <cell r="AD109" t="e">
            <v>#REF!</v>
          </cell>
          <cell r="AE109" t="e">
            <v>#REF!</v>
          </cell>
          <cell r="AF109" t="e">
            <v>#REF!</v>
          </cell>
          <cell r="AG109" t="e">
            <v>#REF!</v>
          </cell>
          <cell r="AH109" t="e">
            <v>#REF!</v>
          </cell>
        </row>
        <row r="110">
          <cell r="F110" t="str">
            <v>22060930</v>
          </cell>
          <cell r="G110" t="str">
            <v xml:space="preserve">1022   </v>
          </cell>
          <cell r="I110" t="str">
            <v>Kt</v>
          </cell>
          <cell r="M110" t="e">
            <v>#REF!</v>
          </cell>
          <cell r="N110" t="e">
            <v>#REF!</v>
          </cell>
          <cell r="O110" t="e">
            <v>#REF!</v>
          </cell>
          <cell r="P110" t="e">
            <v>#REF!</v>
          </cell>
          <cell r="Q110" t="e">
            <v>#REF!</v>
          </cell>
          <cell r="R110" t="e">
            <v>#REF!</v>
          </cell>
          <cell r="S110" t="e">
            <v>#REF!</v>
          </cell>
          <cell r="T110" t="e">
            <v>#REF!</v>
          </cell>
          <cell r="U110" t="e">
            <v>#REF!</v>
          </cell>
          <cell r="V110" t="e">
            <v>#REF!</v>
          </cell>
          <cell r="W110" t="e">
            <v>#REF!</v>
          </cell>
          <cell r="X110" t="e">
            <v>#REF!</v>
          </cell>
          <cell r="Y110" t="e">
            <v>#REF!</v>
          </cell>
          <cell r="Z110" t="e">
            <v>#REF!</v>
          </cell>
          <cell r="AA110" t="e">
            <v>#REF!</v>
          </cell>
          <cell r="AB110" t="e">
            <v>#REF!</v>
          </cell>
          <cell r="AC110" t="e">
            <v>#REF!</v>
          </cell>
          <cell r="AD110" t="e">
            <v>#REF!</v>
          </cell>
          <cell r="AE110" t="e">
            <v>#REF!</v>
          </cell>
          <cell r="AF110" t="e">
            <v>#REF!</v>
          </cell>
          <cell r="AG110" t="e">
            <v>#REF!</v>
          </cell>
          <cell r="AH110" t="e">
            <v>#REF!</v>
          </cell>
        </row>
        <row r="111">
          <cell r="F111" t="str">
            <v>22060930</v>
          </cell>
          <cell r="G111" t="str">
            <v xml:space="preserve">1023   </v>
          </cell>
          <cell r="I111" t="str">
            <v>Kt</v>
          </cell>
          <cell r="M111" t="e">
            <v>#REF!</v>
          </cell>
          <cell r="N111" t="e">
            <v>#REF!</v>
          </cell>
          <cell r="O111" t="e">
            <v>#REF!</v>
          </cell>
          <cell r="P111" t="e">
            <v>#REF!</v>
          </cell>
          <cell r="Q111" t="e">
            <v>#REF!</v>
          </cell>
          <cell r="R111" t="e">
            <v>#REF!</v>
          </cell>
          <cell r="S111" t="e">
            <v>#REF!</v>
          </cell>
          <cell r="T111" t="e">
            <v>#REF!</v>
          </cell>
          <cell r="U111" t="e">
            <v>#REF!</v>
          </cell>
          <cell r="V111" t="e">
            <v>#REF!</v>
          </cell>
          <cell r="W111" t="e">
            <v>#REF!</v>
          </cell>
          <cell r="X111" t="e">
            <v>#REF!</v>
          </cell>
          <cell r="Y111" t="e">
            <v>#REF!</v>
          </cell>
          <cell r="Z111" t="e">
            <v>#REF!</v>
          </cell>
          <cell r="AA111" t="e">
            <v>#REF!</v>
          </cell>
          <cell r="AB111" t="e">
            <v>#REF!</v>
          </cell>
          <cell r="AC111" t="e">
            <v>#REF!</v>
          </cell>
          <cell r="AD111" t="e">
            <v>#REF!</v>
          </cell>
          <cell r="AE111" t="e">
            <v>#REF!</v>
          </cell>
          <cell r="AF111" t="e">
            <v>#REF!</v>
          </cell>
          <cell r="AG111" t="e">
            <v>#REF!</v>
          </cell>
          <cell r="AH111" t="e">
            <v>#REF!</v>
          </cell>
        </row>
        <row r="112">
          <cell r="F112" t="str">
            <v>22060930</v>
          </cell>
          <cell r="G112" t="str">
            <v xml:space="preserve">1024   </v>
          </cell>
          <cell r="I112" t="str">
            <v>g/t</v>
          </cell>
          <cell r="M112" t="e">
            <v>#REF!</v>
          </cell>
          <cell r="N112" t="e">
            <v>#REF!</v>
          </cell>
          <cell r="O112" t="e">
            <v>#REF!</v>
          </cell>
          <cell r="P112" t="e">
            <v>#REF!</v>
          </cell>
          <cell r="Q112" t="e">
            <v>#REF!</v>
          </cell>
          <cell r="R112" t="e">
            <v>#REF!</v>
          </cell>
          <cell r="S112" t="e">
            <v>#REF!</v>
          </cell>
          <cell r="T112" t="e">
            <v>#REF!</v>
          </cell>
          <cell r="U112" t="e">
            <v>#REF!</v>
          </cell>
          <cell r="V112" t="e">
            <v>#REF!</v>
          </cell>
          <cell r="W112" t="e">
            <v>#REF!</v>
          </cell>
          <cell r="X112" t="e">
            <v>#REF!</v>
          </cell>
          <cell r="Y112" t="e">
            <v>#REF!</v>
          </cell>
          <cell r="Z112" t="e">
            <v>#REF!</v>
          </cell>
          <cell r="AA112" t="e">
            <v>#REF!</v>
          </cell>
          <cell r="AB112" t="e">
            <v>#REF!</v>
          </cell>
          <cell r="AC112" t="e">
            <v>#REF!</v>
          </cell>
          <cell r="AD112" t="e">
            <v>#REF!</v>
          </cell>
          <cell r="AE112" t="e">
            <v>#REF!</v>
          </cell>
          <cell r="AF112" t="e">
            <v>#REF!</v>
          </cell>
          <cell r="AG112" t="e">
            <v>#REF!</v>
          </cell>
          <cell r="AH112" t="e">
            <v>#REF!</v>
          </cell>
        </row>
        <row r="113">
          <cell r="F113" t="str">
            <v>22060930</v>
          </cell>
          <cell r="G113" t="str">
            <v xml:space="preserve">1025   </v>
          </cell>
          <cell r="I113" t="str">
            <v>g/t</v>
          </cell>
          <cell r="M113" t="e">
            <v>#REF!</v>
          </cell>
          <cell r="N113" t="e">
            <v>#REF!</v>
          </cell>
          <cell r="O113" t="e">
            <v>#REF!</v>
          </cell>
          <cell r="P113" t="e">
            <v>#REF!</v>
          </cell>
          <cell r="Q113" t="e">
            <v>#REF!</v>
          </cell>
          <cell r="R113" t="e">
            <v>#REF!</v>
          </cell>
          <cell r="S113" t="e">
            <v>#REF!</v>
          </cell>
          <cell r="T113" t="e">
            <v>#REF!</v>
          </cell>
          <cell r="U113" t="e">
            <v>#REF!</v>
          </cell>
          <cell r="V113" t="e">
            <v>#REF!</v>
          </cell>
          <cell r="W113" t="e">
            <v>#REF!</v>
          </cell>
          <cell r="X113" t="e">
            <v>#REF!</v>
          </cell>
          <cell r="Y113" t="e">
            <v>#REF!</v>
          </cell>
          <cell r="Z113" t="e">
            <v>#REF!</v>
          </cell>
          <cell r="AA113" t="e">
            <v>#REF!</v>
          </cell>
          <cell r="AB113" t="e">
            <v>#REF!</v>
          </cell>
          <cell r="AC113" t="e">
            <v>#REF!</v>
          </cell>
          <cell r="AD113" t="e">
            <v>#REF!</v>
          </cell>
          <cell r="AE113" t="e">
            <v>#REF!</v>
          </cell>
          <cell r="AF113" t="e">
            <v>#REF!</v>
          </cell>
          <cell r="AG113" t="e">
            <v>#REF!</v>
          </cell>
          <cell r="AH113" t="e">
            <v>#REF!</v>
          </cell>
        </row>
        <row r="114">
          <cell r="F114" t="str">
            <v>22060930</v>
          </cell>
          <cell r="G114" t="str">
            <v xml:space="preserve">1026   </v>
          </cell>
          <cell r="I114" t="str">
            <v>KOz</v>
          </cell>
          <cell r="M114" t="e">
            <v>#REF!</v>
          </cell>
          <cell r="N114" t="e">
            <v>#REF!</v>
          </cell>
          <cell r="O114" t="e">
            <v>#REF!</v>
          </cell>
          <cell r="P114" t="e">
            <v>#REF!</v>
          </cell>
          <cell r="Q114" t="e">
            <v>#REF!</v>
          </cell>
          <cell r="R114" t="e">
            <v>#REF!</v>
          </cell>
          <cell r="S114" t="e">
            <v>#REF!</v>
          </cell>
          <cell r="T114" t="e">
            <v>#REF!</v>
          </cell>
          <cell r="U114" t="e">
            <v>#REF!</v>
          </cell>
          <cell r="V114" t="e">
            <v>#REF!</v>
          </cell>
          <cell r="W114" t="e">
            <v>#REF!</v>
          </cell>
          <cell r="X114" t="e">
            <v>#REF!</v>
          </cell>
          <cell r="Y114" t="e">
            <v>#REF!</v>
          </cell>
          <cell r="Z114" t="e">
            <v>#REF!</v>
          </cell>
          <cell r="AA114" t="e">
            <v>#REF!</v>
          </cell>
          <cell r="AB114" t="e">
            <v>#REF!</v>
          </cell>
          <cell r="AC114" t="e">
            <v>#REF!</v>
          </cell>
          <cell r="AD114" t="e">
            <v>#REF!</v>
          </cell>
          <cell r="AE114" t="e">
            <v>#REF!</v>
          </cell>
          <cell r="AF114" t="e">
            <v>#REF!</v>
          </cell>
          <cell r="AG114" t="e">
            <v>#REF!</v>
          </cell>
          <cell r="AH114" t="e">
            <v>#REF!</v>
          </cell>
        </row>
        <row r="115">
          <cell r="F115" t="str">
            <v>22060930</v>
          </cell>
          <cell r="G115" t="str">
            <v xml:space="preserve">1027   </v>
          </cell>
          <cell r="I115" t="str">
            <v>Kt</v>
          </cell>
          <cell r="M115" t="e">
            <v>#REF!</v>
          </cell>
          <cell r="N115" t="e">
            <v>#REF!</v>
          </cell>
          <cell r="O115" t="e">
            <v>#REF!</v>
          </cell>
          <cell r="P115" t="e">
            <v>#REF!</v>
          </cell>
          <cell r="Q115" t="e">
            <v>#REF!</v>
          </cell>
          <cell r="R115" t="e">
            <v>#REF!</v>
          </cell>
          <cell r="S115" t="e">
            <v>#REF!</v>
          </cell>
          <cell r="T115" t="e">
            <v>#REF!</v>
          </cell>
          <cell r="U115" t="e">
            <v>#REF!</v>
          </cell>
          <cell r="V115" t="e">
            <v>#REF!</v>
          </cell>
          <cell r="W115" t="e">
            <v>#REF!</v>
          </cell>
          <cell r="X115" t="e">
            <v>#REF!</v>
          </cell>
          <cell r="Y115" t="e">
            <v>#REF!</v>
          </cell>
          <cell r="Z115" t="e">
            <v>#REF!</v>
          </cell>
          <cell r="AA115" t="e">
            <v>#REF!</v>
          </cell>
          <cell r="AB115" t="e">
            <v>#REF!</v>
          </cell>
          <cell r="AC115" t="e">
            <v>#REF!</v>
          </cell>
          <cell r="AD115" t="e">
            <v>#REF!</v>
          </cell>
          <cell r="AE115" t="e">
            <v>#REF!</v>
          </cell>
          <cell r="AF115" t="e">
            <v>#REF!</v>
          </cell>
          <cell r="AG115" t="e">
            <v>#REF!</v>
          </cell>
          <cell r="AH115" t="e">
            <v>#REF!</v>
          </cell>
        </row>
        <row r="116">
          <cell r="F116" t="str">
            <v>22060930</v>
          </cell>
          <cell r="G116" t="str">
            <v xml:space="preserve">1028   </v>
          </cell>
          <cell r="I116" t="str">
            <v>Kt</v>
          </cell>
          <cell r="M116" t="e">
            <v>#REF!</v>
          </cell>
          <cell r="N116" t="e">
            <v>#REF!</v>
          </cell>
          <cell r="O116" t="e">
            <v>#REF!</v>
          </cell>
          <cell r="P116" t="e">
            <v>#REF!</v>
          </cell>
          <cell r="Q116" t="e">
            <v>#REF!</v>
          </cell>
          <cell r="R116" t="e">
            <v>#REF!</v>
          </cell>
          <cell r="S116" t="e">
            <v>#REF!</v>
          </cell>
          <cell r="T116" t="e">
            <v>#REF!</v>
          </cell>
          <cell r="U116" t="e">
            <v>#REF!</v>
          </cell>
          <cell r="V116" t="e">
            <v>#REF!</v>
          </cell>
          <cell r="W116" t="e">
            <v>#REF!</v>
          </cell>
          <cell r="X116" t="e">
            <v>#REF!</v>
          </cell>
          <cell r="Y116" t="e">
            <v>#REF!</v>
          </cell>
          <cell r="Z116" t="e">
            <v>#REF!</v>
          </cell>
          <cell r="AA116" t="e">
            <v>#REF!</v>
          </cell>
          <cell r="AB116" t="e">
            <v>#REF!</v>
          </cell>
          <cell r="AC116" t="e">
            <v>#REF!</v>
          </cell>
          <cell r="AD116" t="e">
            <v>#REF!</v>
          </cell>
          <cell r="AE116" t="e">
            <v>#REF!</v>
          </cell>
          <cell r="AF116" t="e">
            <v>#REF!</v>
          </cell>
          <cell r="AG116" t="e">
            <v>#REF!</v>
          </cell>
          <cell r="AH116" t="e">
            <v>#REF!</v>
          </cell>
        </row>
        <row r="117">
          <cell r="F117" t="str">
            <v>22060930</v>
          </cell>
          <cell r="G117" t="str">
            <v xml:space="preserve">1029   </v>
          </cell>
          <cell r="I117" t="str">
            <v>KOz</v>
          </cell>
          <cell r="M117" t="e">
            <v>#REF!</v>
          </cell>
          <cell r="N117" t="e">
            <v>#REF!</v>
          </cell>
          <cell r="O117" t="e">
            <v>#REF!</v>
          </cell>
          <cell r="P117" t="e">
            <v>#REF!</v>
          </cell>
          <cell r="Q117" t="e">
            <v>#REF!</v>
          </cell>
          <cell r="R117" t="e">
            <v>#REF!</v>
          </cell>
          <cell r="S117" t="e">
            <v>#REF!</v>
          </cell>
          <cell r="T117" t="e">
            <v>#REF!</v>
          </cell>
          <cell r="U117" t="e">
            <v>#REF!</v>
          </cell>
          <cell r="V117" t="e">
            <v>#REF!</v>
          </cell>
          <cell r="W117" t="e">
            <v>#REF!</v>
          </cell>
          <cell r="X117" t="e">
            <v>#REF!</v>
          </cell>
          <cell r="Y117" t="e">
            <v>#REF!</v>
          </cell>
          <cell r="Z117" t="e">
            <v>#REF!</v>
          </cell>
          <cell r="AA117" t="e">
            <v>#REF!</v>
          </cell>
          <cell r="AB117" t="e">
            <v>#REF!</v>
          </cell>
          <cell r="AC117" t="e">
            <v>#REF!</v>
          </cell>
          <cell r="AD117" t="e">
            <v>#REF!</v>
          </cell>
          <cell r="AE117" t="e">
            <v>#REF!</v>
          </cell>
          <cell r="AF117" t="e">
            <v>#REF!</v>
          </cell>
          <cell r="AG117" t="e">
            <v>#REF!</v>
          </cell>
          <cell r="AH117" t="e">
            <v>#REF!</v>
          </cell>
        </row>
        <row r="118">
          <cell r="F118" t="str">
            <v>22060930</v>
          </cell>
          <cell r="G118" t="str">
            <v xml:space="preserve">1030   </v>
          </cell>
          <cell r="I118" t="str">
            <v>Kt</v>
          </cell>
          <cell r="M118" t="e">
            <v>#REF!</v>
          </cell>
          <cell r="N118" t="e">
            <v>#REF!</v>
          </cell>
          <cell r="O118" t="e">
            <v>#REF!</v>
          </cell>
          <cell r="P118" t="e">
            <v>#REF!</v>
          </cell>
          <cell r="Q118" t="e">
            <v>#REF!</v>
          </cell>
          <cell r="R118" t="e">
            <v>#REF!</v>
          </cell>
          <cell r="S118" t="e">
            <v>#REF!</v>
          </cell>
          <cell r="T118" t="e">
            <v>#REF!</v>
          </cell>
          <cell r="U118" t="e">
            <v>#REF!</v>
          </cell>
          <cell r="V118" t="e">
            <v>#REF!</v>
          </cell>
          <cell r="W118" t="e">
            <v>#REF!</v>
          </cell>
          <cell r="X118" t="e">
            <v>#REF!</v>
          </cell>
          <cell r="Y118" t="e">
            <v>#REF!</v>
          </cell>
          <cell r="Z118" t="e">
            <v>#REF!</v>
          </cell>
          <cell r="AA118" t="e">
            <v>#REF!</v>
          </cell>
          <cell r="AB118" t="e">
            <v>#REF!</v>
          </cell>
          <cell r="AC118" t="e">
            <v>#REF!</v>
          </cell>
          <cell r="AD118" t="e">
            <v>#REF!</v>
          </cell>
          <cell r="AE118" t="e">
            <v>#REF!</v>
          </cell>
          <cell r="AF118" t="e">
            <v>#REF!</v>
          </cell>
          <cell r="AG118" t="e">
            <v>#REF!</v>
          </cell>
          <cell r="AH118" t="e">
            <v>#REF!</v>
          </cell>
        </row>
        <row r="119">
          <cell r="F119" t="str">
            <v>22060930</v>
          </cell>
          <cell r="G119" t="str">
            <v xml:space="preserve">1031   </v>
          </cell>
          <cell r="I119" t="str">
            <v>Kt</v>
          </cell>
          <cell r="M119" t="e">
            <v>#REF!</v>
          </cell>
          <cell r="N119" t="e">
            <v>#REF!</v>
          </cell>
          <cell r="O119" t="e">
            <v>#REF!</v>
          </cell>
          <cell r="P119" t="e">
            <v>#REF!</v>
          </cell>
          <cell r="Q119" t="e">
            <v>#REF!</v>
          </cell>
          <cell r="R119" t="e">
            <v>#REF!</v>
          </cell>
          <cell r="S119" t="e">
            <v>#REF!</v>
          </cell>
          <cell r="T119" t="e">
            <v>#REF!</v>
          </cell>
          <cell r="U119" t="e">
            <v>#REF!</v>
          </cell>
          <cell r="V119" t="e">
            <v>#REF!</v>
          </cell>
          <cell r="W119" t="e">
            <v>#REF!</v>
          </cell>
          <cell r="X119" t="e">
            <v>#REF!</v>
          </cell>
          <cell r="Y119" t="e">
            <v>#REF!</v>
          </cell>
          <cell r="Z119" t="e">
            <v>#REF!</v>
          </cell>
          <cell r="AA119" t="e">
            <v>#REF!</v>
          </cell>
          <cell r="AB119" t="e">
            <v>#REF!</v>
          </cell>
          <cell r="AC119" t="e">
            <v>#REF!</v>
          </cell>
          <cell r="AD119" t="e">
            <v>#REF!</v>
          </cell>
          <cell r="AE119" t="e">
            <v>#REF!</v>
          </cell>
          <cell r="AF119" t="e">
            <v>#REF!</v>
          </cell>
          <cell r="AG119" t="e">
            <v>#REF!</v>
          </cell>
          <cell r="AH119" t="e">
            <v>#REF!</v>
          </cell>
        </row>
        <row r="120">
          <cell r="F120" t="str">
            <v>22060930</v>
          </cell>
          <cell r="G120" t="str">
            <v xml:space="preserve">1032   </v>
          </cell>
          <cell r="I120" t="str">
            <v>USD 000's</v>
          </cell>
          <cell r="M120" t="e">
            <v>#REF!</v>
          </cell>
          <cell r="N120" t="e">
            <v>#REF!</v>
          </cell>
          <cell r="O120" t="e">
            <v>#REF!</v>
          </cell>
          <cell r="P120" t="e">
            <v>#REF!</v>
          </cell>
          <cell r="Q120" t="e">
            <v>#REF!</v>
          </cell>
          <cell r="R120" t="e">
            <v>#REF!</v>
          </cell>
          <cell r="S120" t="e">
            <v>#REF!</v>
          </cell>
          <cell r="T120" t="e">
            <v>#REF!</v>
          </cell>
          <cell r="U120" t="e">
            <v>#REF!</v>
          </cell>
          <cell r="V120" t="e">
            <v>#REF!</v>
          </cell>
          <cell r="W120" t="e">
            <v>#REF!</v>
          </cell>
          <cell r="X120" t="e">
            <v>#REF!</v>
          </cell>
          <cell r="Y120" t="e">
            <v>#REF!</v>
          </cell>
          <cell r="Z120" t="e">
            <v>#REF!</v>
          </cell>
          <cell r="AA120" t="e">
            <v>#REF!</v>
          </cell>
          <cell r="AB120" t="e">
            <v>#REF!</v>
          </cell>
          <cell r="AC120" t="e">
            <v>#REF!</v>
          </cell>
          <cell r="AD120" t="e">
            <v>#REF!</v>
          </cell>
          <cell r="AE120" t="e">
            <v>#REF!</v>
          </cell>
          <cell r="AF120" t="e">
            <v>#REF!</v>
          </cell>
          <cell r="AG120" t="e">
            <v>#REF!</v>
          </cell>
          <cell r="AH120" t="e">
            <v>#REF!</v>
          </cell>
        </row>
        <row r="121">
          <cell r="F121" t="str">
            <v>22060930</v>
          </cell>
          <cell r="G121" t="str">
            <v xml:space="preserve">1033   </v>
          </cell>
          <cell r="I121" t="str">
            <v>USD 000's</v>
          </cell>
          <cell r="M121" t="e">
            <v>#REF!</v>
          </cell>
          <cell r="N121" t="e">
            <v>#REF!</v>
          </cell>
          <cell r="O121" t="e">
            <v>#REF!</v>
          </cell>
          <cell r="P121" t="e">
            <v>#REF!</v>
          </cell>
          <cell r="Q121" t="e">
            <v>#REF!</v>
          </cell>
          <cell r="R121" t="e">
            <v>#REF!</v>
          </cell>
          <cell r="S121" t="e">
            <v>#REF!</v>
          </cell>
          <cell r="T121" t="e">
            <v>#REF!</v>
          </cell>
          <cell r="U121" t="e">
            <v>#REF!</v>
          </cell>
          <cell r="V121" t="e">
            <v>#REF!</v>
          </cell>
          <cell r="W121" t="e">
            <v>#REF!</v>
          </cell>
          <cell r="X121" t="e">
            <v>#REF!</v>
          </cell>
          <cell r="Y121" t="e">
            <v>#REF!</v>
          </cell>
          <cell r="Z121" t="e">
            <v>#REF!</v>
          </cell>
          <cell r="AA121" t="e">
            <v>#REF!</v>
          </cell>
          <cell r="AB121" t="e">
            <v>#REF!</v>
          </cell>
          <cell r="AC121" t="e">
            <v>#REF!</v>
          </cell>
          <cell r="AD121" t="e">
            <v>#REF!</v>
          </cell>
          <cell r="AE121" t="e">
            <v>#REF!</v>
          </cell>
          <cell r="AF121" t="e">
            <v>#REF!</v>
          </cell>
          <cell r="AG121" t="e">
            <v>#REF!</v>
          </cell>
          <cell r="AH121" t="e">
            <v>#REF!</v>
          </cell>
        </row>
        <row r="128">
          <cell r="AH128">
            <v>0</v>
          </cell>
        </row>
        <row r="129">
          <cell r="AH129">
            <v>0</v>
          </cell>
        </row>
        <row r="130">
          <cell r="AH130">
            <v>0</v>
          </cell>
        </row>
        <row r="131">
          <cell r="AH131">
            <v>0</v>
          </cell>
        </row>
      </sheetData>
      <sheetData sheetId="23"/>
      <sheetData sheetId="24" refreshError="1"/>
    </sheetDataSet>
  </externalBook>
</externalLink>
</file>

<file path=xl/externalLinks/externalLink2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Formato 5 Entrenamiento"/>
      <sheetName val="Report"/>
    </sheetNames>
    <sheetDataSet>
      <sheetData sheetId="0" refreshError="1">
        <row r="2">
          <cell r="A2" t="str">
            <v>E</v>
          </cell>
          <cell r="B2" t="str">
            <v>I</v>
          </cell>
          <cell r="C2" t="str">
            <v>C</v>
          </cell>
          <cell r="D2">
            <v>1</v>
          </cell>
        </row>
        <row r="3">
          <cell r="A3" t="str">
            <v>F</v>
          </cell>
          <cell r="B3" t="str">
            <v>E</v>
          </cell>
          <cell r="C3" t="str">
            <v>P</v>
          </cell>
          <cell r="D3">
            <v>2</v>
          </cell>
        </row>
        <row r="4">
          <cell r="A4" t="str">
            <v>T</v>
          </cell>
          <cell r="C4" t="str">
            <v>E</v>
          </cell>
          <cell r="D4">
            <v>3</v>
          </cell>
        </row>
        <row r="5">
          <cell r="A5" t="str">
            <v>G</v>
          </cell>
        </row>
        <row r="6">
          <cell r="A6" t="str">
            <v>S</v>
          </cell>
        </row>
      </sheetData>
      <sheetData sheetId="1" refreshError="1"/>
      <sheetData sheetId="2" refreshError="1"/>
    </sheetDataSet>
  </externalBook>
</externalLink>
</file>

<file path=xl/externalLinks/externalLink2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lvc"/>
      <sheetName val="cyrb"/>
      <sheetName val="gapr"/>
    </sheetNames>
    <sheetDataSet>
      <sheetData sheetId="0"/>
      <sheetData sheetId="1"/>
      <sheetData sheetId="2"/>
    </sheetDataSet>
  </externalBook>
</externalLink>
</file>

<file path=xl/externalLinks/externalLink2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sheetName val="Manning"/>
      <sheetName val="Cashflows"/>
      <sheetName val="P &amp; L"/>
      <sheetName val="UG &amp; CPP"/>
      <sheetName val="OC &amp; HW"/>
      <sheetName val="Revenue"/>
      <sheetName val="Capital T"/>
      <sheetName val="Capital GCA T"/>
      <sheetName val="Capital West"/>
      <sheetName val="Financing"/>
      <sheetName val="TARIF2002"/>
    </sheetNames>
    <sheetDataSet>
      <sheetData sheetId="0" refreshError="1">
        <row r="6">
          <cell r="D6">
            <v>0.3</v>
          </cell>
        </row>
        <row r="7">
          <cell r="D7">
            <v>0.3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ARIO"/>
      <sheetName val="EQUIPOS"/>
      <sheetName val="PRODUCC"/>
      <sheetName val="Grono-Pala"/>
      <sheetName val="CALIDAD"/>
      <sheetName val="BD_831"/>
      <sheetName val="BD_OREG1"/>
      <sheetName val="BD_OREG2"/>
      <sheetName val="BD100-45"/>
      <sheetName val="BD100_45"/>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sheetData sheetId="9"/>
    </sheetDataSet>
  </externalBook>
</externalLink>
</file>

<file path=xl/externalLinks/externalLink2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Material"/>
    </sheetNames>
    <sheetDataSet>
      <sheetData sheetId="0" refreshError="1"/>
    </sheetDataSet>
  </externalBook>
</externalLink>
</file>

<file path=xl/externalLinks/externalLink2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fTables"/>
      <sheetName val="Summary"/>
      <sheetName val="CapitalBudget6MthToDec05"/>
      <sheetName val="Propuesta"/>
    </sheetNames>
    <sheetDataSet>
      <sheetData sheetId="0" refreshError="1">
        <row r="2">
          <cell r="K2" t="str">
            <v>1A</v>
          </cell>
          <cell r="L2" t="str">
            <v>(1) Extreme</v>
          </cell>
        </row>
        <row r="3">
          <cell r="K3" t="str">
            <v>1B</v>
          </cell>
          <cell r="L3" t="str">
            <v>(2) Extreme</v>
          </cell>
        </row>
        <row r="4">
          <cell r="K4" t="str">
            <v>1C</v>
          </cell>
          <cell r="L4" t="str">
            <v>(4) Extreme</v>
          </cell>
        </row>
        <row r="5">
          <cell r="K5" t="str">
            <v>1D</v>
          </cell>
          <cell r="L5" t="str">
            <v>(7) Extreme</v>
          </cell>
        </row>
        <row r="6">
          <cell r="K6" t="str">
            <v>1E</v>
          </cell>
          <cell r="L6" t="str">
            <v>(11) High</v>
          </cell>
        </row>
        <row r="7">
          <cell r="K7" t="str">
            <v>2A</v>
          </cell>
          <cell r="L7" t="str">
            <v>(3) Extreme</v>
          </cell>
        </row>
        <row r="8">
          <cell r="K8" t="str">
            <v>2B</v>
          </cell>
          <cell r="L8" t="str">
            <v>(5) Extreme</v>
          </cell>
        </row>
        <row r="9">
          <cell r="K9" t="str">
            <v>2C</v>
          </cell>
          <cell r="L9" t="str">
            <v>(8) Extreme</v>
          </cell>
        </row>
        <row r="10">
          <cell r="K10" t="str">
            <v>2D</v>
          </cell>
          <cell r="L10" t="str">
            <v>(12) High</v>
          </cell>
        </row>
        <row r="11">
          <cell r="K11" t="str">
            <v>2E</v>
          </cell>
          <cell r="L11" t="str">
            <v>(16) High</v>
          </cell>
        </row>
        <row r="12">
          <cell r="K12" t="str">
            <v>3A</v>
          </cell>
          <cell r="L12" t="str">
            <v>(6) Extreme</v>
          </cell>
        </row>
        <row r="13">
          <cell r="K13" t="str">
            <v>3B</v>
          </cell>
          <cell r="L13" t="str">
            <v>(9) High</v>
          </cell>
        </row>
        <row r="14">
          <cell r="K14" t="str">
            <v>3C</v>
          </cell>
          <cell r="L14" t="str">
            <v>(13) High</v>
          </cell>
        </row>
        <row r="15">
          <cell r="K15" t="str">
            <v>3D</v>
          </cell>
          <cell r="L15" t="str">
            <v>(17) Moderate</v>
          </cell>
        </row>
        <row r="16">
          <cell r="K16" t="str">
            <v>3E</v>
          </cell>
          <cell r="L16" t="str">
            <v>(20) Moderate</v>
          </cell>
        </row>
        <row r="17">
          <cell r="K17" t="str">
            <v>4A</v>
          </cell>
          <cell r="L17" t="str">
            <v>(10) High</v>
          </cell>
        </row>
        <row r="18">
          <cell r="K18" t="str">
            <v>4B</v>
          </cell>
          <cell r="L18" t="str">
            <v>(14) High</v>
          </cell>
        </row>
        <row r="19">
          <cell r="K19" t="str">
            <v>4C</v>
          </cell>
          <cell r="L19" t="str">
            <v>(18) Moderate</v>
          </cell>
        </row>
        <row r="20">
          <cell r="K20" t="str">
            <v>4D</v>
          </cell>
          <cell r="L20" t="str">
            <v>(21) Low</v>
          </cell>
        </row>
        <row r="21">
          <cell r="K21" t="str">
            <v>4E</v>
          </cell>
          <cell r="L21" t="str">
            <v>(23) Low</v>
          </cell>
        </row>
        <row r="22">
          <cell r="K22" t="str">
            <v>5A</v>
          </cell>
          <cell r="L22" t="str">
            <v>(15) High</v>
          </cell>
        </row>
        <row r="23">
          <cell r="K23" t="str">
            <v>5B</v>
          </cell>
          <cell r="L23" t="str">
            <v>(19) Moderate</v>
          </cell>
        </row>
        <row r="24">
          <cell r="K24" t="str">
            <v>5C</v>
          </cell>
          <cell r="L24" t="str">
            <v>(22) Low</v>
          </cell>
        </row>
        <row r="25">
          <cell r="K25" t="str">
            <v>5D</v>
          </cell>
          <cell r="L25" t="str">
            <v>(24) Low</v>
          </cell>
        </row>
        <row r="26">
          <cell r="K26" t="str">
            <v>5E</v>
          </cell>
          <cell r="L26" t="str">
            <v>(25) Low</v>
          </cell>
        </row>
      </sheetData>
      <sheetData sheetId="1" refreshError="1"/>
      <sheetData sheetId="2" refreshError="1"/>
      <sheetData sheetId="3" refreshError="1"/>
    </sheetDataSet>
  </externalBook>
</externalLink>
</file>

<file path=xl/externalLinks/externalLink2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illas"/>
      <sheetName val="GENERAL "/>
      <sheetName val="cap 5-ELECTRICAS "/>
      <sheetName val="datosluminariasRoyAlPHa"/>
      <sheetName val="RefTables"/>
      <sheetName val="Registros_de_Asistencia"/>
      <sheetName val="Simulación Inf."/>
    </sheetNames>
    <sheetDataSet>
      <sheetData sheetId="0"/>
      <sheetData sheetId="1"/>
      <sheetData sheetId="2"/>
      <sheetData sheetId="3">
        <row r="1">
          <cell r="A1" t="str">
            <v>Luminarias de 70W-220V con brazo Sodio</v>
          </cell>
        </row>
        <row r="2">
          <cell r="A2" t="str">
            <v>Luminarias de 150W-220V con brazo Sodio</v>
          </cell>
        </row>
        <row r="3">
          <cell r="A3" t="str">
            <v>Luminarias de 250W-220V con brazo Sodio</v>
          </cell>
        </row>
        <row r="4">
          <cell r="A4" t="str">
            <v>Luminarias de 400W-220V con brazo Sodio</v>
          </cell>
        </row>
        <row r="5">
          <cell r="A5" t="str">
            <v xml:space="preserve">Reflectores tipo RCG de 1000W-220V </v>
          </cell>
        </row>
        <row r="6">
          <cell r="A6" t="str">
            <v>Luminarias tipo RAP de 70W-220V</v>
          </cell>
        </row>
        <row r="7">
          <cell r="A7" t="str">
            <v>Bombillos de Sodio 70W-220V</v>
          </cell>
        </row>
        <row r="8">
          <cell r="A8" t="str">
            <v>Bombillos de Sodio 150W-220V</v>
          </cell>
        </row>
        <row r="9">
          <cell r="A9" t="str">
            <v>Bombillos de Sodio 250W-220V</v>
          </cell>
        </row>
        <row r="10">
          <cell r="A10" t="str">
            <v>Bombillos de Sodio 400W-220V</v>
          </cell>
        </row>
        <row r="11">
          <cell r="A11" t="str">
            <v>Bombillos de Sodio 1000W-220V</v>
          </cell>
        </row>
      </sheetData>
      <sheetData sheetId="4" refreshError="1"/>
      <sheetData sheetId="5" refreshError="1"/>
      <sheetData sheetId="6" refreshError="1"/>
    </sheetDataSet>
  </externalBook>
</externalLink>
</file>

<file path=xl/externalLinks/externalLink2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 MENORES"/>
      <sheetName val="LISTA PRECIO"/>
      <sheetName val="CUAD"/>
      <sheetName val="CEM-AREN"/>
      <sheetName val="PRESUPU"/>
      <sheetName val="RENDIMIEN"/>
      <sheetName val="ANALISIS BASICO"/>
      <sheetName val="1.PRELI"/>
      <sheetName val="2 CIMI"/>
      <sheetName val="3.ESTRU"/>
      <sheetName val="4.MURO"/>
      <sheetName val="5.CUBIE"/>
      <sheetName val="6.PISO"/>
      <sheetName val="7.CARPI"/>
      <sheetName val="8.ACAB MU"/>
      <sheetName val="9.INST SANT"/>
      <sheetName val="10.INST HIDRA"/>
      <sheetName val="11.INST ELECT"/>
      <sheetName val="12.APAR SANIT"/>
      <sheetName val="13.INST GAS.NAT"/>
      <sheetName val="14.PINTU"/>
      <sheetName val="15.ASEO GEN"/>
      <sheetName val="ITEM-COSTO"/>
      <sheetName val="ACT-COST"/>
      <sheetName val="ACT-%"/>
      <sheetName val="CONCRETOS"/>
      <sheetName val="CONCRET"/>
      <sheetName val="Hoja2"/>
      <sheetName val="DURACION"/>
      <sheetName val="CTO INDIR"/>
      <sheetName val="MATERIALES"/>
    </sheetNames>
    <sheetDataSet>
      <sheetData sheetId="0" refreshError="1"/>
      <sheetData sheetId="1" refreshError="1">
        <row r="72">
          <cell r="B72">
            <v>8120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2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le"/>
      <sheetName val="Index"/>
      <sheetName val="Project Parameters"/>
      <sheetName val="Fleet"/>
      <sheetName val="Utilisation"/>
      <sheetName val="Support Equipment"/>
      <sheetName val="Truck Nos - Coal"/>
      <sheetName val="Truck Nos - Waste"/>
      <sheetName val="Ground Prep - Coal"/>
      <sheetName val="Ground Prep - Waste"/>
      <sheetName val="Capacity"/>
      <sheetName val="Pasted Schedule"/>
      <sheetName val="MANUAL CONTRACTOR ANNUAL VOLUME"/>
      <sheetName val="Waste Exc Prod"/>
      <sheetName val="Coal Exc Prod"/>
      <sheetName val="Work Hrs - FEL&amp;EXC "/>
      <sheetName val="Work Hrs - Trucks&amp;Support"/>
      <sheetName val="Hours Summary"/>
      <sheetName val="Equip Selection &amp; Roster"/>
      <sheetName val="Truck Cycle Data"/>
      <sheetName val="OC Equip Data"/>
      <sheetName val="Mine variance - tree"/>
    </sheetNames>
    <sheetDataSet>
      <sheetData sheetId="0"/>
      <sheetData sheetId="1">
        <row r="41">
          <cell r="S41">
            <v>1</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Set>
  </externalBook>
</externalLink>
</file>

<file path=xl/externalLinks/externalLink2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2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SES"/>
      <sheetName val="RES COSTOS SES"/>
      <sheetName val="INVERSION"/>
      <sheetName val="COSTOS AT"/>
      <sheetName val="COSTOS MTyBT"/>
      <sheetName val="COSTOS SES AT"/>
      <sheetName val="COSTOS DE OBRAS LINEAS"/>
      <sheetName val="COSTOS OBRAS SES"/>
      <sheetName val="COSTOSREDMT"/>
      <sheetName val="EXPSES"/>
      <sheetName val="EXPRED"/>
      <sheetName val="ACT LINEAS"/>
      <sheetName val="ACTSESAT-AT"/>
      <sheetName val="ACT.SES"/>
      <sheetName val="SUBEST."/>
      <sheetName val="ACTREDES"/>
      <sheetName val="INVMLS"/>
      <sheetName val="INVMLSCORR"/>
      <sheetName val="OTROS PROYECTOS M.T"/>
      <sheetName val="OTROS PROYECTOS A.T"/>
      <sheetName val="Hoja4"/>
      <sheetName val="Hoja3"/>
      <sheetName val="NOTASSES"/>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2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INSUMOS"/>
      <sheetName val="XComponentes"/>
      <sheetName val="XActividades"/>
      <sheetName val="AIU Nuevo"/>
      <sheetName val="ANALISIS DE AIU"/>
      <sheetName val="Cuadro Resumen"/>
      <sheetName val="Resumen m2"/>
      <sheetName val="DOTACIÓN"/>
      <sheetName val="Datos entrada"/>
      <sheetName val="Salarios"/>
      <sheetName val="Cuadrillas"/>
      <sheetName val="Trans"/>
      <sheetName val="Equ"/>
      <sheetName val="Mat"/>
      <sheetName val="Hoja Base"/>
      <sheetName val="Mort 1-3"/>
      <sheetName val="Mort 1-3 Imper"/>
      <sheetName val="Mort 1-4"/>
      <sheetName val="Mort 1-4 Imper"/>
      <sheetName val="Mort 1-5"/>
      <sheetName val="Mort 1-7"/>
      <sheetName val="Concr 1,500"/>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1 Caja inspección 0,60 "/>
      <sheetName val="3,4,2 Caja inspección 0,80"/>
      <sheetName val="3,4,3 Caja inspección 1,00"/>
      <sheetName val="3,4,6 Carcamo"/>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4 Caja Distribuciòn 0,40  "/>
      <sheetName val="3,4,9 Caja discipadora"/>
      <sheetName val="3,6,2 Cabezal descarga"/>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4,5 Graderias en concreto"/>
      <sheetName val="4,5,1 Acero 37000  "/>
      <sheetName val="4,5,2 Acero 60000 est"/>
      <sheetName val="4,5,3 Malla Electrosoldada est"/>
      <sheetName val="4,6,1,1 Est Cubierta"/>
      <sheetName val="4,6,2,3 Cerrchas  Metàlica"/>
      <sheetName val="4,6,2,4 Perfil "/>
      <sheetName val="4,6,2,5 Templete"/>
      <sheetName val="5,1,1 Bloq Conc Estruc 0,12"/>
      <sheetName val="5,1,2 Bloque concreto divisorio"/>
      <sheetName val="5,1,3 Bloq tipo piedra"/>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7 Carcam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6,1,19 Carcamo IDRD Tipo 5"/>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1 Punto de gas"/>
      <sheetName val="7,2,1,2 Preinstalación gas"/>
      <sheetName val="7,2,1,3 Tuberia  tipo L 1.2&quot;"/>
      <sheetName val="7,2,1,4 Tuberia  tipo L 1&quot;"/>
      <sheetName val="7,2,1,5  Registro bola 1&quot; "/>
      <sheetName val="7,2,1,7  Rejilla vent. plastica"/>
      <sheetName val="8,1,1"/>
      <sheetName val="8,1,2"/>
      <sheetName val="8,1,3"/>
      <sheetName val="8,1,4"/>
      <sheetName val="8,2,1"/>
      <sheetName val="8,2,2"/>
      <sheetName val="8,2,3"/>
      <sheetName val="8,2,4"/>
      <sheetName val="8,3,1"/>
      <sheetName val="8,3,2"/>
      <sheetName val="8,3,3"/>
      <sheetName val="8,4,1"/>
      <sheetName val="8,5,1"/>
      <sheetName val="8,5,2"/>
      <sheetName val="8,5,3"/>
      <sheetName val="8,5,4"/>
      <sheetName val="8,5,5"/>
      <sheetName val="8,16"/>
      <sheetName val="8,17"/>
      <sheetName val="8,18"/>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8,88"/>
      <sheetName val="8,89"/>
      <sheetName val="8,90"/>
      <sheetName val="8,91"/>
      <sheetName val="8,92"/>
      <sheetName val="8,93"/>
      <sheetName val="8,94"/>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5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Tejaluz"/>
      <sheetName val="11,2,5,1 Teja Barro"/>
      <sheetName val="11,2,5,2 Limahoyas"/>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Malla"/>
      <sheetName val=" 12,2,2,4 Cerramiento acrílilc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 12,2,2,5 Baranda M80"/>
      <sheetName val="14,1,1 Ceramica 20 "/>
      <sheetName val="15,1,3 Lampara Fluorecente 2x32"/>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20,2,1 Andenes"/>
      <sheetName val="20,2,2 Sardinel"/>
      <sheetName val="20,2,3"/>
      <sheetName val="20,2,4 Banca"/>
      <sheetName val="20,2,5 Adoquin"/>
      <sheetName val="20,3,1 Solado esp= 0,05"/>
      <sheetName val="20,3,2 Concreto Ciclopeo "/>
      <sheetName val="20,3,3 Vigas de Amarre"/>
      <sheetName val="20,3,5  Cerramiento Malla Esla"/>
      <sheetName val="20,3,6  Muros de contencion "/>
      <sheetName val="20,4,1 Mov Tierras"/>
      <sheetName val="20,2,13 Escalinatas"/>
      <sheetName val="20,2,6 Adoquin Arcilla"/>
      <sheetName val="20,2,7 Loseta A-50"/>
      <sheetName val="20,4,2 Pradización"/>
      <sheetName val="20.2.10 Bordillo A-80"/>
      <sheetName val="20,4,4 Arborización"/>
      <sheetName val="20,5,1 Gaviones en piedra"/>
      <sheetName val="20,5,2 PERGOLA  METALICA"/>
      <sheetName val="20,5,3  Acero 37000  Ext."/>
      <sheetName val="20,5,4 Acero 60000 psi"/>
      <sheetName val="20,5,5 Malla Electrosoldada  "/>
      <sheetName val="21,1,1 Lavada ladrillo "/>
      <sheetName val="21,1,3 Aseo"/>
      <sheetName val="21,1,4 Retiro Escombros"/>
      <sheetName val="Pasamanos "/>
      <sheetName val="Hoja1"/>
      <sheetName val="Hoja31"/>
      <sheetName val="Hoja3"/>
    </sheetNames>
    <sheetDataSet>
      <sheetData sheetId="0">
        <row r="10">
          <cell r="A10">
            <v>1</v>
          </cell>
        </row>
      </sheetData>
      <sheetData sheetId="1"/>
      <sheetData sheetId="2"/>
      <sheetData sheetId="3"/>
      <sheetData sheetId="4"/>
      <sheetData sheetId="5"/>
      <sheetData sheetId="6"/>
      <sheetData sheetId="7"/>
      <sheetData sheetId="8"/>
      <sheetData sheetId="9"/>
      <sheetData sheetId="10">
        <row r="8">
          <cell r="D8" t="str">
            <v>P. ALBAÑILERIA</v>
          </cell>
        </row>
      </sheetData>
      <sheetData sheetId="11">
        <row r="11">
          <cell r="A11" t="str">
            <v xml:space="preserve"> CUADRILLAS</v>
          </cell>
        </row>
      </sheetData>
      <sheetData sheetId="12">
        <row r="12">
          <cell r="A12" t="str">
            <v>COSTOS DE TRANSPORTE</v>
          </cell>
        </row>
      </sheetData>
      <sheetData sheetId="13">
        <row r="15">
          <cell r="A15" t="str">
            <v>Cargador tipo Cat - 904</v>
          </cell>
        </row>
      </sheetData>
      <sheetData sheetId="14">
        <row r="11">
          <cell r="A11" t="str">
            <v>A.C.P.M.</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ow r="19">
          <cell r="I19">
            <v>31084.2</v>
          </cell>
        </row>
      </sheetData>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Set>
  </externalBook>
</externalLink>
</file>

<file path=xl/externalLinks/externalLink2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row r="60">
          <cell r="F60">
            <v>80591.125</v>
          </cell>
        </row>
      </sheetData>
      <sheetData sheetId="1"/>
      <sheetData sheetId="2"/>
      <sheetData sheetId="3"/>
      <sheetData sheetId="4"/>
      <sheetData sheetId="5"/>
      <sheetData sheetId="6"/>
    </sheetDataSet>
  </externalBook>
</externalLink>
</file>

<file path=xl/externalLinks/externalLink2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s>
    <sheetDataSet>
      <sheetData sheetId="0"/>
    </sheetDataSet>
  </externalBook>
</externalLink>
</file>

<file path=xl/externalLinks/externalLink2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GANIGRAMA"/>
      <sheetName val="FLUJO DE FONDOS"/>
      <sheetName val="CRONOGRAMA"/>
      <sheetName val="INSUMOS"/>
      <sheetName val="A.E.B"/>
      <sheetName val="PRESUPUESTO"/>
      <sheetName val="A.P.U (3)"/>
      <sheetName val="A.P.U (2)"/>
      <sheetName val="A.P.U"/>
      <sheetName val="P.S"/>
      <sheetName val="A.I.U"/>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2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 val="ORGANIGRAMA"/>
      <sheetName val="FLUJO DE FONDOS"/>
      <sheetName val="CRONOGRAMA"/>
      <sheetName val="INSUMOS"/>
      <sheetName val="A.E.B"/>
      <sheetName val="PRESUPUESTO"/>
      <sheetName val="A.P.U (3)"/>
      <sheetName val="A.P.U (2)"/>
      <sheetName val="P.S"/>
      <sheetName val="A.I.U"/>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2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c00"/>
      <sheetName val="June00"/>
      <sheetName val="Sheet3"/>
      <sheetName val="Sheet4"/>
      <sheetName val="Sheet6"/>
      <sheetName val="Sheet7"/>
      <sheetName val="Sheet9"/>
      <sheetName val="Sheet10"/>
      <sheetName val="Index"/>
    </sheetNames>
    <sheetDataSet>
      <sheetData sheetId="0" refreshError="1"/>
      <sheetData sheetId="1" refreshError="1"/>
      <sheetData sheetId="2" refreshError="1"/>
      <sheetData sheetId="3" refreshError="1">
        <row r="2">
          <cell r="A2" t="str">
            <v>BS1015</v>
          </cell>
          <cell r="B2" t="str">
            <v>MURRIN MURRIN CHQ ACC</v>
          </cell>
          <cell r="C2">
            <v>-919953.21</v>
          </cell>
          <cell r="D2">
            <v>-408212.97</v>
          </cell>
          <cell r="E2">
            <v>-1328166.18</v>
          </cell>
        </row>
        <row r="3">
          <cell r="A3" t="str">
            <v>BS1018</v>
          </cell>
          <cell r="B3" t="str">
            <v>ANO USD CHQ ACCT</v>
          </cell>
          <cell r="C3">
            <v>5879906</v>
          </cell>
          <cell r="D3">
            <v>-5901378.1799999997</v>
          </cell>
          <cell r="E3">
            <v>-21472.18</v>
          </cell>
        </row>
        <row r="4">
          <cell r="A4" t="str">
            <v>BS1077</v>
          </cell>
          <cell r="B4" t="str">
            <v>PETTY CASH MMO MINING</v>
          </cell>
          <cell r="C4">
            <v>1000</v>
          </cell>
          <cell r="D4">
            <v>0</v>
          </cell>
          <cell r="E4">
            <v>1000</v>
          </cell>
        </row>
        <row r="5">
          <cell r="A5" t="str">
            <v>BS1079</v>
          </cell>
          <cell r="B5" t="str">
            <v>PETTY CASH MMO PERTH</v>
          </cell>
          <cell r="C5">
            <v>1000</v>
          </cell>
          <cell r="D5">
            <v>0</v>
          </cell>
          <cell r="E5">
            <v>1000</v>
          </cell>
        </row>
        <row r="6">
          <cell r="A6" t="str">
            <v>BS1080</v>
          </cell>
          <cell r="B6" t="str">
            <v>PETTY CASH MELBOURNE</v>
          </cell>
          <cell r="C6">
            <v>500</v>
          </cell>
          <cell r="D6">
            <v>1000</v>
          </cell>
          <cell r="E6">
            <v>1500</v>
          </cell>
        </row>
        <row r="7">
          <cell r="A7" t="str">
            <v>BS1140</v>
          </cell>
          <cell r="B7" t="str">
            <v>GUAR TERM DEP OFFSET</v>
          </cell>
          <cell r="C7">
            <v>1430000</v>
          </cell>
          <cell r="D7">
            <v>0</v>
          </cell>
          <cell r="E7">
            <v>1430000</v>
          </cell>
        </row>
        <row r="8">
          <cell r="A8" t="str">
            <v>BS1205</v>
          </cell>
          <cell r="B8" t="str">
            <v>TRADE DBTRS ABACUS</v>
          </cell>
          <cell r="C8">
            <v>134401.92000000001</v>
          </cell>
          <cell r="D8">
            <v>-250</v>
          </cell>
          <cell r="E8">
            <v>134151.92000000001</v>
          </cell>
        </row>
        <row r="9">
          <cell r="A9" t="str">
            <v>BS1207</v>
          </cell>
          <cell r="B9" t="str">
            <v>DEBTOR FD MISC ACC</v>
          </cell>
          <cell r="C9">
            <v>880148.03</v>
          </cell>
          <cell r="D9">
            <v>386685.55</v>
          </cell>
          <cell r="E9">
            <v>1266833.58</v>
          </cell>
        </row>
        <row r="10">
          <cell r="A10" t="str">
            <v>BS1208</v>
          </cell>
          <cell r="B10" t="str">
            <v>DEBTOR - INITCO</v>
          </cell>
          <cell r="C10">
            <v>17645.87</v>
          </cell>
          <cell r="D10">
            <v>-1780.97</v>
          </cell>
          <cell r="E10">
            <v>15864.9</v>
          </cell>
        </row>
        <row r="11">
          <cell r="A11" t="str">
            <v>BS1209</v>
          </cell>
          <cell r="B11" t="str">
            <v>DEBTOR - CSM</v>
          </cell>
          <cell r="C11">
            <v>318214.39</v>
          </cell>
          <cell r="D11">
            <v>-71279.210000000006</v>
          </cell>
          <cell r="E11">
            <v>246935.18</v>
          </cell>
        </row>
        <row r="12">
          <cell r="A12" t="str">
            <v>BS1210</v>
          </cell>
          <cell r="B12" t="str">
            <v>DEBTOR FLUOR DANIEL</v>
          </cell>
          <cell r="C12">
            <v>21283050.050000001</v>
          </cell>
          <cell r="D12">
            <v>455476.19</v>
          </cell>
          <cell r="E12">
            <v>21738526.239999998</v>
          </cell>
        </row>
        <row r="13">
          <cell r="A13" t="str">
            <v>BS1211</v>
          </cell>
          <cell r="B13" t="str">
            <v>DEBTOR - BRAMBLES</v>
          </cell>
          <cell r="C13">
            <v>52711.74</v>
          </cell>
          <cell r="D13">
            <v>-11446.15</v>
          </cell>
          <cell r="E13">
            <v>41265.589999999997</v>
          </cell>
        </row>
        <row r="14">
          <cell r="A14" t="str">
            <v>BS1213</v>
          </cell>
          <cell r="B14" t="str">
            <v>DEBTOR WALLIS DRILL'G</v>
          </cell>
          <cell r="C14">
            <v>17224.98</v>
          </cell>
          <cell r="D14">
            <v>-1266.7</v>
          </cell>
          <cell r="E14">
            <v>15958.28</v>
          </cell>
        </row>
        <row r="15">
          <cell r="A15" t="str">
            <v>BS1214</v>
          </cell>
          <cell r="B15" t="str">
            <v>DEBTOR - BOC</v>
          </cell>
          <cell r="C15">
            <v>14273.32</v>
          </cell>
          <cell r="D15">
            <v>22477.93</v>
          </cell>
          <cell r="E15">
            <v>36751.25</v>
          </cell>
        </row>
        <row r="16">
          <cell r="A16" t="str">
            <v>BS1215</v>
          </cell>
          <cell r="B16" t="str">
            <v>DEBTOR SHRM (BIDARN)</v>
          </cell>
          <cell r="C16">
            <v>82145.98</v>
          </cell>
          <cell r="D16">
            <v>4606.84</v>
          </cell>
          <cell r="E16">
            <v>86752.82</v>
          </cell>
        </row>
        <row r="17">
          <cell r="A17" t="str">
            <v>BS1227</v>
          </cell>
          <cell r="B17" t="str">
            <v>DEBTOR FD OTHER EPC</v>
          </cell>
          <cell r="C17">
            <v>60448850.609999999</v>
          </cell>
          <cell r="D17">
            <v>21156358.390000001</v>
          </cell>
          <cell r="E17">
            <v>81605209</v>
          </cell>
        </row>
        <row r="18">
          <cell r="A18" t="str">
            <v>BS1232</v>
          </cell>
          <cell r="B18" t="str">
            <v>DEBTOR - BRANDRILL</v>
          </cell>
          <cell r="C18">
            <v>7692.28</v>
          </cell>
          <cell r="D18">
            <v>-4506.79</v>
          </cell>
          <cell r="E18">
            <v>3185.49</v>
          </cell>
        </row>
        <row r="19">
          <cell r="A19" t="str">
            <v>BS1234</v>
          </cell>
          <cell r="B19" t="str">
            <v>DEBTOR - EUREST</v>
          </cell>
          <cell r="C19">
            <v>19862.53</v>
          </cell>
          <cell r="D19">
            <v>4378.71</v>
          </cell>
          <cell r="E19">
            <v>24241.24</v>
          </cell>
        </row>
        <row r="20">
          <cell r="A20" t="str">
            <v>BS1235</v>
          </cell>
          <cell r="B20" t="str">
            <v>DEBTOR - US FILTERS</v>
          </cell>
          <cell r="C20">
            <v>80108.02</v>
          </cell>
          <cell r="D20">
            <v>-1100</v>
          </cell>
          <cell r="E20">
            <v>79008.02</v>
          </cell>
        </row>
        <row r="21">
          <cell r="A21" t="str">
            <v>BS1236</v>
          </cell>
          <cell r="B21" t="str">
            <v>DEBTOR - FURNACE TECH</v>
          </cell>
          <cell r="C21">
            <v>700</v>
          </cell>
          <cell r="D21">
            <v>0</v>
          </cell>
          <cell r="E21">
            <v>700</v>
          </cell>
        </row>
        <row r="22">
          <cell r="A22" t="str">
            <v>BS1237</v>
          </cell>
          <cell r="B22" t="str">
            <v>DEBTOR - H2 PLT LINDE</v>
          </cell>
          <cell r="C22">
            <v>9019.5400000000009</v>
          </cell>
          <cell r="D22">
            <v>0</v>
          </cell>
          <cell r="E22">
            <v>9019.5400000000009</v>
          </cell>
        </row>
        <row r="23">
          <cell r="A23" t="str">
            <v>BS1238</v>
          </cell>
          <cell r="B23" t="str">
            <v>DEBTOR - WEIR</v>
          </cell>
          <cell r="C23">
            <v>2524.9899999999998</v>
          </cell>
          <cell r="D23">
            <v>-2525</v>
          </cell>
          <cell r="E23">
            <v>-0.01</v>
          </cell>
        </row>
        <row r="24">
          <cell r="A24" t="str">
            <v>BS1240</v>
          </cell>
          <cell r="B24" t="str">
            <v>DEBTOR - AUSCLAD IND</v>
          </cell>
          <cell r="C24">
            <v>15503.65</v>
          </cell>
          <cell r="D24">
            <v>-15503.65</v>
          </cell>
          <cell r="E24">
            <v>0</v>
          </cell>
        </row>
        <row r="25">
          <cell r="A25" t="str">
            <v>BS1244</v>
          </cell>
          <cell r="B25" t="str">
            <v>DEBTOR - ATKINS</v>
          </cell>
          <cell r="C25">
            <v>865.86</v>
          </cell>
          <cell r="D25">
            <v>-865.86</v>
          </cell>
          <cell r="E25">
            <v>0</v>
          </cell>
        </row>
        <row r="26">
          <cell r="A26" t="str">
            <v>BS1245</v>
          </cell>
          <cell r="B26" t="str">
            <v>DEBTOR - ASC-E</v>
          </cell>
          <cell r="C26">
            <v>62498.2</v>
          </cell>
          <cell r="D26">
            <v>300</v>
          </cell>
          <cell r="E26">
            <v>62798.2</v>
          </cell>
        </row>
        <row r="27">
          <cell r="A27" t="str">
            <v>BS1246</v>
          </cell>
          <cell r="B27" t="str">
            <v>DEBTOR - BORAL BUILD</v>
          </cell>
          <cell r="C27">
            <v>802.51</v>
          </cell>
          <cell r="D27">
            <v>981.97</v>
          </cell>
          <cell r="E27">
            <v>1784.48</v>
          </cell>
        </row>
        <row r="28">
          <cell r="A28" t="str">
            <v>BS1247</v>
          </cell>
          <cell r="B28" t="str">
            <v>DEBTOR - BYAC</v>
          </cell>
          <cell r="C28">
            <v>12514.9</v>
          </cell>
          <cell r="D28">
            <v>25428.95</v>
          </cell>
          <cell r="E28">
            <v>37943.85</v>
          </cell>
        </row>
        <row r="29">
          <cell r="A29" t="str">
            <v>BS1248</v>
          </cell>
          <cell r="B29" t="str">
            <v>DEBTOR - COATES HIRE</v>
          </cell>
          <cell r="C29">
            <v>4246.1499999999996</v>
          </cell>
          <cell r="D29">
            <v>-402.9</v>
          </cell>
          <cell r="E29">
            <v>3843.25</v>
          </cell>
        </row>
        <row r="30">
          <cell r="A30" t="str">
            <v>BS1249</v>
          </cell>
          <cell r="B30" t="str">
            <v>DEBTOR-COCKBURN HIRE</v>
          </cell>
          <cell r="C30">
            <v>4414.3999999999996</v>
          </cell>
          <cell r="D30">
            <v>-471.93</v>
          </cell>
          <cell r="E30">
            <v>3942.47</v>
          </cell>
        </row>
        <row r="31">
          <cell r="A31" t="str">
            <v>BS1250</v>
          </cell>
          <cell r="B31" t="str">
            <v>DEBTOR - CSR</v>
          </cell>
          <cell r="C31">
            <v>-814.72</v>
          </cell>
          <cell r="D31">
            <v>-1017.56</v>
          </cell>
          <cell r="E31">
            <v>-1832.28</v>
          </cell>
        </row>
        <row r="32">
          <cell r="A32" t="str">
            <v>BS1251</v>
          </cell>
          <cell r="B32" t="str">
            <v>DEBTOR - JAMES HARDIE</v>
          </cell>
          <cell r="C32">
            <v>-200.01</v>
          </cell>
          <cell r="D32">
            <v>0</v>
          </cell>
          <cell r="E32">
            <v>-200.01</v>
          </cell>
        </row>
        <row r="33">
          <cell r="A33" t="str">
            <v>BS1255</v>
          </cell>
          <cell r="B33" t="str">
            <v>DEBTOR - NATIONAL JET</v>
          </cell>
          <cell r="C33">
            <v>2426.16</v>
          </cell>
          <cell r="D33">
            <v>111.67</v>
          </cell>
          <cell r="E33">
            <v>2537.83</v>
          </cell>
        </row>
        <row r="34">
          <cell r="A34" t="str">
            <v>BS1256</v>
          </cell>
          <cell r="B34" t="str">
            <v>DEBTOR - SMC VENDING</v>
          </cell>
          <cell r="C34">
            <v>63523.17</v>
          </cell>
          <cell r="D34">
            <v>-1955.2</v>
          </cell>
          <cell r="E34">
            <v>61567.97</v>
          </cell>
        </row>
        <row r="35">
          <cell r="A35" t="str">
            <v>BS1257</v>
          </cell>
          <cell r="B35" t="str">
            <v>DEBTOR - SULLIVANS</v>
          </cell>
          <cell r="C35">
            <v>5292.22</v>
          </cell>
          <cell r="D35">
            <v>-874.06</v>
          </cell>
          <cell r="E35">
            <v>4418.16</v>
          </cell>
        </row>
        <row r="36">
          <cell r="A36" t="str">
            <v>BS1258</v>
          </cell>
          <cell r="B36" t="str">
            <v>DEBTOR - GOODYEAR</v>
          </cell>
          <cell r="C36">
            <v>50</v>
          </cell>
          <cell r="D36">
            <v>-50</v>
          </cell>
          <cell r="E36">
            <v>0</v>
          </cell>
        </row>
        <row r="37">
          <cell r="A37" t="str">
            <v>BS1260</v>
          </cell>
          <cell r="B37" t="str">
            <v>DEBTOR - MONODELPHOUS</v>
          </cell>
          <cell r="C37">
            <v>16081.72</v>
          </cell>
          <cell r="D37">
            <v>-11776.16</v>
          </cell>
          <cell r="E37">
            <v>4305.5600000000004</v>
          </cell>
        </row>
        <row r="38">
          <cell r="A38" t="str">
            <v>BS1261</v>
          </cell>
          <cell r="B38" t="str">
            <v>DEBTOR - ALLJAY</v>
          </cell>
          <cell r="C38">
            <v>13527.47</v>
          </cell>
          <cell r="D38">
            <v>6534.16</v>
          </cell>
          <cell r="E38">
            <v>20061.63</v>
          </cell>
        </row>
        <row r="39">
          <cell r="A39" t="str">
            <v>BS1263</v>
          </cell>
          <cell r="B39" t="str">
            <v>DR GARDENER PERROTT</v>
          </cell>
          <cell r="C39">
            <v>38212.19</v>
          </cell>
          <cell r="D39">
            <v>-6511.38</v>
          </cell>
          <cell r="E39">
            <v>31700.81</v>
          </cell>
        </row>
        <row r="40">
          <cell r="A40" t="str">
            <v>BS1264</v>
          </cell>
          <cell r="B40" t="str">
            <v>DEBTOR - SHELL AUST</v>
          </cell>
          <cell r="C40">
            <v>1882.46</v>
          </cell>
          <cell r="D40">
            <v>240.16</v>
          </cell>
          <cell r="E40">
            <v>2122.62</v>
          </cell>
        </row>
        <row r="41">
          <cell r="A41" t="str">
            <v>BS1265</v>
          </cell>
          <cell r="B41" t="str">
            <v>DEBTOR JR ENGINEERING</v>
          </cell>
          <cell r="C41">
            <v>15173.66</v>
          </cell>
          <cell r="D41">
            <v>-1662.57</v>
          </cell>
          <cell r="E41">
            <v>13511.09</v>
          </cell>
        </row>
        <row r="42">
          <cell r="A42" t="str">
            <v>BS1266</v>
          </cell>
          <cell r="B42" t="str">
            <v>DEBTOR - YORK LINING</v>
          </cell>
          <cell r="C42">
            <v>1950</v>
          </cell>
          <cell r="D42">
            <v>-1950</v>
          </cell>
          <cell r="E42">
            <v>0</v>
          </cell>
        </row>
        <row r="43">
          <cell r="A43" t="str">
            <v>BS1269</v>
          </cell>
          <cell r="B43" t="str">
            <v>DEBTOR-SONS OF GWALIA</v>
          </cell>
          <cell r="C43">
            <v>-200</v>
          </cell>
          <cell r="D43">
            <v>580</v>
          </cell>
          <cell r="E43">
            <v>380</v>
          </cell>
        </row>
        <row r="44">
          <cell r="A44" t="str">
            <v>BS1270</v>
          </cell>
          <cell r="B44" t="str">
            <v>DEBTOR-FD VENDOR REPS</v>
          </cell>
          <cell r="C44">
            <v>117741.89</v>
          </cell>
          <cell r="D44">
            <v>-159954.17000000001</v>
          </cell>
          <cell r="E44">
            <v>-42212.28</v>
          </cell>
        </row>
        <row r="45">
          <cell r="A45" t="str">
            <v>BS1271</v>
          </cell>
          <cell r="B45" t="str">
            <v>DEBTOR-FD ENGINEER'G</v>
          </cell>
          <cell r="C45">
            <v>218895.61</v>
          </cell>
          <cell r="D45">
            <v>-204297.31</v>
          </cell>
          <cell r="E45">
            <v>14598.3</v>
          </cell>
        </row>
        <row r="46">
          <cell r="A46" t="str">
            <v>BS1276</v>
          </cell>
          <cell r="B46" t="str">
            <v>DEBTOR - JSE ELECTRIC</v>
          </cell>
          <cell r="C46">
            <v>-100</v>
          </cell>
          <cell r="D46">
            <v>0</v>
          </cell>
          <cell r="E46">
            <v>-100</v>
          </cell>
        </row>
        <row r="47">
          <cell r="A47" t="str">
            <v>BS1277</v>
          </cell>
          <cell r="B47" t="str">
            <v>DEBTOR - KAMKAL PLUMB</v>
          </cell>
          <cell r="C47">
            <v>1684.23</v>
          </cell>
          <cell r="D47">
            <v>-215.67</v>
          </cell>
          <cell r="E47">
            <v>1468.56</v>
          </cell>
        </row>
        <row r="48">
          <cell r="A48" t="str">
            <v>BS1278</v>
          </cell>
          <cell r="B48" t="str">
            <v>DEBTOR - PROTEC PACIF</v>
          </cell>
          <cell r="C48">
            <v>100</v>
          </cell>
          <cell r="D48">
            <v>-100</v>
          </cell>
          <cell r="E48">
            <v>0</v>
          </cell>
        </row>
        <row r="49">
          <cell r="A49" t="str">
            <v>BS1281</v>
          </cell>
          <cell r="B49" t="str">
            <v>DEBTOR TOTAL CORROSIO</v>
          </cell>
          <cell r="C49">
            <v>23777.75</v>
          </cell>
          <cell r="D49">
            <v>-1449.66</v>
          </cell>
          <cell r="E49">
            <v>22328.09</v>
          </cell>
        </row>
        <row r="50">
          <cell r="A50" t="str">
            <v>BS1282</v>
          </cell>
          <cell r="B50" t="str">
            <v>DEBTOR - WRECKAIR</v>
          </cell>
          <cell r="C50">
            <v>803.5</v>
          </cell>
          <cell r="D50">
            <v>-78.599999999999994</v>
          </cell>
          <cell r="E50">
            <v>724.9</v>
          </cell>
        </row>
        <row r="51">
          <cell r="A51" t="str">
            <v>BS1283</v>
          </cell>
          <cell r="B51" t="str">
            <v>DEBTOR - ARB MECHANIA</v>
          </cell>
          <cell r="C51">
            <v>271242.96999999997</v>
          </cell>
          <cell r="D51">
            <v>33883.22</v>
          </cell>
          <cell r="E51">
            <v>305126.19</v>
          </cell>
        </row>
        <row r="52">
          <cell r="A52" t="str">
            <v>BS1285</v>
          </cell>
          <cell r="B52" t="str">
            <v>MONOS FDPL WORK HLDG</v>
          </cell>
          <cell r="C52">
            <v>12725.5</v>
          </cell>
          <cell r="D52">
            <v>0</v>
          </cell>
          <cell r="E52">
            <v>12725.5</v>
          </cell>
        </row>
        <row r="53">
          <cell r="A53" t="str">
            <v>BS1286</v>
          </cell>
          <cell r="B53" t="str">
            <v>MONOS AOPL WORK HLDG</v>
          </cell>
          <cell r="C53">
            <v>25574.98</v>
          </cell>
          <cell r="D53">
            <v>0</v>
          </cell>
          <cell r="E53">
            <v>25574.98</v>
          </cell>
        </row>
        <row r="54">
          <cell r="A54" t="str">
            <v>BS1287</v>
          </cell>
          <cell r="B54" t="str">
            <v>DEBTOR - EUREST SECUR</v>
          </cell>
          <cell r="C54">
            <v>8020.49</v>
          </cell>
          <cell r="D54">
            <v>-4150</v>
          </cell>
          <cell r="E54">
            <v>3870.49</v>
          </cell>
        </row>
        <row r="55">
          <cell r="A55" t="str">
            <v>BS1290</v>
          </cell>
          <cell r="B55" t="str">
            <v>PROV DOUBTFUL DEBTS</v>
          </cell>
          <cell r="C55">
            <v>-146091.13</v>
          </cell>
          <cell r="D55">
            <v>-33688.839999999997</v>
          </cell>
          <cell r="E55">
            <v>-179779.97</v>
          </cell>
        </row>
        <row r="56">
          <cell r="A56" t="str">
            <v>BS1292</v>
          </cell>
          <cell r="B56" t="str">
            <v>DEBTOR - CUMMINS</v>
          </cell>
          <cell r="C56">
            <v>100</v>
          </cell>
          <cell r="D56">
            <v>-100</v>
          </cell>
          <cell r="E56">
            <v>0</v>
          </cell>
        </row>
        <row r="57">
          <cell r="A57" t="str">
            <v>BS1298</v>
          </cell>
          <cell r="B57" t="str">
            <v>CENTAUR - SUND DEBTOR</v>
          </cell>
          <cell r="C57">
            <v>174834.62</v>
          </cell>
          <cell r="D57">
            <v>24</v>
          </cell>
          <cell r="E57">
            <v>174858.62</v>
          </cell>
        </row>
        <row r="58">
          <cell r="A58" t="str">
            <v>BS1325</v>
          </cell>
          <cell r="B58" t="str">
            <v>INSURANCE CLAIMS CTRL</v>
          </cell>
          <cell r="C58">
            <v>-378.39</v>
          </cell>
          <cell r="D58">
            <v>0</v>
          </cell>
          <cell r="E58">
            <v>-378.39</v>
          </cell>
        </row>
        <row r="59">
          <cell r="A59" t="str">
            <v>BS1330</v>
          </cell>
          <cell r="B59" t="str">
            <v>SECURITY RENTAL BOND</v>
          </cell>
          <cell r="C59">
            <v>10952.26</v>
          </cell>
          <cell r="D59">
            <v>0</v>
          </cell>
          <cell r="E59">
            <v>10952.26</v>
          </cell>
        </row>
        <row r="60">
          <cell r="A60" t="str">
            <v>BS1340</v>
          </cell>
          <cell r="B60" t="str">
            <v>GST REMIT CONTROL</v>
          </cell>
          <cell r="C60">
            <v>-0.16</v>
          </cell>
          <cell r="D60">
            <v>0</v>
          </cell>
          <cell r="E60">
            <v>-0.16</v>
          </cell>
        </row>
        <row r="61">
          <cell r="A61" t="str">
            <v>BS1345</v>
          </cell>
          <cell r="B61" t="str">
            <v>WITHHOLDING TAX PAID</v>
          </cell>
          <cell r="C61">
            <v>2175.1999999999998</v>
          </cell>
          <cell r="D61">
            <v>0</v>
          </cell>
          <cell r="E61">
            <v>2175.1999999999998</v>
          </cell>
        </row>
        <row r="62">
          <cell r="A62" t="str">
            <v>BS1350</v>
          </cell>
          <cell r="B62" t="str">
            <v>WORKERS COMP CONTROL</v>
          </cell>
          <cell r="C62">
            <v>-2179.81</v>
          </cell>
          <cell r="D62">
            <v>6532.26</v>
          </cell>
          <cell r="E62">
            <v>4352.45</v>
          </cell>
        </row>
        <row r="63">
          <cell r="A63" t="str">
            <v>BS1360</v>
          </cell>
          <cell r="B63" t="str">
            <v>GENERAL SUSPENSE</v>
          </cell>
          <cell r="C63">
            <v>439990.71</v>
          </cell>
          <cell r="D63">
            <v>-366150.23</v>
          </cell>
          <cell r="E63">
            <v>73840.479999999996</v>
          </cell>
        </row>
        <row r="64">
          <cell r="A64" t="str">
            <v>BS1370</v>
          </cell>
          <cell r="B64" t="str">
            <v>INSURANCE PMTS HOLDNG</v>
          </cell>
          <cell r="C64">
            <v>173433.45</v>
          </cell>
          <cell r="D64">
            <v>-173433.45</v>
          </cell>
          <cell r="E64">
            <v>0</v>
          </cell>
        </row>
        <row r="65">
          <cell r="A65" t="str">
            <v>BS1371</v>
          </cell>
          <cell r="B65" t="str">
            <v>G10 CAPITAL ACQN'S</v>
          </cell>
          <cell r="C65">
            <v>194606.17</v>
          </cell>
          <cell r="D65">
            <v>-45374.57</v>
          </cell>
          <cell r="E65">
            <v>149231.6</v>
          </cell>
        </row>
        <row r="66">
          <cell r="A66" t="str">
            <v>BS1372</v>
          </cell>
          <cell r="B66" t="str">
            <v>G11 OTHER ACQN'S</v>
          </cell>
          <cell r="C66">
            <v>2138060.9900000002</v>
          </cell>
          <cell r="D66">
            <v>214235.63</v>
          </cell>
          <cell r="E66">
            <v>2352296.62</v>
          </cell>
        </row>
        <row r="67">
          <cell r="A67" t="str">
            <v>BS1379</v>
          </cell>
          <cell r="B67" t="str">
            <v>W4 GST UNREG SUPPLIER</v>
          </cell>
          <cell r="C67">
            <v>-1305.6199999999999</v>
          </cell>
          <cell r="D67">
            <v>0</v>
          </cell>
          <cell r="E67">
            <v>-1305.6199999999999</v>
          </cell>
        </row>
        <row r="68">
          <cell r="A68" t="str">
            <v>BS1405</v>
          </cell>
          <cell r="B68" t="str">
            <v>INTERCO - ANL - CNTRL</v>
          </cell>
          <cell r="C68">
            <v>2060357.58</v>
          </cell>
          <cell r="D68">
            <v>-4576177.01</v>
          </cell>
          <cell r="E68">
            <v>-2515819.4300000002</v>
          </cell>
        </row>
        <row r="69">
          <cell r="A69" t="str">
            <v>BS1415</v>
          </cell>
          <cell r="B69" t="str">
            <v>INTERCO - MMH - CNTRL</v>
          </cell>
          <cell r="C69">
            <v>35731.17</v>
          </cell>
          <cell r="D69">
            <v>-1054447</v>
          </cell>
          <cell r="E69">
            <v>-1018715.83</v>
          </cell>
        </row>
        <row r="70">
          <cell r="A70" t="str">
            <v>BS1425</v>
          </cell>
          <cell r="B70" t="str">
            <v>INTERCO - APH - CNTRL</v>
          </cell>
          <cell r="C70">
            <v>1968809.59</v>
          </cell>
          <cell r="D70">
            <v>65042.22</v>
          </cell>
          <cell r="E70">
            <v>2033851.81</v>
          </cell>
        </row>
        <row r="71">
          <cell r="A71" t="str">
            <v>BS1435</v>
          </cell>
          <cell r="B71" t="str">
            <v>INTERCO - MTM - CNTL</v>
          </cell>
          <cell r="C71">
            <v>74773.97</v>
          </cell>
          <cell r="D71">
            <v>-49474.720000000001</v>
          </cell>
          <cell r="E71">
            <v>25299.25</v>
          </cell>
        </row>
        <row r="72">
          <cell r="A72" t="str">
            <v>BS1440</v>
          </cell>
          <cell r="B72" t="str">
            <v>INTERCO - ANE - CNTRL</v>
          </cell>
          <cell r="C72">
            <v>-9466.86</v>
          </cell>
          <cell r="D72">
            <v>502.26</v>
          </cell>
          <cell r="E72">
            <v>-8964.6</v>
          </cell>
        </row>
        <row r="73">
          <cell r="A73" t="str">
            <v>BS1445</v>
          </cell>
          <cell r="B73" t="str">
            <v>INTERCO - MMI</v>
          </cell>
          <cell r="C73">
            <v>-1200</v>
          </cell>
          <cell r="D73">
            <v>0</v>
          </cell>
          <cell r="E73">
            <v>-1200</v>
          </cell>
        </row>
        <row r="74">
          <cell r="A74" t="str">
            <v>BS1460</v>
          </cell>
          <cell r="B74" t="str">
            <v>ANL RECOVERY FROM MMO</v>
          </cell>
          <cell r="C74">
            <v>-1351100</v>
          </cell>
          <cell r="D74">
            <v>729475</v>
          </cell>
          <cell r="E74">
            <v>-621625</v>
          </cell>
        </row>
        <row r="75">
          <cell r="A75" t="str">
            <v>BS1463</v>
          </cell>
          <cell r="B75" t="str">
            <v>MMO RECOVERY FROM ANL</v>
          </cell>
          <cell r="C75">
            <v>219413.7</v>
          </cell>
          <cell r="D75">
            <v>-16941.7</v>
          </cell>
          <cell r="E75">
            <v>202472</v>
          </cell>
        </row>
        <row r="76">
          <cell r="A76" t="str">
            <v>BS1464</v>
          </cell>
          <cell r="B76" t="str">
            <v>MMO RECOVERY FROM MMH</v>
          </cell>
          <cell r="C76">
            <v>12611.5</v>
          </cell>
          <cell r="D76">
            <v>11465</v>
          </cell>
          <cell r="E76">
            <v>24076.5</v>
          </cell>
        </row>
        <row r="77">
          <cell r="A77" t="str">
            <v>BS1466</v>
          </cell>
          <cell r="B77" t="str">
            <v>MMO B/CHARGE TO ANL</v>
          </cell>
          <cell r="C77">
            <v>101258.51</v>
          </cell>
          <cell r="D77">
            <v>-61461.21</v>
          </cell>
          <cell r="E77">
            <v>39797.300000000003</v>
          </cell>
        </row>
        <row r="78">
          <cell r="A78" t="str">
            <v>BS1467</v>
          </cell>
          <cell r="B78" t="str">
            <v>MMO B/CHARGE TO MTM</v>
          </cell>
          <cell r="C78">
            <v>25636.03</v>
          </cell>
          <cell r="D78">
            <v>-420</v>
          </cell>
          <cell r="E78">
            <v>25216.03</v>
          </cell>
        </row>
        <row r="79">
          <cell r="A79" t="str">
            <v>BS1469</v>
          </cell>
          <cell r="B79" t="str">
            <v>MMO B/CHARGE TO ANE</v>
          </cell>
          <cell r="C79">
            <v>1430</v>
          </cell>
          <cell r="D79">
            <v>0</v>
          </cell>
          <cell r="E79">
            <v>1430</v>
          </cell>
        </row>
        <row r="80">
          <cell r="A80" t="str">
            <v>BS1476</v>
          </cell>
          <cell r="B80" t="str">
            <v>PARTICIP'TS REV HOLDG</v>
          </cell>
          <cell r="C80">
            <v>-151084.4</v>
          </cell>
          <cell r="D80">
            <v>-708800.89</v>
          </cell>
          <cell r="E80">
            <v>-859885.29</v>
          </cell>
        </row>
        <row r="81">
          <cell r="A81" t="str">
            <v>BS1491</v>
          </cell>
          <cell r="B81" t="str">
            <v>INTERCO DEBT PROVIS'N</v>
          </cell>
          <cell r="C81">
            <v>0</v>
          </cell>
          <cell r="D81">
            <v>-2033851.81</v>
          </cell>
          <cell r="E81">
            <v>-2033851.81</v>
          </cell>
        </row>
        <row r="82">
          <cell r="A82" t="str">
            <v>BS1505</v>
          </cell>
          <cell r="B82" t="str">
            <v>HG ORE STOCKS</v>
          </cell>
          <cell r="C82">
            <v>3792439.84</v>
          </cell>
          <cell r="D82">
            <v>-830756.07</v>
          </cell>
          <cell r="E82">
            <v>2961683.77</v>
          </cell>
        </row>
        <row r="83">
          <cell r="A83" t="str">
            <v>BS1510</v>
          </cell>
          <cell r="B83" t="str">
            <v>CALCRETE ORE STOCKS</v>
          </cell>
          <cell r="C83">
            <v>2535511.14</v>
          </cell>
          <cell r="D83">
            <v>-701740.95</v>
          </cell>
          <cell r="E83">
            <v>1833770.19</v>
          </cell>
        </row>
        <row r="84">
          <cell r="A84" t="str">
            <v>BS1520</v>
          </cell>
          <cell r="B84" t="str">
            <v>WIP STOCKS</v>
          </cell>
          <cell r="C84">
            <v>11793899</v>
          </cell>
          <cell r="D84">
            <v>486661.16</v>
          </cell>
          <cell r="E84">
            <v>12280560.16</v>
          </cell>
        </row>
        <row r="85">
          <cell r="A85" t="str">
            <v>BS1570</v>
          </cell>
          <cell r="B85" t="str">
            <v>FINISHED STOCKS SITE</v>
          </cell>
          <cell r="C85">
            <v>0</v>
          </cell>
          <cell r="D85">
            <v>1526525.58</v>
          </cell>
          <cell r="E85">
            <v>1526525.58</v>
          </cell>
        </row>
        <row r="86">
          <cell r="A86" t="str">
            <v>BS1575</v>
          </cell>
          <cell r="B86" t="str">
            <v>FINISHED STOCKS KWIN</v>
          </cell>
          <cell r="C86">
            <v>0</v>
          </cell>
          <cell r="D86">
            <v>16090850</v>
          </cell>
          <cell r="E86">
            <v>16090850</v>
          </cell>
        </row>
        <row r="87">
          <cell r="A87" t="str">
            <v>BS1579</v>
          </cell>
          <cell r="B87" t="str">
            <v>FIN ST NRV WRITE DOWN</v>
          </cell>
          <cell r="C87">
            <v>0</v>
          </cell>
          <cell r="D87">
            <v>-164688</v>
          </cell>
          <cell r="E87">
            <v>-164688</v>
          </cell>
        </row>
        <row r="88">
          <cell r="A88" t="str">
            <v>BS1600</v>
          </cell>
          <cell r="B88" t="str">
            <v>INVENTORY CONTROL ACC</v>
          </cell>
          <cell r="C88">
            <v>46147815.93</v>
          </cell>
          <cell r="D88">
            <v>655385.26</v>
          </cell>
          <cell r="E88">
            <v>46803201.189999998</v>
          </cell>
        </row>
        <row r="89">
          <cell r="A89" t="str">
            <v>BS1601</v>
          </cell>
          <cell r="B89" t="str">
            <v>PROVN STOCK OBSELENCE</v>
          </cell>
          <cell r="C89">
            <v>-1101361.1499999999</v>
          </cell>
          <cell r="D89">
            <v>-251065.26</v>
          </cell>
          <cell r="E89">
            <v>-1352426.41</v>
          </cell>
        </row>
        <row r="90">
          <cell r="A90" t="str">
            <v>BS1603</v>
          </cell>
          <cell r="B90" t="str">
            <v>INVENTORY SUSPENSE</v>
          </cell>
          <cell r="C90">
            <v>78202.75</v>
          </cell>
          <cell r="D90">
            <v>92320.47</v>
          </cell>
          <cell r="E90">
            <v>170523.22</v>
          </cell>
        </row>
        <row r="91">
          <cell r="A91" t="str">
            <v>BS1605</v>
          </cell>
          <cell r="B91" t="str">
            <v>UNALLOC'D ISSUES CTRL</v>
          </cell>
          <cell r="C91">
            <v>603.54</v>
          </cell>
          <cell r="D91">
            <v>241.92</v>
          </cell>
          <cell r="E91">
            <v>845.46</v>
          </cell>
        </row>
        <row r="92">
          <cell r="A92" t="str">
            <v>BS1610</v>
          </cell>
          <cell r="B92" t="str">
            <v>MAT IN TRANSIT DIRECT</v>
          </cell>
          <cell r="C92">
            <v>269047.34999999998</v>
          </cell>
          <cell r="D92">
            <v>-4587</v>
          </cell>
          <cell r="E92">
            <v>264460.34999999998</v>
          </cell>
        </row>
        <row r="93">
          <cell r="A93" t="str">
            <v>BS1615</v>
          </cell>
          <cell r="B93" t="str">
            <v>REPAIRS CONTROL</v>
          </cell>
          <cell r="C93">
            <v>5710518.0700000003</v>
          </cell>
          <cell r="D93">
            <v>-2252236.7200000002</v>
          </cell>
          <cell r="E93">
            <v>3458281.35</v>
          </cell>
        </row>
        <row r="94">
          <cell r="A94" t="str">
            <v>BS1622</v>
          </cell>
          <cell r="B94" t="str">
            <v>INV RETURNS HLD'G</v>
          </cell>
          <cell r="C94">
            <v>71996.23</v>
          </cell>
          <cell r="D94">
            <v>0</v>
          </cell>
          <cell r="E94">
            <v>71996.23</v>
          </cell>
        </row>
        <row r="95">
          <cell r="A95" t="str">
            <v>BS1640</v>
          </cell>
          <cell r="B95" t="str">
            <v>PART PAID INVENTY ADV</v>
          </cell>
          <cell r="C95">
            <v>611160</v>
          </cell>
          <cell r="D95">
            <v>-470326.35</v>
          </cell>
          <cell r="E95">
            <v>140833.65</v>
          </cell>
        </row>
        <row r="96">
          <cell r="A96" t="str">
            <v>BS1641</v>
          </cell>
          <cell r="B96" t="str">
            <v>PFP INVENT'Y PAYMT</v>
          </cell>
          <cell r="C96">
            <v>-522178.39</v>
          </cell>
          <cell r="D96">
            <v>0</v>
          </cell>
          <cell r="E96">
            <v>-522178.39</v>
          </cell>
        </row>
        <row r="97">
          <cell r="A97" t="str">
            <v>BS1650</v>
          </cell>
          <cell r="B97" t="str">
            <v>SULPHUR FRGHT RAIL</v>
          </cell>
          <cell r="C97">
            <v>15690876.75</v>
          </cell>
          <cell r="D97">
            <v>-15690876.75</v>
          </cell>
          <cell r="E97">
            <v>0</v>
          </cell>
        </row>
        <row r="98">
          <cell r="A98" t="str">
            <v>BS1651</v>
          </cell>
          <cell r="B98" t="str">
            <v>SULPHUR STD PRICE ADJ</v>
          </cell>
          <cell r="C98">
            <v>-16451368.4</v>
          </cell>
          <cell r="D98">
            <v>15762036.15</v>
          </cell>
          <cell r="E98">
            <v>-689332.25</v>
          </cell>
        </row>
        <row r="99">
          <cell r="A99" t="str">
            <v>BS1655</v>
          </cell>
          <cell r="B99" t="str">
            <v>STORES STD PRICE ADJ</v>
          </cell>
          <cell r="C99">
            <v>-3679399.96</v>
          </cell>
          <cell r="D99">
            <v>4507323.78</v>
          </cell>
          <cell r="E99">
            <v>827923.82</v>
          </cell>
        </row>
        <row r="100">
          <cell r="A100" t="str">
            <v>BS1656</v>
          </cell>
          <cell r="B100" t="str">
            <v>INVENT'Y ISSUES ACC'L</v>
          </cell>
          <cell r="C100">
            <v>-680193.44</v>
          </cell>
          <cell r="D100">
            <v>-1051173.27</v>
          </cell>
          <cell r="E100">
            <v>-1731366.71</v>
          </cell>
        </row>
        <row r="101">
          <cell r="A101" t="str">
            <v>BS1660</v>
          </cell>
          <cell r="B101" t="str">
            <v>AMMONIA FRGHT &amp; INCID</v>
          </cell>
          <cell r="C101">
            <v>233050.57</v>
          </cell>
          <cell r="D101">
            <v>-233050.57</v>
          </cell>
          <cell r="E101">
            <v>0</v>
          </cell>
        </row>
        <row r="102">
          <cell r="A102" t="str">
            <v>BS1670</v>
          </cell>
          <cell r="B102" t="str">
            <v>DIESEL FUEL HLDG</v>
          </cell>
          <cell r="C102">
            <v>-550291.41</v>
          </cell>
          <cell r="D102">
            <v>-376571.16</v>
          </cell>
          <cell r="E102">
            <v>-926862.57</v>
          </cell>
        </row>
        <row r="103">
          <cell r="A103" t="str">
            <v>BS1671</v>
          </cell>
          <cell r="B103" t="str">
            <v>DIESEL FUEL CLAIMS</v>
          </cell>
          <cell r="C103">
            <v>65437.56</v>
          </cell>
          <cell r="D103">
            <v>161103.34</v>
          </cell>
          <cell r="E103">
            <v>226540.9</v>
          </cell>
        </row>
        <row r="104">
          <cell r="A104" t="str">
            <v>BS1675</v>
          </cell>
          <cell r="B104" t="str">
            <v>LT VEH DIESEL HLDG</v>
          </cell>
          <cell r="C104">
            <v>-285343.90999999997</v>
          </cell>
          <cell r="D104">
            <v>-111252.9</v>
          </cell>
          <cell r="E104">
            <v>-396596.81</v>
          </cell>
        </row>
        <row r="105">
          <cell r="A105" t="str">
            <v>BS1690</v>
          </cell>
          <cell r="B105" t="str">
            <v>FRGT - INVENTORY HLDG</v>
          </cell>
          <cell r="C105">
            <v>591614.59</v>
          </cell>
          <cell r="D105">
            <v>952365.51</v>
          </cell>
          <cell r="E105">
            <v>1543980.1</v>
          </cell>
        </row>
        <row r="106">
          <cell r="A106" t="str">
            <v>BS1691</v>
          </cell>
          <cell r="B106" t="str">
            <v>SULPHURIC ACID INVENT</v>
          </cell>
          <cell r="C106">
            <v>0</v>
          </cell>
          <cell r="D106">
            <v>1046240</v>
          </cell>
          <cell r="E106">
            <v>1046240</v>
          </cell>
        </row>
        <row r="107">
          <cell r="A107" t="str">
            <v>BS1805</v>
          </cell>
          <cell r="B107" t="str">
            <v>OTHER PREPAYMENTS</v>
          </cell>
          <cell r="C107">
            <v>0</v>
          </cell>
          <cell r="D107">
            <v>808480.06</v>
          </cell>
          <cell r="E107">
            <v>808480.06</v>
          </cell>
        </row>
        <row r="108">
          <cell r="A108" t="str">
            <v>BS1810</v>
          </cell>
          <cell r="B108" t="str">
            <v>EMPLOYEE PREPAY</v>
          </cell>
          <cell r="C108">
            <v>-6875.95</v>
          </cell>
          <cell r="D108">
            <v>6875.95</v>
          </cell>
          <cell r="E108">
            <v>0</v>
          </cell>
        </row>
        <row r="109">
          <cell r="A109" t="str">
            <v>BS1811</v>
          </cell>
          <cell r="B109" t="str">
            <v>PAYROLL ADV RECOVERY</v>
          </cell>
          <cell r="C109">
            <v>7368.88</v>
          </cell>
          <cell r="D109">
            <v>-6875.95</v>
          </cell>
          <cell r="E109">
            <v>492.93</v>
          </cell>
        </row>
        <row r="110">
          <cell r="A110" t="str">
            <v>BS1820</v>
          </cell>
          <cell r="B110" t="str">
            <v>UNALLOC'D PAYL DR ACC</v>
          </cell>
          <cell r="C110">
            <v>496.03</v>
          </cell>
          <cell r="D110">
            <v>0</v>
          </cell>
          <cell r="E110">
            <v>496.03</v>
          </cell>
        </row>
        <row r="111">
          <cell r="A111" t="str">
            <v>BS1825</v>
          </cell>
          <cell r="B111" t="str">
            <v>UNALLOC'D PAYL CR ACC</v>
          </cell>
          <cell r="C111">
            <v>-1096.01</v>
          </cell>
          <cell r="D111">
            <v>0</v>
          </cell>
          <cell r="E111">
            <v>-1096.01</v>
          </cell>
        </row>
        <row r="112">
          <cell r="A112" t="str">
            <v>BS1901</v>
          </cell>
          <cell r="B112" t="str">
            <v>DEBTOR - PIHA</v>
          </cell>
          <cell r="C112">
            <v>0</v>
          </cell>
          <cell r="D112">
            <v>1200</v>
          </cell>
          <cell r="E112">
            <v>1200</v>
          </cell>
        </row>
        <row r="113">
          <cell r="A113" t="str">
            <v>BS1903</v>
          </cell>
          <cell r="B113" t="str">
            <v>DEBTOR - AJ MAYOR</v>
          </cell>
          <cell r="C113">
            <v>12745</v>
          </cell>
          <cell r="D113">
            <v>-2070</v>
          </cell>
          <cell r="E113">
            <v>10675</v>
          </cell>
        </row>
        <row r="114">
          <cell r="A114" t="str">
            <v>BS1904</v>
          </cell>
          <cell r="B114" t="str">
            <v>DEBTOR - AIRSIDE MTCE</v>
          </cell>
          <cell r="C114">
            <v>0</v>
          </cell>
          <cell r="D114">
            <v>154.38</v>
          </cell>
          <cell r="E114">
            <v>154.38</v>
          </cell>
        </row>
        <row r="115">
          <cell r="A115" t="str">
            <v>BS1905</v>
          </cell>
          <cell r="B115" t="str">
            <v>DEBTOR - CBI CONST'N</v>
          </cell>
          <cell r="C115">
            <v>8834.5300000000007</v>
          </cell>
          <cell r="D115">
            <v>2168.73</v>
          </cell>
          <cell r="E115">
            <v>11003.26</v>
          </cell>
        </row>
        <row r="116">
          <cell r="A116" t="str">
            <v>BS1909</v>
          </cell>
          <cell r="B116" t="str">
            <v>DEBTOR - HITACHI</v>
          </cell>
          <cell r="C116">
            <v>1025</v>
          </cell>
          <cell r="D116">
            <v>-2050</v>
          </cell>
          <cell r="E116">
            <v>-1025</v>
          </cell>
        </row>
        <row r="117">
          <cell r="A117" t="str">
            <v>BS1913</v>
          </cell>
          <cell r="B117" t="str">
            <v>DEBTOR - KOMATSU</v>
          </cell>
          <cell r="C117">
            <v>11731.56</v>
          </cell>
          <cell r="D117">
            <v>-1887.46</v>
          </cell>
          <cell r="E117">
            <v>9844.1</v>
          </cell>
        </row>
        <row r="118">
          <cell r="A118" t="str">
            <v>BS1916</v>
          </cell>
          <cell r="B118" t="str">
            <v>DEBTOR - DYNATEC</v>
          </cell>
          <cell r="C118">
            <v>2750</v>
          </cell>
          <cell r="D118">
            <v>0</v>
          </cell>
          <cell r="E118">
            <v>2750</v>
          </cell>
        </row>
        <row r="119">
          <cell r="A119" t="str">
            <v>BS1920</v>
          </cell>
          <cell r="B119" t="str">
            <v>DEBTOR - MONA TOP ENT</v>
          </cell>
          <cell r="C119">
            <v>27657.49</v>
          </cell>
          <cell r="D119">
            <v>-3663.51</v>
          </cell>
          <cell r="E119">
            <v>23993.98</v>
          </cell>
        </row>
        <row r="120">
          <cell r="A120" t="str">
            <v>BS1923</v>
          </cell>
          <cell r="B120" t="str">
            <v>DEBTOR - MOWATT REF</v>
          </cell>
          <cell r="C120">
            <v>45100</v>
          </cell>
          <cell r="D120">
            <v>0</v>
          </cell>
          <cell r="E120">
            <v>45100</v>
          </cell>
        </row>
        <row r="121">
          <cell r="A121" t="str">
            <v>BS1925</v>
          </cell>
          <cell r="B121" t="str">
            <v>DEBTOR - JENDA CONT</v>
          </cell>
          <cell r="C121">
            <v>3700.01</v>
          </cell>
          <cell r="D121">
            <v>-3700</v>
          </cell>
          <cell r="E121">
            <v>0.01</v>
          </cell>
        </row>
        <row r="122">
          <cell r="A122" t="str">
            <v>BS1928</v>
          </cell>
          <cell r="B122" t="str">
            <v>DEBTOR - FINN INT</v>
          </cell>
          <cell r="C122">
            <v>9073.52</v>
          </cell>
          <cell r="D122">
            <v>11463.59</v>
          </cell>
          <cell r="E122">
            <v>20537.11</v>
          </cell>
        </row>
        <row r="123">
          <cell r="A123" t="str">
            <v>BS1930</v>
          </cell>
          <cell r="B123" t="str">
            <v>DEBTOR - WESTERN CONS</v>
          </cell>
          <cell r="C123">
            <v>14784.38</v>
          </cell>
          <cell r="D123">
            <v>-4241.93</v>
          </cell>
          <cell r="E123">
            <v>10542.45</v>
          </cell>
        </row>
        <row r="124">
          <cell r="A124" t="str">
            <v>BS1933</v>
          </cell>
          <cell r="B124" t="str">
            <v>INTICO HOLDG ACCOUNT</v>
          </cell>
          <cell r="C124">
            <v>235028.96</v>
          </cell>
          <cell r="D124">
            <v>7713.51</v>
          </cell>
          <cell r="E124">
            <v>242742.47</v>
          </cell>
        </row>
        <row r="125">
          <cell r="A125" t="str">
            <v>BS1934</v>
          </cell>
          <cell r="B125" t="str">
            <v>DEBTOR HOMESTAKE GOLD</v>
          </cell>
          <cell r="C125">
            <v>-4600</v>
          </cell>
          <cell r="D125">
            <v>0</v>
          </cell>
          <cell r="E125">
            <v>-4600</v>
          </cell>
        </row>
        <row r="126">
          <cell r="A126" t="str">
            <v>BS1935</v>
          </cell>
          <cell r="B126" t="str">
            <v>DEBTOR - LINOTEX PTY</v>
          </cell>
          <cell r="C126">
            <v>35686.239999999998</v>
          </cell>
          <cell r="D126">
            <v>-4754.41</v>
          </cell>
          <cell r="E126">
            <v>30931.83</v>
          </cell>
        </row>
        <row r="127">
          <cell r="A127" t="str">
            <v>BS1939</v>
          </cell>
          <cell r="B127" t="str">
            <v>DEBTOR IND ISSUES MGT</v>
          </cell>
          <cell r="C127">
            <v>6260</v>
          </cell>
          <cell r="D127">
            <v>-660</v>
          </cell>
          <cell r="E127">
            <v>5600</v>
          </cell>
        </row>
        <row r="128">
          <cell r="A128" t="str">
            <v>BS1943</v>
          </cell>
          <cell r="B128" t="str">
            <v>DEBTOR - BSPC</v>
          </cell>
          <cell r="C128">
            <v>3100.73</v>
          </cell>
          <cell r="D128">
            <v>1483.17</v>
          </cell>
          <cell r="E128">
            <v>4583.8999999999996</v>
          </cell>
        </row>
        <row r="129">
          <cell r="A129" t="str">
            <v>BS1951</v>
          </cell>
          <cell r="B129" t="str">
            <v>DEBTOR - AUST TANK IN</v>
          </cell>
          <cell r="C129">
            <v>0.01</v>
          </cell>
          <cell r="D129">
            <v>0</v>
          </cell>
          <cell r="E129">
            <v>0.01</v>
          </cell>
        </row>
        <row r="130">
          <cell r="A130" t="str">
            <v>BS1954</v>
          </cell>
          <cell r="B130" t="str">
            <v>DEBTOR - GLENMURRIN</v>
          </cell>
          <cell r="C130">
            <v>0</v>
          </cell>
          <cell r="D130">
            <v>2000</v>
          </cell>
          <cell r="E130">
            <v>2000</v>
          </cell>
        </row>
        <row r="131">
          <cell r="A131" t="str">
            <v>BS1955</v>
          </cell>
          <cell r="B131" t="str">
            <v>DEBTOR -SCORE PACIFIC</v>
          </cell>
          <cell r="C131">
            <v>1006.53</v>
          </cell>
          <cell r="D131">
            <v>477.49</v>
          </cell>
          <cell r="E131">
            <v>1484.02</v>
          </cell>
        </row>
        <row r="132">
          <cell r="A132" t="str">
            <v>BS1958</v>
          </cell>
          <cell r="B132" t="str">
            <v>DEBTOR-STEBBINS CONTR</v>
          </cell>
          <cell r="C132">
            <v>7700</v>
          </cell>
          <cell r="D132">
            <v>0</v>
          </cell>
          <cell r="E132">
            <v>7700</v>
          </cell>
        </row>
        <row r="133">
          <cell r="A133" t="str">
            <v>BS1959</v>
          </cell>
          <cell r="B133" t="str">
            <v>DEBTORS-GLOBAL REFACT</v>
          </cell>
          <cell r="C133">
            <v>15375</v>
          </cell>
          <cell r="D133">
            <v>0</v>
          </cell>
          <cell r="E133">
            <v>15375</v>
          </cell>
        </row>
        <row r="134">
          <cell r="A134" t="str">
            <v>BS1960</v>
          </cell>
          <cell r="B134" t="str">
            <v>DEBTORS - ATLAS COPCO</v>
          </cell>
          <cell r="C134">
            <v>675</v>
          </cell>
          <cell r="D134">
            <v>-675</v>
          </cell>
          <cell r="E134">
            <v>0</v>
          </cell>
        </row>
        <row r="135">
          <cell r="A135" t="str">
            <v>BS1962</v>
          </cell>
          <cell r="B135" t="str">
            <v>DEBTOR - SPEC WELDING</v>
          </cell>
          <cell r="C135">
            <v>9652.5</v>
          </cell>
          <cell r="D135">
            <v>0</v>
          </cell>
          <cell r="E135">
            <v>9652.5</v>
          </cell>
        </row>
        <row r="136">
          <cell r="A136" t="str">
            <v>BS1968</v>
          </cell>
          <cell r="B136" t="str">
            <v>DEBTOR - BORAL ENERGY</v>
          </cell>
          <cell r="C136">
            <v>365.2</v>
          </cell>
          <cell r="D136">
            <v>14.27</v>
          </cell>
          <cell r="E136">
            <v>379.47</v>
          </cell>
        </row>
        <row r="137">
          <cell r="A137" t="str">
            <v>BS1969</v>
          </cell>
          <cell r="B137" t="str">
            <v>DEBTOR - BULONG</v>
          </cell>
          <cell r="C137">
            <v>-167.3</v>
          </cell>
          <cell r="D137">
            <v>167.3</v>
          </cell>
          <cell r="E137">
            <v>0</v>
          </cell>
        </row>
        <row r="138">
          <cell r="A138" t="str">
            <v>BS1973</v>
          </cell>
          <cell r="B138" t="str">
            <v>Western Process Cont</v>
          </cell>
          <cell r="C138">
            <v>100</v>
          </cell>
          <cell r="D138">
            <v>-100</v>
          </cell>
          <cell r="E138">
            <v>0</v>
          </cell>
        </row>
        <row r="139">
          <cell r="A139" t="str">
            <v>BS1981</v>
          </cell>
          <cell r="B139" t="str">
            <v>DEBTOR - DTMT CONSTRU</v>
          </cell>
          <cell r="C139">
            <v>10747.08</v>
          </cell>
          <cell r="D139">
            <v>-10447.08</v>
          </cell>
          <cell r="E139">
            <v>300</v>
          </cell>
        </row>
        <row r="140">
          <cell r="A140" t="str">
            <v>BS1990</v>
          </cell>
          <cell r="B140" t="str">
            <v>DEBTOR - ER BUNGEY</v>
          </cell>
          <cell r="C140">
            <v>38055.11</v>
          </cell>
          <cell r="D140">
            <v>-12369.11</v>
          </cell>
          <cell r="E140">
            <v>25686</v>
          </cell>
        </row>
        <row r="141">
          <cell r="A141" t="str">
            <v>BS1991</v>
          </cell>
          <cell r="B141" t="str">
            <v>DEBTOR- INTER RAW MAT</v>
          </cell>
          <cell r="C141">
            <v>27347.32</v>
          </cell>
          <cell r="D141">
            <v>0</v>
          </cell>
          <cell r="E141">
            <v>27347.32</v>
          </cell>
        </row>
        <row r="142">
          <cell r="A142" t="str">
            <v>BS1992</v>
          </cell>
          <cell r="B142" t="str">
            <v>DEBTOR - TENNANT LTD</v>
          </cell>
          <cell r="C142">
            <v>-2160.02</v>
          </cell>
          <cell r="D142">
            <v>2160.02</v>
          </cell>
          <cell r="E142">
            <v>0</v>
          </cell>
        </row>
        <row r="143">
          <cell r="A143" t="str">
            <v>BS1994</v>
          </cell>
          <cell r="B143" t="str">
            <v>DEBTOR - CBI ROLL EXP</v>
          </cell>
          <cell r="C143">
            <v>2700</v>
          </cell>
          <cell r="D143">
            <v>-2000</v>
          </cell>
          <cell r="E143">
            <v>700</v>
          </cell>
        </row>
        <row r="144">
          <cell r="A144" t="str">
            <v>BS1995</v>
          </cell>
          <cell r="B144" t="str">
            <v>DEBTOR REDOX CHEMICAL</v>
          </cell>
          <cell r="C144">
            <v>2100</v>
          </cell>
          <cell r="D144">
            <v>-2100</v>
          </cell>
          <cell r="E144">
            <v>0</v>
          </cell>
        </row>
        <row r="145">
          <cell r="A145" t="str">
            <v>BS1996</v>
          </cell>
          <cell r="B145" t="str">
            <v>DEBTOR - PLAS-TECH</v>
          </cell>
          <cell r="C145">
            <v>8600.27</v>
          </cell>
          <cell r="D145">
            <v>-6267.08</v>
          </cell>
          <cell r="E145">
            <v>2333.19</v>
          </cell>
        </row>
        <row r="146">
          <cell r="A146" t="str">
            <v>BS1997</v>
          </cell>
          <cell r="B146" t="str">
            <v>FD/ASCE AC INT DEFECT</v>
          </cell>
          <cell r="C146">
            <v>926148.64</v>
          </cell>
          <cell r="D146">
            <v>32710.29</v>
          </cell>
          <cell r="E146">
            <v>958858.93</v>
          </cell>
        </row>
        <row r="147">
          <cell r="A147" t="str">
            <v>BS1999</v>
          </cell>
          <cell r="B147" t="str">
            <v>DEBTOR MISC ADHOC VAR</v>
          </cell>
          <cell r="C147">
            <v>145820.85</v>
          </cell>
          <cell r="D147">
            <v>-143181.75</v>
          </cell>
          <cell r="E147">
            <v>2639.1</v>
          </cell>
        </row>
        <row r="148">
          <cell r="A148" t="str">
            <v>BS2210</v>
          </cell>
          <cell r="B148" t="str">
            <v>LG ORE STOCKS</v>
          </cell>
          <cell r="C148">
            <v>17308940.25</v>
          </cell>
          <cell r="D148">
            <v>-6279255.9500000002</v>
          </cell>
          <cell r="E148">
            <v>11029684.300000001</v>
          </cell>
        </row>
        <row r="149">
          <cell r="A149" t="str">
            <v>BS2215</v>
          </cell>
          <cell r="B149" t="str">
            <v>MG ORE STOCKS</v>
          </cell>
          <cell r="C149">
            <v>28450795.780000001</v>
          </cell>
          <cell r="D149">
            <v>-4545837.82</v>
          </cell>
          <cell r="E149">
            <v>23904957.960000001</v>
          </cell>
        </row>
        <row r="150">
          <cell r="A150" t="str">
            <v>BS2504</v>
          </cell>
          <cell r="B150" t="str">
            <v>MMH PP INV'N &amp; EVALN</v>
          </cell>
          <cell r="C150">
            <v>27075329</v>
          </cell>
          <cell r="D150">
            <v>0</v>
          </cell>
          <cell r="E150">
            <v>27075329</v>
          </cell>
        </row>
        <row r="151">
          <cell r="A151" t="str">
            <v>BS2505</v>
          </cell>
          <cell r="B151" t="str">
            <v>PRE-PRJ INV'N &amp; EVALN</v>
          </cell>
          <cell r="C151">
            <v>2455929</v>
          </cell>
          <cell r="D151">
            <v>0</v>
          </cell>
          <cell r="E151">
            <v>2455929</v>
          </cell>
        </row>
        <row r="152">
          <cell r="A152" t="str">
            <v>BS2510</v>
          </cell>
          <cell r="B152" t="str">
            <v>ADDITIONAL EXPLORATN</v>
          </cell>
          <cell r="C152">
            <v>3398402</v>
          </cell>
          <cell r="D152">
            <v>5500</v>
          </cell>
          <cell r="E152">
            <v>3403902</v>
          </cell>
        </row>
        <row r="153">
          <cell r="A153" t="str">
            <v>BS2550</v>
          </cell>
          <cell r="B153" t="str">
            <v>VALUE ADDED TAX</v>
          </cell>
          <cell r="C153">
            <v>4790.6499999999996</v>
          </cell>
          <cell r="D153">
            <v>95.28</v>
          </cell>
          <cell r="E153">
            <v>4885.93</v>
          </cell>
        </row>
        <row r="154">
          <cell r="A154" t="str">
            <v>BS2612</v>
          </cell>
          <cell r="B154" t="str">
            <v>MPD PRJ DEV AREA 2000</v>
          </cell>
          <cell r="C154">
            <v>2717349.6</v>
          </cell>
          <cell r="D154">
            <v>0</v>
          </cell>
          <cell r="E154">
            <v>2717349.6</v>
          </cell>
        </row>
        <row r="155">
          <cell r="A155" t="str">
            <v>BS2614</v>
          </cell>
          <cell r="B155" t="str">
            <v>MPD PRJ DEV AREA 7000</v>
          </cell>
          <cell r="C155">
            <v>24640106.170000002</v>
          </cell>
          <cell r="D155">
            <v>0</v>
          </cell>
          <cell r="E155">
            <v>24640106.170000002</v>
          </cell>
        </row>
        <row r="156">
          <cell r="A156" t="str">
            <v>BS2615</v>
          </cell>
          <cell r="B156" t="str">
            <v>MPD PRJ DEV AREA 8000</v>
          </cell>
          <cell r="C156">
            <v>5102819.67</v>
          </cell>
          <cell r="D156">
            <v>0</v>
          </cell>
          <cell r="E156">
            <v>5102819.67</v>
          </cell>
        </row>
        <row r="157">
          <cell r="A157" t="str">
            <v>BS2620</v>
          </cell>
          <cell r="B157" t="str">
            <v>MPD PRJ DEV AREA 9100</v>
          </cell>
          <cell r="C157">
            <v>61528486.5</v>
          </cell>
          <cell r="D157">
            <v>5939987</v>
          </cell>
          <cell r="E157">
            <v>67468473.5</v>
          </cell>
        </row>
        <row r="158">
          <cell r="A158" t="str">
            <v>BS2625</v>
          </cell>
          <cell r="B158" t="str">
            <v>MPD PRJ DEV AREA 9200</v>
          </cell>
          <cell r="C158">
            <v>17631057.649999999</v>
          </cell>
          <cell r="D158">
            <v>0</v>
          </cell>
          <cell r="E158">
            <v>17631057.649999999</v>
          </cell>
        </row>
        <row r="159">
          <cell r="A159" t="str">
            <v>BS2630</v>
          </cell>
          <cell r="B159" t="str">
            <v>MPD PRJ DEV FINANCE</v>
          </cell>
          <cell r="C159">
            <v>21264642.75</v>
          </cell>
          <cell r="D159">
            <v>0</v>
          </cell>
          <cell r="E159">
            <v>21264642.75</v>
          </cell>
        </row>
        <row r="160">
          <cell r="A160" t="str">
            <v>BS2639</v>
          </cell>
          <cell r="B160" t="str">
            <v>MPD-PPE ADJUSMTENTS</v>
          </cell>
          <cell r="C160">
            <v>-42080789</v>
          </cell>
          <cell r="D160">
            <v>-2774822</v>
          </cell>
          <cell r="E160">
            <v>-44855611</v>
          </cell>
        </row>
        <row r="161">
          <cell r="A161" t="str">
            <v>BS2648</v>
          </cell>
          <cell r="B161" t="str">
            <v>PRE PRD - CARUA ADJ</v>
          </cell>
          <cell r="C161">
            <v>0</v>
          </cell>
          <cell r="D161">
            <v>-23719774</v>
          </cell>
          <cell r="E161">
            <v>-23719774</v>
          </cell>
        </row>
        <row r="162">
          <cell r="A162" t="str">
            <v>BS2650</v>
          </cell>
          <cell r="B162" t="str">
            <v>PRE PRD FIN ROY &amp; OTH</v>
          </cell>
          <cell r="C162">
            <v>42514555.289999999</v>
          </cell>
          <cell r="D162">
            <v>6470097</v>
          </cell>
          <cell r="E162">
            <v>48984652.289999999</v>
          </cell>
        </row>
        <row r="163">
          <cell r="A163" t="str">
            <v>BS2651</v>
          </cell>
          <cell r="B163" t="str">
            <v>PRE PROD'N TOTAL OPEX</v>
          </cell>
          <cell r="C163">
            <v>425925156</v>
          </cell>
          <cell r="D163">
            <v>24081948</v>
          </cell>
          <cell r="E163">
            <v>450007104</v>
          </cell>
        </row>
        <row r="164">
          <cell r="A164" t="str">
            <v>BS2654</v>
          </cell>
          <cell r="B164" t="str">
            <v>REAL'N MINING COSTS</v>
          </cell>
          <cell r="C164">
            <v>-49065461.700000003</v>
          </cell>
          <cell r="D164">
            <v>91184.2</v>
          </cell>
          <cell r="E164">
            <v>-48974277.5</v>
          </cell>
        </row>
        <row r="165">
          <cell r="A165" t="str">
            <v>BS2665</v>
          </cell>
          <cell r="B165" t="str">
            <v>ALLN PP COSTS TO STKS</v>
          </cell>
          <cell r="C165">
            <v>-298652917.38</v>
          </cell>
          <cell r="D165">
            <v>-24182402.120000001</v>
          </cell>
          <cell r="E165">
            <v>-322835319.5</v>
          </cell>
        </row>
        <row r="166">
          <cell r="A166" t="str">
            <v>BS2666</v>
          </cell>
          <cell r="B166" t="str">
            <v>PP FINISHED PROD SHIP</v>
          </cell>
          <cell r="C166">
            <v>286859019.19</v>
          </cell>
          <cell r="D166">
            <v>22169216.32</v>
          </cell>
          <cell r="E166">
            <v>309028235.50999999</v>
          </cell>
        </row>
        <row r="167">
          <cell r="A167" t="str">
            <v>BS2668</v>
          </cell>
          <cell r="B167" t="str">
            <v>ALLN FINISH STKS KWIN</v>
          </cell>
          <cell r="C167">
            <v>0</v>
          </cell>
          <cell r="D167">
            <v>-16090850</v>
          </cell>
          <cell r="E167">
            <v>-16090850</v>
          </cell>
        </row>
        <row r="168">
          <cell r="A168" t="str">
            <v>BS2669</v>
          </cell>
          <cell r="B168" t="str">
            <v>PP WIP NRV WRITE DOWN</v>
          </cell>
          <cell r="C168">
            <v>0</v>
          </cell>
          <cell r="D168">
            <v>1104567</v>
          </cell>
          <cell r="E168">
            <v>1104567</v>
          </cell>
        </row>
        <row r="169">
          <cell r="A169" t="str">
            <v>BS2670</v>
          </cell>
          <cell r="B169" t="str">
            <v>PRE PRD P&amp;L CHGS/OTH</v>
          </cell>
          <cell r="C169">
            <v>-267375</v>
          </cell>
          <cell r="D169">
            <v>1375958.03</v>
          </cell>
          <cell r="E169">
            <v>1108583.03</v>
          </cell>
        </row>
        <row r="170">
          <cell r="A170" t="str">
            <v>BS2689</v>
          </cell>
          <cell r="B170" t="str">
            <v>PRE PRD UNALL'D COSTS</v>
          </cell>
          <cell r="C170">
            <v>-32262.05</v>
          </cell>
          <cell r="D170">
            <v>0</v>
          </cell>
          <cell r="E170">
            <v>-32262.05</v>
          </cell>
        </row>
        <row r="171">
          <cell r="A171" t="str">
            <v>BS2699</v>
          </cell>
          <cell r="B171" t="str">
            <v>DEF'D MINING (WASTE)</v>
          </cell>
          <cell r="C171">
            <v>-486714.98</v>
          </cell>
          <cell r="D171">
            <v>11564664.699999999</v>
          </cell>
          <cell r="E171">
            <v>11077949.720000001</v>
          </cell>
        </row>
        <row r="172">
          <cell r="A172" t="str">
            <v>BS2703</v>
          </cell>
          <cell r="B172" t="str">
            <v>PPE-MPD ADJUSTMENTS</v>
          </cell>
          <cell r="C172">
            <v>42080789</v>
          </cell>
          <cell r="D172">
            <v>2774822</v>
          </cell>
          <cell r="E172">
            <v>44855611</v>
          </cell>
        </row>
        <row r="173">
          <cell r="A173" t="str">
            <v>BS2704</v>
          </cell>
          <cell r="B173" t="str">
            <v>EPC PPE ADJUSTMENTS</v>
          </cell>
          <cell r="C173">
            <v>-36831730.609999999</v>
          </cell>
          <cell r="D173">
            <v>2662941.61</v>
          </cell>
          <cell r="E173">
            <v>-34168789</v>
          </cell>
        </row>
        <row r="174">
          <cell r="A174" t="str">
            <v>BS2705</v>
          </cell>
          <cell r="B174" t="str">
            <v>CONST'N IN PROG (P&amp;E)</v>
          </cell>
          <cell r="C174">
            <v>762395254.64999998</v>
          </cell>
          <cell r="D174">
            <v>-4812521.45</v>
          </cell>
          <cell r="E174">
            <v>757582733.20000005</v>
          </cell>
        </row>
        <row r="175">
          <cell r="A175" t="str">
            <v>BS2707</v>
          </cell>
          <cell r="B175" t="str">
            <v>OPERAT'G LSE PROCEEDS</v>
          </cell>
          <cell r="C175">
            <v>-74030456.030000001</v>
          </cell>
          <cell r="D175">
            <v>0</v>
          </cell>
          <cell r="E175">
            <v>-74030456.030000001</v>
          </cell>
        </row>
        <row r="176">
          <cell r="A176" t="str">
            <v>BS2708</v>
          </cell>
          <cell r="B176" t="str">
            <v>PRE PRD OPS CIP</v>
          </cell>
          <cell r="C176">
            <v>24309289</v>
          </cell>
          <cell r="D176">
            <v>2454557</v>
          </cell>
          <cell r="E176">
            <v>26763846</v>
          </cell>
        </row>
        <row r="177">
          <cell r="A177" t="str">
            <v>BS2709</v>
          </cell>
          <cell r="B177" t="str">
            <v>GLM 100% P&amp;E</v>
          </cell>
          <cell r="C177">
            <v>234549893</v>
          </cell>
          <cell r="D177">
            <v>0</v>
          </cell>
          <cell r="E177">
            <v>234549893</v>
          </cell>
        </row>
        <row r="178">
          <cell r="A178" t="str">
            <v>BS2714</v>
          </cell>
          <cell r="B178" t="str">
            <v>DEV - COBALT EXPN</v>
          </cell>
          <cell r="C178">
            <v>11820279</v>
          </cell>
          <cell r="D178">
            <v>0</v>
          </cell>
          <cell r="E178">
            <v>11820279</v>
          </cell>
        </row>
        <row r="179">
          <cell r="A179" t="str">
            <v>BS2716</v>
          </cell>
          <cell r="B179" t="str">
            <v>DEV - ANO ROLL'G EXP</v>
          </cell>
          <cell r="C179">
            <v>7410265</v>
          </cell>
          <cell r="D179">
            <v>1388980</v>
          </cell>
          <cell r="E179">
            <v>8799245</v>
          </cell>
        </row>
        <row r="180">
          <cell r="A180" t="str">
            <v>BS2733</v>
          </cell>
          <cell r="B180" t="str">
            <v>LEASEHOLD MOTOR VEH</v>
          </cell>
          <cell r="C180">
            <v>351296.75</v>
          </cell>
          <cell r="D180">
            <v>0</v>
          </cell>
          <cell r="E180">
            <v>351296.75</v>
          </cell>
        </row>
        <row r="181">
          <cell r="A181" t="str">
            <v>BS2735</v>
          </cell>
          <cell r="B181" t="str">
            <v>LSEHLD OFF/COMP EQUIP</v>
          </cell>
          <cell r="C181">
            <v>562119.26</v>
          </cell>
          <cell r="D181">
            <v>0</v>
          </cell>
          <cell r="E181">
            <v>562119.26</v>
          </cell>
        </row>
        <row r="182">
          <cell r="A182" t="str">
            <v>BS2738</v>
          </cell>
          <cell r="B182" t="str">
            <v>LEASED MPD COST</v>
          </cell>
          <cell r="C182">
            <v>1927000</v>
          </cell>
          <cell r="D182">
            <v>0</v>
          </cell>
          <cell r="E182">
            <v>1927000</v>
          </cell>
        </row>
        <row r="183">
          <cell r="A183" t="str">
            <v>BS2740</v>
          </cell>
          <cell r="B183" t="str">
            <v>LSEHLD OFF EQ ACC DEP</v>
          </cell>
          <cell r="C183">
            <v>14936</v>
          </cell>
          <cell r="D183">
            <v>0</v>
          </cell>
          <cell r="E183">
            <v>14936</v>
          </cell>
        </row>
        <row r="184">
          <cell r="A184" t="str">
            <v>BS2795</v>
          </cell>
          <cell r="B184" t="str">
            <v>HP COST MOTOR VEHICLE</v>
          </cell>
          <cell r="C184">
            <v>286000</v>
          </cell>
          <cell r="D184">
            <v>0</v>
          </cell>
          <cell r="E184">
            <v>286000</v>
          </cell>
        </row>
        <row r="185">
          <cell r="A185" t="str">
            <v>BS3106</v>
          </cell>
          <cell r="B185" t="str">
            <v>CREDITORS MIMS CNTRL</v>
          </cell>
          <cell r="C185">
            <v>-27701470.960000001</v>
          </cell>
          <cell r="D185">
            <v>-2622033.1</v>
          </cell>
          <cell r="E185">
            <v>-30323504.059999999</v>
          </cell>
        </row>
        <row r="186">
          <cell r="A186" t="str">
            <v>BS3121</v>
          </cell>
          <cell r="B186" t="str">
            <v>GST INV PENDING HOLD</v>
          </cell>
          <cell r="C186">
            <v>-103316.21</v>
          </cell>
          <cell r="D186">
            <v>27558.29</v>
          </cell>
          <cell r="E186">
            <v>-75757.919999999998</v>
          </cell>
        </row>
        <row r="187">
          <cell r="A187" t="str">
            <v>BS3124</v>
          </cell>
          <cell r="B187" t="str">
            <v>GST-Sales &amp; Other G1</v>
          </cell>
          <cell r="C187">
            <v>-72133.509999999995</v>
          </cell>
          <cell r="D187">
            <v>60431.13</v>
          </cell>
          <cell r="E187">
            <v>-11702.38</v>
          </cell>
        </row>
        <row r="188">
          <cell r="A188" t="str">
            <v>BS3130</v>
          </cell>
          <cell r="B188" t="str">
            <v>CREDITORS - OTHER EPC</v>
          </cell>
          <cell r="C188">
            <v>-23617120</v>
          </cell>
          <cell r="D188">
            <v>-99526</v>
          </cell>
          <cell r="E188">
            <v>-23716646</v>
          </cell>
        </row>
        <row r="189">
          <cell r="A189" t="str">
            <v>BS3135</v>
          </cell>
          <cell r="B189" t="str">
            <v>CREDITORS - ACCRUALS</v>
          </cell>
          <cell r="C189">
            <v>-8749509.5899999999</v>
          </cell>
          <cell r="D189">
            <v>-2286680.7599999998</v>
          </cell>
          <cell r="E189">
            <v>-11036190.35</v>
          </cell>
        </row>
        <row r="190">
          <cell r="A190" t="str">
            <v>BS3136</v>
          </cell>
          <cell r="B190" t="str">
            <v>ACC MINING CONT COSTS</v>
          </cell>
          <cell r="C190">
            <v>-2240358.86</v>
          </cell>
          <cell r="D190">
            <v>92237.37</v>
          </cell>
          <cell r="E190">
            <v>-2148121.4900000002</v>
          </cell>
        </row>
        <row r="191">
          <cell r="A191" t="str">
            <v>BS3137</v>
          </cell>
          <cell r="B191" t="str">
            <v>OP'G LEASE PAYMT ACCL</v>
          </cell>
          <cell r="C191">
            <v>-2784741.47</v>
          </cell>
          <cell r="D191">
            <v>395764.97</v>
          </cell>
          <cell r="E191">
            <v>-2388976.5</v>
          </cell>
        </row>
        <row r="192">
          <cell r="A192" t="str">
            <v>BS3138</v>
          </cell>
          <cell r="B192" t="str">
            <v>E&amp;M ACCURALS</v>
          </cell>
          <cell r="C192">
            <v>-6497693.1699999999</v>
          </cell>
          <cell r="D192">
            <v>1477205.23</v>
          </cell>
          <cell r="E192">
            <v>-5020487.9400000004</v>
          </cell>
        </row>
        <row r="193">
          <cell r="A193" t="str">
            <v>BS3139</v>
          </cell>
          <cell r="B193" t="str">
            <v>E&amp;M LAB COST ACCRUALS</v>
          </cell>
          <cell r="C193">
            <v>-139663.26</v>
          </cell>
          <cell r="D193">
            <v>35775.18</v>
          </cell>
          <cell r="E193">
            <v>-103888.08</v>
          </cell>
        </row>
        <row r="194">
          <cell r="A194" t="str">
            <v>BS3141</v>
          </cell>
          <cell r="B194" t="str">
            <v>ROYALTY ACCURALS</v>
          </cell>
          <cell r="C194">
            <v>-2933705</v>
          </cell>
          <cell r="D194">
            <v>-743553</v>
          </cell>
          <cell r="E194">
            <v>-3677258</v>
          </cell>
        </row>
        <row r="195">
          <cell r="A195" t="str">
            <v>BS3144</v>
          </cell>
          <cell r="B195" t="str">
            <v>CONTRACT RETENTIONS</v>
          </cell>
          <cell r="C195">
            <v>-48452.6</v>
          </cell>
          <cell r="D195">
            <v>0</v>
          </cell>
          <cell r="E195">
            <v>-48452.6</v>
          </cell>
        </row>
        <row r="196">
          <cell r="A196" t="str">
            <v>BS3150</v>
          </cell>
          <cell r="B196" t="str">
            <v>INV PND NON GDS MIMS</v>
          </cell>
          <cell r="C196">
            <v>-8124.59</v>
          </cell>
          <cell r="D196">
            <v>433.8</v>
          </cell>
          <cell r="E196">
            <v>-7690.79</v>
          </cell>
        </row>
        <row r="197">
          <cell r="A197" t="str">
            <v>BS3155</v>
          </cell>
          <cell r="B197" t="str">
            <v>SALES TAX LIAB - MIMS</v>
          </cell>
          <cell r="C197">
            <v>-18315.28</v>
          </cell>
          <cell r="D197">
            <v>0</v>
          </cell>
          <cell r="E197">
            <v>-18315.28</v>
          </cell>
        </row>
        <row r="198">
          <cell r="A198" t="str">
            <v>BS3165</v>
          </cell>
          <cell r="B198" t="str">
            <v>CNSGNMNT STCK MIMS</v>
          </cell>
          <cell r="C198">
            <v>-2539380.81</v>
          </cell>
          <cell r="D198">
            <v>64088.29</v>
          </cell>
          <cell r="E198">
            <v>-2475292.52</v>
          </cell>
        </row>
        <row r="199">
          <cell r="A199" t="str">
            <v>BS3170</v>
          </cell>
          <cell r="B199" t="str">
            <v>INV PEND - GOODS MIMS</v>
          </cell>
          <cell r="C199">
            <v>-25981689.07</v>
          </cell>
          <cell r="D199">
            <v>8785478.5899999999</v>
          </cell>
          <cell r="E199">
            <v>-17196210.48</v>
          </cell>
        </row>
        <row r="200">
          <cell r="A200" t="str">
            <v>BS3172</v>
          </cell>
          <cell r="B200" t="str">
            <v>INVOICE PENDING ADJMT</v>
          </cell>
          <cell r="C200">
            <v>4814803.87</v>
          </cell>
          <cell r="D200">
            <v>-1036667.32</v>
          </cell>
          <cell r="E200">
            <v>3778136.55</v>
          </cell>
        </row>
        <row r="201">
          <cell r="A201" t="str">
            <v>BS3175</v>
          </cell>
          <cell r="B201" t="str">
            <v>MATERIAL TRANSIT MIMS</v>
          </cell>
          <cell r="C201">
            <v>-635</v>
          </cell>
          <cell r="D201">
            <v>0</v>
          </cell>
          <cell r="E201">
            <v>-635</v>
          </cell>
        </row>
        <row r="202">
          <cell r="A202" t="str">
            <v>BS3180</v>
          </cell>
          <cell r="B202" t="str">
            <v>CNCLD CHQ MIMS CNTRL</v>
          </cell>
          <cell r="C202">
            <v>-8807.7199999999993</v>
          </cell>
          <cell r="D202">
            <v>9483.91</v>
          </cell>
          <cell r="E202">
            <v>676.19</v>
          </cell>
        </row>
        <row r="203">
          <cell r="A203" t="str">
            <v>BS3305</v>
          </cell>
          <cell r="B203" t="str">
            <v>PROV FOR ANNUAL LEAVE</v>
          </cell>
          <cell r="C203">
            <v>-2299798.42</v>
          </cell>
          <cell r="D203">
            <v>38877.21</v>
          </cell>
          <cell r="E203">
            <v>-2260921.21</v>
          </cell>
        </row>
        <row r="204">
          <cell r="A204" t="str">
            <v>BS3420</v>
          </cell>
          <cell r="B204" t="str">
            <v>PROV FOR FBT</v>
          </cell>
          <cell r="C204">
            <v>-83726.5</v>
          </cell>
          <cell r="D204">
            <v>44103.38</v>
          </cell>
          <cell r="E204">
            <v>-39623.120000000003</v>
          </cell>
        </row>
        <row r="205">
          <cell r="A205" t="str">
            <v>BS3421</v>
          </cell>
          <cell r="B205" t="str">
            <v>FBT PAID</v>
          </cell>
          <cell r="C205">
            <v>201644.63</v>
          </cell>
          <cell r="D205">
            <v>-103553.8</v>
          </cell>
          <cell r="E205">
            <v>98090.83</v>
          </cell>
        </row>
        <row r="206">
          <cell r="A206" t="str">
            <v>BS3435</v>
          </cell>
          <cell r="B206" t="str">
            <v>WORKERS COMP PREMIUM</v>
          </cell>
          <cell r="C206">
            <v>-136041.39000000001</v>
          </cell>
          <cell r="D206">
            <v>-5436.68</v>
          </cell>
          <cell r="E206">
            <v>-141478.07</v>
          </cell>
        </row>
        <row r="207">
          <cell r="A207" t="str">
            <v>BS3500</v>
          </cell>
          <cell r="B207" t="str">
            <v>PAY CLG LEND LEASE</v>
          </cell>
          <cell r="C207">
            <v>-6594.54</v>
          </cell>
          <cell r="D207">
            <v>0</v>
          </cell>
          <cell r="E207">
            <v>-6594.54</v>
          </cell>
        </row>
        <row r="208">
          <cell r="A208" t="str">
            <v>BS3501</v>
          </cell>
          <cell r="B208" t="str">
            <v>PAY CLG MIMS CNTRL</v>
          </cell>
          <cell r="C208">
            <v>640.33000000000004</v>
          </cell>
          <cell r="D208">
            <v>0</v>
          </cell>
          <cell r="E208">
            <v>640.33000000000004</v>
          </cell>
        </row>
        <row r="209">
          <cell r="A209" t="str">
            <v>BS3502</v>
          </cell>
          <cell r="B209" t="str">
            <v>PROVISION FOR CHEQUE</v>
          </cell>
          <cell r="C209">
            <v>-2171.5300000000002</v>
          </cell>
          <cell r="D209">
            <v>0</v>
          </cell>
          <cell r="E209">
            <v>-2171.5300000000002</v>
          </cell>
        </row>
        <row r="210">
          <cell r="A210" t="str">
            <v>BS3505</v>
          </cell>
          <cell r="B210" t="str">
            <v>PAYE TAX CONTROL ACCT</v>
          </cell>
          <cell r="C210">
            <v>882715.65</v>
          </cell>
          <cell r="D210">
            <v>0</v>
          </cell>
          <cell r="E210">
            <v>882715.65</v>
          </cell>
        </row>
        <row r="211">
          <cell r="A211" t="str">
            <v>BS3510</v>
          </cell>
          <cell r="B211" t="str">
            <v>SUPER'N CONTROL ACCT</v>
          </cell>
          <cell r="C211">
            <v>281633.09999999998</v>
          </cell>
          <cell r="D211">
            <v>0</v>
          </cell>
          <cell r="E211">
            <v>281633.09999999998</v>
          </cell>
        </row>
        <row r="212">
          <cell r="A212" t="str">
            <v>BS3515</v>
          </cell>
          <cell r="B212" t="str">
            <v>S&amp;W DEDN MANUAL CNTRL</v>
          </cell>
          <cell r="C212">
            <v>-29966.73</v>
          </cell>
          <cell r="D212">
            <v>-8526.76</v>
          </cell>
          <cell r="E212">
            <v>-38493.49</v>
          </cell>
        </row>
        <row r="213">
          <cell r="A213" t="str">
            <v>BS3520</v>
          </cell>
          <cell r="B213" t="str">
            <v>SALARY SACRIFICE CTRL</v>
          </cell>
          <cell r="C213">
            <v>-12624.73</v>
          </cell>
          <cell r="D213">
            <v>0</v>
          </cell>
          <cell r="E213">
            <v>-12624.73</v>
          </cell>
        </row>
        <row r="214">
          <cell r="A214" t="str">
            <v>BS3530</v>
          </cell>
          <cell r="B214" t="str">
            <v>STATE PAYROLL TAX CTL</v>
          </cell>
          <cell r="C214">
            <v>-132199.26999999999</v>
          </cell>
          <cell r="D214">
            <v>-171287.19</v>
          </cell>
          <cell r="E214">
            <v>-303486.46000000002</v>
          </cell>
        </row>
        <row r="215">
          <cell r="A215" t="str">
            <v>BS3536</v>
          </cell>
          <cell r="B215" t="str">
            <v>PP TAX HLDG MIMS CNTL</v>
          </cell>
          <cell r="C215">
            <v>-437.31</v>
          </cell>
          <cell r="D215">
            <v>0</v>
          </cell>
          <cell r="E215">
            <v>-437.31</v>
          </cell>
        </row>
        <row r="216">
          <cell r="A216" t="str">
            <v>BS3550</v>
          </cell>
          <cell r="B216" t="str">
            <v>LEASED MOTOR VEHICLES</v>
          </cell>
          <cell r="C216">
            <v>-51016.44</v>
          </cell>
          <cell r="D216">
            <v>23729.09</v>
          </cell>
          <cell r="E216">
            <v>-27287.35</v>
          </cell>
        </row>
        <row r="217">
          <cell r="A217" t="str">
            <v>BS3555</v>
          </cell>
          <cell r="B217" t="str">
            <v>LEASED -OFF/COM EQUIP</v>
          </cell>
          <cell r="C217">
            <v>-124860.51</v>
          </cell>
          <cell r="D217">
            <v>7491.68</v>
          </cell>
          <cell r="E217">
            <v>-117368.83</v>
          </cell>
        </row>
        <row r="218">
          <cell r="A218" t="str">
            <v>BS3570</v>
          </cell>
          <cell r="B218" t="str">
            <v>LEASED MPD</v>
          </cell>
          <cell r="C218">
            <v>-1059849.9099999999</v>
          </cell>
          <cell r="D218">
            <v>32116.67</v>
          </cell>
          <cell r="E218">
            <v>-1027733.24</v>
          </cell>
        </row>
        <row r="219">
          <cell r="A219" t="str">
            <v>BS3575</v>
          </cell>
          <cell r="B219" t="str">
            <v>HP LIAB MOTOR VEHICLE</v>
          </cell>
          <cell r="C219">
            <v>-159699.39000000001</v>
          </cell>
          <cell r="D219">
            <v>6057.57</v>
          </cell>
          <cell r="E219">
            <v>-153641.82</v>
          </cell>
        </row>
        <row r="220">
          <cell r="A220" t="str">
            <v>BS4205</v>
          </cell>
          <cell r="B220" t="str">
            <v>PROV FOR LSL</v>
          </cell>
          <cell r="C220">
            <v>-280362.7</v>
          </cell>
          <cell r="D220">
            <v>-18041.23</v>
          </cell>
          <cell r="E220">
            <v>-298403.93</v>
          </cell>
        </row>
        <row r="221">
          <cell r="A221" t="str">
            <v>BS4310</v>
          </cell>
          <cell r="B221" t="str">
            <v>PROV FOR REHABILIT'N</v>
          </cell>
          <cell r="C221">
            <v>0</v>
          </cell>
          <cell r="D221">
            <v>-714118</v>
          </cell>
          <cell r="E221">
            <v>-714118</v>
          </cell>
        </row>
        <row r="222">
          <cell r="A222" t="str">
            <v>BS5005</v>
          </cell>
          <cell r="B222" t="str">
            <v>ISS CAP - FULLY PAID</v>
          </cell>
          <cell r="C222">
            <v>-100</v>
          </cell>
          <cell r="D222">
            <v>0</v>
          </cell>
          <cell r="E222">
            <v>-100</v>
          </cell>
        </row>
        <row r="223">
          <cell r="A223" t="str">
            <v>BS5805</v>
          </cell>
          <cell r="B223" t="str">
            <v>CONTRIB FROM ANL-MMH</v>
          </cell>
          <cell r="C223">
            <v>-27075329</v>
          </cell>
          <cell r="D223">
            <v>0</v>
          </cell>
          <cell r="E223">
            <v>-27075329</v>
          </cell>
        </row>
        <row r="224">
          <cell r="A224" t="str">
            <v>BS5810</v>
          </cell>
          <cell r="B224" t="str">
            <v>INT LOAN G/C USD73.3M</v>
          </cell>
          <cell r="C224">
            <v>-94911258.769999996</v>
          </cell>
          <cell r="D224">
            <v>0</v>
          </cell>
          <cell r="E224">
            <v>-94911258.769999996</v>
          </cell>
        </row>
        <row r="225">
          <cell r="A225" t="str">
            <v>BS5811</v>
          </cell>
          <cell r="B225" t="str">
            <v>CONTRA BS5810 SPON'S</v>
          </cell>
          <cell r="C225">
            <v>94911259.379999995</v>
          </cell>
          <cell r="D225">
            <v>0</v>
          </cell>
          <cell r="E225">
            <v>94911259.379999995</v>
          </cell>
        </row>
        <row r="226">
          <cell r="A226" t="str">
            <v>BS5815</v>
          </cell>
          <cell r="B226" t="str">
            <v>GLM INTERIM LOAN MMH</v>
          </cell>
          <cell r="C226">
            <v>-47574834.229999997</v>
          </cell>
          <cell r="D226">
            <v>0</v>
          </cell>
          <cell r="E226">
            <v>-47574834.229999997</v>
          </cell>
        </row>
        <row r="227">
          <cell r="A227" t="str">
            <v>BS5825</v>
          </cell>
          <cell r="B227" t="str">
            <v>MMH SPON CONT 60% PLT</v>
          </cell>
          <cell r="C227">
            <v>-759177979</v>
          </cell>
          <cell r="D227">
            <v>-16754717</v>
          </cell>
          <cell r="E227">
            <v>-775932696</v>
          </cell>
        </row>
        <row r="228">
          <cell r="A228" t="str">
            <v>BS5828</v>
          </cell>
          <cell r="B228" t="str">
            <v>MMH USD CONT 60% PLT</v>
          </cell>
          <cell r="C228">
            <v>-3527944</v>
          </cell>
          <cell r="D228">
            <v>-1228593</v>
          </cell>
          <cell r="E228">
            <v>-4756537</v>
          </cell>
        </row>
        <row r="229">
          <cell r="A229" t="str">
            <v>BS5850</v>
          </cell>
          <cell r="B229" t="str">
            <v>GLM INTLN GLM 40% PL</v>
          </cell>
          <cell r="C229">
            <v>-31716556.149999999</v>
          </cell>
          <cell r="D229">
            <v>0</v>
          </cell>
          <cell r="E229">
            <v>-31716556.149999999</v>
          </cell>
        </row>
        <row r="230">
          <cell r="A230" t="str">
            <v>BS5855</v>
          </cell>
          <cell r="B230" t="str">
            <v>GLM INTLN GLM 100% PL</v>
          </cell>
          <cell r="C230">
            <v>-15619869</v>
          </cell>
          <cell r="D230">
            <v>0</v>
          </cell>
          <cell r="E230">
            <v>-15619869</v>
          </cell>
        </row>
        <row r="231">
          <cell r="A231" t="str">
            <v>BS5860</v>
          </cell>
          <cell r="B231" t="str">
            <v>MMH CONT GLM 40% PLT</v>
          </cell>
          <cell r="C231">
            <v>-15494503</v>
          </cell>
          <cell r="D231">
            <v>0</v>
          </cell>
          <cell r="E231">
            <v>-15494503</v>
          </cell>
        </row>
        <row r="232">
          <cell r="A232" t="str">
            <v>BS5861</v>
          </cell>
          <cell r="B232" t="str">
            <v>MMH CONT GLM 100% PLT</v>
          </cell>
          <cell r="C232">
            <v>-32080331</v>
          </cell>
          <cell r="D232">
            <v>0</v>
          </cell>
          <cell r="E232">
            <v>-32080331</v>
          </cell>
        </row>
        <row r="233">
          <cell r="A233" t="str">
            <v>BS5864</v>
          </cell>
          <cell r="B233" t="str">
            <v>GLM SPON CONT 40% PLT</v>
          </cell>
          <cell r="C233">
            <v>-490624152</v>
          </cell>
          <cell r="D233">
            <v>-11169811</v>
          </cell>
          <cell r="E233">
            <v>-501793963</v>
          </cell>
        </row>
        <row r="234">
          <cell r="A234" t="str">
            <v>BS5865</v>
          </cell>
          <cell r="B234" t="str">
            <v>GLM SPON CONT 100% PL</v>
          </cell>
          <cell r="C234">
            <v>-186849693</v>
          </cell>
          <cell r="D234">
            <v>0</v>
          </cell>
          <cell r="E234">
            <v>-186849693</v>
          </cell>
        </row>
        <row r="235">
          <cell r="A235" t="str">
            <v>BS5871</v>
          </cell>
          <cell r="B235" t="str">
            <v>GLM USD CONT 40% PLT</v>
          </cell>
          <cell r="C235">
            <v>-2351962</v>
          </cell>
          <cell r="D235">
            <v>-819062</v>
          </cell>
          <cell r="E235">
            <v>-3171024</v>
          </cell>
        </row>
      </sheetData>
      <sheetData sheetId="4" refreshError="1"/>
      <sheetData sheetId="5" refreshError="1"/>
      <sheetData sheetId="6" refreshError="1"/>
      <sheetData sheetId="7" refreshError="1"/>
      <sheetData sheetId="8" refreshError="1"/>
    </sheetDataSet>
  </externalBook>
</externalLink>
</file>

<file path=xl/externalLinks/externalLink2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62"/>
      <sheetName val="062 (2)"/>
    </sheetNames>
    <sheetDataSet>
      <sheetData sheetId="0">
        <row r="1">
          <cell r="A1" t="str">
            <v>MINISTERIO DE EDUCACION NACIONAL</v>
          </cell>
        </row>
        <row r="2">
          <cell r="A2" t="str">
            <v>UNION TEMPORAL VALLE</v>
          </cell>
        </row>
        <row r="3">
          <cell r="A3" t="str">
            <v>CONSTRUCCIÓN DE DOS AULAS</v>
          </cell>
        </row>
        <row r="4">
          <cell r="A4" t="str">
            <v>I.E. TOMAS CIPRIANO MOSQUERA</v>
          </cell>
        </row>
        <row r="5">
          <cell r="A5" t="str">
            <v>MUNICIPIO DE POPAYAN</v>
          </cell>
        </row>
        <row r="6">
          <cell r="A6" t="str">
            <v>Presupuesto</v>
          </cell>
        </row>
        <row r="7">
          <cell r="A7" t="str">
            <v>Clave</v>
          </cell>
          <cell r="B7" t="str">
            <v>Descripción</v>
          </cell>
          <cell r="C7" t="str">
            <v>Unidad</v>
          </cell>
          <cell r="D7" t="str">
            <v xml:space="preserve">Cantidad </v>
          </cell>
          <cell r="E7" t="str">
            <v>Precio U.</v>
          </cell>
          <cell r="F7" t="str">
            <v>%</v>
          </cell>
          <cell r="G7" t="str">
            <v>Total</v>
          </cell>
        </row>
      </sheetData>
      <sheetData sheetId="1"/>
    </sheetDataSet>
  </externalBook>
</externalLink>
</file>

<file path=xl/externalLinks/externalLink2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2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TRANSPORTE"/>
      <sheetName val="ESTADO_RED_TEC1"/>
      <sheetName val="PR_11"/>
      <sheetName val="PUNITARIOS_PARA_241201_2S1"/>
      <sheetName val="PREACTA_101"/>
      <sheetName val="PREACTA_91"/>
      <sheetName val="ESTADO_RED_TEC"/>
      <sheetName val="PR_1"/>
      <sheetName val="PUNITARIOS_PARA_241201_2S"/>
      <sheetName val="PREACTA_10"/>
      <sheetName val="PREACTA_9"/>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TRAPMO"/>
      <sheetName val="UNITARIOS"/>
      <sheetName val="THE"/>
      <sheetName val="ATHE"/>
      <sheetName val="PUNITARIOS_PARA_241201_2S10"/>
      <sheetName val="PR_110"/>
      <sheetName val="ESTADO_RED_TEC10"/>
      <sheetName val="PREACTA_1010"/>
      <sheetName val="PREACTA_910"/>
      <sheetName val="PRESUPUESTO"/>
      <sheetName val="ESTADO VÍA-CRIT.TECNICO"/>
      <sheetName val="Insum"/>
      <sheetName val="Excavación Mat. Común Estacione"/>
      <sheetName val="Demolición Pavimento"/>
      <sheetName val="SUB APU"/>
      <sheetName val="Lp"/>
      <sheetName val="Listas"/>
      <sheetName val="5. ELECTRICO"/>
      <sheetName val="A.P.U"/>
      <sheetName val="PUNITARIOS%20PARA%20241201%202S"/>
      <sheetName val="Equipo"/>
      <sheetName val="RELACION MES"/>
      <sheetName val="GCB2000"/>
      <sheetName val="A. P. U."/>
      <sheetName val="Presup_Cancha"/>
      <sheetName val="CRA.MODI"/>
      <sheetName val="FORMULA"/>
      <sheetName val="K16+000 AL K18+500"/>
      <sheetName val="K23+200 AL K24+700"/>
      <sheetName val="k18+500 AL K23+050"/>
      <sheetName val="Presupuesto PUENTE"/>
      <sheetName val="VOLUMENES (4)"/>
      <sheetName val="VOLUMENES (4SA)"/>
      <sheetName val="c2.5y2.6"/>
      <sheetName val="CLASIFICACION"/>
      <sheetName val=" Liquidacion de Obra por Tramos"/>
      <sheetName val="LISTA DE PRECIOS"/>
      <sheetName val="062"/>
      <sheetName val="Listado"/>
      <sheetName val="CODCONST"/>
      <sheetName val="PREACTA Y CONTRATISTAS"/>
      <sheetName val="OCTUBRE"/>
      <sheetName val="REC-COD,"/>
      <sheetName val="2,2,6,1 Pilotes 0,30"/>
      <sheetName val="FINANC"/>
      <sheetName val="TODAS"/>
      <sheetName val="c2_5y2_6"/>
      <sheetName val="c2_5y2_62"/>
      <sheetName val="c2_5y2_61"/>
      <sheetName val="c2_5y2_63"/>
      <sheetName val="c2_5y2_65"/>
      <sheetName val="c2_5y2_64"/>
      <sheetName val="c2_5y2_66"/>
      <sheetName val="c2_5y2_67"/>
      <sheetName val="c2_5y2_68"/>
      <sheetName val="c2_5y2_69"/>
      <sheetName val="c2_5y2_610"/>
      <sheetName val="DEST. MEDIOS"/>
      <sheetName val="COMBUASF"/>
      <sheetName val="BALCRUDO"/>
      <sheetName val="CARGASPROC."/>
      <sheetName val="G L P  FINAL"/>
      <sheetName val="OBRAS SES"/>
    </sheetNames>
    <sheetDataSet>
      <sheetData sheetId="0">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efreshError="1"/>
      <sheetData sheetId="73" refreshError="1"/>
      <sheetData sheetId="74" refreshError="1"/>
      <sheetData sheetId="75" refreshError="1"/>
      <sheetData sheetId="76"/>
      <sheetData sheetId="77"/>
      <sheetData sheetId="78"/>
      <sheetData sheetId="79"/>
      <sheetData sheetId="80"/>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sheetData sheetId="119"/>
      <sheetData sheetId="120"/>
      <sheetData sheetId="121"/>
      <sheetData sheetId="122"/>
      <sheetData sheetId="123"/>
      <sheetData sheetId="124"/>
      <sheetData sheetId="125"/>
      <sheetData sheetId="126"/>
      <sheetData sheetId="127"/>
      <sheetData sheetId="128"/>
      <sheetData sheetId="129" refreshError="1"/>
      <sheetData sheetId="130" refreshError="1"/>
      <sheetData sheetId="131" refreshError="1"/>
      <sheetData sheetId="132" refreshError="1"/>
      <sheetData sheetId="133" refreshError="1"/>
      <sheetData sheetId="134" refreshError="1"/>
    </sheetDataSet>
  </externalBook>
</externalLink>
</file>

<file path=xl/externalLinks/externalLink2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 val="CUMPLIMIENTO"/>
    </sheetNames>
    <sheetDataSet>
      <sheetData sheetId="0" refreshError="1"/>
      <sheetData sheetId="1" refreshError="1"/>
      <sheetData sheetId="2" refreshError="1"/>
      <sheetData sheetId="3" refreshError="1"/>
      <sheetData sheetId="4" refreshError="1"/>
      <sheetData sheetId="5" refreshError="1"/>
      <sheetData sheetId="6" refreshError="1">
        <row r="8">
          <cell r="E8" t="str">
            <v>BIMESTRE: Noviembre y Diciembre de 2002</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2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rategia de contratacion"/>
      <sheetName val="Cuadro p. Capital Vs estimado"/>
      <sheetName val="Alcance inst. bascula"/>
      <sheetName val="Alcance inst. bascula (blanco)"/>
      <sheetName val="Alcance contenedores CON PRECIO"/>
      <sheetName val="Alcance O. Civil CON PRECIO (2)"/>
      <sheetName val="Alcance puente ejercicio)"/>
      <sheetName val="Alcance O. Civil sin puente EJe"/>
      <sheetName val="Alcance O. Civil CON PRECIOS"/>
      <sheetName val="contenedor bascula"/>
      <sheetName val="contenedor Garita 2"/>
      <sheetName val="contenedor Garita 1"/>
      <sheetName val="Materiales"/>
    </sheetNames>
    <sheetDataSet>
      <sheetData sheetId="0"/>
      <sheetData sheetId="1" refreshError="1">
        <row r="1">
          <cell r="G1">
            <v>2226.87</v>
          </cell>
        </row>
      </sheetData>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2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General"/>
      <sheetName val="PRESUPUESTO"/>
      <sheetName val="APU 1"/>
      <sheetName val="Batería"/>
      <sheetName val="Aula"/>
      <sheetName val="Aceros Batería"/>
      <sheetName val="Hoja3"/>
      <sheetName val="Presupuesto_General"/>
      <sheetName val="APU_1"/>
      <sheetName val="Aceros_Batería"/>
      <sheetName val="Presupuesto_General1"/>
      <sheetName val="APU_11"/>
      <sheetName val="Aceros_Batería1"/>
      <sheetName val="Presupuesto_General2"/>
      <sheetName val="APU_12"/>
      <sheetName val="Aceros_Batería2"/>
      <sheetName val="Presupuesto_General3"/>
      <sheetName val="APU_13"/>
      <sheetName val="Aceros_Batería3"/>
    </sheetNames>
    <sheetDataSet>
      <sheetData sheetId="0" refreshError="1"/>
      <sheetData sheetId="1" refreshError="1"/>
      <sheetData sheetId="2" refreshError="1"/>
      <sheetData sheetId="3"/>
      <sheetData sheetId="4"/>
      <sheetData sheetId="5" refreshError="1"/>
      <sheetData sheetId="6">
        <row r="1">
          <cell r="J1" t="str">
            <v>ML</v>
          </cell>
        </row>
        <row r="2">
          <cell r="J2" t="str">
            <v>M2</v>
          </cell>
        </row>
        <row r="3">
          <cell r="J3" t="str">
            <v>UN</v>
          </cell>
        </row>
        <row r="4">
          <cell r="J4" t="str">
            <v>M3</v>
          </cell>
        </row>
        <row r="5">
          <cell r="J5" t="str">
            <v>KG</v>
          </cell>
        </row>
      </sheetData>
      <sheetData sheetId="7" refreshError="1"/>
      <sheetData sheetId="8" refreshError="1"/>
      <sheetData sheetId="9" refreshError="1"/>
      <sheetData sheetId="10"/>
      <sheetData sheetId="11"/>
      <sheetData sheetId="12"/>
      <sheetData sheetId="13"/>
      <sheetData sheetId="14"/>
      <sheetData sheetId="15"/>
      <sheetData sheetId="16"/>
      <sheetData sheetId="17"/>
      <sheetData sheetId="18"/>
    </sheetDataSet>
  </externalBook>
</externalLink>
</file>

<file path=xl/externalLinks/externalLink2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ón General"/>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sheetData sheetId="1"/>
      <sheetData sheetId="2">
        <row r="13">
          <cell r="J13" t="str">
            <v>M³</v>
          </cell>
        </row>
        <row r="14">
          <cell r="J14" t="str">
            <v>M²</v>
          </cell>
        </row>
        <row r="15">
          <cell r="J15" t="str">
            <v>M</v>
          </cell>
        </row>
        <row r="16">
          <cell r="J16" t="str">
            <v>Kg</v>
          </cell>
        </row>
        <row r="17">
          <cell r="J17" t="str">
            <v>Un</v>
          </cell>
        </row>
      </sheetData>
      <sheetData sheetId="3"/>
      <sheetData sheetId="4"/>
      <sheetData sheetId="5"/>
      <sheetData sheetId="6"/>
      <sheetData sheetId="7"/>
      <sheetData sheetId="8"/>
      <sheetData sheetId="9"/>
      <sheetData sheetId="10"/>
      <sheetData sheetId="11"/>
    </sheetDataSet>
  </externalBook>
</externalLink>
</file>

<file path=xl/externalLinks/externalLink2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2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ACCIDENTALIDAD"/>
      <sheetName val="ACC.EJECUTIVO"/>
      <sheetName val="ACC.EJECUTIVO-OCT-02"/>
      <sheetName val="EJEC-AGO-2002"/>
      <sheetName val="TABLA"/>
      <sheetName val="Hoja3"/>
    </sheetNames>
    <sheetDataSet>
      <sheetData sheetId="0" refreshError="1">
        <row r="2">
          <cell r="H2" t="str">
            <v>Briceño - "T" de Nemocón</v>
          </cell>
        </row>
        <row r="3">
          <cell r="H3" t="str">
            <v>Briceño - Chocontá</v>
          </cell>
        </row>
        <row r="4">
          <cell r="H4" t="str">
            <v>Chocontá - Guateque</v>
          </cell>
        </row>
        <row r="5">
          <cell r="H5" t="str">
            <v>Sisga - Brisas</v>
          </cell>
        </row>
        <row r="6">
          <cell r="H6" t="str">
            <v>Zipaquirá - Ubaté</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COMBUSTIBLE"/>
      <sheetName val="relacion de equipo"/>
      <sheetName val="CUADRILLAS"/>
      <sheetName val="PRESTACIONES"/>
      <sheetName val="ANALISIS"/>
      <sheetName val="PRES OSW"/>
    </sheetNames>
    <sheetDataSet>
      <sheetData sheetId="0"/>
      <sheetData sheetId="1"/>
      <sheetData sheetId="2"/>
      <sheetData sheetId="3">
        <row r="17">
          <cell r="D17">
            <v>134300</v>
          </cell>
        </row>
      </sheetData>
      <sheetData sheetId="4"/>
      <sheetData sheetId="5"/>
      <sheetData sheetId="6"/>
    </sheetDataSet>
  </externalBook>
</externalLink>
</file>

<file path=xl/externalLinks/externalLink2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2"/>
      <sheetName val="resultados"/>
      <sheetName val="ANEXO 4"/>
      <sheetName val="ANEXO 4 (2)"/>
      <sheetName val="ANEXO 4 (3)"/>
      <sheetName val="ANEXO 4 (4)"/>
      <sheetName val="ANEXO 5 "/>
      <sheetName val="EQUIPO-IDU"/>
      <sheetName val="CANTIDADES"/>
      <sheetName val="ANEXO 2"/>
      <sheetName val="ANEXO 7"/>
      <sheetName val="1.1"/>
      <sheetName val="2.1"/>
      <sheetName val="2.2"/>
      <sheetName val="2.3"/>
      <sheetName val="2.4"/>
      <sheetName val="2.5"/>
      <sheetName val="3.1"/>
      <sheetName val="3.2"/>
      <sheetName val="3.3"/>
      <sheetName val="3.4"/>
      <sheetName val="4.1"/>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4_2"/>
      <sheetName val="ANEXO_4"/>
      <sheetName val="ANEXO_4_(2)"/>
      <sheetName val="ANEXO_4_(3)"/>
      <sheetName val="ANEXO_4_(4)"/>
      <sheetName val="ANEXO_5_"/>
      <sheetName val="ANEXO_2"/>
      <sheetName val="ANEXO_7"/>
      <sheetName val="1_1"/>
      <sheetName val="2_1"/>
      <sheetName val="2_2"/>
      <sheetName val="2_3"/>
      <sheetName val="2_4"/>
      <sheetName val="2_5"/>
      <sheetName val="3_1"/>
      <sheetName val="3_2"/>
      <sheetName val="3_3"/>
      <sheetName val="3_4"/>
      <sheetName val="4_1"/>
      <sheetName val="4_3"/>
      <sheetName val="4_4"/>
      <sheetName val="4_5"/>
      <sheetName val="4_6"/>
      <sheetName val="4_7"/>
      <sheetName val="4_8"/>
      <sheetName val="5_1"/>
      <sheetName val="5_2"/>
      <sheetName val="5_3"/>
      <sheetName val="6_1"/>
      <sheetName val="6_2"/>
      <sheetName val="7_1"/>
      <sheetName val="7_2"/>
      <sheetName val="8_1"/>
      <sheetName val="8_2"/>
      <sheetName val="8_3"/>
      <sheetName val="8_4"/>
      <sheetName val="8_5"/>
      <sheetName val="9_1"/>
      <sheetName val="10_1"/>
      <sheetName val="10_2"/>
      <sheetName val="11_1"/>
      <sheetName val="11_2"/>
      <sheetName val="11_3"/>
      <sheetName val="11_4"/>
      <sheetName val="11_5"/>
      <sheetName val="4_21"/>
      <sheetName val="ANEXO_41"/>
      <sheetName val="ANEXO_4_(2)1"/>
      <sheetName val="ANEXO_4_(3)1"/>
      <sheetName val="ANEXO_4_(4)1"/>
      <sheetName val="ANEXO_5_1"/>
      <sheetName val="ANEXO_21"/>
      <sheetName val="ANEXO_71"/>
      <sheetName val="1_11"/>
      <sheetName val="2_11"/>
      <sheetName val="2_21"/>
      <sheetName val="2_31"/>
      <sheetName val="2_41"/>
      <sheetName val="2_51"/>
      <sheetName val="3_11"/>
      <sheetName val="3_21"/>
      <sheetName val="3_31"/>
      <sheetName val="3_41"/>
      <sheetName val="4_11"/>
      <sheetName val="4_31"/>
      <sheetName val="4_41"/>
      <sheetName val="4_51"/>
      <sheetName val="4_61"/>
      <sheetName val="4_71"/>
      <sheetName val="4_81"/>
      <sheetName val="5_11"/>
      <sheetName val="5_21"/>
      <sheetName val="5_31"/>
      <sheetName val="6_11"/>
      <sheetName val="6_21"/>
      <sheetName val="7_11"/>
      <sheetName val="7_21"/>
      <sheetName val="8_11"/>
      <sheetName val="8_21"/>
      <sheetName val="8_31"/>
      <sheetName val="8_41"/>
      <sheetName val="8_51"/>
      <sheetName val="9_11"/>
      <sheetName val="10_11"/>
      <sheetName val="10_21"/>
      <sheetName val="11_11"/>
      <sheetName val="11_21"/>
      <sheetName val="11_31"/>
      <sheetName val="11_41"/>
      <sheetName val="11_51"/>
      <sheetName val="4_22"/>
      <sheetName val="ANEXO_42"/>
      <sheetName val="ANEXO_4_(2)2"/>
      <sheetName val="ANEXO_4_(3)2"/>
      <sheetName val="ANEXO_4_(4)2"/>
      <sheetName val="ANEXO_5_2"/>
      <sheetName val="ANEXO_22"/>
      <sheetName val="ANEXO_72"/>
      <sheetName val="1_12"/>
      <sheetName val="2_12"/>
      <sheetName val="2_22"/>
      <sheetName val="2_32"/>
      <sheetName val="2_42"/>
      <sheetName val="2_52"/>
      <sheetName val="3_12"/>
      <sheetName val="3_22"/>
      <sheetName val="3_32"/>
      <sheetName val="3_42"/>
      <sheetName val="4_12"/>
      <sheetName val="4_32"/>
      <sheetName val="4_42"/>
      <sheetName val="4_52"/>
      <sheetName val="4_62"/>
      <sheetName val="4_72"/>
      <sheetName val="4_82"/>
      <sheetName val="5_12"/>
      <sheetName val="5_22"/>
      <sheetName val="5_32"/>
      <sheetName val="6_12"/>
      <sheetName val="6_22"/>
      <sheetName val="7_12"/>
      <sheetName val="7_22"/>
      <sheetName val="8_12"/>
      <sheetName val="8_22"/>
      <sheetName val="8_32"/>
      <sheetName val="8_42"/>
      <sheetName val="8_52"/>
      <sheetName val="9_12"/>
      <sheetName val="10_12"/>
      <sheetName val="10_22"/>
      <sheetName val="11_12"/>
      <sheetName val="11_22"/>
      <sheetName val="11_32"/>
      <sheetName val="11_42"/>
      <sheetName val="11_52"/>
      <sheetName val="4_23"/>
      <sheetName val="ANEXO_43"/>
      <sheetName val="ANEXO_4_(2)3"/>
      <sheetName val="ANEXO_4_(3)3"/>
      <sheetName val="ANEXO_4_(4)3"/>
      <sheetName val="ANEXO_5_3"/>
      <sheetName val="ANEXO_23"/>
      <sheetName val="ANEXO_73"/>
      <sheetName val="1_13"/>
      <sheetName val="2_13"/>
      <sheetName val="2_23"/>
      <sheetName val="2_33"/>
      <sheetName val="2_43"/>
      <sheetName val="2_53"/>
      <sheetName val="3_13"/>
      <sheetName val="3_23"/>
      <sheetName val="3_33"/>
      <sheetName val="3_43"/>
      <sheetName val="4_13"/>
      <sheetName val="4_33"/>
      <sheetName val="4_43"/>
      <sheetName val="4_53"/>
      <sheetName val="4_63"/>
      <sheetName val="4_73"/>
      <sheetName val="4_83"/>
      <sheetName val="5_13"/>
      <sheetName val="5_23"/>
      <sheetName val="5_33"/>
      <sheetName val="6_13"/>
      <sheetName val="6_23"/>
      <sheetName val="7_13"/>
      <sheetName val="7_23"/>
      <sheetName val="8_13"/>
      <sheetName val="8_23"/>
      <sheetName val="8_33"/>
      <sheetName val="8_43"/>
      <sheetName val="8_53"/>
      <sheetName val="9_13"/>
      <sheetName val="10_13"/>
      <sheetName val="10_23"/>
      <sheetName val="11_13"/>
      <sheetName val="11_23"/>
      <sheetName val="11_33"/>
      <sheetName val="11_43"/>
      <sheetName val="11_53"/>
      <sheetName val="4_24"/>
      <sheetName val="ANEXO_44"/>
      <sheetName val="ANEXO_4_(2)4"/>
      <sheetName val="ANEXO_4_(3)4"/>
      <sheetName val="ANEXO_4_(4)4"/>
      <sheetName val="ANEXO_5_4"/>
      <sheetName val="ANEXO_24"/>
      <sheetName val="ANEXO_74"/>
      <sheetName val="1_14"/>
      <sheetName val="2_14"/>
      <sheetName val="2_24"/>
      <sheetName val="2_34"/>
      <sheetName val="2_44"/>
      <sheetName val="2_54"/>
      <sheetName val="3_14"/>
      <sheetName val="3_24"/>
      <sheetName val="3_34"/>
      <sheetName val="3_44"/>
      <sheetName val="4_14"/>
      <sheetName val="4_34"/>
      <sheetName val="4_44"/>
      <sheetName val="4_54"/>
      <sheetName val="4_64"/>
      <sheetName val="4_74"/>
      <sheetName val="4_84"/>
      <sheetName val="5_14"/>
      <sheetName val="5_24"/>
      <sheetName val="5_34"/>
      <sheetName val="6_14"/>
      <sheetName val="6_24"/>
      <sheetName val="7_14"/>
      <sheetName val="7_24"/>
      <sheetName val="8_14"/>
      <sheetName val="8_24"/>
      <sheetName val="8_34"/>
      <sheetName val="8_44"/>
      <sheetName val="8_54"/>
      <sheetName val="9_14"/>
      <sheetName val="10_14"/>
      <sheetName val="10_24"/>
      <sheetName val="11_14"/>
      <sheetName val="11_24"/>
      <sheetName val="11_34"/>
      <sheetName val="11_44"/>
      <sheetName val="11_54"/>
      <sheetName val="4_25"/>
      <sheetName val="ANEXO_45"/>
      <sheetName val="ANEXO_4_(2)5"/>
      <sheetName val="ANEXO_4_(3)5"/>
      <sheetName val="ANEXO_4_(4)5"/>
      <sheetName val="ANEXO_5_5"/>
      <sheetName val="ANEXO_25"/>
      <sheetName val="ANEXO_75"/>
      <sheetName val="1_15"/>
      <sheetName val="2_15"/>
      <sheetName val="2_25"/>
      <sheetName val="2_35"/>
      <sheetName val="2_45"/>
      <sheetName val="2_55"/>
      <sheetName val="3_15"/>
      <sheetName val="3_25"/>
      <sheetName val="3_35"/>
      <sheetName val="3_45"/>
      <sheetName val="4_15"/>
      <sheetName val="4_35"/>
      <sheetName val="4_45"/>
      <sheetName val="4_55"/>
      <sheetName val="4_65"/>
      <sheetName val="4_75"/>
      <sheetName val="4_85"/>
      <sheetName val="5_15"/>
      <sheetName val="5_25"/>
      <sheetName val="5_35"/>
      <sheetName val="6_15"/>
      <sheetName val="6_25"/>
      <sheetName val="7_15"/>
      <sheetName val="7_25"/>
      <sheetName val="8_15"/>
      <sheetName val="8_25"/>
      <sheetName val="8_35"/>
      <sheetName val="8_45"/>
      <sheetName val="8_55"/>
      <sheetName val="9_15"/>
      <sheetName val="10_15"/>
      <sheetName val="10_25"/>
      <sheetName val="11_15"/>
      <sheetName val="11_25"/>
      <sheetName val="11_35"/>
      <sheetName val="11_45"/>
      <sheetName val="11_55"/>
      <sheetName val="4_28"/>
      <sheetName val="ANEXO_48"/>
      <sheetName val="ANEXO_4_(2)8"/>
      <sheetName val="ANEXO_4_(3)8"/>
      <sheetName val="ANEXO_4_(4)8"/>
      <sheetName val="ANEXO_5_8"/>
      <sheetName val="ANEXO_28"/>
      <sheetName val="ANEXO_78"/>
      <sheetName val="1_18"/>
      <sheetName val="2_18"/>
      <sheetName val="2_28"/>
      <sheetName val="2_38"/>
      <sheetName val="2_48"/>
      <sheetName val="2_58"/>
      <sheetName val="3_18"/>
      <sheetName val="3_28"/>
      <sheetName val="3_38"/>
      <sheetName val="3_48"/>
      <sheetName val="4_18"/>
      <sheetName val="4_38"/>
      <sheetName val="4_48"/>
      <sheetName val="4_58"/>
      <sheetName val="4_68"/>
      <sheetName val="4_78"/>
      <sheetName val="4_88"/>
      <sheetName val="5_18"/>
      <sheetName val="5_28"/>
      <sheetName val="5_38"/>
      <sheetName val="6_18"/>
      <sheetName val="6_28"/>
      <sheetName val="7_18"/>
      <sheetName val="7_28"/>
      <sheetName val="8_18"/>
      <sheetName val="8_28"/>
      <sheetName val="8_38"/>
      <sheetName val="8_48"/>
      <sheetName val="8_58"/>
      <sheetName val="9_18"/>
      <sheetName val="10_18"/>
      <sheetName val="10_28"/>
      <sheetName val="11_18"/>
      <sheetName val="11_28"/>
      <sheetName val="11_38"/>
      <sheetName val="11_48"/>
      <sheetName val="11_58"/>
      <sheetName val="4_26"/>
      <sheetName val="ANEXO_46"/>
      <sheetName val="ANEXO_4_(2)6"/>
      <sheetName val="ANEXO_4_(3)6"/>
      <sheetName val="ANEXO_4_(4)6"/>
      <sheetName val="ANEXO_5_6"/>
      <sheetName val="ANEXO_26"/>
      <sheetName val="ANEXO_76"/>
      <sheetName val="1_16"/>
      <sheetName val="2_16"/>
      <sheetName val="2_26"/>
      <sheetName val="2_36"/>
      <sheetName val="2_46"/>
      <sheetName val="2_56"/>
      <sheetName val="3_16"/>
      <sheetName val="3_26"/>
      <sheetName val="3_36"/>
      <sheetName val="3_46"/>
      <sheetName val="4_16"/>
      <sheetName val="4_36"/>
      <sheetName val="4_46"/>
      <sheetName val="4_56"/>
      <sheetName val="4_66"/>
      <sheetName val="4_76"/>
      <sheetName val="4_86"/>
      <sheetName val="5_16"/>
      <sheetName val="5_26"/>
      <sheetName val="5_36"/>
      <sheetName val="6_16"/>
      <sheetName val="6_26"/>
      <sheetName val="7_16"/>
      <sheetName val="7_26"/>
      <sheetName val="8_16"/>
      <sheetName val="8_26"/>
      <sheetName val="8_36"/>
      <sheetName val="8_46"/>
      <sheetName val="8_56"/>
      <sheetName val="9_16"/>
      <sheetName val="10_16"/>
      <sheetName val="10_26"/>
      <sheetName val="11_16"/>
      <sheetName val="11_26"/>
      <sheetName val="11_36"/>
      <sheetName val="11_46"/>
      <sheetName val="11_56"/>
      <sheetName val="4_27"/>
      <sheetName val="ANEXO_47"/>
      <sheetName val="ANEXO_4_(2)7"/>
      <sheetName val="ANEXO_4_(3)7"/>
      <sheetName val="ANEXO_4_(4)7"/>
      <sheetName val="ANEXO_5_7"/>
      <sheetName val="ANEXO_27"/>
      <sheetName val="ANEXO_77"/>
      <sheetName val="1_17"/>
      <sheetName val="2_17"/>
      <sheetName val="2_27"/>
      <sheetName val="2_37"/>
      <sheetName val="2_47"/>
      <sheetName val="2_57"/>
      <sheetName val="3_17"/>
      <sheetName val="3_27"/>
      <sheetName val="3_37"/>
      <sheetName val="3_47"/>
      <sheetName val="4_17"/>
      <sheetName val="4_37"/>
      <sheetName val="4_47"/>
      <sheetName val="4_57"/>
      <sheetName val="4_67"/>
      <sheetName val="4_77"/>
      <sheetName val="4_87"/>
      <sheetName val="5_17"/>
      <sheetName val="5_27"/>
      <sheetName val="5_37"/>
      <sheetName val="6_17"/>
      <sheetName val="6_27"/>
      <sheetName val="7_17"/>
      <sheetName val="7_27"/>
      <sheetName val="8_17"/>
      <sheetName val="8_27"/>
      <sheetName val="8_37"/>
      <sheetName val="8_47"/>
      <sheetName val="8_57"/>
      <sheetName val="9_17"/>
      <sheetName val="10_17"/>
      <sheetName val="10_27"/>
      <sheetName val="11_17"/>
      <sheetName val="11_27"/>
      <sheetName val="11_37"/>
      <sheetName val="11_47"/>
      <sheetName val="11_57"/>
    </sheetNames>
    <sheetDataSet>
      <sheetData sheetId="0">
        <row r="38">
          <cell r="B38">
            <v>15555.555555555555</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ow r="38">
          <cell r="B38">
            <v>15555.555555555555</v>
          </cell>
        </row>
      </sheetData>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row r="38">
          <cell r="B38">
            <v>15555.555555555555</v>
          </cell>
        </row>
      </sheetData>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row r="38">
          <cell r="B38">
            <v>15555.555555555555</v>
          </cell>
        </row>
      </sheetData>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Set>
  </externalBook>
</externalLink>
</file>

<file path=xl/externalLinks/externalLink2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BALANCE"/>
      <sheetName val="A.U "/>
      <sheetName val="F.P.S"/>
      <sheetName val="CUADRILLAS"/>
      <sheetName val="CRONOGRAMA"/>
      <sheetName val="A.P.U."/>
      <sheetName val="A.P.A."/>
      <sheetName val="CANTIDADES"/>
      <sheetName val="INVERSION AMBIENTAL no aplica"/>
      <sheetName val="MATERIALES"/>
      <sheetName val="Hoja1"/>
      <sheetName val="Hoja2"/>
      <sheetName val="interruptor"/>
      <sheetName val="tomas doble"/>
      <sheetName val="bombilla"/>
      <sheetName val="acometida"/>
      <sheetName val="pasamano"/>
      <sheetName val="Hoja9"/>
      <sheetName val="Hoja10"/>
      <sheetName val="cubierta"/>
      <sheetName val="Hoja3"/>
    </sheetNames>
    <sheetDataSet>
      <sheetData sheetId="0"/>
      <sheetData sheetId="1"/>
      <sheetData sheetId="2"/>
      <sheetData sheetId="3"/>
      <sheetData sheetId="4"/>
      <sheetData sheetId="5"/>
      <sheetData sheetId="6">
        <row r="731">
          <cell r="I731">
            <v>68844</v>
          </cell>
        </row>
        <row r="1626">
          <cell r="I1626" t="e">
            <v>#DIV/0!</v>
          </cell>
        </row>
        <row r="1675">
          <cell r="I1675">
            <v>8446</v>
          </cell>
        </row>
        <row r="1724">
          <cell r="I1724">
            <v>22640</v>
          </cell>
        </row>
        <row r="1774">
          <cell r="I1774">
            <v>34132</v>
          </cell>
        </row>
        <row r="1826">
          <cell r="I1826">
            <v>25851</v>
          </cell>
        </row>
        <row r="1876">
          <cell r="I1876">
            <v>36246</v>
          </cell>
        </row>
        <row r="1926">
          <cell r="I1926">
            <v>521900</v>
          </cell>
        </row>
        <row r="1975">
          <cell r="I1975">
            <v>36246</v>
          </cell>
        </row>
        <row r="2024">
          <cell r="I2024">
            <v>155150</v>
          </cell>
        </row>
        <row r="2072">
          <cell r="I2072">
            <v>615030</v>
          </cell>
        </row>
        <row r="2121">
          <cell r="I2121">
            <v>276620</v>
          </cell>
        </row>
        <row r="2171">
          <cell r="I2171">
            <v>25690</v>
          </cell>
        </row>
        <row r="2222">
          <cell r="I2222">
            <v>12156</v>
          </cell>
        </row>
        <row r="2274">
          <cell r="I2274">
            <v>13571</v>
          </cell>
        </row>
        <row r="2327">
          <cell r="I2327">
            <v>27349</v>
          </cell>
        </row>
        <row r="2380">
          <cell r="I2380">
            <v>20734</v>
          </cell>
        </row>
        <row r="2428">
          <cell r="I2428">
            <v>658770</v>
          </cell>
        </row>
        <row r="2475">
          <cell r="I2475">
            <v>426195</v>
          </cell>
        </row>
        <row r="2522">
          <cell r="I2522">
            <v>101348</v>
          </cell>
        </row>
        <row r="2569">
          <cell r="I2569">
            <v>250635</v>
          </cell>
        </row>
        <row r="2616">
          <cell r="I2616">
            <v>526680</v>
          </cell>
        </row>
        <row r="2663">
          <cell r="I2663">
            <v>1737540</v>
          </cell>
        </row>
        <row r="2712">
          <cell r="I2712">
            <v>92628</v>
          </cell>
        </row>
        <row r="2808">
          <cell r="I2808">
            <v>49785</v>
          </cell>
        </row>
        <row r="2859">
          <cell r="I2859">
            <v>83100</v>
          </cell>
        </row>
        <row r="2903">
          <cell r="I2903">
            <v>94001</v>
          </cell>
        </row>
        <row r="2952">
          <cell r="I2952">
            <v>854725</v>
          </cell>
        </row>
        <row r="3000">
          <cell r="I3000">
            <v>894580</v>
          </cell>
        </row>
        <row r="3050">
          <cell r="I3050">
            <v>888898.14</v>
          </cell>
        </row>
        <row r="3099">
          <cell r="I3099">
            <v>897892</v>
          </cell>
        </row>
        <row r="3147">
          <cell r="I3147">
            <v>856301.14</v>
          </cell>
        </row>
        <row r="3195">
          <cell r="I3195">
            <v>260849</v>
          </cell>
        </row>
        <row r="3244">
          <cell r="I3244">
            <v>806050</v>
          </cell>
        </row>
        <row r="3293">
          <cell r="I3293">
            <v>861783</v>
          </cell>
        </row>
        <row r="3341">
          <cell r="I3341">
            <v>23117</v>
          </cell>
        </row>
        <row r="3386">
          <cell r="I3386">
            <v>13545</v>
          </cell>
        </row>
        <row r="3433">
          <cell r="I3433">
            <v>512261</v>
          </cell>
        </row>
        <row r="3482">
          <cell r="I3482">
            <v>12083.4</v>
          </cell>
        </row>
        <row r="3532">
          <cell r="I3532">
            <v>6186</v>
          </cell>
        </row>
        <row r="3581">
          <cell r="I3581">
            <v>23982</v>
          </cell>
        </row>
        <row r="3631">
          <cell r="I3631">
            <v>5138</v>
          </cell>
        </row>
        <row r="3680">
          <cell r="I3680">
            <v>27942</v>
          </cell>
        </row>
        <row r="3729">
          <cell r="I3729">
            <v>170279</v>
          </cell>
        </row>
        <row r="3778">
          <cell r="I3778">
            <v>291480</v>
          </cell>
        </row>
        <row r="3826">
          <cell r="I3826">
            <v>129801</v>
          </cell>
        </row>
        <row r="3875">
          <cell r="I3875">
            <v>805993</v>
          </cell>
        </row>
        <row r="3923">
          <cell r="I3923">
            <v>850066</v>
          </cell>
        </row>
        <row r="4018">
          <cell r="I4018">
            <v>63396</v>
          </cell>
        </row>
        <row r="4066">
          <cell r="I4066">
            <v>817122</v>
          </cell>
        </row>
        <row r="4112">
          <cell r="I4112">
            <v>52673</v>
          </cell>
        </row>
        <row r="4158">
          <cell r="I4158">
            <v>90437</v>
          </cell>
        </row>
        <row r="4208">
          <cell r="I4208">
            <v>481500</v>
          </cell>
        </row>
        <row r="4258">
          <cell r="I4258">
            <v>686950</v>
          </cell>
        </row>
        <row r="4307">
          <cell r="I4307">
            <v>1927800</v>
          </cell>
        </row>
        <row r="4349">
          <cell r="I4349">
            <v>451200</v>
          </cell>
        </row>
        <row r="4398">
          <cell r="I4398">
            <v>1154957</v>
          </cell>
        </row>
        <row r="4447">
          <cell r="I4447">
            <v>324457</v>
          </cell>
        </row>
        <row r="4494">
          <cell r="I4494">
            <v>30387</v>
          </cell>
        </row>
        <row r="4544">
          <cell r="I4544">
            <v>13444</v>
          </cell>
        </row>
        <row r="4592">
          <cell r="I4592">
            <v>29988</v>
          </cell>
        </row>
        <row r="4641">
          <cell r="I4641">
            <v>661290</v>
          </cell>
        </row>
        <row r="4692">
          <cell r="I4692">
            <v>854393</v>
          </cell>
        </row>
        <row r="4741">
          <cell r="I4741">
            <v>4056</v>
          </cell>
        </row>
        <row r="4794">
          <cell r="I4794">
            <v>523062</v>
          </cell>
        </row>
        <row r="4843">
          <cell r="I4843">
            <v>3754</v>
          </cell>
        </row>
        <row r="4894">
          <cell r="I4894">
            <v>46527</v>
          </cell>
        </row>
        <row r="4948">
          <cell r="I4948">
            <v>73495</v>
          </cell>
        </row>
        <row r="4982">
          <cell r="I4982">
            <v>10836</v>
          </cell>
        </row>
        <row r="5030">
          <cell r="I5030">
            <v>12040</v>
          </cell>
        </row>
        <row r="5071">
          <cell r="I5071">
            <v>631800</v>
          </cell>
        </row>
        <row r="5112">
          <cell r="I5112">
            <v>261720</v>
          </cell>
        </row>
        <row r="5161">
          <cell r="I5161">
            <v>24080</v>
          </cell>
        </row>
        <row r="5210">
          <cell r="I5210">
            <v>19520</v>
          </cell>
        </row>
        <row r="5260">
          <cell r="I5260">
            <v>36254</v>
          </cell>
        </row>
        <row r="5305">
          <cell r="I5305">
            <v>45787</v>
          </cell>
        </row>
        <row r="5354">
          <cell r="I5354">
            <v>876866.66666666674</v>
          </cell>
        </row>
        <row r="5395">
          <cell r="I5395">
            <v>10836</v>
          </cell>
        </row>
        <row r="5446">
          <cell r="I5446">
            <v>50615</v>
          </cell>
        </row>
        <row r="5495">
          <cell r="I5495">
            <v>34343.4</v>
          </cell>
        </row>
        <row r="5542">
          <cell r="I5542">
            <v>73878</v>
          </cell>
        </row>
        <row r="5589">
          <cell r="I5589">
            <v>533400</v>
          </cell>
        </row>
        <row r="5638">
          <cell r="I5638">
            <v>157725</v>
          </cell>
        </row>
        <row r="5687">
          <cell r="I5687">
            <v>37508.142857142855</v>
          </cell>
        </row>
        <row r="5735">
          <cell r="I5735">
            <v>74090</v>
          </cell>
        </row>
        <row r="5785">
          <cell r="I5785">
            <v>89831</v>
          </cell>
        </row>
        <row r="5884">
          <cell r="I5884">
            <v>642390</v>
          </cell>
        </row>
        <row r="5933">
          <cell r="I5933">
            <v>12054</v>
          </cell>
        </row>
        <row r="5989">
          <cell r="I5989">
            <v>445956</v>
          </cell>
        </row>
        <row r="6031">
          <cell r="I6031">
            <v>619945</v>
          </cell>
        </row>
        <row r="6086">
          <cell r="I6086">
            <v>8344560</v>
          </cell>
        </row>
        <row r="6133">
          <cell r="I6133">
            <v>18326</v>
          </cell>
        </row>
        <row r="6172">
          <cell r="I6172">
            <v>65478</v>
          </cell>
        </row>
        <row r="6269">
          <cell r="I6269">
            <v>39819</v>
          </cell>
        </row>
        <row r="6325">
          <cell r="I6325">
            <v>444780</v>
          </cell>
        </row>
        <row r="6364">
          <cell r="I6364">
            <v>43090</v>
          </cell>
        </row>
        <row r="6413">
          <cell r="I6413">
            <v>565386</v>
          </cell>
        </row>
        <row r="6462">
          <cell r="I6462">
            <v>223180</v>
          </cell>
        </row>
        <row r="6512">
          <cell r="I6512">
            <v>208635</v>
          </cell>
        </row>
        <row r="6561">
          <cell r="I6561">
            <v>73249</v>
          </cell>
        </row>
        <row r="6611">
          <cell r="I6611">
            <v>294579</v>
          </cell>
        </row>
        <row r="6658">
          <cell r="I6658">
            <v>33478</v>
          </cell>
        </row>
        <row r="6704">
          <cell r="I6704">
            <v>939120</v>
          </cell>
        </row>
        <row r="6750">
          <cell r="I6750">
            <v>13545</v>
          </cell>
        </row>
        <row r="6797">
          <cell r="I6797">
            <v>1129800</v>
          </cell>
        </row>
        <row r="6846">
          <cell r="I6846">
            <v>839331</v>
          </cell>
        </row>
        <row r="6945">
          <cell r="I6945">
            <v>25465</v>
          </cell>
        </row>
        <row r="6995">
          <cell r="I6995">
            <v>970043</v>
          </cell>
        </row>
      </sheetData>
      <sheetData sheetId="7">
        <row r="136">
          <cell r="I136">
            <v>429834</v>
          </cell>
        </row>
      </sheetData>
      <sheetData sheetId="8">
        <row r="49">
          <cell r="G49">
            <v>1.4039999999999999</v>
          </cell>
        </row>
        <row r="56">
          <cell r="G56">
            <v>0.83200000000000007</v>
          </cell>
        </row>
        <row r="78">
          <cell r="G78">
            <v>60.46</v>
          </cell>
        </row>
        <row r="89">
          <cell r="G89">
            <v>33</v>
          </cell>
        </row>
        <row r="98">
          <cell r="E98">
            <v>81.547999999999988</v>
          </cell>
        </row>
        <row r="105">
          <cell r="E105">
            <v>185.08600000000001</v>
          </cell>
        </row>
        <row r="114">
          <cell r="B114">
            <v>17.099999999999998</v>
          </cell>
        </row>
        <row r="115">
          <cell r="B115">
            <v>4.5599999999999996</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J247"/>
  <sheetViews>
    <sheetView view="pageBreakPreview" topLeftCell="A22" zoomScaleNormal="100" zoomScaleSheetLayoutView="100" workbookViewId="0">
      <selection activeCell="B38" sqref="B38"/>
    </sheetView>
  </sheetViews>
  <sheetFormatPr baseColWidth="10" defaultColWidth="10.7109375" defaultRowHeight="15" x14ac:dyDescent="0.2"/>
  <cols>
    <col min="1" max="1" width="8.7109375" style="164" bestFit="1" customWidth="1"/>
    <col min="2" max="2" width="58" style="160" customWidth="1"/>
    <col min="3" max="3" width="12.7109375" style="164" customWidth="1"/>
    <col min="4" max="4" width="14.28515625" style="161" customWidth="1"/>
    <col min="5" max="5" width="23.140625" style="184" customWidth="1"/>
    <col min="6" max="6" width="22.28515625" style="163" customWidth="1"/>
    <col min="7" max="7" width="13.7109375" style="164" customWidth="1"/>
    <col min="8" max="8" width="13.140625" style="164" customWidth="1"/>
    <col min="9" max="9" width="12.5703125" style="164" customWidth="1"/>
    <col min="10" max="10" width="14.5703125" style="164" customWidth="1"/>
    <col min="11" max="11" width="17.42578125" style="164" customWidth="1"/>
    <col min="12" max="12" width="4.5703125" style="164" customWidth="1"/>
    <col min="13" max="13" width="6.85546875" style="164" customWidth="1"/>
    <col min="14" max="14" width="2.7109375" style="164" customWidth="1"/>
    <col min="15" max="15" width="4.28515625" style="164" customWidth="1"/>
    <col min="16" max="16" width="5.42578125" style="164" customWidth="1"/>
    <col min="17" max="17" width="5" style="164" customWidth="1"/>
    <col min="18" max="18" width="7.140625" style="164" customWidth="1"/>
    <col min="19" max="256" width="11.42578125" style="164"/>
    <col min="257" max="257" width="8.7109375" style="164" bestFit="1" customWidth="1"/>
    <col min="258" max="258" width="58" style="164" customWidth="1"/>
    <col min="259" max="260" width="12.7109375" style="164" customWidth="1"/>
    <col min="261" max="261" width="20.28515625" style="164" customWidth="1"/>
    <col min="262" max="262" width="18.28515625" style="164" customWidth="1"/>
    <col min="263" max="263" width="13.7109375" style="164" customWidth="1"/>
    <col min="264" max="264" width="13.140625" style="164" customWidth="1"/>
    <col min="265" max="265" width="12.5703125" style="164" customWidth="1"/>
    <col min="266" max="266" width="14.5703125" style="164" customWidth="1"/>
    <col min="267" max="267" width="17.42578125" style="164" customWidth="1"/>
    <col min="268" max="268" width="4.5703125" style="164" customWidth="1"/>
    <col min="269" max="269" width="6.85546875" style="164" customWidth="1"/>
    <col min="270" max="270" width="2.7109375" style="164" customWidth="1"/>
    <col min="271" max="271" width="4.28515625" style="164" customWidth="1"/>
    <col min="272" max="272" width="5.42578125" style="164" customWidth="1"/>
    <col min="273" max="273" width="5" style="164" customWidth="1"/>
    <col min="274" max="274" width="7.140625" style="164" customWidth="1"/>
    <col min="275" max="512" width="11.42578125" style="164"/>
    <col min="513" max="513" width="8.7109375" style="164" bestFit="1" customWidth="1"/>
    <col min="514" max="514" width="58" style="164" customWidth="1"/>
    <col min="515" max="516" width="12.7109375" style="164" customWidth="1"/>
    <col min="517" max="517" width="20.28515625" style="164" customWidth="1"/>
    <col min="518" max="518" width="18.28515625" style="164" customWidth="1"/>
    <col min="519" max="519" width="13.7109375" style="164" customWidth="1"/>
    <col min="520" max="520" width="13.140625" style="164" customWidth="1"/>
    <col min="521" max="521" width="12.5703125" style="164" customWidth="1"/>
    <col min="522" max="522" width="14.5703125" style="164" customWidth="1"/>
    <col min="523" max="523" width="17.42578125" style="164" customWidth="1"/>
    <col min="524" max="524" width="4.5703125" style="164" customWidth="1"/>
    <col min="525" max="525" width="6.85546875" style="164" customWidth="1"/>
    <col min="526" max="526" width="2.7109375" style="164" customWidth="1"/>
    <col min="527" max="527" width="4.28515625" style="164" customWidth="1"/>
    <col min="528" max="528" width="5.42578125" style="164" customWidth="1"/>
    <col min="529" max="529" width="5" style="164" customWidth="1"/>
    <col min="530" max="530" width="7.140625" style="164" customWidth="1"/>
    <col min="531" max="768" width="11.42578125" style="164"/>
    <col min="769" max="769" width="8.7109375" style="164" bestFit="1" customWidth="1"/>
    <col min="770" max="770" width="58" style="164" customWidth="1"/>
    <col min="771" max="772" width="12.7109375" style="164" customWidth="1"/>
    <col min="773" max="773" width="20.28515625" style="164" customWidth="1"/>
    <col min="774" max="774" width="18.28515625" style="164" customWidth="1"/>
    <col min="775" max="775" width="13.7109375" style="164" customWidth="1"/>
    <col min="776" max="776" width="13.140625" style="164" customWidth="1"/>
    <col min="777" max="777" width="12.5703125" style="164" customWidth="1"/>
    <col min="778" max="778" width="14.5703125" style="164" customWidth="1"/>
    <col min="779" max="779" width="17.42578125" style="164" customWidth="1"/>
    <col min="780" max="780" width="4.5703125" style="164" customWidth="1"/>
    <col min="781" max="781" width="6.85546875" style="164" customWidth="1"/>
    <col min="782" max="782" width="2.7109375" style="164" customWidth="1"/>
    <col min="783" max="783" width="4.28515625" style="164" customWidth="1"/>
    <col min="784" max="784" width="5.42578125" style="164" customWidth="1"/>
    <col min="785" max="785" width="5" style="164" customWidth="1"/>
    <col min="786" max="786" width="7.140625" style="164" customWidth="1"/>
    <col min="787" max="1024" width="11.42578125" style="164"/>
    <col min="1025" max="1025" width="8.7109375" style="164" bestFit="1" customWidth="1"/>
    <col min="1026" max="1026" width="58" style="164" customWidth="1"/>
    <col min="1027" max="1028" width="12.7109375" style="164" customWidth="1"/>
    <col min="1029" max="1029" width="20.28515625" style="164" customWidth="1"/>
    <col min="1030" max="1030" width="18.28515625" style="164" customWidth="1"/>
    <col min="1031" max="1031" width="13.7109375" style="164" customWidth="1"/>
    <col min="1032" max="1032" width="13.140625" style="164" customWidth="1"/>
    <col min="1033" max="1033" width="12.5703125" style="164" customWidth="1"/>
    <col min="1034" max="1034" width="14.5703125" style="164" customWidth="1"/>
    <col min="1035" max="1035" width="17.42578125" style="164" customWidth="1"/>
    <col min="1036" max="1036" width="4.5703125" style="164" customWidth="1"/>
    <col min="1037" max="1037" width="6.85546875" style="164" customWidth="1"/>
    <col min="1038" max="1038" width="2.7109375" style="164" customWidth="1"/>
    <col min="1039" max="1039" width="4.28515625" style="164" customWidth="1"/>
    <col min="1040" max="1040" width="5.42578125" style="164" customWidth="1"/>
    <col min="1041" max="1041" width="5" style="164" customWidth="1"/>
    <col min="1042" max="1042" width="7.140625" style="164" customWidth="1"/>
    <col min="1043" max="1280" width="11.42578125" style="164"/>
    <col min="1281" max="1281" width="8.7109375" style="164" bestFit="1" customWidth="1"/>
    <col min="1282" max="1282" width="58" style="164" customWidth="1"/>
    <col min="1283" max="1284" width="12.7109375" style="164" customWidth="1"/>
    <col min="1285" max="1285" width="20.28515625" style="164" customWidth="1"/>
    <col min="1286" max="1286" width="18.28515625" style="164" customWidth="1"/>
    <col min="1287" max="1287" width="13.7109375" style="164" customWidth="1"/>
    <col min="1288" max="1288" width="13.140625" style="164" customWidth="1"/>
    <col min="1289" max="1289" width="12.5703125" style="164" customWidth="1"/>
    <col min="1290" max="1290" width="14.5703125" style="164" customWidth="1"/>
    <col min="1291" max="1291" width="17.42578125" style="164" customWidth="1"/>
    <col min="1292" max="1292" width="4.5703125" style="164" customWidth="1"/>
    <col min="1293" max="1293" width="6.85546875" style="164" customWidth="1"/>
    <col min="1294" max="1294" width="2.7109375" style="164" customWidth="1"/>
    <col min="1295" max="1295" width="4.28515625" style="164" customWidth="1"/>
    <col min="1296" max="1296" width="5.42578125" style="164" customWidth="1"/>
    <col min="1297" max="1297" width="5" style="164" customWidth="1"/>
    <col min="1298" max="1298" width="7.140625" style="164" customWidth="1"/>
    <col min="1299" max="1536" width="11.42578125" style="164"/>
    <col min="1537" max="1537" width="8.7109375" style="164" bestFit="1" customWidth="1"/>
    <col min="1538" max="1538" width="58" style="164" customWidth="1"/>
    <col min="1539" max="1540" width="12.7109375" style="164" customWidth="1"/>
    <col min="1541" max="1541" width="20.28515625" style="164" customWidth="1"/>
    <col min="1542" max="1542" width="18.28515625" style="164" customWidth="1"/>
    <col min="1543" max="1543" width="13.7109375" style="164" customWidth="1"/>
    <col min="1544" max="1544" width="13.140625" style="164" customWidth="1"/>
    <col min="1545" max="1545" width="12.5703125" style="164" customWidth="1"/>
    <col min="1546" max="1546" width="14.5703125" style="164" customWidth="1"/>
    <col min="1547" max="1547" width="17.42578125" style="164" customWidth="1"/>
    <col min="1548" max="1548" width="4.5703125" style="164" customWidth="1"/>
    <col min="1549" max="1549" width="6.85546875" style="164" customWidth="1"/>
    <col min="1550" max="1550" width="2.7109375" style="164" customWidth="1"/>
    <col min="1551" max="1551" width="4.28515625" style="164" customWidth="1"/>
    <col min="1552" max="1552" width="5.42578125" style="164" customWidth="1"/>
    <col min="1553" max="1553" width="5" style="164" customWidth="1"/>
    <col min="1554" max="1554" width="7.140625" style="164" customWidth="1"/>
    <col min="1555" max="1792" width="11.42578125" style="164"/>
    <col min="1793" max="1793" width="8.7109375" style="164" bestFit="1" customWidth="1"/>
    <col min="1794" max="1794" width="58" style="164" customWidth="1"/>
    <col min="1795" max="1796" width="12.7109375" style="164" customWidth="1"/>
    <col min="1797" max="1797" width="20.28515625" style="164" customWidth="1"/>
    <col min="1798" max="1798" width="18.28515625" style="164" customWidth="1"/>
    <col min="1799" max="1799" width="13.7109375" style="164" customWidth="1"/>
    <col min="1800" max="1800" width="13.140625" style="164" customWidth="1"/>
    <col min="1801" max="1801" width="12.5703125" style="164" customWidth="1"/>
    <col min="1802" max="1802" width="14.5703125" style="164" customWidth="1"/>
    <col min="1803" max="1803" width="17.42578125" style="164" customWidth="1"/>
    <col min="1804" max="1804" width="4.5703125" style="164" customWidth="1"/>
    <col min="1805" max="1805" width="6.85546875" style="164" customWidth="1"/>
    <col min="1806" max="1806" width="2.7109375" style="164" customWidth="1"/>
    <col min="1807" max="1807" width="4.28515625" style="164" customWidth="1"/>
    <col min="1808" max="1808" width="5.42578125" style="164" customWidth="1"/>
    <col min="1809" max="1809" width="5" style="164" customWidth="1"/>
    <col min="1810" max="1810" width="7.140625" style="164" customWidth="1"/>
    <col min="1811" max="2048" width="11.42578125" style="164"/>
    <col min="2049" max="2049" width="8.7109375" style="164" bestFit="1" customWidth="1"/>
    <col min="2050" max="2050" width="58" style="164" customWidth="1"/>
    <col min="2051" max="2052" width="12.7109375" style="164" customWidth="1"/>
    <col min="2053" max="2053" width="20.28515625" style="164" customWidth="1"/>
    <col min="2054" max="2054" width="18.28515625" style="164" customWidth="1"/>
    <col min="2055" max="2055" width="13.7109375" style="164" customWidth="1"/>
    <col min="2056" max="2056" width="13.140625" style="164" customWidth="1"/>
    <col min="2057" max="2057" width="12.5703125" style="164" customWidth="1"/>
    <col min="2058" max="2058" width="14.5703125" style="164" customWidth="1"/>
    <col min="2059" max="2059" width="17.42578125" style="164" customWidth="1"/>
    <col min="2060" max="2060" width="4.5703125" style="164" customWidth="1"/>
    <col min="2061" max="2061" width="6.85546875" style="164" customWidth="1"/>
    <col min="2062" max="2062" width="2.7109375" style="164" customWidth="1"/>
    <col min="2063" max="2063" width="4.28515625" style="164" customWidth="1"/>
    <col min="2064" max="2064" width="5.42578125" style="164" customWidth="1"/>
    <col min="2065" max="2065" width="5" style="164" customWidth="1"/>
    <col min="2066" max="2066" width="7.140625" style="164" customWidth="1"/>
    <col min="2067" max="2304" width="11.42578125" style="164"/>
    <col min="2305" max="2305" width="8.7109375" style="164" bestFit="1" customWidth="1"/>
    <col min="2306" max="2306" width="58" style="164" customWidth="1"/>
    <col min="2307" max="2308" width="12.7109375" style="164" customWidth="1"/>
    <col min="2309" max="2309" width="20.28515625" style="164" customWidth="1"/>
    <col min="2310" max="2310" width="18.28515625" style="164" customWidth="1"/>
    <col min="2311" max="2311" width="13.7109375" style="164" customWidth="1"/>
    <col min="2312" max="2312" width="13.140625" style="164" customWidth="1"/>
    <col min="2313" max="2313" width="12.5703125" style="164" customWidth="1"/>
    <col min="2314" max="2314" width="14.5703125" style="164" customWidth="1"/>
    <col min="2315" max="2315" width="17.42578125" style="164" customWidth="1"/>
    <col min="2316" max="2316" width="4.5703125" style="164" customWidth="1"/>
    <col min="2317" max="2317" width="6.85546875" style="164" customWidth="1"/>
    <col min="2318" max="2318" width="2.7109375" style="164" customWidth="1"/>
    <col min="2319" max="2319" width="4.28515625" style="164" customWidth="1"/>
    <col min="2320" max="2320" width="5.42578125" style="164" customWidth="1"/>
    <col min="2321" max="2321" width="5" style="164" customWidth="1"/>
    <col min="2322" max="2322" width="7.140625" style="164" customWidth="1"/>
    <col min="2323" max="2560" width="11.42578125" style="164"/>
    <col min="2561" max="2561" width="8.7109375" style="164" bestFit="1" customWidth="1"/>
    <col min="2562" max="2562" width="58" style="164" customWidth="1"/>
    <col min="2563" max="2564" width="12.7109375" style="164" customWidth="1"/>
    <col min="2565" max="2565" width="20.28515625" style="164" customWidth="1"/>
    <col min="2566" max="2566" width="18.28515625" style="164" customWidth="1"/>
    <col min="2567" max="2567" width="13.7109375" style="164" customWidth="1"/>
    <col min="2568" max="2568" width="13.140625" style="164" customWidth="1"/>
    <col min="2569" max="2569" width="12.5703125" style="164" customWidth="1"/>
    <col min="2570" max="2570" width="14.5703125" style="164" customWidth="1"/>
    <col min="2571" max="2571" width="17.42578125" style="164" customWidth="1"/>
    <col min="2572" max="2572" width="4.5703125" style="164" customWidth="1"/>
    <col min="2573" max="2573" width="6.85546875" style="164" customWidth="1"/>
    <col min="2574" max="2574" width="2.7109375" style="164" customWidth="1"/>
    <col min="2575" max="2575" width="4.28515625" style="164" customWidth="1"/>
    <col min="2576" max="2576" width="5.42578125" style="164" customWidth="1"/>
    <col min="2577" max="2577" width="5" style="164" customWidth="1"/>
    <col min="2578" max="2578" width="7.140625" style="164" customWidth="1"/>
    <col min="2579" max="2816" width="11.42578125" style="164"/>
    <col min="2817" max="2817" width="8.7109375" style="164" bestFit="1" customWidth="1"/>
    <col min="2818" max="2818" width="58" style="164" customWidth="1"/>
    <col min="2819" max="2820" width="12.7109375" style="164" customWidth="1"/>
    <col min="2821" max="2821" width="20.28515625" style="164" customWidth="1"/>
    <col min="2822" max="2822" width="18.28515625" style="164" customWidth="1"/>
    <col min="2823" max="2823" width="13.7109375" style="164" customWidth="1"/>
    <col min="2824" max="2824" width="13.140625" style="164" customWidth="1"/>
    <col min="2825" max="2825" width="12.5703125" style="164" customWidth="1"/>
    <col min="2826" max="2826" width="14.5703125" style="164" customWidth="1"/>
    <col min="2827" max="2827" width="17.42578125" style="164" customWidth="1"/>
    <col min="2828" max="2828" width="4.5703125" style="164" customWidth="1"/>
    <col min="2829" max="2829" width="6.85546875" style="164" customWidth="1"/>
    <col min="2830" max="2830" width="2.7109375" style="164" customWidth="1"/>
    <col min="2831" max="2831" width="4.28515625" style="164" customWidth="1"/>
    <col min="2832" max="2832" width="5.42578125" style="164" customWidth="1"/>
    <col min="2833" max="2833" width="5" style="164" customWidth="1"/>
    <col min="2834" max="2834" width="7.140625" style="164" customWidth="1"/>
    <col min="2835" max="3072" width="11.42578125" style="164"/>
    <col min="3073" max="3073" width="8.7109375" style="164" bestFit="1" customWidth="1"/>
    <col min="3074" max="3074" width="58" style="164" customWidth="1"/>
    <col min="3075" max="3076" width="12.7109375" style="164" customWidth="1"/>
    <col min="3077" max="3077" width="20.28515625" style="164" customWidth="1"/>
    <col min="3078" max="3078" width="18.28515625" style="164" customWidth="1"/>
    <col min="3079" max="3079" width="13.7109375" style="164" customWidth="1"/>
    <col min="3080" max="3080" width="13.140625" style="164" customWidth="1"/>
    <col min="3081" max="3081" width="12.5703125" style="164" customWidth="1"/>
    <col min="3082" max="3082" width="14.5703125" style="164" customWidth="1"/>
    <col min="3083" max="3083" width="17.42578125" style="164" customWidth="1"/>
    <col min="3084" max="3084" width="4.5703125" style="164" customWidth="1"/>
    <col min="3085" max="3085" width="6.85546875" style="164" customWidth="1"/>
    <col min="3086" max="3086" width="2.7109375" style="164" customWidth="1"/>
    <col min="3087" max="3087" width="4.28515625" style="164" customWidth="1"/>
    <col min="3088" max="3088" width="5.42578125" style="164" customWidth="1"/>
    <col min="3089" max="3089" width="5" style="164" customWidth="1"/>
    <col min="3090" max="3090" width="7.140625" style="164" customWidth="1"/>
    <col min="3091" max="3328" width="11.42578125" style="164"/>
    <col min="3329" max="3329" width="8.7109375" style="164" bestFit="1" customWidth="1"/>
    <col min="3330" max="3330" width="58" style="164" customWidth="1"/>
    <col min="3331" max="3332" width="12.7109375" style="164" customWidth="1"/>
    <col min="3333" max="3333" width="20.28515625" style="164" customWidth="1"/>
    <col min="3334" max="3334" width="18.28515625" style="164" customWidth="1"/>
    <col min="3335" max="3335" width="13.7109375" style="164" customWidth="1"/>
    <col min="3336" max="3336" width="13.140625" style="164" customWidth="1"/>
    <col min="3337" max="3337" width="12.5703125" style="164" customWidth="1"/>
    <col min="3338" max="3338" width="14.5703125" style="164" customWidth="1"/>
    <col min="3339" max="3339" width="17.42578125" style="164" customWidth="1"/>
    <col min="3340" max="3340" width="4.5703125" style="164" customWidth="1"/>
    <col min="3341" max="3341" width="6.85546875" style="164" customWidth="1"/>
    <col min="3342" max="3342" width="2.7109375" style="164" customWidth="1"/>
    <col min="3343" max="3343" width="4.28515625" style="164" customWidth="1"/>
    <col min="3344" max="3344" width="5.42578125" style="164" customWidth="1"/>
    <col min="3345" max="3345" width="5" style="164" customWidth="1"/>
    <col min="3346" max="3346" width="7.140625" style="164" customWidth="1"/>
    <col min="3347" max="3584" width="11.42578125" style="164"/>
    <col min="3585" max="3585" width="8.7109375" style="164" bestFit="1" customWidth="1"/>
    <col min="3586" max="3586" width="58" style="164" customWidth="1"/>
    <col min="3587" max="3588" width="12.7109375" style="164" customWidth="1"/>
    <col min="3589" max="3589" width="20.28515625" style="164" customWidth="1"/>
    <col min="3590" max="3590" width="18.28515625" style="164" customWidth="1"/>
    <col min="3591" max="3591" width="13.7109375" style="164" customWidth="1"/>
    <col min="3592" max="3592" width="13.140625" style="164" customWidth="1"/>
    <col min="3593" max="3593" width="12.5703125" style="164" customWidth="1"/>
    <col min="3594" max="3594" width="14.5703125" style="164" customWidth="1"/>
    <col min="3595" max="3595" width="17.42578125" style="164" customWidth="1"/>
    <col min="3596" max="3596" width="4.5703125" style="164" customWidth="1"/>
    <col min="3597" max="3597" width="6.85546875" style="164" customWidth="1"/>
    <col min="3598" max="3598" width="2.7109375" style="164" customWidth="1"/>
    <col min="3599" max="3599" width="4.28515625" style="164" customWidth="1"/>
    <col min="3600" max="3600" width="5.42578125" style="164" customWidth="1"/>
    <col min="3601" max="3601" width="5" style="164" customWidth="1"/>
    <col min="3602" max="3602" width="7.140625" style="164" customWidth="1"/>
    <col min="3603" max="3840" width="11.42578125" style="164"/>
    <col min="3841" max="3841" width="8.7109375" style="164" bestFit="1" customWidth="1"/>
    <col min="3842" max="3842" width="58" style="164" customWidth="1"/>
    <col min="3843" max="3844" width="12.7109375" style="164" customWidth="1"/>
    <col min="3845" max="3845" width="20.28515625" style="164" customWidth="1"/>
    <col min="3846" max="3846" width="18.28515625" style="164" customWidth="1"/>
    <col min="3847" max="3847" width="13.7109375" style="164" customWidth="1"/>
    <col min="3848" max="3848" width="13.140625" style="164" customWidth="1"/>
    <col min="3849" max="3849" width="12.5703125" style="164" customWidth="1"/>
    <col min="3850" max="3850" width="14.5703125" style="164" customWidth="1"/>
    <col min="3851" max="3851" width="17.42578125" style="164" customWidth="1"/>
    <col min="3852" max="3852" width="4.5703125" style="164" customWidth="1"/>
    <col min="3853" max="3853" width="6.85546875" style="164" customWidth="1"/>
    <col min="3854" max="3854" width="2.7109375" style="164" customWidth="1"/>
    <col min="3855" max="3855" width="4.28515625" style="164" customWidth="1"/>
    <col min="3856" max="3856" width="5.42578125" style="164" customWidth="1"/>
    <col min="3857" max="3857" width="5" style="164" customWidth="1"/>
    <col min="3858" max="3858" width="7.140625" style="164" customWidth="1"/>
    <col min="3859" max="4096" width="11.42578125" style="164"/>
    <col min="4097" max="4097" width="8.7109375" style="164" bestFit="1" customWidth="1"/>
    <col min="4098" max="4098" width="58" style="164" customWidth="1"/>
    <col min="4099" max="4100" width="12.7109375" style="164" customWidth="1"/>
    <col min="4101" max="4101" width="20.28515625" style="164" customWidth="1"/>
    <col min="4102" max="4102" width="18.28515625" style="164" customWidth="1"/>
    <col min="4103" max="4103" width="13.7109375" style="164" customWidth="1"/>
    <col min="4104" max="4104" width="13.140625" style="164" customWidth="1"/>
    <col min="4105" max="4105" width="12.5703125" style="164" customWidth="1"/>
    <col min="4106" max="4106" width="14.5703125" style="164" customWidth="1"/>
    <col min="4107" max="4107" width="17.42578125" style="164" customWidth="1"/>
    <col min="4108" max="4108" width="4.5703125" style="164" customWidth="1"/>
    <col min="4109" max="4109" width="6.85546875" style="164" customWidth="1"/>
    <col min="4110" max="4110" width="2.7109375" style="164" customWidth="1"/>
    <col min="4111" max="4111" width="4.28515625" style="164" customWidth="1"/>
    <col min="4112" max="4112" width="5.42578125" style="164" customWidth="1"/>
    <col min="4113" max="4113" width="5" style="164" customWidth="1"/>
    <col min="4114" max="4114" width="7.140625" style="164" customWidth="1"/>
    <col min="4115" max="4352" width="11.42578125" style="164"/>
    <col min="4353" max="4353" width="8.7109375" style="164" bestFit="1" customWidth="1"/>
    <col min="4354" max="4354" width="58" style="164" customWidth="1"/>
    <col min="4355" max="4356" width="12.7109375" style="164" customWidth="1"/>
    <col min="4357" max="4357" width="20.28515625" style="164" customWidth="1"/>
    <col min="4358" max="4358" width="18.28515625" style="164" customWidth="1"/>
    <col min="4359" max="4359" width="13.7109375" style="164" customWidth="1"/>
    <col min="4360" max="4360" width="13.140625" style="164" customWidth="1"/>
    <col min="4361" max="4361" width="12.5703125" style="164" customWidth="1"/>
    <col min="4362" max="4362" width="14.5703125" style="164" customWidth="1"/>
    <col min="4363" max="4363" width="17.42578125" style="164" customWidth="1"/>
    <col min="4364" max="4364" width="4.5703125" style="164" customWidth="1"/>
    <col min="4365" max="4365" width="6.85546875" style="164" customWidth="1"/>
    <col min="4366" max="4366" width="2.7109375" style="164" customWidth="1"/>
    <col min="4367" max="4367" width="4.28515625" style="164" customWidth="1"/>
    <col min="4368" max="4368" width="5.42578125" style="164" customWidth="1"/>
    <col min="4369" max="4369" width="5" style="164" customWidth="1"/>
    <col min="4370" max="4370" width="7.140625" style="164" customWidth="1"/>
    <col min="4371" max="4608" width="11.42578125" style="164"/>
    <col min="4609" max="4609" width="8.7109375" style="164" bestFit="1" customWidth="1"/>
    <col min="4610" max="4610" width="58" style="164" customWidth="1"/>
    <col min="4611" max="4612" width="12.7109375" style="164" customWidth="1"/>
    <col min="4613" max="4613" width="20.28515625" style="164" customWidth="1"/>
    <col min="4614" max="4614" width="18.28515625" style="164" customWidth="1"/>
    <col min="4615" max="4615" width="13.7109375" style="164" customWidth="1"/>
    <col min="4616" max="4616" width="13.140625" style="164" customWidth="1"/>
    <col min="4617" max="4617" width="12.5703125" style="164" customWidth="1"/>
    <col min="4618" max="4618" width="14.5703125" style="164" customWidth="1"/>
    <col min="4619" max="4619" width="17.42578125" style="164" customWidth="1"/>
    <col min="4620" max="4620" width="4.5703125" style="164" customWidth="1"/>
    <col min="4621" max="4621" width="6.85546875" style="164" customWidth="1"/>
    <col min="4622" max="4622" width="2.7109375" style="164" customWidth="1"/>
    <col min="4623" max="4623" width="4.28515625" style="164" customWidth="1"/>
    <col min="4624" max="4624" width="5.42578125" style="164" customWidth="1"/>
    <col min="4625" max="4625" width="5" style="164" customWidth="1"/>
    <col min="4626" max="4626" width="7.140625" style="164" customWidth="1"/>
    <col min="4627" max="4864" width="11.42578125" style="164"/>
    <col min="4865" max="4865" width="8.7109375" style="164" bestFit="1" customWidth="1"/>
    <col min="4866" max="4866" width="58" style="164" customWidth="1"/>
    <col min="4867" max="4868" width="12.7109375" style="164" customWidth="1"/>
    <col min="4869" max="4869" width="20.28515625" style="164" customWidth="1"/>
    <col min="4870" max="4870" width="18.28515625" style="164" customWidth="1"/>
    <col min="4871" max="4871" width="13.7109375" style="164" customWidth="1"/>
    <col min="4872" max="4872" width="13.140625" style="164" customWidth="1"/>
    <col min="4873" max="4873" width="12.5703125" style="164" customWidth="1"/>
    <col min="4874" max="4874" width="14.5703125" style="164" customWidth="1"/>
    <col min="4875" max="4875" width="17.42578125" style="164" customWidth="1"/>
    <col min="4876" max="4876" width="4.5703125" style="164" customWidth="1"/>
    <col min="4877" max="4877" width="6.85546875" style="164" customWidth="1"/>
    <col min="4878" max="4878" width="2.7109375" style="164" customWidth="1"/>
    <col min="4879" max="4879" width="4.28515625" style="164" customWidth="1"/>
    <col min="4880" max="4880" width="5.42578125" style="164" customWidth="1"/>
    <col min="4881" max="4881" width="5" style="164" customWidth="1"/>
    <col min="4882" max="4882" width="7.140625" style="164" customWidth="1"/>
    <col min="4883" max="5120" width="11.42578125" style="164"/>
    <col min="5121" max="5121" width="8.7109375" style="164" bestFit="1" customWidth="1"/>
    <col min="5122" max="5122" width="58" style="164" customWidth="1"/>
    <col min="5123" max="5124" width="12.7109375" style="164" customWidth="1"/>
    <col min="5125" max="5125" width="20.28515625" style="164" customWidth="1"/>
    <col min="5126" max="5126" width="18.28515625" style="164" customWidth="1"/>
    <col min="5127" max="5127" width="13.7109375" style="164" customWidth="1"/>
    <col min="5128" max="5128" width="13.140625" style="164" customWidth="1"/>
    <col min="5129" max="5129" width="12.5703125" style="164" customWidth="1"/>
    <col min="5130" max="5130" width="14.5703125" style="164" customWidth="1"/>
    <col min="5131" max="5131" width="17.42578125" style="164" customWidth="1"/>
    <col min="5132" max="5132" width="4.5703125" style="164" customWidth="1"/>
    <col min="5133" max="5133" width="6.85546875" style="164" customWidth="1"/>
    <col min="5134" max="5134" width="2.7109375" style="164" customWidth="1"/>
    <col min="5135" max="5135" width="4.28515625" style="164" customWidth="1"/>
    <col min="5136" max="5136" width="5.42578125" style="164" customWidth="1"/>
    <col min="5137" max="5137" width="5" style="164" customWidth="1"/>
    <col min="5138" max="5138" width="7.140625" style="164" customWidth="1"/>
    <col min="5139" max="5376" width="11.42578125" style="164"/>
    <col min="5377" max="5377" width="8.7109375" style="164" bestFit="1" customWidth="1"/>
    <col min="5378" max="5378" width="58" style="164" customWidth="1"/>
    <col min="5379" max="5380" width="12.7109375" style="164" customWidth="1"/>
    <col min="5381" max="5381" width="20.28515625" style="164" customWidth="1"/>
    <col min="5382" max="5382" width="18.28515625" style="164" customWidth="1"/>
    <col min="5383" max="5383" width="13.7109375" style="164" customWidth="1"/>
    <col min="5384" max="5384" width="13.140625" style="164" customWidth="1"/>
    <col min="5385" max="5385" width="12.5703125" style="164" customWidth="1"/>
    <col min="5386" max="5386" width="14.5703125" style="164" customWidth="1"/>
    <col min="5387" max="5387" width="17.42578125" style="164" customWidth="1"/>
    <col min="5388" max="5388" width="4.5703125" style="164" customWidth="1"/>
    <col min="5389" max="5389" width="6.85546875" style="164" customWidth="1"/>
    <col min="5390" max="5390" width="2.7109375" style="164" customWidth="1"/>
    <col min="5391" max="5391" width="4.28515625" style="164" customWidth="1"/>
    <col min="5392" max="5392" width="5.42578125" style="164" customWidth="1"/>
    <col min="5393" max="5393" width="5" style="164" customWidth="1"/>
    <col min="5394" max="5394" width="7.140625" style="164" customWidth="1"/>
    <col min="5395" max="5632" width="11.42578125" style="164"/>
    <col min="5633" max="5633" width="8.7109375" style="164" bestFit="1" customWidth="1"/>
    <col min="5634" max="5634" width="58" style="164" customWidth="1"/>
    <col min="5635" max="5636" width="12.7109375" style="164" customWidth="1"/>
    <col min="5637" max="5637" width="20.28515625" style="164" customWidth="1"/>
    <col min="5638" max="5638" width="18.28515625" style="164" customWidth="1"/>
    <col min="5639" max="5639" width="13.7109375" style="164" customWidth="1"/>
    <col min="5640" max="5640" width="13.140625" style="164" customWidth="1"/>
    <col min="5641" max="5641" width="12.5703125" style="164" customWidth="1"/>
    <col min="5642" max="5642" width="14.5703125" style="164" customWidth="1"/>
    <col min="5643" max="5643" width="17.42578125" style="164" customWidth="1"/>
    <col min="5644" max="5644" width="4.5703125" style="164" customWidth="1"/>
    <col min="5645" max="5645" width="6.85546875" style="164" customWidth="1"/>
    <col min="5646" max="5646" width="2.7109375" style="164" customWidth="1"/>
    <col min="5647" max="5647" width="4.28515625" style="164" customWidth="1"/>
    <col min="5648" max="5648" width="5.42578125" style="164" customWidth="1"/>
    <col min="5649" max="5649" width="5" style="164" customWidth="1"/>
    <col min="5650" max="5650" width="7.140625" style="164" customWidth="1"/>
    <col min="5651" max="5888" width="11.42578125" style="164"/>
    <col min="5889" max="5889" width="8.7109375" style="164" bestFit="1" customWidth="1"/>
    <col min="5890" max="5890" width="58" style="164" customWidth="1"/>
    <col min="5891" max="5892" width="12.7109375" style="164" customWidth="1"/>
    <col min="5893" max="5893" width="20.28515625" style="164" customWidth="1"/>
    <col min="5894" max="5894" width="18.28515625" style="164" customWidth="1"/>
    <col min="5895" max="5895" width="13.7109375" style="164" customWidth="1"/>
    <col min="5896" max="5896" width="13.140625" style="164" customWidth="1"/>
    <col min="5897" max="5897" width="12.5703125" style="164" customWidth="1"/>
    <col min="5898" max="5898" width="14.5703125" style="164" customWidth="1"/>
    <col min="5899" max="5899" width="17.42578125" style="164" customWidth="1"/>
    <col min="5900" max="5900" width="4.5703125" style="164" customWidth="1"/>
    <col min="5901" max="5901" width="6.85546875" style="164" customWidth="1"/>
    <col min="5902" max="5902" width="2.7109375" style="164" customWidth="1"/>
    <col min="5903" max="5903" width="4.28515625" style="164" customWidth="1"/>
    <col min="5904" max="5904" width="5.42578125" style="164" customWidth="1"/>
    <col min="5905" max="5905" width="5" style="164" customWidth="1"/>
    <col min="5906" max="5906" width="7.140625" style="164" customWidth="1"/>
    <col min="5907" max="6144" width="11.42578125" style="164"/>
    <col min="6145" max="6145" width="8.7109375" style="164" bestFit="1" customWidth="1"/>
    <col min="6146" max="6146" width="58" style="164" customWidth="1"/>
    <col min="6147" max="6148" width="12.7109375" style="164" customWidth="1"/>
    <col min="6149" max="6149" width="20.28515625" style="164" customWidth="1"/>
    <col min="6150" max="6150" width="18.28515625" style="164" customWidth="1"/>
    <col min="6151" max="6151" width="13.7109375" style="164" customWidth="1"/>
    <col min="6152" max="6152" width="13.140625" style="164" customWidth="1"/>
    <col min="6153" max="6153" width="12.5703125" style="164" customWidth="1"/>
    <col min="6154" max="6154" width="14.5703125" style="164" customWidth="1"/>
    <col min="6155" max="6155" width="17.42578125" style="164" customWidth="1"/>
    <col min="6156" max="6156" width="4.5703125" style="164" customWidth="1"/>
    <col min="6157" max="6157" width="6.85546875" style="164" customWidth="1"/>
    <col min="6158" max="6158" width="2.7109375" style="164" customWidth="1"/>
    <col min="6159" max="6159" width="4.28515625" style="164" customWidth="1"/>
    <col min="6160" max="6160" width="5.42578125" style="164" customWidth="1"/>
    <col min="6161" max="6161" width="5" style="164" customWidth="1"/>
    <col min="6162" max="6162" width="7.140625" style="164" customWidth="1"/>
    <col min="6163" max="6400" width="11.42578125" style="164"/>
    <col min="6401" max="6401" width="8.7109375" style="164" bestFit="1" customWidth="1"/>
    <col min="6402" max="6402" width="58" style="164" customWidth="1"/>
    <col min="6403" max="6404" width="12.7109375" style="164" customWidth="1"/>
    <col min="6405" max="6405" width="20.28515625" style="164" customWidth="1"/>
    <col min="6406" max="6406" width="18.28515625" style="164" customWidth="1"/>
    <col min="6407" max="6407" width="13.7109375" style="164" customWidth="1"/>
    <col min="6408" max="6408" width="13.140625" style="164" customWidth="1"/>
    <col min="6409" max="6409" width="12.5703125" style="164" customWidth="1"/>
    <col min="6410" max="6410" width="14.5703125" style="164" customWidth="1"/>
    <col min="6411" max="6411" width="17.42578125" style="164" customWidth="1"/>
    <col min="6412" max="6412" width="4.5703125" style="164" customWidth="1"/>
    <col min="6413" max="6413" width="6.85546875" style="164" customWidth="1"/>
    <col min="6414" max="6414" width="2.7109375" style="164" customWidth="1"/>
    <col min="6415" max="6415" width="4.28515625" style="164" customWidth="1"/>
    <col min="6416" max="6416" width="5.42578125" style="164" customWidth="1"/>
    <col min="6417" max="6417" width="5" style="164" customWidth="1"/>
    <col min="6418" max="6418" width="7.140625" style="164" customWidth="1"/>
    <col min="6419" max="6656" width="11.42578125" style="164"/>
    <col min="6657" max="6657" width="8.7109375" style="164" bestFit="1" customWidth="1"/>
    <col min="6658" max="6658" width="58" style="164" customWidth="1"/>
    <col min="6659" max="6660" width="12.7109375" style="164" customWidth="1"/>
    <col min="6661" max="6661" width="20.28515625" style="164" customWidth="1"/>
    <col min="6662" max="6662" width="18.28515625" style="164" customWidth="1"/>
    <col min="6663" max="6663" width="13.7109375" style="164" customWidth="1"/>
    <col min="6664" max="6664" width="13.140625" style="164" customWidth="1"/>
    <col min="6665" max="6665" width="12.5703125" style="164" customWidth="1"/>
    <col min="6666" max="6666" width="14.5703125" style="164" customWidth="1"/>
    <col min="6667" max="6667" width="17.42578125" style="164" customWidth="1"/>
    <col min="6668" max="6668" width="4.5703125" style="164" customWidth="1"/>
    <col min="6669" max="6669" width="6.85546875" style="164" customWidth="1"/>
    <col min="6670" max="6670" width="2.7109375" style="164" customWidth="1"/>
    <col min="6671" max="6671" width="4.28515625" style="164" customWidth="1"/>
    <col min="6672" max="6672" width="5.42578125" style="164" customWidth="1"/>
    <col min="6673" max="6673" width="5" style="164" customWidth="1"/>
    <col min="6674" max="6674" width="7.140625" style="164" customWidth="1"/>
    <col min="6675" max="6912" width="11.42578125" style="164"/>
    <col min="6913" max="6913" width="8.7109375" style="164" bestFit="1" customWidth="1"/>
    <col min="6914" max="6914" width="58" style="164" customWidth="1"/>
    <col min="6915" max="6916" width="12.7109375" style="164" customWidth="1"/>
    <col min="6917" max="6917" width="20.28515625" style="164" customWidth="1"/>
    <col min="6918" max="6918" width="18.28515625" style="164" customWidth="1"/>
    <col min="6919" max="6919" width="13.7109375" style="164" customWidth="1"/>
    <col min="6920" max="6920" width="13.140625" style="164" customWidth="1"/>
    <col min="6921" max="6921" width="12.5703125" style="164" customWidth="1"/>
    <col min="6922" max="6922" width="14.5703125" style="164" customWidth="1"/>
    <col min="6923" max="6923" width="17.42578125" style="164" customWidth="1"/>
    <col min="6924" max="6924" width="4.5703125" style="164" customWidth="1"/>
    <col min="6925" max="6925" width="6.85546875" style="164" customWidth="1"/>
    <col min="6926" max="6926" width="2.7109375" style="164" customWidth="1"/>
    <col min="6927" max="6927" width="4.28515625" style="164" customWidth="1"/>
    <col min="6928" max="6928" width="5.42578125" style="164" customWidth="1"/>
    <col min="6929" max="6929" width="5" style="164" customWidth="1"/>
    <col min="6930" max="6930" width="7.140625" style="164" customWidth="1"/>
    <col min="6931" max="7168" width="11.42578125" style="164"/>
    <col min="7169" max="7169" width="8.7109375" style="164" bestFit="1" customWidth="1"/>
    <col min="7170" max="7170" width="58" style="164" customWidth="1"/>
    <col min="7171" max="7172" width="12.7109375" style="164" customWidth="1"/>
    <col min="7173" max="7173" width="20.28515625" style="164" customWidth="1"/>
    <col min="7174" max="7174" width="18.28515625" style="164" customWidth="1"/>
    <col min="7175" max="7175" width="13.7109375" style="164" customWidth="1"/>
    <col min="7176" max="7176" width="13.140625" style="164" customWidth="1"/>
    <col min="7177" max="7177" width="12.5703125" style="164" customWidth="1"/>
    <col min="7178" max="7178" width="14.5703125" style="164" customWidth="1"/>
    <col min="7179" max="7179" width="17.42578125" style="164" customWidth="1"/>
    <col min="7180" max="7180" width="4.5703125" style="164" customWidth="1"/>
    <col min="7181" max="7181" width="6.85546875" style="164" customWidth="1"/>
    <col min="7182" max="7182" width="2.7109375" style="164" customWidth="1"/>
    <col min="7183" max="7183" width="4.28515625" style="164" customWidth="1"/>
    <col min="7184" max="7184" width="5.42578125" style="164" customWidth="1"/>
    <col min="7185" max="7185" width="5" style="164" customWidth="1"/>
    <col min="7186" max="7186" width="7.140625" style="164" customWidth="1"/>
    <col min="7187" max="7424" width="11.42578125" style="164"/>
    <col min="7425" max="7425" width="8.7109375" style="164" bestFit="1" customWidth="1"/>
    <col min="7426" max="7426" width="58" style="164" customWidth="1"/>
    <col min="7427" max="7428" width="12.7109375" style="164" customWidth="1"/>
    <col min="7429" max="7429" width="20.28515625" style="164" customWidth="1"/>
    <col min="7430" max="7430" width="18.28515625" style="164" customWidth="1"/>
    <col min="7431" max="7431" width="13.7109375" style="164" customWidth="1"/>
    <col min="7432" max="7432" width="13.140625" style="164" customWidth="1"/>
    <col min="7433" max="7433" width="12.5703125" style="164" customWidth="1"/>
    <col min="7434" max="7434" width="14.5703125" style="164" customWidth="1"/>
    <col min="7435" max="7435" width="17.42578125" style="164" customWidth="1"/>
    <col min="7436" max="7436" width="4.5703125" style="164" customWidth="1"/>
    <col min="7437" max="7437" width="6.85546875" style="164" customWidth="1"/>
    <col min="7438" max="7438" width="2.7109375" style="164" customWidth="1"/>
    <col min="7439" max="7439" width="4.28515625" style="164" customWidth="1"/>
    <col min="7440" max="7440" width="5.42578125" style="164" customWidth="1"/>
    <col min="7441" max="7441" width="5" style="164" customWidth="1"/>
    <col min="7442" max="7442" width="7.140625" style="164" customWidth="1"/>
    <col min="7443" max="7680" width="11.42578125" style="164"/>
    <col min="7681" max="7681" width="8.7109375" style="164" bestFit="1" customWidth="1"/>
    <col min="7682" max="7682" width="58" style="164" customWidth="1"/>
    <col min="7683" max="7684" width="12.7109375" style="164" customWidth="1"/>
    <col min="7685" max="7685" width="20.28515625" style="164" customWidth="1"/>
    <col min="7686" max="7686" width="18.28515625" style="164" customWidth="1"/>
    <col min="7687" max="7687" width="13.7109375" style="164" customWidth="1"/>
    <col min="7688" max="7688" width="13.140625" style="164" customWidth="1"/>
    <col min="7689" max="7689" width="12.5703125" style="164" customWidth="1"/>
    <col min="7690" max="7690" width="14.5703125" style="164" customWidth="1"/>
    <col min="7691" max="7691" width="17.42578125" style="164" customWidth="1"/>
    <col min="7692" max="7692" width="4.5703125" style="164" customWidth="1"/>
    <col min="7693" max="7693" width="6.85546875" style="164" customWidth="1"/>
    <col min="7694" max="7694" width="2.7109375" style="164" customWidth="1"/>
    <col min="7695" max="7695" width="4.28515625" style="164" customWidth="1"/>
    <col min="7696" max="7696" width="5.42578125" style="164" customWidth="1"/>
    <col min="7697" max="7697" width="5" style="164" customWidth="1"/>
    <col min="7698" max="7698" width="7.140625" style="164" customWidth="1"/>
    <col min="7699" max="7936" width="11.42578125" style="164"/>
    <col min="7937" max="7937" width="8.7109375" style="164" bestFit="1" customWidth="1"/>
    <col min="7938" max="7938" width="58" style="164" customWidth="1"/>
    <col min="7939" max="7940" width="12.7109375" style="164" customWidth="1"/>
    <col min="7941" max="7941" width="20.28515625" style="164" customWidth="1"/>
    <col min="7942" max="7942" width="18.28515625" style="164" customWidth="1"/>
    <col min="7943" max="7943" width="13.7109375" style="164" customWidth="1"/>
    <col min="7944" max="7944" width="13.140625" style="164" customWidth="1"/>
    <col min="7945" max="7945" width="12.5703125" style="164" customWidth="1"/>
    <col min="7946" max="7946" width="14.5703125" style="164" customWidth="1"/>
    <col min="7947" max="7947" width="17.42578125" style="164" customWidth="1"/>
    <col min="7948" max="7948" width="4.5703125" style="164" customWidth="1"/>
    <col min="7949" max="7949" width="6.85546875" style="164" customWidth="1"/>
    <col min="7950" max="7950" width="2.7109375" style="164" customWidth="1"/>
    <col min="7951" max="7951" width="4.28515625" style="164" customWidth="1"/>
    <col min="7952" max="7952" width="5.42578125" style="164" customWidth="1"/>
    <col min="7953" max="7953" width="5" style="164" customWidth="1"/>
    <col min="7954" max="7954" width="7.140625" style="164" customWidth="1"/>
    <col min="7955" max="8192" width="11.42578125" style="164"/>
    <col min="8193" max="8193" width="8.7109375" style="164" bestFit="1" customWidth="1"/>
    <col min="8194" max="8194" width="58" style="164" customWidth="1"/>
    <col min="8195" max="8196" width="12.7109375" style="164" customWidth="1"/>
    <col min="8197" max="8197" width="20.28515625" style="164" customWidth="1"/>
    <col min="8198" max="8198" width="18.28515625" style="164" customWidth="1"/>
    <col min="8199" max="8199" width="13.7109375" style="164" customWidth="1"/>
    <col min="8200" max="8200" width="13.140625" style="164" customWidth="1"/>
    <col min="8201" max="8201" width="12.5703125" style="164" customWidth="1"/>
    <col min="8202" max="8202" width="14.5703125" style="164" customWidth="1"/>
    <col min="8203" max="8203" width="17.42578125" style="164" customWidth="1"/>
    <col min="8204" max="8204" width="4.5703125" style="164" customWidth="1"/>
    <col min="8205" max="8205" width="6.85546875" style="164" customWidth="1"/>
    <col min="8206" max="8206" width="2.7109375" style="164" customWidth="1"/>
    <col min="8207" max="8207" width="4.28515625" style="164" customWidth="1"/>
    <col min="8208" max="8208" width="5.42578125" style="164" customWidth="1"/>
    <col min="8209" max="8209" width="5" style="164" customWidth="1"/>
    <col min="8210" max="8210" width="7.140625" style="164" customWidth="1"/>
    <col min="8211" max="8448" width="11.42578125" style="164"/>
    <col min="8449" max="8449" width="8.7109375" style="164" bestFit="1" customWidth="1"/>
    <col min="8450" max="8450" width="58" style="164" customWidth="1"/>
    <col min="8451" max="8452" width="12.7109375" style="164" customWidth="1"/>
    <col min="8453" max="8453" width="20.28515625" style="164" customWidth="1"/>
    <col min="8454" max="8454" width="18.28515625" style="164" customWidth="1"/>
    <col min="8455" max="8455" width="13.7109375" style="164" customWidth="1"/>
    <col min="8456" max="8456" width="13.140625" style="164" customWidth="1"/>
    <col min="8457" max="8457" width="12.5703125" style="164" customWidth="1"/>
    <col min="8458" max="8458" width="14.5703125" style="164" customWidth="1"/>
    <col min="8459" max="8459" width="17.42578125" style="164" customWidth="1"/>
    <col min="8460" max="8460" width="4.5703125" style="164" customWidth="1"/>
    <col min="8461" max="8461" width="6.85546875" style="164" customWidth="1"/>
    <col min="8462" max="8462" width="2.7109375" style="164" customWidth="1"/>
    <col min="8463" max="8463" width="4.28515625" style="164" customWidth="1"/>
    <col min="8464" max="8464" width="5.42578125" style="164" customWidth="1"/>
    <col min="8465" max="8465" width="5" style="164" customWidth="1"/>
    <col min="8466" max="8466" width="7.140625" style="164" customWidth="1"/>
    <col min="8467" max="8704" width="11.42578125" style="164"/>
    <col min="8705" max="8705" width="8.7109375" style="164" bestFit="1" customWidth="1"/>
    <col min="8706" max="8706" width="58" style="164" customWidth="1"/>
    <col min="8707" max="8708" width="12.7109375" style="164" customWidth="1"/>
    <col min="8709" max="8709" width="20.28515625" style="164" customWidth="1"/>
    <col min="8710" max="8710" width="18.28515625" style="164" customWidth="1"/>
    <col min="8711" max="8711" width="13.7109375" style="164" customWidth="1"/>
    <col min="8712" max="8712" width="13.140625" style="164" customWidth="1"/>
    <col min="8713" max="8713" width="12.5703125" style="164" customWidth="1"/>
    <col min="8714" max="8714" width="14.5703125" style="164" customWidth="1"/>
    <col min="8715" max="8715" width="17.42578125" style="164" customWidth="1"/>
    <col min="8716" max="8716" width="4.5703125" style="164" customWidth="1"/>
    <col min="8717" max="8717" width="6.85546875" style="164" customWidth="1"/>
    <col min="8718" max="8718" width="2.7109375" style="164" customWidth="1"/>
    <col min="8719" max="8719" width="4.28515625" style="164" customWidth="1"/>
    <col min="8720" max="8720" width="5.42578125" style="164" customWidth="1"/>
    <col min="8721" max="8721" width="5" style="164" customWidth="1"/>
    <col min="8722" max="8722" width="7.140625" style="164" customWidth="1"/>
    <col min="8723" max="8960" width="11.42578125" style="164"/>
    <col min="8961" max="8961" width="8.7109375" style="164" bestFit="1" customWidth="1"/>
    <col min="8962" max="8962" width="58" style="164" customWidth="1"/>
    <col min="8963" max="8964" width="12.7109375" style="164" customWidth="1"/>
    <col min="8965" max="8965" width="20.28515625" style="164" customWidth="1"/>
    <col min="8966" max="8966" width="18.28515625" style="164" customWidth="1"/>
    <col min="8967" max="8967" width="13.7109375" style="164" customWidth="1"/>
    <col min="8968" max="8968" width="13.140625" style="164" customWidth="1"/>
    <col min="8969" max="8969" width="12.5703125" style="164" customWidth="1"/>
    <col min="8970" max="8970" width="14.5703125" style="164" customWidth="1"/>
    <col min="8971" max="8971" width="17.42578125" style="164" customWidth="1"/>
    <col min="8972" max="8972" width="4.5703125" style="164" customWidth="1"/>
    <col min="8973" max="8973" width="6.85546875" style="164" customWidth="1"/>
    <col min="8974" max="8974" width="2.7109375" style="164" customWidth="1"/>
    <col min="8975" max="8975" width="4.28515625" style="164" customWidth="1"/>
    <col min="8976" max="8976" width="5.42578125" style="164" customWidth="1"/>
    <col min="8977" max="8977" width="5" style="164" customWidth="1"/>
    <col min="8978" max="8978" width="7.140625" style="164" customWidth="1"/>
    <col min="8979" max="9216" width="11.42578125" style="164"/>
    <col min="9217" max="9217" width="8.7109375" style="164" bestFit="1" customWidth="1"/>
    <col min="9218" max="9218" width="58" style="164" customWidth="1"/>
    <col min="9219" max="9220" width="12.7109375" style="164" customWidth="1"/>
    <col min="9221" max="9221" width="20.28515625" style="164" customWidth="1"/>
    <col min="9222" max="9222" width="18.28515625" style="164" customWidth="1"/>
    <col min="9223" max="9223" width="13.7109375" style="164" customWidth="1"/>
    <col min="9224" max="9224" width="13.140625" style="164" customWidth="1"/>
    <col min="9225" max="9225" width="12.5703125" style="164" customWidth="1"/>
    <col min="9226" max="9226" width="14.5703125" style="164" customWidth="1"/>
    <col min="9227" max="9227" width="17.42578125" style="164" customWidth="1"/>
    <col min="9228" max="9228" width="4.5703125" style="164" customWidth="1"/>
    <col min="9229" max="9229" width="6.85546875" style="164" customWidth="1"/>
    <col min="9230" max="9230" width="2.7109375" style="164" customWidth="1"/>
    <col min="9231" max="9231" width="4.28515625" style="164" customWidth="1"/>
    <col min="9232" max="9232" width="5.42578125" style="164" customWidth="1"/>
    <col min="9233" max="9233" width="5" style="164" customWidth="1"/>
    <col min="9234" max="9234" width="7.140625" style="164" customWidth="1"/>
    <col min="9235" max="9472" width="11.42578125" style="164"/>
    <col min="9473" max="9473" width="8.7109375" style="164" bestFit="1" customWidth="1"/>
    <col min="9474" max="9474" width="58" style="164" customWidth="1"/>
    <col min="9475" max="9476" width="12.7109375" style="164" customWidth="1"/>
    <col min="9477" max="9477" width="20.28515625" style="164" customWidth="1"/>
    <col min="9478" max="9478" width="18.28515625" style="164" customWidth="1"/>
    <col min="9479" max="9479" width="13.7109375" style="164" customWidth="1"/>
    <col min="9480" max="9480" width="13.140625" style="164" customWidth="1"/>
    <col min="9481" max="9481" width="12.5703125" style="164" customWidth="1"/>
    <col min="9482" max="9482" width="14.5703125" style="164" customWidth="1"/>
    <col min="9483" max="9483" width="17.42578125" style="164" customWidth="1"/>
    <col min="9484" max="9484" width="4.5703125" style="164" customWidth="1"/>
    <col min="9485" max="9485" width="6.85546875" style="164" customWidth="1"/>
    <col min="9486" max="9486" width="2.7109375" style="164" customWidth="1"/>
    <col min="9487" max="9487" width="4.28515625" style="164" customWidth="1"/>
    <col min="9488" max="9488" width="5.42578125" style="164" customWidth="1"/>
    <col min="9489" max="9489" width="5" style="164" customWidth="1"/>
    <col min="9490" max="9490" width="7.140625" style="164" customWidth="1"/>
    <col min="9491" max="9728" width="11.42578125" style="164"/>
    <col min="9729" max="9729" width="8.7109375" style="164" bestFit="1" customWidth="1"/>
    <col min="9730" max="9730" width="58" style="164" customWidth="1"/>
    <col min="9731" max="9732" width="12.7109375" style="164" customWidth="1"/>
    <col min="9733" max="9733" width="20.28515625" style="164" customWidth="1"/>
    <col min="9734" max="9734" width="18.28515625" style="164" customWidth="1"/>
    <col min="9735" max="9735" width="13.7109375" style="164" customWidth="1"/>
    <col min="9736" max="9736" width="13.140625" style="164" customWidth="1"/>
    <col min="9737" max="9737" width="12.5703125" style="164" customWidth="1"/>
    <col min="9738" max="9738" width="14.5703125" style="164" customWidth="1"/>
    <col min="9739" max="9739" width="17.42578125" style="164" customWidth="1"/>
    <col min="9740" max="9740" width="4.5703125" style="164" customWidth="1"/>
    <col min="9741" max="9741" width="6.85546875" style="164" customWidth="1"/>
    <col min="9742" max="9742" width="2.7109375" style="164" customWidth="1"/>
    <col min="9743" max="9743" width="4.28515625" style="164" customWidth="1"/>
    <col min="9744" max="9744" width="5.42578125" style="164" customWidth="1"/>
    <col min="9745" max="9745" width="5" style="164" customWidth="1"/>
    <col min="9746" max="9746" width="7.140625" style="164" customWidth="1"/>
    <col min="9747" max="9984" width="11.42578125" style="164"/>
    <col min="9985" max="9985" width="8.7109375" style="164" bestFit="1" customWidth="1"/>
    <col min="9986" max="9986" width="58" style="164" customWidth="1"/>
    <col min="9987" max="9988" width="12.7109375" style="164" customWidth="1"/>
    <col min="9989" max="9989" width="20.28515625" style="164" customWidth="1"/>
    <col min="9990" max="9990" width="18.28515625" style="164" customWidth="1"/>
    <col min="9991" max="9991" width="13.7109375" style="164" customWidth="1"/>
    <col min="9992" max="9992" width="13.140625" style="164" customWidth="1"/>
    <col min="9993" max="9993" width="12.5703125" style="164" customWidth="1"/>
    <col min="9994" max="9994" width="14.5703125" style="164" customWidth="1"/>
    <col min="9995" max="9995" width="17.42578125" style="164" customWidth="1"/>
    <col min="9996" max="9996" width="4.5703125" style="164" customWidth="1"/>
    <col min="9997" max="9997" width="6.85546875" style="164" customWidth="1"/>
    <col min="9998" max="9998" width="2.7109375" style="164" customWidth="1"/>
    <col min="9999" max="9999" width="4.28515625" style="164" customWidth="1"/>
    <col min="10000" max="10000" width="5.42578125" style="164" customWidth="1"/>
    <col min="10001" max="10001" width="5" style="164" customWidth="1"/>
    <col min="10002" max="10002" width="7.140625" style="164" customWidth="1"/>
    <col min="10003" max="10240" width="11.42578125" style="164"/>
    <col min="10241" max="10241" width="8.7109375" style="164" bestFit="1" customWidth="1"/>
    <col min="10242" max="10242" width="58" style="164" customWidth="1"/>
    <col min="10243" max="10244" width="12.7109375" style="164" customWidth="1"/>
    <col min="10245" max="10245" width="20.28515625" style="164" customWidth="1"/>
    <col min="10246" max="10246" width="18.28515625" style="164" customWidth="1"/>
    <col min="10247" max="10247" width="13.7109375" style="164" customWidth="1"/>
    <col min="10248" max="10248" width="13.140625" style="164" customWidth="1"/>
    <col min="10249" max="10249" width="12.5703125" style="164" customWidth="1"/>
    <col min="10250" max="10250" width="14.5703125" style="164" customWidth="1"/>
    <col min="10251" max="10251" width="17.42578125" style="164" customWidth="1"/>
    <col min="10252" max="10252" width="4.5703125" style="164" customWidth="1"/>
    <col min="10253" max="10253" width="6.85546875" style="164" customWidth="1"/>
    <col min="10254" max="10254" width="2.7109375" style="164" customWidth="1"/>
    <col min="10255" max="10255" width="4.28515625" style="164" customWidth="1"/>
    <col min="10256" max="10256" width="5.42578125" style="164" customWidth="1"/>
    <col min="10257" max="10257" width="5" style="164" customWidth="1"/>
    <col min="10258" max="10258" width="7.140625" style="164" customWidth="1"/>
    <col min="10259" max="10496" width="11.42578125" style="164"/>
    <col min="10497" max="10497" width="8.7109375" style="164" bestFit="1" customWidth="1"/>
    <col min="10498" max="10498" width="58" style="164" customWidth="1"/>
    <col min="10499" max="10500" width="12.7109375" style="164" customWidth="1"/>
    <col min="10501" max="10501" width="20.28515625" style="164" customWidth="1"/>
    <col min="10502" max="10502" width="18.28515625" style="164" customWidth="1"/>
    <col min="10503" max="10503" width="13.7109375" style="164" customWidth="1"/>
    <col min="10504" max="10504" width="13.140625" style="164" customWidth="1"/>
    <col min="10505" max="10505" width="12.5703125" style="164" customWidth="1"/>
    <col min="10506" max="10506" width="14.5703125" style="164" customWidth="1"/>
    <col min="10507" max="10507" width="17.42578125" style="164" customWidth="1"/>
    <col min="10508" max="10508" width="4.5703125" style="164" customWidth="1"/>
    <col min="10509" max="10509" width="6.85546875" style="164" customWidth="1"/>
    <col min="10510" max="10510" width="2.7109375" style="164" customWidth="1"/>
    <col min="10511" max="10511" width="4.28515625" style="164" customWidth="1"/>
    <col min="10512" max="10512" width="5.42578125" style="164" customWidth="1"/>
    <col min="10513" max="10513" width="5" style="164" customWidth="1"/>
    <col min="10514" max="10514" width="7.140625" style="164" customWidth="1"/>
    <col min="10515" max="10752" width="11.42578125" style="164"/>
    <col min="10753" max="10753" width="8.7109375" style="164" bestFit="1" customWidth="1"/>
    <col min="10754" max="10754" width="58" style="164" customWidth="1"/>
    <col min="10755" max="10756" width="12.7109375" style="164" customWidth="1"/>
    <col min="10757" max="10757" width="20.28515625" style="164" customWidth="1"/>
    <col min="10758" max="10758" width="18.28515625" style="164" customWidth="1"/>
    <col min="10759" max="10759" width="13.7109375" style="164" customWidth="1"/>
    <col min="10760" max="10760" width="13.140625" style="164" customWidth="1"/>
    <col min="10761" max="10761" width="12.5703125" style="164" customWidth="1"/>
    <col min="10762" max="10762" width="14.5703125" style="164" customWidth="1"/>
    <col min="10763" max="10763" width="17.42578125" style="164" customWidth="1"/>
    <col min="10764" max="10764" width="4.5703125" style="164" customWidth="1"/>
    <col min="10765" max="10765" width="6.85546875" style="164" customWidth="1"/>
    <col min="10766" max="10766" width="2.7109375" style="164" customWidth="1"/>
    <col min="10767" max="10767" width="4.28515625" style="164" customWidth="1"/>
    <col min="10768" max="10768" width="5.42578125" style="164" customWidth="1"/>
    <col min="10769" max="10769" width="5" style="164" customWidth="1"/>
    <col min="10770" max="10770" width="7.140625" style="164" customWidth="1"/>
    <col min="10771" max="11008" width="11.42578125" style="164"/>
    <col min="11009" max="11009" width="8.7109375" style="164" bestFit="1" customWidth="1"/>
    <col min="11010" max="11010" width="58" style="164" customWidth="1"/>
    <col min="11011" max="11012" width="12.7109375" style="164" customWidth="1"/>
    <col min="11013" max="11013" width="20.28515625" style="164" customWidth="1"/>
    <col min="11014" max="11014" width="18.28515625" style="164" customWidth="1"/>
    <col min="11015" max="11015" width="13.7109375" style="164" customWidth="1"/>
    <col min="11016" max="11016" width="13.140625" style="164" customWidth="1"/>
    <col min="11017" max="11017" width="12.5703125" style="164" customWidth="1"/>
    <col min="11018" max="11018" width="14.5703125" style="164" customWidth="1"/>
    <col min="11019" max="11019" width="17.42578125" style="164" customWidth="1"/>
    <col min="11020" max="11020" width="4.5703125" style="164" customWidth="1"/>
    <col min="11021" max="11021" width="6.85546875" style="164" customWidth="1"/>
    <col min="11022" max="11022" width="2.7109375" style="164" customWidth="1"/>
    <col min="11023" max="11023" width="4.28515625" style="164" customWidth="1"/>
    <col min="11024" max="11024" width="5.42578125" style="164" customWidth="1"/>
    <col min="11025" max="11025" width="5" style="164" customWidth="1"/>
    <col min="11026" max="11026" width="7.140625" style="164" customWidth="1"/>
    <col min="11027" max="11264" width="11.42578125" style="164"/>
    <col min="11265" max="11265" width="8.7109375" style="164" bestFit="1" customWidth="1"/>
    <col min="11266" max="11266" width="58" style="164" customWidth="1"/>
    <col min="11267" max="11268" width="12.7109375" style="164" customWidth="1"/>
    <col min="11269" max="11269" width="20.28515625" style="164" customWidth="1"/>
    <col min="11270" max="11270" width="18.28515625" style="164" customWidth="1"/>
    <col min="11271" max="11271" width="13.7109375" style="164" customWidth="1"/>
    <col min="11272" max="11272" width="13.140625" style="164" customWidth="1"/>
    <col min="11273" max="11273" width="12.5703125" style="164" customWidth="1"/>
    <col min="11274" max="11274" width="14.5703125" style="164" customWidth="1"/>
    <col min="11275" max="11275" width="17.42578125" style="164" customWidth="1"/>
    <col min="11276" max="11276" width="4.5703125" style="164" customWidth="1"/>
    <col min="11277" max="11277" width="6.85546875" style="164" customWidth="1"/>
    <col min="11278" max="11278" width="2.7109375" style="164" customWidth="1"/>
    <col min="11279" max="11279" width="4.28515625" style="164" customWidth="1"/>
    <col min="11280" max="11280" width="5.42578125" style="164" customWidth="1"/>
    <col min="11281" max="11281" width="5" style="164" customWidth="1"/>
    <col min="11282" max="11282" width="7.140625" style="164" customWidth="1"/>
    <col min="11283" max="11520" width="11.42578125" style="164"/>
    <col min="11521" max="11521" width="8.7109375" style="164" bestFit="1" customWidth="1"/>
    <col min="11522" max="11522" width="58" style="164" customWidth="1"/>
    <col min="11523" max="11524" width="12.7109375" style="164" customWidth="1"/>
    <col min="11525" max="11525" width="20.28515625" style="164" customWidth="1"/>
    <col min="11526" max="11526" width="18.28515625" style="164" customWidth="1"/>
    <col min="11527" max="11527" width="13.7109375" style="164" customWidth="1"/>
    <col min="11528" max="11528" width="13.140625" style="164" customWidth="1"/>
    <col min="11529" max="11529" width="12.5703125" style="164" customWidth="1"/>
    <col min="11530" max="11530" width="14.5703125" style="164" customWidth="1"/>
    <col min="11531" max="11531" width="17.42578125" style="164" customWidth="1"/>
    <col min="11532" max="11532" width="4.5703125" style="164" customWidth="1"/>
    <col min="11533" max="11533" width="6.85546875" style="164" customWidth="1"/>
    <col min="11534" max="11534" width="2.7109375" style="164" customWidth="1"/>
    <col min="11535" max="11535" width="4.28515625" style="164" customWidth="1"/>
    <col min="11536" max="11536" width="5.42578125" style="164" customWidth="1"/>
    <col min="11537" max="11537" width="5" style="164" customWidth="1"/>
    <col min="11538" max="11538" width="7.140625" style="164" customWidth="1"/>
    <col min="11539" max="11776" width="11.42578125" style="164"/>
    <col min="11777" max="11777" width="8.7109375" style="164" bestFit="1" customWidth="1"/>
    <col min="11778" max="11778" width="58" style="164" customWidth="1"/>
    <col min="11779" max="11780" width="12.7109375" style="164" customWidth="1"/>
    <col min="11781" max="11781" width="20.28515625" style="164" customWidth="1"/>
    <col min="11782" max="11782" width="18.28515625" style="164" customWidth="1"/>
    <col min="11783" max="11783" width="13.7109375" style="164" customWidth="1"/>
    <col min="11784" max="11784" width="13.140625" style="164" customWidth="1"/>
    <col min="11785" max="11785" width="12.5703125" style="164" customWidth="1"/>
    <col min="11786" max="11786" width="14.5703125" style="164" customWidth="1"/>
    <col min="11787" max="11787" width="17.42578125" style="164" customWidth="1"/>
    <col min="11788" max="11788" width="4.5703125" style="164" customWidth="1"/>
    <col min="11789" max="11789" width="6.85546875" style="164" customWidth="1"/>
    <col min="11790" max="11790" width="2.7109375" style="164" customWidth="1"/>
    <col min="11791" max="11791" width="4.28515625" style="164" customWidth="1"/>
    <col min="11792" max="11792" width="5.42578125" style="164" customWidth="1"/>
    <col min="11793" max="11793" width="5" style="164" customWidth="1"/>
    <col min="11794" max="11794" width="7.140625" style="164" customWidth="1"/>
    <col min="11795" max="12032" width="11.42578125" style="164"/>
    <col min="12033" max="12033" width="8.7109375" style="164" bestFit="1" customWidth="1"/>
    <col min="12034" max="12034" width="58" style="164" customWidth="1"/>
    <col min="12035" max="12036" width="12.7109375" style="164" customWidth="1"/>
    <col min="12037" max="12037" width="20.28515625" style="164" customWidth="1"/>
    <col min="12038" max="12038" width="18.28515625" style="164" customWidth="1"/>
    <col min="12039" max="12039" width="13.7109375" style="164" customWidth="1"/>
    <col min="12040" max="12040" width="13.140625" style="164" customWidth="1"/>
    <col min="12041" max="12041" width="12.5703125" style="164" customWidth="1"/>
    <col min="12042" max="12042" width="14.5703125" style="164" customWidth="1"/>
    <col min="12043" max="12043" width="17.42578125" style="164" customWidth="1"/>
    <col min="12044" max="12044" width="4.5703125" style="164" customWidth="1"/>
    <col min="12045" max="12045" width="6.85546875" style="164" customWidth="1"/>
    <col min="12046" max="12046" width="2.7109375" style="164" customWidth="1"/>
    <col min="12047" max="12047" width="4.28515625" style="164" customWidth="1"/>
    <col min="12048" max="12048" width="5.42578125" style="164" customWidth="1"/>
    <col min="12049" max="12049" width="5" style="164" customWidth="1"/>
    <col min="12050" max="12050" width="7.140625" style="164" customWidth="1"/>
    <col min="12051" max="12288" width="11.42578125" style="164"/>
    <col min="12289" max="12289" width="8.7109375" style="164" bestFit="1" customWidth="1"/>
    <col min="12290" max="12290" width="58" style="164" customWidth="1"/>
    <col min="12291" max="12292" width="12.7109375" style="164" customWidth="1"/>
    <col min="12293" max="12293" width="20.28515625" style="164" customWidth="1"/>
    <col min="12294" max="12294" width="18.28515625" style="164" customWidth="1"/>
    <col min="12295" max="12295" width="13.7109375" style="164" customWidth="1"/>
    <col min="12296" max="12296" width="13.140625" style="164" customWidth="1"/>
    <col min="12297" max="12297" width="12.5703125" style="164" customWidth="1"/>
    <col min="12298" max="12298" width="14.5703125" style="164" customWidth="1"/>
    <col min="12299" max="12299" width="17.42578125" style="164" customWidth="1"/>
    <col min="12300" max="12300" width="4.5703125" style="164" customWidth="1"/>
    <col min="12301" max="12301" width="6.85546875" style="164" customWidth="1"/>
    <col min="12302" max="12302" width="2.7109375" style="164" customWidth="1"/>
    <col min="12303" max="12303" width="4.28515625" style="164" customWidth="1"/>
    <col min="12304" max="12304" width="5.42578125" style="164" customWidth="1"/>
    <col min="12305" max="12305" width="5" style="164" customWidth="1"/>
    <col min="12306" max="12306" width="7.140625" style="164" customWidth="1"/>
    <col min="12307" max="12544" width="11.42578125" style="164"/>
    <col min="12545" max="12545" width="8.7109375" style="164" bestFit="1" customWidth="1"/>
    <col min="12546" max="12546" width="58" style="164" customWidth="1"/>
    <col min="12547" max="12548" width="12.7109375" style="164" customWidth="1"/>
    <col min="12549" max="12549" width="20.28515625" style="164" customWidth="1"/>
    <col min="12550" max="12550" width="18.28515625" style="164" customWidth="1"/>
    <col min="12551" max="12551" width="13.7109375" style="164" customWidth="1"/>
    <col min="12552" max="12552" width="13.140625" style="164" customWidth="1"/>
    <col min="12553" max="12553" width="12.5703125" style="164" customWidth="1"/>
    <col min="12554" max="12554" width="14.5703125" style="164" customWidth="1"/>
    <col min="12555" max="12555" width="17.42578125" style="164" customWidth="1"/>
    <col min="12556" max="12556" width="4.5703125" style="164" customWidth="1"/>
    <col min="12557" max="12557" width="6.85546875" style="164" customWidth="1"/>
    <col min="12558" max="12558" width="2.7109375" style="164" customWidth="1"/>
    <col min="12559" max="12559" width="4.28515625" style="164" customWidth="1"/>
    <col min="12560" max="12560" width="5.42578125" style="164" customWidth="1"/>
    <col min="12561" max="12561" width="5" style="164" customWidth="1"/>
    <col min="12562" max="12562" width="7.140625" style="164" customWidth="1"/>
    <col min="12563" max="12800" width="11.42578125" style="164"/>
    <col min="12801" max="12801" width="8.7109375" style="164" bestFit="1" customWidth="1"/>
    <col min="12802" max="12802" width="58" style="164" customWidth="1"/>
    <col min="12803" max="12804" width="12.7109375" style="164" customWidth="1"/>
    <col min="12805" max="12805" width="20.28515625" style="164" customWidth="1"/>
    <col min="12806" max="12806" width="18.28515625" style="164" customWidth="1"/>
    <col min="12807" max="12807" width="13.7109375" style="164" customWidth="1"/>
    <col min="12808" max="12808" width="13.140625" style="164" customWidth="1"/>
    <col min="12809" max="12809" width="12.5703125" style="164" customWidth="1"/>
    <col min="12810" max="12810" width="14.5703125" style="164" customWidth="1"/>
    <col min="12811" max="12811" width="17.42578125" style="164" customWidth="1"/>
    <col min="12812" max="12812" width="4.5703125" style="164" customWidth="1"/>
    <col min="12813" max="12813" width="6.85546875" style="164" customWidth="1"/>
    <col min="12814" max="12814" width="2.7109375" style="164" customWidth="1"/>
    <col min="12815" max="12815" width="4.28515625" style="164" customWidth="1"/>
    <col min="12816" max="12816" width="5.42578125" style="164" customWidth="1"/>
    <col min="12817" max="12817" width="5" style="164" customWidth="1"/>
    <col min="12818" max="12818" width="7.140625" style="164" customWidth="1"/>
    <col min="12819" max="13056" width="11.42578125" style="164"/>
    <col min="13057" max="13057" width="8.7109375" style="164" bestFit="1" customWidth="1"/>
    <col min="13058" max="13058" width="58" style="164" customWidth="1"/>
    <col min="13059" max="13060" width="12.7109375" style="164" customWidth="1"/>
    <col min="13061" max="13061" width="20.28515625" style="164" customWidth="1"/>
    <col min="13062" max="13062" width="18.28515625" style="164" customWidth="1"/>
    <col min="13063" max="13063" width="13.7109375" style="164" customWidth="1"/>
    <col min="13064" max="13064" width="13.140625" style="164" customWidth="1"/>
    <col min="13065" max="13065" width="12.5703125" style="164" customWidth="1"/>
    <col min="13066" max="13066" width="14.5703125" style="164" customWidth="1"/>
    <col min="13067" max="13067" width="17.42578125" style="164" customWidth="1"/>
    <col min="13068" max="13068" width="4.5703125" style="164" customWidth="1"/>
    <col min="13069" max="13069" width="6.85546875" style="164" customWidth="1"/>
    <col min="13070" max="13070" width="2.7109375" style="164" customWidth="1"/>
    <col min="13071" max="13071" width="4.28515625" style="164" customWidth="1"/>
    <col min="13072" max="13072" width="5.42578125" style="164" customWidth="1"/>
    <col min="13073" max="13073" width="5" style="164" customWidth="1"/>
    <col min="13074" max="13074" width="7.140625" style="164" customWidth="1"/>
    <col min="13075" max="13312" width="11.42578125" style="164"/>
    <col min="13313" max="13313" width="8.7109375" style="164" bestFit="1" customWidth="1"/>
    <col min="13314" max="13314" width="58" style="164" customWidth="1"/>
    <col min="13315" max="13316" width="12.7109375" style="164" customWidth="1"/>
    <col min="13317" max="13317" width="20.28515625" style="164" customWidth="1"/>
    <col min="13318" max="13318" width="18.28515625" style="164" customWidth="1"/>
    <col min="13319" max="13319" width="13.7109375" style="164" customWidth="1"/>
    <col min="13320" max="13320" width="13.140625" style="164" customWidth="1"/>
    <col min="13321" max="13321" width="12.5703125" style="164" customWidth="1"/>
    <col min="13322" max="13322" width="14.5703125" style="164" customWidth="1"/>
    <col min="13323" max="13323" width="17.42578125" style="164" customWidth="1"/>
    <col min="13324" max="13324" width="4.5703125" style="164" customWidth="1"/>
    <col min="13325" max="13325" width="6.85546875" style="164" customWidth="1"/>
    <col min="13326" max="13326" width="2.7109375" style="164" customWidth="1"/>
    <col min="13327" max="13327" width="4.28515625" style="164" customWidth="1"/>
    <col min="13328" max="13328" width="5.42578125" style="164" customWidth="1"/>
    <col min="13329" max="13329" width="5" style="164" customWidth="1"/>
    <col min="13330" max="13330" width="7.140625" style="164" customWidth="1"/>
    <col min="13331" max="13568" width="11.42578125" style="164"/>
    <col min="13569" max="13569" width="8.7109375" style="164" bestFit="1" customWidth="1"/>
    <col min="13570" max="13570" width="58" style="164" customWidth="1"/>
    <col min="13571" max="13572" width="12.7109375" style="164" customWidth="1"/>
    <col min="13573" max="13573" width="20.28515625" style="164" customWidth="1"/>
    <col min="13574" max="13574" width="18.28515625" style="164" customWidth="1"/>
    <col min="13575" max="13575" width="13.7109375" style="164" customWidth="1"/>
    <col min="13576" max="13576" width="13.140625" style="164" customWidth="1"/>
    <col min="13577" max="13577" width="12.5703125" style="164" customWidth="1"/>
    <col min="13578" max="13578" width="14.5703125" style="164" customWidth="1"/>
    <col min="13579" max="13579" width="17.42578125" style="164" customWidth="1"/>
    <col min="13580" max="13580" width="4.5703125" style="164" customWidth="1"/>
    <col min="13581" max="13581" width="6.85546875" style="164" customWidth="1"/>
    <col min="13582" max="13582" width="2.7109375" style="164" customWidth="1"/>
    <col min="13583" max="13583" width="4.28515625" style="164" customWidth="1"/>
    <col min="13584" max="13584" width="5.42578125" style="164" customWidth="1"/>
    <col min="13585" max="13585" width="5" style="164" customWidth="1"/>
    <col min="13586" max="13586" width="7.140625" style="164" customWidth="1"/>
    <col min="13587" max="13824" width="11.42578125" style="164"/>
    <col min="13825" max="13825" width="8.7109375" style="164" bestFit="1" customWidth="1"/>
    <col min="13826" max="13826" width="58" style="164" customWidth="1"/>
    <col min="13827" max="13828" width="12.7109375" style="164" customWidth="1"/>
    <col min="13829" max="13829" width="20.28515625" style="164" customWidth="1"/>
    <col min="13830" max="13830" width="18.28515625" style="164" customWidth="1"/>
    <col min="13831" max="13831" width="13.7109375" style="164" customWidth="1"/>
    <col min="13832" max="13832" width="13.140625" style="164" customWidth="1"/>
    <col min="13833" max="13833" width="12.5703125" style="164" customWidth="1"/>
    <col min="13834" max="13834" width="14.5703125" style="164" customWidth="1"/>
    <col min="13835" max="13835" width="17.42578125" style="164" customWidth="1"/>
    <col min="13836" max="13836" width="4.5703125" style="164" customWidth="1"/>
    <col min="13837" max="13837" width="6.85546875" style="164" customWidth="1"/>
    <col min="13838" max="13838" width="2.7109375" style="164" customWidth="1"/>
    <col min="13839" max="13839" width="4.28515625" style="164" customWidth="1"/>
    <col min="13840" max="13840" width="5.42578125" style="164" customWidth="1"/>
    <col min="13841" max="13841" width="5" style="164" customWidth="1"/>
    <col min="13842" max="13842" width="7.140625" style="164" customWidth="1"/>
    <col min="13843" max="14080" width="11.42578125" style="164"/>
    <col min="14081" max="14081" width="8.7109375" style="164" bestFit="1" customWidth="1"/>
    <col min="14082" max="14082" width="58" style="164" customWidth="1"/>
    <col min="14083" max="14084" width="12.7109375" style="164" customWidth="1"/>
    <col min="14085" max="14085" width="20.28515625" style="164" customWidth="1"/>
    <col min="14086" max="14086" width="18.28515625" style="164" customWidth="1"/>
    <col min="14087" max="14087" width="13.7109375" style="164" customWidth="1"/>
    <col min="14088" max="14088" width="13.140625" style="164" customWidth="1"/>
    <col min="14089" max="14089" width="12.5703125" style="164" customWidth="1"/>
    <col min="14090" max="14090" width="14.5703125" style="164" customWidth="1"/>
    <col min="14091" max="14091" width="17.42578125" style="164" customWidth="1"/>
    <col min="14092" max="14092" width="4.5703125" style="164" customWidth="1"/>
    <col min="14093" max="14093" width="6.85546875" style="164" customWidth="1"/>
    <col min="14094" max="14094" width="2.7109375" style="164" customWidth="1"/>
    <col min="14095" max="14095" width="4.28515625" style="164" customWidth="1"/>
    <col min="14096" max="14096" width="5.42578125" style="164" customWidth="1"/>
    <col min="14097" max="14097" width="5" style="164" customWidth="1"/>
    <col min="14098" max="14098" width="7.140625" style="164" customWidth="1"/>
    <col min="14099" max="14336" width="11.42578125" style="164"/>
    <col min="14337" max="14337" width="8.7109375" style="164" bestFit="1" customWidth="1"/>
    <col min="14338" max="14338" width="58" style="164" customWidth="1"/>
    <col min="14339" max="14340" width="12.7109375" style="164" customWidth="1"/>
    <col min="14341" max="14341" width="20.28515625" style="164" customWidth="1"/>
    <col min="14342" max="14342" width="18.28515625" style="164" customWidth="1"/>
    <col min="14343" max="14343" width="13.7109375" style="164" customWidth="1"/>
    <col min="14344" max="14344" width="13.140625" style="164" customWidth="1"/>
    <col min="14345" max="14345" width="12.5703125" style="164" customWidth="1"/>
    <col min="14346" max="14346" width="14.5703125" style="164" customWidth="1"/>
    <col min="14347" max="14347" width="17.42578125" style="164" customWidth="1"/>
    <col min="14348" max="14348" width="4.5703125" style="164" customWidth="1"/>
    <col min="14349" max="14349" width="6.85546875" style="164" customWidth="1"/>
    <col min="14350" max="14350" width="2.7109375" style="164" customWidth="1"/>
    <col min="14351" max="14351" width="4.28515625" style="164" customWidth="1"/>
    <col min="14352" max="14352" width="5.42578125" style="164" customWidth="1"/>
    <col min="14353" max="14353" width="5" style="164" customWidth="1"/>
    <col min="14354" max="14354" width="7.140625" style="164" customWidth="1"/>
    <col min="14355" max="14592" width="11.42578125" style="164"/>
    <col min="14593" max="14593" width="8.7109375" style="164" bestFit="1" customWidth="1"/>
    <col min="14594" max="14594" width="58" style="164" customWidth="1"/>
    <col min="14595" max="14596" width="12.7109375" style="164" customWidth="1"/>
    <col min="14597" max="14597" width="20.28515625" style="164" customWidth="1"/>
    <col min="14598" max="14598" width="18.28515625" style="164" customWidth="1"/>
    <col min="14599" max="14599" width="13.7109375" style="164" customWidth="1"/>
    <col min="14600" max="14600" width="13.140625" style="164" customWidth="1"/>
    <col min="14601" max="14601" width="12.5703125" style="164" customWidth="1"/>
    <col min="14602" max="14602" width="14.5703125" style="164" customWidth="1"/>
    <col min="14603" max="14603" width="17.42578125" style="164" customWidth="1"/>
    <col min="14604" max="14604" width="4.5703125" style="164" customWidth="1"/>
    <col min="14605" max="14605" width="6.85546875" style="164" customWidth="1"/>
    <col min="14606" max="14606" width="2.7109375" style="164" customWidth="1"/>
    <col min="14607" max="14607" width="4.28515625" style="164" customWidth="1"/>
    <col min="14608" max="14608" width="5.42578125" style="164" customWidth="1"/>
    <col min="14609" max="14609" width="5" style="164" customWidth="1"/>
    <col min="14610" max="14610" width="7.140625" style="164" customWidth="1"/>
    <col min="14611" max="14848" width="11.42578125" style="164"/>
    <col min="14849" max="14849" width="8.7109375" style="164" bestFit="1" customWidth="1"/>
    <col min="14850" max="14850" width="58" style="164" customWidth="1"/>
    <col min="14851" max="14852" width="12.7109375" style="164" customWidth="1"/>
    <col min="14853" max="14853" width="20.28515625" style="164" customWidth="1"/>
    <col min="14854" max="14854" width="18.28515625" style="164" customWidth="1"/>
    <col min="14855" max="14855" width="13.7109375" style="164" customWidth="1"/>
    <col min="14856" max="14856" width="13.140625" style="164" customWidth="1"/>
    <col min="14857" max="14857" width="12.5703125" style="164" customWidth="1"/>
    <col min="14858" max="14858" width="14.5703125" style="164" customWidth="1"/>
    <col min="14859" max="14859" width="17.42578125" style="164" customWidth="1"/>
    <col min="14860" max="14860" width="4.5703125" style="164" customWidth="1"/>
    <col min="14861" max="14861" width="6.85546875" style="164" customWidth="1"/>
    <col min="14862" max="14862" width="2.7109375" style="164" customWidth="1"/>
    <col min="14863" max="14863" width="4.28515625" style="164" customWidth="1"/>
    <col min="14864" max="14864" width="5.42578125" style="164" customWidth="1"/>
    <col min="14865" max="14865" width="5" style="164" customWidth="1"/>
    <col min="14866" max="14866" width="7.140625" style="164" customWidth="1"/>
    <col min="14867" max="15104" width="11.42578125" style="164"/>
    <col min="15105" max="15105" width="8.7109375" style="164" bestFit="1" customWidth="1"/>
    <col min="15106" max="15106" width="58" style="164" customWidth="1"/>
    <col min="15107" max="15108" width="12.7109375" style="164" customWidth="1"/>
    <col min="15109" max="15109" width="20.28515625" style="164" customWidth="1"/>
    <col min="15110" max="15110" width="18.28515625" style="164" customWidth="1"/>
    <col min="15111" max="15111" width="13.7109375" style="164" customWidth="1"/>
    <col min="15112" max="15112" width="13.140625" style="164" customWidth="1"/>
    <col min="15113" max="15113" width="12.5703125" style="164" customWidth="1"/>
    <col min="15114" max="15114" width="14.5703125" style="164" customWidth="1"/>
    <col min="15115" max="15115" width="17.42578125" style="164" customWidth="1"/>
    <col min="15116" max="15116" width="4.5703125" style="164" customWidth="1"/>
    <col min="15117" max="15117" width="6.85546875" style="164" customWidth="1"/>
    <col min="15118" max="15118" width="2.7109375" style="164" customWidth="1"/>
    <col min="15119" max="15119" width="4.28515625" style="164" customWidth="1"/>
    <col min="15120" max="15120" width="5.42578125" style="164" customWidth="1"/>
    <col min="15121" max="15121" width="5" style="164" customWidth="1"/>
    <col min="15122" max="15122" width="7.140625" style="164" customWidth="1"/>
    <col min="15123" max="15360" width="11.42578125" style="164"/>
    <col min="15361" max="15361" width="8.7109375" style="164" bestFit="1" customWidth="1"/>
    <col min="15362" max="15362" width="58" style="164" customWidth="1"/>
    <col min="15363" max="15364" width="12.7109375" style="164" customWidth="1"/>
    <col min="15365" max="15365" width="20.28515625" style="164" customWidth="1"/>
    <col min="15366" max="15366" width="18.28515625" style="164" customWidth="1"/>
    <col min="15367" max="15367" width="13.7109375" style="164" customWidth="1"/>
    <col min="15368" max="15368" width="13.140625" style="164" customWidth="1"/>
    <col min="15369" max="15369" width="12.5703125" style="164" customWidth="1"/>
    <col min="15370" max="15370" width="14.5703125" style="164" customWidth="1"/>
    <col min="15371" max="15371" width="17.42578125" style="164" customWidth="1"/>
    <col min="15372" max="15372" width="4.5703125" style="164" customWidth="1"/>
    <col min="15373" max="15373" width="6.85546875" style="164" customWidth="1"/>
    <col min="15374" max="15374" width="2.7109375" style="164" customWidth="1"/>
    <col min="15375" max="15375" width="4.28515625" style="164" customWidth="1"/>
    <col min="15376" max="15376" width="5.42578125" style="164" customWidth="1"/>
    <col min="15377" max="15377" width="5" style="164" customWidth="1"/>
    <col min="15378" max="15378" width="7.140625" style="164" customWidth="1"/>
    <col min="15379" max="15616" width="11.42578125" style="164"/>
    <col min="15617" max="15617" width="8.7109375" style="164" bestFit="1" customWidth="1"/>
    <col min="15618" max="15618" width="58" style="164" customWidth="1"/>
    <col min="15619" max="15620" width="12.7109375" style="164" customWidth="1"/>
    <col min="15621" max="15621" width="20.28515625" style="164" customWidth="1"/>
    <col min="15622" max="15622" width="18.28515625" style="164" customWidth="1"/>
    <col min="15623" max="15623" width="13.7109375" style="164" customWidth="1"/>
    <col min="15624" max="15624" width="13.140625" style="164" customWidth="1"/>
    <col min="15625" max="15625" width="12.5703125" style="164" customWidth="1"/>
    <col min="15626" max="15626" width="14.5703125" style="164" customWidth="1"/>
    <col min="15627" max="15627" width="17.42578125" style="164" customWidth="1"/>
    <col min="15628" max="15628" width="4.5703125" style="164" customWidth="1"/>
    <col min="15629" max="15629" width="6.85546875" style="164" customWidth="1"/>
    <col min="15630" max="15630" width="2.7109375" style="164" customWidth="1"/>
    <col min="15631" max="15631" width="4.28515625" style="164" customWidth="1"/>
    <col min="15632" max="15632" width="5.42578125" style="164" customWidth="1"/>
    <col min="15633" max="15633" width="5" style="164" customWidth="1"/>
    <col min="15634" max="15634" width="7.140625" style="164" customWidth="1"/>
    <col min="15635" max="15872" width="11.42578125" style="164"/>
    <col min="15873" max="15873" width="8.7109375" style="164" bestFit="1" customWidth="1"/>
    <col min="15874" max="15874" width="58" style="164" customWidth="1"/>
    <col min="15875" max="15876" width="12.7109375" style="164" customWidth="1"/>
    <col min="15877" max="15877" width="20.28515625" style="164" customWidth="1"/>
    <col min="15878" max="15878" width="18.28515625" style="164" customWidth="1"/>
    <col min="15879" max="15879" width="13.7109375" style="164" customWidth="1"/>
    <col min="15880" max="15880" width="13.140625" style="164" customWidth="1"/>
    <col min="15881" max="15881" width="12.5703125" style="164" customWidth="1"/>
    <col min="15882" max="15882" width="14.5703125" style="164" customWidth="1"/>
    <col min="15883" max="15883" width="17.42578125" style="164" customWidth="1"/>
    <col min="15884" max="15884" width="4.5703125" style="164" customWidth="1"/>
    <col min="15885" max="15885" width="6.85546875" style="164" customWidth="1"/>
    <col min="15886" max="15886" width="2.7109375" style="164" customWidth="1"/>
    <col min="15887" max="15887" width="4.28515625" style="164" customWidth="1"/>
    <col min="15888" max="15888" width="5.42578125" style="164" customWidth="1"/>
    <col min="15889" max="15889" width="5" style="164" customWidth="1"/>
    <col min="15890" max="15890" width="7.140625" style="164" customWidth="1"/>
    <col min="15891" max="16128" width="11.42578125" style="164"/>
    <col min="16129" max="16129" width="8.7109375" style="164" bestFit="1" customWidth="1"/>
    <col min="16130" max="16130" width="58" style="164" customWidth="1"/>
    <col min="16131" max="16132" width="12.7109375" style="164" customWidth="1"/>
    <col min="16133" max="16133" width="20.28515625" style="164" customWidth="1"/>
    <col min="16134" max="16134" width="18.28515625" style="164" customWidth="1"/>
    <col min="16135" max="16135" width="13.7109375" style="164" customWidth="1"/>
    <col min="16136" max="16136" width="13.140625" style="164" customWidth="1"/>
    <col min="16137" max="16137" width="12.5703125" style="164" customWidth="1"/>
    <col min="16138" max="16138" width="14.5703125" style="164" customWidth="1"/>
    <col min="16139" max="16139" width="17.42578125" style="164" customWidth="1"/>
    <col min="16140" max="16140" width="4.5703125" style="164" customWidth="1"/>
    <col min="16141" max="16141" width="6.85546875" style="164" customWidth="1"/>
    <col min="16142" max="16142" width="2.7109375" style="164" customWidth="1"/>
    <col min="16143" max="16143" width="4.28515625" style="164" customWidth="1"/>
    <col min="16144" max="16144" width="5.42578125" style="164" customWidth="1"/>
    <col min="16145" max="16145" width="5" style="164" customWidth="1"/>
    <col min="16146" max="16146" width="7.140625" style="164" customWidth="1"/>
    <col min="16147" max="16384" width="11.42578125" style="164"/>
  </cols>
  <sheetData>
    <row r="1" spans="1:6" x14ac:dyDescent="0.2">
      <c r="A1" s="159"/>
      <c r="C1" s="159"/>
      <c r="E1" s="162"/>
    </row>
    <row r="2" spans="1:6" ht="18" customHeight="1" x14ac:dyDescent="0.2">
      <c r="A2" s="159"/>
      <c r="C2" s="159"/>
      <c r="E2" s="162"/>
    </row>
    <row r="3" spans="1:6" ht="19.5" customHeight="1" x14ac:dyDescent="0.2">
      <c r="A3" s="294"/>
      <c r="B3" s="294"/>
      <c r="C3" s="294"/>
      <c r="D3" s="294"/>
      <c r="E3" s="294"/>
      <c r="F3" s="294"/>
    </row>
    <row r="4" spans="1:6" ht="18" customHeight="1" x14ac:dyDescent="0.2">
      <c r="A4" s="294"/>
      <c r="B4" s="294"/>
      <c r="C4" s="294"/>
      <c r="D4" s="294"/>
      <c r="E4" s="294"/>
      <c r="F4" s="294"/>
    </row>
    <row r="5" spans="1:6" ht="107.25" customHeight="1" x14ac:dyDescent="0.2">
      <c r="A5" s="295" t="s">
        <v>473</v>
      </c>
      <c r="B5" s="295"/>
      <c r="C5" s="295"/>
      <c r="D5" s="295"/>
      <c r="E5" s="295"/>
      <c r="F5" s="295"/>
    </row>
    <row r="6" spans="1:6" s="268" customFormat="1" ht="30" x14ac:dyDescent="0.2">
      <c r="A6" s="263" t="s">
        <v>0</v>
      </c>
      <c r="B6" s="264" t="s">
        <v>1</v>
      </c>
      <c r="C6" s="263" t="s">
        <v>2</v>
      </c>
      <c r="D6" s="265" t="s">
        <v>3</v>
      </c>
      <c r="E6" s="266" t="s">
        <v>4</v>
      </c>
      <c r="F6" s="267" t="s">
        <v>5</v>
      </c>
    </row>
    <row r="7" spans="1:6" s="273" customFormat="1" x14ac:dyDescent="0.2">
      <c r="A7" s="262">
        <v>1</v>
      </c>
      <c r="B7" s="269" t="s">
        <v>6</v>
      </c>
      <c r="C7" s="262"/>
      <c r="D7" s="270"/>
      <c r="E7" s="271"/>
      <c r="F7" s="272"/>
    </row>
    <row r="8" spans="1:6" x14ac:dyDescent="0.2">
      <c r="A8" s="166">
        <v>1.1000000000000001</v>
      </c>
      <c r="B8" s="167" t="s">
        <v>418</v>
      </c>
      <c r="C8" s="168" t="s">
        <v>22</v>
      </c>
      <c r="D8" s="169">
        <v>50</v>
      </c>
      <c r="E8" s="170">
        <f>APU!I34</f>
        <v>13586.681</v>
      </c>
      <c r="F8" s="171">
        <f t="shared" ref="F8:F31" si="0">D8*E8</f>
        <v>679334.05</v>
      </c>
    </row>
    <row r="9" spans="1:6" ht="28.5" x14ac:dyDescent="0.2">
      <c r="A9" s="166">
        <v>1.2</v>
      </c>
      <c r="B9" s="172" t="s">
        <v>417</v>
      </c>
      <c r="C9" s="166" t="s">
        <v>8</v>
      </c>
      <c r="D9" s="173">
        <v>50.1</v>
      </c>
      <c r="E9" s="174">
        <f>APU!I76</f>
        <v>7564.4826666666668</v>
      </c>
      <c r="F9" s="175">
        <f t="shared" si="0"/>
        <v>378980.58160000003</v>
      </c>
    </row>
    <row r="10" spans="1:6" ht="28.5" x14ac:dyDescent="0.2">
      <c r="A10" s="166">
        <v>1.3</v>
      </c>
      <c r="B10" s="172" t="s">
        <v>474</v>
      </c>
      <c r="C10" s="166" t="s">
        <v>475</v>
      </c>
      <c r="D10" s="173">
        <v>1</v>
      </c>
      <c r="E10" s="175">
        <v>2850000</v>
      </c>
      <c r="F10" s="175">
        <f t="shared" si="0"/>
        <v>2850000</v>
      </c>
    </row>
    <row r="11" spans="1:6" s="274" customFormat="1" x14ac:dyDescent="0.2">
      <c r="A11" s="275">
        <v>2</v>
      </c>
      <c r="B11" s="269" t="s">
        <v>13</v>
      </c>
      <c r="C11" s="276"/>
      <c r="D11" s="277"/>
      <c r="E11" s="278"/>
      <c r="F11" s="279"/>
    </row>
    <row r="12" spans="1:6" ht="57" x14ac:dyDescent="0.2">
      <c r="A12" s="176">
        <v>2.1</v>
      </c>
      <c r="B12" s="177" t="s">
        <v>419</v>
      </c>
      <c r="C12" s="166" t="s">
        <v>226</v>
      </c>
      <c r="D12" s="173">
        <v>2</v>
      </c>
      <c r="E12" s="174">
        <f>APU!I496</f>
        <v>569393.62</v>
      </c>
      <c r="F12" s="175">
        <f t="shared" si="0"/>
        <v>1138787.24</v>
      </c>
    </row>
    <row r="13" spans="1:6" ht="28.5" x14ac:dyDescent="0.2">
      <c r="A13" s="176">
        <v>2.2000000000000002</v>
      </c>
      <c r="B13" s="177" t="s">
        <v>409</v>
      </c>
      <c r="C13" s="166" t="s">
        <v>226</v>
      </c>
      <c r="D13" s="173">
        <v>4</v>
      </c>
      <c r="E13" s="178">
        <f>APU!I622</f>
        <v>914633.62</v>
      </c>
      <c r="F13" s="171">
        <f t="shared" si="0"/>
        <v>3658534.48</v>
      </c>
    </row>
    <row r="14" spans="1:6" ht="35.450000000000003" customHeight="1" x14ac:dyDescent="0.2">
      <c r="A14" s="176">
        <v>2.2999999999999998</v>
      </c>
      <c r="B14" s="177" t="s">
        <v>440</v>
      </c>
      <c r="C14" s="166" t="s">
        <v>226</v>
      </c>
      <c r="D14" s="173">
        <v>6</v>
      </c>
      <c r="E14" s="178">
        <f>APU!I1128</f>
        <v>5544501.7199999997</v>
      </c>
      <c r="F14" s="171">
        <f t="shared" si="0"/>
        <v>33267010.32</v>
      </c>
    </row>
    <row r="15" spans="1:6" ht="35.450000000000003" customHeight="1" x14ac:dyDescent="0.2">
      <c r="A15" s="176">
        <v>2.4</v>
      </c>
      <c r="B15" s="177" t="s">
        <v>480</v>
      </c>
      <c r="C15" s="166" t="s">
        <v>479</v>
      </c>
      <c r="D15" s="173">
        <v>1</v>
      </c>
      <c r="E15" s="171">
        <v>2650000</v>
      </c>
      <c r="F15" s="171">
        <f t="shared" si="0"/>
        <v>2650000</v>
      </c>
    </row>
    <row r="16" spans="1:6" s="274" customFormat="1" x14ac:dyDescent="0.2">
      <c r="A16" s="275">
        <v>3</v>
      </c>
      <c r="B16" s="269" t="s">
        <v>11</v>
      </c>
      <c r="C16" s="275"/>
      <c r="D16" s="280"/>
      <c r="E16" s="271"/>
      <c r="F16" s="272"/>
    </row>
    <row r="17" spans="1:6" ht="28.5" x14ac:dyDescent="0.2">
      <c r="A17" s="176">
        <v>3.1</v>
      </c>
      <c r="B17" s="177" t="s">
        <v>414</v>
      </c>
      <c r="C17" s="166" t="s">
        <v>226</v>
      </c>
      <c r="D17" s="173">
        <v>4</v>
      </c>
      <c r="E17" s="178">
        <f>APU!I664</f>
        <v>2890800</v>
      </c>
      <c r="F17" s="171">
        <f t="shared" ref="F17:F24" si="1">D17*E17</f>
        <v>11563200</v>
      </c>
    </row>
    <row r="18" spans="1:6" ht="57" x14ac:dyDescent="0.2">
      <c r="A18" s="176">
        <v>3.2</v>
      </c>
      <c r="B18" s="177" t="s">
        <v>458</v>
      </c>
      <c r="C18" s="166" t="s">
        <v>226</v>
      </c>
      <c r="D18" s="173">
        <v>12</v>
      </c>
      <c r="E18" s="178">
        <f>APU!I706</f>
        <v>401900</v>
      </c>
      <c r="F18" s="171">
        <f t="shared" si="1"/>
        <v>4822800</v>
      </c>
    </row>
    <row r="19" spans="1:6" ht="57" x14ac:dyDescent="0.2">
      <c r="A19" s="176">
        <v>3.3</v>
      </c>
      <c r="B19" s="177" t="s">
        <v>460</v>
      </c>
      <c r="C19" s="166" t="s">
        <v>459</v>
      </c>
      <c r="D19" s="173">
        <v>1</v>
      </c>
      <c r="E19" s="174">
        <f>APU!I1296</f>
        <v>1185800</v>
      </c>
      <c r="F19" s="175">
        <f t="shared" si="1"/>
        <v>1185800</v>
      </c>
    </row>
    <row r="20" spans="1:6" x14ac:dyDescent="0.2">
      <c r="A20" s="176">
        <v>3.4</v>
      </c>
      <c r="B20" s="177" t="s">
        <v>438</v>
      </c>
      <c r="C20" s="166" t="s">
        <v>411</v>
      </c>
      <c r="D20" s="173">
        <v>3</v>
      </c>
      <c r="E20" s="178">
        <f>APU!I790</f>
        <v>392900</v>
      </c>
      <c r="F20" s="171">
        <f t="shared" si="1"/>
        <v>1178700</v>
      </c>
    </row>
    <row r="21" spans="1:6" ht="28.5" x14ac:dyDescent="0.2">
      <c r="A21" s="176">
        <v>3.5</v>
      </c>
      <c r="B21" s="177" t="s">
        <v>439</v>
      </c>
      <c r="C21" s="166" t="s">
        <v>22</v>
      </c>
      <c r="D21" s="173">
        <v>60</v>
      </c>
      <c r="E21" s="178">
        <f>APU!I1338</f>
        <v>19300</v>
      </c>
      <c r="F21" s="171">
        <f t="shared" si="1"/>
        <v>1158000</v>
      </c>
    </row>
    <row r="22" spans="1:6" s="273" customFormat="1" x14ac:dyDescent="0.2">
      <c r="A22" s="275">
        <v>4</v>
      </c>
      <c r="B22" s="269" t="s">
        <v>450</v>
      </c>
      <c r="C22" s="262"/>
      <c r="D22" s="270"/>
      <c r="E22" s="271"/>
      <c r="F22" s="281">
        <f t="shared" si="1"/>
        <v>0</v>
      </c>
    </row>
    <row r="23" spans="1:6" ht="28.5" x14ac:dyDescent="0.2">
      <c r="A23" s="176">
        <v>4.0999999999999996</v>
      </c>
      <c r="B23" s="177" t="s">
        <v>451</v>
      </c>
      <c r="C23" s="166" t="s">
        <v>7</v>
      </c>
      <c r="D23" s="173">
        <v>1</v>
      </c>
      <c r="E23" s="178">
        <f>APU!I1086</f>
        <v>12341406.880000001</v>
      </c>
      <c r="F23" s="171">
        <f t="shared" si="1"/>
        <v>12341406.880000001</v>
      </c>
    </row>
    <row r="24" spans="1:6" x14ac:dyDescent="0.2">
      <c r="A24" s="176">
        <v>4.2</v>
      </c>
      <c r="B24" s="177" t="s">
        <v>455</v>
      </c>
      <c r="C24" s="166" t="s">
        <v>8</v>
      </c>
      <c r="D24" s="173">
        <v>20</v>
      </c>
      <c r="E24" s="178">
        <v>85500</v>
      </c>
      <c r="F24" s="171">
        <f t="shared" si="1"/>
        <v>1710000</v>
      </c>
    </row>
    <row r="25" spans="1:6" s="274" customFormat="1" x14ac:dyDescent="0.2">
      <c r="A25" s="275">
        <v>5</v>
      </c>
      <c r="B25" s="269" t="s">
        <v>225</v>
      </c>
      <c r="C25" s="275"/>
      <c r="D25" s="280"/>
      <c r="E25" s="271"/>
      <c r="F25" s="272"/>
    </row>
    <row r="26" spans="1:6" ht="28.5" x14ac:dyDescent="0.2">
      <c r="A26" s="176">
        <v>5.0999999999999996</v>
      </c>
      <c r="B26" s="177" t="s">
        <v>430</v>
      </c>
      <c r="C26" s="166" t="s">
        <v>8</v>
      </c>
      <c r="D26" s="173">
        <v>45</v>
      </c>
      <c r="E26" s="178">
        <f>APU!I832</f>
        <v>13317.379199999999</v>
      </c>
      <c r="F26" s="171">
        <f t="shared" si="0"/>
        <v>599282.06400000001</v>
      </c>
    </row>
    <row r="27" spans="1:6" ht="28.5" x14ac:dyDescent="0.2">
      <c r="A27" s="176">
        <v>6.2</v>
      </c>
      <c r="B27" s="177" t="s">
        <v>431</v>
      </c>
      <c r="C27" s="166" t="s">
        <v>8</v>
      </c>
      <c r="D27" s="173">
        <v>454</v>
      </c>
      <c r="E27" s="174">
        <f>APU!I874</f>
        <v>13317.379199999999</v>
      </c>
      <c r="F27" s="175">
        <f t="shared" si="0"/>
        <v>6046090.1568</v>
      </c>
    </row>
    <row r="28" spans="1:6" ht="28.5" x14ac:dyDescent="0.2">
      <c r="A28" s="176">
        <v>6.3</v>
      </c>
      <c r="B28" s="177" t="s">
        <v>432</v>
      </c>
      <c r="C28" s="166" t="s">
        <v>8</v>
      </c>
      <c r="D28" s="173">
        <v>40</v>
      </c>
      <c r="E28" s="174">
        <f>APU!I916</f>
        <v>13317.379199999999</v>
      </c>
      <c r="F28" s="175">
        <f t="shared" si="0"/>
        <v>532695.16799999995</v>
      </c>
    </row>
    <row r="29" spans="1:6" s="273" customFormat="1" x14ac:dyDescent="0.2">
      <c r="A29" s="275">
        <v>6</v>
      </c>
      <c r="B29" s="269" t="s">
        <v>12</v>
      </c>
      <c r="C29" s="262"/>
      <c r="D29" s="270"/>
      <c r="E29" s="282"/>
      <c r="F29" s="283">
        <f t="shared" si="0"/>
        <v>0</v>
      </c>
    </row>
    <row r="30" spans="1:6" ht="28.5" x14ac:dyDescent="0.2">
      <c r="A30" s="176">
        <v>6.1</v>
      </c>
      <c r="B30" s="177" t="s">
        <v>476</v>
      </c>
      <c r="C30" s="166" t="s">
        <v>8</v>
      </c>
      <c r="D30" s="173">
        <v>42</v>
      </c>
      <c r="E30" s="174">
        <f>+PLANTILLA!I46</f>
        <v>83327</v>
      </c>
      <c r="F30" s="175">
        <f t="shared" si="0"/>
        <v>3499734</v>
      </c>
    </row>
    <row r="31" spans="1:6" ht="128.25" x14ac:dyDescent="0.2">
      <c r="A31" s="176">
        <v>6.2</v>
      </c>
      <c r="B31" s="177" t="s">
        <v>468</v>
      </c>
      <c r="C31" s="166" t="s">
        <v>7</v>
      </c>
      <c r="D31" s="173">
        <v>8</v>
      </c>
      <c r="E31" s="174">
        <f>+BANCA!I46</f>
        <v>1789086</v>
      </c>
      <c r="F31" s="175">
        <f t="shared" si="0"/>
        <v>14312688</v>
      </c>
    </row>
    <row r="32" spans="1:6" s="273" customFormat="1" x14ac:dyDescent="0.2">
      <c r="A32" s="275">
        <v>7</v>
      </c>
      <c r="B32" s="269" t="s">
        <v>456</v>
      </c>
      <c r="C32" s="262"/>
      <c r="D32" s="270"/>
      <c r="E32" s="279"/>
      <c r="F32" s="279"/>
    </row>
    <row r="33" spans="1:7" x14ac:dyDescent="0.2">
      <c r="A33" s="176">
        <v>7.1</v>
      </c>
      <c r="B33" s="177" t="s">
        <v>457</v>
      </c>
      <c r="C33" s="166" t="s">
        <v>8</v>
      </c>
      <c r="D33" s="173">
        <v>40</v>
      </c>
      <c r="E33" s="175">
        <v>24500</v>
      </c>
      <c r="F33" s="175">
        <f>+D33*E33</f>
        <v>980000</v>
      </c>
    </row>
    <row r="34" spans="1:7" s="284" customFormat="1" ht="14.25" x14ac:dyDescent="0.2">
      <c r="A34" s="275">
        <v>8</v>
      </c>
      <c r="B34" s="269" t="s">
        <v>115</v>
      </c>
      <c r="C34" s="275"/>
      <c r="D34" s="280"/>
      <c r="E34" s="271"/>
      <c r="F34" s="272"/>
    </row>
    <row r="35" spans="1:7" s="179" customFormat="1" ht="14.25" x14ac:dyDescent="0.2">
      <c r="A35" s="176">
        <v>8.1</v>
      </c>
      <c r="B35" s="177" t="s">
        <v>441</v>
      </c>
      <c r="C35" s="166" t="s">
        <v>479</v>
      </c>
      <c r="D35" s="173">
        <v>1</v>
      </c>
      <c r="E35" s="178">
        <f>APU!I1422</f>
        <v>802500</v>
      </c>
      <c r="F35" s="171">
        <f t="shared" ref="F35" si="2">D35*E35</f>
        <v>802500</v>
      </c>
    </row>
    <row r="36" spans="1:7" s="179" customFormat="1" ht="14.25" x14ac:dyDescent="0.2">
      <c r="A36" s="289"/>
      <c r="B36" s="290"/>
      <c r="C36" s="289"/>
      <c r="D36" s="291"/>
      <c r="E36" s="292"/>
      <c r="F36" s="293"/>
    </row>
    <row r="37" spans="1:7" s="179" customFormat="1" ht="14.25" x14ac:dyDescent="0.2">
      <c r="A37" s="285"/>
      <c r="B37" s="286"/>
      <c r="C37" s="285"/>
      <c r="D37" s="287"/>
      <c r="E37" s="288"/>
      <c r="F37" s="181"/>
    </row>
    <row r="38" spans="1:7" x14ac:dyDescent="0.2">
      <c r="B38" s="180"/>
      <c r="C38" s="183"/>
    </row>
    <row r="39" spans="1:7" ht="15.75" customHeight="1" x14ac:dyDescent="0.2">
      <c r="B39" s="180"/>
      <c r="C39" s="296" t="s">
        <v>14</v>
      </c>
      <c r="D39" s="296"/>
      <c r="E39" s="185"/>
      <c r="F39" s="186">
        <f>SUM(F8:F38)</f>
        <v>105355542.94039999</v>
      </c>
    </row>
    <row r="40" spans="1:7" x14ac:dyDescent="0.2">
      <c r="B40" s="180"/>
      <c r="C40" s="187"/>
      <c r="D40" s="188" t="s">
        <v>15</v>
      </c>
      <c r="E40" s="189">
        <f>+'A.U '!G69</f>
        <v>0.31309999999999999</v>
      </c>
      <c r="F40" s="186">
        <f>+F39*E40</f>
        <v>32986820.494639236</v>
      </c>
      <c r="G40" s="190"/>
    </row>
    <row r="41" spans="1:7" x14ac:dyDescent="0.2">
      <c r="B41" s="191" t="s">
        <v>481</v>
      </c>
      <c r="C41" s="297" t="s">
        <v>416</v>
      </c>
      <c r="D41" s="297"/>
      <c r="E41" s="189"/>
      <c r="F41" s="186">
        <f>F39+F40</f>
        <v>138342363.43503922</v>
      </c>
    </row>
    <row r="42" spans="1:7" hidden="1" x14ac:dyDescent="0.2">
      <c r="C42" s="165"/>
      <c r="E42" s="162"/>
      <c r="G42" s="192"/>
    </row>
    <row r="43" spans="1:7" hidden="1" x14ac:dyDescent="0.2">
      <c r="C43" s="165"/>
      <c r="E43" s="162"/>
      <c r="G43" s="192"/>
    </row>
    <row r="44" spans="1:7" hidden="1" x14ac:dyDescent="0.2">
      <c r="C44" s="165"/>
      <c r="E44" s="162"/>
      <c r="G44" s="192"/>
    </row>
    <row r="45" spans="1:7" hidden="1" x14ac:dyDescent="0.2">
      <c r="C45" s="165"/>
      <c r="E45" s="162"/>
      <c r="G45" s="192"/>
    </row>
    <row r="46" spans="1:7" hidden="1" x14ac:dyDescent="0.2">
      <c r="C46" s="165"/>
      <c r="E46" s="162"/>
      <c r="G46" s="192"/>
    </row>
    <row r="47" spans="1:7" hidden="1" x14ac:dyDescent="0.2">
      <c r="A47" s="298"/>
      <c r="B47" s="298"/>
      <c r="C47" s="298"/>
      <c r="D47" s="298"/>
      <c r="E47" s="298"/>
      <c r="F47" s="298"/>
      <c r="G47" s="192"/>
    </row>
    <row r="48" spans="1:7" hidden="1" x14ac:dyDescent="0.2">
      <c r="A48" s="294"/>
      <c r="B48" s="294"/>
      <c r="C48" s="294"/>
      <c r="D48" s="294"/>
      <c r="E48" s="294"/>
      <c r="F48" s="294"/>
      <c r="G48" s="192"/>
    </row>
    <row r="49" spans="1:244" hidden="1" x14ac:dyDescent="0.2">
      <c r="A49" s="294"/>
      <c r="B49" s="294"/>
      <c r="C49" s="294"/>
      <c r="D49" s="294"/>
      <c r="E49" s="294"/>
      <c r="F49" s="294"/>
      <c r="G49" s="192"/>
    </row>
    <row r="50" spans="1:244" hidden="1" x14ac:dyDescent="0.2">
      <c r="A50" s="165"/>
      <c r="C50" s="165"/>
      <c r="E50" s="162"/>
    </row>
    <row r="51" spans="1:244" hidden="1" x14ac:dyDescent="0.2">
      <c r="A51" s="165"/>
      <c r="C51" s="165"/>
      <c r="E51" s="162"/>
    </row>
    <row r="52" spans="1:244" hidden="1" x14ac:dyDescent="0.2">
      <c r="A52" s="160"/>
      <c r="C52" s="193" t="s">
        <v>16</v>
      </c>
      <c r="E52" s="162"/>
      <c r="F52" s="163">
        <f>+F41*0.07</f>
        <v>9683965.440452747</v>
      </c>
    </row>
    <row r="53" spans="1:244" hidden="1" x14ac:dyDescent="0.2">
      <c r="A53" s="160"/>
      <c r="B53" s="164"/>
      <c r="C53" s="165" t="s">
        <v>17</v>
      </c>
      <c r="E53" s="162"/>
      <c r="F53" s="194">
        <f>+F52+F41</f>
        <v>148026328.87549198</v>
      </c>
    </row>
    <row r="54" spans="1:244" hidden="1" x14ac:dyDescent="0.2">
      <c r="A54" s="159"/>
      <c r="B54" s="164"/>
      <c r="C54" s="160"/>
      <c r="E54" s="195"/>
      <c r="F54" s="194"/>
    </row>
    <row r="55" spans="1:244" hidden="1" x14ac:dyDescent="0.2">
      <c r="B55" s="196"/>
      <c r="E55" s="162"/>
    </row>
    <row r="56" spans="1:244" s="200" customFormat="1" ht="28.5" hidden="1" x14ac:dyDescent="0.2">
      <c r="A56" s="176" t="s">
        <v>18</v>
      </c>
      <c r="B56" s="177" t="s">
        <v>19</v>
      </c>
      <c r="C56" s="176" t="s">
        <v>8</v>
      </c>
      <c r="D56" s="197">
        <v>39.6</v>
      </c>
      <c r="E56" s="198">
        <f>+[244]A.P.U.!I2522</f>
        <v>101348</v>
      </c>
      <c r="F56" s="199">
        <f>+E56*D56</f>
        <v>4013380.8000000003</v>
      </c>
      <c r="I56" s="201"/>
      <c r="J56" s="202"/>
      <c r="K56" s="203"/>
      <c r="L56" s="203"/>
      <c r="M56" s="203"/>
      <c r="N56" s="203"/>
      <c r="O56" s="203"/>
      <c r="P56" s="182"/>
    </row>
    <row r="57" spans="1:244" s="200" customFormat="1" ht="28.5" hidden="1" x14ac:dyDescent="0.2">
      <c r="A57" s="166" t="s">
        <v>20</v>
      </c>
      <c r="B57" s="204" t="s">
        <v>21</v>
      </c>
      <c r="C57" s="176" t="s">
        <v>22</v>
      </c>
      <c r="D57" s="197">
        <f>30*3</f>
        <v>90</v>
      </c>
      <c r="E57" s="198">
        <f>+[244]A.P.U.!I2859</f>
        <v>83100</v>
      </c>
      <c r="F57" s="205">
        <f t="shared" ref="F57:F62" si="3">D57*E57</f>
        <v>7479000</v>
      </c>
    </row>
    <row r="58" spans="1:244" s="200" customFormat="1" ht="28.5" hidden="1" x14ac:dyDescent="0.2">
      <c r="A58" s="176" t="s">
        <v>23</v>
      </c>
      <c r="B58" s="204" t="s">
        <v>24</v>
      </c>
      <c r="C58" s="176" t="s">
        <v>22</v>
      </c>
      <c r="D58" s="197">
        <v>100</v>
      </c>
      <c r="E58" s="206">
        <f>+[244]A.P.U.!I3532</f>
        <v>6186</v>
      </c>
      <c r="F58" s="207">
        <f t="shared" si="3"/>
        <v>618600</v>
      </c>
      <c r="G58" s="182"/>
    </row>
    <row r="59" spans="1:244" s="200" customFormat="1" ht="42.75" hidden="1" x14ac:dyDescent="0.2">
      <c r="A59" s="176" t="s">
        <v>25</v>
      </c>
      <c r="B59" s="204" t="s">
        <v>26</v>
      </c>
      <c r="C59" s="176" t="s">
        <v>22</v>
      </c>
      <c r="D59" s="197">
        <f>+D61</f>
        <v>30</v>
      </c>
      <c r="E59" s="208">
        <f>+[244]A.P.U.!I2222</f>
        <v>12156</v>
      </c>
      <c r="F59" s="207">
        <f t="shared" si="3"/>
        <v>364680</v>
      </c>
      <c r="G59" s="182"/>
      <c r="H59" s="182"/>
    </row>
    <row r="60" spans="1:244" s="200" customFormat="1" ht="42.75" hidden="1" x14ac:dyDescent="0.2">
      <c r="A60" s="176" t="s">
        <v>27</v>
      </c>
      <c r="B60" s="204" t="s">
        <v>28</v>
      </c>
      <c r="C60" s="176" t="s">
        <v>22</v>
      </c>
      <c r="D60" s="197">
        <f>+D62</f>
        <v>50</v>
      </c>
      <c r="E60" s="208">
        <f>+[244]A.P.U.!I2274</f>
        <v>13571</v>
      </c>
      <c r="F60" s="207">
        <f t="shared" si="3"/>
        <v>678550</v>
      </c>
      <c r="G60" s="182"/>
      <c r="H60" s="182"/>
    </row>
    <row r="61" spans="1:244" hidden="1" x14ac:dyDescent="0.2">
      <c r="A61" s="176" t="s">
        <v>29</v>
      </c>
      <c r="B61" s="177" t="s">
        <v>30</v>
      </c>
      <c r="C61" s="166" t="s">
        <v>22</v>
      </c>
      <c r="D61" s="173">
        <v>30</v>
      </c>
      <c r="E61" s="209">
        <f>+[244]A.P.U.!I2327</f>
        <v>27349</v>
      </c>
      <c r="F61" s="207">
        <f t="shared" si="3"/>
        <v>820470</v>
      </c>
    </row>
    <row r="62" spans="1:244" hidden="1" x14ac:dyDescent="0.2">
      <c r="A62" s="176" t="s">
        <v>31</v>
      </c>
      <c r="B62" s="177" t="s">
        <v>32</v>
      </c>
      <c r="C62" s="166" t="s">
        <v>22</v>
      </c>
      <c r="D62" s="173">
        <v>50</v>
      </c>
      <c r="E62" s="209">
        <f>+[244]A.P.U.!I2380</f>
        <v>20734</v>
      </c>
      <c r="F62" s="207">
        <f t="shared" si="3"/>
        <v>1036700</v>
      </c>
    </row>
    <row r="63" spans="1:244" ht="57" hidden="1" customHeight="1" x14ac:dyDescent="0.2">
      <c r="A63" s="166" t="s">
        <v>33</v>
      </c>
      <c r="B63" s="177" t="s">
        <v>461</v>
      </c>
      <c r="C63" s="166" t="s">
        <v>8</v>
      </c>
      <c r="D63" s="173">
        <v>206.26</v>
      </c>
      <c r="E63" s="206" t="e">
        <f>+[244]A.P.U.!I1626</f>
        <v>#DIV/0!</v>
      </c>
      <c r="F63" s="210" t="e">
        <f>+E63*D63</f>
        <v>#DIV/0!</v>
      </c>
    </row>
    <row r="64" spans="1:244" s="200" customFormat="1" ht="33.75" hidden="1" customHeight="1" x14ac:dyDescent="0.25">
      <c r="A64" s="176" t="s">
        <v>34</v>
      </c>
      <c r="B64" s="211" t="s">
        <v>35</v>
      </c>
      <c r="C64" s="166" t="s">
        <v>7</v>
      </c>
      <c r="D64" s="173" t="e">
        <f>+[244]CANTIDADES!#REF!</f>
        <v>#REF!</v>
      </c>
      <c r="E64" s="212">
        <f>+[244]A.P.U.!I2475</f>
        <v>426195</v>
      </c>
      <c r="F64" s="213" t="e">
        <f>+D64*E64</f>
        <v>#REF!</v>
      </c>
      <c r="G64" s="214"/>
      <c r="H64" s="215"/>
      <c r="I64" s="215"/>
      <c r="J64" s="215"/>
      <c r="K64" s="215"/>
      <c r="L64" s="215"/>
      <c r="M64" s="215"/>
      <c r="N64" s="215"/>
      <c r="O64" s="215"/>
      <c r="P64" s="215"/>
      <c r="Q64" s="215"/>
      <c r="R64" s="215"/>
      <c r="S64" s="215"/>
      <c r="T64" s="215"/>
      <c r="U64" s="215"/>
      <c r="V64" s="215"/>
      <c r="W64" s="215"/>
      <c r="X64" s="215"/>
      <c r="Y64" s="215"/>
      <c r="Z64" s="215"/>
      <c r="AA64" s="215"/>
      <c r="AB64" s="215"/>
      <c r="AC64" s="215"/>
      <c r="AD64" s="215"/>
      <c r="AE64" s="215"/>
      <c r="AF64" s="215"/>
      <c r="AG64" s="215"/>
      <c r="AH64" s="215"/>
      <c r="AI64" s="215"/>
      <c r="AJ64" s="215"/>
      <c r="AK64" s="215"/>
      <c r="AL64" s="215"/>
      <c r="AM64" s="215"/>
      <c r="AN64" s="215"/>
      <c r="AO64" s="215"/>
      <c r="AP64" s="215"/>
      <c r="AQ64" s="215"/>
      <c r="AR64" s="215"/>
      <c r="AS64" s="215"/>
      <c r="AT64" s="215"/>
      <c r="AU64" s="215"/>
      <c r="AV64" s="215"/>
      <c r="AW64" s="215"/>
      <c r="AX64" s="215"/>
      <c r="AY64" s="215"/>
      <c r="AZ64" s="215"/>
      <c r="BA64" s="215"/>
      <c r="BB64" s="215"/>
      <c r="BC64" s="215"/>
      <c r="BD64" s="215"/>
      <c r="BE64" s="215"/>
      <c r="BF64" s="215"/>
      <c r="BG64" s="215"/>
      <c r="BH64" s="215"/>
      <c r="BI64" s="215"/>
      <c r="BJ64" s="215"/>
      <c r="BK64" s="215"/>
      <c r="BL64" s="215"/>
      <c r="BM64" s="215"/>
      <c r="BN64" s="215"/>
      <c r="BO64" s="215"/>
      <c r="BP64" s="215"/>
      <c r="BQ64" s="215"/>
      <c r="BR64" s="215"/>
      <c r="BS64" s="215"/>
      <c r="BT64" s="215"/>
      <c r="BU64" s="215"/>
      <c r="BV64" s="215"/>
      <c r="BW64" s="215"/>
      <c r="BX64" s="215"/>
      <c r="BY64" s="215"/>
      <c r="BZ64" s="215"/>
      <c r="CA64" s="215"/>
      <c r="CB64" s="215"/>
      <c r="CC64" s="215"/>
      <c r="CD64" s="215"/>
      <c r="CE64" s="215"/>
      <c r="CF64" s="215"/>
      <c r="CG64" s="215"/>
      <c r="CH64" s="215"/>
      <c r="CI64" s="215"/>
      <c r="CJ64" s="215"/>
      <c r="CK64" s="215"/>
      <c r="CL64" s="215"/>
      <c r="CM64" s="215"/>
      <c r="CN64" s="215"/>
      <c r="CO64" s="215"/>
      <c r="CP64" s="215"/>
      <c r="CQ64" s="215"/>
      <c r="CR64" s="215"/>
      <c r="CS64" s="215"/>
      <c r="CT64" s="215"/>
      <c r="CU64" s="215"/>
      <c r="CV64" s="215"/>
      <c r="CW64" s="215"/>
      <c r="CX64" s="215"/>
      <c r="CY64" s="215"/>
      <c r="CZ64" s="215"/>
      <c r="DA64" s="215"/>
      <c r="DB64" s="215"/>
      <c r="DC64" s="215"/>
      <c r="DD64" s="215"/>
      <c r="DE64" s="215"/>
      <c r="DF64" s="215"/>
      <c r="DG64" s="215"/>
      <c r="DH64" s="215"/>
      <c r="DI64" s="215"/>
      <c r="DJ64" s="215"/>
      <c r="DK64" s="215"/>
      <c r="DL64" s="215"/>
      <c r="DM64" s="215"/>
      <c r="DN64" s="215"/>
      <c r="DO64" s="215"/>
      <c r="DP64" s="215"/>
      <c r="DQ64" s="215"/>
      <c r="DR64" s="215"/>
      <c r="DS64" s="215"/>
      <c r="DT64" s="215"/>
      <c r="DU64" s="215"/>
      <c r="DV64" s="215"/>
      <c r="DW64" s="215"/>
      <c r="DX64" s="215"/>
      <c r="DY64" s="215"/>
      <c r="DZ64" s="215"/>
      <c r="EA64" s="215"/>
      <c r="EB64" s="215"/>
      <c r="EC64" s="215"/>
      <c r="ED64" s="215"/>
      <c r="EE64" s="215"/>
      <c r="EF64" s="215"/>
      <c r="EG64" s="215"/>
      <c r="EH64" s="215"/>
      <c r="EI64" s="215"/>
      <c r="EJ64" s="215"/>
      <c r="EK64" s="215"/>
      <c r="EL64" s="215"/>
      <c r="EM64" s="215"/>
      <c r="EN64" s="215"/>
      <c r="EO64" s="215"/>
      <c r="EP64" s="215"/>
      <c r="EQ64" s="215"/>
      <c r="ER64" s="215"/>
      <c r="ES64" s="215"/>
      <c r="ET64" s="215"/>
      <c r="EU64" s="215"/>
      <c r="EV64" s="215"/>
      <c r="EW64" s="215"/>
      <c r="EX64" s="215"/>
      <c r="EY64" s="215"/>
      <c r="EZ64" s="215"/>
      <c r="FA64" s="215"/>
      <c r="FB64" s="215"/>
      <c r="FC64" s="215"/>
      <c r="FD64" s="215"/>
      <c r="FE64" s="215"/>
      <c r="FF64" s="215"/>
      <c r="FG64" s="215"/>
      <c r="FH64" s="215"/>
      <c r="FI64" s="215"/>
      <c r="FJ64" s="215"/>
      <c r="FK64" s="215"/>
      <c r="FL64" s="215"/>
      <c r="FM64" s="215"/>
      <c r="FN64" s="215"/>
      <c r="FO64" s="215"/>
      <c r="FP64" s="215"/>
      <c r="FQ64" s="215"/>
      <c r="FR64" s="215"/>
      <c r="FS64" s="215"/>
      <c r="FT64" s="215"/>
      <c r="FU64" s="215"/>
      <c r="FV64" s="215"/>
      <c r="FW64" s="215"/>
      <c r="FX64" s="215"/>
      <c r="FY64" s="215"/>
      <c r="FZ64" s="215"/>
      <c r="GA64" s="215"/>
      <c r="GB64" s="215"/>
      <c r="GC64" s="215"/>
      <c r="GD64" s="215"/>
      <c r="GE64" s="215"/>
      <c r="GF64" s="215"/>
      <c r="GG64" s="215"/>
      <c r="GH64" s="215"/>
      <c r="GI64" s="215"/>
      <c r="GJ64" s="215"/>
      <c r="GK64" s="215"/>
      <c r="GL64" s="215"/>
      <c r="GM64" s="215"/>
      <c r="GN64" s="215"/>
      <c r="GO64" s="215"/>
      <c r="GP64" s="215"/>
      <c r="GQ64" s="215"/>
      <c r="GR64" s="215"/>
      <c r="GS64" s="215"/>
      <c r="GT64" s="215"/>
      <c r="GU64" s="215"/>
      <c r="GV64" s="215"/>
      <c r="GW64" s="215"/>
      <c r="GX64" s="215"/>
      <c r="GY64" s="215"/>
      <c r="GZ64" s="215"/>
      <c r="HA64" s="215"/>
      <c r="HB64" s="215"/>
      <c r="HC64" s="215"/>
      <c r="HD64" s="215"/>
      <c r="HE64" s="215"/>
      <c r="HF64" s="215"/>
      <c r="HG64" s="215"/>
      <c r="HH64" s="215"/>
      <c r="HI64" s="215"/>
      <c r="HJ64" s="215"/>
      <c r="HK64" s="215"/>
      <c r="HL64" s="215"/>
      <c r="HM64" s="215"/>
      <c r="HN64" s="215"/>
      <c r="HO64" s="215"/>
      <c r="HP64" s="215"/>
      <c r="HQ64" s="215"/>
      <c r="HR64" s="215"/>
      <c r="HS64" s="215"/>
      <c r="HT64" s="215"/>
      <c r="HU64" s="215"/>
      <c r="HV64" s="215"/>
      <c r="HW64" s="215"/>
      <c r="HX64" s="215"/>
      <c r="HY64" s="215"/>
      <c r="HZ64" s="215"/>
      <c r="IA64" s="215"/>
      <c r="IB64" s="215"/>
      <c r="IC64" s="215"/>
      <c r="ID64" s="215"/>
      <c r="IE64" s="215"/>
      <c r="IF64" s="215"/>
      <c r="IG64" s="215"/>
      <c r="IH64" s="215"/>
      <c r="II64" s="215"/>
      <c r="IJ64" s="215"/>
    </row>
    <row r="65" spans="1:244" s="200" customFormat="1" ht="33.75" hidden="1" customHeight="1" x14ac:dyDescent="0.25">
      <c r="A65" s="176" t="s">
        <v>36</v>
      </c>
      <c r="B65" s="211" t="s">
        <v>37</v>
      </c>
      <c r="C65" s="166" t="s">
        <v>7</v>
      </c>
      <c r="D65" s="173" t="e">
        <f>+[244]CANTIDADES!#REF!</f>
        <v>#REF!</v>
      </c>
      <c r="E65" s="212">
        <f>+[244]A.P.U.!I2428</f>
        <v>658770</v>
      </c>
      <c r="F65" s="213" t="e">
        <f>+D65*E65</f>
        <v>#REF!</v>
      </c>
      <c r="G65" s="214"/>
      <c r="H65" s="215"/>
      <c r="I65" s="215"/>
      <c r="J65" s="215"/>
      <c r="K65" s="215"/>
      <c r="L65" s="215"/>
      <c r="M65" s="215"/>
      <c r="N65" s="215"/>
      <c r="O65" s="215"/>
      <c r="P65" s="215"/>
      <c r="Q65" s="215"/>
      <c r="R65" s="215"/>
      <c r="S65" s="215"/>
      <c r="T65" s="215"/>
      <c r="U65" s="215"/>
      <c r="V65" s="215"/>
      <c r="W65" s="215"/>
      <c r="X65" s="215"/>
      <c r="Y65" s="215"/>
      <c r="Z65" s="215"/>
      <c r="AA65" s="215"/>
      <c r="AB65" s="215"/>
      <c r="AC65" s="215"/>
      <c r="AD65" s="215"/>
      <c r="AE65" s="215"/>
      <c r="AF65" s="215"/>
      <c r="AG65" s="215"/>
      <c r="AH65" s="215"/>
      <c r="AI65" s="215"/>
      <c r="AJ65" s="215"/>
      <c r="AK65" s="215"/>
      <c r="AL65" s="215"/>
      <c r="AM65" s="215"/>
      <c r="AN65" s="215"/>
      <c r="AO65" s="215"/>
      <c r="AP65" s="215"/>
      <c r="AQ65" s="215"/>
      <c r="AR65" s="215"/>
      <c r="AS65" s="215"/>
      <c r="AT65" s="215"/>
      <c r="AU65" s="215"/>
      <c r="AV65" s="215"/>
      <c r="AW65" s="215"/>
      <c r="AX65" s="215"/>
      <c r="AY65" s="215"/>
      <c r="AZ65" s="215"/>
      <c r="BA65" s="215"/>
      <c r="BB65" s="215"/>
      <c r="BC65" s="215"/>
      <c r="BD65" s="215"/>
      <c r="BE65" s="215"/>
      <c r="BF65" s="215"/>
      <c r="BG65" s="215"/>
      <c r="BH65" s="215"/>
      <c r="BI65" s="215"/>
      <c r="BJ65" s="215"/>
      <c r="BK65" s="215"/>
      <c r="BL65" s="215"/>
      <c r="BM65" s="215"/>
      <c r="BN65" s="215"/>
      <c r="BO65" s="215"/>
      <c r="BP65" s="215"/>
      <c r="BQ65" s="215"/>
      <c r="BR65" s="215"/>
      <c r="BS65" s="215"/>
      <c r="BT65" s="215"/>
      <c r="BU65" s="215"/>
      <c r="BV65" s="215"/>
      <c r="BW65" s="215"/>
      <c r="BX65" s="215"/>
      <c r="BY65" s="215"/>
      <c r="BZ65" s="215"/>
      <c r="CA65" s="215"/>
      <c r="CB65" s="215"/>
      <c r="CC65" s="215"/>
      <c r="CD65" s="215"/>
      <c r="CE65" s="215"/>
      <c r="CF65" s="215"/>
      <c r="CG65" s="215"/>
      <c r="CH65" s="215"/>
      <c r="CI65" s="215"/>
      <c r="CJ65" s="215"/>
      <c r="CK65" s="215"/>
      <c r="CL65" s="215"/>
      <c r="CM65" s="215"/>
      <c r="CN65" s="215"/>
      <c r="CO65" s="215"/>
      <c r="CP65" s="215"/>
      <c r="CQ65" s="215"/>
      <c r="CR65" s="215"/>
      <c r="CS65" s="215"/>
      <c r="CT65" s="215"/>
      <c r="CU65" s="215"/>
      <c r="CV65" s="215"/>
      <c r="CW65" s="215"/>
      <c r="CX65" s="215"/>
      <c r="CY65" s="215"/>
      <c r="CZ65" s="215"/>
      <c r="DA65" s="215"/>
      <c r="DB65" s="215"/>
      <c r="DC65" s="215"/>
      <c r="DD65" s="215"/>
      <c r="DE65" s="215"/>
      <c r="DF65" s="215"/>
      <c r="DG65" s="215"/>
      <c r="DH65" s="215"/>
      <c r="DI65" s="215"/>
      <c r="DJ65" s="215"/>
      <c r="DK65" s="215"/>
      <c r="DL65" s="215"/>
      <c r="DM65" s="215"/>
      <c r="DN65" s="215"/>
      <c r="DO65" s="215"/>
      <c r="DP65" s="215"/>
      <c r="DQ65" s="215"/>
      <c r="DR65" s="215"/>
      <c r="DS65" s="215"/>
      <c r="DT65" s="215"/>
      <c r="DU65" s="215"/>
      <c r="DV65" s="215"/>
      <c r="DW65" s="215"/>
      <c r="DX65" s="215"/>
      <c r="DY65" s="215"/>
      <c r="DZ65" s="215"/>
      <c r="EA65" s="215"/>
      <c r="EB65" s="215"/>
      <c r="EC65" s="215"/>
      <c r="ED65" s="215"/>
      <c r="EE65" s="215"/>
      <c r="EF65" s="215"/>
      <c r="EG65" s="215"/>
      <c r="EH65" s="215"/>
      <c r="EI65" s="215"/>
      <c r="EJ65" s="215"/>
      <c r="EK65" s="215"/>
      <c r="EL65" s="215"/>
      <c r="EM65" s="215"/>
      <c r="EN65" s="215"/>
      <c r="EO65" s="215"/>
      <c r="EP65" s="215"/>
      <c r="EQ65" s="215"/>
      <c r="ER65" s="215"/>
      <c r="ES65" s="215"/>
      <c r="ET65" s="215"/>
      <c r="EU65" s="215"/>
      <c r="EV65" s="215"/>
      <c r="EW65" s="215"/>
      <c r="EX65" s="215"/>
      <c r="EY65" s="215"/>
      <c r="EZ65" s="215"/>
      <c r="FA65" s="215"/>
      <c r="FB65" s="215"/>
      <c r="FC65" s="215"/>
      <c r="FD65" s="215"/>
      <c r="FE65" s="215"/>
      <c r="FF65" s="215"/>
      <c r="FG65" s="215"/>
      <c r="FH65" s="215"/>
      <c r="FI65" s="215"/>
      <c r="FJ65" s="215"/>
      <c r="FK65" s="215"/>
      <c r="FL65" s="215"/>
      <c r="FM65" s="215"/>
      <c r="FN65" s="215"/>
      <c r="FO65" s="215"/>
      <c r="FP65" s="215"/>
      <c r="FQ65" s="215"/>
      <c r="FR65" s="215"/>
      <c r="FS65" s="215"/>
      <c r="FT65" s="215"/>
      <c r="FU65" s="215"/>
      <c r="FV65" s="215"/>
      <c r="FW65" s="215"/>
      <c r="FX65" s="215"/>
      <c r="FY65" s="215"/>
      <c r="FZ65" s="215"/>
      <c r="GA65" s="215"/>
      <c r="GB65" s="215"/>
      <c r="GC65" s="215"/>
      <c r="GD65" s="215"/>
      <c r="GE65" s="215"/>
      <c r="GF65" s="215"/>
      <c r="GG65" s="215"/>
      <c r="GH65" s="215"/>
      <c r="GI65" s="215"/>
      <c r="GJ65" s="215"/>
      <c r="GK65" s="215"/>
      <c r="GL65" s="215"/>
      <c r="GM65" s="215"/>
      <c r="GN65" s="215"/>
      <c r="GO65" s="215"/>
      <c r="GP65" s="215"/>
      <c r="GQ65" s="215"/>
      <c r="GR65" s="215"/>
      <c r="GS65" s="215"/>
      <c r="GT65" s="215"/>
      <c r="GU65" s="215"/>
      <c r="GV65" s="215"/>
      <c r="GW65" s="215"/>
      <c r="GX65" s="215"/>
      <c r="GY65" s="215"/>
      <c r="GZ65" s="215"/>
      <c r="HA65" s="215"/>
      <c r="HB65" s="215"/>
      <c r="HC65" s="215"/>
      <c r="HD65" s="215"/>
      <c r="HE65" s="215"/>
      <c r="HF65" s="215"/>
      <c r="HG65" s="215"/>
      <c r="HH65" s="215"/>
      <c r="HI65" s="215"/>
      <c r="HJ65" s="215"/>
      <c r="HK65" s="215"/>
      <c r="HL65" s="215"/>
      <c r="HM65" s="215"/>
      <c r="HN65" s="215"/>
      <c r="HO65" s="215"/>
      <c r="HP65" s="215"/>
      <c r="HQ65" s="215"/>
      <c r="HR65" s="215"/>
      <c r="HS65" s="215"/>
      <c r="HT65" s="215"/>
      <c r="HU65" s="215"/>
      <c r="HV65" s="215"/>
      <c r="HW65" s="215"/>
      <c r="HX65" s="215"/>
      <c r="HY65" s="215"/>
      <c r="HZ65" s="215"/>
      <c r="IA65" s="215"/>
      <c r="IB65" s="215"/>
      <c r="IC65" s="215"/>
      <c r="ID65" s="215"/>
      <c r="IE65" s="215"/>
      <c r="IF65" s="215"/>
      <c r="IG65" s="215"/>
      <c r="IH65" s="215"/>
      <c r="II65" s="215"/>
      <c r="IJ65" s="215"/>
    </row>
    <row r="66" spans="1:244" s="200" customFormat="1" ht="42.75" hidden="1" x14ac:dyDescent="0.2">
      <c r="A66" s="176" t="s">
        <v>38</v>
      </c>
      <c r="B66" s="204" t="s">
        <v>39</v>
      </c>
      <c r="C66" s="176" t="s">
        <v>7</v>
      </c>
      <c r="D66" s="197" t="e">
        <f>+[244]CANTIDADES!#REF!</f>
        <v>#REF!</v>
      </c>
      <c r="E66" s="212">
        <f>+[244]A.P.U.!I2569</f>
        <v>250635</v>
      </c>
      <c r="F66" s="213" t="e">
        <f>+D66*E66</f>
        <v>#REF!</v>
      </c>
    </row>
    <row r="67" spans="1:244" s="200" customFormat="1" ht="42.75" hidden="1" x14ac:dyDescent="0.2">
      <c r="A67" s="176" t="s">
        <v>40</v>
      </c>
      <c r="B67" s="204" t="s">
        <v>41</v>
      </c>
      <c r="C67" s="176" t="s">
        <v>7</v>
      </c>
      <c r="D67" s="197" t="e">
        <f>+[244]CANTIDADES!#REF!</f>
        <v>#REF!</v>
      </c>
      <c r="E67" s="212">
        <f>+[244]A.P.U.!I2616</f>
        <v>526680</v>
      </c>
      <c r="F67" s="213" t="e">
        <f>+D67*E67</f>
        <v>#REF!</v>
      </c>
    </row>
    <row r="68" spans="1:244" s="200" customFormat="1" ht="28.5" hidden="1" x14ac:dyDescent="0.2">
      <c r="A68" s="176" t="s">
        <v>42</v>
      </c>
      <c r="B68" s="204" t="s">
        <v>43</v>
      </c>
      <c r="C68" s="176" t="s">
        <v>7</v>
      </c>
      <c r="D68" s="197" t="e">
        <f>+[244]CANTIDADES!#REF!</f>
        <v>#REF!</v>
      </c>
      <c r="E68" s="212">
        <f>+[244]A.P.U.!I2663</f>
        <v>1737540</v>
      </c>
      <c r="F68" s="213" t="e">
        <f>+D68*E68</f>
        <v>#REF!</v>
      </c>
    </row>
    <row r="69" spans="1:244" s="220" customFormat="1" hidden="1" x14ac:dyDescent="0.2">
      <c r="A69" s="216" t="s">
        <v>44</v>
      </c>
      <c r="B69" s="217" t="s">
        <v>45</v>
      </c>
      <c r="C69" s="216" t="s">
        <v>46</v>
      </c>
      <c r="D69" s="218">
        <f>+[244]CANTIDADES!G49</f>
        <v>1.4039999999999999</v>
      </c>
      <c r="E69" s="206">
        <f>+[244]A.P.U.!I3244</f>
        <v>806050</v>
      </c>
      <c r="F69" s="219">
        <f>+E69*D69</f>
        <v>1131694.2</v>
      </c>
    </row>
    <row r="70" spans="1:244" ht="28.5" hidden="1" x14ac:dyDescent="0.2">
      <c r="A70" s="166" t="s">
        <v>47</v>
      </c>
      <c r="B70" s="177" t="s">
        <v>48</v>
      </c>
      <c r="C70" s="166" t="s">
        <v>46</v>
      </c>
      <c r="D70" s="173">
        <f>ROUND([244]CANTIDADES!G56,2)</f>
        <v>0.83</v>
      </c>
      <c r="E70" s="206">
        <f>+[244]A.P.U.!I3293</f>
        <v>861783</v>
      </c>
      <c r="F70" s="210">
        <f>D70*E70</f>
        <v>715279.89</v>
      </c>
    </row>
    <row r="71" spans="1:244" hidden="1" x14ac:dyDescent="0.2">
      <c r="A71" s="160"/>
      <c r="E71" s="162"/>
    </row>
    <row r="72" spans="1:244" hidden="1" x14ac:dyDescent="0.2">
      <c r="A72" s="166"/>
      <c r="B72" s="177" t="s">
        <v>49</v>
      </c>
      <c r="C72" s="166"/>
      <c r="D72" s="173"/>
      <c r="E72" s="208"/>
      <c r="F72" s="207"/>
    </row>
    <row r="73" spans="1:244" hidden="1" x14ac:dyDescent="0.2">
      <c r="A73" s="166" t="s">
        <v>50</v>
      </c>
      <c r="B73" s="221" t="s">
        <v>51</v>
      </c>
      <c r="C73" s="166" t="s">
        <v>46</v>
      </c>
      <c r="D73" s="173" t="e">
        <f>ROUND([244]CANTIDADES!#REF!,2)</f>
        <v>#REF!</v>
      </c>
      <c r="E73" s="208">
        <f>+[244]A.P.U.!I3000</f>
        <v>894580</v>
      </c>
      <c r="F73" s="207" t="e">
        <f>D73*E73</f>
        <v>#REF!</v>
      </c>
    </row>
    <row r="74" spans="1:244" ht="28.5" hidden="1" x14ac:dyDescent="0.2">
      <c r="A74" s="166" t="s">
        <v>52</v>
      </c>
      <c r="B74" s="204" t="s">
        <v>53</v>
      </c>
      <c r="C74" s="166" t="s">
        <v>46</v>
      </c>
      <c r="D74" s="173" t="e">
        <f>ROUND([244]CANTIDADES!#REF!,2)</f>
        <v>#REF!</v>
      </c>
      <c r="E74" s="208">
        <f>+[244]A.P.U.!I3050</f>
        <v>888898.14</v>
      </c>
      <c r="F74" s="207" t="e">
        <f>D74*E74</f>
        <v>#REF!</v>
      </c>
    </row>
    <row r="75" spans="1:244" s="200" customFormat="1" ht="28.5" hidden="1" x14ac:dyDescent="0.2">
      <c r="A75" s="166" t="s">
        <v>54</v>
      </c>
      <c r="B75" s="204" t="s">
        <v>55</v>
      </c>
      <c r="C75" s="176" t="s">
        <v>46</v>
      </c>
      <c r="D75" s="173" t="e">
        <f>ROUND([244]CANTIDADES!#REF!,2)</f>
        <v>#REF!</v>
      </c>
      <c r="E75" s="222">
        <f>+[244]A.P.U.!I3099</f>
        <v>897892</v>
      </c>
      <c r="F75" s="207" t="e">
        <f>D75*E75</f>
        <v>#REF!</v>
      </c>
    </row>
    <row r="76" spans="1:244" ht="42.75" hidden="1" x14ac:dyDescent="0.2">
      <c r="A76" s="166" t="s">
        <v>56</v>
      </c>
      <c r="B76" s="223" t="s">
        <v>57</v>
      </c>
      <c r="C76" s="224" t="s">
        <v>46</v>
      </c>
      <c r="D76" s="173" t="e">
        <f>ROUND([244]CANTIDADES!#REF!,2)</f>
        <v>#REF!</v>
      </c>
      <c r="E76" s="222">
        <f>+[244]A.P.U.!I3147</f>
        <v>856301.14</v>
      </c>
      <c r="F76" s="207" t="e">
        <f>D76*E76</f>
        <v>#REF!</v>
      </c>
    </row>
    <row r="77" spans="1:244" hidden="1" x14ac:dyDescent="0.2">
      <c r="B77" s="223"/>
      <c r="C77" s="224"/>
      <c r="D77" s="197"/>
      <c r="E77" s="222"/>
      <c r="F77" s="207"/>
    </row>
    <row r="78" spans="1:244" s="200" customFormat="1" ht="57" hidden="1" x14ac:dyDescent="0.2">
      <c r="A78" s="224" t="s">
        <v>58</v>
      </c>
      <c r="B78" s="204" t="s">
        <v>59</v>
      </c>
      <c r="C78" s="176" t="s">
        <v>8</v>
      </c>
      <c r="D78" s="197">
        <f>ROUND([244]CANTIDADES!B114,2)</f>
        <v>17.100000000000001</v>
      </c>
      <c r="E78" s="198">
        <f>+[244]A.P.U.!I2808</f>
        <v>49785</v>
      </c>
      <c r="F78" s="205">
        <f>E78*D78</f>
        <v>851323.50000000012</v>
      </c>
    </row>
    <row r="79" spans="1:244" hidden="1" x14ac:dyDescent="0.2">
      <c r="A79" s="225">
        <v>11</v>
      </c>
      <c r="B79" s="226" t="s">
        <v>60</v>
      </c>
      <c r="C79" s="225"/>
      <c r="D79" s="227"/>
      <c r="E79" s="228"/>
      <c r="F79" s="229"/>
    </row>
    <row r="80" spans="1:244" ht="28.5" hidden="1" x14ac:dyDescent="0.2">
      <c r="A80" s="166" t="s">
        <v>61</v>
      </c>
      <c r="B80" s="177" t="s">
        <v>62</v>
      </c>
      <c r="C80" s="166" t="s">
        <v>22</v>
      </c>
      <c r="D80" s="173">
        <v>20</v>
      </c>
      <c r="E80" s="206">
        <f>+[244]A.P.U.!I1675</f>
        <v>8446</v>
      </c>
      <c r="F80" s="210">
        <f>E80*D80</f>
        <v>168920</v>
      </c>
    </row>
    <row r="81" spans="1:15" ht="28.5" hidden="1" x14ac:dyDescent="0.2">
      <c r="A81" s="166" t="s">
        <v>63</v>
      </c>
      <c r="B81" s="177" t="s">
        <v>64</v>
      </c>
      <c r="C81" s="166" t="s">
        <v>7</v>
      </c>
      <c r="D81" s="173">
        <v>20</v>
      </c>
      <c r="E81" s="206">
        <f>+[244]A.P.U.!$I$1724</f>
        <v>22640</v>
      </c>
      <c r="F81" s="210">
        <f t="shared" ref="F81:F90" si="4">E81*D81</f>
        <v>452800</v>
      </c>
    </row>
    <row r="82" spans="1:15" ht="28.5" hidden="1" x14ac:dyDescent="0.2">
      <c r="A82" s="166" t="s">
        <v>65</v>
      </c>
      <c r="B82" s="177" t="s">
        <v>462</v>
      </c>
      <c r="C82" s="166" t="s">
        <v>7</v>
      </c>
      <c r="D82" s="173">
        <v>1</v>
      </c>
      <c r="E82" s="206">
        <f>+[244]A.P.U.!I1774</f>
        <v>34132</v>
      </c>
      <c r="F82" s="210">
        <f t="shared" si="4"/>
        <v>34132</v>
      </c>
    </row>
    <row r="83" spans="1:15" ht="28.5" hidden="1" x14ac:dyDescent="0.2">
      <c r="A83" s="166" t="s">
        <v>66</v>
      </c>
      <c r="B83" s="177" t="s">
        <v>67</v>
      </c>
      <c r="C83" s="166" t="s">
        <v>7</v>
      </c>
      <c r="D83" s="173">
        <v>10</v>
      </c>
      <c r="E83" s="208">
        <f>+[244]A.P.U.!I1826</f>
        <v>25851</v>
      </c>
      <c r="F83" s="210">
        <f t="shared" si="4"/>
        <v>258510</v>
      </c>
    </row>
    <row r="84" spans="1:15" s="200" customFormat="1" ht="28.5" hidden="1" x14ac:dyDescent="0.2">
      <c r="A84" s="166" t="s">
        <v>68</v>
      </c>
      <c r="B84" s="204" t="s">
        <v>69</v>
      </c>
      <c r="C84" s="230" t="s">
        <v>7</v>
      </c>
      <c r="D84" s="197">
        <v>10</v>
      </c>
      <c r="E84" s="198">
        <f>+[244]A.P.U.!I1876</f>
        <v>36246</v>
      </c>
      <c r="F84" s="210">
        <f t="shared" si="4"/>
        <v>362460</v>
      </c>
    </row>
    <row r="85" spans="1:15" s="182" customFormat="1" ht="42.75" hidden="1" x14ac:dyDescent="0.2">
      <c r="A85" s="166" t="s">
        <v>70</v>
      </c>
      <c r="B85" s="177" t="s">
        <v>71</v>
      </c>
      <c r="C85" s="166" t="s">
        <v>7</v>
      </c>
      <c r="D85" s="197">
        <v>10</v>
      </c>
      <c r="E85" s="198">
        <f>+[244]A.P.U.!I1926</f>
        <v>521900</v>
      </c>
      <c r="F85" s="210">
        <f t="shared" si="4"/>
        <v>5219000</v>
      </c>
    </row>
    <row r="86" spans="1:15" s="200" customFormat="1" ht="28.5" hidden="1" x14ac:dyDescent="0.2">
      <c r="A86" s="166" t="s">
        <v>72</v>
      </c>
      <c r="B86" s="204" t="s">
        <v>73</v>
      </c>
      <c r="C86" s="230" t="s">
        <v>22</v>
      </c>
      <c r="D86" s="197">
        <v>30</v>
      </c>
      <c r="E86" s="198">
        <f>+[244]A.P.U.!I3341</f>
        <v>23117</v>
      </c>
      <c r="F86" s="210">
        <f t="shared" si="4"/>
        <v>693510</v>
      </c>
    </row>
    <row r="87" spans="1:15" s="200" customFormat="1" ht="28.5" hidden="1" x14ac:dyDescent="0.2">
      <c r="A87" s="166" t="s">
        <v>74</v>
      </c>
      <c r="B87" s="177" t="s">
        <v>75</v>
      </c>
      <c r="C87" s="166" t="s">
        <v>7</v>
      </c>
      <c r="D87" s="197">
        <v>10</v>
      </c>
      <c r="E87" s="198">
        <f>+[244]A.P.U.!I2024</f>
        <v>155150</v>
      </c>
      <c r="F87" s="210">
        <f t="shared" si="4"/>
        <v>1551500</v>
      </c>
      <c r="I87" s="201"/>
      <c r="J87" s="202"/>
      <c r="K87" s="203"/>
      <c r="L87" s="203"/>
      <c r="M87" s="203"/>
      <c r="N87" s="203"/>
      <c r="O87" s="203"/>
    </row>
    <row r="88" spans="1:15" ht="42.75" hidden="1" x14ac:dyDescent="0.2">
      <c r="A88" s="166" t="s">
        <v>76</v>
      </c>
      <c r="B88" s="177" t="s">
        <v>463</v>
      </c>
      <c r="C88" s="166" t="s">
        <v>7</v>
      </c>
      <c r="D88" s="173">
        <v>1</v>
      </c>
      <c r="E88" s="206">
        <f>+[244]A.P.U.!I2072</f>
        <v>615030</v>
      </c>
      <c r="F88" s="210">
        <f t="shared" si="4"/>
        <v>615030</v>
      </c>
      <c r="H88" s="164" t="s">
        <v>77</v>
      </c>
    </row>
    <row r="89" spans="1:15" s="200" customFormat="1" ht="28.5" hidden="1" x14ac:dyDescent="0.2">
      <c r="A89" s="166" t="s">
        <v>78</v>
      </c>
      <c r="B89" s="177" t="s">
        <v>79</v>
      </c>
      <c r="C89" s="166" t="s">
        <v>7</v>
      </c>
      <c r="D89" s="173">
        <v>2</v>
      </c>
      <c r="E89" s="206">
        <f>+[244]A.P.U.!I2121</f>
        <v>276620</v>
      </c>
      <c r="F89" s="210">
        <f t="shared" si="4"/>
        <v>553240</v>
      </c>
    </row>
    <row r="90" spans="1:15" hidden="1" x14ac:dyDescent="0.2">
      <c r="A90" s="166" t="s">
        <v>80</v>
      </c>
      <c r="B90" s="177" t="s">
        <v>81</v>
      </c>
      <c r="C90" s="166" t="s">
        <v>7</v>
      </c>
      <c r="D90" s="173">
        <v>6</v>
      </c>
      <c r="E90" s="206">
        <f>+[244]A.P.U.!I2171</f>
        <v>25690</v>
      </c>
      <c r="F90" s="210">
        <f t="shared" si="4"/>
        <v>154140</v>
      </c>
    </row>
    <row r="91" spans="1:15" s="200" customFormat="1" ht="14.25" hidden="1" x14ac:dyDescent="0.2">
      <c r="A91" s="166"/>
      <c r="B91" s="177"/>
      <c r="C91" s="166"/>
      <c r="D91" s="197"/>
      <c r="E91" s="198"/>
      <c r="F91" s="210"/>
      <c r="I91" s="201"/>
      <c r="J91" s="202"/>
      <c r="K91" s="203"/>
      <c r="L91" s="203"/>
      <c r="M91" s="203"/>
      <c r="N91" s="203"/>
      <c r="O91" s="203"/>
    </row>
    <row r="92" spans="1:15" s="220" customFormat="1" ht="57" hidden="1" customHeight="1" x14ac:dyDescent="0.2">
      <c r="A92" s="216" t="s">
        <v>82</v>
      </c>
      <c r="B92" s="231" t="s">
        <v>464</v>
      </c>
      <c r="C92" s="216" t="s">
        <v>8</v>
      </c>
      <c r="D92" s="218">
        <f>ROUND([244]CANTIDADES!E105,2)</f>
        <v>185.09</v>
      </c>
      <c r="E92" s="206">
        <f>+[244]A.P.U.!I2712</f>
        <v>92628</v>
      </c>
      <c r="F92" s="232">
        <f>+E92*D92</f>
        <v>17144516.52</v>
      </c>
    </row>
    <row r="93" spans="1:15" s="200" customFormat="1" ht="57" hidden="1" customHeight="1" x14ac:dyDescent="0.2">
      <c r="A93" s="166" t="s">
        <v>18</v>
      </c>
      <c r="B93" s="204" t="s">
        <v>83</v>
      </c>
      <c r="C93" s="176" t="s">
        <v>8</v>
      </c>
      <c r="D93" s="197">
        <f>+[244]CANTIDADES!B115</f>
        <v>4.5599999999999996</v>
      </c>
      <c r="E93" s="198">
        <f>+[244]A.P.U.!I731</f>
        <v>68844</v>
      </c>
      <c r="F93" s="205">
        <f>D93*E93</f>
        <v>313928.63999999996</v>
      </c>
    </row>
    <row r="94" spans="1:15" ht="57" hidden="1" x14ac:dyDescent="0.2">
      <c r="A94" s="166" t="s">
        <v>84</v>
      </c>
      <c r="B94" s="211" t="s">
        <v>85</v>
      </c>
      <c r="C94" s="166" t="s">
        <v>8</v>
      </c>
      <c r="D94" s="173" t="e">
        <f>ROUND([244]CANTIDADES!E98+[244]CANTIDADES!#REF!,2)</f>
        <v>#REF!</v>
      </c>
      <c r="E94" s="206">
        <f>+[244]A.P.U.!I2903</f>
        <v>94001</v>
      </c>
      <c r="F94" s="210" t="e">
        <f>D94*E94</f>
        <v>#REF!</v>
      </c>
    </row>
    <row r="95" spans="1:15" s="200" customFormat="1" ht="42.75" hidden="1" x14ac:dyDescent="0.2">
      <c r="A95" s="166" t="s">
        <v>86</v>
      </c>
      <c r="B95" s="204" t="s">
        <v>87</v>
      </c>
      <c r="C95" s="176" t="s">
        <v>22</v>
      </c>
      <c r="D95" s="197">
        <f>ROUND([244]CANTIDADES!G78,2)</f>
        <v>60.46</v>
      </c>
      <c r="E95" s="198">
        <f>+[244]A.P.U.!I3195</f>
        <v>260849</v>
      </c>
      <c r="F95" s="205">
        <f>D95*E95</f>
        <v>15770930.540000001</v>
      </c>
    </row>
    <row r="96" spans="1:15" ht="28.5" hidden="1" x14ac:dyDescent="0.2">
      <c r="A96" s="166" t="s">
        <v>88</v>
      </c>
      <c r="B96" s="233" t="s">
        <v>89</v>
      </c>
      <c r="C96" s="224" t="s">
        <v>46</v>
      </c>
      <c r="D96" s="173">
        <f>ROUND([244]CANTIDADES!G89,2)</f>
        <v>33</v>
      </c>
      <c r="E96" s="206">
        <f>+[244]A.P.U.!I2952</f>
        <v>854725</v>
      </c>
      <c r="F96" s="210">
        <f>D96*E96</f>
        <v>28205925</v>
      </c>
    </row>
    <row r="97" spans="1:6" s="200" customFormat="1" ht="14.25" hidden="1" x14ac:dyDescent="0.2">
      <c r="A97" s="166" t="s">
        <v>90</v>
      </c>
      <c r="B97" s="211" t="s">
        <v>91</v>
      </c>
      <c r="C97" s="166" t="s">
        <v>22</v>
      </c>
      <c r="D97" s="173">
        <v>20</v>
      </c>
      <c r="E97" s="198">
        <f>+[244]A.P.U.!I3341</f>
        <v>23117</v>
      </c>
      <c r="F97" s="199">
        <f>+E97*D97</f>
        <v>462340</v>
      </c>
    </row>
    <row r="98" spans="1:6" s="200" customFormat="1" ht="14.25" hidden="1" x14ac:dyDescent="0.2">
      <c r="A98" s="166" t="s">
        <v>92</v>
      </c>
      <c r="B98" s="211" t="s">
        <v>93</v>
      </c>
      <c r="C98" s="166" t="s">
        <v>8</v>
      </c>
      <c r="D98" s="173">
        <v>344.9</v>
      </c>
      <c r="E98" s="198">
        <f>+[244]A.P.U.!I3386</f>
        <v>13545</v>
      </c>
      <c r="F98" s="199">
        <f>+E98*D98</f>
        <v>4671670.5</v>
      </c>
    </row>
    <row r="99" spans="1:6" s="200" customFormat="1" ht="42.75" hidden="1" x14ac:dyDescent="0.2">
      <c r="A99" s="166" t="s">
        <v>31</v>
      </c>
      <c r="B99" s="177" t="s">
        <v>94</v>
      </c>
      <c r="C99" s="166" t="s">
        <v>7</v>
      </c>
      <c r="D99" s="173">
        <v>1</v>
      </c>
      <c r="E99" s="206">
        <f>+[244]A.P.U.!I3433</f>
        <v>512261</v>
      </c>
      <c r="F99" s="210">
        <f>E99*D99</f>
        <v>512261</v>
      </c>
    </row>
    <row r="100" spans="1:6" s="182" customFormat="1" ht="28.5" hidden="1" x14ac:dyDescent="0.2">
      <c r="A100" s="166" t="s">
        <v>23</v>
      </c>
      <c r="B100" s="177" t="s">
        <v>95</v>
      </c>
      <c r="C100" s="230" t="s">
        <v>7</v>
      </c>
      <c r="D100" s="197">
        <v>2</v>
      </c>
      <c r="E100" s="198">
        <f>+[244]A.P.U.!I4208</f>
        <v>481500</v>
      </c>
      <c r="F100" s="199">
        <f>E100*D100</f>
        <v>963000</v>
      </c>
    </row>
    <row r="101" spans="1:6" hidden="1" x14ac:dyDescent="0.2">
      <c r="A101" s="234" t="s">
        <v>96</v>
      </c>
      <c r="B101" s="204" t="s">
        <v>97</v>
      </c>
      <c r="C101" s="176" t="s">
        <v>22</v>
      </c>
      <c r="D101" s="197">
        <v>50</v>
      </c>
      <c r="E101" s="206">
        <f>+[244]A.P.U.!I3482</f>
        <v>12083.4</v>
      </c>
      <c r="F101" s="207">
        <f t="shared" ref="F101:F107" si="5">D101*E101</f>
        <v>604170</v>
      </c>
    </row>
    <row r="102" spans="1:6" s="200" customFormat="1" ht="14.25" hidden="1" x14ac:dyDescent="0.2">
      <c r="A102" s="234" t="s">
        <v>98</v>
      </c>
      <c r="B102" s="204" t="s">
        <v>99</v>
      </c>
      <c r="C102" s="176" t="s">
        <v>7</v>
      </c>
      <c r="D102" s="197">
        <v>6</v>
      </c>
      <c r="E102" s="198">
        <f>+[244]A.P.U.!I3581</f>
        <v>23982</v>
      </c>
      <c r="F102" s="205">
        <f t="shared" si="5"/>
        <v>143892</v>
      </c>
    </row>
    <row r="103" spans="1:6" s="182" customFormat="1" ht="14.25" hidden="1" x14ac:dyDescent="0.2">
      <c r="A103" s="234" t="s">
        <v>100</v>
      </c>
      <c r="B103" s="204" t="s">
        <v>101</v>
      </c>
      <c r="C103" s="176" t="s">
        <v>22</v>
      </c>
      <c r="D103" s="197">
        <v>40</v>
      </c>
      <c r="E103" s="198">
        <f>+[244]A.P.U.!I3631</f>
        <v>5138</v>
      </c>
      <c r="F103" s="205">
        <f t="shared" si="5"/>
        <v>205520</v>
      </c>
    </row>
    <row r="104" spans="1:6" hidden="1" x14ac:dyDescent="0.2">
      <c r="A104" s="234" t="s">
        <v>102</v>
      </c>
      <c r="B104" s="177" t="s">
        <v>103</v>
      </c>
      <c r="C104" s="166" t="s">
        <v>22</v>
      </c>
      <c r="D104" s="173">
        <v>30</v>
      </c>
      <c r="E104" s="235">
        <f>+[244]A.P.U.!I3680</f>
        <v>27942</v>
      </c>
      <c r="F104" s="199">
        <f t="shared" si="5"/>
        <v>838260</v>
      </c>
    </row>
    <row r="105" spans="1:6" ht="28.5" hidden="1" x14ac:dyDescent="0.2">
      <c r="A105" s="234" t="s">
        <v>38</v>
      </c>
      <c r="B105" s="177" t="s">
        <v>104</v>
      </c>
      <c r="C105" s="166" t="s">
        <v>7</v>
      </c>
      <c r="D105" s="173">
        <v>1</v>
      </c>
      <c r="E105" s="235">
        <f>+[244]A.P.U.!I3729</f>
        <v>170279</v>
      </c>
      <c r="F105" s="199">
        <f t="shared" si="5"/>
        <v>170279</v>
      </c>
    </row>
    <row r="106" spans="1:6" ht="28.5" hidden="1" x14ac:dyDescent="0.2">
      <c r="A106" s="234" t="s">
        <v>40</v>
      </c>
      <c r="B106" s="177" t="s">
        <v>105</v>
      </c>
      <c r="C106" s="166" t="s">
        <v>7</v>
      </c>
      <c r="D106" s="173">
        <v>1</v>
      </c>
      <c r="E106" s="235">
        <f>+[244]A.P.U.!I3778</f>
        <v>291480</v>
      </c>
      <c r="F106" s="199">
        <f t="shared" si="5"/>
        <v>291480</v>
      </c>
    </row>
    <row r="107" spans="1:6" hidden="1" x14ac:dyDescent="0.2">
      <c r="A107" s="234" t="s">
        <v>42</v>
      </c>
      <c r="B107" s="177" t="s">
        <v>106</v>
      </c>
      <c r="C107" s="166" t="s">
        <v>7</v>
      </c>
      <c r="D107" s="173">
        <v>1</v>
      </c>
      <c r="E107" s="235">
        <f>+[244]A.P.U.!I3826</f>
        <v>129801</v>
      </c>
      <c r="F107" s="199">
        <f t="shared" si="5"/>
        <v>129801</v>
      </c>
    </row>
    <row r="108" spans="1:6" hidden="1" x14ac:dyDescent="0.2">
      <c r="A108" s="166" t="s">
        <v>107</v>
      </c>
      <c r="B108" s="233" t="s">
        <v>108</v>
      </c>
      <c r="C108" s="236" t="s">
        <v>46</v>
      </c>
      <c r="D108" s="197" t="e">
        <f>ROUND(#REF!*0.2,2)</f>
        <v>#REF!</v>
      </c>
      <c r="E108" s="237">
        <f>+[244]A.P.U.!I4018</f>
        <v>63396</v>
      </c>
      <c r="F108" s="199" t="e">
        <f>+E108*D108</f>
        <v>#REF!</v>
      </c>
    </row>
    <row r="109" spans="1:6" s="200" customFormat="1" ht="28.5" hidden="1" x14ac:dyDescent="0.2">
      <c r="A109" s="166" t="s">
        <v>50</v>
      </c>
      <c r="B109" s="204" t="s">
        <v>109</v>
      </c>
      <c r="C109" s="176" t="s">
        <v>7</v>
      </c>
      <c r="D109" s="197">
        <v>1</v>
      </c>
      <c r="E109" s="198">
        <f>+[244]A.P.U.!I3875</f>
        <v>805993</v>
      </c>
      <c r="F109" s="205">
        <f>D109*E109</f>
        <v>805993</v>
      </c>
    </row>
    <row r="110" spans="1:6" s="200" customFormat="1" ht="28.5" hidden="1" x14ac:dyDescent="0.2">
      <c r="A110" s="166" t="s">
        <v>52</v>
      </c>
      <c r="B110" s="204" t="s">
        <v>110</v>
      </c>
      <c r="C110" s="176" t="s">
        <v>46</v>
      </c>
      <c r="D110" s="197" t="e">
        <f>ROUND(#REF!*0.2,2)</f>
        <v>#REF!</v>
      </c>
      <c r="E110" s="198">
        <f>+[244]A.P.U.!I3923</f>
        <v>850066</v>
      </c>
      <c r="F110" s="205" t="e">
        <f>D110*E110</f>
        <v>#REF!</v>
      </c>
    </row>
    <row r="111" spans="1:6" ht="28.5" hidden="1" x14ac:dyDescent="0.2">
      <c r="A111" s="166" t="s">
        <v>111</v>
      </c>
      <c r="B111" s="211" t="s">
        <v>112</v>
      </c>
      <c r="C111" s="166" t="s">
        <v>46</v>
      </c>
      <c r="D111" s="173">
        <f>ROUND(8*(PI()*1.2*1.2*0.25)*3,2)</f>
        <v>27.14</v>
      </c>
      <c r="E111" s="235">
        <f>+[244]A.P.U.!I4112</f>
        <v>52673</v>
      </c>
      <c r="F111" s="199">
        <f>+E111*D111</f>
        <v>1429545.22</v>
      </c>
    </row>
    <row r="112" spans="1:6" ht="42.75" hidden="1" x14ac:dyDescent="0.2">
      <c r="A112" s="166" t="s">
        <v>113</v>
      </c>
      <c r="B112" s="211" t="s">
        <v>465</v>
      </c>
      <c r="C112" s="166" t="s">
        <v>46</v>
      </c>
      <c r="D112" s="173">
        <f>ROUND(8*(PI()*1.2*1.2*0.25)*3,2)</f>
        <v>27.14</v>
      </c>
      <c r="E112" s="235">
        <f>+[244]A.P.U.!I4158</f>
        <v>90437</v>
      </c>
      <c r="F112" s="199">
        <f>+E112*D112</f>
        <v>2454460.1800000002</v>
      </c>
    </row>
    <row r="113" spans="1:15" ht="28.5" hidden="1" x14ac:dyDescent="0.2">
      <c r="A113" s="166" t="s">
        <v>114</v>
      </c>
      <c r="B113" s="177" t="s">
        <v>466</v>
      </c>
      <c r="C113" s="166" t="s">
        <v>46</v>
      </c>
      <c r="D113" s="173">
        <f>ROUND(8*(PI()*1*1*0.25)*6,2)</f>
        <v>37.700000000000003</v>
      </c>
      <c r="E113" s="206">
        <f>+[244]A.P.U.!I4066</f>
        <v>817122</v>
      </c>
      <c r="F113" s="205">
        <f>D113*E113</f>
        <v>30805499.400000002</v>
      </c>
    </row>
    <row r="114" spans="1:15" hidden="1" x14ac:dyDescent="0.2">
      <c r="A114" s="225">
        <v>11</v>
      </c>
      <c r="B114" s="226" t="s">
        <v>115</v>
      </c>
      <c r="C114" s="225"/>
      <c r="D114" s="227"/>
      <c r="E114" s="228"/>
      <c r="F114" s="229"/>
    </row>
    <row r="115" spans="1:15" s="200" customFormat="1" ht="14.25" hidden="1" x14ac:dyDescent="0.2">
      <c r="A115" s="166" t="s">
        <v>61</v>
      </c>
      <c r="B115" s="177" t="s">
        <v>116</v>
      </c>
      <c r="C115" s="166" t="s">
        <v>7</v>
      </c>
      <c r="D115" s="197">
        <v>1</v>
      </c>
      <c r="E115" s="198">
        <f>+[244]A.P.U.!I4258</f>
        <v>686950</v>
      </c>
      <c r="F115" s="210">
        <f>D115*E115</f>
        <v>686950</v>
      </c>
      <c r="I115" s="201"/>
      <c r="J115" s="202"/>
      <c r="K115" s="203"/>
      <c r="L115" s="203"/>
      <c r="M115" s="203"/>
      <c r="N115" s="203"/>
      <c r="O115" s="203"/>
    </row>
    <row r="116" spans="1:15" s="200" customFormat="1" ht="57" hidden="1" x14ac:dyDescent="0.2">
      <c r="A116" s="176" t="s">
        <v>38</v>
      </c>
      <c r="B116" s="204" t="s">
        <v>117</v>
      </c>
      <c r="C116" s="176" t="s">
        <v>7</v>
      </c>
      <c r="D116" s="197">
        <f>10+2</f>
        <v>12</v>
      </c>
      <c r="E116" s="198">
        <f>+[244]A.P.U.!I4592</f>
        <v>29988</v>
      </c>
      <c r="F116" s="199">
        <f>+E116*D116</f>
        <v>359856</v>
      </c>
    </row>
    <row r="117" spans="1:15" s="182" customFormat="1" ht="28.5" hidden="1" x14ac:dyDescent="0.2">
      <c r="A117" s="166" t="s">
        <v>58</v>
      </c>
      <c r="B117" s="177" t="s">
        <v>118</v>
      </c>
      <c r="C117" s="166" t="s">
        <v>22</v>
      </c>
      <c r="D117" s="173">
        <v>12</v>
      </c>
      <c r="E117" s="206">
        <f>+[244]A.P.U.!I1975</f>
        <v>36246</v>
      </c>
      <c r="F117" s="210">
        <f>E117*D117</f>
        <v>434952</v>
      </c>
      <c r="G117" s="200"/>
    </row>
    <row r="118" spans="1:15" hidden="1" x14ac:dyDescent="0.2">
      <c r="A118" s="225">
        <v>10</v>
      </c>
      <c r="B118" s="226" t="s">
        <v>119</v>
      </c>
      <c r="C118" s="225"/>
      <c r="D118" s="227"/>
      <c r="E118" s="228"/>
      <c r="F118" s="229"/>
    </row>
    <row r="119" spans="1:15" ht="42.75" hidden="1" x14ac:dyDescent="0.2">
      <c r="A119" s="166" t="s">
        <v>29</v>
      </c>
      <c r="B119" s="177" t="s">
        <v>120</v>
      </c>
      <c r="C119" s="166" t="s">
        <v>121</v>
      </c>
      <c r="D119" s="173">
        <v>1</v>
      </c>
      <c r="E119" s="206">
        <f>+[244]A.P.U.!I4641</f>
        <v>661290</v>
      </c>
      <c r="F119" s="210">
        <f>D119*E119</f>
        <v>661290</v>
      </c>
    </row>
    <row r="120" spans="1:15" ht="28.5" hidden="1" x14ac:dyDescent="0.2">
      <c r="A120" s="166" t="s">
        <v>122</v>
      </c>
      <c r="B120" s="177" t="s">
        <v>123</v>
      </c>
      <c r="C120" s="166" t="s">
        <v>7</v>
      </c>
      <c r="D120" s="173">
        <v>2</v>
      </c>
      <c r="E120" s="206">
        <f>+[244]A.P.U.!I4307</f>
        <v>1927800</v>
      </c>
      <c r="F120" s="210">
        <f>E120*D120</f>
        <v>3855600</v>
      </c>
    </row>
    <row r="121" spans="1:15" s="182" customFormat="1" ht="14.25" hidden="1" x14ac:dyDescent="0.2">
      <c r="A121" s="224"/>
      <c r="B121" s="204"/>
      <c r="C121" s="176"/>
      <c r="D121" s="197"/>
      <c r="E121" s="198"/>
      <c r="F121" s="205"/>
    </row>
    <row r="122" spans="1:15" s="200" customFormat="1" ht="14.25" hidden="1" x14ac:dyDescent="0.2">
      <c r="A122" s="166" t="s">
        <v>124</v>
      </c>
      <c r="B122" s="204" t="s">
        <v>125</v>
      </c>
      <c r="C122" s="238"/>
      <c r="D122" s="239"/>
      <c r="E122" s="206"/>
      <c r="F122" s="210"/>
    </row>
    <row r="123" spans="1:15" hidden="1" x14ac:dyDescent="0.2">
      <c r="A123" s="225">
        <v>1</v>
      </c>
      <c r="B123" s="226" t="s">
        <v>126</v>
      </c>
      <c r="C123" s="225"/>
      <c r="D123" s="227"/>
      <c r="E123" s="228"/>
      <c r="F123" s="229"/>
    </row>
    <row r="124" spans="1:15" s="200" customFormat="1" ht="28.5" hidden="1" x14ac:dyDescent="0.2">
      <c r="A124" s="176" t="s">
        <v>127</v>
      </c>
      <c r="B124" s="177" t="s">
        <v>128</v>
      </c>
      <c r="C124" s="176" t="s">
        <v>121</v>
      </c>
      <c r="D124" s="240">
        <v>1</v>
      </c>
      <c r="E124" s="198">
        <f>+[244]A.P.U.!I4349</f>
        <v>451200</v>
      </c>
      <c r="F124" s="205">
        <f>D124*E124</f>
        <v>451200</v>
      </c>
    </row>
    <row r="125" spans="1:15" s="200" customFormat="1" ht="14.25" hidden="1" x14ac:dyDescent="0.2">
      <c r="A125" s="176"/>
      <c r="B125" s="211"/>
      <c r="C125" s="166"/>
      <c r="D125" s="173"/>
      <c r="E125" s="198"/>
      <c r="F125" s="205"/>
    </row>
    <row r="126" spans="1:15" hidden="1" x14ac:dyDescent="0.2">
      <c r="A126" s="225">
        <v>2</v>
      </c>
      <c r="B126" s="226" t="s">
        <v>129</v>
      </c>
      <c r="C126" s="225"/>
      <c r="D126" s="227"/>
      <c r="E126" s="228"/>
      <c r="F126" s="229"/>
    </row>
    <row r="127" spans="1:15" ht="28.5" hidden="1" x14ac:dyDescent="0.2">
      <c r="A127" s="166" t="s">
        <v>90</v>
      </c>
      <c r="B127" s="177" t="s">
        <v>130</v>
      </c>
      <c r="C127" s="166" t="s">
        <v>46</v>
      </c>
      <c r="D127" s="173">
        <f>ROUND(D142*0.7*0.4,2)</f>
        <v>3.36</v>
      </c>
      <c r="E127" s="206">
        <f>+[244]A.P.U.!I4948</f>
        <v>73495</v>
      </c>
      <c r="F127" s="210">
        <f>D127*E127</f>
        <v>246943.19999999998</v>
      </c>
    </row>
    <row r="128" spans="1:15" hidden="1" x14ac:dyDescent="0.2">
      <c r="A128" s="166"/>
      <c r="B128" s="177"/>
      <c r="C128" s="166"/>
      <c r="D128" s="173"/>
      <c r="E128" s="206"/>
      <c r="F128" s="210"/>
    </row>
    <row r="129" spans="1:8" hidden="1" x14ac:dyDescent="0.2">
      <c r="A129" s="176">
        <v>3</v>
      </c>
      <c r="B129" s="204" t="s">
        <v>12</v>
      </c>
      <c r="C129" s="166"/>
      <c r="D129" s="173"/>
      <c r="E129" s="206"/>
      <c r="F129" s="205"/>
    </row>
    <row r="130" spans="1:8" s="200" customFormat="1" ht="57" hidden="1" x14ac:dyDescent="0.2">
      <c r="A130" s="176" t="s">
        <v>131</v>
      </c>
      <c r="B130" s="204" t="s">
        <v>132</v>
      </c>
      <c r="C130" s="176" t="s">
        <v>7</v>
      </c>
      <c r="D130" s="197">
        <v>1</v>
      </c>
      <c r="E130" s="198">
        <f>+[244]A.P.U.!I4398</f>
        <v>1154957</v>
      </c>
      <c r="F130" s="205">
        <f t="shared" ref="F130:F144" si="6">D130*E130</f>
        <v>1154957</v>
      </c>
    </row>
    <row r="131" spans="1:8" s="200" customFormat="1" ht="42.75" hidden="1" x14ac:dyDescent="0.2">
      <c r="A131" s="176" t="s">
        <v>44</v>
      </c>
      <c r="B131" s="204" t="s">
        <v>133</v>
      </c>
      <c r="C131" s="176" t="s">
        <v>7</v>
      </c>
      <c r="D131" s="197">
        <v>1</v>
      </c>
      <c r="E131" s="198">
        <f>+[244]A.P.U.!I4447</f>
        <v>324457</v>
      </c>
      <c r="F131" s="205">
        <f t="shared" si="6"/>
        <v>324457</v>
      </c>
    </row>
    <row r="132" spans="1:8" s="200" customFormat="1" ht="57" hidden="1" x14ac:dyDescent="0.2">
      <c r="A132" s="176" t="s">
        <v>134</v>
      </c>
      <c r="B132" s="204" t="s">
        <v>135</v>
      </c>
      <c r="C132" s="176" t="s">
        <v>22</v>
      </c>
      <c r="D132" s="197">
        <v>3</v>
      </c>
      <c r="E132" s="198">
        <f>+E151</f>
        <v>523062</v>
      </c>
      <c r="F132" s="205">
        <f t="shared" si="6"/>
        <v>1569186</v>
      </c>
    </row>
    <row r="133" spans="1:8" s="200" customFormat="1" ht="14.25" hidden="1" x14ac:dyDescent="0.2">
      <c r="A133" s="176"/>
      <c r="B133" s="204"/>
      <c r="C133" s="176"/>
      <c r="D133" s="197"/>
      <c r="E133" s="198"/>
      <c r="F133" s="205"/>
    </row>
    <row r="134" spans="1:8" s="200" customFormat="1" hidden="1" x14ac:dyDescent="0.2">
      <c r="A134" s="176">
        <v>3</v>
      </c>
      <c r="B134" s="226" t="s">
        <v>136</v>
      </c>
      <c r="C134" s="166"/>
      <c r="D134" s="173"/>
      <c r="E134" s="198"/>
      <c r="F134" s="205"/>
    </row>
    <row r="135" spans="1:8" ht="57" hidden="1" x14ac:dyDescent="0.2">
      <c r="A135" s="176" t="s">
        <v>114</v>
      </c>
      <c r="B135" s="177" t="s">
        <v>137</v>
      </c>
      <c r="C135" s="166" t="s">
        <v>8</v>
      </c>
      <c r="D135" s="173"/>
      <c r="E135" s="206" t="e">
        <f>+#REF!</f>
        <v>#REF!</v>
      </c>
      <c r="F135" s="205" t="e">
        <f>D135*E135</f>
        <v>#REF!</v>
      </c>
    </row>
    <row r="136" spans="1:8" s="200" customFormat="1" ht="28.5" hidden="1" x14ac:dyDescent="0.2">
      <c r="A136" s="176" t="s">
        <v>44</v>
      </c>
      <c r="B136" s="204" t="s">
        <v>138</v>
      </c>
      <c r="C136" s="176" t="s">
        <v>22</v>
      </c>
      <c r="D136" s="197">
        <f>ROUND(6.05*4,2)</f>
        <v>24.2</v>
      </c>
      <c r="E136" s="198">
        <f>+E57</f>
        <v>83100</v>
      </c>
      <c r="F136" s="205">
        <f>D136*E136</f>
        <v>2011020</v>
      </c>
    </row>
    <row r="137" spans="1:8" s="200" customFormat="1" ht="57" hidden="1" x14ac:dyDescent="0.2">
      <c r="A137" s="176" t="s">
        <v>47</v>
      </c>
      <c r="B137" s="204" t="s">
        <v>59</v>
      </c>
      <c r="C137" s="176" t="s">
        <v>8</v>
      </c>
      <c r="D137" s="197">
        <f>ROUND(2.83*1.8*2,2)</f>
        <v>10.19</v>
      </c>
      <c r="E137" s="198">
        <f>+E78</f>
        <v>49785</v>
      </c>
      <c r="F137" s="205">
        <f>D137*E137</f>
        <v>507309.14999999997</v>
      </c>
    </row>
    <row r="138" spans="1:8" s="200" customFormat="1" ht="14.25" hidden="1" x14ac:dyDescent="0.2">
      <c r="A138" s="176"/>
      <c r="B138" s="204"/>
      <c r="C138" s="176"/>
      <c r="D138" s="197"/>
      <c r="E138" s="198"/>
      <c r="F138" s="205"/>
    </row>
    <row r="139" spans="1:8" hidden="1" x14ac:dyDescent="0.2">
      <c r="A139" s="225">
        <v>4</v>
      </c>
      <c r="B139" s="226" t="s">
        <v>119</v>
      </c>
      <c r="C139" s="225"/>
      <c r="D139" s="227"/>
      <c r="E139" s="228"/>
      <c r="F139" s="229"/>
    </row>
    <row r="140" spans="1:8" s="200" customFormat="1" ht="28.5" hidden="1" x14ac:dyDescent="0.2">
      <c r="A140" s="176" t="s">
        <v>139</v>
      </c>
      <c r="B140" s="177" t="s">
        <v>79</v>
      </c>
      <c r="C140" s="166" t="s">
        <v>7</v>
      </c>
      <c r="D140" s="173">
        <v>3</v>
      </c>
      <c r="E140" s="206">
        <f>+E89</f>
        <v>276620</v>
      </c>
      <c r="F140" s="205">
        <f t="shared" si="6"/>
        <v>829860</v>
      </c>
    </row>
    <row r="141" spans="1:8" s="200" customFormat="1" ht="28.5" hidden="1" x14ac:dyDescent="0.2">
      <c r="A141" s="176" t="s">
        <v>140</v>
      </c>
      <c r="B141" s="204" t="s">
        <v>73</v>
      </c>
      <c r="C141" s="230" t="s">
        <v>22</v>
      </c>
      <c r="D141" s="197">
        <v>12</v>
      </c>
      <c r="E141" s="198">
        <f>+E84</f>
        <v>36246</v>
      </c>
      <c r="F141" s="205">
        <f t="shared" si="6"/>
        <v>434952</v>
      </c>
    </row>
    <row r="142" spans="1:8" ht="30" hidden="1" x14ac:dyDescent="0.2">
      <c r="A142" s="176" t="s">
        <v>141</v>
      </c>
      <c r="B142" s="177" t="s">
        <v>142</v>
      </c>
      <c r="C142" s="166" t="s">
        <v>22</v>
      </c>
      <c r="D142" s="173">
        <v>12</v>
      </c>
      <c r="E142" s="206">
        <f>+[244]A.P.U.!I4494</f>
        <v>30387</v>
      </c>
      <c r="F142" s="205">
        <f t="shared" si="6"/>
        <v>364644</v>
      </c>
      <c r="H142" s="164" t="s">
        <v>77</v>
      </c>
    </row>
    <row r="143" spans="1:8" s="182" customFormat="1" ht="42.75" hidden="1" x14ac:dyDescent="0.2">
      <c r="A143" s="176" t="s">
        <v>143</v>
      </c>
      <c r="B143" s="177" t="s">
        <v>71</v>
      </c>
      <c r="C143" s="166" t="s">
        <v>7</v>
      </c>
      <c r="D143" s="197">
        <v>4</v>
      </c>
      <c r="E143" s="198">
        <f>+E85</f>
        <v>521900</v>
      </c>
      <c r="F143" s="205">
        <f t="shared" si="6"/>
        <v>2087600</v>
      </c>
    </row>
    <row r="144" spans="1:8" ht="42.75" hidden="1" x14ac:dyDescent="0.2">
      <c r="A144" s="176" t="s">
        <v>144</v>
      </c>
      <c r="B144" s="177" t="s">
        <v>120</v>
      </c>
      <c r="C144" s="166" t="s">
        <v>121</v>
      </c>
      <c r="D144" s="173">
        <v>1</v>
      </c>
      <c r="E144" s="206">
        <f>+E119</f>
        <v>661290</v>
      </c>
      <c r="F144" s="205">
        <f t="shared" si="6"/>
        <v>661290</v>
      </c>
    </row>
    <row r="145" spans="1:15" s="200" customFormat="1" ht="28.5" hidden="1" x14ac:dyDescent="0.2">
      <c r="A145" s="176" t="s">
        <v>145</v>
      </c>
      <c r="B145" s="241" t="s">
        <v>146</v>
      </c>
      <c r="C145" s="176" t="s">
        <v>8</v>
      </c>
      <c r="D145" s="197">
        <f>ROUND((5.8+1.2*8+0.5*8)*2.5+2.5+4.2*2*2.5,2)</f>
        <v>72</v>
      </c>
      <c r="E145" s="198">
        <f>+[244]A.P.U.!I4894</f>
        <v>46527</v>
      </c>
      <c r="F145" s="199">
        <f>+E145*D145</f>
        <v>3349944</v>
      </c>
    </row>
    <row r="146" spans="1:15" s="200" customFormat="1" ht="14.25" hidden="1" x14ac:dyDescent="0.2">
      <c r="A146" s="176"/>
      <c r="B146" s="241"/>
      <c r="C146" s="176"/>
      <c r="D146" s="197"/>
      <c r="E146" s="198"/>
      <c r="F146" s="199"/>
    </row>
    <row r="147" spans="1:15" s="200" customFormat="1" ht="28.5" hidden="1" x14ac:dyDescent="0.2">
      <c r="A147" s="224" t="s">
        <v>147</v>
      </c>
      <c r="B147" s="204" t="s">
        <v>148</v>
      </c>
      <c r="C147" s="176" t="s">
        <v>8</v>
      </c>
      <c r="D147" s="197" t="e">
        <f>+#REF!</f>
        <v>#REF!</v>
      </c>
      <c r="E147" s="206">
        <f>+[244]A.P.U.!I4544</f>
        <v>13444</v>
      </c>
      <c r="F147" s="199" t="e">
        <f>+E147*D147</f>
        <v>#REF!</v>
      </c>
      <c r="I147" s="201"/>
      <c r="J147" s="202"/>
      <c r="K147" s="203"/>
      <c r="L147" s="203"/>
      <c r="M147" s="203"/>
      <c r="N147" s="203"/>
      <c r="O147" s="203"/>
    </row>
    <row r="148" spans="1:15" s="200" customFormat="1" ht="14.25" hidden="1" x14ac:dyDescent="0.2">
      <c r="A148" s="176"/>
      <c r="B148" s="204"/>
      <c r="C148" s="176"/>
      <c r="D148" s="197"/>
      <c r="E148" s="198"/>
      <c r="F148" s="205"/>
    </row>
    <row r="149" spans="1:15" hidden="1" x14ac:dyDescent="0.2">
      <c r="A149" s="166">
        <v>3</v>
      </c>
      <c r="B149" s="177" t="s">
        <v>12</v>
      </c>
      <c r="C149" s="166"/>
      <c r="D149" s="173"/>
      <c r="E149" s="206"/>
      <c r="F149" s="210"/>
    </row>
    <row r="150" spans="1:15" s="200" customFormat="1" ht="57" hidden="1" x14ac:dyDescent="0.2">
      <c r="A150" s="224" t="s">
        <v>44</v>
      </c>
      <c r="B150" s="204" t="s">
        <v>149</v>
      </c>
      <c r="C150" s="176" t="s">
        <v>150</v>
      </c>
      <c r="D150" s="197">
        <v>1</v>
      </c>
      <c r="E150" s="198">
        <f>+[244]A.P.U.!I4692</f>
        <v>854393</v>
      </c>
      <c r="F150" s="199">
        <f>+E150*D150</f>
        <v>854393</v>
      </c>
    </row>
    <row r="151" spans="1:15" s="200" customFormat="1" ht="57" hidden="1" x14ac:dyDescent="0.2">
      <c r="A151" s="224" t="s">
        <v>47</v>
      </c>
      <c r="B151" s="204" t="s">
        <v>135</v>
      </c>
      <c r="C151" s="176" t="s">
        <v>22</v>
      </c>
      <c r="D151" s="197">
        <v>5</v>
      </c>
      <c r="E151" s="198">
        <f>+[244]A.P.U.!I4794</f>
        <v>523062</v>
      </c>
      <c r="F151" s="199">
        <f>+E151*D151</f>
        <v>2615310</v>
      </c>
    </row>
    <row r="152" spans="1:15" s="200" customFormat="1" ht="14.25" hidden="1" x14ac:dyDescent="0.2">
      <c r="A152" s="176"/>
      <c r="B152" s="204"/>
      <c r="C152" s="176"/>
      <c r="D152" s="197"/>
      <c r="E152" s="198"/>
      <c r="F152" s="199"/>
    </row>
    <row r="153" spans="1:15" s="215" customFormat="1" ht="14.25" hidden="1" x14ac:dyDescent="0.2">
      <c r="A153" s="224" t="s">
        <v>140</v>
      </c>
      <c r="B153" s="233" t="s">
        <v>151</v>
      </c>
      <c r="C153" s="224" t="s">
        <v>152</v>
      </c>
      <c r="D153" s="173" t="e">
        <f>ROUND(#REF!*1*0.56+#REF!*4*0.56,2)</f>
        <v>#REF!</v>
      </c>
      <c r="E153" s="206">
        <f>+[244]A.P.U.!I4741</f>
        <v>4056</v>
      </c>
      <c r="F153" s="199" t="e">
        <f>+E153*D153</f>
        <v>#REF!</v>
      </c>
      <c r="G153" s="242"/>
    </row>
    <row r="154" spans="1:15" s="215" customFormat="1" hidden="1" x14ac:dyDescent="0.2">
      <c r="A154" s="224" t="s">
        <v>141</v>
      </c>
      <c r="B154" s="233" t="s">
        <v>153</v>
      </c>
      <c r="C154" s="224" t="s">
        <v>152</v>
      </c>
      <c r="D154" s="173">
        <f>ROUND(25*4*0.6*0.25,2)</f>
        <v>15</v>
      </c>
      <c r="E154" s="206">
        <f>+[244]A.P.U.!I4843</f>
        <v>3754</v>
      </c>
      <c r="F154" s="199">
        <f>+E154*D154</f>
        <v>56310</v>
      </c>
      <c r="G154" s="243"/>
      <c r="H154" s="243"/>
      <c r="I154" s="243"/>
      <c r="J154" s="243"/>
      <c r="K154" s="243"/>
      <c r="L154" s="243"/>
    </row>
    <row r="155" spans="1:15" hidden="1" x14ac:dyDescent="0.2">
      <c r="A155" s="225">
        <v>1</v>
      </c>
      <c r="B155" s="226" t="s">
        <v>126</v>
      </c>
      <c r="C155" s="225"/>
      <c r="D155" s="227"/>
      <c r="E155" s="228"/>
      <c r="F155" s="229"/>
    </row>
    <row r="156" spans="1:15" s="200" customFormat="1" ht="14.25" hidden="1" x14ac:dyDescent="0.2">
      <c r="A156" s="176" t="s">
        <v>154</v>
      </c>
      <c r="B156" s="177" t="s">
        <v>155</v>
      </c>
      <c r="C156" s="176" t="s">
        <v>8</v>
      </c>
      <c r="D156" s="240">
        <f>ROUND((1.45+1.25+4.3+0.69+2.9+1.6*4+0.75+0.74)*2.4,2)</f>
        <v>44.35</v>
      </c>
      <c r="E156" s="198">
        <f>+[244]A.P.U.!I4982</f>
        <v>10836</v>
      </c>
      <c r="F156" s="205">
        <f>D156*E156</f>
        <v>480576.60000000003</v>
      </c>
    </row>
    <row r="157" spans="1:15" s="182" customFormat="1" ht="14.25" hidden="1" x14ac:dyDescent="0.2">
      <c r="A157" s="176" t="s">
        <v>127</v>
      </c>
      <c r="B157" s="221" t="s">
        <v>9</v>
      </c>
      <c r="C157" s="176" t="s">
        <v>7</v>
      </c>
      <c r="D157" s="197">
        <v>6</v>
      </c>
      <c r="E157" s="198">
        <f>+[244]A.P.U.!I5030</f>
        <v>12040</v>
      </c>
      <c r="F157" s="205">
        <f>D157*E157</f>
        <v>72240</v>
      </c>
    </row>
    <row r="158" spans="1:15" s="200" customFormat="1" ht="28.5" hidden="1" x14ac:dyDescent="0.2">
      <c r="A158" s="176" t="s">
        <v>156</v>
      </c>
      <c r="B158" s="177" t="s">
        <v>157</v>
      </c>
      <c r="C158" s="176" t="s">
        <v>121</v>
      </c>
      <c r="D158" s="240">
        <v>1</v>
      </c>
      <c r="E158" s="198">
        <f>+[244]A.P.U.!I5071</f>
        <v>631800</v>
      </c>
      <c r="F158" s="205">
        <f>D158*E158</f>
        <v>631800</v>
      </c>
    </row>
    <row r="159" spans="1:15" s="200" customFormat="1" ht="14.25" hidden="1" x14ac:dyDescent="0.2">
      <c r="A159" s="176" t="s">
        <v>158</v>
      </c>
      <c r="B159" s="177" t="s">
        <v>159</v>
      </c>
      <c r="C159" s="176" t="s">
        <v>121</v>
      </c>
      <c r="D159" s="240">
        <v>1</v>
      </c>
      <c r="E159" s="198">
        <f>+[244]A.P.U.!I5112</f>
        <v>261720</v>
      </c>
      <c r="F159" s="205">
        <f>D159*E159</f>
        <v>261720</v>
      </c>
    </row>
    <row r="160" spans="1:15" s="200" customFormat="1" ht="14.25" hidden="1" x14ac:dyDescent="0.2">
      <c r="A160" s="176"/>
      <c r="B160" s="204"/>
      <c r="C160" s="176"/>
      <c r="D160" s="240"/>
      <c r="E160" s="198"/>
      <c r="F160" s="205"/>
    </row>
    <row r="161" spans="1:16" hidden="1" x14ac:dyDescent="0.2">
      <c r="A161" s="225">
        <v>2</v>
      </c>
      <c r="B161" s="226" t="s">
        <v>129</v>
      </c>
      <c r="C161" s="225"/>
      <c r="D161" s="227"/>
      <c r="E161" s="228"/>
      <c r="F161" s="229"/>
    </row>
    <row r="162" spans="1:16" ht="28.5" hidden="1" x14ac:dyDescent="0.2">
      <c r="A162" s="166" t="s">
        <v>90</v>
      </c>
      <c r="B162" s="177" t="s">
        <v>160</v>
      </c>
      <c r="C162" s="166" t="s">
        <v>22</v>
      </c>
      <c r="D162" s="173">
        <f>ROUND(5.8+0.9*8+0.7*8+1.6+2.3*2,2)</f>
        <v>24.8</v>
      </c>
      <c r="E162" s="206">
        <f>+[244]A.P.U.!I5161</f>
        <v>24080</v>
      </c>
      <c r="F162" s="210">
        <f>D162*E162</f>
        <v>597184</v>
      </c>
    </row>
    <row r="163" spans="1:16" ht="42.75" hidden="1" x14ac:dyDescent="0.2">
      <c r="A163" s="234" t="s">
        <v>161</v>
      </c>
      <c r="B163" s="177" t="s">
        <v>162</v>
      </c>
      <c r="C163" s="166" t="s">
        <v>22</v>
      </c>
      <c r="D163" s="173">
        <v>50</v>
      </c>
      <c r="E163" s="235">
        <f>+[244]A.P.U.!I5933</f>
        <v>12054</v>
      </c>
      <c r="F163" s="199">
        <f>D163*E163</f>
        <v>602700</v>
      </c>
    </row>
    <row r="164" spans="1:16" s="200" customFormat="1" ht="13.5" hidden="1" customHeight="1" x14ac:dyDescent="0.2">
      <c r="A164" s="224">
        <v>2</v>
      </c>
      <c r="B164" s="204" t="s">
        <v>163</v>
      </c>
      <c r="C164" s="176" t="s">
        <v>8</v>
      </c>
      <c r="D164" s="197">
        <v>333</v>
      </c>
      <c r="E164" s="206">
        <f>+[244]A.P.U.!I5210</f>
        <v>19520</v>
      </c>
      <c r="F164" s="199">
        <f>+E164*D164</f>
        <v>6500160</v>
      </c>
    </row>
    <row r="165" spans="1:16" hidden="1" x14ac:dyDescent="0.2">
      <c r="A165" s="224">
        <v>3</v>
      </c>
      <c r="B165" s="204" t="s">
        <v>164</v>
      </c>
      <c r="C165" s="176" t="s">
        <v>7</v>
      </c>
      <c r="D165" s="244">
        <v>8</v>
      </c>
      <c r="E165" s="222">
        <f>+[244]A.P.U.!I5260</f>
        <v>36254</v>
      </c>
      <c r="F165" s="207">
        <f>+E165*D165</f>
        <v>290032</v>
      </c>
    </row>
    <row r="166" spans="1:16" s="200" customFormat="1" hidden="1" x14ac:dyDescent="0.2">
      <c r="A166" s="225">
        <v>4</v>
      </c>
      <c r="B166" s="226" t="s">
        <v>165</v>
      </c>
      <c r="C166" s="225"/>
      <c r="D166" s="227"/>
      <c r="E166" s="228"/>
      <c r="F166" s="229" t="e">
        <f>SUM(F167:F168)</f>
        <v>#REF!</v>
      </c>
    </row>
    <row r="167" spans="1:16" s="200" customFormat="1" ht="42.75" hidden="1" x14ac:dyDescent="0.2">
      <c r="A167" s="176" t="s">
        <v>139</v>
      </c>
      <c r="B167" s="241" t="s">
        <v>166</v>
      </c>
      <c r="C167" s="176" t="s">
        <v>8</v>
      </c>
      <c r="D167" s="197">
        <v>63</v>
      </c>
      <c r="E167" s="198">
        <f>+[244]A.P.U.!I5446</f>
        <v>50615</v>
      </c>
      <c r="F167" s="245">
        <f>+E167*D167</f>
        <v>3188745</v>
      </c>
    </row>
    <row r="168" spans="1:16" s="200" customFormat="1" ht="28.5" hidden="1" x14ac:dyDescent="0.2">
      <c r="A168" s="176" t="s">
        <v>141</v>
      </c>
      <c r="B168" s="241" t="s">
        <v>167</v>
      </c>
      <c r="C168" s="176" t="s">
        <v>8</v>
      </c>
      <c r="D168" s="197" t="e">
        <f>+D182-#REF!</f>
        <v>#REF!</v>
      </c>
      <c r="E168" s="222">
        <f>+[244]A.P.U.!I5495</f>
        <v>34343.4</v>
      </c>
      <c r="F168" s="245" t="e">
        <f>+E168*D168</f>
        <v>#REF!</v>
      </c>
    </row>
    <row r="169" spans="1:16" hidden="1" x14ac:dyDescent="0.2">
      <c r="A169" s="176"/>
      <c r="B169" s="246"/>
      <c r="C169" s="176"/>
      <c r="D169" s="197"/>
      <c r="E169" s="198"/>
      <c r="F169" s="199"/>
    </row>
    <row r="170" spans="1:16" s="200" customFormat="1" hidden="1" x14ac:dyDescent="0.2">
      <c r="A170" s="225">
        <v>5</v>
      </c>
      <c r="B170" s="226" t="s">
        <v>168</v>
      </c>
      <c r="C170" s="225"/>
      <c r="D170" s="227"/>
      <c r="E170" s="228"/>
      <c r="F170" s="229">
        <f>+F171</f>
        <v>6564024.3200000003</v>
      </c>
    </row>
    <row r="171" spans="1:16" s="200" customFormat="1" ht="14.25" hidden="1" x14ac:dyDescent="0.2">
      <c r="A171" s="176" t="s">
        <v>84</v>
      </c>
      <c r="B171" s="246" t="s">
        <v>169</v>
      </c>
      <c r="C171" s="176" t="s">
        <v>8</v>
      </c>
      <c r="D171" s="197">
        <f>20.48*7</f>
        <v>143.36000000000001</v>
      </c>
      <c r="E171" s="198">
        <f>+[244]A.P.U.!I5305</f>
        <v>45787</v>
      </c>
      <c r="F171" s="199">
        <f>+E171*D171</f>
        <v>6564024.3200000003</v>
      </c>
    </row>
    <row r="172" spans="1:16" hidden="1" x14ac:dyDescent="0.2">
      <c r="A172" s="176"/>
      <c r="B172" s="246"/>
      <c r="C172" s="176"/>
      <c r="D172" s="197"/>
      <c r="E172" s="198"/>
      <c r="F172" s="199"/>
    </row>
    <row r="173" spans="1:16" s="200" customFormat="1" hidden="1" x14ac:dyDescent="0.2">
      <c r="A173" s="225">
        <v>6</v>
      </c>
      <c r="B173" s="226" t="s">
        <v>13</v>
      </c>
      <c r="C173" s="225"/>
      <c r="D173" s="227"/>
      <c r="E173" s="228"/>
      <c r="F173" s="229"/>
    </row>
    <row r="174" spans="1:16" s="200" customFormat="1" ht="42.75" hidden="1" x14ac:dyDescent="0.2">
      <c r="A174" s="176" t="s">
        <v>20</v>
      </c>
      <c r="B174" s="204" t="s">
        <v>170</v>
      </c>
      <c r="C174" s="176" t="s">
        <v>171</v>
      </c>
      <c r="D174" s="197">
        <v>7</v>
      </c>
      <c r="E174" s="198">
        <f>+[244]A.P.U.!I5354</f>
        <v>876866.66666666674</v>
      </c>
      <c r="F174" s="199">
        <f>+E174*D174</f>
        <v>6138066.666666667</v>
      </c>
      <c r="I174" s="201"/>
      <c r="J174" s="202"/>
      <c r="K174" s="203"/>
      <c r="L174" s="203"/>
      <c r="M174" s="203"/>
      <c r="N174" s="203"/>
      <c r="O174" s="203"/>
      <c r="P174" s="182"/>
    </row>
    <row r="175" spans="1:16" s="200" customFormat="1" ht="42.75" hidden="1" x14ac:dyDescent="0.2">
      <c r="A175" s="176" t="s">
        <v>172</v>
      </c>
      <c r="B175" s="177" t="s">
        <v>173</v>
      </c>
      <c r="C175" s="176" t="s">
        <v>7</v>
      </c>
      <c r="D175" s="197">
        <v>10</v>
      </c>
      <c r="E175" s="198">
        <f>+[244]A.P.U.!I5589</f>
        <v>533400</v>
      </c>
      <c r="F175" s="199">
        <f>+E175*D175</f>
        <v>5334000</v>
      </c>
      <c r="I175" s="201"/>
      <c r="J175" s="202"/>
      <c r="K175" s="203"/>
      <c r="L175" s="203"/>
      <c r="M175" s="203"/>
      <c r="N175" s="203"/>
      <c r="O175" s="203"/>
      <c r="P175" s="182"/>
    </row>
    <row r="176" spans="1:16" s="200" customFormat="1" ht="42.75" hidden="1" x14ac:dyDescent="0.2">
      <c r="A176" s="176" t="s">
        <v>174</v>
      </c>
      <c r="B176" s="177" t="s">
        <v>175</v>
      </c>
      <c r="C176" s="176" t="s">
        <v>150</v>
      </c>
      <c r="D176" s="197">
        <v>2</v>
      </c>
      <c r="E176" s="198">
        <f>+[244]A.P.U.!I5638</f>
        <v>157725</v>
      </c>
      <c r="F176" s="199">
        <f>+E176*D176</f>
        <v>315450</v>
      </c>
      <c r="I176" s="201"/>
      <c r="J176" s="202"/>
      <c r="K176" s="203"/>
      <c r="L176" s="203"/>
      <c r="M176" s="203"/>
      <c r="N176" s="203"/>
      <c r="O176" s="203"/>
    </row>
    <row r="177" spans="1:16" hidden="1" x14ac:dyDescent="0.2">
      <c r="A177" s="224"/>
      <c r="B177" s="204"/>
      <c r="C177" s="176"/>
      <c r="D177" s="197"/>
      <c r="E177" s="206"/>
      <c r="F177" s="199"/>
    </row>
    <row r="178" spans="1:16" hidden="1" x14ac:dyDescent="0.2">
      <c r="A178" s="166"/>
      <c r="B178" s="177"/>
      <c r="C178" s="166"/>
      <c r="D178" s="173"/>
      <c r="E178" s="206"/>
      <c r="F178" s="210"/>
    </row>
    <row r="179" spans="1:16" s="200" customFormat="1" hidden="1" x14ac:dyDescent="0.2">
      <c r="A179" s="225">
        <v>8</v>
      </c>
      <c r="B179" s="226" t="s">
        <v>176</v>
      </c>
      <c r="C179" s="225"/>
      <c r="D179" s="227"/>
      <c r="E179" s="228"/>
      <c r="F179" s="229"/>
    </row>
    <row r="180" spans="1:16" s="215" customFormat="1" hidden="1" x14ac:dyDescent="0.2">
      <c r="A180" s="225">
        <v>2</v>
      </c>
      <c r="B180" s="226" t="s">
        <v>12</v>
      </c>
      <c r="C180" s="225"/>
      <c r="D180" s="227"/>
      <c r="E180" s="228"/>
      <c r="F180" s="229">
        <f>+F151</f>
        <v>2615310</v>
      </c>
      <c r="G180" s="243"/>
      <c r="H180" s="243"/>
      <c r="I180" s="243"/>
      <c r="J180" s="243"/>
      <c r="K180" s="243"/>
      <c r="L180" s="243"/>
    </row>
    <row r="181" spans="1:16" s="200" customFormat="1" ht="14.25" hidden="1" x14ac:dyDescent="0.2">
      <c r="A181" s="224"/>
      <c r="B181" s="223"/>
      <c r="C181" s="224"/>
      <c r="D181" s="173"/>
      <c r="E181" s="206"/>
      <c r="F181" s="199"/>
    </row>
    <row r="182" spans="1:16" s="200" customFormat="1" ht="14.25" hidden="1" x14ac:dyDescent="0.2">
      <c r="A182" s="176" t="s">
        <v>156</v>
      </c>
      <c r="B182" s="177" t="s">
        <v>177</v>
      </c>
      <c r="C182" s="176" t="s">
        <v>8</v>
      </c>
      <c r="D182" s="244">
        <f>10*6.5*7</f>
        <v>455</v>
      </c>
      <c r="E182" s="222">
        <f>+[244]A.P.U.!I5395</f>
        <v>10836</v>
      </c>
      <c r="F182" s="205">
        <f>D182*E182</f>
        <v>4930380</v>
      </c>
      <c r="I182" s="201"/>
      <c r="J182" s="202"/>
      <c r="K182" s="203"/>
      <c r="L182" s="203"/>
      <c r="M182" s="203"/>
      <c r="N182" s="203"/>
      <c r="O182" s="203"/>
      <c r="P182" s="182"/>
    </row>
    <row r="183" spans="1:16" s="215" customFormat="1" ht="57" hidden="1" x14ac:dyDescent="0.2">
      <c r="A183" s="176" t="s">
        <v>20</v>
      </c>
      <c r="B183" s="177" t="s">
        <v>178</v>
      </c>
      <c r="C183" s="176" t="s">
        <v>7</v>
      </c>
      <c r="D183" s="197">
        <v>2</v>
      </c>
      <c r="E183" s="198">
        <f>+[244]A.P.U.!I5542</f>
        <v>73878</v>
      </c>
      <c r="F183" s="199">
        <f>+E183*D183</f>
        <v>147756</v>
      </c>
      <c r="G183" s="242"/>
    </row>
    <row r="184" spans="1:16" hidden="1" x14ac:dyDescent="0.2">
      <c r="A184" s="224"/>
      <c r="B184" s="223"/>
      <c r="C184" s="224"/>
      <c r="D184" s="173"/>
      <c r="E184" s="206"/>
      <c r="F184" s="199"/>
    </row>
    <row r="185" spans="1:16" s="215" customFormat="1" ht="28.5" hidden="1" x14ac:dyDescent="0.2">
      <c r="A185" s="224" t="s">
        <v>127</v>
      </c>
      <c r="B185" s="233" t="s">
        <v>179</v>
      </c>
      <c r="C185" s="224" t="s">
        <v>22</v>
      </c>
      <c r="D185" s="173" t="e">
        <f>ROUND(#REF!,2)</f>
        <v>#REF!</v>
      </c>
      <c r="E185" s="206">
        <f>+[244]A.P.U.!I5687</f>
        <v>37508.142857142855</v>
      </c>
      <c r="F185" s="199" t="e">
        <f>+E185*D185</f>
        <v>#REF!</v>
      </c>
      <c r="G185" s="242"/>
    </row>
    <row r="186" spans="1:16" s="215" customFormat="1" ht="28.5" hidden="1" x14ac:dyDescent="0.2">
      <c r="A186" s="224" t="s">
        <v>92</v>
      </c>
      <c r="B186" s="233" t="s">
        <v>180</v>
      </c>
      <c r="C186" s="224" t="s">
        <v>150</v>
      </c>
      <c r="D186" s="173" t="e">
        <f>ROUND(#REF!/2+1,0)</f>
        <v>#REF!</v>
      </c>
      <c r="E186" s="206">
        <f>+[244]A.P.U.!I5735</f>
        <v>74090</v>
      </c>
      <c r="F186" s="199" t="e">
        <f>+E186*D186</f>
        <v>#REF!</v>
      </c>
      <c r="G186" s="242"/>
    </row>
    <row r="187" spans="1:16" s="215" customFormat="1" ht="42.75" hidden="1" x14ac:dyDescent="0.2">
      <c r="A187" s="224" t="s">
        <v>156</v>
      </c>
      <c r="B187" s="233" t="s">
        <v>181</v>
      </c>
      <c r="C187" s="224" t="s">
        <v>22</v>
      </c>
      <c r="D187" s="173" t="e">
        <f>(#REF!)</f>
        <v>#REF!</v>
      </c>
      <c r="E187" s="206">
        <f>+[244]A.P.U.!I5785</f>
        <v>89831</v>
      </c>
      <c r="F187" s="199" t="e">
        <f>+E187*D187</f>
        <v>#REF!</v>
      </c>
      <c r="G187" s="242"/>
    </row>
    <row r="188" spans="1:16" hidden="1" x14ac:dyDescent="0.2">
      <c r="A188" s="225">
        <v>1</v>
      </c>
      <c r="B188" s="247" t="s">
        <v>182</v>
      </c>
      <c r="C188" s="225"/>
      <c r="D188" s="227"/>
      <c r="E188" s="248"/>
      <c r="F188" s="249" t="e">
        <f>SUM(#REF!)</f>
        <v>#REF!</v>
      </c>
    </row>
    <row r="189" spans="1:16" ht="28.5" hidden="1" x14ac:dyDescent="0.2">
      <c r="A189" s="224" t="s">
        <v>144</v>
      </c>
      <c r="B189" s="233" t="s">
        <v>183</v>
      </c>
      <c r="C189" s="224" t="s">
        <v>22</v>
      </c>
      <c r="D189" s="173" t="e">
        <f>+#REF!</f>
        <v>#REF!</v>
      </c>
      <c r="E189" s="206">
        <f>+[244]A.P.U.!I6364</f>
        <v>43090</v>
      </c>
      <c r="F189" s="210" t="e">
        <f>D189*E189</f>
        <v>#REF!</v>
      </c>
    </row>
    <row r="190" spans="1:16" hidden="1" x14ac:dyDescent="0.2">
      <c r="A190" s="225"/>
      <c r="B190" s="226"/>
      <c r="C190" s="225"/>
      <c r="D190" s="227"/>
      <c r="E190" s="228"/>
      <c r="F190" s="229"/>
    </row>
    <row r="191" spans="1:16" hidden="1" x14ac:dyDescent="0.2">
      <c r="A191" s="226"/>
      <c r="B191" s="250"/>
      <c r="C191" s="226"/>
      <c r="D191" s="227"/>
      <c r="E191" s="228"/>
      <c r="F191" s="229"/>
    </row>
    <row r="192" spans="1:16" hidden="1" x14ac:dyDescent="0.2">
      <c r="A192" s="225"/>
      <c r="B192" s="226"/>
      <c r="C192" s="225"/>
      <c r="D192" s="227"/>
      <c r="E192" s="228"/>
      <c r="F192" s="229"/>
    </row>
    <row r="193" spans="1:6" hidden="1" x14ac:dyDescent="0.2">
      <c r="A193" s="225">
        <v>7</v>
      </c>
      <c r="B193" s="226" t="s">
        <v>11</v>
      </c>
      <c r="C193" s="225"/>
      <c r="D193" s="227"/>
      <c r="E193" s="228"/>
      <c r="F193" s="229"/>
    </row>
    <row r="194" spans="1:6" hidden="1" x14ac:dyDescent="0.2">
      <c r="A194" s="234" t="s">
        <v>184</v>
      </c>
      <c r="B194" s="177" t="s">
        <v>185</v>
      </c>
      <c r="C194" s="166" t="s">
        <v>7</v>
      </c>
      <c r="D194" s="173"/>
      <c r="E194" s="235">
        <f>+[244]A.P.U.!I5884</f>
        <v>642390</v>
      </c>
      <c r="F194" s="199">
        <f>D194*E194</f>
        <v>0</v>
      </c>
    </row>
    <row r="195" spans="1:6" hidden="1" x14ac:dyDescent="0.2">
      <c r="A195" s="227"/>
      <c r="B195" s="250"/>
      <c r="C195" s="250"/>
      <c r="D195" s="227"/>
      <c r="E195" s="251"/>
      <c r="F195" s="249"/>
    </row>
    <row r="196" spans="1:6" hidden="1" x14ac:dyDescent="0.2">
      <c r="A196" s="225">
        <v>8</v>
      </c>
      <c r="B196" s="250" t="s">
        <v>186</v>
      </c>
      <c r="C196" s="225"/>
      <c r="D196" s="227"/>
      <c r="E196" s="228"/>
      <c r="F196" s="229">
        <f>SUM(F197:F199)</f>
        <v>8344560</v>
      </c>
    </row>
    <row r="197" spans="1:6" hidden="1" x14ac:dyDescent="0.2">
      <c r="A197" s="166" t="s">
        <v>33</v>
      </c>
      <c r="B197" s="211" t="s">
        <v>187</v>
      </c>
      <c r="C197" s="166" t="s">
        <v>7</v>
      </c>
      <c r="D197" s="173"/>
      <c r="E197" s="206">
        <f>+[244]A.P.U.!I5989</f>
        <v>445956</v>
      </c>
      <c r="F197" s="210">
        <f>D197*E197</f>
        <v>0</v>
      </c>
    </row>
    <row r="198" spans="1:6" hidden="1" x14ac:dyDescent="0.2">
      <c r="A198" s="166" t="s">
        <v>82</v>
      </c>
      <c r="B198" s="177" t="s">
        <v>188</v>
      </c>
      <c r="C198" s="166" t="s">
        <v>7</v>
      </c>
      <c r="D198" s="173"/>
      <c r="E198" s="206">
        <f>+[244]A.P.U.!I6031</f>
        <v>619945</v>
      </c>
      <c r="F198" s="210">
        <f>D198*E198</f>
        <v>0</v>
      </c>
    </row>
    <row r="199" spans="1:6" hidden="1" x14ac:dyDescent="0.2">
      <c r="A199" s="166" t="s">
        <v>189</v>
      </c>
      <c r="B199" s="211" t="s">
        <v>190</v>
      </c>
      <c r="C199" s="166" t="s">
        <v>7</v>
      </c>
      <c r="D199" s="173">
        <v>1</v>
      </c>
      <c r="E199" s="206">
        <f>+[244]A.P.U.!I6086</f>
        <v>8344560</v>
      </c>
      <c r="F199" s="210">
        <f>D199*E199</f>
        <v>8344560</v>
      </c>
    </row>
    <row r="200" spans="1:6" hidden="1" x14ac:dyDescent="0.2">
      <c r="A200" s="225"/>
      <c r="B200" s="250"/>
      <c r="C200" s="225"/>
      <c r="D200" s="227"/>
      <c r="E200" s="228"/>
      <c r="F200" s="229"/>
    </row>
    <row r="201" spans="1:6" hidden="1" x14ac:dyDescent="0.2">
      <c r="A201" s="225">
        <v>9</v>
      </c>
      <c r="B201" s="250" t="s">
        <v>191</v>
      </c>
      <c r="C201" s="225"/>
      <c r="D201" s="227"/>
      <c r="E201" s="228"/>
      <c r="F201" s="229">
        <f>SUM(F202:F203)</f>
        <v>196434</v>
      </c>
    </row>
    <row r="202" spans="1:6" ht="31.5" hidden="1" customHeight="1" x14ac:dyDescent="0.2">
      <c r="A202" s="166" t="s">
        <v>102</v>
      </c>
      <c r="B202" s="211" t="s">
        <v>192</v>
      </c>
      <c r="C202" s="166" t="s">
        <v>8</v>
      </c>
      <c r="D202" s="173"/>
      <c r="E202" s="206">
        <f>+[244]A.P.U.!I6133</f>
        <v>18326</v>
      </c>
      <c r="F202" s="210">
        <f>D202*E202</f>
        <v>0</v>
      </c>
    </row>
    <row r="203" spans="1:6" ht="28.5" hidden="1" x14ac:dyDescent="0.2">
      <c r="A203" s="166" t="s">
        <v>38</v>
      </c>
      <c r="B203" s="211" t="s">
        <v>193</v>
      </c>
      <c r="C203" s="166" t="s">
        <v>7</v>
      </c>
      <c r="D203" s="173">
        <v>3</v>
      </c>
      <c r="E203" s="206">
        <f>+[244]A.P.U.!I6172</f>
        <v>65478</v>
      </c>
      <c r="F203" s="210">
        <f>D203*E203</f>
        <v>196434</v>
      </c>
    </row>
    <row r="204" spans="1:6" hidden="1" x14ac:dyDescent="0.2">
      <c r="A204" s="225"/>
      <c r="B204" s="226"/>
      <c r="C204" s="225"/>
      <c r="D204" s="227"/>
      <c r="E204" s="228"/>
      <c r="F204" s="229"/>
    </row>
    <row r="205" spans="1:6" hidden="1" x14ac:dyDescent="0.2">
      <c r="A205" s="225">
        <v>3</v>
      </c>
      <c r="B205" s="226" t="s">
        <v>194</v>
      </c>
      <c r="C205" s="225"/>
      <c r="D205" s="227"/>
      <c r="E205" s="228"/>
      <c r="F205" s="229">
        <f>+SUM(F206:F207)</f>
        <v>0</v>
      </c>
    </row>
    <row r="206" spans="1:6" ht="28.5" hidden="1" x14ac:dyDescent="0.2">
      <c r="A206" s="166" t="s">
        <v>114</v>
      </c>
      <c r="B206" s="177" t="s">
        <v>195</v>
      </c>
      <c r="C206" s="166" t="s">
        <v>46</v>
      </c>
      <c r="D206" s="173"/>
      <c r="E206" s="206">
        <f>+[244]A.P.A.!I136</f>
        <v>429834</v>
      </c>
      <c r="F206" s="210">
        <f>D206*E206</f>
        <v>0</v>
      </c>
    </row>
    <row r="207" spans="1:6" ht="28.5" hidden="1" x14ac:dyDescent="0.2">
      <c r="A207" s="166" t="s">
        <v>131</v>
      </c>
      <c r="B207" s="177" t="s">
        <v>196</v>
      </c>
      <c r="C207" s="166" t="s">
        <v>22</v>
      </c>
      <c r="D207" s="173"/>
      <c r="E207" s="206">
        <f>+[244]A.P.U.!I6269</f>
        <v>39819</v>
      </c>
      <c r="F207" s="210">
        <f>D207*E207</f>
        <v>0</v>
      </c>
    </row>
    <row r="208" spans="1:6" hidden="1" x14ac:dyDescent="0.2">
      <c r="A208" s="166" t="s">
        <v>65</v>
      </c>
      <c r="B208" s="211" t="s">
        <v>197</v>
      </c>
      <c r="C208" s="173" t="s">
        <v>121</v>
      </c>
      <c r="D208" s="173">
        <v>1</v>
      </c>
      <c r="E208" s="206">
        <f>+[244]A.P.U.!I6325</f>
        <v>444780</v>
      </c>
      <c r="F208" s="210">
        <f>D208*E208</f>
        <v>444780</v>
      </c>
    </row>
    <row r="209" spans="1:12" ht="28.5" hidden="1" x14ac:dyDescent="0.2">
      <c r="A209" s="166" t="s">
        <v>131</v>
      </c>
      <c r="B209" s="177" t="s">
        <v>198</v>
      </c>
      <c r="C209" s="166" t="s">
        <v>22</v>
      </c>
      <c r="D209" s="173"/>
      <c r="E209" s="206">
        <f>+[244]A.P.U.!I6611</f>
        <v>294579</v>
      </c>
      <c r="F209" s="210">
        <f>D209*E209</f>
        <v>0</v>
      </c>
    </row>
    <row r="210" spans="1:12" s="215" customFormat="1" ht="28.5" hidden="1" x14ac:dyDescent="0.2">
      <c r="A210" s="166" t="s">
        <v>127</v>
      </c>
      <c r="B210" s="211" t="s">
        <v>199</v>
      </c>
      <c r="C210" s="166" t="s">
        <v>22</v>
      </c>
      <c r="D210" s="173"/>
      <c r="E210" s="235">
        <f>+[244]A.P.U.!I6658</f>
        <v>33478</v>
      </c>
      <c r="F210" s="199">
        <f>+E210*D210</f>
        <v>0</v>
      </c>
      <c r="G210" s="242"/>
    </row>
    <row r="211" spans="1:12" hidden="1" x14ac:dyDescent="0.2">
      <c r="A211" s="166" t="s">
        <v>92</v>
      </c>
      <c r="B211" s="211" t="s">
        <v>200</v>
      </c>
      <c r="C211" s="166" t="s">
        <v>22</v>
      </c>
      <c r="D211" s="173"/>
      <c r="E211" s="235">
        <f>+[244]A.P.U.!I6750</f>
        <v>13545</v>
      </c>
      <c r="F211" s="199">
        <f>+E211*D211</f>
        <v>0</v>
      </c>
    </row>
    <row r="212" spans="1:12" ht="28.5" hidden="1" x14ac:dyDescent="0.2">
      <c r="A212" s="166" t="s">
        <v>44</v>
      </c>
      <c r="B212" s="177" t="s">
        <v>201</v>
      </c>
      <c r="C212" s="166" t="s">
        <v>22</v>
      </c>
      <c r="D212" s="173"/>
      <c r="E212" s="206">
        <f>+[244]A.P.U.!I6945</f>
        <v>25465</v>
      </c>
      <c r="F212" s="210">
        <f>D212*E212</f>
        <v>0</v>
      </c>
    </row>
    <row r="213" spans="1:12" hidden="1" x14ac:dyDescent="0.2">
      <c r="A213" s="225"/>
      <c r="B213" s="226"/>
      <c r="C213" s="225"/>
      <c r="D213" s="227"/>
      <c r="E213" s="228"/>
      <c r="F213" s="229"/>
    </row>
    <row r="214" spans="1:12" hidden="1" x14ac:dyDescent="0.2">
      <c r="A214" s="225">
        <v>4</v>
      </c>
      <c r="B214" s="226" t="s">
        <v>202</v>
      </c>
      <c r="C214" s="225"/>
      <c r="D214" s="227"/>
      <c r="E214" s="228"/>
      <c r="F214" s="229" t="e">
        <f>SUM(F215:F216)</f>
        <v>#REF!</v>
      </c>
    </row>
    <row r="215" spans="1:12" hidden="1" x14ac:dyDescent="0.2">
      <c r="A215" s="166" t="s">
        <v>139</v>
      </c>
      <c r="B215" s="177" t="s">
        <v>153</v>
      </c>
      <c r="C215" s="166" t="s">
        <v>152</v>
      </c>
      <c r="D215" s="173">
        <f>+D212*2*0.25+0.25*0.25*ROUND(D212/0.2+1,2)</f>
        <v>6.25E-2</v>
      </c>
      <c r="E215" s="206">
        <f>+[244]A.P.U.!I4843</f>
        <v>3754</v>
      </c>
      <c r="F215" s="210">
        <f>D215*E215</f>
        <v>234.625</v>
      </c>
    </row>
    <row r="216" spans="1:12" hidden="1" x14ac:dyDescent="0.2">
      <c r="A216" s="166" t="s">
        <v>140</v>
      </c>
      <c r="B216" s="177" t="s">
        <v>151</v>
      </c>
      <c r="C216" s="166" t="s">
        <v>152</v>
      </c>
      <c r="D216" s="173" t="e">
        <f>+#REF!</f>
        <v>#REF!</v>
      </c>
      <c r="E216" s="206">
        <f>+[244]A.P.U.!I4741</f>
        <v>4056</v>
      </c>
      <c r="F216" s="210" t="e">
        <f>D216*E216</f>
        <v>#REF!</v>
      </c>
    </row>
    <row r="217" spans="1:12" hidden="1" x14ac:dyDescent="0.2">
      <c r="A217" s="159"/>
      <c r="E217" s="162"/>
    </row>
    <row r="218" spans="1:12" ht="57" hidden="1" x14ac:dyDescent="0.2">
      <c r="A218" s="166" t="s">
        <v>147</v>
      </c>
      <c r="B218" s="177" t="s">
        <v>203</v>
      </c>
      <c r="C218" s="166" t="s">
        <v>10</v>
      </c>
      <c r="D218" s="173"/>
      <c r="E218" s="206" t="e">
        <f>+#REF!</f>
        <v>#REF!</v>
      </c>
      <c r="F218" s="210" t="e">
        <f>D218*E218</f>
        <v>#REF!</v>
      </c>
    </row>
    <row r="219" spans="1:12" ht="28.5" hidden="1" x14ac:dyDescent="0.2">
      <c r="A219" s="166" t="s">
        <v>158</v>
      </c>
      <c r="B219" s="211" t="s">
        <v>204</v>
      </c>
      <c r="C219" s="166" t="s">
        <v>121</v>
      </c>
      <c r="D219" s="173">
        <v>1</v>
      </c>
      <c r="E219" s="235">
        <f>+[244]A.P.U.!I6704</f>
        <v>939120</v>
      </c>
      <c r="F219" s="199">
        <f>+E219*D219</f>
        <v>939120</v>
      </c>
    </row>
    <row r="220" spans="1:12" ht="28.5" hidden="1" x14ac:dyDescent="0.2">
      <c r="A220" s="166" t="s">
        <v>44</v>
      </c>
      <c r="B220" s="177" t="s">
        <v>205</v>
      </c>
      <c r="C220" s="166" t="s">
        <v>46</v>
      </c>
      <c r="D220" s="173">
        <f>1.2*0.25*1</f>
        <v>0.3</v>
      </c>
      <c r="E220" s="206">
        <f>+[244]A.P.U.!I6413</f>
        <v>565386</v>
      </c>
      <c r="F220" s="210">
        <f>D220*E220</f>
        <v>169615.8</v>
      </c>
    </row>
    <row r="221" spans="1:12" hidden="1" x14ac:dyDescent="0.2">
      <c r="A221" s="159"/>
    </row>
    <row r="222" spans="1:12" hidden="1" x14ac:dyDescent="0.2">
      <c r="A222" s="166" t="s">
        <v>134</v>
      </c>
      <c r="B222" s="177" t="s">
        <v>206</v>
      </c>
      <c r="C222" s="166" t="s">
        <v>46</v>
      </c>
      <c r="D222" s="173">
        <f>1.2*0.15*2</f>
        <v>0.36</v>
      </c>
      <c r="E222" s="206">
        <f>+[244]A.P.U.!I6995</f>
        <v>970043</v>
      </c>
      <c r="F222" s="210">
        <f>D222*E222</f>
        <v>349215.48</v>
      </c>
    </row>
    <row r="223" spans="1:12" s="215" customFormat="1" ht="42.75" hidden="1" x14ac:dyDescent="0.2">
      <c r="A223" s="166" t="s">
        <v>147</v>
      </c>
      <c r="B223" s="177" t="s">
        <v>207</v>
      </c>
      <c r="C223" s="166" t="s">
        <v>8</v>
      </c>
      <c r="D223" s="173">
        <f>158.5312</f>
        <v>158.53120000000001</v>
      </c>
      <c r="E223" s="206">
        <f>+[244]A.P.U.!I6561</f>
        <v>73249</v>
      </c>
      <c r="F223" s="210">
        <f>D223*E223</f>
        <v>11612251.868800001</v>
      </c>
      <c r="G223" s="243"/>
      <c r="H223" s="243"/>
      <c r="I223" s="243"/>
      <c r="J223" s="243"/>
      <c r="K223" s="243"/>
      <c r="L223" s="243"/>
    </row>
    <row r="224" spans="1:12" s="215" customFormat="1" hidden="1" x14ac:dyDescent="0.2">
      <c r="A224" s="164"/>
      <c r="B224" s="160"/>
      <c r="C224" s="164"/>
      <c r="D224" s="161"/>
      <c r="E224" s="184"/>
      <c r="F224" s="163"/>
      <c r="G224" s="243"/>
      <c r="H224" s="243"/>
      <c r="I224" s="243"/>
      <c r="J224" s="243"/>
      <c r="K224" s="243"/>
      <c r="L224" s="243"/>
    </row>
    <row r="225" spans="1:7" s="215" customFormat="1" ht="28.5" hidden="1" x14ac:dyDescent="0.2">
      <c r="A225" s="224" t="s">
        <v>208</v>
      </c>
      <c r="B225" s="223" t="s">
        <v>209</v>
      </c>
      <c r="C225" s="224" t="s">
        <v>150</v>
      </c>
      <c r="D225" s="173">
        <v>2</v>
      </c>
      <c r="E225" s="206">
        <f>+[244]A.P.U.!I6797</f>
        <v>1129800</v>
      </c>
      <c r="F225" s="210">
        <f>D225*E225</f>
        <v>2259600</v>
      </c>
      <c r="G225" s="242"/>
    </row>
    <row r="226" spans="1:7" s="243" customFormat="1" hidden="1" x14ac:dyDescent="0.2">
      <c r="A226" s="252"/>
      <c r="B226" s="253"/>
      <c r="C226" s="252"/>
      <c r="D226" s="254"/>
      <c r="E226" s="255"/>
      <c r="F226" s="256"/>
      <c r="G226" s="243" t="e">
        <f>+#REF!/2</f>
        <v>#REF!</v>
      </c>
    </row>
    <row r="227" spans="1:7" s="243" customFormat="1" ht="30" hidden="1" x14ac:dyDescent="0.2">
      <c r="A227" s="257">
        <v>8</v>
      </c>
      <c r="B227" s="258" t="s">
        <v>210</v>
      </c>
      <c r="C227" s="257"/>
      <c r="D227" s="227"/>
      <c r="E227" s="251"/>
      <c r="F227" s="229" t="e">
        <f>SUM(F228:F235)</f>
        <v>#REF!</v>
      </c>
    </row>
    <row r="228" spans="1:7" s="243" customFormat="1" ht="28.5" hidden="1" x14ac:dyDescent="0.2">
      <c r="A228" s="224" t="s">
        <v>82</v>
      </c>
      <c r="B228" s="233" t="s">
        <v>211</v>
      </c>
      <c r="C228" s="224" t="s">
        <v>467</v>
      </c>
      <c r="D228" s="173" t="e">
        <f>G226*0.2*0.2</f>
        <v>#REF!</v>
      </c>
      <c r="E228" s="206" t="e">
        <f>+#REF!</f>
        <v>#REF!</v>
      </c>
      <c r="F228" s="210" t="e">
        <f>D228*E228</f>
        <v>#REF!</v>
      </c>
      <c r="G228" s="243">
        <v>10</v>
      </c>
    </row>
    <row r="229" spans="1:7" s="243" customFormat="1" hidden="1" x14ac:dyDescent="0.2">
      <c r="A229" s="224" t="s">
        <v>189</v>
      </c>
      <c r="B229" s="233" t="s">
        <v>212</v>
      </c>
      <c r="C229" s="224" t="s">
        <v>152</v>
      </c>
      <c r="D229" s="173" t="e">
        <f>((4*2.5*G228)+G231*7*0.8+4*G231*0.9+23*G228*0.8+(#REF!/0.2)*0.8)*0.56</f>
        <v>#REF!</v>
      </c>
      <c r="E229" s="206">
        <f>+E215</f>
        <v>3754</v>
      </c>
      <c r="F229" s="210" t="e">
        <f>D229*E229</f>
        <v>#REF!</v>
      </c>
    </row>
    <row r="230" spans="1:7" s="243" customFormat="1" ht="42.75" hidden="1" x14ac:dyDescent="0.2">
      <c r="A230" s="224" t="s">
        <v>213</v>
      </c>
      <c r="B230" s="233" t="s">
        <v>214</v>
      </c>
      <c r="C230" s="224" t="s">
        <v>7</v>
      </c>
      <c r="D230" s="173">
        <f>+G228+G231</f>
        <v>18</v>
      </c>
      <c r="E230" s="206">
        <f>+[244]A.P.U.!I6462</f>
        <v>223180</v>
      </c>
      <c r="F230" s="210">
        <f>D230*E230</f>
        <v>4017240</v>
      </c>
    </row>
    <row r="231" spans="1:7" s="243" customFormat="1" ht="28.5" hidden="1" x14ac:dyDescent="0.2">
      <c r="A231" s="224" t="s">
        <v>215</v>
      </c>
      <c r="B231" s="233" t="s">
        <v>216</v>
      </c>
      <c r="C231" s="224" t="s">
        <v>22</v>
      </c>
      <c r="D231" s="173" t="e">
        <f>+#REF!</f>
        <v>#REF!</v>
      </c>
      <c r="E231" s="206">
        <f>+[244]A.P.U.!I6512</f>
        <v>208635</v>
      </c>
      <c r="F231" s="210" t="e">
        <f>D231*E231</f>
        <v>#REF!</v>
      </c>
      <c r="G231" s="243">
        <v>8</v>
      </c>
    </row>
    <row r="232" spans="1:7" s="261" customFormat="1" ht="28.5" hidden="1" x14ac:dyDescent="0.2">
      <c r="A232" s="259" t="s">
        <v>217</v>
      </c>
      <c r="B232" s="260" t="s">
        <v>218</v>
      </c>
      <c r="C232" s="259" t="s">
        <v>46</v>
      </c>
      <c r="D232" s="218">
        <f>+G231*0.2*0.2*0.8</f>
        <v>0.25600000000000006</v>
      </c>
      <c r="E232" s="206">
        <f>+[244]A.P.U.!I6846</f>
        <v>839331</v>
      </c>
      <c r="F232" s="232">
        <f>+E232*D232</f>
        <v>214868.73600000006</v>
      </c>
    </row>
    <row r="233" spans="1:7" s="243" customFormat="1" ht="28.5" hidden="1" x14ac:dyDescent="0.2">
      <c r="A233" s="224" t="s">
        <v>219</v>
      </c>
      <c r="B233" s="233" t="s">
        <v>220</v>
      </c>
      <c r="C233" s="224" t="s">
        <v>46</v>
      </c>
      <c r="D233" s="173">
        <f>(G228)*0.2*0.2*1.1</f>
        <v>0.44000000000000006</v>
      </c>
      <c r="E233" s="206" t="e">
        <f>+#REF!</f>
        <v>#REF!</v>
      </c>
      <c r="F233" s="210" t="e">
        <f>+E233*D233</f>
        <v>#REF!</v>
      </c>
    </row>
    <row r="234" spans="1:7" ht="28.5" hidden="1" x14ac:dyDescent="0.2">
      <c r="A234" s="224" t="s">
        <v>221</v>
      </c>
      <c r="B234" s="233" t="s">
        <v>222</v>
      </c>
      <c r="C234" s="224" t="s">
        <v>46</v>
      </c>
      <c r="D234" s="173" t="e">
        <f>+#REF!*0.3*0.3</f>
        <v>#REF!</v>
      </c>
      <c r="E234" s="206">
        <f>+E210</f>
        <v>33478</v>
      </c>
      <c r="F234" s="210" t="e">
        <f>D234*E234</f>
        <v>#REF!</v>
      </c>
    </row>
    <row r="235" spans="1:7" hidden="1" x14ac:dyDescent="0.2">
      <c r="A235" s="224" t="s">
        <v>223</v>
      </c>
      <c r="B235" s="233" t="s">
        <v>224</v>
      </c>
      <c r="C235" s="224" t="s">
        <v>8</v>
      </c>
      <c r="D235" s="173">
        <f>12.36*2</f>
        <v>24.72</v>
      </c>
      <c r="E235" s="206" t="e">
        <f>+#REF!</f>
        <v>#REF!</v>
      </c>
      <c r="F235" s="210" t="e">
        <f>D235*E235</f>
        <v>#REF!</v>
      </c>
    </row>
    <row r="236" spans="1:7" hidden="1" x14ac:dyDescent="0.2"/>
    <row r="237" spans="1:7" hidden="1" x14ac:dyDescent="0.2"/>
    <row r="238" spans="1:7" hidden="1" x14ac:dyDescent="0.2"/>
    <row r="245" spans="2:5" x14ac:dyDescent="0.2">
      <c r="B245" s="164"/>
      <c r="D245" s="159"/>
      <c r="E245" s="195"/>
    </row>
    <row r="246" spans="2:5" x14ac:dyDescent="0.2">
      <c r="B246" s="164"/>
      <c r="D246" s="159"/>
      <c r="E246" s="195"/>
    </row>
    <row r="247" spans="2:5" x14ac:dyDescent="0.2">
      <c r="B247" s="164"/>
      <c r="D247" s="159"/>
      <c r="E247" s="195"/>
    </row>
  </sheetData>
  <mergeCells count="8">
    <mergeCell ref="A48:F48"/>
    <mergeCell ref="A49:F49"/>
    <mergeCell ref="A3:F3"/>
    <mergeCell ref="A4:F4"/>
    <mergeCell ref="A5:F5"/>
    <mergeCell ref="C39:D39"/>
    <mergeCell ref="C41:D41"/>
    <mergeCell ref="A47:F47"/>
  </mergeCells>
  <phoneticPr fontId="10" type="noConversion"/>
  <printOptions horizontalCentered="1"/>
  <pageMargins left="0.55118110236220474" right="0.51181102362204722" top="1.0629921259842521" bottom="1.0629921259842521" header="0" footer="0.55118110236220474"/>
  <pageSetup scale="49" fitToHeight="4" orientation="portrait" horizontalDpi="300" verticalDpi="300" r:id="rId1"/>
  <headerFooter alignWithMargins="0">
    <oddFooter>&amp;C&amp;8CENTRO ADMINISTRATIVO MUNICIPAL
CORREO: planeacion@elbagre-antioquia.gov.co
TEL.: 837 2429   -  NIT. 890.984.221-2&amp;RElaboró: Ing. Darlintong Palacios</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1430"/>
  <sheetViews>
    <sheetView view="pageBreakPreview" topLeftCell="A1383" zoomScale="89" zoomScaleNormal="100" zoomScaleSheetLayoutView="89" workbookViewId="0">
      <selection activeCell="H1421" sqref="H1421"/>
    </sheetView>
  </sheetViews>
  <sheetFormatPr baseColWidth="10" defaultColWidth="10.7109375" defaultRowHeight="12.75" x14ac:dyDescent="0.2"/>
  <cols>
    <col min="7" max="7" width="14.42578125" customWidth="1"/>
    <col min="9" max="9" width="14.28515625" customWidth="1"/>
    <col min="10" max="10" width="14.140625" bestFit="1" customWidth="1"/>
  </cols>
  <sheetData>
    <row r="1" spans="1:9" ht="13.5" thickBot="1" x14ac:dyDescent="0.25"/>
    <row r="2" spans="1:9" x14ac:dyDescent="0.2">
      <c r="A2" s="312" t="s">
        <v>236</v>
      </c>
      <c r="B2" s="313"/>
      <c r="C2" s="313"/>
      <c r="D2" s="313"/>
      <c r="E2" s="314"/>
      <c r="F2" s="312" t="s">
        <v>237</v>
      </c>
      <c r="G2" s="313"/>
      <c r="H2" s="313"/>
      <c r="I2" s="314"/>
    </row>
    <row r="3" spans="1:9" x14ac:dyDescent="0.2">
      <c r="A3" s="315"/>
      <c r="B3" s="316"/>
      <c r="C3" s="316"/>
      <c r="D3" s="316"/>
      <c r="E3" s="317"/>
      <c r="F3" s="315"/>
      <c r="G3" s="316"/>
      <c r="H3" s="316"/>
      <c r="I3" s="317"/>
    </row>
    <row r="4" spans="1:9" ht="13.5" thickBot="1" x14ac:dyDescent="0.25">
      <c r="A4" s="318"/>
      <c r="B4" s="319"/>
      <c r="C4" s="319"/>
      <c r="D4" s="319"/>
      <c r="E4" s="320"/>
      <c r="F4" s="318"/>
      <c r="G4" s="319"/>
      <c r="H4" s="319"/>
      <c r="I4" s="320"/>
    </row>
    <row r="5" spans="1:9" x14ac:dyDescent="0.2">
      <c r="A5" s="2" t="s">
        <v>238</v>
      </c>
      <c r="B5" s="321" t="str">
        <f>Presupuesto!A5</f>
        <v>MEJORAMIENTO Y ADECUACIÓN PARA LA RECUPERACIÓN URBANÍSTICA DEL PARQUE PRINCIPAL DEL CORREGIMIENTO DE PUERTO CLAVER, ZONA URBANA DEL MUNICIPIO DE EL BAGRE-ANTIOQUIA</v>
      </c>
      <c r="C5" s="321"/>
      <c r="D5" s="321"/>
      <c r="E5" s="321"/>
      <c r="F5" s="321"/>
      <c r="G5" s="321"/>
      <c r="H5" s="321"/>
      <c r="I5" s="322"/>
    </row>
    <row r="6" spans="1:9" x14ac:dyDescent="0.2">
      <c r="A6" s="2" t="s">
        <v>239</v>
      </c>
      <c r="B6" s="323"/>
      <c r="C6" s="323"/>
      <c r="D6" s="323"/>
      <c r="E6" s="323"/>
      <c r="F6" s="323"/>
      <c r="G6" s="323"/>
      <c r="H6" s="323"/>
      <c r="I6" s="324"/>
    </row>
    <row r="7" spans="1:9" x14ac:dyDescent="0.2">
      <c r="A7" s="2" t="s">
        <v>240</v>
      </c>
      <c r="B7" s="323" t="str">
        <f>Presupuesto!B8</f>
        <v>Cerramiento perimetral en tela verde h=2,0 mts</v>
      </c>
      <c r="C7" s="323"/>
      <c r="D7" s="323"/>
      <c r="E7" s="323"/>
      <c r="F7" s="323"/>
      <c r="G7" s="323"/>
      <c r="H7" s="323"/>
      <c r="I7" s="324"/>
    </row>
    <row r="8" spans="1:9" x14ac:dyDescent="0.2">
      <c r="A8" s="2">
        <f>Presupuesto!A8</f>
        <v>1.1000000000000001</v>
      </c>
      <c r="B8" s="323"/>
      <c r="C8" s="323"/>
      <c r="D8" s="323"/>
      <c r="E8" s="323"/>
      <c r="F8" s="323"/>
      <c r="G8" s="323"/>
      <c r="H8" s="323"/>
      <c r="I8" s="324"/>
    </row>
    <row r="9" spans="1:9" x14ac:dyDescent="0.2">
      <c r="A9" s="2" t="s">
        <v>235</v>
      </c>
      <c r="B9" s="3"/>
      <c r="C9" s="3"/>
      <c r="D9" s="3"/>
      <c r="E9" s="3"/>
      <c r="F9" s="3"/>
      <c r="G9" s="3"/>
      <c r="H9" s="4" t="s">
        <v>241</v>
      </c>
      <c r="I9" s="5" t="str">
        <f>Presupuesto!C8</f>
        <v>ml</v>
      </c>
    </row>
    <row r="10" spans="1:9" ht="13.5" thickBot="1" x14ac:dyDescent="0.25">
      <c r="A10" s="6" t="s">
        <v>228</v>
      </c>
      <c r="B10" s="7"/>
      <c r="C10" s="7"/>
      <c r="D10" s="7"/>
      <c r="E10" s="7"/>
      <c r="F10" s="7"/>
      <c r="G10" s="7"/>
      <c r="H10" s="7"/>
      <c r="I10" s="8"/>
    </row>
    <row r="11" spans="1:9" x14ac:dyDescent="0.2">
      <c r="A11" s="303" t="s">
        <v>227</v>
      </c>
      <c r="B11" s="304"/>
      <c r="C11" s="304"/>
      <c r="D11" s="304"/>
      <c r="E11" s="305"/>
      <c r="F11" s="9" t="s">
        <v>242</v>
      </c>
      <c r="G11" s="10" t="s">
        <v>243</v>
      </c>
      <c r="H11" s="10" t="s">
        <v>244</v>
      </c>
      <c r="I11" s="11" t="s">
        <v>245</v>
      </c>
    </row>
    <row r="12" spans="1:9" x14ac:dyDescent="0.2">
      <c r="A12" s="306" t="s">
        <v>246</v>
      </c>
      <c r="B12" s="307"/>
      <c r="C12" s="307"/>
      <c r="D12" s="307"/>
      <c r="E12" s="308"/>
      <c r="F12" s="12"/>
      <c r="G12" s="14"/>
      <c r="H12" s="15"/>
      <c r="I12" s="13">
        <v>66.681000000000495</v>
      </c>
    </row>
    <row r="13" spans="1:9" x14ac:dyDescent="0.2">
      <c r="A13" s="306"/>
      <c r="B13" s="307"/>
      <c r="C13" s="307"/>
      <c r="D13" s="307"/>
      <c r="E13" s="308"/>
      <c r="F13" s="12"/>
      <c r="G13" s="14"/>
      <c r="H13" s="15"/>
      <c r="I13" s="13"/>
    </row>
    <row r="14" spans="1:9" ht="13.5" thickBot="1" x14ac:dyDescent="0.25">
      <c r="A14" s="306"/>
      <c r="B14" s="307"/>
      <c r="C14" s="307"/>
      <c r="D14" s="307"/>
      <c r="E14" s="308"/>
      <c r="F14" s="12"/>
      <c r="G14" s="14"/>
      <c r="H14" s="15"/>
      <c r="I14" s="13"/>
    </row>
    <row r="15" spans="1:9" ht="13.5" thickBot="1" x14ac:dyDescent="0.25">
      <c r="A15" s="2"/>
      <c r="B15" s="3"/>
      <c r="C15" s="3"/>
      <c r="D15" s="3"/>
      <c r="E15" s="3"/>
      <c r="F15" s="3"/>
      <c r="G15" s="16"/>
      <c r="H15" s="17" t="s">
        <v>247</v>
      </c>
      <c r="I15" s="18">
        <f>SUM(I12:I12)</f>
        <v>66.681000000000495</v>
      </c>
    </row>
    <row r="16" spans="1:9" ht="13.5" thickBot="1" x14ac:dyDescent="0.25">
      <c r="A16" s="2" t="s">
        <v>248</v>
      </c>
      <c r="B16" s="3"/>
      <c r="C16" s="3"/>
      <c r="D16" s="3"/>
      <c r="E16" s="3"/>
      <c r="F16" s="3"/>
      <c r="G16" s="16"/>
      <c r="H16" s="16"/>
      <c r="I16" s="19"/>
    </row>
    <row r="17" spans="1:9" x14ac:dyDescent="0.2">
      <c r="A17" s="303" t="s">
        <v>227</v>
      </c>
      <c r="B17" s="304"/>
      <c r="C17" s="304"/>
      <c r="D17" s="304"/>
      <c r="E17" s="305"/>
      <c r="F17" s="9" t="s">
        <v>249</v>
      </c>
      <c r="G17" s="20" t="s">
        <v>250</v>
      </c>
      <c r="H17" s="20" t="s">
        <v>251</v>
      </c>
      <c r="I17" s="11" t="s">
        <v>245</v>
      </c>
    </row>
    <row r="18" spans="1:9" x14ac:dyDescent="0.2">
      <c r="A18" s="306" t="s">
        <v>405</v>
      </c>
      <c r="B18" s="307"/>
      <c r="C18" s="307"/>
      <c r="D18" s="307"/>
      <c r="E18" s="308"/>
      <c r="F18" s="21" t="s">
        <v>22</v>
      </c>
      <c r="G18" s="14">
        <v>4800</v>
      </c>
      <c r="H18" s="14">
        <v>1</v>
      </c>
      <c r="I18" s="22">
        <f>+H18*G18</f>
        <v>4800</v>
      </c>
    </row>
    <row r="19" spans="1:9" x14ac:dyDescent="0.2">
      <c r="A19" s="23" t="s">
        <v>406</v>
      </c>
      <c r="B19" s="24"/>
      <c r="C19" s="24"/>
      <c r="D19" s="24"/>
      <c r="E19" s="25"/>
      <c r="F19" s="21" t="s">
        <v>226</v>
      </c>
      <c r="G19" s="14">
        <v>25000</v>
      </c>
      <c r="H19" s="14">
        <v>0.25</v>
      </c>
      <c r="I19" s="22">
        <f t="shared" ref="I19:I20" si="0">+H19*G19</f>
        <v>6250</v>
      </c>
    </row>
    <row r="20" spans="1:9" x14ac:dyDescent="0.2">
      <c r="A20" s="23" t="s">
        <v>407</v>
      </c>
      <c r="B20" s="24"/>
      <c r="C20" s="24"/>
      <c r="D20" s="24"/>
      <c r="E20" s="25"/>
      <c r="F20" s="21" t="s">
        <v>152</v>
      </c>
      <c r="G20" s="14">
        <v>7500</v>
      </c>
      <c r="H20" s="14">
        <v>0.1</v>
      </c>
      <c r="I20" s="22">
        <f t="shared" si="0"/>
        <v>750</v>
      </c>
    </row>
    <row r="21" spans="1:9" x14ac:dyDescent="0.2">
      <c r="A21" s="306"/>
      <c r="B21" s="307"/>
      <c r="C21" s="307"/>
      <c r="D21" s="307"/>
      <c r="E21" s="308"/>
      <c r="F21" s="21"/>
      <c r="G21" s="14"/>
      <c r="H21" s="14"/>
      <c r="I21" s="22"/>
    </row>
    <row r="22" spans="1:9" x14ac:dyDescent="0.2">
      <c r="A22" s="306"/>
      <c r="B22" s="307"/>
      <c r="C22" s="307"/>
      <c r="D22" s="307"/>
      <c r="E22" s="308"/>
      <c r="F22" s="21"/>
      <c r="G22" s="14"/>
      <c r="H22" s="14"/>
      <c r="I22" s="22"/>
    </row>
    <row r="23" spans="1:9" ht="13.5" thickBot="1" x14ac:dyDescent="0.25">
      <c r="A23" s="2"/>
      <c r="B23" s="3"/>
      <c r="C23" s="3"/>
      <c r="D23" s="3"/>
      <c r="E23" s="3"/>
      <c r="F23" s="3"/>
      <c r="G23" s="16"/>
      <c r="H23" s="17" t="s">
        <v>247</v>
      </c>
      <c r="I23" s="26">
        <f>SUM(I18:I20)</f>
        <v>11800</v>
      </c>
    </row>
    <row r="24" spans="1:9" ht="13.5" thickBot="1" x14ac:dyDescent="0.25">
      <c r="A24" s="2" t="s">
        <v>229</v>
      </c>
      <c r="B24" s="3"/>
      <c r="C24" s="3"/>
      <c r="D24" s="3"/>
      <c r="E24" s="3"/>
      <c r="F24" s="3"/>
      <c r="G24" s="3"/>
      <c r="H24" s="3"/>
      <c r="I24" s="19"/>
    </row>
    <row r="25" spans="1:9" x14ac:dyDescent="0.2">
      <c r="A25" s="303" t="s">
        <v>230</v>
      </c>
      <c r="B25" s="304"/>
      <c r="C25" s="304"/>
      <c r="D25" s="305"/>
      <c r="E25" s="27" t="s">
        <v>252</v>
      </c>
      <c r="F25" s="10" t="s">
        <v>253</v>
      </c>
      <c r="G25" s="10" t="s">
        <v>254</v>
      </c>
      <c r="H25" s="10" t="s">
        <v>231</v>
      </c>
      <c r="I25" s="11" t="s">
        <v>245</v>
      </c>
    </row>
    <row r="26" spans="1:9" x14ac:dyDescent="0.2">
      <c r="A26" s="306"/>
      <c r="B26" s="307"/>
      <c r="C26" s="307"/>
      <c r="D26" s="308"/>
      <c r="E26" s="28"/>
      <c r="F26" s="28"/>
      <c r="G26" s="28"/>
      <c r="H26" s="28"/>
      <c r="I26" s="22"/>
    </row>
    <row r="27" spans="1:9" ht="13.5" thickBot="1" x14ac:dyDescent="0.25">
      <c r="A27" s="325"/>
      <c r="B27" s="326"/>
      <c r="C27" s="326"/>
      <c r="D27" s="327"/>
      <c r="E27" s="29"/>
      <c r="F27" s="29"/>
      <c r="G27" s="29"/>
      <c r="H27" s="29"/>
      <c r="I27" s="30"/>
    </row>
    <row r="28" spans="1:9" ht="13.5" thickBot="1" x14ac:dyDescent="0.25">
      <c r="A28" s="2"/>
      <c r="B28" s="3"/>
      <c r="C28" s="3"/>
      <c r="D28" s="3"/>
      <c r="E28" s="3"/>
      <c r="F28" s="3"/>
      <c r="G28" s="3"/>
      <c r="H28" s="17" t="s">
        <v>247</v>
      </c>
      <c r="I28" s="31"/>
    </row>
    <row r="29" spans="1:9" ht="13.5" thickBot="1" x14ac:dyDescent="0.25">
      <c r="A29" s="2" t="s">
        <v>232</v>
      </c>
      <c r="B29" s="3"/>
      <c r="C29" s="3"/>
      <c r="D29" s="3"/>
      <c r="E29" s="3"/>
      <c r="F29" s="3"/>
      <c r="G29" s="3"/>
      <c r="H29" s="3"/>
      <c r="I29" s="19"/>
    </row>
    <row r="30" spans="1:9" x14ac:dyDescent="0.2">
      <c r="A30" s="303" t="s">
        <v>255</v>
      </c>
      <c r="B30" s="304"/>
      <c r="C30" s="304"/>
      <c r="D30" s="304"/>
      <c r="E30" s="10"/>
      <c r="F30" s="328" t="s">
        <v>256</v>
      </c>
      <c r="G30" s="329"/>
      <c r="H30" s="32" t="s">
        <v>244</v>
      </c>
      <c r="I30" s="33" t="s">
        <v>245</v>
      </c>
    </row>
    <row r="31" spans="1:9" x14ac:dyDescent="0.2">
      <c r="A31" s="301" t="str">
        <f>CUADRILLAS!B14</f>
        <v>CUADRILLA 1</v>
      </c>
      <c r="B31" s="302"/>
      <c r="C31" s="302"/>
      <c r="D31" s="302"/>
      <c r="E31" s="330"/>
      <c r="F31" s="299">
        <f>CUADRILLAS!C14</f>
        <v>137600</v>
      </c>
      <c r="G31" s="300"/>
      <c r="H31" s="15">
        <v>80</v>
      </c>
      <c r="I31" s="22">
        <f>F31/H31</f>
        <v>1720</v>
      </c>
    </row>
    <row r="32" spans="1:9" ht="13.5" thickBot="1" x14ac:dyDescent="0.25">
      <c r="A32" s="301"/>
      <c r="B32" s="302"/>
      <c r="C32" s="302"/>
      <c r="D32" s="302"/>
      <c r="E32" s="14"/>
      <c r="F32" s="299"/>
      <c r="G32" s="300"/>
      <c r="H32" s="14"/>
      <c r="I32" s="22"/>
    </row>
    <row r="33" spans="1:10" ht="13.5" thickBot="1" x14ac:dyDescent="0.25">
      <c r="A33" s="2"/>
      <c r="B33" s="3"/>
      <c r="C33" s="3"/>
      <c r="D33" s="3"/>
      <c r="E33" s="16"/>
      <c r="F33" s="34"/>
      <c r="G33" s="16"/>
      <c r="H33" s="17" t="s">
        <v>247</v>
      </c>
      <c r="I33" s="31">
        <f>SUM(I31:I32)</f>
        <v>1720</v>
      </c>
    </row>
    <row r="34" spans="1:10" ht="13.5" thickBot="1" x14ac:dyDescent="0.25">
      <c r="A34" s="2"/>
      <c r="B34" s="3"/>
      <c r="C34" s="3"/>
      <c r="D34" s="3"/>
      <c r="E34" s="16"/>
      <c r="F34" s="35" t="s">
        <v>257</v>
      </c>
      <c r="G34" s="3"/>
      <c r="H34" s="36"/>
      <c r="I34" s="31">
        <f>+I33+I28+I23+I15</f>
        <v>13586.681</v>
      </c>
    </row>
    <row r="35" spans="1:10" ht="13.5" thickBot="1" x14ac:dyDescent="0.25">
      <c r="A35" s="2" t="s">
        <v>233</v>
      </c>
      <c r="B35" s="3"/>
      <c r="C35" s="3"/>
      <c r="D35" s="3"/>
      <c r="E35" s="16"/>
      <c r="F35" s="16"/>
      <c r="G35" s="16"/>
      <c r="H35" s="16"/>
      <c r="I35" s="19"/>
      <c r="J35" s="38"/>
    </row>
    <row r="36" spans="1:10" x14ac:dyDescent="0.2">
      <c r="A36" s="303" t="s">
        <v>227</v>
      </c>
      <c r="B36" s="304"/>
      <c r="C36" s="304"/>
      <c r="D36" s="304"/>
      <c r="E36" s="304"/>
      <c r="F36" s="304"/>
      <c r="G36" s="305"/>
      <c r="H36" s="39" t="s">
        <v>258</v>
      </c>
      <c r="I36" s="40" t="s">
        <v>259</v>
      </c>
    </row>
    <row r="37" spans="1:10" x14ac:dyDescent="0.2">
      <c r="A37" s="306" t="s">
        <v>260</v>
      </c>
      <c r="B37" s="307"/>
      <c r="C37" s="307"/>
      <c r="D37" s="307"/>
      <c r="E37" s="307"/>
      <c r="F37" s="307"/>
      <c r="G37" s="308"/>
      <c r="H37" s="41"/>
      <c r="I37" s="22">
        <f>I34*H37/100</f>
        <v>0</v>
      </c>
    </row>
    <row r="38" spans="1:10" x14ac:dyDescent="0.2">
      <c r="A38" s="306" t="s">
        <v>261</v>
      </c>
      <c r="B38" s="307"/>
      <c r="C38" s="307"/>
      <c r="D38" s="307"/>
      <c r="E38" s="307"/>
      <c r="F38" s="307"/>
      <c r="G38" s="308"/>
      <c r="H38" s="41"/>
      <c r="I38" s="22">
        <f>I34*H38/100</f>
        <v>0</v>
      </c>
    </row>
    <row r="39" spans="1:10" ht="13.5" thickBot="1" x14ac:dyDescent="0.25">
      <c r="A39" s="309" t="s">
        <v>262</v>
      </c>
      <c r="B39" s="310"/>
      <c r="C39" s="310"/>
      <c r="D39" s="310"/>
      <c r="E39" s="310"/>
      <c r="F39" s="310"/>
      <c r="G39" s="311"/>
      <c r="H39" s="42"/>
      <c r="I39" s="22">
        <f>I34*H39/100</f>
        <v>0</v>
      </c>
    </row>
    <row r="40" spans="1:10" ht="13.5" thickBot="1" x14ac:dyDescent="0.25">
      <c r="A40" s="2"/>
      <c r="B40" s="3"/>
      <c r="C40" s="3"/>
      <c r="D40" s="3"/>
      <c r="E40" s="16"/>
      <c r="F40" s="16"/>
      <c r="G40" s="16"/>
      <c r="H40" s="17" t="s">
        <v>247</v>
      </c>
      <c r="I40" s="31">
        <f>SUM(I37:I39)</f>
        <v>0</v>
      </c>
    </row>
    <row r="41" spans="1:10" ht="13.5" thickBot="1" x14ac:dyDescent="0.25">
      <c r="A41" s="2"/>
      <c r="B41" s="3"/>
      <c r="C41" s="3"/>
      <c r="D41" s="3"/>
      <c r="E41" s="16"/>
      <c r="F41" s="16"/>
      <c r="G41" s="16"/>
      <c r="H41" s="16"/>
      <c r="I41" s="19"/>
    </row>
    <row r="42" spans="1:10" ht="13.5" thickBot="1" x14ac:dyDescent="0.25">
      <c r="A42" s="6"/>
      <c r="B42" s="7"/>
      <c r="C42" s="7"/>
      <c r="D42" s="7"/>
      <c r="E42" s="43"/>
      <c r="F42" s="44"/>
      <c r="G42" s="45"/>
      <c r="H42" s="45" t="s">
        <v>263</v>
      </c>
      <c r="I42" s="46">
        <f>I34+I40</f>
        <v>13586.681</v>
      </c>
    </row>
    <row r="43" spans="1:10" ht="13.5" thickBot="1" x14ac:dyDescent="0.25">
      <c r="J43" s="103"/>
    </row>
    <row r="44" spans="1:10" x14ac:dyDescent="0.2">
      <c r="A44" s="312" t="s">
        <v>236</v>
      </c>
      <c r="B44" s="313"/>
      <c r="C44" s="313"/>
      <c r="D44" s="313"/>
      <c r="E44" s="314"/>
      <c r="F44" s="312" t="s">
        <v>237</v>
      </c>
      <c r="G44" s="313"/>
      <c r="H44" s="313"/>
      <c r="I44" s="314"/>
    </row>
    <row r="45" spans="1:10" x14ac:dyDescent="0.2">
      <c r="A45" s="315"/>
      <c r="B45" s="316"/>
      <c r="C45" s="316"/>
      <c r="D45" s="316"/>
      <c r="E45" s="317"/>
      <c r="F45" s="315"/>
      <c r="G45" s="316"/>
      <c r="H45" s="316"/>
      <c r="I45" s="317"/>
    </row>
    <row r="46" spans="1:10" ht="13.5" thickBot="1" x14ac:dyDescent="0.25">
      <c r="A46" s="318"/>
      <c r="B46" s="319"/>
      <c r="C46" s="319"/>
      <c r="D46" s="319"/>
      <c r="E46" s="320"/>
      <c r="F46" s="318"/>
      <c r="G46" s="319"/>
      <c r="H46" s="319"/>
      <c r="I46" s="320"/>
    </row>
    <row r="47" spans="1:10" x14ac:dyDescent="0.2">
      <c r="A47" s="2" t="s">
        <v>238</v>
      </c>
      <c r="B47" s="321" t="str">
        <f>Presupuesto!A5</f>
        <v>MEJORAMIENTO Y ADECUACIÓN PARA LA RECUPERACIÓN URBANÍSTICA DEL PARQUE PRINCIPAL DEL CORREGIMIENTO DE PUERTO CLAVER, ZONA URBANA DEL MUNICIPIO DE EL BAGRE-ANTIOQUIA</v>
      </c>
      <c r="C47" s="321"/>
      <c r="D47" s="321"/>
      <c r="E47" s="321"/>
      <c r="F47" s="321"/>
      <c r="G47" s="321"/>
      <c r="H47" s="321"/>
      <c r="I47" s="322"/>
    </row>
    <row r="48" spans="1:10" x14ac:dyDescent="0.2">
      <c r="A48" s="2" t="s">
        <v>239</v>
      </c>
      <c r="B48" s="323"/>
      <c r="C48" s="323"/>
      <c r="D48" s="323"/>
      <c r="E48" s="323"/>
      <c r="F48" s="323"/>
      <c r="G48" s="323"/>
      <c r="H48" s="323"/>
      <c r="I48" s="324"/>
    </row>
    <row r="49" spans="1:9" x14ac:dyDescent="0.2">
      <c r="A49" s="2" t="s">
        <v>240</v>
      </c>
      <c r="B49" s="323" t="str">
        <f>Presupuesto!B9</f>
        <v>Limpieza y remocion de moho y verdin producto de la humedad sobre graderias existentes</v>
      </c>
      <c r="C49" s="323"/>
      <c r="D49" s="323"/>
      <c r="E49" s="323"/>
      <c r="F49" s="323"/>
      <c r="G49" s="323"/>
      <c r="H49" s="323"/>
      <c r="I49" s="324"/>
    </row>
    <row r="50" spans="1:9" x14ac:dyDescent="0.2">
      <c r="A50" s="2">
        <f>Presupuesto!A9</f>
        <v>1.2</v>
      </c>
      <c r="B50" s="323"/>
      <c r="C50" s="323"/>
      <c r="D50" s="323"/>
      <c r="E50" s="323"/>
      <c r="F50" s="323"/>
      <c r="G50" s="323"/>
      <c r="H50" s="323"/>
      <c r="I50" s="324"/>
    </row>
    <row r="51" spans="1:9" x14ac:dyDescent="0.2">
      <c r="A51" s="2" t="s">
        <v>235</v>
      </c>
      <c r="B51" s="3"/>
      <c r="C51" s="3"/>
      <c r="D51" s="3"/>
      <c r="E51" s="3"/>
      <c r="F51" s="3"/>
      <c r="G51" s="3"/>
      <c r="H51" s="4" t="s">
        <v>241</v>
      </c>
      <c r="I51" s="5" t="str">
        <f>Presupuesto!C9</f>
        <v>m2</v>
      </c>
    </row>
    <row r="52" spans="1:9" ht="13.5" thickBot="1" x14ac:dyDescent="0.25">
      <c r="A52" s="6" t="s">
        <v>228</v>
      </c>
      <c r="B52" s="7"/>
      <c r="C52" s="7"/>
      <c r="D52" s="7"/>
      <c r="E52" s="7"/>
      <c r="F52" s="7"/>
      <c r="G52" s="7"/>
      <c r="H52" s="7"/>
      <c r="I52" s="8"/>
    </row>
    <row r="53" spans="1:9" x14ac:dyDescent="0.2">
      <c r="A53" s="303" t="s">
        <v>227</v>
      </c>
      <c r="B53" s="304"/>
      <c r="C53" s="304"/>
      <c r="D53" s="304"/>
      <c r="E53" s="305"/>
      <c r="F53" s="9" t="s">
        <v>242</v>
      </c>
      <c r="G53" s="10" t="s">
        <v>243</v>
      </c>
      <c r="H53" s="10" t="s">
        <v>244</v>
      </c>
      <c r="I53" s="11" t="s">
        <v>245</v>
      </c>
    </row>
    <row r="54" spans="1:9" x14ac:dyDescent="0.2">
      <c r="A54" s="306" t="s">
        <v>246</v>
      </c>
      <c r="B54" s="307"/>
      <c r="C54" s="307"/>
      <c r="D54" s="307"/>
      <c r="E54" s="308"/>
      <c r="F54" s="12"/>
      <c r="G54" s="14"/>
      <c r="H54" s="15"/>
      <c r="I54" s="13">
        <v>173.14933333333283</v>
      </c>
    </row>
    <row r="55" spans="1:9" x14ac:dyDescent="0.2">
      <c r="A55" s="306" t="s">
        <v>420</v>
      </c>
      <c r="B55" s="307"/>
      <c r="C55" s="307"/>
      <c r="D55" s="307"/>
      <c r="E55" s="308"/>
      <c r="F55" s="12"/>
      <c r="G55" s="14">
        <v>50000</v>
      </c>
      <c r="H55" s="15">
        <f>H73</f>
        <v>30</v>
      </c>
      <c r="I55" s="13">
        <f>G55/H55</f>
        <v>1666.6666666666667</v>
      </c>
    </row>
    <row r="56" spans="1:9" ht="13.5" thickBot="1" x14ac:dyDescent="0.25">
      <c r="A56" s="306"/>
      <c r="B56" s="307"/>
      <c r="C56" s="307"/>
      <c r="D56" s="307"/>
      <c r="E56" s="308"/>
      <c r="F56" s="12"/>
      <c r="G56" s="14"/>
      <c r="H56" s="15"/>
      <c r="I56" s="13"/>
    </row>
    <row r="57" spans="1:9" ht="13.5" thickBot="1" x14ac:dyDescent="0.25">
      <c r="A57" s="2"/>
      <c r="B57" s="3"/>
      <c r="C57" s="3"/>
      <c r="D57" s="3"/>
      <c r="E57" s="3"/>
      <c r="F57" s="3"/>
      <c r="G57" s="16"/>
      <c r="H57" s="17" t="s">
        <v>247</v>
      </c>
      <c r="I57" s="18">
        <f>SUM(I54:I55)</f>
        <v>1839.8159999999996</v>
      </c>
    </row>
    <row r="58" spans="1:9" ht="13.5" thickBot="1" x14ac:dyDescent="0.25">
      <c r="A58" s="2" t="s">
        <v>248</v>
      </c>
      <c r="B58" s="3"/>
      <c r="C58" s="3"/>
      <c r="D58" s="3"/>
      <c r="E58" s="3"/>
      <c r="F58" s="3"/>
      <c r="G58" s="16"/>
      <c r="H58" s="16"/>
      <c r="I58" s="19"/>
    </row>
    <row r="59" spans="1:9" x14ac:dyDescent="0.2">
      <c r="A59" s="303" t="s">
        <v>227</v>
      </c>
      <c r="B59" s="304"/>
      <c r="C59" s="304"/>
      <c r="D59" s="304"/>
      <c r="E59" s="305"/>
      <c r="F59" s="9" t="s">
        <v>249</v>
      </c>
      <c r="G59" s="20" t="s">
        <v>250</v>
      </c>
      <c r="H59" s="20" t="s">
        <v>251</v>
      </c>
      <c r="I59" s="11" t="s">
        <v>245</v>
      </c>
    </row>
    <row r="60" spans="1:9" x14ac:dyDescent="0.2">
      <c r="A60" s="306" t="s">
        <v>421</v>
      </c>
      <c r="B60" s="307"/>
      <c r="C60" s="307"/>
      <c r="D60" s="307"/>
      <c r="E60" s="308"/>
      <c r="F60" s="21" t="s">
        <v>226</v>
      </c>
      <c r="G60" s="14">
        <v>23900</v>
      </c>
      <c r="H60" s="14">
        <v>0.02</v>
      </c>
      <c r="I60" s="22">
        <f>+H60*G60</f>
        <v>478</v>
      </c>
    </row>
    <row r="61" spans="1:9" x14ac:dyDescent="0.2">
      <c r="A61" s="23" t="s">
        <v>422</v>
      </c>
      <c r="B61" s="24"/>
      <c r="C61" s="24"/>
      <c r="D61" s="24"/>
      <c r="E61" s="25"/>
      <c r="F61" s="21" t="s">
        <v>226</v>
      </c>
      <c r="G61" s="14">
        <v>22000</v>
      </c>
      <c r="H61" s="14">
        <v>0.03</v>
      </c>
      <c r="I61" s="22">
        <f>+H61*G61</f>
        <v>660</v>
      </c>
    </row>
    <row r="62" spans="1:9" x14ac:dyDescent="0.2">
      <c r="A62" s="23"/>
      <c r="B62" s="24"/>
      <c r="C62" s="24"/>
      <c r="D62" s="24"/>
      <c r="E62" s="25"/>
      <c r="F62" s="21"/>
      <c r="G62" s="14"/>
      <c r="H62" s="14"/>
      <c r="I62" s="22"/>
    </row>
    <row r="63" spans="1:9" x14ac:dyDescent="0.2">
      <c r="A63" s="306"/>
      <c r="B63" s="307"/>
      <c r="C63" s="307"/>
      <c r="D63" s="307"/>
      <c r="E63" s="308"/>
      <c r="F63" s="21"/>
      <c r="G63" s="14"/>
      <c r="H63" s="14"/>
      <c r="I63" s="22"/>
    </row>
    <row r="64" spans="1:9" x14ac:dyDescent="0.2">
      <c r="A64" s="306"/>
      <c r="B64" s="307"/>
      <c r="C64" s="307"/>
      <c r="D64" s="307"/>
      <c r="E64" s="308"/>
      <c r="F64" s="21"/>
      <c r="G64" s="14"/>
      <c r="H64" s="14"/>
      <c r="I64" s="22"/>
    </row>
    <row r="65" spans="1:10" ht="13.5" thickBot="1" x14ac:dyDescent="0.25">
      <c r="A65" s="2"/>
      <c r="B65" s="3"/>
      <c r="C65" s="3"/>
      <c r="D65" s="3"/>
      <c r="E65" s="3"/>
      <c r="F65" s="3"/>
      <c r="G65" s="16"/>
      <c r="H65" s="17" t="s">
        <v>247</v>
      </c>
      <c r="I65" s="26">
        <f>SUM(I60:I61)</f>
        <v>1138</v>
      </c>
    </row>
    <row r="66" spans="1:10" ht="13.5" thickBot="1" x14ac:dyDescent="0.25">
      <c r="A66" s="2" t="s">
        <v>229</v>
      </c>
      <c r="B66" s="3"/>
      <c r="C66" s="3"/>
      <c r="D66" s="3"/>
      <c r="E66" s="3"/>
      <c r="F66" s="3"/>
      <c r="G66" s="3"/>
      <c r="H66" s="3"/>
      <c r="I66" s="19"/>
    </row>
    <row r="67" spans="1:10" x14ac:dyDescent="0.2">
      <c r="A67" s="303" t="s">
        <v>230</v>
      </c>
      <c r="B67" s="304"/>
      <c r="C67" s="304"/>
      <c r="D67" s="305"/>
      <c r="E67" s="27" t="s">
        <v>252</v>
      </c>
      <c r="F67" s="10" t="s">
        <v>253</v>
      </c>
      <c r="G67" s="10" t="s">
        <v>254</v>
      </c>
      <c r="H67" s="10" t="s">
        <v>231</v>
      </c>
      <c r="I67" s="11" t="s">
        <v>245</v>
      </c>
    </row>
    <row r="68" spans="1:10" x14ac:dyDescent="0.2">
      <c r="A68" s="306"/>
      <c r="B68" s="307"/>
      <c r="C68" s="307"/>
      <c r="D68" s="308"/>
      <c r="E68" s="28"/>
      <c r="F68" s="28"/>
      <c r="G68" s="28"/>
      <c r="H68" s="28"/>
      <c r="I68" s="22">
        <f>H68/32</f>
        <v>0</v>
      </c>
    </row>
    <row r="69" spans="1:10" ht="13.5" thickBot="1" x14ac:dyDescent="0.25">
      <c r="A69" s="325"/>
      <c r="B69" s="326"/>
      <c r="C69" s="326"/>
      <c r="D69" s="327"/>
      <c r="E69" s="29"/>
      <c r="F69" s="29"/>
      <c r="G69" s="29"/>
      <c r="H69" s="29"/>
      <c r="I69" s="30"/>
    </row>
    <row r="70" spans="1:10" ht="13.5" thickBot="1" x14ac:dyDescent="0.25">
      <c r="A70" s="2"/>
      <c r="B70" s="3"/>
      <c r="C70" s="3"/>
      <c r="D70" s="3"/>
      <c r="E70" s="3"/>
      <c r="F70" s="3"/>
      <c r="G70" s="3"/>
      <c r="H70" s="17" t="s">
        <v>247</v>
      </c>
      <c r="I70" s="31">
        <f>I68</f>
        <v>0</v>
      </c>
    </row>
    <row r="71" spans="1:10" ht="13.5" thickBot="1" x14ac:dyDescent="0.25">
      <c r="A71" s="2" t="s">
        <v>232</v>
      </c>
      <c r="B71" s="3"/>
      <c r="C71" s="3"/>
      <c r="D71" s="3"/>
      <c r="E71" s="3"/>
      <c r="F71" s="3"/>
      <c r="G71" s="3"/>
      <c r="H71" s="3"/>
      <c r="I71" s="19"/>
    </row>
    <row r="72" spans="1:10" x14ac:dyDescent="0.2">
      <c r="A72" s="303" t="s">
        <v>255</v>
      </c>
      <c r="B72" s="304"/>
      <c r="C72" s="304"/>
      <c r="D72" s="304"/>
      <c r="E72" s="10"/>
      <c r="F72" s="328" t="s">
        <v>256</v>
      </c>
      <c r="G72" s="329"/>
      <c r="H72" s="32" t="s">
        <v>244</v>
      </c>
      <c r="I72" s="33" t="s">
        <v>245</v>
      </c>
    </row>
    <row r="73" spans="1:10" x14ac:dyDescent="0.2">
      <c r="A73" s="301" t="str">
        <f>CUADRILLAS!B14</f>
        <v>CUADRILLA 1</v>
      </c>
      <c r="B73" s="302"/>
      <c r="C73" s="302"/>
      <c r="D73" s="302"/>
      <c r="E73" s="330"/>
      <c r="F73" s="299">
        <f>CUADRILLAS!C14</f>
        <v>137600</v>
      </c>
      <c r="G73" s="300"/>
      <c r="H73" s="15">
        <v>30</v>
      </c>
      <c r="I73" s="22">
        <f>F73/H73</f>
        <v>4586.666666666667</v>
      </c>
    </row>
    <row r="74" spans="1:10" ht="13.5" thickBot="1" x14ac:dyDescent="0.25">
      <c r="A74" s="301"/>
      <c r="B74" s="302"/>
      <c r="C74" s="302"/>
      <c r="D74" s="302"/>
      <c r="E74" s="14"/>
      <c r="F74" s="299"/>
      <c r="G74" s="300"/>
      <c r="H74" s="14"/>
      <c r="I74" s="22"/>
    </row>
    <row r="75" spans="1:10" ht="13.5" thickBot="1" x14ac:dyDescent="0.25">
      <c r="A75" s="2"/>
      <c r="B75" s="3"/>
      <c r="C75" s="3"/>
      <c r="D75" s="3"/>
      <c r="E75" s="16"/>
      <c r="F75" s="34"/>
      <c r="G75" s="16"/>
      <c r="H75" s="17" t="s">
        <v>247</v>
      </c>
      <c r="I75" s="31">
        <f>SUM(I73:I74)</f>
        <v>4586.666666666667</v>
      </c>
    </row>
    <row r="76" spans="1:10" ht="13.5" thickBot="1" x14ac:dyDescent="0.25">
      <c r="A76" s="2"/>
      <c r="B76" s="3"/>
      <c r="C76" s="3"/>
      <c r="D76" s="3"/>
      <c r="E76" s="16"/>
      <c r="F76" s="35" t="s">
        <v>257</v>
      </c>
      <c r="G76" s="3"/>
      <c r="H76" s="36"/>
      <c r="I76" s="31">
        <f>+I75+I70+I65+I57</f>
        <v>7564.4826666666668</v>
      </c>
    </row>
    <row r="77" spans="1:10" ht="13.5" thickBot="1" x14ac:dyDescent="0.25">
      <c r="A77" s="2" t="s">
        <v>233</v>
      </c>
      <c r="B77" s="3"/>
      <c r="C77" s="3"/>
      <c r="D77" s="3"/>
      <c r="E77" s="16"/>
      <c r="F77" s="16"/>
      <c r="G77" s="16"/>
      <c r="H77" s="16"/>
      <c r="I77" s="19"/>
      <c r="J77" s="38"/>
    </row>
    <row r="78" spans="1:10" x14ac:dyDescent="0.2">
      <c r="A78" s="303" t="s">
        <v>227</v>
      </c>
      <c r="B78" s="304"/>
      <c r="C78" s="304"/>
      <c r="D78" s="304"/>
      <c r="E78" s="304"/>
      <c r="F78" s="304"/>
      <c r="G78" s="305"/>
      <c r="H78" s="39" t="s">
        <v>258</v>
      </c>
      <c r="I78" s="40" t="s">
        <v>259</v>
      </c>
    </row>
    <row r="79" spans="1:10" x14ac:dyDescent="0.2">
      <c r="A79" s="306" t="s">
        <v>260</v>
      </c>
      <c r="B79" s="307"/>
      <c r="C79" s="307"/>
      <c r="D79" s="307"/>
      <c r="E79" s="307"/>
      <c r="F79" s="307"/>
      <c r="G79" s="308"/>
      <c r="H79" s="41"/>
      <c r="I79" s="22">
        <f>I76*H79/100</f>
        <v>0</v>
      </c>
    </row>
    <row r="80" spans="1:10" x14ac:dyDescent="0.2">
      <c r="A80" s="306" t="s">
        <v>261</v>
      </c>
      <c r="B80" s="307"/>
      <c r="C80" s="307"/>
      <c r="D80" s="307"/>
      <c r="E80" s="307"/>
      <c r="F80" s="307"/>
      <c r="G80" s="308"/>
      <c r="H80" s="41"/>
      <c r="I80" s="22">
        <f>I76*H80/100</f>
        <v>0</v>
      </c>
    </row>
    <row r="81" spans="1:10" ht="13.5" thickBot="1" x14ac:dyDescent="0.25">
      <c r="A81" s="309" t="s">
        <v>262</v>
      </c>
      <c r="B81" s="310"/>
      <c r="C81" s="310"/>
      <c r="D81" s="310"/>
      <c r="E81" s="310"/>
      <c r="F81" s="310"/>
      <c r="G81" s="311"/>
      <c r="H81" s="42"/>
      <c r="I81" s="22">
        <f>I76*H81/100</f>
        <v>0</v>
      </c>
    </row>
    <row r="82" spans="1:10" ht="13.5" thickBot="1" x14ac:dyDescent="0.25">
      <c r="A82" s="2"/>
      <c r="B82" s="3"/>
      <c r="C82" s="3"/>
      <c r="D82" s="3"/>
      <c r="E82" s="16"/>
      <c r="F82" s="16"/>
      <c r="G82" s="16"/>
      <c r="H82" s="17" t="s">
        <v>247</v>
      </c>
      <c r="I82" s="31">
        <f>SUM(I79:I81)</f>
        <v>0</v>
      </c>
    </row>
    <row r="83" spans="1:10" ht="13.5" thickBot="1" x14ac:dyDescent="0.25">
      <c r="A83" s="2"/>
      <c r="B83" s="3"/>
      <c r="C83" s="3"/>
      <c r="D83" s="3"/>
      <c r="E83" s="16"/>
      <c r="F83" s="16"/>
      <c r="G83" s="16"/>
      <c r="H83" s="16"/>
      <c r="I83" s="19"/>
    </row>
    <row r="84" spans="1:10" ht="13.5" thickBot="1" x14ac:dyDescent="0.25">
      <c r="A84" s="6"/>
      <c r="B84" s="7"/>
      <c r="C84" s="7"/>
      <c r="D84" s="7"/>
      <c r="E84" s="43"/>
      <c r="F84" s="44"/>
      <c r="G84" s="45"/>
      <c r="H84" s="45" t="s">
        <v>263</v>
      </c>
      <c r="I84" s="46">
        <f>I76+I82</f>
        <v>7564.4826666666668</v>
      </c>
    </row>
    <row r="85" spans="1:10" ht="13.5" thickBot="1" x14ac:dyDescent="0.25">
      <c r="J85" s="103"/>
    </row>
    <row r="86" spans="1:10" x14ac:dyDescent="0.2">
      <c r="A86" s="312" t="s">
        <v>236</v>
      </c>
      <c r="B86" s="313"/>
      <c r="C86" s="313"/>
      <c r="D86" s="313"/>
      <c r="E86" s="314"/>
      <c r="F86" s="312" t="s">
        <v>237</v>
      </c>
      <c r="G86" s="313"/>
      <c r="H86" s="313"/>
      <c r="I86" s="314"/>
    </row>
    <row r="87" spans="1:10" x14ac:dyDescent="0.2">
      <c r="A87" s="315"/>
      <c r="B87" s="316"/>
      <c r="C87" s="316"/>
      <c r="D87" s="316"/>
      <c r="E87" s="317"/>
      <c r="F87" s="315"/>
      <c r="G87" s="316"/>
      <c r="H87" s="316"/>
      <c r="I87" s="317"/>
    </row>
    <row r="88" spans="1:10" ht="13.5" thickBot="1" x14ac:dyDescent="0.25">
      <c r="A88" s="318"/>
      <c r="B88" s="319"/>
      <c r="C88" s="319"/>
      <c r="D88" s="319"/>
      <c r="E88" s="320"/>
      <c r="F88" s="318"/>
      <c r="G88" s="319"/>
      <c r="H88" s="319"/>
      <c r="I88" s="320"/>
    </row>
    <row r="89" spans="1:10" x14ac:dyDescent="0.2">
      <c r="A89" s="2" t="s">
        <v>238</v>
      </c>
      <c r="B89" s="321" t="str">
        <f>Presupuesto!A5</f>
        <v>MEJORAMIENTO Y ADECUACIÓN PARA LA RECUPERACIÓN URBANÍSTICA DEL PARQUE PRINCIPAL DEL CORREGIMIENTO DE PUERTO CLAVER, ZONA URBANA DEL MUNICIPIO DE EL BAGRE-ANTIOQUIA</v>
      </c>
      <c r="C89" s="321"/>
      <c r="D89" s="321"/>
      <c r="E89" s="321"/>
      <c r="F89" s="321"/>
      <c r="G89" s="321"/>
      <c r="H89" s="321"/>
      <c r="I89" s="322"/>
    </row>
    <row r="90" spans="1:10" x14ac:dyDescent="0.2">
      <c r="A90" s="2" t="s">
        <v>239</v>
      </c>
      <c r="B90" s="323"/>
      <c r="C90" s="323"/>
      <c r="D90" s="323"/>
      <c r="E90" s="323"/>
      <c r="F90" s="323"/>
      <c r="G90" s="323"/>
      <c r="H90" s="323"/>
      <c r="I90" s="324"/>
    </row>
    <row r="91" spans="1:10" x14ac:dyDescent="0.2">
      <c r="A91" s="2" t="s">
        <v>240</v>
      </c>
      <c r="B91" s="323" t="e">
        <f>Presupuesto!#REF!</f>
        <v>#REF!</v>
      </c>
      <c r="C91" s="323"/>
      <c r="D91" s="323"/>
      <c r="E91" s="323"/>
      <c r="F91" s="323"/>
      <c r="G91" s="323"/>
      <c r="H91" s="323"/>
      <c r="I91" s="324"/>
    </row>
    <row r="92" spans="1:10" x14ac:dyDescent="0.2">
      <c r="A92" s="2" t="e">
        <f>Presupuesto!#REF!</f>
        <v>#REF!</v>
      </c>
      <c r="B92" s="323"/>
      <c r="C92" s="323"/>
      <c r="D92" s="323"/>
      <c r="E92" s="323"/>
      <c r="F92" s="323"/>
      <c r="G92" s="323"/>
      <c r="H92" s="323"/>
      <c r="I92" s="324"/>
    </row>
    <row r="93" spans="1:10" x14ac:dyDescent="0.2">
      <c r="A93" s="2" t="s">
        <v>235</v>
      </c>
      <c r="B93" s="3"/>
      <c r="C93" s="3"/>
      <c r="D93" s="3"/>
      <c r="E93" s="3"/>
      <c r="F93" s="3"/>
      <c r="G93" s="3"/>
      <c r="H93" s="4" t="s">
        <v>241</v>
      </c>
      <c r="I93" s="5" t="e">
        <f>Presupuesto!#REF!</f>
        <v>#REF!</v>
      </c>
    </row>
    <row r="94" spans="1:10" ht="13.5" thickBot="1" x14ac:dyDescent="0.25">
      <c r="A94" s="6" t="s">
        <v>228</v>
      </c>
      <c r="B94" s="7"/>
      <c r="C94" s="7"/>
      <c r="D94" s="7"/>
      <c r="E94" s="7"/>
      <c r="F94" s="7"/>
      <c r="G94" s="7"/>
      <c r="H94" s="7"/>
      <c r="I94" s="8"/>
    </row>
    <row r="95" spans="1:10" x14ac:dyDescent="0.2">
      <c r="A95" s="303" t="s">
        <v>227</v>
      </c>
      <c r="B95" s="304"/>
      <c r="C95" s="304"/>
      <c r="D95" s="304"/>
      <c r="E95" s="305"/>
      <c r="F95" s="9" t="s">
        <v>242</v>
      </c>
      <c r="G95" s="10" t="s">
        <v>243</v>
      </c>
      <c r="H95" s="10" t="s">
        <v>244</v>
      </c>
      <c r="I95" s="11" t="s">
        <v>245</v>
      </c>
    </row>
    <row r="96" spans="1:10" x14ac:dyDescent="0.2">
      <c r="A96" s="306" t="s">
        <v>246</v>
      </c>
      <c r="B96" s="307"/>
      <c r="C96" s="307"/>
      <c r="D96" s="307"/>
      <c r="E96" s="308"/>
      <c r="F96" s="12"/>
      <c r="G96" s="14"/>
      <c r="H96" s="15"/>
      <c r="I96" s="13">
        <v>173.14933333333283</v>
      </c>
    </row>
    <row r="97" spans="1:9" x14ac:dyDescent="0.2">
      <c r="A97" s="306" t="s">
        <v>420</v>
      </c>
      <c r="B97" s="307"/>
      <c r="C97" s="307"/>
      <c r="D97" s="307"/>
      <c r="E97" s="308"/>
      <c r="F97" s="12"/>
      <c r="G97" s="14">
        <v>50000</v>
      </c>
      <c r="H97" s="15">
        <f>H115</f>
        <v>30</v>
      </c>
      <c r="I97" s="13">
        <f>G97/H97</f>
        <v>1666.6666666666667</v>
      </c>
    </row>
    <row r="98" spans="1:9" ht="13.5" thickBot="1" x14ac:dyDescent="0.25">
      <c r="A98" s="306"/>
      <c r="B98" s="307"/>
      <c r="C98" s="307"/>
      <c r="D98" s="307"/>
      <c r="E98" s="308"/>
      <c r="F98" s="12"/>
      <c r="G98" s="14"/>
      <c r="H98" s="15"/>
      <c r="I98" s="13"/>
    </row>
    <row r="99" spans="1:9" ht="13.5" thickBot="1" x14ac:dyDescent="0.25">
      <c r="A99" s="2"/>
      <c r="B99" s="3"/>
      <c r="C99" s="3"/>
      <c r="D99" s="3"/>
      <c r="E99" s="3"/>
      <c r="F99" s="3"/>
      <c r="G99" s="16"/>
      <c r="H99" s="17" t="s">
        <v>247</v>
      </c>
      <c r="I99" s="18">
        <f>SUM(I96:I97)</f>
        <v>1839.8159999999996</v>
      </c>
    </row>
    <row r="100" spans="1:9" ht="13.5" thickBot="1" x14ac:dyDescent="0.25">
      <c r="A100" s="2" t="s">
        <v>248</v>
      </c>
      <c r="B100" s="3"/>
      <c r="C100" s="3"/>
      <c r="D100" s="3"/>
      <c r="E100" s="3"/>
      <c r="F100" s="3"/>
      <c r="G100" s="16"/>
      <c r="H100" s="16"/>
      <c r="I100" s="19"/>
    </row>
    <row r="101" spans="1:9" x14ac:dyDescent="0.2">
      <c r="A101" s="303" t="s">
        <v>227</v>
      </c>
      <c r="B101" s="304"/>
      <c r="C101" s="304"/>
      <c r="D101" s="304"/>
      <c r="E101" s="305"/>
      <c r="F101" s="9" t="s">
        <v>249</v>
      </c>
      <c r="G101" s="20" t="s">
        <v>250</v>
      </c>
      <c r="H101" s="20" t="s">
        <v>251</v>
      </c>
      <c r="I101" s="11" t="s">
        <v>245</v>
      </c>
    </row>
    <row r="102" spans="1:9" x14ac:dyDescent="0.2">
      <c r="A102" s="306" t="s">
        <v>421</v>
      </c>
      <c r="B102" s="307"/>
      <c r="C102" s="307"/>
      <c r="D102" s="307"/>
      <c r="E102" s="308"/>
      <c r="F102" s="21" t="s">
        <v>226</v>
      </c>
      <c r="G102" s="14">
        <v>23900</v>
      </c>
      <c r="H102" s="14">
        <v>0.02</v>
      </c>
      <c r="I102" s="22">
        <f>+H102*G102</f>
        <v>478</v>
      </c>
    </row>
    <row r="103" spans="1:9" x14ac:dyDescent="0.2">
      <c r="A103" s="23" t="s">
        <v>422</v>
      </c>
      <c r="B103" s="24"/>
      <c r="C103" s="24"/>
      <c r="D103" s="24"/>
      <c r="E103" s="25"/>
      <c r="F103" s="21" t="s">
        <v>226</v>
      </c>
      <c r="G103" s="14">
        <v>22000</v>
      </c>
      <c r="H103" s="14">
        <v>0.03</v>
      </c>
      <c r="I103" s="22">
        <f>+H103*G103</f>
        <v>660</v>
      </c>
    </row>
    <row r="104" spans="1:9" x14ac:dyDescent="0.2">
      <c r="A104" s="23"/>
      <c r="B104" s="24"/>
      <c r="C104" s="24"/>
      <c r="D104" s="24"/>
      <c r="E104" s="25"/>
      <c r="F104" s="21"/>
      <c r="G104" s="14"/>
      <c r="H104" s="14"/>
      <c r="I104" s="22"/>
    </row>
    <row r="105" spans="1:9" x14ac:dyDescent="0.2">
      <c r="A105" s="306"/>
      <c r="B105" s="307"/>
      <c r="C105" s="307"/>
      <c r="D105" s="307"/>
      <c r="E105" s="308"/>
      <c r="F105" s="21"/>
      <c r="G105" s="14"/>
      <c r="H105" s="14"/>
      <c r="I105" s="22"/>
    </row>
    <row r="106" spans="1:9" x14ac:dyDescent="0.2">
      <c r="A106" s="306"/>
      <c r="B106" s="307"/>
      <c r="C106" s="307"/>
      <c r="D106" s="307"/>
      <c r="E106" s="308"/>
      <c r="F106" s="21"/>
      <c r="G106" s="14"/>
      <c r="H106" s="14"/>
      <c r="I106" s="22"/>
    </row>
    <row r="107" spans="1:9" ht="13.5" thickBot="1" x14ac:dyDescent="0.25">
      <c r="A107" s="2"/>
      <c r="B107" s="3"/>
      <c r="C107" s="3"/>
      <c r="D107" s="3"/>
      <c r="E107" s="3"/>
      <c r="F107" s="3"/>
      <c r="G107" s="16"/>
      <c r="H107" s="17" t="s">
        <v>247</v>
      </c>
      <c r="I107" s="26">
        <f>SUM(I102:I103)</f>
        <v>1138</v>
      </c>
    </row>
    <row r="108" spans="1:9" ht="13.5" thickBot="1" x14ac:dyDescent="0.25">
      <c r="A108" s="2" t="s">
        <v>229</v>
      </c>
      <c r="B108" s="3"/>
      <c r="C108" s="3"/>
      <c r="D108" s="3"/>
      <c r="E108" s="3"/>
      <c r="F108" s="3"/>
      <c r="G108" s="3"/>
      <c r="H108" s="3"/>
      <c r="I108" s="19"/>
    </row>
    <row r="109" spans="1:9" x14ac:dyDescent="0.2">
      <c r="A109" s="303" t="s">
        <v>230</v>
      </c>
      <c r="B109" s="304"/>
      <c r="C109" s="304"/>
      <c r="D109" s="305"/>
      <c r="E109" s="27" t="s">
        <v>252</v>
      </c>
      <c r="F109" s="10" t="s">
        <v>253</v>
      </c>
      <c r="G109" s="10" t="s">
        <v>254</v>
      </c>
      <c r="H109" s="10" t="s">
        <v>231</v>
      </c>
      <c r="I109" s="11" t="s">
        <v>245</v>
      </c>
    </row>
    <row r="110" spans="1:9" x14ac:dyDescent="0.2">
      <c r="A110" s="306"/>
      <c r="B110" s="307"/>
      <c r="C110" s="307"/>
      <c r="D110" s="308"/>
      <c r="E110" s="28"/>
      <c r="F110" s="28"/>
      <c r="G110" s="28"/>
      <c r="H110" s="28"/>
      <c r="I110" s="22">
        <f>H110/32</f>
        <v>0</v>
      </c>
    </row>
    <row r="111" spans="1:9" ht="13.5" thickBot="1" x14ac:dyDescent="0.25">
      <c r="A111" s="325"/>
      <c r="B111" s="326"/>
      <c r="C111" s="326"/>
      <c r="D111" s="327"/>
      <c r="E111" s="29"/>
      <c r="F111" s="29"/>
      <c r="G111" s="29"/>
      <c r="H111" s="29"/>
      <c r="I111" s="30"/>
    </row>
    <row r="112" spans="1:9" ht="13.5" thickBot="1" x14ac:dyDescent="0.25">
      <c r="A112" s="2"/>
      <c r="B112" s="3"/>
      <c r="C112" s="3"/>
      <c r="D112" s="3"/>
      <c r="E112" s="3"/>
      <c r="F112" s="3"/>
      <c r="G112" s="3"/>
      <c r="H112" s="17" t="s">
        <v>247</v>
      </c>
      <c r="I112" s="31">
        <f>I110</f>
        <v>0</v>
      </c>
    </row>
    <row r="113" spans="1:10" ht="13.5" thickBot="1" x14ac:dyDescent="0.25">
      <c r="A113" s="2" t="s">
        <v>232</v>
      </c>
      <c r="B113" s="3"/>
      <c r="C113" s="3"/>
      <c r="D113" s="3"/>
      <c r="E113" s="3"/>
      <c r="F113" s="3"/>
      <c r="G113" s="3"/>
      <c r="H113" s="3"/>
      <c r="I113" s="19"/>
    </row>
    <row r="114" spans="1:10" x14ac:dyDescent="0.2">
      <c r="A114" s="303" t="s">
        <v>255</v>
      </c>
      <c r="B114" s="304"/>
      <c r="C114" s="304"/>
      <c r="D114" s="304"/>
      <c r="E114" s="10"/>
      <c r="F114" s="328" t="s">
        <v>256</v>
      </c>
      <c r="G114" s="329"/>
      <c r="H114" s="32" t="s">
        <v>244</v>
      </c>
      <c r="I114" s="33" t="s">
        <v>245</v>
      </c>
    </row>
    <row r="115" spans="1:10" x14ac:dyDescent="0.2">
      <c r="A115" s="301" t="str">
        <f>CUADRILLAS!B14</f>
        <v>CUADRILLA 1</v>
      </c>
      <c r="B115" s="302"/>
      <c r="C115" s="302"/>
      <c r="D115" s="302"/>
      <c r="E115" s="330"/>
      <c r="F115" s="299">
        <f>CUADRILLAS!C14</f>
        <v>137600</v>
      </c>
      <c r="G115" s="300"/>
      <c r="H115" s="15">
        <v>30</v>
      </c>
      <c r="I115" s="22">
        <f>F115/H115</f>
        <v>4586.666666666667</v>
      </c>
    </row>
    <row r="116" spans="1:10" ht="13.5" thickBot="1" x14ac:dyDescent="0.25">
      <c r="A116" s="301"/>
      <c r="B116" s="302"/>
      <c r="C116" s="302"/>
      <c r="D116" s="302"/>
      <c r="E116" s="14"/>
      <c r="F116" s="299"/>
      <c r="G116" s="300"/>
      <c r="H116" s="14"/>
      <c r="I116" s="22"/>
    </row>
    <row r="117" spans="1:10" ht="13.5" thickBot="1" x14ac:dyDescent="0.25">
      <c r="A117" s="2"/>
      <c r="B117" s="3"/>
      <c r="C117" s="3"/>
      <c r="D117" s="3"/>
      <c r="E117" s="16"/>
      <c r="F117" s="34"/>
      <c r="G117" s="16"/>
      <c r="H117" s="17" t="s">
        <v>247</v>
      </c>
      <c r="I117" s="31">
        <f>SUM(I115:I116)</f>
        <v>4586.666666666667</v>
      </c>
    </row>
    <row r="118" spans="1:10" ht="13.5" thickBot="1" x14ac:dyDescent="0.25">
      <c r="A118" s="2"/>
      <c r="B118" s="3"/>
      <c r="C118" s="3"/>
      <c r="D118" s="3"/>
      <c r="E118" s="16"/>
      <c r="F118" s="35" t="s">
        <v>257</v>
      </c>
      <c r="G118" s="3"/>
      <c r="H118" s="36"/>
      <c r="I118" s="31">
        <f>+I117+I112+I107+I99</f>
        <v>7564.4826666666668</v>
      </c>
    </row>
    <row r="119" spans="1:10" ht="13.5" thickBot="1" x14ac:dyDescent="0.25">
      <c r="A119" s="2" t="s">
        <v>233</v>
      </c>
      <c r="B119" s="3"/>
      <c r="C119" s="3"/>
      <c r="D119" s="3"/>
      <c r="E119" s="16"/>
      <c r="F119" s="16"/>
      <c r="G119" s="16"/>
      <c r="H119" s="16"/>
      <c r="I119" s="19"/>
      <c r="J119" s="38"/>
    </row>
    <row r="120" spans="1:10" x14ac:dyDescent="0.2">
      <c r="A120" s="303" t="s">
        <v>227</v>
      </c>
      <c r="B120" s="304"/>
      <c r="C120" s="304"/>
      <c r="D120" s="304"/>
      <c r="E120" s="304"/>
      <c r="F120" s="304"/>
      <c r="G120" s="305"/>
      <c r="H120" s="39" t="s">
        <v>258</v>
      </c>
      <c r="I120" s="40" t="s">
        <v>259</v>
      </c>
    </row>
    <row r="121" spans="1:10" x14ac:dyDescent="0.2">
      <c r="A121" s="306" t="s">
        <v>260</v>
      </c>
      <c r="B121" s="307"/>
      <c r="C121" s="307"/>
      <c r="D121" s="307"/>
      <c r="E121" s="307"/>
      <c r="F121" s="307"/>
      <c r="G121" s="308"/>
      <c r="H121" s="41"/>
      <c r="I121" s="22">
        <f>I118*H121/100</f>
        <v>0</v>
      </c>
    </row>
    <row r="122" spans="1:10" x14ac:dyDescent="0.2">
      <c r="A122" s="306" t="s">
        <v>261</v>
      </c>
      <c r="B122" s="307"/>
      <c r="C122" s="307"/>
      <c r="D122" s="307"/>
      <c r="E122" s="307"/>
      <c r="F122" s="307"/>
      <c r="G122" s="308"/>
      <c r="H122" s="41"/>
      <c r="I122" s="22">
        <f>I118*H122/100</f>
        <v>0</v>
      </c>
    </row>
    <row r="123" spans="1:10" ht="13.5" thickBot="1" x14ac:dyDescent="0.25">
      <c r="A123" s="309" t="s">
        <v>262</v>
      </c>
      <c r="B123" s="310"/>
      <c r="C123" s="310"/>
      <c r="D123" s="310"/>
      <c r="E123" s="310"/>
      <c r="F123" s="310"/>
      <c r="G123" s="311"/>
      <c r="H123" s="42"/>
      <c r="I123" s="22">
        <f>I118*H123/100</f>
        <v>0</v>
      </c>
    </row>
    <row r="124" spans="1:10" ht="13.5" thickBot="1" x14ac:dyDescent="0.25">
      <c r="A124" s="2"/>
      <c r="B124" s="3"/>
      <c r="C124" s="3"/>
      <c r="D124" s="3"/>
      <c r="E124" s="16"/>
      <c r="F124" s="16"/>
      <c r="G124" s="16"/>
      <c r="H124" s="17" t="s">
        <v>247</v>
      </c>
      <c r="I124" s="31">
        <f>SUM(I121:I123)</f>
        <v>0</v>
      </c>
    </row>
    <row r="125" spans="1:10" ht="13.5" thickBot="1" x14ac:dyDescent="0.25">
      <c r="A125" s="2"/>
      <c r="B125" s="3"/>
      <c r="C125" s="3"/>
      <c r="D125" s="3"/>
      <c r="E125" s="16"/>
      <c r="F125" s="16"/>
      <c r="G125" s="16"/>
      <c r="H125" s="16"/>
      <c r="I125" s="19"/>
    </row>
    <row r="126" spans="1:10" ht="13.5" thickBot="1" x14ac:dyDescent="0.25">
      <c r="A126" s="6"/>
      <c r="B126" s="7"/>
      <c r="C126" s="7"/>
      <c r="D126" s="7"/>
      <c r="E126" s="43"/>
      <c r="F126" s="44"/>
      <c r="G126" s="45"/>
      <c r="H126" s="45" t="s">
        <v>263</v>
      </c>
      <c r="I126" s="46">
        <f>I118+I124</f>
        <v>7564.4826666666668</v>
      </c>
    </row>
    <row r="127" spans="1:10" ht="13.5" thickBot="1" x14ac:dyDescent="0.25"/>
    <row r="128" spans="1:10" x14ac:dyDescent="0.2">
      <c r="A128" s="312" t="s">
        <v>236</v>
      </c>
      <c r="B128" s="313"/>
      <c r="C128" s="313"/>
      <c r="D128" s="313"/>
      <c r="E128" s="314"/>
      <c r="F128" s="312" t="s">
        <v>237</v>
      </c>
      <c r="G128" s="313"/>
      <c r="H128" s="313"/>
      <c r="I128" s="314"/>
    </row>
    <row r="129" spans="1:9" x14ac:dyDescent="0.2">
      <c r="A129" s="315"/>
      <c r="B129" s="316"/>
      <c r="C129" s="316"/>
      <c r="D129" s="316"/>
      <c r="E129" s="317"/>
      <c r="F129" s="315"/>
      <c r="G129" s="316"/>
      <c r="H129" s="316"/>
      <c r="I129" s="317"/>
    </row>
    <row r="130" spans="1:9" ht="13.5" thickBot="1" x14ac:dyDescent="0.25">
      <c r="A130" s="318"/>
      <c r="B130" s="319"/>
      <c r="C130" s="319"/>
      <c r="D130" s="319"/>
      <c r="E130" s="320"/>
      <c r="F130" s="318"/>
      <c r="G130" s="319"/>
      <c r="H130" s="319"/>
      <c r="I130" s="320"/>
    </row>
    <row r="131" spans="1:9" x14ac:dyDescent="0.2">
      <c r="A131" s="2" t="s">
        <v>238</v>
      </c>
      <c r="B131" s="321" t="str">
        <f>Presupuesto!A5</f>
        <v>MEJORAMIENTO Y ADECUACIÓN PARA LA RECUPERACIÓN URBANÍSTICA DEL PARQUE PRINCIPAL DEL CORREGIMIENTO DE PUERTO CLAVER, ZONA URBANA DEL MUNICIPIO DE EL BAGRE-ANTIOQUIA</v>
      </c>
      <c r="C131" s="321"/>
      <c r="D131" s="321"/>
      <c r="E131" s="321"/>
      <c r="F131" s="321"/>
      <c r="G131" s="321"/>
      <c r="H131" s="321"/>
      <c r="I131" s="322"/>
    </row>
    <row r="132" spans="1:9" x14ac:dyDescent="0.2">
      <c r="A132" s="2" t="s">
        <v>239</v>
      </c>
      <c r="B132" s="323"/>
      <c r="C132" s="323"/>
      <c r="D132" s="323"/>
      <c r="E132" s="323"/>
      <c r="F132" s="323"/>
      <c r="G132" s="323"/>
      <c r="H132" s="323"/>
      <c r="I132" s="324"/>
    </row>
    <row r="133" spans="1:9" x14ac:dyDescent="0.2">
      <c r="A133" s="2" t="s">
        <v>240</v>
      </c>
      <c r="B133" s="323" t="e">
        <f>Presupuesto!#REF!</f>
        <v>#REF!</v>
      </c>
      <c r="C133" s="323"/>
      <c r="D133" s="323"/>
      <c r="E133" s="323"/>
      <c r="F133" s="323"/>
      <c r="G133" s="323"/>
      <c r="H133" s="323"/>
      <c r="I133" s="324"/>
    </row>
    <row r="134" spans="1:9" x14ac:dyDescent="0.2">
      <c r="A134" s="2" t="e">
        <f>Presupuesto!#REF!</f>
        <v>#REF!</v>
      </c>
      <c r="B134" s="323"/>
      <c r="C134" s="323"/>
      <c r="D134" s="323"/>
      <c r="E134" s="323"/>
      <c r="F134" s="323"/>
      <c r="G134" s="323"/>
      <c r="H134" s="323"/>
      <c r="I134" s="324"/>
    </row>
    <row r="135" spans="1:9" x14ac:dyDescent="0.2">
      <c r="A135" s="2" t="s">
        <v>235</v>
      </c>
      <c r="B135" s="3"/>
      <c r="C135" s="3"/>
      <c r="D135" s="3"/>
      <c r="E135" s="3"/>
      <c r="F135" s="3"/>
      <c r="G135" s="3"/>
      <c r="H135" s="4" t="s">
        <v>241</v>
      </c>
      <c r="I135" s="5" t="e">
        <f>Presupuesto!#REF!</f>
        <v>#REF!</v>
      </c>
    </row>
    <row r="136" spans="1:9" ht="13.5" thickBot="1" x14ac:dyDescent="0.25">
      <c r="A136" s="6" t="s">
        <v>228</v>
      </c>
      <c r="B136" s="7"/>
      <c r="C136" s="7"/>
      <c r="D136" s="7"/>
      <c r="E136" s="7"/>
      <c r="F136" s="7"/>
      <c r="G136" s="7"/>
      <c r="H136" s="7"/>
      <c r="I136" s="8"/>
    </row>
    <row r="137" spans="1:9" x14ac:dyDescent="0.2">
      <c r="A137" s="303" t="s">
        <v>227</v>
      </c>
      <c r="B137" s="304"/>
      <c r="C137" s="304"/>
      <c r="D137" s="304"/>
      <c r="E137" s="305"/>
      <c r="F137" s="9" t="s">
        <v>242</v>
      </c>
      <c r="G137" s="10" t="s">
        <v>243</v>
      </c>
      <c r="H137" s="10" t="s">
        <v>244</v>
      </c>
      <c r="I137" s="11" t="s">
        <v>245</v>
      </c>
    </row>
    <row r="138" spans="1:9" x14ac:dyDescent="0.2">
      <c r="A138" s="306" t="s">
        <v>246</v>
      </c>
      <c r="B138" s="307"/>
      <c r="C138" s="307"/>
      <c r="D138" s="307"/>
      <c r="E138" s="308"/>
      <c r="F138" s="12"/>
      <c r="G138" s="14"/>
      <c r="H138" s="15"/>
      <c r="I138" s="13">
        <v>173.14933333333283</v>
      </c>
    </row>
    <row r="139" spans="1:9" x14ac:dyDescent="0.2">
      <c r="A139" s="306" t="s">
        <v>420</v>
      </c>
      <c r="B139" s="307"/>
      <c r="C139" s="307"/>
      <c r="D139" s="307"/>
      <c r="E139" s="308"/>
      <c r="F139" s="12"/>
      <c r="G139" s="14">
        <v>50000</v>
      </c>
      <c r="H139" s="15">
        <f>H157</f>
        <v>30</v>
      </c>
      <c r="I139" s="13">
        <f>G139/H139</f>
        <v>1666.6666666666667</v>
      </c>
    </row>
    <row r="140" spans="1:9" ht="13.5" thickBot="1" x14ac:dyDescent="0.25">
      <c r="A140" s="306"/>
      <c r="B140" s="307"/>
      <c r="C140" s="307"/>
      <c r="D140" s="307"/>
      <c r="E140" s="308"/>
      <c r="F140" s="12"/>
      <c r="G140" s="14"/>
      <c r="H140" s="15"/>
      <c r="I140" s="13"/>
    </row>
    <row r="141" spans="1:9" ht="13.5" thickBot="1" x14ac:dyDescent="0.25">
      <c r="A141" s="2"/>
      <c r="B141" s="3"/>
      <c r="C141" s="3"/>
      <c r="D141" s="3"/>
      <c r="E141" s="3"/>
      <c r="F141" s="3"/>
      <c r="G141" s="16"/>
      <c r="H141" s="17" t="s">
        <v>247</v>
      </c>
      <c r="I141" s="18">
        <f>SUM(I138:I139)</f>
        <v>1839.8159999999996</v>
      </c>
    </row>
    <row r="142" spans="1:9" ht="13.5" thickBot="1" x14ac:dyDescent="0.25">
      <c r="A142" s="2" t="s">
        <v>248</v>
      </c>
      <c r="B142" s="3"/>
      <c r="C142" s="3"/>
      <c r="D142" s="3"/>
      <c r="E142" s="3"/>
      <c r="F142" s="3"/>
      <c r="G142" s="16"/>
      <c r="H142" s="16"/>
      <c r="I142" s="19"/>
    </row>
    <row r="143" spans="1:9" x14ac:dyDescent="0.2">
      <c r="A143" s="303" t="s">
        <v>227</v>
      </c>
      <c r="B143" s="304"/>
      <c r="C143" s="304"/>
      <c r="D143" s="304"/>
      <c r="E143" s="305"/>
      <c r="F143" s="9" t="s">
        <v>249</v>
      </c>
      <c r="G143" s="20" t="s">
        <v>250</v>
      </c>
      <c r="H143" s="20" t="s">
        <v>251</v>
      </c>
      <c r="I143" s="11" t="s">
        <v>245</v>
      </c>
    </row>
    <row r="144" spans="1:9" x14ac:dyDescent="0.2">
      <c r="A144" s="306" t="s">
        <v>421</v>
      </c>
      <c r="B144" s="307"/>
      <c r="C144" s="307"/>
      <c r="D144" s="307"/>
      <c r="E144" s="308"/>
      <c r="F144" s="21" t="s">
        <v>226</v>
      </c>
      <c r="G144" s="14">
        <v>23900</v>
      </c>
      <c r="H144" s="14">
        <v>0.02</v>
      </c>
      <c r="I144" s="22">
        <f>+H144*G144</f>
        <v>478</v>
      </c>
    </row>
    <row r="145" spans="1:9" x14ac:dyDescent="0.2">
      <c r="A145" s="23" t="s">
        <v>422</v>
      </c>
      <c r="B145" s="24"/>
      <c r="C145" s="24"/>
      <c r="D145" s="24"/>
      <c r="E145" s="25"/>
      <c r="F145" s="21" t="s">
        <v>226</v>
      </c>
      <c r="G145" s="14">
        <v>22000</v>
      </c>
      <c r="H145" s="14">
        <v>0.03</v>
      </c>
      <c r="I145" s="22">
        <f>+H145*G145</f>
        <v>660</v>
      </c>
    </row>
    <row r="146" spans="1:9" x14ac:dyDescent="0.2">
      <c r="A146" s="23"/>
      <c r="B146" s="24"/>
      <c r="C146" s="24"/>
      <c r="D146" s="24"/>
      <c r="E146" s="25"/>
      <c r="F146" s="21"/>
      <c r="G146" s="14"/>
      <c r="H146" s="14"/>
      <c r="I146" s="22"/>
    </row>
    <row r="147" spans="1:9" x14ac:dyDescent="0.2">
      <c r="A147" s="306"/>
      <c r="B147" s="307"/>
      <c r="C147" s="307"/>
      <c r="D147" s="307"/>
      <c r="E147" s="308"/>
      <c r="F147" s="21"/>
      <c r="G147" s="14"/>
      <c r="H147" s="14"/>
      <c r="I147" s="22"/>
    </row>
    <row r="148" spans="1:9" x14ac:dyDescent="0.2">
      <c r="A148" s="306"/>
      <c r="B148" s="307"/>
      <c r="C148" s="307"/>
      <c r="D148" s="307"/>
      <c r="E148" s="308"/>
      <c r="F148" s="21"/>
      <c r="G148" s="14"/>
      <c r="H148" s="14"/>
      <c r="I148" s="22"/>
    </row>
    <row r="149" spans="1:9" ht="13.5" thickBot="1" x14ac:dyDescent="0.25">
      <c r="A149" s="2"/>
      <c r="B149" s="3"/>
      <c r="C149" s="3"/>
      <c r="D149" s="3"/>
      <c r="E149" s="3"/>
      <c r="F149" s="3"/>
      <c r="G149" s="16"/>
      <c r="H149" s="17" t="s">
        <v>247</v>
      </c>
      <c r="I149" s="26">
        <f>SUM(I144:I145)</f>
        <v>1138</v>
      </c>
    </row>
    <row r="150" spans="1:9" ht="13.5" thickBot="1" x14ac:dyDescent="0.25">
      <c r="A150" s="2" t="s">
        <v>229</v>
      </c>
      <c r="B150" s="3"/>
      <c r="C150" s="3"/>
      <c r="D150" s="3"/>
      <c r="E150" s="3"/>
      <c r="F150" s="3"/>
      <c r="G150" s="3"/>
      <c r="H150" s="3"/>
      <c r="I150" s="19"/>
    </row>
    <row r="151" spans="1:9" x14ac:dyDescent="0.2">
      <c r="A151" s="303" t="s">
        <v>230</v>
      </c>
      <c r="B151" s="304"/>
      <c r="C151" s="304"/>
      <c r="D151" s="305"/>
      <c r="E151" s="27" t="s">
        <v>252</v>
      </c>
      <c r="F151" s="10" t="s">
        <v>253</v>
      </c>
      <c r="G151" s="10" t="s">
        <v>254</v>
      </c>
      <c r="H151" s="10" t="s">
        <v>231</v>
      </c>
      <c r="I151" s="11" t="s">
        <v>245</v>
      </c>
    </row>
    <row r="152" spans="1:9" x14ac:dyDescent="0.2">
      <c r="A152" s="306"/>
      <c r="B152" s="307"/>
      <c r="C152" s="307"/>
      <c r="D152" s="308"/>
      <c r="E152" s="28"/>
      <c r="F152" s="28"/>
      <c r="G152" s="28"/>
      <c r="H152" s="28"/>
      <c r="I152" s="22">
        <f>H152/32</f>
        <v>0</v>
      </c>
    </row>
    <row r="153" spans="1:9" ht="13.5" thickBot="1" x14ac:dyDescent="0.25">
      <c r="A153" s="325"/>
      <c r="B153" s="326"/>
      <c r="C153" s="326"/>
      <c r="D153" s="327"/>
      <c r="E153" s="29"/>
      <c r="F153" s="29"/>
      <c r="G153" s="29"/>
      <c r="H153" s="29"/>
      <c r="I153" s="30"/>
    </row>
    <row r="154" spans="1:9" ht="13.5" thickBot="1" x14ac:dyDescent="0.25">
      <c r="A154" s="2"/>
      <c r="B154" s="3"/>
      <c r="C154" s="3"/>
      <c r="D154" s="3"/>
      <c r="E154" s="3"/>
      <c r="F154" s="3"/>
      <c r="G154" s="3"/>
      <c r="H154" s="17" t="s">
        <v>247</v>
      </c>
      <c r="I154" s="31">
        <f>I152</f>
        <v>0</v>
      </c>
    </row>
    <row r="155" spans="1:9" ht="13.5" thickBot="1" x14ac:dyDescent="0.25">
      <c r="A155" s="2" t="s">
        <v>232</v>
      </c>
      <c r="B155" s="3"/>
      <c r="C155" s="3"/>
      <c r="D155" s="3"/>
      <c r="E155" s="3"/>
      <c r="F155" s="3"/>
      <c r="G155" s="3"/>
      <c r="H155" s="3"/>
      <c r="I155" s="19"/>
    </row>
    <row r="156" spans="1:9" x14ac:dyDescent="0.2">
      <c r="A156" s="303" t="s">
        <v>255</v>
      </c>
      <c r="B156" s="304"/>
      <c r="C156" s="304"/>
      <c r="D156" s="304"/>
      <c r="E156" s="10"/>
      <c r="F156" s="328" t="s">
        <v>256</v>
      </c>
      <c r="G156" s="329"/>
      <c r="H156" s="32" t="s">
        <v>244</v>
      </c>
      <c r="I156" s="33" t="s">
        <v>245</v>
      </c>
    </row>
    <row r="157" spans="1:9" x14ac:dyDescent="0.2">
      <c r="A157" s="301" t="str">
        <f>CUADRILLAS!B14</f>
        <v>CUADRILLA 1</v>
      </c>
      <c r="B157" s="302"/>
      <c r="C157" s="302"/>
      <c r="D157" s="302"/>
      <c r="E157" s="330"/>
      <c r="F157" s="299">
        <f>CUADRILLAS!C14</f>
        <v>137600</v>
      </c>
      <c r="G157" s="300"/>
      <c r="H157" s="15">
        <v>30</v>
      </c>
      <c r="I157" s="22">
        <f>F157/H157</f>
        <v>4586.666666666667</v>
      </c>
    </row>
    <row r="158" spans="1:9" ht="13.5" thickBot="1" x14ac:dyDescent="0.25">
      <c r="A158" s="301"/>
      <c r="B158" s="302"/>
      <c r="C158" s="302"/>
      <c r="D158" s="302"/>
      <c r="E158" s="14"/>
      <c r="F158" s="299"/>
      <c r="G158" s="300"/>
      <c r="H158" s="14"/>
      <c r="I158" s="22"/>
    </row>
    <row r="159" spans="1:9" ht="13.5" thickBot="1" x14ac:dyDescent="0.25">
      <c r="A159" s="2"/>
      <c r="B159" s="3"/>
      <c r="C159" s="3"/>
      <c r="D159" s="3"/>
      <c r="E159" s="16"/>
      <c r="F159" s="34"/>
      <c r="G159" s="16"/>
      <c r="H159" s="17" t="s">
        <v>247</v>
      </c>
      <c r="I159" s="31">
        <f>SUM(I157:I158)</f>
        <v>4586.666666666667</v>
      </c>
    </row>
    <row r="160" spans="1:9" ht="13.5" thickBot="1" x14ac:dyDescent="0.25">
      <c r="A160" s="2"/>
      <c r="B160" s="3"/>
      <c r="C160" s="3"/>
      <c r="D160" s="3"/>
      <c r="E160" s="16"/>
      <c r="F160" s="35" t="s">
        <v>257</v>
      </c>
      <c r="G160" s="3"/>
      <c r="H160" s="36"/>
      <c r="I160" s="31">
        <f>+I159+I154+I149+I141</f>
        <v>7564.4826666666668</v>
      </c>
    </row>
    <row r="161" spans="1:10" ht="13.5" thickBot="1" x14ac:dyDescent="0.25">
      <c r="A161" s="2" t="s">
        <v>233</v>
      </c>
      <c r="B161" s="3"/>
      <c r="C161" s="3"/>
      <c r="D161" s="3"/>
      <c r="E161" s="16"/>
      <c r="F161" s="16"/>
      <c r="G161" s="16"/>
      <c r="H161" s="16"/>
      <c r="I161" s="19"/>
      <c r="J161" s="106"/>
    </row>
    <row r="162" spans="1:10" x14ac:dyDescent="0.2">
      <c r="A162" s="303" t="s">
        <v>227</v>
      </c>
      <c r="B162" s="304"/>
      <c r="C162" s="304"/>
      <c r="D162" s="304"/>
      <c r="E162" s="304"/>
      <c r="F162" s="304"/>
      <c r="G162" s="305"/>
      <c r="H162" s="39" t="s">
        <v>258</v>
      </c>
      <c r="I162" s="40" t="s">
        <v>259</v>
      </c>
    </row>
    <row r="163" spans="1:10" x14ac:dyDescent="0.2">
      <c r="A163" s="306" t="s">
        <v>260</v>
      </c>
      <c r="B163" s="307"/>
      <c r="C163" s="307"/>
      <c r="D163" s="307"/>
      <c r="E163" s="307"/>
      <c r="F163" s="307"/>
      <c r="G163" s="308"/>
      <c r="H163" s="41"/>
      <c r="I163" s="22">
        <f>I160*H163/100</f>
        <v>0</v>
      </c>
    </row>
    <row r="164" spans="1:10" x14ac:dyDescent="0.2">
      <c r="A164" s="306" t="s">
        <v>261</v>
      </c>
      <c r="B164" s="307"/>
      <c r="C164" s="307"/>
      <c r="D164" s="307"/>
      <c r="E164" s="307"/>
      <c r="F164" s="307"/>
      <c r="G164" s="308"/>
      <c r="H164" s="41"/>
      <c r="I164" s="22">
        <f>I160*H164/100</f>
        <v>0</v>
      </c>
    </row>
    <row r="165" spans="1:10" ht="13.5" thickBot="1" x14ac:dyDescent="0.25">
      <c r="A165" s="309" t="s">
        <v>262</v>
      </c>
      <c r="B165" s="310"/>
      <c r="C165" s="310"/>
      <c r="D165" s="310"/>
      <c r="E165" s="310"/>
      <c r="F165" s="310"/>
      <c r="G165" s="311"/>
      <c r="H165" s="42"/>
      <c r="I165" s="22">
        <f>I160*H165/100</f>
        <v>0</v>
      </c>
    </row>
    <row r="166" spans="1:10" ht="13.5" thickBot="1" x14ac:dyDescent="0.25">
      <c r="A166" s="2"/>
      <c r="B166" s="3"/>
      <c r="C166" s="3"/>
      <c r="D166" s="3"/>
      <c r="E166" s="16"/>
      <c r="F166" s="16"/>
      <c r="G166" s="16"/>
      <c r="H166" s="17" t="s">
        <v>247</v>
      </c>
      <c r="I166" s="31">
        <f>SUM(I163:I165)</f>
        <v>0</v>
      </c>
    </row>
    <row r="167" spans="1:10" ht="13.5" thickBot="1" x14ac:dyDescent="0.25">
      <c r="A167" s="2"/>
      <c r="B167" s="3"/>
      <c r="C167" s="3"/>
      <c r="D167" s="3"/>
      <c r="E167" s="16"/>
      <c r="F167" s="16"/>
      <c r="G167" s="16"/>
      <c r="H167" s="16"/>
      <c r="I167" s="19"/>
    </row>
    <row r="168" spans="1:10" ht="13.5" thickBot="1" x14ac:dyDescent="0.25">
      <c r="A168" s="6"/>
      <c r="B168" s="7"/>
      <c r="C168" s="7"/>
      <c r="D168" s="7"/>
      <c r="E168" s="43"/>
      <c r="F168" s="44"/>
      <c r="G168" s="45"/>
      <c r="H168" s="45" t="s">
        <v>263</v>
      </c>
      <c r="I168" s="46">
        <f>I160+I166</f>
        <v>7564.4826666666668</v>
      </c>
    </row>
    <row r="169" spans="1:10" ht="13.5" thickBot="1" x14ac:dyDescent="0.25"/>
    <row r="170" spans="1:10" x14ac:dyDescent="0.2">
      <c r="A170" s="312" t="s">
        <v>236</v>
      </c>
      <c r="B170" s="313"/>
      <c r="C170" s="313"/>
      <c r="D170" s="313"/>
      <c r="E170" s="314"/>
      <c r="F170" s="312" t="s">
        <v>237</v>
      </c>
      <c r="G170" s="313"/>
      <c r="H170" s="313"/>
      <c r="I170" s="314"/>
    </row>
    <row r="171" spans="1:10" x14ac:dyDescent="0.2">
      <c r="A171" s="315"/>
      <c r="B171" s="316"/>
      <c r="C171" s="316"/>
      <c r="D171" s="316"/>
      <c r="E171" s="317"/>
      <c r="F171" s="315"/>
      <c r="G171" s="316"/>
      <c r="H171" s="316"/>
      <c r="I171" s="317"/>
    </row>
    <row r="172" spans="1:10" ht="13.5" thickBot="1" x14ac:dyDescent="0.25">
      <c r="A172" s="318"/>
      <c r="B172" s="319"/>
      <c r="C172" s="319"/>
      <c r="D172" s="319"/>
      <c r="E172" s="320"/>
      <c r="F172" s="318"/>
      <c r="G172" s="319"/>
      <c r="H172" s="319"/>
      <c r="I172" s="320"/>
    </row>
    <row r="173" spans="1:10" x14ac:dyDescent="0.2">
      <c r="A173" s="2" t="s">
        <v>238</v>
      </c>
      <c r="B173" s="321" t="str">
        <f>Presupuesto!A5</f>
        <v>MEJORAMIENTO Y ADECUACIÓN PARA LA RECUPERACIÓN URBANÍSTICA DEL PARQUE PRINCIPAL DEL CORREGIMIENTO DE PUERTO CLAVER, ZONA URBANA DEL MUNICIPIO DE EL BAGRE-ANTIOQUIA</v>
      </c>
      <c r="C173" s="321"/>
      <c r="D173" s="321"/>
      <c r="E173" s="321"/>
      <c r="F173" s="321"/>
      <c r="G173" s="321"/>
      <c r="H173" s="321"/>
      <c r="I173" s="322"/>
    </row>
    <row r="174" spans="1:10" x14ac:dyDescent="0.2">
      <c r="A174" s="2" t="s">
        <v>239</v>
      </c>
      <c r="B174" s="323"/>
      <c r="C174" s="323"/>
      <c r="D174" s="323"/>
      <c r="E174" s="323"/>
      <c r="F174" s="323"/>
      <c r="G174" s="323"/>
      <c r="H174" s="323"/>
      <c r="I174" s="324"/>
    </row>
    <row r="175" spans="1:10" x14ac:dyDescent="0.2">
      <c r="A175" s="2" t="s">
        <v>240</v>
      </c>
      <c r="B175" s="323" t="e">
        <f>Presupuesto!#REF!</f>
        <v>#REF!</v>
      </c>
      <c r="C175" s="323"/>
      <c r="D175" s="323"/>
      <c r="E175" s="323"/>
      <c r="F175" s="323"/>
      <c r="G175" s="323"/>
      <c r="H175" s="323"/>
      <c r="I175" s="324"/>
    </row>
    <row r="176" spans="1:10" x14ac:dyDescent="0.2">
      <c r="A176" s="2" t="e">
        <f>Presupuesto!#REF!</f>
        <v>#REF!</v>
      </c>
      <c r="B176" s="323"/>
      <c r="C176" s="323"/>
      <c r="D176" s="323"/>
      <c r="E176" s="323"/>
      <c r="F176" s="323"/>
      <c r="G176" s="323"/>
      <c r="H176" s="323"/>
      <c r="I176" s="324"/>
    </row>
    <row r="177" spans="1:9" x14ac:dyDescent="0.2">
      <c r="A177" s="2" t="s">
        <v>235</v>
      </c>
      <c r="B177" s="3"/>
      <c r="C177" s="3"/>
      <c r="D177" s="3"/>
      <c r="E177" s="3"/>
      <c r="F177" s="3"/>
      <c r="G177" s="3"/>
      <c r="H177" s="4" t="s">
        <v>241</v>
      </c>
      <c r="I177" s="5" t="e">
        <f>Presupuesto!#REF!</f>
        <v>#REF!</v>
      </c>
    </row>
    <row r="178" spans="1:9" ht="13.5" thickBot="1" x14ac:dyDescent="0.25">
      <c r="A178" s="6" t="s">
        <v>228</v>
      </c>
      <c r="B178" s="7"/>
      <c r="C178" s="7"/>
      <c r="D178" s="7"/>
      <c r="E178" s="7"/>
      <c r="F178" s="7"/>
      <c r="G178" s="7"/>
      <c r="H178" s="7"/>
      <c r="I178" s="8"/>
    </row>
    <row r="179" spans="1:9" x14ac:dyDescent="0.2">
      <c r="A179" s="303" t="s">
        <v>227</v>
      </c>
      <c r="B179" s="304"/>
      <c r="C179" s="304"/>
      <c r="D179" s="304"/>
      <c r="E179" s="305"/>
      <c r="F179" s="9" t="s">
        <v>242</v>
      </c>
      <c r="G179" s="10" t="s">
        <v>243</v>
      </c>
      <c r="H179" s="10" t="s">
        <v>244</v>
      </c>
      <c r="I179" s="11" t="s">
        <v>245</v>
      </c>
    </row>
    <row r="180" spans="1:9" x14ac:dyDescent="0.2">
      <c r="A180" s="306" t="s">
        <v>246</v>
      </c>
      <c r="B180" s="307"/>
      <c r="C180" s="307"/>
      <c r="D180" s="307"/>
      <c r="E180" s="308"/>
      <c r="F180" s="12"/>
      <c r="G180" s="14"/>
      <c r="H180" s="15"/>
      <c r="I180" s="13">
        <v>173.14933333333283</v>
      </c>
    </row>
    <row r="181" spans="1:9" x14ac:dyDescent="0.2">
      <c r="A181" s="306" t="s">
        <v>420</v>
      </c>
      <c r="B181" s="307"/>
      <c r="C181" s="307"/>
      <c r="D181" s="307"/>
      <c r="E181" s="308"/>
      <c r="F181" s="12"/>
      <c r="G181" s="14">
        <v>50000</v>
      </c>
      <c r="H181" s="15">
        <f>H199</f>
        <v>30</v>
      </c>
      <c r="I181" s="13">
        <f>G181/H181</f>
        <v>1666.6666666666667</v>
      </c>
    </row>
    <row r="182" spans="1:9" ht="13.5" thickBot="1" x14ac:dyDescent="0.25">
      <c r="A182" s="306"/>
      <c r="B182" s="307"/>
      <c r="C182" s="307"/>
      <c r="D182" s="307"/>
      <c r="E182" s="308"/>
      <c r="F182" s="12"/>
      <c r="G182" s="14"/>
      <c r="H182" s="15"/>
      <c r="I182" s="13"/>
    </row>
    <row r="183" spans="1:9" ht="13.5" thickBot="1" x14ac:dyDescent="0.25">
      <c r="A183" s="2"/>
      <c r="B183" s="3"/>
      <c r="C183" s="3"/>
      <c r="D183" s="3"/>
      <c r="E183" s="3"/>
      <c r="F183" s="3"/>
      <c r="G183" s="16"/>
      <c r="H183" s="17" t="s">
        <v>247</v>
      </c>
      <c r="I183" s="18">
        <f>SUM(I180:I181)</f>
        <v>1839.8159999999996</v>
      </c>
    </row>
    <row r="184" spans="1:9" ht="13.5" thickBot="1" x14ac:dyDescent="0.25">
      <c r="A184" s="2" t="s">
        <v>248</v>
      </c>
      <c r="B184" s="3"/>
      <c r="C184" s="3"/>
      <c r="D184" s="3"/>
      <c r="E184" s="3"/>
      <c r="F184" s="3"/>
      <c r="G184" s="16"/>
      <c r="H184" s="16"/>
      <c r="I184" s="19"/>
    </row>
    <row r="185" spans="1:9" x14ac:dyDescent="0.2">
      <c r="A185" s="303" t="s">
        <v>227</v>
      </c>
      <c r="B185" s="304"/>
      <c r="C185" s="304"/>
      <c r="D185" s="304"/>
      <c r="E185" s="305"/>
      <c r="F185" s="9" t="s">
        <v>249</v>
      </c>
      <c r="G185" s="20" t="s">
        <v>250</v>
      </c>
      <c r="H185" s="20" t="s">
        <v>251</v>
      </c>
      <c r="I185" s="11" t="s">
        <v>245</v>
      </c>
    </row>
    <row r="186" spans="1:9" x14ac:dyDescent="0.2">
      <c r="A186" s="306" t="s">
        <v>421</v>
      </c>
      <c r="B186" s="307"/>
      <c r="C186" s="307"/>
      <c r="D186" s="307"/>
      <c r="E186" s="308"/>
      <c r="F186" s="21" t="s">
        <v>226</v>
      </c>
      <c r="G186" s="14">
        <v>23900</v>
      </c>
      <c r="H186" s="14">
        <v>0.02</v>
      </c>
      <c r="I186" s="22">
        <f>+H186*G186</f>
        <v>478</v>
      </c>
    </row>
    <row r="187" spans="1:9" x14ac:dyDescent="0.2">
      <c r="A187" s="23" t="s">
        <v>422</v>
      </c>
      <c r="B187" s="24"/>
      <c r="C187" s="24"/>
      <c r="D187" s="24"/>
      <c r="E187" s="25"/>
      <c r="F187" s="21" t="s">
        <v>226</v>
      </c>
      <c r="G187" s="14">
        <v>22000</v>
      </c>
      <c r="H187" s="14">
        <v>0.03</v>
      </c>
      <c r="I187" s="22">
        <f>+H187*G187</f>
        <v>660</v>
      </c>
    </row>
    <row r="188" spans="1:9" x14ac:dyDescent="0.2">
      <c r="A188" s="23"/>
      <c r="B188" s="24"/>
      <c r="C188" s="24"/>
      <c r="D188" s="24"/>
      <c r="E188" s="25"/>
      <c r="F188" s="21"/>
      <c r="G188" s="14"/>
      <c r="H188" s="14"/>
      <c r="I188" s="22"/>
    </row>
    <row r="189" spans="1:9" x14ac:dyDescent="0.2">
      <c r="A189" s="306"/>
      <c r="B189" s="307"/>
      <c r="C189" s="307"/>
      <c r="D189" s="307"/>
      <c r="E189" s="308"/>
      <c r="F189" s="21"/>
      <c r="G189" s="14"/>
      <c r="H189" s="14"/>
      <c r="I189" s="22"/>
    </row>
    <row r="190" spans="1:9" x14ac:dyDescent="0.2">
      <c r="A190" s="306"/>
      <c r="B190" s="307"/>
      <c r="C190" s="307"/>
      <c r="D190" s="307"/>
      <c r="E190" s="308"/>
      <c r="F190" s="21"/>
      <c r="G190" s="14"/>
      <c r="H190" s="14"/>
      <c r="I190" s="22"/>
    </row>
    <row r="191" spans="1:9" ht="13.5" thickBot="1" x14ac:dyDescent="0.25">
      <c r="A191" s="2"/>
      <c r="B191" s="3"/>
      <c r="C191" s="3"/>
      <c r="D191" s="3"/>
      <c r="E191" s="3"/>
      <c r="F191" s="3"/>
      <c r="G191" s="16"/>
      <c r="H191" s="17" t="s">
        <v>247</v>
      </c>
      <c r="I191" s="26">
        <f>SUM(I186:I187)</f>
        <v>1138</v>
      </c>
    </row>
    <row r="192" spans="1:9" ht="13.5" thickBot="1" x14ac:dyDescent="0.25">
      <c r="A192" s="2" t="s">
        <v>229</v>
      </c>
      <c r="B192" s="3"/>
      <c r="C192" s="3"/>
      <c r="D192" s="3"/>
      <c r="E192" s="3"/>
      <c r="F192" s="3"/>
      <c r="G192" s="3"/>
      <c r="H192" s="3"/>
      <c r="I192" s="19"/>
    </row>
    <row r="193" spans="1:10" x14ac:dyDescent="0.2">
      <c r="A193" s="303" t="s">
        <v>230</v>
      </c>
      <c r="B193" s="304"/>
      <c r="C193" s="304"/>
      <c r="D193" s="305"/>
      <c r="E193" s="27" t="s">
        <v>252</v>
      </c>
      <c r="F193" s="10" t="s">
        <v>253</v>
      </c>
      <c r="G193" s="10" t="s">
        <v>254</v>
      </c>
      <c r="H193" s="10" t="s">
        <v>231</v>
      </c>
      <c r="I193" s="11" t="s">
        <v>245</v>
      </c>
    </row>
    <row r="194" spans="1:10" x14ac:dyDescent="0.2">
      <c r="A194" s="306"/>
      <c r="B194" s="307"/>
      <c r="C194" s="307"/>
      <c r="D194" s="308"/>
      <c r="E194" s="28"/>
      <c r="F194" s="28"/>
      <c r="G194" s="28"/>
      <c r="H194" s="28"/>
      <c r="I194" s="22">
        <f>H194/32</f>
        <v>0</v>
      </c>
    </row>
    <row r="195" spans="1:10" ht="13.5" thickBot="1" x14ac:dyDescent="0.25">
      <c r="A195" s="325"/>
      <c r="B195" s="326"/>
      <c r="C195" s="326"/>
      <c r="D195" s="327"/>
      <c r="E195" s="29"/>
      <c r="F195" s="29"/>
      <c r="G195" s="29"/>
      <c r="H195" s="29"/>
      <c r="I195" s="30"/>
    </row>
    <row r="196" spans="1:10" ht="13.5" thickBot="1" x14ac:dyDescent="0.25">
      <c r="A196" s="2"/>
      <c r="B196" s="3"/>
      <c r="C196" s="3"/>
      <c r="D196" s="3"/>
      <c r="E196" s="3"/>
      <c r="F196" s="3"/>
      <c r="G196" s="3"/>
      <c r="H196" s="17" t="s">
        <v>247</v>
      </c>
      <c r="I196" s="31">
        <f>I194</f>
        <v>0</v>
      </c>
    </row>
    <row r="197" spans="1:10" ht="13.5" thickBot="1" x14ac:dyDescent="0.25">
      <c r="A197" s="2" t="s">
        <v>232</v>
      </c>
      <c r="B197" s="3"/>
      <c r="C197" s="3"/>
      <c r="D197" s="3"/>
      <c r="E197" s="3"/>
      <c r="F197" s="3"/>
      <c r="G197" s="3"/>
      <c r="H197" s="3"/>
      <c r="I197" s="19"/>
    </row>
    <row r="198" spans="1:10" x14ac:dyDescent="0.2">
      <c r="A198" s="303" t="s">
        <v>255</v>
      </c>
      <c r="B198" s="304"/>
      <c r="C198" s="304"/>
      <c r="D198" s="304"/>
      <c r="E198" s="10"/>
      <c r="F198" s="328" t="s">
        <v>256</v>
      </c>
      <c r="G198" s="329"/>
      <c r="H198" s="32" t="s">
        <v>244</v>
      </c>
      <c r="I198" s="33" t="s">
        <v>245</v>
      </c>
    </row>
    <row r="199" spans="1:10" x14ac:dyDescent="0.2">
      <c r="A199" s="301" t="str">
        <f>CUADRILLAS!B14</f>
        <v>CUADRILLA 1</v>
      </c>
      <c r="B199" s="302"/>
      <c r="C199" s="302"/>
      <c r="D199" s="302"/>
      <c r="E199" s="330"/>
      <c r="F199" s="299">
        <f>CUADRILLAS!C14</f>
        <v>137600</v>
      </c>
      <c r="G199" s="300"/>
      <c r="H199" s="15">
        <v>30</v>
      </c>
      <c r="I199" s="22">
        <f>F199/H199</f>
        <v>4586.666666666667</v>
      </c>
    </row>
    <row r="200" spans="1:10" ht="13.5" thickBot="1" x14ac:dyDescent="0.25">
      <c r="A200" s="301"/>
      <c r="B200" s="302"/>
      <c r="C200" s="302"/>
      <c r="D200" s="302"/>
      <c r="E200" s="14"/>
      <c r="F200" s="299"/>
      <c r="G200" s="300"/>
      <c r="H200" s="14"/>
      <c r="I200" s="22"/>
    </row>
    <row r="201" spans="1:10" ht="13.5" thickBot="1" x14ac:dyDescent="0.25">
      <c r="A201" s="2"/>
      <c r="B201" s="3"/>
      <c r="C201" s="3"/>
      <c r="D201" s="3"/>
      <c r="E201" s="16"/>
      <c r="F201" s="34"/>
      <c r="G201" s="16"/>
      <c r="H201" s="17" t="s">
        <v>247</v>
      </c>
      <c r="I201" s="31">
        <f>SUM(I199:I200)</f>
        <v>4586.666666666667</v>
      </c>
    </row>
    <row r="202" spans="1:10" ht="13.5" thickBot="1" x14ac:dyDescent="0.25">
      <c r="A202" s="2"/>
      <c r="B202" s="3"/>
      <c r="C202" s="3"/>
      <c r="D202" s="3"/>
      <c r="E202" s="16"/>
      <c r="F202" s="35" t="s">
        <v>257</v>
      </c>
      <c r="G202" s="3"/>
      <c r="H202" s="36"/>
      <c r="I202" s="31">
        <f>+I201+I196+I191+I183</f>
        <v>7564.4826666666668</v>
      </c>
    </row>
    <row r="203" spans="1:10" ht="13.5" thickBot="1" x14ac:dyDescent="0.25">
      <c r="A203" s="2" t="s">
        <v>233</v>
      </c>
      <c r="B203" s="3"/>
      <c r="C203" s="3"/>
      <c r="D203" s="3"/>
      <c r="E203" s="16"/>
      <c r="F203" s="16"/>
      <c r="G203" s="16"/>
      <c r="H203" s="16"/>
      <c r="I203" s="19"/>
      <c r="J203" s="106"/>
    </row>
    <row r="204" spans="1:10" x14ac:dyDescent="0.2">
      <c r="A204" s="303" t="s">
        <v>227</v>
      </c>
      <c r="B204" s="304"/>
      <c r="C204" s="304"/>
      <c r="D204" s="304"/>
      <c r="E204" s="304"/>
      <c r="F204" s="304"/>
      <c r="G204" s="305"/>
      <c r="H204" s="39" t="s">
        <v>258</v>
      </c>
      <c r="I204" s="40" t="s">
        <v>259</v>
      </c>
    </row>
    <row r="205" spans="1:10" x14ac:dyDescent="0.2">
      <c r="A205" s="306" t="s">
        <v>260</v>
      </c>
      <c r="B205" s="307"/>
      <c r="C205" s="307"/>
      <c r="D205" s="307"/>
      <c r="E205" s="307"/>
      <c r="F205" s="307"/>
      <c r="G205" s="308"/>
      <c r="H205" s="41"/>
      <c r="I205" s="22">
        <f>I202*H205/100</f>
        <v>0</v>
      </c>
    </row>
    <row r="206" spans="1:10" x14ac:dyDescent="0.2">
      <c r="A206" s="306" t="s">
        <v>261</v>
      </c>
      <c r="B206" s="307"/>
      <c r="C206" s="307"/>
      <c r="D206" s="307"/>
      <c r="E206" s="307"/>
      <c r="F206" s="307"/>
      <c r="G206" s="308"/>
      <c r="H206" s="41"/>
      <c r="I206" s="22">
        <f>I202*H206/100</f>
        <v>0</v>
      </c>
    </row>
    <row r="207" spans="1:10" ht="13.5" thickBot="1" x14ac:dyDescent="0.25">
      <c r="A207" s="309" t="s">
        <v>262</v>
      </c>
      <c r="B207" s="310"/>
      <c r="C207" s="310"/>
      <c r="D207" s="310"/>
      <c r="E207" s="310"/>
      <c r="F207" s="310"/>
      <c r="G207" s="311"/>
      <c r="H207" s="42"/>
      <c r="I207" s="22">
        <f>I202*H207/100</f>
        <v>0</v>
      </c>
    </row>
    <row r="208" spans="1:10" ht="13.5" thickBot="1" x14ac:dyDescent="0.25">
      <c r="A208" s="2"/>
      <c r="B208" s="3"/>
      <c r="C208" s="3"/>
      <c r="D208" s="3"/>
      <c r="E208" s="16"/>
      <c r="F208" s="16"/>
      <c r="G208" s="16"/>
      <c r="H208" s="17" t="s">
        <v>247</v>
      </c>
      <c r="I208" s="31">
        <f>SUM(I205:I207)</f>
        <v>0</v>
      </c>
    </row>
    <row r="209" spans="1:9" ht="13.5" thickBot="1" x14ac:dyDescent="0.25">
      <c r="A209" s="2"/>
      <c r="B209" s="3"/>
      <c r="C209" s="3"/>
      <c r="D209" s="3"/>
      <c r="E209" s="16"/>
      <c r="F209" s="16"/>
      <c r="G209" s="16"/>
      <c r="H209" s="16"/>
      <c r="I209" s="19"/>
    </row>
    <row r="210" spans="1:9" ht="13.5" thickBot="1" x14ac:dyDescent="0.25">
      <c r="A210" s="6"/>
      <c r="B210" s="7"/>
      <c r="C210" s="7"/>
      <c r="D210" s="7"/>
      <c r="E210" s="43"/>
      <c r="F210" s="44"/>
      <c r="G210" s="45"/>
      <c r="H210" s="45" t="s">
        <v>263</v>
      </c>
      <c r="I210" s="46">
        <f>I202+I208</f>
        <v>7564.4826666666668</v>
      </c>
    </row>
    <row r="211" spans="1:9" ht="13.5" thickBot="1" x14ac:dyDescent="0.25"/>
    <row r="212" spans="1:9" x14ac:dyDescent="0.2">
      <c r="A212" s="312" t="s">
        <v>236</v>
      </c>
      <c r="B212" s="313"/>
      <c r="C212" s="313"/>
      <c r="D212" s="313"/>
      <c r="E212" s="314"/>
      <c r="F212" s="312" t="s">
        <v>237</v>
      </c>
      <c r="G212" s="313"/>
      <c r="H212" s="313"/>
      <c r="I212" s="314"/>
    </row>
    <row r="213" spans="1:9" x14ac:dyDescent="0.2">
      <c r="A213" s="315"/>
      <c r="B213" s="316"/>
      <c r="C213" s="316"/>
      <c r="D213" s="316"/>
      <c r="E213" s="317"/>
      <c r="F213" s="315"/>
      <c r="G213" s="316"/>
      <c r="H213" s="316"/>
      <c r="I213" s="317"/>
    </row>
    <row r="214" spans="1:9" ht="13.5" thickBot="1" x14ac:dyDescent="0.25">
      <c r="A214" s="318"/>
      <c r="B214" s="319"/>
      <c r="C214" s="319"/>
      <c r="D214" s="319"/>
      <c r="E214" s="320"/>
      <c r="F214" s="318"/>
      <c r="G214" s="319"/>
      <c r="H214" s="319"/>
      <c r="I214" s="320"/>
    </row>
    <row r="215" spans="1:9" x14ac:dyDescent="0.2">
      <c r="A215" s="2" t="s">
        <v>238</v>
      </c>
      <c r="B215" s="321" t="str">
        <f>Presupuesto!A5</f>
        <v>MEJORAMIENTO Y ADECUACIÓN PARA LA RECUPERACIÓN URBANÍSTICA DEL PARQUE PRINCIPAL DEL CORREGIMIENTO DE PUERTO CLAVER, ZONA URBANA DEL MUNICIPIO DE EL BAGRE-ANTIOQUIA</v>
      </c>
      <c r="C215" s="321"/>
      <c r="D215" s="321"/>
      <c r="E215" s="321"/>
      <c r="F215" s="321"/>
      <c r="G215" s="321"/>
      <c r="H215" s="321"/>
      <c r="I215" s="322"/>
    </row>
    <row r="216" spans="1:9" ht="36.75" customHeight="1" x14ac:dyDescent="0.2">
      <c r="A216" s="2" t="s">
        <v>239</v>
      </c>
      <c r="B216" s="323"/>
      <c r="C216" s="323"/>
      <c r="D216" s="323"/>
      <c r="E216" s="323"/>
      <c r="F216" s="323"/>
      <c r="G216" s="323"/>
      <c r="H216" s="323"/>
      <c r="I216" s="324"/>
    </row>
    <row r="217" spans="1:9" x14ac:dyDescent="0.2">
      <c r="A217" s="2" t="s">
        <v>240</v>
      </c>
      <c r="B217" s="323" t="e">
        <f>Presupuesto!#REF!</f>
        <v>#REF!</v>
      </c>
      <c r="C217" s="323"/>
      <c r="D217" s="323"/>
      <c r="E217" s="323"/>
      <c r="F217" s="323"/>
      <c r="G217" s="323"/>
      <c r="H217" s="323"/>
      <c r="I217" s="324"/>
    </row>
    <row r="218" spans="1:9" x14ac:dyDescent="0.2">
      <c r="A218" s="2" t="e">
        <f>Presupuesto!#REF!</f>
        <v>#REF!</v>
      </c>
      <c r="B218" s="323"/>
      <c r="C218" s="323"/>
      <c r="D218" s="323"/>
      <c r="E218" s="323"/>
      <c r="F218" s="323"/>
      <c r="G218" s="323"/>
      <c r="H218" s="323"/>
      <c r="I218" s="324"/>
    </row>
    <row r="219" spans="1:9" x14ac:dyDescent="0.2">
      <c r="A219" s="2" t="s">
        <v>235</v>
      </c>
      <c r="B219" s="3"/>
      <c r="C219" s="3"/>
      <c r="D219" s="3"/>
      <c r="E219" s="3"/>
      <c r="F219" s="3"/>
      <c r="G219" s="3"/>
      <c r="H219" s="4" t="s">
        <v>241</v>
      </c>
      <c r="I219" s="5" t="e">
        <f>Presupuesto!#REF!</f>
        <v>#REF!</v>
      </c>
    </row>
    <row r="220" spans="1:9" ht="13.5" thickBot="1" x14ac:dyDescent="0.25">
      <c r="A220" s="6" t="s">
        <v>228</v>
      </c>
      <c r="B220" s="7"/>
      <c r="C220" s="7"/>
      <c r="D220" s="7"/>
      <c r="E220" s="7"/>
      <c r="F220" s="7"/>
      <c r="G220" s="7"/>
      <c r="H220" s="7"/>
      <c r="I220" s="8"/>
    </row>
    <row r="221" spans="1:9" x14ac:dyDescent="0.2">
      <c r="A221" s="303" t="s">
        <v>227</v>
      </c>
      <c r="B221" s="304"/>
      <c r="C221" s="304"/>
      <c r="D221" s="304"/>
      <c r="E221" s="305"/>
      <c r="F221" s="9" t="s">
        <v>242</v>
      </c>
      <c r="G221" s="10" t="s">
        <v>243</v>
      </c>
      <c r="H221" s="10" t="s">
        <v>244</v>
      </c>
      <c r="I221" s="11" t="s">
        <v>245</v>
      </c>
    </row>
    <row r="222" spans="1:9" x14ac:dyDescent="0.2">
      <c r="A222" s="306" t="s">
        <v>246</v>
      </c>
      <c r="B222" s="307"/>
      <c r="C222" s="307"/>
      <c r="D222" s="307"/>
      <c r="E222" s="308"/>
      <c r="F222" s="12"/>
      <c r="G222" s="14"/>
      <c r="H222" s="15"/>
      <c r="I222" s="13">
        <v>86.354285714282014</v>
      </c>
    </row>
    <row r="223" spans="1:9" x14ac:dyDescent="0.2">
      <c r="A223" s="306" t="s">
        <v>420</v>
      </c>
      <c r="B223" s="307"/>
      <c r="C223" s="307"/>
      <c r="D223" s="307"/>
      <c r="E223" s="308"/>
      <c r="F223" s="12"/>
      <c r="G223" s="14">
        <v>50000</v>
      </c>
      <c r="H223" s="15">
        <f>H241</f>
        <v>7</v>
      </c>
      <c r="I223" s="13">
        <f>G223/H223</f>
        <v>7142.8571428571431</v>
      </c>
    </row>
    <row r="224" spans="1:9" ht="13.5" thickBot="1" x14ac:dyDescent="0.25">
      <c r="A224" s="306"/>
      <c r="B224" s="307"/>
      <c r="C224" s="307"/>
      <c r="D224" s="307"/>
      <c r="E224" s="308"/>
      <c r="F224" s="12"/>
      <c r="G224" s="14"/>
      <c r="H224" s="15"/>
      <c r="I224" s="13"/>
    </row>
    <row r="225" spans="1:9" ht="13.5" thickBot="1" x14ac:dyDescent="0.25">
      <c r="A225" s="2"/>
      <c r="B225" s="3"/>
      <c r="C225" s="3"/>
      <c r="D225" s="3"/>
      <c r="E225" s="3"/>
      <c r="F225" s="3"/>
      <c r="G225" s="16"/>
      <c r="H225" s="17" t="s">
        <v>247</v>
      </c>
      <c r="I225" s="18">
        <f>SUM(I222:I223)</f>
        <v>7229.2114285714251</v>
      </c>
    </row>
    <row r="226" spans="1:9" ht="13.5" thickBot="1" x14ac:dyDescent="0.25">
      <c r="A226" s="2" t="s">
        <v>248</v>
      </c>
      <c r="B226" s="3"/>
      <c r="C226" s="3"/>
      <c r="D226" s="3"/>
      <c r="E226" s="3"/>
      <c r="F226" s="3"/>
      <c r="G226" s="16"/>
      <c r="H226" s="16"/>
      <c r="I226" s="19"/>
    </row>
    <row r="227" spans="1:9" x14ac:dyDescent="0.2">
      <c r="A227" s="303" t="s">
        <v>227</v>
      </c>
      <c r="B227" s="304"/>
      <c r="C227" s="304"/>
      <c r="D227" s="304"/>
      <c r="E227" s="305"/>
      <c r="F227" s="9" t="s">
        <v>249</v>
      </c>
      <c r="G227" s="20" t="s">
        <v>250</v>
      </c>
      <c r="H227" s="20" t="s">
        <v>251</v>
      </c>
      <c r="I227" s="11" t="s">
        <v>245</v>
      </c>
    </row>
    <row r="228" spans="1:9" x14ac:dyDescent="0.2">
      <c r="A228" s="306" t="s">
        <v>421</v>
      </c>
      <c r="B228" s="307"/>
      <c r="C228" s="307"/>
      <c r="D228" s="307"/>
      <c r="E228" s="308"/>
      <c r="F228" s="21" t="s">
        <v>226</v>
      </c>
      <c r="G228" s="14">
        <v>23900</v>
      </c>
      <c r="H228" s="14">
        <v>0.1</v>
      </c>
      <c r="I228" s="22">
        <f>+H228*G228</f>
        <v>2390</v>
      </c>
    </row>
    <row r="229" spans="1:9" x14ac:dyDescent="0.2">
      <c r="A229" s="23" t="s">
        <v>422</v>
      </c>
      <c r="B229" s="24"/>
      <c r="C229" s="24"/>
      <c r="D229" s="24"/>
      <c r="E229" s="25"/>
      <c r="F229" s="21" t="s">
        <v>226</v>
      </c>
      <c r="G229" s="14">
        <v>22000</v>
      </c>
      <c r="H229" s="14">
        <v>0.2</v>
      </c>
      <c r="I229" s="22">
        <f>+H229*G229</f>
        <v>4400</v>
      </c>
    </row>
    <row r="230" spans="1:9" x14ac:dyDescent="0.2">
      <c r="A230" s="23"/>
      <c r="B230" s="24"/>
      <c r="C230" s="24"/>
      <c r="D230" s="24"/>
      <c r="E230" s="25"/>
      <c r="F230" s="21"/>
      <c r="G230" s="14"/>
      <c r="H230" s="14"/>
      <c r="I230" s="22"/>
    </row>
    <row r="231" spans="1:9" x14ac:dyDescent="0.2">
      <c r="A231" s="306"/>
      <c r="B231" s="307"/>
      <c r="C231" s="307"/>
      <c r="D231" s="307"/>
      <c r="E231" s="308"/>
      <c r="F231" s="21"/>
      <c r="G231" s="14"/>
      <c r="H231" s="14"/>
      <c r="I231" s="22"/>
    </row>
    <row r="232" spans="1:9" x14ac:dyDescent="0.2">
      <c r="A232" s="306"/>
      <c r="B232" s="307"/>
      <c r="C232" s="307"/>
      <c r="D232" s="307"/>
      <c r="E232" s="308"/>
      <c r="F232" s="21"/>
      <c r="G232" s="14"/>
      <c r="H232" s="14"/>
      <c r="I232" s="22"/>
    </row>
    <row r="233" spans="1:9" ht="13.5" thickBot="1" x14ac:dyDescent="0.25">
      <c r="A233" s="2"/>
      <c r="B233" s="3"/>
      <c r="C233" s="3"/>
      <c r="D233" s="3"/>
      <c r="E233" s="3"/>
      <c r="F233" s="3"/>
      <c r="G233" s="16"/>
      <c r="H233" s="17" t="s">
        <v>247</v>
      </c>
      <c r="I233" s="26">
        <f>SUM(I228:I229)</f>
        <v>6790</v>
      </c>
    </row>
    <row r="234" spans="1:9" ht="13.5" thickBot="1" x14ac:dyDescent="0.25">
      <c r="A234" s="2" t="s">
        <v>229</v>
      </c>
      <c r="B234" s="3"/>
      <c r="C234" s="3"/>
      <c r="D234" s="3"/>
      <c r="E234" s="3"/>
      <c r="F234" s="3"/>
      <c r="G234" s="3"/>
      <c r="H234" s="3"/>
      <c r="I234" s="19"/>
    </row>
    <row r="235" spans="1:9" x14ac:dyDescent="0.2">
      <c r="A235" s="303" t="s">
        <v>230</v>
      </c>
      <c r="B235" s="304"/>
      <c r="C235" s="304"/>
      <c r="D235" s="305"/>
      <c r="E235" s="27" t="s">
        <v>252</v>
      </c>
      <c r="F235" s="10" t="s">
        <v>253</v>
      </c>
      <c r="G235" s="10" t="s">
        <v>254</v>
      </c>
      <c r="H235" s="10" t="s">
        <v>231</v>
      </c>
      <c r="I235" s="11" t="s">
        <v>245</v>
      </c>
    </row>
    <row r="236" spans="1:9" x14ac:dyDescent="0.2">
      <c r="A236" s="306"/>
      <c r="B236" s="307"/>
      <c r="C236" s="307"/>
      <c r="D236" s="308"/>
      <c r="E236" s="28"/>
      <c r="F236" s="28"/>
      <c r="G236" s="28"/>
      <c r="H236" s="28"/>
      <c r="I236" s="22">
        <f>H236/32</f>
        <v>0</v>
      </c>
    </row>
    <row r="237" spans="1:9" ht="13.5" thickBot="1" x14ac:dyDescent="0.25">
      <c r="A237" s="325"/>
      <c r="B237" s="326"/>
      <c r="C237" s="326"/>
      <c r="D237" s="327"/>
      <c r="E237" s="29"/>
      <c r="F237" s="29"/>
      <c r="G237" s="29"/>
      <c r="H237" s="29"/>
      <c r="I237" s="30"/>
    </row>
    <row r="238" spans="1:9" ht="13.5" thickBot="1" x14ac:dyDescent="0.25">
      <c r="A238" s="2"/>
      <c r="B238" s="3"/>
      <c r="C238" s="3"/>
      <c r="D238" s="3"/>
      <c r="E238" s="3"/>
      <c r="F238" s="3"/>
      <c r="G238" s="3"/>
      <c r="H238" s="17" t="s">
        <v>247</v>
      </c>
      <c r="I238" s="31">
        <f>I236</f>
        <v>0</v>
      </c>
    </row>
    <row r="239" spans="1:9" ht="13.5" thickBot="1" x14ac:dyDescent="0.25">
      <c r="A239" s="2" t="s">
        <v>232</v>
      </c>
      <c r="B239" s="3"/>
      <c r="C239" s="3"/>
      <c r="D239" s="3"/>
      <c r="E239" s="3"/>
      <c r="F239" s="3"/>
      <c r="G239" s="3"/>
      <c r="H239" s="3"/>
      <c r="I239" s="19"/>
    </row>
    <row r="240" spans="1:9" x14ac:dyDescent="0.2">
      <c r="A240" s="303" t="s">
        <v>255</v>
      </c>
      <c r="B240" s="304"/>
      <c r="C240" s="304"/>
      <c r="D240" s="304"/>
      <c r="E240" s="10"/>
      <c r="F240" s="328" t="s">
        <v>256</v>
      </c>
      <c r="G240" s="329"/>
      <c r="H240" s="32" t="s">
        <v>244</v>
      </c>
      <c r="I240" s="33" t="s">
        <v>245</v>
      </c>
    </row>
    <row r="241" spans="1:10" x14ac:dyDescent="0.2">
      <c r="A241" s="301" t="str">
        <f>CUADRILLAS!B14</f>
        <v>CUADRILLA 1</v>
      </c>
      <c r="B241" s="302"/>
      <c r="C241" s="302"/>
      <c r="D241" s="302"/>
      <c r="E241" s="330"/>
      <c r="F241" s="299">
        <f>CUADRILLAS!C14</f>
        <v>137600</v>
      </c>
      <c r="G241" s="300"/>
      <c r="H241" s="15">
        <v>7</v>
      </c>
      <c r="I241" s="22">
        <f>F241/H241</f>
        <v>19657.142857142859</v>
      </c>
    </row>
    <row r="242" spans="1:10" ht="13.5" thickBot="1" x14ac:dyDescent="0.25">
      <c r="A242" s="301"/>
      <c r="B242" s="302"/>
      <c r="C242" s="302"/>
      <c r="D242" s="302"/>
      <c r="E242" s="14"/>
      <c r="F242" s="299"/>
      <c r="G242" s="300"/>
      <c r="H242" s="14"/>
      <c r="I242" s="22"/>
    </row>
    <row r="243" spans="1:10" ht="13.5" thickBot="1" x14ac:dyDescent="0.25">
      <c r="A243" s="2"/>
      <c r="B243" s="3"/>
      <c r="C243" s="3"/>
      <c r="D243" s="3"/>
      <c r="E243" s="16"/>
      <c r="F243" s="34"/>
      <c r="G243" s="16"/>
      <c r="H243" s="17" t="s">
        <v>247</v>
      </c>
      <c r="I243" s="31">
        <f>SUM(I241:I242)</f>
        <v>19657.142857142859</v>
      </c>
    </row>
    <row r="244" spans="1:10" ht="14.25" thickBot="1" x14ac:dyDescent="0.25">
      <c r="A244" s="2"/>
      <c r="B244" s="3"/>
      <c r="C244" s="3"/>
      <c r="D244" s="3"/>
      <c r="E244" s="16"/>
      <c r="F244" s="35" t="s">
        <v>257</v>
      </c>
      <c r="G244" s="3"/>
      <c r="H244" s="36"/>
      <c r="I244" s="31">
        <f>+I243+I238+I233+I225</f>
        <v>33676.354285714282</v>
      </c>
      <c r="J244" s="37"/>
    </row>
    <row r="245" spans="1:10" ht="13.5" thickBot="1" x14ac:dyDescent="0.25">
      <c r="A245" s="2" t="s">
        <v>233</v>
      </c>
      <c r="B245" s="3"/>
      <c r="C245" s="3"/>
      <c r="D245" s="3"/>
      <c r="E245" s="16"/>
      <c r="F245" s="16"/>
      <c r="G245" s="16"/>
      <c r="H245" s="16"/>
      <c r="I245" s="19"/>
      <c r="J245" s="38"/>
    </row>
    <row r="246" spans="1:10" x14ac:dyDescent="0.2">
      <c r="A246" s="303" t="s">
        <v>227</v>
      </c>
      <c r="B246" s="304"/>
      <c r="C246" s="304"/>
      <c r="D246" s="304"/>
      <c r="E246" s="304"/>
      <c r="F246" s="304"/>
      <c r="G246" s="305"/>
      <c r="H246" s="39" t="s">
        <v>258</v>
      </c>
      <c r="I246" s="40" t="s">
        <v>259</v>
      </c>
    </row>
    <row r="247" spans="1:10" x14ac:dyDescent="0.2">
      <c r="A247" s="306" t="s">
        <v>260</v>
      </c>
      <c r="B247" s="307"/>
      <c r="C247" s="307"/>
      <c r="D247" s="307"/>
      <c r="E247" s="307"/>
      <c r="F247" s="307"/>
      <c r="G247" s="308"/>
      <c r="H247" s="41"/>
      <c r="I247" s="22">
        <f>I244*H247/100</f>
        <v>0</v>
      </c>
    </row>
    <row r="248" spans="1:10" x14ac:dyDescent="0.2">
      <c r="A248" s="306" t="s">
        <v>261</v>
      </c>
      <c r="B248" s="307"/>
      <c r="C248" s="307"/>
      <c r="D248" s="307"/>
      <c r="E248" s="307"/>
      <c r="F248" s="307"/>
      <c r="G248" s="308"/>
      <c r="H248" s="41"/>
      <c r="I248" s="22">
        <f>I244*H248/100</f>
        <v>0</v>
      </c>
    </row>
    <row r="249" spans="1:10" ht="13.5" thickBot="1" x14ac:dyDescent="0.25">
      <c r="A249" s="309" t="s">
        <v>262</v>
      </c>
      <c r="B249" s="310"/>
      <c r="C249" s="310"/>
      <c r="D249" s="310"/>
      <c r="E249" s="310"/>
      <c r="F249" s="310"/>
      <c r="G249" s="311"/>
      <c r="H249" s="42"/>
      <c r="I249" s="22">
        <f>I244*H249/100</f>
        <v>0</v>
      </c>
    </row>
    <row r="250" spans="1:10" ht="13.5" thickBot="1" x14ac:dyDescent="0.25">
      <c r="A250" s="2"/>
      <c r="B250" s="3"/>
      <c r="C250" s="3"/>
      <c r="D250" s="3"/>
      <c r="E250" s="16"/>
      <c r="F250" s="16"/>
      <c r="G250" s="16"/>
      <c r="H250" s="17" t="s">
        <v>247</v>
      </c>
      <c r="I250" s="31">
        <f>SUM(I247:I249)</f>
        <v>0</v>
      </c>
    </row>
    <row r="251" spans="1:10" ht="13.5" thickBot="1" x14ac:dyDescent="0.25">
      <c r="A251" s="2"/>
      <c r="B251" s="3"/>
      <c r="C251" s="3"/>
      <c r="D251" s="3"/>
      <c r="E251" s="16"/>
      <c r="F251" s="16"/>
      <c r="G251" s="16"/>
      <c r="H251" s="16"/>
      <c r="I251" s="19"/>
    </row>
    <row r="252" spans="1:10" ht="13.5" thickBot="1" x14ac:dyDescent="0.25">
      <c r="A252" s="6"/>
      <c r="B252" s="7"/>
      <c r="C252" s="7"/>
      <c r="D252" s="7"/>
      <c r="E252" s="43"/>
      <c r="F252" s="44"/>
      <c r="G252" s="45"/>
      <c r="H252" s="45" t="s">
        <v>263</v>
      </c>
      <c r="I252" s="46">
        <f>I244+I250</f>
        <v>33676.354285714282</v>
      </c>
    </row>
    <row r="253" spans="1:10" ht="13.5" thickBot="1" x14ac:dyDescent="0.25"/>
    <row r="254" spans="1:10" ht="12.75" customHeight="1" x14ac:dyDescent="0.2">
      <c r="A254" s="312" t="s">
        <v>236</v>
      </c>
      <c r="B254" s="313"/>
      <c r="C254" s="313"/>
      <c r="D254" s="313"/>
      <c r="E254" s="314"/>
      <c r="F254" s="312" t="s">
        <v>237</v>
      </c>
      <c r="G254" s="313"/>
      <c r="H254" s="313"/>
      <c r="I254" s="314"/>
    </row>
    <row r="255" spans="1:10" x14ac:dyDescent="0.2">
      <c r="A255" s="315"/>
      <c r="B255" s="316"/>
      <c r="C255" s="316"/>
      <c r="D255" s="316"/>
      <c r="E255" s="317"/>
      <c r="F255" s="315"/>
      <c r="G255" s="316"/>
      <c r="H255" s="316"/>
      <c r="I255" s="317"/>
    </row>
    <row r="256" spans="1:10" ht="13.5" thickBot="1" x14ac:dyDescent="0.25">
      <c r="A256" s="318"/>
      <c r="B256" s="319"/>
      <c r="C256" s="319"/>
      <c r="D256" s="319"/>
      <c r="E256" s="320"/>
      <c r="F256" s="318"/>
      <c r="G256" s="319"/>
      <c r="H256" s="319"/>
      <c r="I256" s="320"/>
    </row>
    <row r="257" spans="1:9" ht="12.75" customHeight="1" x14ac:dyDescent="0.2">
      <c r="A257" s="2" t="s">
        <v>238</v>
      </c>
      <c r="B257" s="321" t="str">
        <f>Presupuesto!A5</f>
        <v>MEJORAMIENTO Y ADECUACIÓN PARA LA RECUPERACIÓN URBANÍSTICA DEL PARQUE PRINCIPAL DEL CORREGIMIENTO DE PUERTO CLAVER, ZONA URBANA DEL MUNICIPIO DE EL BAGRE-ANTIOQUIA</v>
      </c>
      <c r="C257" s="321"/>
      <c r="D257" s="321"/>
      <c r="E257" s="321"/>
      <c r="F257" s="321"/>
      <c r="G257" s="321"/>
      <c r="H257" s="321"/>
      <c r="I257" s="322"/>
    </row>
    <row r="258" spans="1:9" ht="35.25" customHeight="1" x14ac:dyDescent="0.2">
      <c r="A258" s="2" t="s">
        <v>239</v>
      </c>
      <c r="B258" s="323"/>
      <c r="C258" s="323"/>
      <c r="D258" s="323"/>
      <c r="E258" s="323"/>
      <c r="F258" s="323"/>
      <c r="G258" s="323"/>
      <c r="H258" s="323"/>
      <c r="I258" s="324"/>
    </row>
    <row r="259" spans="1:9" ht="12.75" customHeight="1" x14ac:dyDescent="0.2">
      <c r="A259" s="2" t="s">
        <v>240</v>
      </c>
      <c r="B259" s="323" t="e">
        <f>Presupuesto!#REF!</f>
        <v>#REF!</v>
      </c>
      <c r="C259" s="323"/>
      <c r="D259" s="323"/>
      <c r="E259" s="323"/>
      <c r="F259" s="323"/>
      <c r="G259" s="323"/>
      <c r="H259" s="323"/>
      <c r="I259" s="324"/>
    </row>
    <row r="260" spans="1:9" x14ac:dyDescent="0.2">
      <c r="A260" s="2" t="e">
        <f>Presupuesto!#REF!</f>
        <v>#REF!</v>
      </c>
      <c r="B260" s="323"/>
      <c r="C260" s="323"/>
      <c r="D260" s="323"/>
      <c r="E260" s="323"/>
      <c r="F260" s="323"/>
      <c r="G260" s="323"/>
      <c r="H260" s="323"/>
      <c r="I260" s="324"/>
    </row>
    <row r="261" spans="1:9" x14ac:dyDescent="0.2">
      <c r="A261" s="2" t="s">
        <v>235</v>
      </c>
      <c r="B261" s="3"/>
      <c r="C261" s="3"/>
      <c r="D261" s="3"/>
      <c r="E261" s="3"/>
      <c r="F261" s="3"/>
      <c r="G261" s="3"/>
      <c r="H261" s="4" t="s">
        <v>241</v>
      </c>
      <c r="I261" s="5" t="e">
        <f>Presupuesto!#REF!</f>
        <v>#REF!</v>
      </c>
    </row>
    <row r="262" spans="1:9" ht="13.5" thickBot="1" x14ac:dyDescent="0.25">
      <c r="A262" s="6" t="s">
        <v>228</v>
      </c>
      <c r="B262" s="7"/>
      <c r="C262" s="7"/>
      <c r="D262" s="7"/>
      <c r="E262" s="7"/>
      <c r="F262" s="7"/>
      <c r="G262" s="7"/>
      <c r="H262" s="7"/>
      <c r="I262" s="8"/>
    </row>
    <row r="263" spans="1:9" x14ac:dyDescent="0.2">
      <c r="A263" s="303" t="s">
        <v>227</v>
      </c>
      <c r="B263" s="304"/>
      <c r="C263" s="304"/>
      <c r="D263" s="304"/>
      <c r="E263" s="305"/>
      <c r="F263" s="9" t="s">
        <v>242</v>
      </c>
      <c r="G263" s="10" t="s">
        <v>243</v>
      </c>
      <c r="H263" s="10" t="s">
        <v>244</v>
      </c>
      <c r="I263" s="11" t="s">
        <v>245</v>
      </c>
    </row>
    <row r="264" spans="1:9" x14ac:dyDescent="0.2">
      <c r="A264" s="306" t="s">
        <v>246</v>
      </c>
      <c r="B264" s="307"/>
      <c r="C264" s="307"/>
      <c r="D264" s="307"/>
      <c r="E264" s="308"/>
      <c r="F264" s="12"/>
      <c r="G264" s="14"/>
      <c r="H264" s="15"/>
      <c r="I264" s="13">
        <v>72.939059907833325</v>
      </c>
    </row>
    <row r="265" spans="1:9" x14ac:dyDescent="0.2">
      <c r="A265" s="306" t="s">
        <v>420</v>
      </c>
      <c r="B265" s="307"/>
      <c r="C265" s="307"/>
      <c r="D265" s="307"/>
      <c r="E265" s="308"/>
      <c r="F265" s="12"/>
      <c r="G265" s="14">
        <v>50000</v>
      </c>
      <c r="H265" s="15">
        <v>31</v>
      </c>
      <c r="I265" s="13">
        <f>G265/H265</f>
        <v>1612.9032258064517</v>
      </c>
    </row>
    <row r="266" spans="1:9" ht="13.5" thickBot="1" x14ac:dyDescent="0.25">
      <c r="A266" s="306"/>
      <c r="B266" s="307"/>
      <c r="C266" s="307"/>
      <c r="D266" s="307"/>
      <c r="E266" s="308"/>
      <c r="F266" s="12"/>
      <c r="G266" s="14"/>
      <c r="H266" s="15"/>
      <c r="I266" s="13"/>
    </row>
    <row r="267" spans="1:9" ht="13.5" thickBot="1" x14ac:dyDescent="0.25">
      <c r="A267" s="2"/>
      <c r="B267" s="3"/>
      <c r="C267" s="3"/>
      <c r="D267" s="3"/>
      <c r="E267" s="3"/>
      <c r="F267" s="3"/>
      <c r="G267" s="16"/>
      <c r="H267" s="17" t="s">
        <v>247</v>
      </c>
      <c r="I267" s="18">
        <f>SUM(I264:I265)</f>
        <v>1685.842285714285</v>
      </c>
    </row>
    <row r="268" spans="1:9" ht="13.5" thickBot="1" x14ac:dyDescent="0.25">
      <c r="A268" s="2" t="s">
        <v>248</v>
      </c>
      <c r="B268" s="3"/>
      <c r="C268" s="3"/>
      <c r="D268" s="3"/>
      <c r="E268" s="3"/>
      <c r="F268" s="3"/>
      <c r="G268" s="16"/>
      <c r="H268" s="16"/>
      <c r="I268" s="19"/>
    </row>
    <row r="269" spans="1:9" x14ac:dyDescent="0.2">
      <c r="A269" s="303" t="s">
        <v>227</v>
      </c>
      <c r="B269" s="304"/>
      <c r="C269" s="304"/>
      <c r="D269" s="304"/>
      <c r="E269" s="305"/>
      <c r="F269" s="9" t="s">
        <v>249</v>
      </c>
      <c r="G269" s="20" t="s">
        <v>250</v>
      </c>
      <c r="H269" s="20" t="s">
        <v>251</v>
      </c>
      <c r="I269" s="11" t="s">
        <v>245</v>
      </c>
    </row>
    <row r="270" spans="1:9" x14ac:dyDescent="0.2">
      <c r="A270" s="306" t="s">
        <v>421</v>
      </c>
      <c r="B270" s="307"/>
      <c r="C270" s="307"/>
      <c r="D270" s="307"/>
      <c r="E270" s="308"/>
      <c r="F270" s="21" t="s">
        <v>226</v>
      </c>
      <c r="G270" s="14">
        <v>23900</v>
      </c>
      <c r="H270" s="14">
        <v>0.02</v>
      </c>
      <c r="I270" s="22">
        <f>+H270*G270</f>
        <v>478</v>
      </c>
    </row>
    <row r="271" spans="1:9" x14ac:dyDescent="0.2">
      <c r="A271" s="23" t="s">
        <v>422</v>
      </c>
      <c r="B271" s="24"/>
      <c r="C271" s="24"/>
      <c r="D271" s="24"/>
      <c r="E271" s="25"/>
      <c r="F271" s="21" t="s">
        <v>226</v>
      </c>
      <c r="G271" s="14">
        <v>22000</v>
      </c>
      <c r="H271" s="14">
        <v>0.03</v>
      </c>
      <c r="I271" s="22">
        <f>+H271*G271</f>
        <v>660</v>
      </c>
    </row>
    <row r="272" spans="1:9" x14ac:dyDescent="0.2">
      <c r="A272" s="23"/>
      <c r="B272" s="24"/>
      <c r="C272" s="24"/>
      <c r="D272" s="24"/>
      <c r="E272" s="25"/>
      <c r="F272" s="21"/>
      <c r="G272" s="14"/>
      <c r="H272" s="14"/>
      <c r="I272" s="22"/>
    </row>
    <row r="273" spans="1:10" x14ac:dyDescent="0.2">
      <c r="A273" s="306"/>
      <c r="B273" s="307"/>
      <c r="C273" s="307"/>
      <c r="D273" s="307"/>
      <c r="E273" s="308"/>
      <c r="F273" s="21"/>
      <c r="G273" s="14"/>
      <c r="H273" s="14"/>
      <c r="I273" s="22"/>
    </row>
    <row r="274" spans="1:10" x14ac:dyDescent="0.2">
      <c r="A274" s="306"/>
      <c r="B274" s="307"/>
      <c r="C274" s="307"/>
      <c r="D274" s="307"/>
      <c r="E274" s="308"/>
      <c r="F274" s="21"/>
      <c r="G274" s="14"/>
      <c r="H274" s="14"/>
      <c r="I274" s="22"/>
    </row>
    <row r="275" spans="1:10" ht="13.5" thickBot="1" x14ac:dyDescent="0.25">
      <c r="A275" s="2"/>
      <c r="B275" s="3"/>
      <c r="C275" s="3"/>
      <c r="D275" s="3"/>
      <c r="E275" s="3"/>
      <c r="F275" s="3"/>
      <c r="G275" s="16"/>
      <c r="H275" s="17" t="s">
        <v>247</v>
      </c>
      <c r="I275" s="26">
        <f>SUM(I270:I271)</f>
        <v>1138</v>
      </c>
    </row>
    <row r="276" spans="1:10" ht="13.5" thickBot="1" x14ac:dyDescent="0.25">
      <c r="A276" s="2" t="s">
        <v>229</v>
      </c>
      <c r="B276" s="3"/>
      <c r="C276" s="3"/>
      <c r="D276" s="3"/>
      <c r="E276" s="3"/>
      <c r="F276" s="3"/>
      <c r="G276" s="3"/>
      <c r="H276" s="3"/>
      <c r="I276" s="19"/>
    </row>
    <row r="277" spans="1:10" x14ac:dyDescent="0.2">
      <c r="A277" s="303" t="s">
        <v>230</v>
      </c>
      <c r="B277" s="304"/>
      <c r="C277" s="304"/>
      <c r="D277" s="305"/>
      <c r="E277" s="27" t="s">
        <v>252</v>
      </c>
      <c r="F277" s="10" t="s">
        <v>253</v>
      </c>
      <c r="G277" s="10" t="s">
        <v>254</v>
      </c>
      <c r="H277" s="10" t="s">
        <v>231</v>
      </c>
      <c r="I277" s="11" t="s">
        <v>245</v>
      </c>
    </row>
    <row r="278" spans="1:10" x14ac:dyDescent="0.2">
      <c r="A278" s="306"/>
      <c r="B278" s="307"/>
      <c r="C278" s="307"/>
      <c r="D278" s="308"/>
      <c r="E278" s="28"/>
      <c r="F278" s="28"/>
      <c r="G278" s="28"/>
      <c r="H278" s="28"/>
      <c r="I278" s="22">
        <f>H278/32</f>
        <v>0</v>
      </c>
    </row>
    <row r="279" spans="1:10" ht="13.5" thickBot="1" x14ac:dyDescent="0.25">
      <c r="A279" s="325"/>
      <c r="B279" s="326"/>
      <c r="C279" s="326"/>
      <c r="D279" s="327"/>
      <c r="E279" s="29"/>
      <c r="F279" s="29"/>
      <c r="G279" s="29"/>
      <c r="H279" s="29"/>
      <c r="I279" s="30"/>
    </row>
    <row r="280" spans="1:10" ht="13.5" thickBot="1" x14ac:dyDescent="0.25">
      <c r="A280" s="2"/>
      <c r="B280" s="3"/>
      <c r="C280" s="3"/>
      <c r="D280" s="3"/>
      <c r="E280" s="3"/>
      <c r="F280" s="3"/>
      <c r="G280" s="3"/>
      <c r="H280" s="17" t="s">
        <v>247</v>
      </c>
      <c r="I280" s="31">
        <f>I278</f>
        <v>0</v>
      </c>
    </row>
    <row r="281" spans="1:10" ht="13.5" thickBot="1" x14ac:dyDescent="0.25">
      <c r="A281" s="2" t="s">
        <v>232</v>
      </c>
      <c r="B281" s="3"/>
      <c r="C281" s="3"/>
      <c r="D281" s="3"/>
      <c r="E281" s="3"/>
      <c r="F281" s="3"/>
      <c r="G281" s="3"/>
      <c r="H281" s="3"/>
      <c r="I281" s="19"/>
    </row>
    <row r="282" spans="1:10" x14ac:dyDescent="0.2">
      <c r="A282" s="303" t="s">
        <v>255</v>
      </c>
      <c r="B282" s="304"/>
      <c r="C282" s="304"/>
      <c r="D282" s="304"/>
      <c r="E282" s="10"/>
      <c r="F282" s="328" t="s">
        <v>256</v>
      </c>
      <c r="G282" s="329"/>
      <c r="H282" s="32" t="s">
        <v>244</v>
      </c>
      <c r="I282" s="33" t="s">
        <v>245</v>
      </c>
    </row>
    <row r="283" spans="1:10" x14ac:dyDescent="0.2">
      <c r="A283" s="301" t="str">
        <f>CUADRILLAS!B14</f>
        <v>CUADRILLA 1</v>
      </c>
      <c r="B283" s="302"/>
      <c r="C283" s="302"/>
      <c r="D283" s="302"/>
      <c r="E283" s="330"/>
      <c r="F283" s="299">
        <f>CUADRILLAS!C14</f>
        <v>137600</v>
      </c>
      <c r="G283" s="300"/>
      <c r="H283" s="15">
        <v>35</v>
      </c>
      <c r="I283" s="22">
        <f>F283/H283</f>
        <v>3931.4285714285716</v>
      </c>
    </row>
    <row r="284" spans="1:10" ht="13.5" thickBot="1" x14ac:dyDescent="0.25">
      <c r="A284" s="301"/>
      <c r="B284" s="302"/>
      <c r="C284" s="302"/>
      <c r="D284" s="302"/>
      <c r="E284" s="14"/>
      <c r="F284" s="299"/>
      <c r="G284" s="300"/>
      <c r="H284" s="14"/>
      <c r="I284" s="22"/>
    </row>
    <row r="285" spans="1:10" ht="14.25" thickBot="1" x14ac:dyDescent="0.25">
      <c r="A285" s="2"/>
      <c r="B285" s="3"/>
      <c r="C285" s="3"/>
      <c r="D285" s="3"/>
      <c r="E285" s="16"/>
      <c r="F285" s="34"/>
      <c r="G285" s="16"/>
      <c r="H285" s="17" t="s">
        <v>247</v>
      </c>
      <c r="I285" s="31">
        <f>SUM(I283:I284)</f>
        <v>3931.4285714285716</v>
      </c>
      <c r="J285" s="37"/>
    </row>
    <row r="286" spans="1:10" ht="13.5" thickBot="1" x14ac:dyDescent="0.25">
      <c r="A286" s="2"/>
      <c r="B286" s="3"/>
      <c r="C286" s="3"/>
      <c r="D286" s="3"/>
      <c r="E286" s="16"/>
      <c r="F286" s="35" t="s">
        <v>257</v>
      </c>
      <c r="G286" s="3"/>
      <c r="H286" s="36"/>
      <c r="I286" s="31">
        <f>+I285+I280+I275+I267</f>
        <v>6755.2708571428566</v>
      </c>
      <c r="J286" s="38"/>
    </row>
    <row r="287" spans="1:10" ht="13.5" thickBot="1" x14ac:dyDescent="0.25">
      <c r="A287" s="2" t="s">
        <v>233</v>
      </c>
      <c r="B287" s="3"/>
      <c r="C287" s="3"/>
      <c r="D287" s="3"/>
      <c r="E287" s="16"/>
      <c r="F287" s="16"/>
      <c r="G287" s="16"/>
      <c r="H287" s="16"/>
      <c r="I287" s="19"/>
      <c r="J287" s="38"/>
    </row>
    <row r="288" spans="1:10" x14ac:dyDescent="0.2">
      <c r="A288" s="303" t="s">
        <v>227</v>
      </c>
      <c r="B288" s="304"/>
      <c r="C288" s="304"/>
      <c r="D288" s="304"/>
      <c r="E288" s="304"/>
      <c r="F288" s="304"/>
      <c r="G288" s="305"/>
      <c r="H288" s="39" t="s">
        <v>258</v>
      </c>
      <c r="I288" s="40" t="s">
        <v>259</v>
      </c>
    </row>
    <row r="289" spans="1:9" x14ac:dyDescent="0.2">
      <c r="A289" s="306" t="s">
        <v>260</v>
      </c>
      <c r="B289" s="307"/>
      <c r="C289" s="307"/>
      <c r="D289" s="307"/>
      <c r="E289" s="307"/>
      <c r="F289" s="307"/>
      <c r="G289" s="308"/>
      <c r="H289" s="41"/>
      <c r="I289" s="22">
        <f>I286*H289/100</f>
        <v>0</v>
      </c>
    </row>
    <row r="290" spans="1:9" x14ac:dyDescent="0.2">
      <c r="A290" s="306" t="s">
        <v>261</v>
      </c>
      <c r="B290" s="307"/>
      <c r="C290" s="307"/>
      <c r="D290" s="307"/>
      <c r="E290" s="307"/>
      <c r="F290" s="307"/>
      <c r="G290" s="308"/>
      <c r="H290" s="41"/>
      <c r="I290" s="22">
        <f>I286*H290/100</f>
        <v>0</v>
      </c>
    </row>
    <row r="291" spans="1:9" ht="13.5" thickBot="1" x14ac:dyDescent="0.25">
      <c r="A291" s="309" t="s">
        <v>262</v>
      </c>
      <c r="B291" s="310"/>
      <c r="C291" s="310"/>
      <c r="D291" s="310"/>
      <c r="E291" s="310"/>
      <c r="F291" s="310"/>
      <c r="G291" s="311"/>
      <c r="H291" s="42"/>
      <c r="I291" s="22">
        <f>I286*H291/100</f>
        <v>0</v>
      </c>
    </row>
    <row r="292" spans="1:9" ht="13.5" thickBot="1" x14ac:dyDescent="0.25">
      <c r="A292" s="2"/>
      <c r="B292" s="3"/>
      <c r="C292" s="3"/>
      <c r="D292" s="3"/>
      <c r="E292" s="16"/>
      <c r="F292" s="16"/>
      <c r="G292" s="16"/>
      <c r="H292" s="17" t="s">
        <v>247</v>
      </c>
      <c r="I292" s="31">
        <f>SUM(I289:I291)</f>
        <v>0</v>
      </c>
    </row>
    <row r="293" spans="1:9" ht="13.5" thickBot="1" x14ac:dyDescent="0.25">
      <c r="A293" s="2"/>
      <c r="B293" s="3"/>
      <c r="C293" s="3"/>
      <c r="D293" s="3"/>
      <c r="E293" s="16"/>
      <c r="F293" s="16"/>
      <c r="G293" s="16"/>
      <c r="H293" s="16"/>
      <c r="I293" s="19"/>
    </row>
    <row r="294" spans="1:9" ht="13.5" thickBot="1" x14ac:dyDescent="0.25">
      <c r="A294" s="6"/>
      <c r="B294" s="7"/>
      <c r="C294" s="7"/>
      <c r="D294" s="7"/>
      <c r="E294" s="43"/>
      <c r="F294" s="44"/>
      <c r="G294" s="45"/>
      <c r="H294" s="45" t="s">
        <v>263</v>
      </c>
      <c r="I294" s="46">
        <f>I286+I292</f>
        <v>6755.2708571428566</v>
      </c>
    </row>
    <row r="295" spans="1:9" ht="13.5" thickBot="1" x14ac:dyDescent="0.25"/>
    <row r="296" spans="1:9" x14ac:dyDescent="0.2">
      <c r="A296" s="312" t="s">
        <v>236</v>
      </c>
      <c r="B296" s="313"/>
      <c r="C296" s="313"/>
      <c r="D296" s="313"/>
      <c r="E296" s="314"/>
      <c r="F296" s="312" t="s">
        <v>237</v>
      </c>
      <c r="G296" s="313"/>
      <c r="H296" s="313"/>
      <c r="I296" s="314"/>
    </row>
    <row r="297" spans="1:9" x14ac:dyDescent="0.2">
      <c r="A297" s="315"/>
      <c r="B297" s="316"/>
      <c r="C297" s="316"/>
      <c r="D297" s="316"/>
      <c r="E297" s="317"/>
      <c r="F297" s="315"/>
      <c r="G297" s="316"/>
      <c r="H297" s="316"/>
      <c r="I297" s="317"/>
    </row>
    <row r="298" spans="1:9" ht="13.5" thickBot="1" x14ac:dyDescent="0.25">
      <c r="A298" s="318"/>
      <c r="B298" s="319"/>
      <c r="C298" s="319"/>
      <c r="D298" s="319"/>
      <c r="E298" s="320"/>
      <c r="F298" s="318"/>
      <c r="G298" s="319"/>
      <c r="H298" s="319"/>
      <c r="I298" s="320"/>
    </row>
    <row r="299" spans="1:9" x14ac:dyDescent="0.2">
      <c r="A299" s="2" t="s">
        <v>238</v>
      </c>
      <c r="B299" s="321" t="str">
        <f>Presupuesto!A5</f>
        <v>MEJORAMIENTO Y ADECUACIÓN PARA LA RECUPERACIÓN URBANÍSTICA DEL PARQUE PRINCIPAL DEL CORREGIMIENTO DE PUERTO CLAVER, ZONA URBANA DEL MUNICIPIO DE EL BAGRE-ANTIOQUIA</v>
      </c>
      <c r="C299" s="321"/>
      <c r="D299" s="321"/>
      <c r="E299" s="321"/>
      <c r="F299" s="321"/>
      <c r="G299" s="321"/>
      <c r="H299" s="321"/>
      <c r="I299" s="322"/>
    </row>
    <row r="300" spans="1:9" x14ac:dyDescent="0.2">
      <c r="A300" s="2" t="s">
        <v>239</v>
      </c>
      <c r="B300" s="323"/>
      <c r="C300" s="323"/>
      <c r="D300" s="323"/>
      <c r="E300" s="323"/>
      <c r="F300" s="323"/>
      <c r="G300" s="323"/>
      <c r="H300" s="323"/>
      <c r="I300" s="324"/>
    </row>
    <row r="301" spans="1:9" x14ac:dyDescent="0.2">
      <c r="A301" s="2" t="s">
        <v>240</v>
      </c>
      <c r="B301" s="323" t="e">
        <f>Presupuesto!#REF!</f>
        <v>#REF!</v>
      </c>
      <c r="C301" s="323"/>
      <c r="D301" s="323"/>
      <c r="E301" s="323"/>
      <c r="F301" s="323"/>
      <c r="G301" s="323"/>
      <c r="H301" s="323"/>
      <c r="I301" s="324"/>
    </row>
    <row r="302" spans="1:9" x14ac:dyDescent="0.2">
      <c r="A302" s="2" t="e">
        <f>Presupuesto!#REF!</f>
        <v>#REF!</v>
      </c>
      <c r="B302" s="323"/>
      <c r="C302" s="323"/>
      <c r="D302" s="323"/>
      <c r="E302" s="323"/>
      <c r="F302" s="323"/>
      <c r="G302" s="323"/>
      <c r="H302" s="323"/>
      <c r="I302" s="324"/>
    </row>
    <row r="303" spans="1:9" x14ac:dyDescent="0.2">
      <c r="A303" s="2" t="s">
        <v>235</v>
      </c>
      <c r="B303" s="3"/>
      <c r="C303" s="3"/>
      <c r="D303" s="3"/>
      <c r="E303" s="3"/>
      <c r="F303" s="3"/>
      <c r="G303" s="3"/>
      <c r="H303" s="4" t="s">
        <v>241</v>
      </c>
      <c r="I303" s="5" t="e">
        <f>Presupuesto!#REF!</f>
        <v>#REF!</v>
      </c>
    </row>
    <row r="304" spans="1:9" ht="13.5" thickBot="1" x14ac:dyDescent="0.25">
      <c r="A304" s="6" t="s">
        <v>228</v>
      </c>
      <c r="B304" s="7"/>
      <c r="C304" s="7"/>
      <c r="D304" s="7"/>
      <c r="E304" s="7"/>
      <c r="F304" s="7"/>
      <c r="G304" s="7"/>
      <c r="H304" s="7"/>
      <c r="I304" s="8"/>
    </row>
    <row r="305" spans="1:9" x14ac:dyDescent="0.2">
      <c r="A305" s="303" t="s">
        <v>227</v>
      </c>
      <c r="B305" s="304"/>
      <c r="C305" s="304"/>
      <c r="D305" s="304"/>
      <c r="E305" s="305"/>
      <c r="F305" s="9" t="s">
        <v>242</v>
      </c>
      <c r="G305" s="10" t="s">
        <v>243</v>
      </c>
      <c r="H305" s="10" t="s">
        <v>244</v>
      </c>
      <c r="I305" s="11" t="s">
        <v>245</v>
      </c>
    </row>
    <row r="306" spans="1:9" x14ac:dyDescent="0.2">
      <c r="A306" s="306" t="s">
        <v>246</v>
      </c>
      <c r="B306" s="307"/>
      <c r="C306" s="307"/>
      <c r="D306" s="307"/>
      <c r="E306" s="308"/>
      <c r="F306" s="12"/>
      <c r="G306" s="14"/>
      <c r="H306" s="15"/>
      <c r="I306" s="13">
        <v>434.47999999998137</v>
      </c>
    </row>
    <row r="307" spans="1:9" x14ac:dyDescent="0.2">
      <c r="A307" s="306"/>
      <c r="B307" s="307"/>
      <c r="C307" s="307"/>
      <c r="D307" s="307"/>
      <c r="E307" s="308"/>
      <c r="F307" s="12"/>
      <c r="G307" s="14"/>
      <c r="H307" s="15"/>
      <c r="I307" s="13"/>
    </row>
    <row r="308" spans="1:9" ht="13.5" thickBot="1" x14ac:dyDescent="0.25">
      <c r="A308" s="306"/>
      <c r="B308" s="307"/>
      <c r="C308" s="307"/>
      <c r="D308" s="307"/>
      <c r="E308" s="308"/>
      <c r="F308" s="12"/>
      <c r="G308" s="14"/>
      <c r="H308" s="15"/>
      <c r="I308" s="13"/>
    </row>
    <row r="309" spans="1:9" ht="13.5" thickBot="1" x14ac:dyDescent="0.25">
      <c r="A309" s="2"/>
      <c r="B309" s="3"/>
      <c r="C309" s="3"/>
      <c r="D309" s="3"/>
      <c r="E309" s="3"/>
      <c r="F309" s="3"/>
      <c r="G309" s="16"/>
      <c r="H309" s="17" t="s">
        <v>247</v>
      </c>
      <c r="I309" s="18">
        <f>SUM(I306:I306)</f>
        <v>434.47999999998137</v>
      </c>
    </row>
    <row r="310" spans="1:9" ht="13.5" thickBot="1" x14ac:dyDescent="0.25">
      <c r="A310" s="2" t="s">
        <v>248</v>
      </c>
      <c r="B310" s="3"/>
      <c r="C310" s="3"/>
      <c r="D310" s="3"/>
      <c r="E310" s="3"/>
      <c r="F310" s="3"/>
      <c r="G310" s="16"/>
      <c r="H310" s="16"/>
      <c r="I310" s="19"/>
    </row>
    <row r="311" spans="1:9" x14ac:dyDescent="0.2">
      <c r="A311" s="303" t="s">
        <v>227</v>
      </c>
      <c r="B311" s="304"/>
      <c r="C311" s="304"/>
      <c r="D311" s="304"/>
      <c r="E311" s="305"/>
      <c r="F311" s="9" t="s">
        <v>249</v>
      </c>
      <c r="G311" s="20" t="s">
        <v>250</v>
      </c>
      <c r="H311" s="20" t="s">
        <v>251</v>
      </c>
      <c r="I311" s="11" t="s">
        <v>245</v>
      </c>
    </row>
    <row r="312" spans="1:9" x14ac:dyDescent="0.2">
      <c r="A312" s="306"/>
      <c r="B312" s="307"/>
      <c r="C312" s="307"/>
      <c r="D312" s="307"/>
      <c r="E312" s="308"/>
      <c r="F312" s="21"/>
      <c r="G312" s="14"/>
      <c r="H312" s="14"/>
      <c r="I312" s="22">
        <f>+H312*G312</f>
        <v>0</v>
      </c>
    </row>
    <row r="313" spans="1:9" x14ac:dyDescent="0.2">
      <c r="A313" s="23"/>
      <c r="B313" s="24"/>
      <c r="C313" s="24"/>
      <c r="D313" s="24"/>
      <c r="E313" s="25"/>
      <c r="F313" s="21"/>
      <c r="G313" s="14"/>
      <c r="H313" s="14"/>
      <c r="I313" s="22"/>
    </row>
    <row r="314" spans="1:9" x14ac:dyDescent="0.2">
      <c r="A314" s="23"/>
      <c r="B314" s="24"/>
      <c r="C314" s="24"/>
      <c r="D314" s="24"/>
      <c r="E314" s="25"/>
      <c r="F314" s="21"/>
      <c r="G314" s="14"/>
      <c r="H314" s="14"/>
      <c r="I314" s="22"/>
    </row>
    <row r="315" spans="1:9" x14ac:dyDescent="0.2">
      <c r="A315" s="306"/>
      <c r="B315" s="307"/>
      <c r="C315" s="307"/>
      <c r="D315" s="307"/>
      <c r="E315" s="308"/>
      <c r="F315" s="21"/>
      <c r="G315" s="14"/>
      <c r="H315" s="14"/>
      <c r="I315" s="22"/>
    </row>
    <row r="316" spans="1:9" x14ac:dyDescent="0.2">
      <c r="A316" s="306"/>
      <c r="B316" s="307"/>
      <c r="C316" s="307"/>
      <c r="D316" s="307"/>
      <c r="E316" s="308"/>
      <c r="F316" s="21"/>
      <c r="G316" s="14"/>
      <c r="H316" s="14"/>
      <c r="I316" s="22"/>
    </row>
    <row r="317" spans="1:9" ht="13.5" thickBot="1" x14ac:dyDescent="0.25">
      <c r="A317" s="2"/>
      <c r="B317" s="3"/>
      <c r="C317" s="3"/>
      <c r="D317" s="3"/>
      <c r="E317" s="3"/>
      <c r="F317" s="3"/>
      <c r="G317" s="16"/>
      <c r="H317" s="17" t="s">
        <v>247</v>
      </c>
      <c r="I317" s="26">
        <f>SUM(I312:I312)</f>
        <v>0</v>
      </c>
    </row>
    <row r="318" spans="1:9" ht="13.5" thickBot="1" x14ac:dyDescent="0.25">
      <c r="A318" s="2" t="s">
        <v>229</v>
      </c>
      <c r="B318" s="3"/>
      <c r="C318" s="3"/>
      <c r="D318" s="3"/>
      <c r="E318" s="3"/>
      <c r="F318" s="3"/>
      <c r="G318" s="3"/>
      <c r="H318" s="3"/>
      <c r="I318" s="19"/>
    </row>
    <row r="319" spans="1:9" x14ac:dyDescent="0.2">
      <c r="A319" s="303" t="s">
        <v>230</v>
      </c>
      <c r="B319" s="304"/>
      <c r="C319" s="304"/>
      <c r="D319" s="305"/>
      <c r="E319" s="27" t="s">
        <v>252</v>
      </c>
      <c r="F319" s="10" t="s">
        <v>253</v>
      </c>
      <c r="G319" s="10" t="s">
        <v>254</v>
      </c>
      <c r="H319" s="10" t="s">
        <v>231</v>
      </c>
      <c r="I319" s="11" t="s">
        <v>245</v>
      </c>
    </row>
    <row r="320" spans="1:9" x14ac:dyDescent="0.2">
      <c r="A320" s="306" t="s">
        <v>264</v>
      </c>
      <c r="B320" s="307"/>
      <c r="C320" s="307"/>
      <c r="D320" s="308"/>
      <c r="E320" s="28">
        <v>1</v>
      </c>
      <c r="F320" s="28">
        <v>2</v>
      </c>
      <c r="G320" s="28">
        <v>1</v>
      </c>
      <c r="H320" s="28">
        <v>240000</v>
      </c>
      <c r="I320" s="22">
        <f>H320/(E320*F320*G320)</f>
        <v>120000</v>
      </c>
    </row>
    <row r="321" spans="1:10" ht="13.5" thickBot="1" x14ac:dyDescent="0.25">
      <c r="A321" s="309"/>
      <c r="B321" s="310"/>
      <c r="C321" s="310"/>
      <c r="D321" s="311"/>
      <c r="E321" s="29"/>
      <c r="F321" s="29"/>
      <c r="G321" s="29"/>
      <c r="H321" s="29"/>
      <c r="I321" s="22"/>
    </row>
    <row r="322" spans="1:10" ht="13.5" thickBot="1" x14ac:dyDescent="0.25">
      <c r="A322" s="2"/>
      <c r="B322" s="3"/>
      <c r="C322" s="3"/>
      <c r="D322" s="3"/>
      <c r="E322" s="3"/>
      <c r="F322" s="3"/>
      <c r="G322" s="3"/>
      <c r="H322" s="17" t="s">
        <v>247</v>
      </c>
      <c r="I322" s="31">
        <f>SUM(I320:I321)</f>
        <v>120000</v>
      </c>
    </row>
    <row r="323" spans="1:10" ht="13.5" thickBot="1" x14ac:dyDescent="0.25">
      <c r="A323" s="2" t="s">
        <v>232</v>
      </c>
      <c r="B323" s="3"/>
      <c r="C323" s="3"/>
      <c r="D323" s="3"/>
      <c r="E323" s="3"/>
      <c r="F323" s="3"/>
      <c r="G323" s="3"/>
      <c r="H323" s="3"/>
      <c r="I323" s="19"/>
    </row>
    <row r="324" spans="1:10" x14ac:dyDescent="0.2">
      <c r="A324" s="303" t="s">
        <v>255</v>
      </c>
      <c r="B324" s="304"/>
      <c r="C324" s="304"/>
      <c r="D324" s="304"/>
      <c r="E324" s="10"/>
      <c r="F324" s="328" t="s">
        <v>256</v>
      </c>
      <c r="G324" s="329"/>
      <c r="H324" s="32" t="s">
        <v>244</v>
      </c>
      <c r="I324" s="33" t="s">
        <v>245</v>
      </c>
    </row>
    <row r="325" spans="1:10" x14ac:dyDescent="0.2">
      <c r="A325" s="301" t="str">
        <f>CUADRILLAS!B14</f>
        <v>CUADRILLA 1</v>
      </c>
      <c r="B325" s="302"/>
      <c r="C325" s="302"/>
      <c r="D325" s="302"/>
      <c r="E325" s="330"/>
      <c r="F325" s="299">
        <f>CUADRILLAS!C14</f>
        <v>137600</v>
      </c>
      <c r="G325" s="300"/>
      <c r="H325" s="15">
        <v>1</v>
      </c>
      <c r="I325" s="22">
        <f>F325/H325</f>
        <v>137600</v>
      </c>
    </row>
    <row r="326" spans="1:10" ht="13.5" thickBot="1" x14ac:dyDescent="0.25">
      <c r="A326" s="301"/>
      <c r="B326" s="302"/>
      <c r="C326" s="302"/>
      <c r="D326" s="302"/>
      <c r="E326" s="14"/>
      <c r="F326" s="299"/>
      <c r="G326" s="300"/>
      <c r="H326" s="14"/>
      <c r="I326" s="22"/>
    </row>
    <row r="327" spans="1:10" ht="13.5" thickBot="1" x14ac:dyDescent="0.25">
      <c r="A327" s="2"/>
      <c r="B327" s="3"/>
      <c r="C327" s="3"/>
      <c r="D327" s="3"/>
      <c r="E327" s="16"/>
      <c r="F327" s="34"/>
      <c r="G327" s="16"/>
      <c r="H327" s="17" t="s">
        <v>247</v>
      </c>
      <c r="I327" s="31">
        <f>SUM(I325:I326)</f>
        <v>137600</v>
      </c>
    </row>
    <row r="328" spans="1:10" ht="13.5" thickBot="1" x14ac:dyDescent="0.25">
      <c r="A328" s="2"/>
      <c r="B328" s="3"/>
      <c r="C328" s="3"/>
      <c r="D328" s="3"/>
      <c r="E328" s="16"/>
      <c r="F328" s="35" t="s">
        <v>257</v>
      </c>
      <c r="G328" s="3"/>
      <c r="H328" s="36"/>
      <c r="I328" s="31">
        <f>+I327+I322+I317+I309</f>
        <v>258034.47999999998</v>
      </c>
    </row>
    <row r="329" spans="1:10" ht="13.5" thickBot="1" x14ac:dyDescent="0.25">
      <c r="A329" s="2" t="s">
        <v>233</v>
      </c>
      <c r="B329" s="3"/>
      <c r="C329" s="3"/>
      <c r="D329" s="3"/>
      <c r="E329" s="16"/>
      <c r="F329" s="16"/>
      <c r="G329" s="16"/>
      <c r="H329" s="16"/>
      <c r="I329" s="19"/>
      <c r="J329" s="106"/>
    </row>
    <row r="330" spans="1:10" x14ac:dyDescent="0.2">
      <c r="A330" s="303" t="s">
        <v>227</v>
      </c>
      <c r="B330" s="304"/>
      <c r="C330" s="304"/>
      <c r="D330" s="304"/>
      <c r="E330" s="304"/>
      <c r="F330" s="304"/>
      <c r="G330" s="305"/>
      <c r="H330" s="39" t="s">
        <v>258</v>
      </c>
      <c r="I330" s="40" t="s">
        <v>259</v>
      </c>
    </row>
    <row r="331" spans="1:10" x14ac:dyDescent="0.2">
      <c r="A331" s="306" t="s">
        <v>260</v>
      </c>
      <c r="B331" s="307"/>
      <c r="C331" s="307"/>
      <c r="D331" s="307"/>
      <c r="E331" s="307"/>
      <c r="F331" s="307"/>
      <c r="G331" s="308"/>
      <c r="H331" s="41"/>
      <c r="I331" s="22">
        <f>I328*H331/100</f>
        <v>0</v>
      </c>
    </row>
    <row r="332" spans="1:10" x14ac:dyDescent="0.2">
      <c r="A332" s="306" t="s">
        <v>261</v>
      </c>
      <c r="B332" s="307"/>
      <c r="C332" s="307"/>
      <c r="D332" s="307"/>
      <c r="E332" s="307"/>
      <c r="F332" s="307"/>
      <c r="G332" s="308"/>
      <c r="H332" s="41"/>
      <c r="I332" s="22">
        <f>I328*H332/100</f>
        <v>0</v>
      </c>
    </row>
    <row r="333" spans="1:10" ht="13.5" thickBot="1" x14ac:dyDescent="0.25">
      <c r="A333" s="309" t="s">
        <v>262</v>
      </c>
      <c r="B333" s="310"/>
      <c r="C333" s="310"/>
      <c r="D333" s="310"/>
      <c r="E333" s="310"/>
      <c r="F333" s="310"/>
      <c r="G333" s="311"/>
      <c r="H333" s="42"/>
      <c r="I333" s="22">
        <f>I328*H333/100</f>
        <v>0</v>
      </c>
    </row>
    <row r="334" spans="1:10" ht="13.5" thickBot="1" x14ac:dyDescent="0.25">
      <c r="A334" s="2"/>
      <c r="B334" s="3"/>
      <c r="C334" s="3"/>
      <c r="D334" s="3"/>
      <c r="E334" s="16"/>
      <c r="F334" s="16"/>
      <c r="G334" s="16"/>
      <c r="H334" s="17" t="s">
        <v>247</v>
      </c>
      <c r="I334" s="31">
        <f>SUM(I331:I333)</f>
        <v>0</v>
      </c>
    </row>
    <row r="335" spans="1:10" ht="13.5" thickBot="1" x14ac:dyDescent="0.25">
      <c r="A335" s="2"/>
      <c r="B335" s="3"/>
      <c r="C335" s="3"/>
      <c r="D335" s="3"/>
      <c r="E335" s="16"/>
      <c r="F335" s="16"/>
      <c r="G335" s="16"/>
      <c r="H335" s="16"/>
      <c r="I335" s="19"/>
    </row>
    <row r="336" spans="1:10" ht="13.5" thickBot="1" x14ac:dyDescent="0.25">
      <c r="A336" s="6"/>
      <c r="B336" s="7"/>
      <c r="C336" s="7"/>
      <c r="D336" s="7"/>
      <c r="E336" s="43"/>
      <c r="F336" s="44"/>
      <c r="G336" s="45"/>
      <c r="H336" s="45" t="s">
        <v>263</v>
      </c>
      <c r="I336" s="46">
        <f>I328+I334</f>
        <v>258034.47999999998</v>
      </c>
    </row>
    <row r="337" spans="1:9" ht="13.5" thickBot="1" x14ac:dyDescent="0.25"/>
    <row r="338" spans="1:9" x14ac:dyDescent="0.2">
      <c r="A338" s="312" t="s">
        <v>236</v>
      </c>
      <c r="B338" s="313"/>
      <c r="C338" s="313"/>
      <c r="D338" s="313"/>
      <c r="E338" s="314"/>
      <c r="F338" s="312" t="s">
        <v>237</v>
      </c>
      <c r="G338" s="313"/>
      <c r="H338" s="313"/>
      <c r="I338" s="314"/>
    </row>
    <row r="339" spans="1:9" x14ac:dyDescent="0.2">
      <c r="A339" s="315"/>
      <c r="B339" s="316"/>
      <c r="C339" s="316"/>
      <c r="D339" s="316"/>
      <c r="E339" s="317"/>
      <c r="F339" s="315"/>
      <c r="G339" s="316"/>
      <c r="H339" s="316"/>
      <c r="I339" s="317"/>
    </row>
    <row r="340" spans="1:9" ht="13.5" thickBot="1" x14ac:dyDescent="0.25">
      <c r="A340" s="318"/>
      <c r="B340" s="319"/>
      <c r="C340" s="319"/>
      <c r="D340" s="319"/>
      <c r="E340" s="320"/>
      <c r="F340" s="318"/>
      <c r="G340" s="319"/>
      <c r="H340" s="319"/>
      <c r="I340" s="320"/>
    </row>
    <row r="341" spans="1:9" x14ac:dyDescent="0.2">
      <c r="A341" s="2" t="s">
        <v>238</v>
      </c>
      <c r="B341" s="321" t="str">
        <f>Presupuesto!A5</f>
        <v>MEJORAMIENTO Y ADECUACIÓN PARA LA RECUPERACIÓN URBANÍSTICA DEL PARQUE PRINCIPAL DEL CORREGIMIENTO DE PUERTO CLAVER, ZONA URBANA DEL MUNICIPIO DE EL BAGRE-ANTIOQUIA</v>
      </c>
      <c r="C341" s="321"/>
      <c r="D341" s="321"/>
      <c r="E341" s="321"/>
      <c r="F341" s="321"/>
      <c r="G341" s="321"/>
      <c r="H341" s="321"/>
      <c r="I341" s="322"/>
    </row>
    <row r="342" spans="1:9" x14ac:dyDescent="0.2">
      <c r="A342" s="2" t="s">
        <v>239</v>
      </c>
      <c r="B342" s="323"/>
      <c r="C342" s="323"/>
      <c r="D342" s="323"/>
      <c r="E342" s="323"/>
      <c r="F342" s="323"/>
      <c r="G342" s="323"/>
      <c r="H342" s="323"/>
      <c r="I342" s="324"/>
    </row>
    <row r="343" spans="1:9" x14ac:dyDescent="0.2">
      <c r="A343" s="2" t="s">
        <v>240</v>
      </c>
      <c r="B343" s="323" t="e">
        <f>Presupuesto!#REF!</f>
        <v>#REF!</v>
      </c>
      <c r="C343" s="323"/>
      <c r="D343" s="323"/>
      <c r="E343" s="323"/>
      <c r="F343" s="323"/>
      <c r="G343" s="323"/>
      <c r="H343" s="323"/>
      <c r="I343" s="324"/>
    </row>
    <row r="344" spans="1:9" x14ac:dyDescent="0.2">
      <c r="A344" s="2" t="e">
        <f>Presupuesto!#REF!</f>
        <v>#REF!</v>
      </c>
      <c r="B344" s="323"/>
      <c r="C344" s="323"/>
      <c r="D344" s="323"/>
      <c r="E344" s="323"/>
      <c r="F344" s="323"/>
      <c r="G344" s="323"/>
      <c r="H344" s="323"/>
      <c r="I344" s="324"/>
    </row>
    <row r="345" spans="1:9" x14ac:dyDescent="0.2">
      <c r="A345" s="2" t="s">
        <v>235</v>
      </c>
      <c r="B345" s="3"/>
      <c r="C345" s="3"/>
      <c r="D345" s="3"/>
      <c r="E345" s="3"/>
      <c r="F345" s="3"/>
      <c r="G345" s="3"/>
      <c r="H345" s="4" t="s">
        <v>241</v>
      </c>
      <c r="I345" s="5" t="e">
        <f>Presupuesto!#REF!</f>
        <v>#REF!</v>
      </c>
    </row>
    <row r="346" spans="1:9" ht="13.5" thickBot="1" x14ac:dyDescent="0.25">
      <c r="A346" s="6" t="s">
        <v>228</v>
      </c>
      <c r="B346" s="7"/>
      <c r="C346" s="7"/>
      <c r="D346" s="7"/>
      <c r="E346" s="7"/>
      <c r="F346" s="7"/>
      <c r="G346" s="7"/>
      <c r="H346" s="7"/>
      <c r="I346" s="8"/>
    </row>
    <row r="347" spans="1:9" x14ac:dyDescent="0.2">
      <c r="A347" s="303" t="s">
        <v>227</v>
      </c>
      <c r="B347" s="304"/>
      <c r="C347" s="304"/>
      <c r="D347" s="304"/>
      <c r="E347" s="305"/>
      <c r="F347" s="9" t="s">
        <v>242</v>
      </c>
      <c r="G347" s="10" t="s">
        <v>243</v>
      </c>
      <c r="H347" s="10" t="s">
        <v>244</v>
      </c>
      <c r="I347" s="11" t="s">
        <v>245</v>
      </c>
    </row>
    <row r="348" spans="1:9" x14ac:dyDescent="0.2">
      <c r="A348" s="306" t="s">
        <v>246</v>
      </c>
      <c r="B348" s="307"/>
      <c r="C348" s="307"/>
      <c r="D348" s="307"/>
      <c r="E348" s="308"/>
      <c r="F348" s="12"/>
      <c r="G348" s="14"/>
      <c r="H348" s="15"/>
      <c r="I348" s="13">
        <v>567.23999999999796</v>
      </c>
    </row>
    <row r="349" spans="1:9" x14ac:dyDescent="0.2">
      <c r="A349" s="306"/>
      <c r="B349" s="307"/>
      <c r="C349" s="307"/>
      <c r="D349" s="307"/>
      <c r="E349" s="308"/>
      <c r="F349" s="12"/>
      <c r="G349" s="14"/>
      <c r="H349" s="15"/>
      <c r="I349" s="13"/>
    </row>
    <row r="350" spans="1:9" ht="13.5" thickBot="1" x14ac:dyDescent="0.25">
      <c r="A350" s="306"/>
      <c r="B350" s="307"/>
      <c r="C350" s="307"/>
      <c r="D350" s="307"/>
      <c r="E350" s="308"/>
      <c r="F350" s="12"/>
      <c r="G350" s="14"/>
      <c r="H350" s="15"/>
      <c r="I350" s="13"/>
    </row>
    <row r="351" spans="1:9" ht="13.5" thickBot="1" x14ac:dyDescent="0.25">
      <c r="A351" s="2"/>
      <c r="B351" s="3"/>
      <c r="C351" s="3"/>
      <c r="D351" s="3"/>
      <c r="E351" s="3"/>
      <c r="F351" s="3"/>
      <c r="G351" s="16"/>
      <c r="H351" s="17" t="s">
        <v>247</v>
      </c>
      <c r="I351" s="18">
        <f>SUM(I348:I348)</f>
        <v>567.23999999999796</v>
      </c>
    </row>
    <row r="352" spans="1:9" ht="13.5" thickBot="1" x14ac:dyDescent="0.25">
      <c r="A352" s="2" t="s">
        <v>248</v>
      </c>
      <c r="B352" s="3"/>
      <c r="C352" s="3"/>
      <c r="D352" s="3"/>
      <c r="E352" s="3"/>
      <c r="F352" s="3"/>
      <c r="G352" s="16"/>
      <c r="H352" s="16"/>
      <c r="I352" s="19"/>
    </row>
    <row r="353" spans="1:9" x14ac:dyDescent="0.2">
      <c r="A353" s="303" t="s">
        <v>227</v>
      </c>
      <c r="B353" s="304"/>
      <c r="C353" s="304"/>
      <c r="D353" s="304"/>
      <c r="E353" s="305"/>
      <c r="F353" s="9" t="s">
        <v>249</v>
      </c>
      <c r="G353" s="20" t="s">
        <v>250</v>
      </c>
      <c r="H353" s="20" t="s">
        <v>251</v>
      </c>
      <c r="I353" s="11" t="s">
        <v>245</v>
      </c>
    </row>
    <row r="354" spans="1:9" x14ac:dyDescent="0.2">
      <c r="A354" s="306"/>
      <c r="B354" s="307"/>
      <c r="C354" s="307"/>
      <c r="D354" s="307"/>
      <c r="E354" s="308"/>
      <c r="F354" s="21"/>
      <c r="G354" s="14"/>
      <c r="H354" s="14"/>
      <c r="I354" s="22">
        <f>+H354*G354</f>
        <v>0</v>
      </c>
    </row>
    <row r="355" spans="1:9" x14ac:dyDescent="0.2">
      <c r="A355" s="23"/>
      <c r="B355" s="24"/>
      <c r="C355" s="24"/>
      <c r="D355" s="24"/>
      <c r="E355" s="25"/>
      <c r="F355" s="21"/>
      <c r="G355" s="14"/>
      <c r="H355" s="14"/>
      <c r="I355" s="22"/>
    </row>
    <row r="356" spans="1:9" x14ac:dyDescent="0.2">
      <c r="A356" s="23"/>
      <c r="B356" s="24"/>
      <c r="C356" s="24"/>
      <c r="D356" s="24"/>
      <c r="E356" s="25"/>
      <c r="F356" s="21"/>
      <c r="G356" s="14"/>
      <c r="H356" s="14"/>
      <c r="I356" s="22"/>
    </row>
    <row r="357" spans="1:9" x14ac:dyDescent="0.2">
      <c r="A357" s="306"/>
      <c r="B357" s="307"/>
      <c r="C357" s="307"/>
      <c r="D357" s="307"/>
      <c r="E357" s="308"/>
      <c r="F357" s="21"/>
      <c r="G357" s="14"/>
      <c r="H357" s="14"/>
      <c r="I357" s="22"/>
    </row>
    <row r="358" spans="1:9" x14ac:dyDescent="0.2">
      <c r="A358" s="306"/>
      <c r="B358" s="307"/>
      <c r="C358" s="307"/>
      <c r="D358" s="307"/>
      <c r="E358" s="308"/>
      <c r="F358" s="21"/>
      <c r="G358" s="14"/>
      <c r="H358" s="14"/>
      <c r="I358" s="22"/>
    </row>
    <row r="359" spans="1:9" ht="13.5" thickBot="1" x14ac:dyDescent="0.25">
      <c r="A359" s="2"/>
      <c r="B359" s="3"/>
      <c r="C359" s="3"/>
      <c r="D359" s="3"/>
      <c r="E359" s="3"/>
      <c r="F359" s="3"/>
      <c r="G359" s="16"/>
      <c r="H359" s="17" t="s">
        <v>247</v>
      </c>
      <c r="I359" s="26">
        <f>SUM(I354:I354)</f>
        <v>0</v>
      </c>
    </row>
    <row r="360" spans="1:9" ht="13.5" thickBot="1" x14ac:dyDescent="0.25">
      <c r="A360" s="2" t="s">
        <v>229</v>
      </c>
      <c r="B360" s="3"/>
      <c r="C360" s="3"/>
      <c r="D360" s="3"/>
      <c r="E360" s="3"/>
      <c r="F360" s="3"/>
      <c r="G360" s="3"/>
      <c r="H360" s="3"/>
      <c r="I360" s="19"/>
    </row>
    <row r="361" spans="1:9" x14ac:dyDescent="0.2">
      <c r="A361" s="303" t="s">
        <v>230</v>
      </c>
      <c r="B361" s="304"/>
      <c r="C361" s="304"/>
      <c r="D361" s="305"/>
      <c r="E361" s="27" t="s">
        <v>252</v>
      </c>
      <c r="F361" s="10" t="s">
        <v>253</v>
      </c>
      <c r="G361" s="10" t="s">
        <v>254</v>
      </c>
      <c r="H361" s="10" t="s">
        <v>231</v>
      </c>
      <c r="I361" s="11" t="s">
        <v>245</v>
      </c>
    </row>
    <row r="362" spans="1:9" x14ac:dyDescent="0.2">
      <c r="A362" s="306"/>
      <c r="B362" s="307"/>
      <c r="C362" s="307"/>
      <c r="D362" s="308"/>
      <c r="E362" s="28"/>
      <c r="F362" s="28"/>
      <c r="G362" s="28"/>
      <c r="H362" s="28"/>
      <c r="I362" s="22"/>
    </row>
    <row r="363" spans="1:9" ht="13.5" thickBot="1" x14ac:dyDescent="0.25">
      <c r="A363" s="309"/>
      <c r="B363" s="310"/>
      <c r="C363" s="310"/>
      <c r="D363" s="311"/>
      <c r="E363" s="29"/>
      <c r="F363" s="29"/>
      <c r="G363" s="29"/>
      <c r="H363" s="29"/>
      <c r="I363" s="22"/>
    </row>
    <row r="364" spans="1:9" ht="13.5" thickBot="1" x14ac:dyDescent="0.25">
      <c r="A364" s="2"/>
      <c r="B364" s="3"/>
      <c r="C364" s="3"/>
      <c r="D364" s="3"/>
      <c r="E364" s="3"/>
      <c r="F364" s="3"/>
      <c r="G364" s="3"/>
      <c r="H364" s="17" t="s">
        <v>247</v>
      </c>
      <c r="I364" s="31">
        <f>SUM(I362:I363)</f>
        <v>0</v>
      </c>
    </row>
    <row r="365" spans="1:9" ht="13.5" thickBot="1" x14ac:dyDescent="0.25">
      <c r="A365" s="2" t="s">
        <v>232</v>
      </c>
      <c r="B365" s="3"/>
      <c r="C365" s="3"/>
      <c r="D365" s="3"/>
      <c r="E365" s="3"/>
      <c r="F365" s="3"/>
      <c r="G365" s="3"/>
      <c r="H365" s="3"/>
      <c r="I365" s="19"/>
    </row>
    <row r="366" spans="1:9" x14ac:dyDescent="0.2">
      <c r="A366" s="303" t="s">
        <v>255</v>
      </c>
      <c r="B366" s="304"/>
      <c r="C366" s="304"/>
      <c r="D366" s="304"/>
      <c r="E366" s="10"/>
      <c r="F366" s="328" t="s">
        <v>256</v>
      </c>
      <c r="G366" s="329"/>
      <c r="H366" s="32" t="s">
        <v>244</v>
      </c>
      <c r="I366" s="33" t="s">
        <v>245</v>
      </c>
    </row>
    <row r="367" spans="1:9" x14ac:dyDescent="0.2">
      <c r="A367" s="301" t="str">
        <f>CUADRILLAS!B14</f>
        <v>CUADRILLA 1</v>
      </c>
      <c r="B367" s="302"/>
      <c r="C367" s="302"/>
      <c r="D367" s="302"/>
      <c r="E367" s="330"/>
      <c r="F367" s="299">
        <f>CUADRILLAS!C14</f>
        <v>137600</v>
      </c>
      <c r="G367" s="300"/>
      <c r="H367" s="15">
        <v>2</v>
      </c>
      <c r="I367" s="22">
        <f>F367/H367</f>
        <v>68800</v>
      </c>
    </row>
    <row r="368" spans="1:9" ht="13.5" thickBot="1" x14ac:dyDescent="0.25">
      <c r="A368" s="301"/>
      <c r="B368" s="302"/>
      <c r="C368" s="302"/>
      <c r="D368" s="302"/>
      <c r="E368" s="14"/>
      <c r="F368" s="299"/>
      <c r="G368" s="300"/>
      <c r="H368" s="14"/>
      <c r="I368" s="22"/>
    </row>
    <row r="369" spans="1:10" ht="13.5" thickBot="1" x14ac:dyDescent="0.25">
      <c r="A369" s="2"/>
      <c r="B369" s="3"/>
      <c r="C369" s="3"/>
      <c r="D369" s="3"/>
      <c r="E369" s="16"/>
      <c r="F369" s="34"/>
      <c r="G369" s="16"/>
      <c r="H369" s="17" t="s">
        <v>247</v>
      </c>
      <c r="I369" s="31">
        <f>SUM(I367:I368)</f>
        <v>68800</v>
      </c>
    </row>
    <row r="370" spans="1:10" ht="13.5" thickBot="1" x14ac:dyDescent="0.25">
      <c r="A370" s="2"/>
      <c r="B370" s="3"/>
      <c r="C370" s="3"/>
      <c r="D370" s="3"/>
      <c r="E370" s="16"/>
      <c r="F370" s="35" t="s">
        <v>257</v>
      </c>
      <c r="G370" s="3"/>
      <c r="H370" s="36"/>
      <c r="I370" s="31">
        <f>+I369+I364+I359+I351</f>
        <v>69367.239999999991</v>
      </c>
    </row>
    <row r="371" spans="1:10" ht="13.5" thickBot="1" x14ac:dyDescent="0.25">
      <c r="A371" s="2" t="s">
        <v>233</v>
      </c>
      <c r="B371" s="3"/>
      <c r="C371" s="3"/>
      <c r="D371" s="3"/>
      <c r="E371" s="16"/>
      <c r="F371" s="16"/>
      <c r="G371" s="16"/>
      <c r="H371" s="16"/>
      <c r="I371" s="19"/>
      <c r="J371" s="106"/>
    </row>
    <row r="372" spans="1:10" x14ac:dyDescent="0.2">
      <c r="A372" s="303" t="s">
        <v>227</v>
      </c>
      <c r="B372" s="304"/>
      <c r="C372" s="304"/>
      <c r="D372" s="304"/>
      <c r="E372" s="304"/>
      <c r="F372" s="304"/>
      <c r="G372" s="305"/>
      <c r="H372" s="39" t="s">
        <v>258</v>
      </c>
      <c r="I372" s="40" t="s">
        <v>259</v>
      </c>
    </row>
    <row r="373" spans="1:10" x14ac:dyDescent="0.2">
      <c r="A373" s="306" t="s">
        <v>260</v>
      </c>
      <c r="B373" s="307"/>
      <c r="C373" s="307"/>
      <c r="D373" s="307"/>
      <c r="E373" s="307"/>
      <c r="F373" s="307"/>
      <c r="G373" s="308"/>
      <c r="H373" s="41"/>
      <c r="I373" s="22">
        <f>I370*H373/100</f>
        <v>0</v>
      </c>
    </row>
    <row r="374" spans="1:10" x14ac:dyDescent="0.2">
      <c r="A374" s="306" t="s">
        <v>261</v>
      </c>
      <c r="B374" s="307"/>
      <c r="C374" s="307"/>
      <c r="D374" s="307"/>
      <c r="E374" s="307"/>
      <c r="F374" s="307"/>
      <c r="G374" s="308"/>
      <c r="H374" s="41"/>
      <c r="I374" s="22">
        <f>I370*H374/100</f>
        <v>0</v>
      </c>
    </row>
    <row r="375" spans="1:10" ht="13.5" thickBot="1" x14ac:dyDescent="0.25">
      <c r="A375" s="309" t="s">
        <v>262</v>
      </c>
      <c r="B375" s="310"/>
      <c r="C375" s="310"/>
      <c r="D375" s="310"/>
      <c r="E375" s="310"/>
      <c r="F375" s="310"/>
      <c r="G375" s="311"/>
      <c r="H375" s="42"/>
      <c r="I375" s="22">
        <f>I370*H375/100</f>
        <v>0</v>
      </c>
    </row>
    <row r="376" spans="1:10" ht="13.5" thickBot="1" x14ac:dyDescent="0.25">
      <c r="A376" s="2"/>
      <c r="B376" s="3"/>
      <c r="C376" s="3"/>
      <c r="D376" s="3"/>
      <c r="E376" s="16"/>
      <c r="F376" s="16"/>
      <c r="G376" s="16"/>
      <c r="H376" s="17" t="s">
        <v>247</v>
      </c>
      <c r="I376" s="31">
        <f>SUM(I373:I375)</f>
        <v>0</v>
      </c>
    </row>
    <row r="377" spans="1:10" ht="13.5" thickBot="1" x14ac:dyDescent="0.25">
      <c r="A377" s="2"/>
      <c r="B377" s="3"/>
      <c r="C377" s="3"/>
      <c r="D377" s="3"/>
      <c r="E377" s="16"/>
      <c r="F377" s="16"/>
      <c r="G377" s="16"/>
      <c r="H377" s="16"/>
      <c r="I377" s="19"/>
    </row>
    <row r="378" spans="1:10" ht="13.5" thickBot="1" x14ac:dyDescent="0.25">
      <c r="A378" s="6"/>
      <c r="B378" s="7"/>
      <c r="C378" s="7"/>
      <c r="D378" s="7"/>
      <c r="E378" s="43"/>
      <c r="F378" s="44"/>
      <c r="G378" s="45"/>
      <c r="H378" s="45" t="s">
        <v>263</v>
      </c>
      <c r="I378" s="46">
        <f>I370+I376</f>
        <v>69367.239999999991</v>
      </c>
    </row>
    <row r="379" spans="1:10" ht="13.5" thickBot="1" x14ac:dyDescent="0.25"/>
    <row r="380" spans="1:10" x14ac:dyDescent="0.2">
      <c r="A380" s="312" t="s">
        <v>236</v>
      </c>
      <c r="B380" s="313"/>
      <c r="C380" s="313"/>
      <c r="D380" s="313"/>
      <c r="E380" s="314"/>
      <c r="F380" s="312" t="s">
        <v>237</v>
      </c>
      <c r="G380" s="313"/>
      <c r="H380" s="313"/>
      <c r="I380" s="314"/>
    </row>
    <row r="381" spans="1:10" x14ac:dyDescent="0.2">
      <c r="A381" s="315"/>
      <c r="B381" s="316"/>
      <c r="C381" s="316"/>
      <c r="D381" s="316"/>
      <c r="E381" s="317"/>
      <c r="F381" s="315"/>
      <c r="G381" s="316"/>
      <c r="H381" s="316"/>
      <c r="I381" s="317"/>
    </row>
    <row r="382" spans="1:10" ht="13.5" thickBot="1" x14ac:dyDescent="0.25">
      <c r="A382" s="318"/>
      <c r="B382" s="319"/>
      <c r="C382" s="319"/>
      <c r="D382" s="319"/>
      <c r="E382" s="320"/>
      <c r="F382" s="318"/>
      <c r="G382" s="319"/>
      <c r="H382" s="319"/>
      <c r="I382" s="320"/>
    </row>
    <row r="383" spans="1:10" x14ac:dyDescent="0.2">
      <c r="A383" s="2" t="s">
        <v>238</v>
      </c>
      <c r="B383" s="321" t="str">
        <f>Presupuesto!A5</f>
        <v>MEJORAMIENTO Y ADECUACIÓN PARA LA RECUPERACIÓN URBANÍSTICA DEL PARQUE PRINCIPAL DEL CORREGIMIENTO DE PUERTO CLAVER, ZONA URBANA DEL MUNICIPIO DE EL BAGRE-ANTIOQUIA</v>
      </c>
      <c r="C383" s="321"/>
      <c r="D383" s="321"/>
      <c r="E383" s="321"/>
      <c r="F383" s="321"/>
      <c r="G383" s="321"/>
      <c r="H383" s="321"/>
      <c r="I383" s="322"/>
    </row>
    <row r="384" spans="1:10" x14ac:dyDescent="0.2">
      <c r="A384" s="2" t="s">
        <v>239</v>
      </c>
      <c r="B384" s="323"/>
      <c r="C384" s="323"/>
      <c r="D384" s="323"/>
      <c r="E384" s="323"/>
      <c r="F384" s="323"/>
      <c r="G384" s="323"/>
      <c r="H384" s="323"/>
      <c r="I384" s="324"/>
    </row>
    <row r="385" spans="1:9" x14ac:dyDescent="0.2">
      <c r="A385" s="2" t="s">
        <v>240</v>
      </c>
      <c r="B385" s="323" t="e">
        <f>Presupuesto!#REF!</f>
        <v>#REF!</v>
      </c>
      <c r="C385" s="323"/>
      <c r="D385" s="323"/>
      <c r="E385" s="323"/>
      <c r="F385" s="323"/>
      <c r="G385" s="323"/>
      <c r="H385" s="323"/>
      <c r="I385" s="324"/>
    </row>
    <row r="386" spans="1:9" x14ac:dyDescent="0.2">
      <c r="A386" s="108" t="e">
        <f>Presupuesto!#REF!</f>
        <v>#REF!</v>
      </c>
      <c r="B386" s="323"/>
      <c r="C386" s="323"/>
      <c r="D386" s="323"/>
      <c r="E386" s="323"/>
      <c r="F386" s="323"/>
      <c r="G386" s="323"/>
      <c r="H386" s="323"/>
      <c r="I386" s="324"/>
    </row>
    <row r="387" spans="1:9" x14ac:dyDescent="0.2">
      <c r="A387" s="2" t="s">
        <v>235</v>
      </c>
      <c r="B387" s="3"/>
      <c r="C387" s="3"/>
      <c r="D387" s="3"/>
      <c r="E387" s="3"/>
      <c r="F387" s="3"/>
      <c r="G387" s="3"/>
      <c r="H387" s="4" t="s">
        <v>241</v>
      </c>
      <c r="I387" s="5" t="e">
        <f>Presupuesto!#REF!</f>
        <v>#REF!</v>
      </c>
    </row>
    <row r="388" spans="1:9" ht="13.5" thickBot="1" x14ac:dyDescent="0.25">
      <c r="A388" s="6" t="s">
        <v>228</v>
      </c>
      <c r="B388" s="7"/>
      <c r="C388" s="7"/>
      <c r="D388" s="7"/>
      <c r="E388" s="7"/>
      <c r="F388" s="7"/>
      <c r="G388" s="7"/>
      <c r="H388" s="7"/>
      <c r="I388" s="8"/>
    </row>
    <row r="389" spans="1:9" x14ac:dyDescent="0.2">
      <c r="A389" s="303" t="s">
        <v>227</v>
      </c>
      <c r="B389" s="304"/>
      <c r="C389" s="304"/>
      <c r="D389" s="304"/>
      <c r="E389" s="305"/>
      <c r="F389" s="9" t="s">
        <v>242</v>
      </c>
      <c r="G389" s="10" t="s">
        <v>243</v>
      </c>
      <c r="H389" s="10" t="s">
        <v>244</v>
      </c>
      <c r="I389" s="11" t="s">
        <v>245</v>
      </c>
    </row>
    <row r="390" spans="1:9" x14ac:dyDescent="0.2">
      <c r="A390" s="306" t="s">
        <v>246</v>
      </c>
      <c r="B390" s="307"/>
      <c r="C390" s="307"/>
      <c r="D390" s="307"/>
      <c r="E390" s="308"/>
      <c r="F390" s="12"/>
      <c r="G390" s="14"/>
      <c r="H390" s="15"/>
      <c r="I390" s="13">
        <v>3568.9599999999919</v>
      </c>
    </row>
    <row r="391" spans="1:9" x14ac:dyDescent="0.2">
      <c r="A391" s="306"/>
      <c r="B391" s="307"/>
      <c r="C391" s="307"/>
      <c r="D391" s="307"/>
      <c r="E391" s="308"/>
      <c r="F391" s="12"/>
      <c r="G391" s="14"/>
      <c r="H391" s="15"/>
      <c r="I391" s="13"/>
    </row>
    <row r="392" spans="1:9" ht="13.5" thickBot="1" x14ac:dyDescent="0.25">
      <c r="A392" s="306"/>
      <c r="B392" s="307"/>
      <c r="C392" s="307"/>
      <c r="D392" s="307"/>
      <c r="E392" s="308"/>
      <c r="F392" s="12"/>
      <c r="G392" s="14"/>
      <c r="H392" s="15"/>
      <c r="I392" s="13"/>
    </row>
    <row r="393" spans="1:9" ht="13.5" thickBot="1" x14ac:dyDescent="0.25">
      <c r="A393" s="2"/>
      <c r="B393" s="3"/>
      <c r="C393" s="3"/>
      <c r="D393" s="3"/>
      <c r="E393" s="3"/>
      <c r="F393" s="3"/>
      <c r="G393" s="16"/>
      <c r="H393" s="17" t="s">
        <v>247</v>
      </c>
      <c r="I393" s="18">
        <f>SUM(I390:I390)</f>
        <v>3568.9599999999919</v>
      </c>
    </row>
    <row r="394" spans="1:9" ht="13.5" thickBot="1" x14ac:dyDescent="0.25">
      <c r="A394" s="2" t="s">
        <v>248</v>
      </c>
      <c r="B394" s="3"/>
      <c r="C394" s="3"/>
      <c r="D394" s="3"/>
      <c r="E394" s="3"/>
      <c r="F394" s="3"/>
      <c r="G394" s="16"/>
      <c r="H394" s="16"/>
      <c r="I394" s="19"/>
    </row>
    <row r="395" spans="1:9" x14ac:dyDescent="0.2">
      <c r="A395" s="303" t="s">
        <v>227</v>
      </c>
      <c r="B395" s="304"/>
      <c r="C395" s="304"/>
      <c r="D395" s="304"/>
      <c r="E395" s="305"/>
      <c r="F395" s="9" t="s">
        <v>249</v>
      </c>
      <c r="G395" s="20" t="s">
        <v>250</v>
      </c>
      <c r="H395" s="20" t="s">
        <v>251</v>
      </c>
      <c r="I395" s="11" t="s">
        <v>245</v>
      </c>
    </row>
    <row r="396" spans="1:9" x14ac:dyDescent="0.2">
      <c r="A396" s="306"/>
      <c r="B396" s="307"/>
      <c r="C396" s="307"/>
      <c r="D396" s="307"/>
      <c r="E396" s="308"/>
      <c r="F396" s="21"/>
      <c r="G396" s="14"/>
      <c r="H396" s="14"/>
      <c r="I396" s="22">
        <f>+H396*G396</f>
        <v>0</v>
      </c>
    </row>
    <row r="397" spans="1:9" x14ac:dyDescent="0.2">
      <c r="A397" s="23"/>
      <c r="B397" s="24"/>
      <c r="C397" s="24"/>
      <c r="D397" s="24"/>
      <c r="E397" s="25"/>
      <c r="F397" s="21"/>
      <c r="G397" s="14"/>
      <c r="H397" s="14"/>
      <c r="I397" s="22"/>
    </row>
    <row r="398" spans="1:9" x14ac:dyDescent="0.2">
      <c r="A398" s="23"/>
      <c r="B398" s="24"/>
      <c r="C398" s="24"/>
      <c r="D398" s="24"/>
      <c r="E398" s="25"/>
      <c r="F398" s="21"/>
      <c r="G398" s="14"/>
      <c r="H398" s="14"/>
      <c r="I398" s="22"/>
    </row>
    <row r="399" spans="1:9" x14ac:dyDescent="0.2">
      <c r="A399" s="306"/>
      <c r="B399" s="307"/>
      <c r="C399" s="307"/>
      <c r="D399" s="307"/>
      <c r="E399" s="308"/>
      <c r="F399" s="21"/>
      <c r="G399" s="14"/>
      <c r="H399" s="14"/>
      <c r="I399" s="22"/>
    </row>
    <row r="400" spans="1:9" x14ac:dyDescent="0.2">
      <c r="A400" s="306"/>
      <c r="B400" s="307"/>
      <c r="C400" s="307"/>
      <c r="D400" s="307"/>
      <c r="E400" s="308"/>
      <c r="F400" s="21"/>
      <c r="G400" s="14"/>
      <c r="H400" s="14"/>
      <c r="I400" s="22"/>
    </row>
    <row r="401" spans="1:10" ht="13.5" thickBot="1" x14ac:dyDescent="0.25">
      <c r="A401" s="2"/>
      <c r="B401" s="3"/>
      <c r="C401" s="3"/>
      <c r="D401" s="3"/>
      <c r="E401" s="3"/>
      <c r="F401" s="3"/>
      <c r="G401" s="16"/>
      <c r="H401" s="17" t="s">
        <v>247</v>
      </c>
      <c r="I401" s="26">
        <f>SUM(I396:I396)</f>
        <v>0</v>
      </c>
    </row>
    <row r="402" spans="1:10" ht="13.5" thickBot="1" x14ac:dyDescent="0.25">
      <c r="A402" s="2" t="s">
        <v>229</v>
      </c>
      <c r="B402" s="3"/>
      <c r="C402" s="3"/>
      <c r="D402" s="3"/>
      <c r="E402" s="3"/>
      <c r="F402" s="3"/>
      <c r="G402" s="3"/>
      <c r="H402" s="3"/>
      <c r="I402" s="19"/>
    </row>
    <row r="403" spans="1:10" x14ac:dyDescent="0.2">
      <c r="A403" s="303" t="s">
        <v>230</v>
      </c>
      <c r="B403" s="304"/>
      <c r="C403" s="304"/>
      <c r="D403" s="305"/>
      <c r="E403" s="27" t="s">
        <v>252</v>
      </c>
      <c r="F403" s="10" t="s">
        <v>253</v>
      </c>
      <c r="G403" s="10" t="s">
        <v>254</v>
      </c>
      <c r="H403" s="10" t="s">
        <v>231</v>
      </c>
      <c r="I403" s="11" t="s">
        <v>245</v>
      </c>
    </row>
    <row r="404" spans="1:10" x14ac:dyDescent="0.2">
      <c r="A404" s="306"/>
      <c r="B404" s="307"/>
      <c r="C404" s="307"/>
      <c r="D404" s="308"/>
      <c r="E404" s="28"/>
      <c r="F404" s="28"/>
      <c r="G404" s="28"/>
      <c r="H404" s="28"/>
      <c r="I404" s="22"/>
    </row>
    <row r="405" spans="1:10" ht="13.5" thickBot="1" x14ac:dyDescent="0.25">
      <c r="A405" s="309"/>
      <c r="B405" s="310"/>
      <c r="C405" s="310"/>
      <c r="D405" s="311"/>
      <c r="E405" s="29"/>
      <c r="F405" s="29"/>
      <c r="G405" s="29"/>
      <c r="H405" s="29"/>
      <c r="I405" s="22"/>
    </row>
    <row r="406" spans="1:10" ht="13.5" thickBot="1" x14ac:dyDescent="0.25">
      <c r="A406" s="2"/>
      <c r="B406" s="3"/>
      <c r="C406" s="3"/>
      <c r="D406" s="3"/>
      <c r="E406" s="3"/>
      <c r="F406" s="3"/>
      <c r="G406" s="3"/>
      <c r="H406" s="17" t="s">
        <v>247</v>
      </c>
      <c r="I406" s="31">
        <f>SUM(I404:I405)</f>
        <v>0</v>
      </c>
    </row>
    <row r="407" spans="1:10" ht="13.5" thickBot="1" x14ac:dyDescent="0.25">
      <c r="A407" s="2" t="s">
        <v>232</v>
      </c>
      <c r="B407" s="3"/>
      <c r="C407" s="3"/>
      <c r="D407" s="3"/>
      <c r="E407" s="3"/>
      <c r="F407" s="3"/>
      <c r="G407" s="3"/>
      <c r="H407" s="3"/>
      <c r="I407" s="19"/>
    </row>
    <row r="408" spans="1:10" x14ac:dyDescent="0.2">
      <c r="A408" s="303" t="s">
        <v>255</v>
      </c>
      <c r="B408" s="304"/>
      <c r="C408" s="304"/>
      <c r="D408" s="304"/>
      <c r="E408" s="10"/>
      <c r="F408" s="328" t="s">
        <v>256</v>
      </c>
      <c r="G408" s="329"/>
      <c r="H408" s="32" t="s">
        <v>244</v>
      </c>
      <c r="I408" s="33" t="s">
        <v>245</v>
      </c>
    </row>
    <row r="409" spans="1:10" x14ac:dyDescent="0.2">
      <c r="A409" s="301" t="str">
        <f>CUADRILLAS!B14</f>
        <v>CUADRILLA 1</v>
      </c>
      <c r="B409" s="302"/>
      <c r="C409" s="302"/>
      <c r="D409" s="302"/>
      <c r="E409" s="330"/>
      <c r="F409" s="299">
        <f>CUADRILLAS!C14</f>
        <v>137600</v>
      </c>
      <c r="G409" s="300"/>
      <c r="H409" s="15">
        <v>0.5</v>
      </c>
      <c r="I409" s="22">
        <f>F409/H409</f>
        <v>275200</v>
      </c>
    </row>
    <row r="410" spans="1:10" ht="13.5" thickBot="1" x14ac:dyDescent="0.25">
      <c r="A410" s="301"/>
      <c r="B410" s="302"/>
      <c r="C410" s="302"/>
      <c r="D410" s="302"/>
      <c r="E410" s="14"/>
      <c r="F410" s="299"/>
      <c r="G410" s="300"/>
      <c r="H410" s="14"/>
      <c r="I410" s="22"/>
    </row>
    <row r="411" spans="1:10" ht="13.5" thickBot="1" x14ac:dyDescent="0.25">
      <c r="A411" s="2"/>
      <c r="B411" s="3"/>
      <c r="C411" s="3"/>
      <c r="D411" s="3"/>
      <c r="E411" s="16"/>
      <c r="F411" s="34"/>
      <c r="G411" s="16"/>
      <c r="H411" s="17" t="s">
        <v>247</v>
      </c>
      <c r="I411" s="31">
        <f>SUM(I409:I410)</f>
        <v>275200</v>
      </c>
    </row>
    <row r="412" spans="1:10" ht="13.5" thickBot="1" x14ac:dyDescent="0.25">
      <c r="A412" s="2"/>
      <c r="B412" s="3"/>
      <c r="C412" s="3"/>
      <c r="D412" s="3"/>
      <c r="E412" s="16"/>
      <c r="F412" s="35" t="s">
        <v>257</v>
      </c>
      <c r="G412" s="3"/>
      <c r="H412" s="36"/>
      <c r="I412" s="31">
        <f>+I411+I406+I401+I393</f>
        <v>278768.95999999996</v>
      </c>
    </row>
    <row r="413" spans="1:10" ht="13.5" thickBot="1" x14ac:dyDescent="0.25">
      <c r="A413" s="2" t="s">
        <v>233</v>
      </c>
      <c r="B413" s="3"/>
      <c r="C413" s="3"/>
      <c r="D413" s="3"/>
      <c r="E413" s="16"/>
      <c r="F413" s="16"/>
      <c r="G413" s="16"/>
      <c r="H413" s="16"/>
      <c r="I413" s="19"/>
      <c r="J413" s="38"/>
    </row>
    <row r="414" spans="1:10" x14ac:dyDescent="0.2">
      <c r="A414" s="303" t="s">
        <v>227</v>
      </c>
      <c r="B414" s="304"/>
      <c r="C414" s="304"/>
      <c r="D414" s="304"/>
      <c r="E414" s="304"/>
      <c r="F414" s="304"/>
      <c r="G414" s="305"/>
      <c r="H414" s="39" t="s">
        <v>258</v>
      </c>
      <c r="I414" s="40" t="s">
        <v>259</v>
      </c>
    </row>
    <row r="415" spans="1:10" x14ac:dyDescent="0.2">
      <c r="A415" s="306" t="s">
        <v>260</v>
      </c>
      <c r="B415" s="307"/>
      <c r="C415" s="307"/>
      <c r="D415" s="307"/>
      <c r="E415" s="307"/>
      <c r="F415" s="307"/>
      <c r="G415" s="308"/>
      <c r="H415" s="41"/>
      <c r="I415" s="22">
        <f>I412*H415/100</f>
        <v>0</v>
      </c>
    </row>
    <row r="416" spans="1:10" x14ac:dyDescent="0.2">
      <c r="A416" s="306" t="s">
        <v>261</v>
      </c>
      <c r="B416" s="307"/>
      <c r="C416" s="307"/>
      <c r="D416" s="307"/>
      <c r="E416" s="307"/>
      <c r="F416" s="307"/>
      <c r="G416" s="308"/>
      <c r="H416" s="41"/>
      <c r="I416" s="22">
        <f>I412*H416/100</f>
        <v>0</v>
      </c>
    </row>
    <row r="417" spans="1:9" ht="13.5" thickBot="1" x14ac:dyDescent="0.25">
      <c r="A417" s="309" t="s">
        <v>262</v>
      </c>
      <c r="B417" s="310"/>
      <c r="C417" s="310"/>
      <c r="D417" s="310"/>
      <c r="E417" s="310"/>
      <c r="F417" s="310"/>
      <c r="G417" s="311"/>
      <c r="H417" s="42"/>
      <c r="I417" s="22">
        <f>I412*H417/100</f>
        <v>0</v>
      </c>
    </row>
    <row r="418" spans="1:9" ht="13.5" thickBot="1" x14ac:dyDescent="0.25">
      <c r="A418" s="2"/>
      <c r="B418" s="3"/>
      <c r="C418" s="3"/>
      <c r="D418" s="3"/>
      <c r="E418" s="16"/>
      <c r="F418" s="16"/>
      <c r="G418" s="16"/>
      <c r="H418" s="17" t="s">
        <v>247</v>
      </c>
      <c r="I418" s="31">
        <f>SUM(I415:I417)</f>
        <v>0</v>
      </c>
    </row>
    <row r="419" spans="1:9" ht="13.5" thickBot="1" x14ac:dyDescent="0.25">
      <c r="A419" s="2"/>
      <c r="B419" s="3"/>
      <c r="C419" s="3"/>
      <c r="D419" s="3"/>
      <c r="E419" s="16"/>
      <c r="F419" s="16"/>
      <c r="G419" s="16"/>
      <c r="H419" s="16"/>
      <c r="I419" s="19"/>
    </row>
    <row r="420" spans="1:9" ht="13.5" thickBot="1" x14ac:dyDescent="0.25">
      <c r="A420" s="6"/>
      <c r="B420" s="7"/>
      <c r="C420" s="7"/>
      <c r="D420" s="7"/>
      <c r="E420" s="43"/>
      <c r="F420" s="44"/>
      <c r="G420" s="45"/>
      <c r="H420" s="45" t="s">
        <v>263</v>
      </c>
      <c r="I420" s="46">
        <f>I412+I418</f>
        <v>278768.95999999996</v>
      </c>
    </row>
    <row r="421" spans="1:9" ht="13.5" thickBot="1" x14ac:dyDescent="0.25"/>
    <row r="422" spans="1:9" x14ac:dyDescent="0.2">
      <c r="A422" s="312" t="s">
        <v>236</v>
      </c>
      <c r="B422" s="313"/>
      <c r="C422" s="313"/>
      <c r="D422" s="313"/>
      <c r="E422" s="314"/>
      <c r="F422" s="312" t="s">
        <v>237</v>
      </c>
      <c r="G422" s="313"/>
      <c r="H422" s="313"/>
      <c r="I422" s="314"/>
    </row>
    <row r="423" spans="1:9" x14ac:dyDescent="0.2">
      <c r="A423" s="315"/>
      <c r="B423" s="316"/>
      <c r="C423" s="316"/>
      <c r="D423" s="316"/>
      <c r="E423" s="317"/>
      <c r="F423" s="315"/>
      <c r="G423" s="316"/>
      <c r="H423" s="316"/>
      <c r="I423" s="317"/>
    </row>
    <row r="424" spans="1:9" ht="13.5" thickBot="1" x14ac:dyDescent="0.25">
      <c r="A424" s="318"/>
      <c r="B424" s="319"/>
      <c r="C424" s="319"/>
      <c r="D424" s="319"/>
      <c r="E424" s="320"/>
      <c r="F424" s="318"/>
      <c r="G424" s="319"/>
      <c r="H424" s="319"/>
      <c r="I424" s="320"/>
    </row>
    <row r="425" spans="1:9" x14ac:dyDescent="0.2">
      <c r="A425" s="2" t="s">
        <v>238</v>
      </c>
      <c r="B425" s="321" t="str">
        <f>Presupuesto!A5</f>
        <v>MEJORAMIENTO Y ADECUACIÓN PARA LA RECUPERACIÓN URBANÍSTICA DEL PARQUE PRINCIPAL DEL CORREGIMIENTO DE PUERTO CLAVER, ZONA URBANA DEL MUNICIPIO DE EL BAGRE-ANTIOQUIA</v>
      </c>
      <c r="C425" s="321"/>
      <c r="D425" s="321"/>
      <c r="E425" s="321"/>
      <c r="F425" s="321"/>
      <c r="G425" s="321"/>
      <c r="H425" s="321"/>
      <c r="I425" s="322"/>
    </row>
    <row r="426" spans="1:9" x14ac:dyDescent="0.2">
      <c r="A426" s="2" t="s">
        <v>239</v>
      </c>
      <c r="B426" s="323"/>
      <c r="C426" s="323"/>
      <c r="D426" s="323"/>
      <c r="E426" s="323"/>
      <c r="F426" s="323"/>
      <c r="G426" s="323"/>
      <c r="H426" s="323"/>
      <c r="I426" s="324"/>
    </row>
    <row r="427" spans="1:9" x14ac:dyDescent="0.2">
      <c r="A427" s="2" t="s">
        <v>240</v>
      </c>
      <c r="B427" s="323" t="e">
        <f>Presupuesto!#REF!</f>
        <v>#REF!</v>
      </c>
      <c r="C427" s="323"/>
      <c r="D427" s="323"/>
      <c r="E427" s="323"/>
      <c r="F427" s="323"/>
      <c r="G427" s="323"/>
      <c r="H427" s="323"/>
      <c r="I427" s="324"/>
    </row>
    <row r="428" spans="1:9" x14ac:dyDescent="0.2">
      <c r="A428" s="2" t="e">
        <f>Presupuesto!#REF!</f>
        <v>#REF!</v>
      </c>
      <c r="B428" s="323"/>
      <c r="C428" s="323"/>
      <c r="D428" s="323"/>
      <c r="E428" s="323"/>
      <c r="F428" s="323"/>
      <c r="G428" s="323"/>
      <c r="H428" s="323"/>
      <c r="I428" s="324"/>
    </row>
    <row r="429" spans="1:9" x14ac:dyDescent="0.2">
      <c r="A429" s="2" t="s">
        <v>235</v>
      </c>
      <c r="B429" s="3"/>
      <c r="C429" s="3"/>
      <c r="D429" s="3"/>
      <c r="E429" s="3"/>
      <c r="F429" s="3"/>
      <c r="G429" s="3"/>
      <c r="H429" s="4" t="s">
        <v>241</v>
      </c>
      <c r="I429" s="5" t="e">
        <f>Presupuesto!#REF!</f>
        <v>#REF!</v>
      </c>
    </row>
    <row r="430" spans="1:9" ht="13.5" thickBot="1" x14ac:dyDescent="0.25">
      <c r="A430" s="6" t="s">
        <v>228</v>
      </c>
      <c r="B430" s="7"/>
      <c r="C430" s="7"/>
      <c r="D430" s="7"/>
      <c r="E430" s="7"/>
      <c r="F430" s="7"/>
      <c r="G430" s="7"/>
      <c r="H430" s="7"/>
      <c r="I430" s="8"/>
    </row>
    <row r="431" spans="1:9" x14ac:dyDescent="0.2">
      <c r="A431" s="303" t="s">
        <v>227</v>
      </c>
      <c r="B431" s="304"/>
      <c r="C431" s="304"/>
      <c r="D431" s="304"/>
      <c r="E431" s="305"/>
      <c r="F431" s="9" t="s">
        <v>242</v>
      </c>
      <c r="G431" s="10" t="s">
        <v>243</v>
      </c>
      <c r="H431" s="10" t="s">
        <v>244</v>
      </c>
      <c r="I431" s="11" t="s">
        <v>245</v>
      </c>
    </row>
    <row r="432" spans="1:9" x14ac:dyDescent="0.2">
      <c r="A432" s="306" t="s">
        <v>246</v>
      </c>
      <c r="B432" s="307"/>
      <c r="C432" s="307"/>
      <c r="D432" s="307"/>
      <c r="E432" s="308"/>
      <c r="F432" s="12"/>
      <c r="G432" s="14"/>
      <c r="H432" s="15"/>
      <c r="I432" s="13">
        <v>1406.8800000008196</v>
      </c>
    </row>
    <row r="433" spans="1:9" x14ac:dyDescent="0.2">
      <c r="A433" s="306"/>
      <c r="B433" s="307"/>
      <c r="C433" s="307"/>
      <c r="D433" s="307"/>
      <c r="E433" s="308"/>
      <c r="F433" s="12"/>
      <c r="G433" s="14"/>
      <c r="H433" s="15"/>
      <c r="I433" s="13"/>
    </row>
    <row r="434" spans="1:9" ht="13.5" thickBot="1" x14ac:dyDescent="0.25">
      <c r="A434" s="306"/>
      <c r="B434" s="307"/>
      <c r="C434" s="307"/>
      <c r="D434" s="307"/>
      <c r="E434" s="308"/>
      <c r="F434" s="12"/>
      <c r="G434" s="14"/>
      <c r="H434" s="15"/>
      <c r="I434" s="13"/>
    </row>
    <row r="435" spans="1:9" ht="13.5" thickBot="1" x14ac:dyDescent="0.25">
      <c r="A435" s="2"/>
      <c r="B435" s="3"/>
      <c r="C435" s="3"/>
      <c r="D435" s="3"/>
      <c r="E435" s="3"/>
      <c r="F435" s="3"/>
      <c r="G435" s="16"/>
      <c r="H435" s="17" t="s">
        <v>247</v>
      </c>
      <c r="I435" s="18">
        <f>SUM(I432:I432)</f>
        <v>1406.8800000008196</v>
      </c>
    </row>
    <row r="436" spans="1:9" ht="13.5" thickBot="1" x14ac:dyDescent="0.25">
      <c r="A436" s="2" t="s">
        <v>248</v>
      </c>
      <c r="B436" s="3"/>
      <c r="C436" s="3"/>
      <c r="D436" s="3"/>
      <c r="E436" s="3"/>
      <c r="F436" s="3"/>
      <c r="G436" s="16"/>
      <c r="H436" s="16"/>
      <c r="I436" s="19"/>
    </row>
    <row r="437" spans="1:9" x14ac:dyDescent="0.2">
      <c r="A437" s="303" t="s">
        <v>227</v>
      </c>
      <c r="B437" s="304"/>
      <c r="C437" s="304"/>
      <c r="D437" s="304"/>
      <c r="E437" s="305"/>
      <c r="F437" s="9" t="s">
        <v>249</v>
      </c>
      <c r="G437" s="20" t="s">
        <v>250</v>
      </c>
      <c r="H437" s="20" t="s">
        <v>251</v>
      </c>
      <c r="I437" s="11" t="s">
        <v>245</v>
      </c>
    </row>
    <row r="438" spans="1:9" x14ac:dyDescent="0.2">
      <c r="A438" s="306" t="s">
        <v>408</v>
      </c>
      <c r="B438" s="307"/>
      <c r="C438" s="307"/>
      <c r="D438" s="307"/>
      <c r="E438" s="308"/>
      <c r="F438" s="21" t="s">
        <v>226</v>
      </c>
      <c r="G438" s="14">
        <v>10964000</v>
      </c>
      <c r="H438" s="14">
        <v>1</v>
      </c>
      <c r="I438" s="22">
        <f>+H438*G438</f>
        <v>10964000</v>
      </c>
    </row>
    <row r="439" spans="1:9" x14ac:dyDescent="0.2">
      <c r="A439" s="23"/>
      <c r="B439" s="24"/>
      <c r="C439" s="24"/>
      <c r="D439" s="24"/>
      <c r="E439" s="25"/>
      <c r="F439" s="21"/>
      <c r="G439" s="14"/>
      <c r="H439" s="14"/>
      <c r="I439" s="22"/>
    </row>
    <row r="440" spans="1:9" x14ac:dyDescent="0.2">
      <c r="A440" s="23"/>
      <c r="B440" s="24"/>
      <c r="C440" s="24"/>
      <c r="D440" s="24"/>
      <c r="E440" s="25"/>
      <c r="F440" s="21"/>
      <c r="G440" s="14"/>
      <c r="H440" s="14"/>
      <c r="I440" s="22"/>
    </row>
    <row r="441" spans="1:9" x14ac:dyDescent="0.2">
      <c r="A441" s="306"/>
      <c r="B441" s="307"/>
      <c r="C441" s="307"/>
      <c r="D441" s="307"/>
      <c r="E441" s="308"/>
      <c r="F441" s="21"/>
      <c r="G441" s="14"/>
      <c r="H441" s="14"/>
      <c r="I441" s="22"/>
    </row>
    <row r="442" spans="1:9" x14ac:dyDescent="0.2">
      <c r="A442" s="306"/>
      <c r="B442" s="307"/>
      <c r="C442" s="307"/>
      <c r="D442" s="307"/>
      <c r="E442" s="308"/>
      <c r="F442" s="21"/>
      <c r="G442" s="14"/>
      <c r="H442" s="14"/>
      <c r="I442" s="22"/>
    </row>
    <row r="443" spans="1:9" ht="13.5" thickBot="1" x14ac:dyDescent="0.25">
      <c r="A443" s="2"/>
      <c r="B443" s="3"/>
      <c r="C443" s="3"/>
      <c r="D443" s="3"/>
      <c r="E443" s="3"/>
      <c r="F443" s="3"/>
      <c r="G443" s="16"/>
      <c r="H443" s="17" t="s">
        <v>247</v>
      </c>
      <c r="I443" s="26">
        <f>SUM(I438:I438)</f>
        <v>10964000</v>
      </c>
    </row>
    <row r="444" spans="1:9" ht="13.5" thickBot="1" x14ac:dyDescent="0.25">
      <c r="A444" s="2" t="s">
        <v>229</v>
      </c>
      <c r="B444" s="3"/>
      <c r="C444" s="3"/>
      <c r="D444" s="3"/>
      <c r="E444" s="3"/>
      <c r="F444" s="3"/>
      <c r="G444" s="3"/>
      <c r="H444" s="3"/>
      <c r="I444" s="19"/>
    </row>
    <row r="445" spans="1:9" x14ac:dyDescent="0.2">
      <c r="A445" s="303" t="s">
        <v>230</v>
      </c>
      <c r="B445" s="304"/>
      <c r="C445" s="304"/>
      <c r="D445" s="305"/>
      <c r="E445" s="27" t="s">
        <v>252</v>
      </c>
      <c r="F445" s="10" t="s">
        <v>253</v>
      </c>
      <c r="G445" s="10" t="s">
        <v>254</v>
      </c>
      <c r="H445" s="10" t="s">
        <v>231</v>
      </c>
      <c r="I445" s="11" t="s">
        <v>245</v>
      </c>
    </row>
    <row r="446" spans="1:9" x14ac:dyDescent="0.2">
      <c r="A446" s="306"/>
      <c r="B446" s="307"/>
      <c r="C446" s="307"/>
      <c r="D446" s="308"/>
      <c r="E446" s="28"/>
      <c r="F446" s="28"/>
      <c r="G446" s="28"/>
      <c r="H446" s="28"/>
      <c r="I446" s="22"/>
    </row>
    <row r="447" spans="1:9" ht="13.5" thickBot="1" x14ac:dyDescent="0.25">
      <c r="A447" s="325"/>
      <c r="B447" s="326"/>
      <c r="C447" s="326"/>
      <c r="D447" s="327"/>
      <c r="E447" s="29"/>
      <c r="F447" s="29"/>
      <c r="G447" s="29"/>
      <c r="H447" s="29"/>
      <c r="I447" s="30"/>
    </row>
    <row r="448" spans="1:9" ht="13.5" thickBot="1" x14ac:dyDescent="0.25">
      <c r="A448" s="2"/>
      <c r="B448" s="3"/>
      <c r="C448" s="3"/>
      <c r="D448" s="3"/>
      <c r="E448" s="3"/>
      <c r="F448" s="3"/>
      <c r="G448" s="3"/>
      <c r="H448" s="17" t="s">
        <v>247</v>
      </c>
      <c r="I448" s="31"/>
    </row>
    <row r="449" spans="1:10" ht="13.5" thickBot="1" x14ac:dyDescent="0.25">
      <c r="A449" s="2" t="s">
        <v>232</v>
      </c>
      <c r="B449" s="3"/>
      <c r="C449" s="3"/>
      <c r="D449" s="3"/>
      <c r="E449" s="3"/>
      <c r="F449" s="3"/>
      <c r="G449" s="3"/>
      <c r="H449" s="3"/>
      <c r="I449" s="19"/>
    </row>
    <row r="450" spans="1:10" x14ac:dyDescent="0.2">
      <c r="A450" s="303" t="s">
        <v>255</v>
      </c>
      <c r="B450" s="304"/>
      <c r="C450" s="304"/>
      <c r="D450" s="304"/>
      <c r="E450" s="10"/>
      <c r="F450" s="328" t="s">
        <v>256</v>
      </c>
      <c r="G450" s="329"/>
      <c r="H450" s="32" t="s">
        <v>244</v>
      </c>
      <c r="I450" s="33" t="s">
        <v>245</v>
      </c>
    </row>
    <row r="451" spans="1:10" x14ac:dyDescent="0.2">
      <c r="A451" s="301" t="str">
        <f>CUADRILLAS!B16</f>
        <v>CUADRILLA 3</v>
      </c>
      <c r="B451" s="302"/>
      <c r="C451" s="302"/>
      <c r="D451" s="302"/>
      <c r="E451" s="330"/>
      <c r="F451" s="299">
        <f>CUADRILLAS!C16</f>
        <v>344000</v>
      </c>
      <c r="G451" s="300"/>
      <c r="H451" s="15">
        <v>0.25</v>
      </c>
      <c r="I451" s="22">
        <f>F451/H451</f>
        <v>1376000</v>
      </c>
    </row>
    <row r="452" spans="1:10" ht="13.5" thickBot="1" x14ac:dyDescent="0.25">
      <c r="A452" s="301"/>
      <c r="B452" s="302"/>
      <c r="C452" s="302"/>
      <c r="D452" s="302"/>
      <c r="E452" s="14"/>
      <c r="F452" s="299"/>
      <c r="G452" s="300"/>
      <c r="H452" s="14"/>
      <c r="I452" s="22"/>
    </row>
    <row r="453" spans="1:10" ht="13.5" thickBot="1" x14ac:dyDescent="0.25">
      <c r="A453" s="2"/>
      <c r="B453" s="3"/>
      <c r="C453" s="3"/>
      <c r="D453" s="3"/>
      <c r="E453" s="16"/>
      <c r="F453" s="34"/>
      <c r="G453" s="16"/>
      <c r="H453" s="17" t="s">
        <v>247</v>
      </c>
      <c r="I453" s="31">
        <f>SUM(I451:I452)</f>
        <v>1376000</v>
      </c>
    </row>
    <row r="454" spans="1:10" ht="13.5" thickBot="1" x14ac:dyDescent="0.25">
      <c r="A454" s="2"/>
      <c r="B454" s="3"/>
      <c r="C454" s="3"/>
      <c r="D454" s="3"/>
      <c r="E454" s="16"/>
      <c r="F454" s="35" t="s">
        <v>257</v>
      </c>
      <c r="G454" s="3"/>
      <c r="H454" s="36"/>
      <c r="I454" s="31">
        <f>+I453+I448+I443+I435</f>
        <v>12341406.880000001</v>
      </c>
    </row>
    <row r="455" spans="1:10" ht="13.5" thickBot="1" x14ac:dyDescent="0.25">
      <c r="A455" s="2" t="s">
        <v>233</v>
      </c>
      <c r="B455" s="3"/>
      <c r="C455" s="3"/>
      <c r="D455" s="3"/>
      <c r="E455" s="16"/>
      <c r="F455" s="16"/>
      <c r="G455" s="16"/>
      <c r="H455" s="16"/>
      <c r="I455" s="19"/>
      <c r="J455" s="38"/>
    </row>
    <row r="456" spans="1:10" x14ac:dyDescent="0.2">
      <c r="A456" s="303" t="s">
        <v>227</v>
      </c>
      <c r="B456" s="304"/>
      <c r="C456" s="304"/>
      <c r="D456" s="304"/>
      <c r="E456" s="304"/>
      <c r="F456" s="304"/>
      <c r="G456" s="305"/>
      <c r="H456" s="39" t="s">
        <v>258</v>
      </c>
      <c r="I456" s="40" t="s">
        <v>259</v>
      </c>
    </row>
    <row r="457" spans="1:10" x14ac:dyDescent="0.2">
      <c r="A457" s="306" t="s">
        <v>260</v>
      </c>
      <c r="B457" s="307"/>
      <c r="C457" s="307"/>
      <c r="D457" s="307"/>
      <c r="E457" s="307"/>
      <c r="F457" s="307"/>
      <c r="G457" s="308"/>
      <c r="H457" s="41"/>
      <c r="I457" s="22">
        <f>I454*H457/100</f>
        <v>0</v>
      </c>
    </row>
    <row r="458" spans="1:10" x14ac:dyDescent="0.2">
      <c r="A458" s="306" t="s">
        <v>261</v>
      </c>
      <c r="B458" s="307"/>
      <c r="C458" s="307"/>
      <c r="D458" s="307"/>
      <c r="E458" s="307"/>
      <c r="F458" s="307"/>
      <c r="G458" s="308"/>
      <c r="H458" s="41"/>
      <c r="I458" s="22">
        <f>I454*H458/100</f>
        <v>0</v>
      </c>
    </row>
    <row r="459" spans="1:10" ht="13.5" thickBot="1" x14ac:dyDescent="0.25">
      <c r="A459" s="309" t="s">
        <v>262</v>
      </c>
      <c r="B459" s="310"/>
      <c r="C459" s="310"/>
      <c r="D459" s="310"/>
      <c r="E459" s="310"/>
      <c r="F459" s="310"/>
      <c r="G459" s="311"/>
      <c r="H459" s="42"/>
      <c r="I459" s="22">
        <f>I454*H459/100</f>
        <v>0</v>
      </c>
    </row>
    <row r="460" spans="1:10" ht="13.5" thickBot="1" x14ac:dyDescent="0.25">
      <c r="A460" s="2"/>
      <c r="B460" s="3"/>
      <c r="C460" s="3"/>
      <c r="D460" s="3"/>
      <c r="E460" s="16"/>
      <c r="F460" s="16"/>
      <c r="G460" s="16"/>
      <c r="H460" s="17" t="s">
        <v>247</v>
      </c>
      <c r="I460" s="31">
        <f>SUM(I457:I459)</f>
        <v>0</v>
      </c>
    </row>
    <row r="461" spans="1:10" ht="13.5" thickBot="1" x14ac:dyDescent="0.25">
      <c r="A461" s="2"/>
      <c r="B461" s="3"/>
      <c r="C461" s="3"/>
      <c r="D461" s="3"/>
      <c r="E461" s="16"/>
      <c r="F461" s="16"/>
      <c r="G461" s="16"/>
      <c r="H461" s="16"/>
      <c r="I461" s="19"/>
    </row>
    <row r="462" spans="1:10" ht="13.5" thickBot="1" x14ac:dyDescent="0.25">
      <c r="A462" s="6"/>
      <c r="B462" s="7"/>
      <c r="C462" s="7"/>
      <c r="D462" s="7"/>
      <c r="E462" s="43"/>
      <c r="F462" s="44"/>
      <c r="G462" s="45"/>
      <c r="H462" s="45" t="s">
        <v>263</v>
      </c>
      <c r="I462" s="46">
        <f>I454+I460</f>
        <v>12341406.880000001</v>
      </c>
    </row>
    <row r="463" spans="1:10" ht="13.5" thickBot="1" x14ac:dyDescent="0.25"/>
    <row r="464" spans="1:10" x14ac:dyDescent="0.2">
      <c r="A464" s="312" t="s">
        <v>236</v>
      </c>
      <c r="B464" s="313"/>
      <c r="C464" s="313"/>
      <c r="D464" s="313"/>
      <c r="E464" s="314"/>
      <c r="F464" s="312" t="s">
        <v>237</v>
      </c>
      <c r="G464" s="313"/>
      <c r="H464" s="313"/>
      <c r="I464" s="314"/>
    </row>
    <row r="465" spans="1:9" x14ac:dyDescent="0.2">
      <c r="A465" s="315"/>
      <c r="B465" s="316"/>
      <c r="C465" s="316"/>
      <c r="D465" s="316"/>
      <c r="E465" s="317"/>
      <c r="F465" s="315"/>
      <c r="G465" s="316"/>
      <c r="H465" s="316"/>
      <c r="I465" s="317"/>
    </row>
    <row r="466" spans="1:9" ht="13.5" thickBot="1" x14ac:dyDescent="0.25">
      <c r="A466" s="318"/>
      <c r="B466" s="319"/>
      <c r="C466" s="319"/>
      <c r="D466" s="319"/>
      <c r="E466" s="320"/>
      <c r="F466" s="318"/>
      <c r="G466" s="319"/>
      <c r="H466" s="319"/>
      <c r="I466" s="320"/>
    </row>
    <row r="467" spans="1:9" x14ac:dyDescent="0.2">
      <c r="A467" s="2" t="s">
        <v>238</v>
      </c>
      <c r="B467" s="321" t="str">
        <f>Presupuesto!A5</f>
        <v>MEJORAMIENTO Y ADECUACIÓN PARA LA RECUPERACIÓN URBANÍSTICA DEL PARQUE PRINCIPAL DEL CORREGIMIENTO DE PUERTO CLAVER, ZONA URBANA DEL MUNICIPIO DE EL BAGRE-ANTIOQUIA</v>
      </c>
      <c r="C467" s="321"/>
      <c r="D467" s="321"/>
      <c r="E467" s="321"/>
      <c r="F467" s="321"/>
      <c r="G467" s="321"/>
      <c r="H467" s="321"/>
      <c r="I467" s="322"/>
    </row>
    <row r="468" spans="1:9" ht="42" customHeight="1" x14ac:dyDescent="0.2">
      <c r="A468" s="2" t="s">
        <v>239</v>
      </c>
      <c r="B468" s="323"/>
      <c r="C468" s="323"/>
      <c r="D468" s="323"/>
      <c r="E468" s="323"/>
      <c r="F468" s="323"/>
      <c r="G468" s="323"/>
      <c r="H468" s="323"/>
      <c r="I468" s="324"/>
    </row>
    <row r="469" spans="1:9" x14ac:dyDescent="0.2">
      <c r="A469" s="2" t="s">
        <v>240</v>
      </c>
      <c r="B469" s="323" t="str">
        <f>Presupuesto!B12</f>
        <v>Mantenimiento y adecuacion de arquerias para cancha multiple, incluye pintura organización de malla existente y repocicion de cesta para juego de baloncesto</v>
      </c>
      <c r="C469" s="323"/>
      <c r="D469" s="323"/>
      <c r="E469" s="323"/>
      <c r="F469" s="323"/>
      <c r="G469" s="323"/>
      <c r="H469" s="323"/>
      <c r="I469" s="324"/>
    </row>
    <row r="470" spans="1:9" x14ac:dyDescent="0.2">
      <c r="A470" s="2">
        <f>Presupuesto!A12</f>
        <v>2.1</v>
      </c>
      <c r="B470" s="323"/>
      <c r="C470" s="323"/>
      <c r="D470" s="323"/>
      <c r="E470" s="323"/>
      <c r="F470" s="323"/>
      <c r="G470" s="323"/>
      <c r="H470" s="323"/>
      <c r="I470" s="324"/>
    </row>
    <row r="471" spans="1:9" x14ac:dyDescent="0.2">
      <c r="A471" s="2" t="s">
        <v>235</v>
      </c>
      <c r="B471" s="3"/>
      <c r="C471" s="3"/>
      <c r="D471" s="3"/>
      <c r="E471" s="3"/>
      <c r="F471" s="3"/>
      <c r="G471" s="3"/>
      <c r="H471" s="4" t="s">
        <v>241</v>
      </c>
      <c r="I471" s="5" t="str">
        <f>Presupuesto!C12</f>
        <v>und</v>
      </c>
    </row>
    <row r="472" spans="1:9" ht="13.5" thickBot="1" x14ac:dyDescent="0.25">
      <c r="A472" s="6" t="s">
        <v>228</v>
      </c>
      <c r="B472" s="7"/>
      <c r="C472" s="7"/>
      <c r="D472" s="7"/>
      <c r="E472" s="7"/>
      <c r="F472" s="7"/>
      <c r="G472" s="7"/>
      <c r="H472" s="7"/>
      <c r="I472" s="8"/>
    </row>
    <row r="473" spans="1:9" x14ac:dyDescent="0.2">
      <c r="A473" s="303" t="s">
        <v>227</v>
      </c>
      <c r="B473" s="304"/>
      <c r="C473" s="304"/>
      <c r="D473" s="304"/>
      <c r="E473" s="305"/>
      <c r="F473" s="9" t="s">
        <v>242</v>
      </c>
      <c r="G473" s="10" t="s">
        <v>243</v>
      </c>
      <c r="H473" s="10" t="s">
        <v>244</v>
      </c>
      <c r="I473" s="11" t="s">
        <v>245</v>
      </c>
    </row>
    <row r="474" spans="1:9" x14ac:dyDescent="0.2">
      <c r="A474" s="306" t="s">
        <v>246</v>
      </c>
      <c r="B474" s="307"/>
      <c r="C474" s="307"/>
      <c r="D474" s="307"/>
      <c r="E474" s="308"/>
      <c r="F474" s="12"/>
      <c r="G474" s="14"/>
      <c r="H474" s="15"/>
      <c r="I474" s="13">
        <v>618.61999999999534</v>
      </c>
    </row>
    <row r="475" spans="1:9" x14ac:dyDescent="0.2">
      <c r="A475" s="306"/>
      <c r="B475" s="307"/>
      <c r="C475" s="307"/>
      <c r="D475" s="307"/>
      <c r="E475" s="308"/>
      <c r="F475" s="12"/>
      <c r="G475" s="14"/>
      <c r="H475" s="15"/>
      <c r="I475" s="13"/>
    </row>
    <row r="476" spans="1:9" ht="13.5" thickBot="1" x14ac:dyDescent="0.25">
      <c r="A476" s="306"/>
      <c r="B476" s="307"/>
      <c r="C476" s="307"/>
      <c r="D476" s="307"/>
      <c r="E476" s="308"/>
      <c r="F476" s="12"/>
      <c r="G476" s="14"/>
      <c r="H476" s="15"/>
      <c r="I476" s="13"/>
    </row>
    <row r="477" spans="1:9" ht="13.5" thickBot="1" x14ac:dyDescent="0.25">
      <c r="A477" s="2"/>
      <c r="B477" s="3"/>
      <c r="C477" s="3"/>
      <c r="D477" s="3"/>
      <c r="E477" s="3"/>
      <c r="F477" s="3"/>
      <c r="G477" s="16"/>
      <c r="H477" s="17" t="s">
        <v>247</v>
      </c>
      <c r="I477" s="18">
        <f>SUM(I474:I474)</f>
        <v>618.61999999999534</v>
      </c>
    </row>
    <row r="478" spans="1:9" ht="13.5" thickBot="1" x14ac:dyDescent="0.25">
      <c r="A478" s="2" t="s">
        <v>248</v>
      </c>
      <c r="B478" s="3"/>
      <c r="C478" s="3"/>
      <c r="D478" s="3"/>
      <c r="E478" s="3"/>
      <c r="F478" s="3"/>
      <c r="G478" s="16"/>
      <c r="H478" s="16"/>
      <c r="I478" s="19"/>
    </row>
    <row r="479" spans="1:9" x14ac:dyDescent="0.2">
      <c r="A479" s="303" t="s">
        <v>227</v>
      </c>
      <c r="B479" s="304"/>
      <c r="C479" s="304"/>
      <c r="D479" s="304"/>
      <c r="E479" s="305"/>
      <c r="F479" s="9" t="s">
        <v>249</v>
      </c>
      <c r="G479" s="20" t="s">
        <v>250</v>
      </c>
      <c r="H479" s="20" t="s">
        <v>251</v>
      </c>
      <c r="I479" s="11" t="s">
        <v>245</v>
      </c>
    </row>
    <row r="480" spans="1:9" x14ac:dyDescent="0.2">
      <c r="A480" s="306" t="s">
        <v>424</v>
      </c>
      <c r="B480" s="307"/>
      <c r="C480" s="307"/>
      <c r="D480" s="307"/>
      <c r="E480" s="308"/>
      <c r="F480" s="21" t="s">
        <v>404</v>
      </c>
      <c r="G480" s="14">
        <v>89900</v>
      </c>
      <c r="H480" s="14">
        <v>0.25</v>
      </c>
      <c r="I480" s="22">
        <f>+H480*G480</f>
        <v>22475</v>
      </c>
    </row>
    <row r="481" spans="1:10" x14ac:dyDescent="0.2">
      <c r="A481" s="47" t="s">
        <v>425</v>
      </c>
      <c r="B481" s="24"/>
      <c r="C481" s="24"/>
      <c r="D481" s="24"/>
      <c r="E481" s="25"/>
      <c r="F481" s="21" t="s">
        <v>152</v>
      </c>
      <c r="G481" s="14">
        <v>19900</v>
      </c>
      <c r="H481" s="14">
        <v>1</v>
      </c>
      <c r="I481" s="22">
        <f>+H481*G481</f>
        <v>19900</v>
      </c>
    </row>
    <row r="482" spans="1:10" x14ac:dyDescent="0.2">
      <c r="A482" s="47" t="s">
        <v>426</v>
      </c>
      <c r="B482" s="24"/>
      <c r="C482" s="24"/>
      <c r="D482" s="24"/>
      <c r="E482" s="25"/>
      <c r="F482" s="21" t="s">
        <v>226</v>
      </c>
      <c r="G482" s="14">
        <v>320000</v>
      </c>
      <c r="H482" s="14">
        <v>1</v>
      </c>
      <c r="I482" s="22">
        <f>+H482*G482</f>
        <v>320000</v>
      </c>
    </row>
    <row r="483" spans="1:10" x14ac:dyDescent="0.2">
      <c r="A483" s="306"/>
      <c r="B483" s="307"/>
      <c r="C483" s="307"/>
      <c r="D483" s="307"/>
      <c r="E483" s="308"/>
      <c r="F483" s="21"/>
      <c r="G483" s="14"/>
      <c r="H483" s="14"/>
      <c r="I483" s="22"/>
    </row>
    <row r="484" spans="1:10" x14ac:dyDescent="0.2">
      <c r="A484" s="306"/>
      <c r="B484" s="307"/>
      <c r="C484" s="307"/>
      <c r="D484" s="307"/>
      <c r="E484" s="308"/>
      <c r="F484" s="21"/>
      <c r="G484" s="14"/>
      <c r="H484" s="14"/>
      <c r="I484" s="22"/>
    </row>
    <row r="485" spans="1:10" ht="13.5" thickBot="1" x14ac:dyDescent="0.25">
      <c r="A485" s="2"/>
      <c r="B485" s="3"/>
      <c r="C485" s="3"/>
      <c r="D485" s="3"/>
      <c r="E485" s="3"/>
      <c r="F485" s="3"/>
      <c r="G485" s="16"/>
      <c r="H485" s="17" t="s">
        <v>247</v>
      </c>
      <c r="I485" s="26">
        <f>SUM(I480:I482)</f>
        <v>362375</v>
      </c>
    </row>
    <row r="486" spans="1:10" ht="13.5" thickBot="1" x14ac:dyDescent="0.25">
      <c r="A486" s="2" t="s">
        <v>229</v>
      </c>
      <c r="B486" s="3"/>
      <c r="C486" s="3"/>
      <c r="D486" s="3"/>
      <c r="E486" s="3"/>
      <c r="F486" s="3"/>
      <c r="G486" s="3"/>
      <c r="H486" s="3"/>
      <c r="I486" s="19"/>
    </row>
    <row r="487" spans="1:10" x14ac:dyDescent="0.2">
      <c r="A487" s="303" t="s">
        <v>230</v>
      </c>
      <c r="B487" s="304"/>
      <c r="C487" s="304"/>
      <c r="D487" s="305"/>
      <c r="E487" s="27" t="s">
        <v>252</v>
      </c>
      <c r="F487" s="10" t="s">
        <v>253</v>
      </c>
      <c r="G487" s="10" t="s">
        <v>254</v>
      </c>
      <c r="H487" s="10" t="s">
        <v>231</v>
      </c>
      <c r="I487" s="11" t="s">
        <v>245</v>
      </c>
    </row>
    <row r="488" spans="1:10" x14ac:dyDescent="0.2">
      <c r="A488" s="306"/>
      <c r="B488" s="307"/>
      <c r="C488" s="307"/>
      <c r="D488" s="308"/>
      <c r="E488" s="28"/>
      <c r="F488" s="28"/>
      <c r="G488" s="28"/>
      <c r="H488" s="28"/>
      <c r="I488" s="22"/>
    </row>
    <row r="489" spans="1:10" ht="13.5" thickBot="1" x14ac:dyDescent="0.25">
      <c r="A489" s="325"/>
      <c r="B489" s="326"/>
      <c r="C489" s="326"/>
      <c r="D489" s="327"/>
      <c r="E489" s="29"/>
      <c r="F489" s="29"/>
      <c r="G489" s="29"/>
      <c r="H489" s="29"/>
      <c r="I489" s="30"/>
    </row>
    <row r="490" spans="1:10" ht="13.5" thickBot="1" x14ac:dyDescent="0.25">
      <c r="A490" s="2"/>
      <c r="B490" s="3"/>
      <c r="C490" s="3"/>
      <c r="D490" s="3"/>
      <c r="E490" s="3"/>
      <c r="F490" s="3"/>
      <c r="G490" s="3"/>
      <c r="H490" s="17" t="s">
        <v>247</v>
      </c>
      <c r="I490" s="31"/>
    </row>
    <row r="491" spans="1:10" ht="13.5" thickBot="1" x14ac:dyDescent="0.25">
      <c r="A491" s="2" t="s">
        <v>232</v>
      </c>
      <c r="B491" s="3"/>
      <c r="C491" s="3"/>
      <c r="D491" s="3"/>
      <c r="E491" s="3"/>
      <c r="F491" s="3"/>
      <c r="G491" s="3"/>
      <c r="H491" s="3"/>
      <c r="I491" s="19"/>
    </row>
    <row r="492" spans="1:10" x14ac:dyDescent="0.2">
      <c r="A492" s="303" t="s">
        <v>255</v>
      </c>
      <c r="B492" s="304"/>
      <c r="C492" s="304"/>
      <c r="D492" s="304"/>
      <c r="E492" s="10"/>
      <c r="F492" s="328" t="s">
        <v>256</v>
      </c>
      <c r="G492" s="329"/>
      <c r="H492" s="32" t="s">
        <v>244</v>
      </c>
      <c r="I492" s="33" t="s">
        <v>245</v>
      </c>
    </row>
    <row r="493" spans="1:10" x14ac:dyDescent="0.2">
      <c r="A493" s="301" t="str">
        <f>CUADRILLAS!B21</f>
        <v>CUADRILLA 8</v>
      </c>
      <c r="B493" s="302"/>
      <c r="C493" s="302"/>
      <c r="D493" s="302"/>
      <c r="E493" s="330"/>
      <c r="F493" s="299">
        <f>CUADRILLAS!C21</f>
        <v>309600</v>
      </c>
      <c r="G493" s="300"/>
      <c r="H493" s="15">
        <v>1.5</v>
      </c>
      <c r="I493" s="22">
        <f>F493/H493</f>
        <v>206400</v>
      </c>
    </row>
    <row r="494" spans="1:10" ht="13.5" thickBot="1" x14ac:dyDescent="0.25">
      <c r="A494" s="301"/>
      <c r="B494" s="302"/>
      <c r="C494" s="302"/>
      <c r="D494" s="302"/>
      <c r="E494" s="14"/>
      <c r="F494" s="299"/>
      <c r="G494" s="300"/>
      <c r="H494" s="14"/>
      <c r="I494" s="22"/>
    </row>
    <row r="495" spans="1:10" ht="13.5" thickBot="1" x14ac:dyDescent="0.25">
      <c r="A495" s="2"/>
      <c r="B495" s="3"/>
      <c r="C495" s="3"/>
      <c r="D495" s="3"/>
      <c r="E495" s="16"/>
      <c r="F495" s="34"/>
      <c r="G495" s="16"/>
      <c r="H495" s="17" t="s">
        <v>247</v>
      </c>
      <c r="I495" s="31">
        <f>SUM(I493:I494)</f>
        <v>206400</v>
      </c>
    </row>
    <row r="496" spans="1:10" ht="14.25" thickBot="1" x14ac:dyDescent="0.25">
      <c r="A496" s="2"/>
      <c r="B496" s="3"/>
      <c r="C496" s="3"/>
      <c r="D496" s="3"/>
      <c r="E496" s="16"/>
      <c r="F496" s="35" t="s">
        <v>257</v>
      </c>
      <c r="G496" s="3"/>
      <c r="H496" s="36"/>
      <c r="I496" s="31">
        <f>+I495+I490+I485+I477</f>
        <v>569393.62</v>
      </c>
      <c r="J496" s="37"/>
    </row>
    <row r="497" spans="1:10" ht="13.5" thickBot="1" x14ac:dyDescent="0.25">
      <c r="A497" s="2" t="s">
        <v>233</v>
      </c>
      <c r="B497" s="3"/>
      <c r="C497" s="3"/>
      <c r="D497" s="3"/>
      <c r="E497" s="16"/>
      <c r="F497" s="16"/>
      <c r="G497" s="16"/>
      <c r="H497" s="16"/>
      <c r="I497" s="19"/>
      <c r="J497" s="38"/>
    </row>
    <row r="498" spans="1:10" x14ac:dyDescent="0.2">
      <c r="A498" s="303" t="s">
        <v>227</v>
      </c>
      <c r="B498" s="304"/>
      <c r="C498" s="304"/>
      <c r="D498" s="304"/>
      <c r="E498" s="304"/>
      <c r="F498" s="304"/>
      <c r="G498" s="305"/>
      <c r="H498" s="39" t="s">
        <v>258</v>
      </c>
      <c r="I498" s="40" t="s">
        <v>259</v>
      </c>
    </row>
    <row r="499" spans="1:10" x14ac:dyDescent="0.2">
      <c r="A499" s="306" t="s">
        <v>260</v>
      </c>
      <c r="B499" s="307"/>
      <c r="C499" s="307"/>
      <c r="D499" s="307"/>
      <c r="E499" s="307"/>
      <c r="F499" s="307"/>
      <c r="G499" s="308"/>
      <c r="H499" s="41"/>
      <c r="I499" s="22">
        <f>I496*H499/100</f>
        <v>0</v>
      </c>
    </row>
    <row r="500" spans="1:10" x14ac:dyDescent="0.2">
      <c r="A500" s="306" t="s">
        <v>261</v>
      </c>
      <c r="B500" s="307"/>
      <c r="C500" s="307"/>
      <c r="D500" s="307"/>
      <c r="E500" s="307"/>
      <c r="F500" s="307"/>
      <c r="G500" s="308"/>
      <c r="H500" s="41"/>
      <c r="I500" s="22">
        <f>I496*H500/100</f>
        <v>0</v>
      </c>
    </row>
    <row r="501" spans="1:10" ht="13.5" thickBot="1" x14ac:dyDescent="0.25">
      <c r="A501" s="309" t="s">
        <v>262</v>
      </c>
      <c r="B501" s="310"/>
      <c r="C501" s="310"/>
      <c r="D501" s="310"/>
      <c r="E501" s="310"/>
      <c r="F501" s="310"/>
      <c r="G501" s="311"/>
      <c r="H501" s="42"/>
      <c r="I501" s="22">
        <f>I496*H501/100</f>
        <v>0</v>
      </c>
    </row>
    <row r="502" spans="1:10" ht="13.5" thickBot="1" x14ac:dyDescent="0.25">
      <c r="A502" s="2"/>
      <c r="B502" s="3"/>
      <c r="C502" s="3"/>
      <c r="D502" s="3"/>
      <c r="E502" s="16"/>
      <c r="F502" s="16"/>
      <c r="G502" s="16"/>
      <c r="H502" s="17" t="s">
        <v>247</v>
      </c>
      <c r="I502" s="31">
        <f>SUM(I499:I501)</f>
        <v>0</v>
      </c>
    </row>
    <row r="503" spans="1:10" ht="13.5" thickBot="1" x14ac:dyDescent="0.25">
      <c r="A503" s="2"/>
      <c r="B503" s="3"/>
      <c r="C503" s="3"/>
      <c r="D503" s="3"/>
      <c r="E503" s="16"/>
      <c r="F503" s="16"/>
      <c r="G503" s="16"/>
      <c r="H503" s="16"/>
      <c r="I503" s="19"/>
    </row>
    <row r="504" spans="1:10" ht="13.5" thickBot="1" x14ac:dyDescent="0.25">
      <c r="A504" s="6"/>
      <c r="B504" s="7"/>
      <c r="C504" s="7"/>
      <c r="D504" s="7"/>
      <c r="E504" s="43"/>
      <c r="F504" s="44"/>
      <c r="G504" s="45"/>
      <c r="H504" s="45" t="s">
        <v>263</v>
      </c>
      <c r="I504" s="46">
        <f>I496+I502</f>
        <v>569393.62</v>
      </c>
    </row>
    <row r="505" spans="1:10" ht="13.5" thickBot="1" x14ac:dyDescent="0.25">
      <c r="A505" s="6"/>
      <c r="B505" s="7"/>
      <c r="C505" s="7"/>
      <c r="D505" s="7"/>
      <c r="E505" s="43"/>
      <c r="F505" s="44"/>
      <c r="G505" s="45"/>
      <c r="H505" s="45" t="s">
        <v>263</v>
      </c>
      <c r="I505" s="46">
        <f>I497+I503</f>
        <v>0</v>
      </c>
    </row>
    <row r="506" spans="1:10" ht="13.5" thickBot="1" x14ac:dyDescent="0.25"/>
    <row r="507" spans="1:10" x14ac:dyDescent="0.2">
      <c r="A507" s="312" t="s">
        <v>236</v>
      </c>
      <c r="B507" s="313"/>
      <c r="C507" s="313"/>
      <c r="D507" s="313"/>
      <c r="E507" s="314"/>
      <c r="F507" s="312" t="s">
        <v>237</v>
      </c>
      <c r="G507" s="313"/>
      <c r="H507" s="313"/>
      <c r="I507" s="314"/>
    </row>
    <row r="508" spans="1:10" x14ac:dyDescent="0.2">
      <c r="A508" s="315"/>
      <c r="B508" s="316"/>
      <c r="C508" s="316"/>
      <c r="D508" s="316"/>
      <c r="E508" s="317"/>
      <c r="F508" s="315"/>
      <c r="G508" s="316"/>
      <c r="H508" s="316"/>
      <c r="I508" s="317"/>
    </row>
    <row r="509" spans="1:10" ht="13.5" thickBot="1" x14ac:dyDescent="0.25">
      <c r="A509" s="318"/>
      <c r="B509" s="319"/>
      <c r="C509" s="319"/>
      <c r="D509" s="319"/>
      <c r="E509" s="320"/>
      <c r="F509" s="318"/>
      <c r="G509" s="319"/>
      <c r="H509" s="319"/>
      <c r="I509" s="320"/>
    </row>
    <row r="510" spans="1:10" x14ac:dyDescent="0.2">
      <c r="A510" s="2" t="s">
        <v>238</v>
      </c>
      <c r="B510" s="321" t="str">
        <f>Presupuesto!A5</f>
        <v>MEJORAMIENTO Y ADECUACIÓN PARA LA RECUPERACIÓN URBANÍSTICA DEL PARQUE PRINCIPAL DEL CORREGIMIENTO DE PUERTO CLAVER, ZONA URBANA DEL MUNICIPIO DE EL BAGRE-ANTIOQUIA</v>
      </c>
      <c r="C510" s="321"/>
      <c r="D510" s="321"/>
      <c r="E510" s="321"/>
      <c r="F510" s="321"/>
      <c r="G510" s="321"/>
      <c r="H510" s="321"/>
      <c r="I510" s="322"/>
    </row>
    <row r="511" spans="1:10" ht="36" customHeight="1" x14ac:dyDescent="0.2">
      <c r="A511" s="2" t="s">
        <v>239</v>
      </c>
      <c r="B511" s="323"/>
      <c r="C511" s="323"/>
      <c r="D511" s="323"/>
      <c r="E511" s="323"/>
      <c r="F511" s="323"/>
      <c r="G511" s="323"/>
      <c r="H511" s="323"/>
      <c r="I511" s="324"/>
    </row>
    <row r="512" spans="1:10" x14ac:dyDescent="0.2">
      <c r="A512" s="2" t="s">
        <v>240</v>
      </c>
      <c r="B512" s="323" t="e">
        <f>Presupuesto!#REF!</f>
        <v>#REF!</v>
      </c>
      <c r="C512" s="323"/>
      <c r="D512" s="323"/>
      <c r="E512" s="323"/>
      <c r="F512" s="323"/>
      <c r="G512" s="323"/>
      <c r="H512" s="323"/>
      <c r="I512" s="324"/>
    </row>
    <row r="513" spans="1:9" x14ac:dyDescent="0.2">
      <c r="A513" s="2" t="e">
        <f>Presupuesto!#REF!</f>
        <v>#REF!</v>
      </c>
      <c r="B513" s="323"/>
      <c r="C513" s="323"/>
      <c r="D513" s="323"/>
      <c r="E513" s="323"/>
      <c r="F513" s="323"/>
      <c r="G513" s="323"/>
      <c r="H513" s="323"/>
      <c r="I513" s="324"/>
    </row>
    <row r="514" spans="1:9" x14ac:dyDescent="0.2">
      <c r="A514" s="2" t="s">
        <v>235</v>
      </c>
      <c r="B514" s="3"/>
      <c r="C514" s="3"/>
      <c r="D514" s="3"/>
      <c r="E514" s="3"/>
      <c r="F514" s="3"/>
      <c r="G514" s="3"/>
      <c r="H514" s="4" t="s">
        <v>241</v>
      </c>
      <c r="I514" s="5" t="e">
        <f>Presupuesto!#REF!</f>
        <v>#REF!</v>
      </c>
    </row>
    <row r="515" spans="1:9" ht="13.5" thickBot="1" x14ac:dyDescent="0.25">
      <c r="A515" s="6" t="s">
        <v>228</v>
      </c>
      <c r="B515" s="7"/>
      <c r="C515" s="7"/>
      <c r="D515" s="7"/>
      <c r="E515" s="7"/>
      <c r="F515" s="7"/>
      <c r="G515" s="7"/>
      <c r="H515" s="7"/>
      <c r="I515" s="8"/>
    </row>
    <row r="516" spans="1:9" x14ac:dyDescent="0.2">
      <c r="A516" s="303" t="s">
        <v>227</v>
      </c>
      <c r="B516" s="304"/>
      <c r="C516" s="304"/>
      <c r="D516" s="304"/>
      <c r="E516" s="305"/>
      <c r="F516" s="9" t="s">
        <v>242</v>
      </c>
      <c r="G516" s="10" t="s">
        <v>243</v>
      </c>
      <c r="H516" s="10" t="s">
        <v>244</v>
      </c>
      <c r="I516" s="11" t="s">
        <v>245</v>
      </c>
    </row>
    <row r="517" spans="1:9" x14ac:dyDescent="0.2">
      <c r="A517" s="306" t="s">
        <v>246</v>
      </c>
      <c r="B517" s="307"/>
      <c r="C517" s="307"/>
      <c r="D517" s="307"/>
      <c r="E517" s="308"/>
      <c r="F517" s="12"/>
      <c r="G517" s="14"/>
      <c r="H517" s="15"/>
      <c r="I517" s="13">
        <v>135.14727272727032</v>
      </c>
    </row>
    <row r="518" spans="1:9" x14ac:dyDescent="0.2">
      <c r="A518" s="306"/>
      <c r="B518" s="307"/>
      <c r="C518" s="307"/>
      <c r="D518" s="307"/>
      <c r="E518" s="308"/>
      <c r="F518" s="12"/>
      <c r="G518" s="14"/>
      <c r="H518" s="15"/>
      <c r="I518" s="13"/>
    </row>
    <row r="519" spans="1:9" ht="13.5" thickBot="1" x14ac:dyDescent="0.25">
      <c r="A519" s="306"/>
      <c r="B519" s="307"/>
      <c r="C519" s="307"/>
      <c r="D519" s="307"/>
      <c r="E519" s="308"/>
      <c r="F519" s="12"/>
      <c r="G519" s="14"/>
      <c r="H519" s="15"/>
      <c r="I519" s="13"/>
    </row>
    <row r="520" spans="1:9" ht="13.5" thickBot="1" x14ac:dyDescent="0.25">
      <c r="A520" s="2"/>
      <c r="B520" s="3"/>
      <c r="C520" s="3"/>
      <c r="D520" s="3"/>
      <c r="E520" s="3"/>
      <c r="F520" s="3"/>
      <c r="G520" s="16"/>
      <c r="H520" s="17" t="s">
        <v>247</v>
      </c>
      <c r="I520" s="18">
        <f>SUM(I517:I517)</f>
        <v>135.14727272727032</v>
      </c>
    </row>
    <row r="521" spans="1:9" ht="13.5" thickBot="1" x14ac:dyDescent="0.25">
      <c r="A521" s="2" t="s">
        <v>248</v>
      </c>
      <c r="B521" s="3"/>
      <c r="C521" s="3"/>
      <c r="D521" s="3"/>
      <c r="E521" s="3"/>
      <c r="F521" s="3"/>
      <c r="G521" s="16"/>
      <c r="H521" s="16"/>
      <c r="I521" s="19"/>
    </row>
    <row r="522" spans="1:9" x14ac:dyDescent="0.2">
      <c r="A522" s="303" t="s">
        <v>227</v>
      </c>
      <c r="B522" s="304"/>
      <c r="C522" s="304"/>
      <c r="D522" s="304"/>
      <c r="E522" s="305"/>
      <c r="F522" s="9" t="s">
        <v>249</v>
      </c>
      <c r="G522" s="20" t="s">
        <v>250</v>
      </c>
      <c r="H522" s="20" t="s">
        <v>251</v>
      </c>
      <c r="I522" s="11" t="s">
        <v>245</v>
      </c>
    </row>
    <row r="523" spans="1:9" x14ac:dyDescent="0.2">
      <c r="A523" s="306" t="s">
        <v>424</v>
      </c>
      <c r="B523" s="307"/>
      <c r="C523" s="307"/>
      <c r="D523" s="307"/>
      <c r="E523" s="308"/>
      <c r="F523" s="21" t="s">
        <v>404</v>
      </c>
      <c r="G523" s="14">
        <v>89900</v>
      </c>
      <c r="H523" s="14">
        <v>0.02</v>
      </c>
      <c r="I523" s="22">
        <f>+H523*G523</f>
        <v>1798</v>
      </c>
    </row>
    <row r="524" spans="1:9" x14ac:dyDescent="0.2">
      <c r="A524" s="47" t="s">
        <v>425</v>
      </c>
      <c r="B524" s="24"/>
      <c r="C524" s="24"/>
      <c r="D524" s="24"/>
      <c r="E524" s="25"/>
      <c r="F524" s="21" t="s">
        <v>152</v>
      </c>
      <c r="G524" s="14">
        <v>19900</v>
      </c>
      <c r="H524" s="102">
        <v>0.01</v>
      </c>
      <c r="I524" s="22">
        <f t="shared" ref="I524:I526" si="1">+H524*G524</f>
        <v>199</v>
      </c>
    </row>
    <row r="525" spans="1:9" x14ac:dyDescent="0.2">
      <c r="A525" s="47" t="s">
        <v>427</v>
      </c>
      <c r="B525" s="24"/>
      <c r="C525" s="24"/>
      <c r="D525" s="24"/>
      <c r="E525" s="25"/>
      <c r="F525" s="21" t="s">
        <v>226</v>
      </c>
      <c r="G525" s="14">
        <v>13900</v>
      </c>
      <c r="H525" s="102">
        <v>0.2</v>
      </c>
      <c r="I525" s="22">
        <f t="shared" si="1"/>
        <v>2780</v>
      </c>
    </row>
    <row r="526" spans="1:9" x14ac:dyDescent="0.2">
      <c r="A526" s="331"/>
      <c r="B526" s="331"/>
      <c r="C526" s="331"/>
      <c r="D526" s="331"/>
      <c r="E526" s="331"/>
      <c r="F526" s="48"/>
      <c r="G526" s="49"/>
      <c r="H526" s="50"/>
      <c r="I526" s="22">
        <f t="shared" si="1"/>
        <v>0</v>
      </c>
    </row>
    <row r="527" spans="1:9" ht="13.5" thickBot="1" x14ac:dyDescent="0.25">
      <c r="A527" s="2"/>
      <c r="B527" s="3"/>
      <c r="C527" s="3"/>
      <c r="D527" s="3"/>
      <c r="E527" s="3"/>
      <c r="F527" s="3"/>
      <c r="G527" s="16"/>
      <c r="H527" s="17" t="s">
        <v>247</v>
      </c>
      <c r="I527" s="26">
        <f>SUM(I523:I526)</f>
        <v>4777</v>
      </c>
    </row>
    <row r="528" spans="1:9" ht="13.5" thickBot="1" x14ac:dyDescent="0.25">
      <c r="A528" s="2" t="s">
        <v>229</v>
      </c>
      <c r="B528" s="3"/>
      <c r="C528" s="3"/>
      <c r="D528" s="3"/>
      <c r="E528" s="3"/>
      <c r="F528" s="3"/>
      <c r="G528" s="3"/>
      <c r="H528" s="3"/>
      <c r="I528" s="19"/>
    </row>
    <row r="529" spans="1:10" x14ac:dyDescent="0.2">
      <c r="A529" s="303" t="s">
        <v>230</v>
      </c>
      <c r="B529" s="304"/>
      <c r="C529" s="304"/>
      <c r="D529" s="305"/>
      <c r="E529" s="27" t="s">
        <v>252</v>
      </c>
      <c r="F529" s="10" t="s">
        <v>253</v>
      </c>
      <c r="G529" s="10" t="s">
        <v>254</v>
      </c>
      <c r="H529" s="10" t="s">
        <v>231</v>
      </c>
      <c r="I529" s="11" t="s">
        <v>245</v>
      </c>
    </row>
    <row r="530" spans="1:10" x14ac:dyDescent="0.2">
      <c r="A530" s="306"/>
      <c r="B530" s="307"/>
      <c r="C530" s="307"/>
      <c r="D530" s="308"/>
      <c r="E530" s="28"/>
      <c r="F530" s="28"/>
      <c r="G530" s="28"/>
      <c r="H530" s="28"/>
      <c r="I530" s="22"/>
    </row>
    <row r="531" spans="1:10" ht="13.5" thickBot="1" x14ac:dyDescent="0.25">
      <c r="A531" s="325"/>
      <c r="B531" s="326"/>
      <c r="C531" s="326"/>
      <c r="D531" s="327"/>
      <c r="E531" s="29"/>
      <c r="F531" s="29"/>
      <c r="G531" s="29"/>
      <c r="H531" s="29"/>
      <c r="I531" s="30"/>
    </row>
    <row r="532" spans="1:10" ht="13.5" thickBot="1" x14ac:dyDescent="0.25">
      <c r="A532" s="2"/>
      <c r="B532" s="3"/>
      <c r="C532" s="3"/>
      <c r="D532" s="3"/>
      <c r="E532" s="3"/>
      <c r="F532" s="3"/>
      <c r="G532" s="3"/>
      <c r="H532" s="17" t="s">
        <v>247</v>
      </c>
      <c r="I532" s="31"/>
    </row>
    <row r="533" spans="1:10" ht="13.5" thickBot="1" x14ac:dyDescent="0.25">
      <c r="A533" s="2" t="s">
        <v>232</v>
      </c>
      <c r="B533" s="3"/>
      <c r="C533" s="3"/>
      <c r="D533" s="3"/>
      <c r="E533" s="3"/>
      <c r="F533" s="3"/>
      <c r="G533" s="3"/>
      <c r="H533" s="3"/>
      <c r="I533" s="19"/>
    </row>
    <row r="534" spans="1:10" x14ac:dyDescent="0.2">
      <c r="A534" s="303" t="s">
        <v>255</v>
      </c>
      <c r="B534" s="304"/>
      <c r="C534" s="304"/>
      <c r="D534" s="304"/>
      <c r="E534" s="10"/>
      <c r="F534" s="328" t="s">
        <v>256</v>
      </c>
      <c r="G534" s="329"/>
      <c r="H534" s="32" t="s">
        <v>244</v>
      </c>
      <c r="I534" s="33" t="s">
        <v>245</v>
      </c>
    </row>
    <row r="535" spans="1:10" x14ac:dyDescent="0.2">
      <c r="A535" s="301" t="str">
        <f>CUADRILLAS!B21</f>
        <v>CUADRILLA 8</v>
      </c>
      <c r="B535" s="302"/>
      <c r="C535" s="302"/>
      <c r="D535" s="302"/>
      <c r="E535" s="330"/>
      <c r="F535" s="299">
        <f>CUADRILLAS!C21</f>
        <v>309600</v>
      </c>
      <c r="G535" s="300"/>
      <c r="H535" s="15">
        <v>22</v>
      </c>
      <c r="I535" s="22">
        <f>F535/H535</f>
        <v>14072.727272727272</v>
      </c>
    </row>
    <row r="536" spans="1:10" ht="13.5" thickBot="1" x14ac:dyDescent="0.25">
      <c r="A536" s="301"/>
      <c r="B536" s="302"/>
      <c r="C536" s="302"/>
      <c r="D536" s="302"/>
      <c r="E536" s="14"/>
      <c r="F536" s="299"/>
      <c r="G536" s="300"/>
      <c r="H536" s="14"/>
      <c r="I536" s="22"/>
    </row>
    <row r="537" spans="1:10" ht="13.5" thickBot="1" x14ac:dyDescent="0.25">
      <c r="A537" s="2"/>
      <c r="B537" s="3"/>
      <c r="C537" s="3"/>
      <c r="D537" s="3"/>
      <c r="E537" s="16"/>
      <c r="F537" s="34"/>
      <c r="G537" s="16"/>
      <c r="H537" s="17" t="s">
        <v>247</v>
      </c>
      <c r="I537" s="31">
        <f>SUM(I535:I536)</f>
        <v>14072.727272727272</v>
      </c>
    </row>
    <row r="538" spans="1:10" ht="14.25" thickBot="1" x14ac:dyDescent="0.25">
      <c r="A538" s="2"/>
      <c r="B538" s="3"/>
      <c r="C538" s="3"/>
      <c r="D538" s="3"/>
      <c r="E538" s="16"/>
      <c r="F538" s="35" t="s">
        <v>257</v>
      </c>
      <c r="G538" s="3"/>
      <c r="H538" s="36"/>
      <c r="I538" s="31">
        <f>+I537+I532+I527+I520</f>
        <v>18984.874545454542</v>
      </c>
      <c r="J538" s="37"/>
    </row>
    <row r="539" spans="1:10" ht="13.5" thickBot="1" x14ac:dyDescent="0.25">
      <c r="A539" s="2" t="s">
        <v>233</v>
      </c>
      <c r="B539" s="3"/>
      <c r="C539" s="3"/>
      <c r="D539" s="3"/>
      <c r="E539" s="16"/>
      <c r="F539" s="16"/>
      <c r="G539" s="16"/>
      <c r="H539" s="16"/>
      <c r="I539" s="19"/>
      <c r="J539" s="38"/>
    </row>
    <row r="540" spans="1:10" x14ac:dyDescent="0.2">
      <c r="A540" s="303" t="s">
        <v>227</v>
      </c>
      <c r="B540" s="304"/>
      <c r="C540" s="304"/>
      <c r="D540" s="304"/>
      <c r="E540" s="304"/>
      <c r="F540" s="304"/>
      <c r="G540" s="305"/>
      <c r="H540" s="39" t="s">
        <v>258</v>
      </c>
      <c r="I540" s="40" t="s">
        <v>259</v>
      </c>
    </row>
    <row r="541" spans="1:10" x14ac:dyDescent="0.2">
      <c r="A541" s="306" t="s">
        <v>260</v>
      </c>
      <c r="B541" s="307"/>
      <c r="C541" s="307"/>
      <c r="D541" s="307"/>
      <c r="E541" s="307"/>
      <c r="F541" s="307"/>
      <c r="G541" s="308"/>
      <c r="H541" s="41"/>
      <c r="I541" s="22">
        <f>I538*H541/100</f>
        <v>0</v>
      </c>
    </row>
    <row r="542" spans="1:10" x14ac:dyDescent="0.2">
      <c r="A542" s="306" t="s">
        <v>261</v>
      </c>
      <c r="B542" s="307"/>
      <c r="C542" s="307"/>
      <c r="D542" s="307"/>
      <c r="E542" s="307"/>
      <c r="F542" s="307"/>
      <c r="G542" s="308"/>
      <c r="H542" s="41"/>
      <c r="I542" s="22">
        <f>I538*H542/100</f>
        <v>0</v>
      </c>
    </row>
    <row r="543" spans="1:10" ht="13.5" thickBot="1" x14ac:dyDescent="0.25">
      <c r="A543" s="309" t="s">
        <v>262</v>
      </c>
      <c r="B543" s="310"/>
      <c r="C543" s="310"/>
      <c r="D543" s="310"/>
      <c r="E543" s="310"/>
      <c r="F543" s="310"/>
      <c r="G543" s="311"/>
      <c r="H543" s="42"/>
      <c r="I543" s="22">
        <f>I538*H543/100</f>
        <v>0</v>
      </c>
    </row>
    <row r="544" spans="1:10" ht="13.5" thickBot="1" x14ac:dyDescent="0.25">
      <c r="A544" s="2"/>
      <c r="B544" s="3"/>
      <c r="C544" s="3"/>
      <c r="D544" s="3"/>
      <c r="E544" s="16"/>
      <c r="F544" s="16"/>
      <c r="G544" s="16"/>
      <c r="H544" s="17" t="s">
        <v>247</v>
      </c>
      <c r="I544" s="31">
        <f>SUM(I541:I543)</f>
        <v>0</v>
      </c>
    </row>
    <row r="545" spans="1:9" ht="13.5" thickBot="1" x14ac:dyDescent="0.25">
      <c r="A545" s="2"/>
      <c r="B545" s="3"/>
      <c r="C545" s="3"/>
      <c r="D545" s="3"/>
      <c r="E545" s="16"/>
      <c r="F545" s="16"/>
      <c r="G545" s="16"/>
      <c r="H545" s="16"/>
      <c r="I545" s="19"/>
    </row>
    <row r="546" spans="1:9" ht="13.5" thickBot="1" x14ac:dyDescent="0.25">
      <c r="A546" s="6"/>
      <c r="B546" s="7"/>
      <c r="C546" s="7"/>
      <c r="D546" s="7"/>
      <c r="E546" s="43"/>
      <c r="F546" s="44"/>
      <c r="G546" s="45"/>
      <c r="H546" s="45" t="s">
        <v>263</v>
      </c>
      <c r="I546" s="46">
        <f>I538+I544</f>
        <v>18984.874545454542</v>
      </c>
    </row>
    <row r="547" spans="1:9" ht="13.5" thickBot="1" x14ac:dyDescent="0.25"/>
    <row r="548" spans="1:9" x14ac:dyDescent="0.2">
      <c r="A548" s="312" t="s">
        <v>236</v>
      </c>
      <c r="B548" s="313"/>
      <c r="C548" s="313"/>
      <c r="D548" s="313"/>
      <c r="E548" s="314"/>
      <c r="F548" s="312" t="s">
        <v>237</v>
      </c>
      <c r="G548" s="313"/>
      <c r="H548" s="313"/>
      <c r="I548" s="314"/>
    </row>
    <row r="549" spans="1:9" x14ac:dyDescent="0.2">
      <c r="A549" s="315"/>
      <c r="B549" s="316"/>
      <c r="C549" s="316"/>
      <c r="D549" s="316"/>
      <c r="E549" s="317"/>
      <c r="F549" s="315"/>
      <c r="G549" s="316"/>
      <c r="H549" s="316"/>
      <c r="I549" s="317"/>
    </row>
    <row r="550" spans="1:9" ht="13.5" thickBot="1" x14ac:dyDescent="0.25">
      <c r="A550" s="318"/>
      <c r="B550" s="319"/>
      <c r="C550" s="319"/>
      <c r="D550" s="319"/>
      <c r="E550" s="320"/>
      <c r="F550" s="318"/>
      <c r="G550" s="319"/>
      <c r="H550" s="319"/>
      <c r="I550" s="320"/>
    </row>
    <row r="551" spans="1:9" x14ac:dyDescent="0.2">
      <c r="A551" s="2" t="s">
        <v>238</v>
      </c>
      <c r="B551" s="321" t="str">
        <f>Presupuesto!A5</f>
        <v>MEJORAMIENTO Y ADECUACIÓN PARA LA RECUPERACIÓN URBANÍSTICA DEL PARQUE PRINCIPAL DEL CORREGIMIENTO DE PUERTO CLAVER, ZONA URBANA DEL MUNICIPIO DE EL BAGRE-ANTIOQUIA</v>
      </c>
      <c r="C551" s="321"/>
      <c r="D551" s="321"/>
      <c r="E551" s="321"/>
      <c r="F551" s="321"/>
      <c r="G551" s="321"/>
      <c r="H551" s="321"/>
      <c r="I551" s="322"/>
    </row>
    <row r="552" spans="1:9" ht="43.5" customHeight="1" x14ac:dyDescent="0.2">
      <c r="A552" s="2" t="s">
        <v>239</v>
      </c>
      <c r="B552" s="323"/>
      <c r="C552" s="323"/>
      <c r="D552" s="323"/>
      <c r="E552" s="323"/>
      <c r="F552" s="323"/>
      <c r="G552" s="323"/>
      <c r="H552" s="323"/>
      <c r="I552" s="324"/>
    </row>
    <row r="553" spans="1:9" x14ac:dyDescent="0.2">
      <c r="A553" s="2" t="s">
        <v>240</v>
      </c>
      <c r="B553" s="323" t="e">
        <f>Presupuesto!#REF!</f>
        <v>#REF!</v>
      </c>
      <c r="C553" s="323"/>
      <c r="D553" s="323"/>
      <c r="E553" s="323"/>
      <c r="F553" s="323"/>
      <c r="G553" s="323"/>
      <c r="H553" s="323"/>
      <c r="I553" s="324"/>
    </row>
    <row r="554" spans="1:9" x14ac:dyDescent="0.2">
      <c r="A554" s="2" t="e">
        <f>Presupuesto!#REF!</f>
        <v>#REF!</v>
      </c>
      <c r="B554" s="323"/>
      <c r="C554" s="323"/>
      <c r="D554" s="323"/>
      <c r="E554" s="323"/>
      <c r="F554" s="323"/>
      <c r="G554" s="323"/>
      <c r="H554" s="323"/>
      <c r="I554" s="324"/>
    </row>
    <row r="555" spans="1:9" x14ac:dyDescent="0.2">
      <c r="A555" s="2" t="s">
        <v>235</v>
      </c>
      <c r="B555" s="3"/>
      <c r="C555" s="3"/>
      <c r="D555" s="3"/>
      <c r="E555" s="3"/>
      <c r="F555" s="3"/>
      <c r="G555" s="3"/>
      <c r="H555" s="4" t="s">
        <v>241</v>
      </c>
      <c r="I555" s="5" t="e">
        <f>Presupuesto!#REF!</f>
        <v>#REF!</v>
      </c>
    </row>
    <row r="556" spans="1:9" ht="13.5" thickBot="1" x14ac:dyDescent="0.25">
      <c r="A556" s="6" t="s">
        <v>228</v>
      </c>
      <c r="B556" s="7"/>
      <c r="C556" s="7"/>
      <c r="D556" s="7"/>
      <c r="E556" s="7"/>
      <c r="F556" s="7"/>
      <c r="G556" s="7"/>
      <c r="H556" s="7"/>
      <c r="I556" s="8"/>
    </row>
    <row r="557" spans="1:9" x14ac:dyDescent="0.2">
      <c r="A557" s="303" t="s">
        <v>227</v>
      </c>
      <c r="B557" s="304"/>
      <c r="C557" s="304"/>
      <c r="D557" s="304"/>
      <c r="E557" s="305"/>
      <c r="F557" s="9" t="s">
        <v>242</v>
      </c>
      <c r="G557" s="10" t="s">
        <v>243</v>
      </c>
      <c r="H557" s="10" t="s">
        <v>244</v>
      </c>
      <c r="I557" s="11" t="s">
        <v>245</v>
      </c>
    </row>
    <row r="558" spans="1:9" x14ac:dyDescent="0.2">
      <c r="A558" s="306" t="s">
        <v>246</v>
      </c>
      <c r="B558" s="307"/>
      <c r="C558" s="307"/>
      <c r="D558" s="307"/>
      <c r="E558" s="308"/>
      <c r="F558" s="12"/>
      <c r="G558" s="14"/>
      <c r="H558" s="15"/>
      <c r="I558" s="13">
        <v>496.35999999998603</v>
      </c>
    </row>
    <row r="559" spans="1:9" x14ac:dyDescent="0.2">
      <c r="A559" s="306"/>
      <c r="B559" s="307"/>
      <c r="C559" s="307"/>
      <c r="D559" s="307"/>
      <c r="E559" s="308"/>
      <c r="F559" s="12"/>
      <c r="G559" s="14"/>
      <c r="H559" s="15"/>
      <c r="I559" s="13"/>
    </row>
    <row r="560" spans="1:9" ht="13.5" thickBot="1" x14ac:dyDescent="0.25">
      <c r="A560" s="306"/>
      <c r="B560" s="307"/>
      <c r="C560" s="307"/>
      <c r="D560" s="307"/>
      <c r="E560" s="308"/>
      <c r="F560" s="12"/>
      <c r="G560" s="14"/>
      <c r="H560" s="15"/>
      <c r="I560" s="13"/>
    </row>
    <row r="561" spans="1:9" ht="13.5" thickBot="1" x14ac:dyDescent="0.25">
      <c r="A561" s="2"/>
      <c r="B561" s="3"/>
      <c r="C561" s="3"/>
      <c r="D561" s="3"/>
      <c r="E561" s="3"/>
      <c r="F561" s="3"/>
      <c r="G561" s="16"/>
      <c r="H561" s="17" t="s">
        <v>247</v>
      </c>
      <c r="I561" s="18">
        <f>SUM(I558:I558)</f>
        <v>496.35999999998603</v>
      </c>
    </row>
    <row r="562" spans="1:9" ht="13.5" thickBot="1" x14ac:dyDescent="0.25">
      <c r="A562" s="2" t="s">
        <v>248</v>
      </c>
      <c r="B562" s="3"/>
      <c r="C562" s="3"/>
      <c r="D562" s="3"/>
      <c r="E562" s="3"/>
      <c r="F562" s="3"/>
      <c r="G562" s="16"/>
      <c r="H562" s="16"/>
      <c r="I562" s="19"/>
    </row>
    <row r="563" spans="1:9" x14ac:dyDescent="0.2">
      <c r="A563" s="303" t="s">
        <v>227</v>
      </c>
      <c r="B563" s="304"/>
      <c r="C563" s="304"/>
      <c r="D563" s="304"/>
      <c r="E563" s="305"/>
      <c r="F563" s="9" t="s">
        <v>249</v>
      </c>
      <c r="G563" s="20" t="s">
        <v>250</v>
      </c>
      <c r="H563" s="20" t="s">
        <v>251</v>
      </c>
      <c r="I563" s="11" t="s">
        <v>245</v>
      </c>
    </row>
    <row r="564" spans="1:9" x14ac:dyDescent="0.2">
      <c r="A564" s="306" t="s">
        <v>423</v>
      </c>
      <c r="B564" s="307"/>
      <c r="C564" s="307"/>
      <c r="D564" s="307"/>
      <c r="E564" s="308"/>
      <c r="F564" s="21" t="s">
        <v>226</v>
      </c>
      <c r="G564" s="14">
        <v>120000</v>
      </c>
      <c r="H564" s="14">
        <v>1.05</v>
      </c>
      <c r="I564" s="22">
        <f>+H564*G564</f>
        <v>126000</v>
      </c>
    </row>
    <row r="565" spans="1:9" x14ac:dyDescent="0.2">
      <c r="A565" s="47"/>
      <c r="B565" s="24"/>
      <c r="C565" s="24"/>
      <c r="D565" s="24"/>
      <c r="E565" s="25"/>
      <c r="F565" s="21"/>
      <c r="G565" s="14"/>
      <c r="H565" s="14"/>
      <c r="I565" s="22">
        <f t="shared" ref="I565:I566" si="2">+H565*G565</f>
        <v>0</v>
      </c>
    </row>
    <row r="566" spans="1:9" x14ac:dyDescent="0.2">
      <c r="A566" s="47"/>
      <c r="B566" s="24"/>
      <c r="C566" s="24"/>
      <c r="D566" s="24"/>
      <c r="E566" s="25"/>
      <c r="F566" s="21"/>
      <c r="G566" s="14"/>
      <c r="H566" s="14"/>
      <c r="I566" s="22">
        <f t="shared" si="2"/>
        <v>0</v>
      </c>
    </row>
    <row r="567" spans="1:9" x14ac:dyDescent="0.2">
      <c r="A567" s="306"/>
      <c r="B567" s="307"/>
      <c r="C567" s="307"/>
      <c r="D567" s="307"/>
      <c r="E567" s="308"/>
      <c r="F567" s="21"/>
      <c r="G567" s="14"/>
      <c r="H567" s="14"/>
      <c r="I567" s="22"/>
    </row>
    <row r="568" spans="1:9" x14ac:dyDescent="0.2">
      <c r="A568" s="306"/>
      <c r="B568" s="307"/>
      <c r="C568" s="307"/>
      <c r="D568" s="307"/>
      <c r="E568" s="308"/>
      <c r="F568" s="21"/>
      <c r="G568" s="14"/>
      <c r="H568" s="14"/>
      <c r="I568" s="22"/>
    </row>
    <row r="569" spans="1:9" ht="13.5" thickBot="1" x14ac:dyDescent="0.25">
      <c r="A569" s="2"/>
      <c r="B569" s="3"/>
      <c r="C569" s="3"/>
      <c r="D569" s="3"/>
      <c r="E569" s="3"/>
      <c r="F569" s="3"/>
      <c r="G569" s="16"/>
      <c r="H569" s="17" t="s">
        <v>247</v>
      </c>
      <c r="I569" s="26">
        <f>SUM(I564:I564)</f>
        <v>126000</v>
      </c>
    </row>
    <row r="570" spans="1:9" ht="13.5" thickBot="1" x14ac:dyDescent="0.25">
      <c r="A570" s="2" t="s">
        <v>229</v>
      </c>
      <c r="B570" s="3"/>
      <c r="C570" s="3"/>
      <c r="D570" s="3"/>
      <c r="E570" s="3"/>
      <c r="F570" s="3"/>
      <c r="G570" s="3"/>
      <c r="H570" s="3"/>
      <c r="I570" s="19"/>
    </row>
    <row r="571" spans="1:9" x14ac:dyDescent="0.2">
      <c r="A571" s="303" t="s">
        <v>230</v>
      </c>
      <c r="B571" s="304"/>
      <c r="C571" s="304"/>
      <c r="D571" s="305"/>
      <c r="E571" s="27" t="s">
        <v>252</v>
      </c>
      <c r="F571" s="10" t="s">
        <v>253</v>
      </c>
      <c r="G571" s="10" t="s">
        <v>254</v>
      </c>
      <c r="H571" s="10" t="s">
        <v>231</v>
      </c>
      <c r="I571" s="11" t="s">
        <v>245</v>
      </c>
    </row>
    <row r="572" spans="1:9" x14ac:dyDescent="0.2">
      <c r="A572" s="306"/>
      <c r="B572" s="307"/>
      <c r="C572" s="307"/>
      <c r="D572" s="308"/>
      <c r="E572" s="28"/>
      <c r="F572" s="28"/>
      <c r="G572" s="28"/>
      <c r="H572" s="28"/>
      <c r="I572" s="22"/>
    </row>
    <row r="573" spans="1:9" ht="13.5" thickBot="1" x14ac:dyDescent="0.25">
      <c r="A573" s="325"/>
      <c r="B573" s="326"/>
      <c r="C573" s="326"/>
      <c r="D573" s="327"/>
      <c r="E573" s="29"/>
      <c r="F573" s="29"/>
      <c r="G573" s="29"/>
      <c r="H573" s="29"/>
      <c r="I573" s="30"/>
    </row>
    <row r="574" spans="1:9" ht="13.5" thickBot="1" x14ac:dyDescent="0.25">
      <c r="A574" s="2"/>
      <c r="B574" s="3"/>
      <c r="C574" s="3"/>
      <c r="D574" s="3"/>
      <c r="E574" s="3"/>
      <c r="F574" s="3"/>
      <c r="G574" s="3"/>
      <c r="H574" s="17" t="s">
        <v>247</v>
      </c>
      <c r="I574" s="31"/>
    </row>
    <row r="575" spans="1:9" ht="13.5" thickBot="1" x14ac:dyDescent="0.25">
      <c r="A575" s="2" t="s">
        <v>232</v>
      </c>
      <c r="B575" s="3"/>
      <c r="C575" s="3"/>
      <c r="D575" s="3"/>
      <c r="E575" s="3"/>
      <c r="F575" s="3"/>
      <c r="G575" s="3"/>
      <c r="H575" s="3"/>
      <c r="I575" s="19"/>
    </row>
    <row r="576" spans="1:9" x14ac:dyDescent="0.2">
      <c r="A576" s="303" t="s">
        <v>255</v>
      </c>
      <c r="B576" s="304"/>
      <c r="C576" s="304"/>
      <c r="D576" s="304"/>
      <c r="E576" s="10"/>
      <c r="F576" s="328" t="s">
        <v>256</v>
      </c>
      <c r="G576" s="329"/>
      <c r="H576" s="32" t="s">
        <v>244</v>
      </c>
      <c r="I576" s="33" t="s">
        <v>245</v>
      </c>
    </row>
    <row r="577" spans="1:10" x14ac:dyDescent="0.2">
      <c r="A577" s="301" t="str">
        <f>CUADRILLAS!B21</f>
        <v>CUADRILLA 8</v>
      </c>
      <c r="B577" s="302"/>
      <c r="C577" s="302"/>
      <c r="D577" s="302"/>
      <c r="E577" s="330"/>
      <c r="F577" s="299">
        <f>CUADRILLAS!C21</f>
        <v>309600</v>
      </c>
      <c r="G577" s="300"/>
      <c r="H577" s="15">
        <v>9</v>
      </c>
      <c r="I577" s="22">
        <f>F577/H577</f>
        <v>34400</v>
      </c>
    </row>
    <row r="578" spans="1:10" ht="13.5" thickBot="1" x14ac:dyDescent="0.25">
      <c r="A578" s="301"/>
      <c r="B578" s="302"/>
      <c r="C578" s="302"/>
      <c r="D578" s="302"/>
      <c r="E578" s="14"/>
      <c r="F578" s="299"/>
      <c r="G578" s="300"/>
      <c r="H578" s="14"/>
      <c r="I578" s="22"/>
    </row>
    <row r="579" spans="1:10" ht="13.5" thickBot="1" x14ac:dyDescent="0.25">
      <c r="A579" s="2"/>
      <c r="B579" s="3"/>
      <c r="C579" s="3"/>
      <c r="D579" s="3"/>
      <c r="E579" s="16"/>
      <c r="F579" s="34"/>
      <c r="G579" s="16"/>
      <c r="H579" s="17" t="s">
        <v>247</v>
      </c>
      <c r="I579" s="31">
        <f>SUM(I577:I578)</f>
        <v>34400</v>
      </c>
    </row>
    <row r="580" spans="1:10" ht="14.25" thickBot="1" x14ac:dyDescent="0.25">
      <c r="A580" s="2"/>
      <c r="B580" s="3"/>
      <c r="C580" s="3"/>
      <c r="D580" s="3"/>
      <c r="E580" s="16"/>
      <c r="F580" s="35" t="s">
        <v>257</v>
      </c>
      <c r="G580" s="3"/>
      <c r="H580" s="36"/>
      <c r="I580" s="31">
        <f>+I579+I574+I569+I561</f>
        <v>160896.35999999999</v>
      </c>
      <c r="J580" s="37"/>
    </row>
    <row r="581" spans="1:10" ht="13.5" thickBot="1" x14ac:dyDescent="0.25">
      <c r="A581" s="2" t="s">
        <v>233</v>
      </c>
      <c r="B581" s="3"/>
      <c r="C581" s="3"/>
      <c r="D581" s="3"/>
      <c r="E581" s="16"/>
      <c r="F581" s="16"/>
      <c r="G581" s="16"/>
      <c r="H581" s="16"/>
      <c r="I581" s="19"/>
      <c r="J581" s="38"/>
    </row>
    <row r="582" spans="1:10" x14ac:dyDescent="0.2">
      <c r="A582" s="303" t="s">
        <v>227</v>
      </c>
      <c r="B582" s="304"/>
      <c r="C582" s="304"/>
      <c r="D582" s="304"/>
      <c r="E582" s="304"/>
      <c r="F582" s="304"/>
      <c r="G582" s="305"/>
      <c r="H582" s="39" t="s">
        <v>258</v>
      </c>
      <c r="I582" s="40" t="s">
        <v>259</v>
      </c>
    </row>
    <row r="583" spans="1:10" x14ac:dyDescent="0.2">
      <c r="A583" s="306" t="s">
        <v>260</v>
      </c>
      <c r="B583" s="307"/>
      <c r="C583" s="307"/>
      <c r="D583" s="307"/>
      <c r="E583" s="307"/>
      <c r="F583" s="307"/>
      <c r="G583" s="308"/>
      <c r="H583" s="41"/>
      <c r="I583" s="22">
        <f>I580*H583/100</f>
        <v>0</v>
      </c>
    </row>
    <row r="584" spans="1:10" x14ac:dyDescent="0.2">
      <c r="A584" s="306" t="s">
        <v>261</v>
      </c>
      <c r="B584" s="307"/>
      <c r="C584" s="307"/>
      <c r="D584" s="307"/>
      <c r="E584" s="307"/>
      <c r="F584" s="307"/>
      <c r="G584" s="308"/>
      <c r="H584" s="41"/>
      <c r="I584" s="22">
        <f>I580*H584/100</f>
        <v>0</v>
      </c>
    </row>
    <row r="585" spans="1:10" ht="13.5" thickBot="1" x14ac:dyDescent="0.25">
      <c r="A585" s="309" t="s">
        <v>262</v>
      </c>
      <c r="B585" s="310"/>
      <c r="C585" s="310"/>
      <c r="D585" s="310"/>
      <c r="E585" s="310"/>
      <c r="F585" s="310"/>
      <c r="G585" s="311"/>
      <c r="H585" s="42"/>
      <c r="I585" s="22">
        <f>I580*H585/100</f>
        <v>0</v>
      </c>
    </row>
    <row r="586" spans="1:10" ht="13.5" thickBot="1" x14ac:dyDescent="0.25">
      <c r="A586" s="2"/>
      <c r="B586" s="3"/>
      <c r="C586" s="3"/>
      <c r="D586" s="3"/>
      <c r="E586" s="16"/>
      <c r="F586" s="16"/>
      <c r="G586" s="16"/>
      <c r="H586" s="17" t="s">
        <v>247</v>
      </c>
      <c r="I586" s="31">
        <f>SUM(I583:I585)</f>
        <v>0</v>
      </c>
    </row>
    <row r="587" spans="1:10" ht="13.5" thickBot="1" x14ac:dyDescent="0.25">
      <c r="A587" s="2"/>
      <c r="B587" s="3"/>
      <c r="C587" s="3"/>
      <c r="D587" s="3"/>
      <c r="E587" s="16"/>
      <c r="F587" s="16"/>
      <c r="G587" s="16"/>
      <c r="H587" s="16"/>
      <c r="I587" s="19"/>
    </row>
    <row r="588" spans="1:10" ht="13.5" thickBot="1" x14ac:dyDescent="0.25">
      <c r="A588" s="6"/>
      <c r="B588" s="7"/>
      <c r="C588" s="7"/>
      <c r="D588" s="7"/>
      <c r="E588" s="43"/>
      <c r="F588" s="44"/>
      <c r="G588" s="45"/>
      <c r="H588" s="45" t="s">
        <v>263</v>
      </c>
      <c r="I588" s="46">
        <f>I580+I586</f>
        <v>160896.35999999999</v>
      </c>
    </row>
    <row r="589" spans="1:10" ht="13.5" thickBot="1" x14ac:dyDescent="0.25">
      <c r="A589" s="104"/>
      <c r="B589" s="3"/>
      <c r="C589" s="3"/>
      <c r="D589" s="3"/>
      <c r="E589" s="16"/>
      <c r="F589" s="35"/>
      <c r="G589" s="36"/>
      <c r="H589" s="36"/>
      <c r="I589" s="105"/>
    </row>
    <row r="590" spans="1:10" x14ac:dyDescent="0.2">
      <c r="A590" s="312" t="s">
        <v>236</v>
      </c>
      <c r="B590" s="313"/>
      <c r="C590" s="313"/>
      <c r="D590" s="313"/>
      <c r="E590" s="314"/>
      <c r="F590" s="312" t="s">
        <v>237</v>
      </c>
      <c r="G590" s="313"/>
      <c r="H590" s="313"/>
      <c r="I590" s="314"/>
    </row>
    <row r="591" spans="1:10" x14ac:dyDescent="0.2">
      <c r="A591" s="315"/>
      <c r="B591" s="316"/>
      <c r="C591" s="316"/>
      <c r="D591" s="316"/>
      <c r="E591" s="317"/>
      <c r="F591" s="315"/>
      <c r="G591" s="316"/>
      <c r="H591" s="316"/>
      <c r="I591" s="317"/>
    </row>
    <row r="592" spans="1:10" ht="13.5" thickBot="1" x14ac:dyDescent="0.25">
      <c r="A592" s="318"/>
      <c r="B592" s="319"/>
      <c r="C592" s="319"/>
      <c r="D592" s="319"/>
      <c r="E592" s="320"/>
      <c r="F592" s="318"/>
      <c r="G592" s="319"/>
      <c r="H592" s="319"/>
      <c r="I592" s="320"/>
    </row>
    <row r="593" spans="1:9" x14ac:dyDescent="0.2">
      <c r="A593" s="2" t="s">
        <v>238</v>
      </c>
      <c r="B593" s="321" t="str">
        <f>Presupuesto!A5</f>
        <v>MEJORAMIENTO Y ADECUACIÓN PARA LA RECUPERACIÓN URBANÍSTICA DEL PARQUE PRINCIPAL DEL CORREGIMIENTO DE PUERTO CLAVER, ZONA URBANA DEL MUNICIPIO DE EL BAGRE-ANTIOQUIA</v>
      </c>
      <c r="C593" s="321"/>
      <c r="D593" s="321"/>
      <c r="E593" s="321"/>
      <c r="F593" s="321"/>
      <c r="G593" s="321"/>
      <c r="H593" s="321"/>
      <c r="I593" s="322"/>
    </row>
    <row r="594" spans="1:9" x14ac:dyDescent="0.2">
      <c r="A594" s="2" t="s">
        <v>239</v>
      </c>
      <c r="B594" s="323"/>
      <c r="C594" s="323"/>
      <c r="D594" s="323"/>
      <c r="E594" s="323"/>
      <c r="F594" s="323"/>
      <c r="G594" s="323"/>
      <c r="H594" s="323"/>
      <c r="I594" s="324"/>
    </row>
    <row r="595" spans="1:9" x14ac:dyDescent="0.2">
      <c r="A595" s="2" t="s">
        <v>240</v>
      </c>
      <c r="B595" s="323" t="str">
        <f>Presupuesto!B13</f>
        <v>Suministro e instalacion de canecas mobiliario irbano 984 AI</v>
      </c>
      <c r="C595" s="323"/>
      <c r="D595" s="323"/>
      <c r="E595" s="323"/>
      <c r="F595" s="323"/>
      <c r="G595" s="323"/>
      <c r="H595" s="323"/>
      <c r="I595" s="324"/>
    </row>
    <row r="596" spans="1:9" x14ac:dyDescent="0.2">
      <c r="A596" s="2">
        <f>Presupuesto!A13</f>
        <v>2.2000000000000002</v>
      </c>
      <c r="B596" s="323"/>
      <c r="C596" s="323"/>
      <c r="D596" s="323"/>
      <c r="E596" s="323"/>
      <c r="F596" s="323"/>
      <c r="G596" s="323"/>
      <c r="H596" s="323"/>
      <c r="I596" s="324"/>
    </row>
    <row r="597" spans="1:9" x14ac:dyDescent="0.2">
      <c r="A597" s="2" t="s">
        <v>235</v>
      </c>
      <c r="B597" s="3"/>
      <c r="C597" s="3"/>
      <c r="D597" s="3"/>
      <c r="E597" s="3"/>
      <c r="F597" s="3"/>
      <c r="G597" s="3"/>
      <c r="H597" s="4" t="s">
        <v>241</v>
      </c>
      <c r="I597" s="5" t="str">
        <f>Presupuesto!C13</f>
        <v>und</v>
      </c>
    </row>
    <row r="598" spans="1:9" ht="13.5" thickBot="1" x14ac:dyDescent="0.25">
      <c r="A598" s="6" t="s">
        <v>228</v>
      </c>
      <c r="B598" s="7"/>
      <c r="C598" s="7"/>
      <c r="D598" s="7"/>
      <c r="E598" s="7"/>
      <c r="F598" s="7"/>
      <c r="G598" s="7"/>
      <c r="H598" s="7"/>
      <c r="I598" s="8"/>
    </row>
    <row r="599" spans="1:9" x14ac:dyDescent="0.2">
      <c r="A599" s="303" t="s">
        <v>227</v>
      </c>
      <c r="B599" s="304"/>
      <c r="C599" s="304"/>
      <c r="D599" s="304"/>
      <c r="E599" s="305"/>
      <c r="F599" s="9" t="s">
        <v>242</v>
      </c>
      <c r="G599" s="10" t="s">
        <v>243</v>
      </c>
      <c r="H599" s="10" t="s">
        <v>244</v>
      </c>
      <c r="I599" s="11" t="s">
        <v>245</v>
      </c>
    </row>
    <row r="600" spans="1:9" x14ac:dyDescent="0.2">
      <c r="A600" s="306" t="s">
        <v>246</v>
      </c>
      <c r="B600" s="307"/>
      <c r="C600" s="307"/>
      <c r="D600" s="307"/>
      <c r="E600" s="308"/>
      <c r="F600" s="12"/>
      <c r="G600" s="14"/>
      <c r="H600" s="15"/>
      <c r="I600" s="13">
        <v>833.61999999999534</v>
      </c>
    </row>
    <row r="601" spans="1:9" x14ac:dyDescent="0.2">
      <c r="A601" s="306"/>
      <c r="B601" s="307"/>
      <c r="C601" s="307"/>
      <c r="D601" s="307"/>
      <c r="E601" s="308"/>
      <c r="F601" s="12"/>
      <c r="G601" s="14"/>
      <c r="H601" s="15"/>
      <c r="I601" s="13"/>
    </row>
    <row r="602" spans="1:9" ht="13.5" thickBot="1" x14ac:dyDescent="0.25">
      <c r="A602" s="306"/>
      <c r="B602" s="307"/>
      <c r="C602" s="307"/>
      <c r="D602" s="307"/>
      <c r="E602" s="308"/>
      <c r="F602" s="12"/>
      <c r="G602" s="14"/>
      <c r="H602" s="15"/>
      <c r="I602" s="13"/>
    </row>
    <row r="603" spans="1:9" ht="13.5" thickBot="1" x14ac:dyDescent="0.25">
      <c r="A603" s="2"/>
      <c r="B603" s="3"/>
      <c r="C603" s="3"/>
      <c r="D603" s="3"/>
      <c r="E603" s="3"/>
      <c r="F603" s="3"/>
      <c r="G603" s="16"/>
      <c r="H603" s="17" t="s">
        <v>247</v>
      </c>
      <c r="I603" s="18">
        <f>SUM(I600:I600)</f>
        <v>833.61999999999534</v>
      </c>
    </row>
    <row r="604" spans="1:9" ht="13.5" thickBot="1" x14ac:dyDescent="0.25">
      <c r="A604" s="2" t="s">
        <v>248</v>
      </c>
      <c r="B604" s="3"/>
      <c r="C604" s="3"/>
      <c r="D604" s="3"/>
      <c r="E604" s="3"/>
      <c r="F604" s="3"/>
      <c r="G604" s="16"/>
      <c r="H604" s="16"/>
      <c r="I604" s="19"/>
    </row>
    <row r="605" spans="1:9" x14ac:dyDescent="0.2">
      <c r="A605" s="303" t="s">
        <v>227</v>
      </c>
      <c r="B605" s="304"/>
      <c r="C605" s="304"/>
      <c r="D605" s="304"/>
      <c r="E605" s="305"/>
      <c r="F605" s="9" t="s">
        <v>249</v>
      </c>
      <c r="G605" s="20" t="s">
        <v>250</v>
      </c>
      <c r="H605" s="20" t="s">
        <v>251</v>
      </c>
      <c r="I605" s="11" t="s">
        <v>245</v>
      </c>
    </row>
    <row r="606" spans="1:9" x14ac:dyDescent="0.2">
      <c r="A606" s="306" t="s">
        <v>410</v>
      </c>
      <c r="B606" s="307"/>
      <c r="C606" s="307"/>
      <c r="D606" s="307"/>
      <c r="E606" s="308"/>
      <c r="F606" s="21" t="s">
        <v>226</v>
      </c>
      <c r="G606" s="14">
        <v>845000</v>
      </c>
      <c r="H606" s="14">
        <v>1</v>
      </c>
      <c r="I606" s="22">
        <f>+H606*G606</f>
        <v>845000</v>
      </c>
    </row>
    <row r="607" spans="1:9" x14ac:dyDescent="0.2">
      <c r="A607" s="47"/>
      <c r="B607" s="24"/>
      <c r="C607" s="24"/>
      <c r="D607" s="24"/>
      <c r="E607" s="25"/>
      <c r="F607" s="21"/>
      <c r="G607" s="14"/>
      <c r="H607" s="14"/>
      <c r="I607" s="22">
        <f t="shared" ref="I607:I608" si="3">+H607*G607</f>
        <v>0</v>
      </c>
    </row>
    <row r="608" spans="1:9" x14ac:dyDescent="0.2">
      <c r="A608" s="47"/>
      <c r="B608" s="24"/>
      <c r="C608" s="24"/>
      <c r="D608" s="24"/>
      <c r="E608" s="25"/>
      <c r="F608" s="21"/>
      <c r="G608" s="14"/>
      <c r="H608" s="14"/>
      <c r="I608" s="22">
        <f t="shared" si="3"/>
        <v>0</v>
      </c>
    </row>
    <row r="609" spans="1:10" x14ac:dyDescent="0.2">
      <c r="A609" s="306"/>
      <c r="B609" s="307"/>
      <c r="C609" s="307"/>
      <c r="D609" s="307"/>
      <c r="E609" s="308"/>
      <c r="F609" s="21"/>
      <c r="G609" s="14"/>
      <c r="H609" s="14"/>
      <c r="I609" s="22"/>
    </row>
    <row r="610" spans="1:10" x14ac:dyDescent="0.2">
      <c r="A610" s="306"/>
      <c r="B610" s="307"/>
      <c r="C610" s="307"/>
      <c r="D610" s="307"/>
      <c r="E610" s="308"/>
      <c r="F610" s="21"/>
      <c r="G610" s="14"/>
      <c r="H610" s="14"/>
      <c r="I610" s="22"/>
    </row>
    <row r="611" spans="1:10" ht="13.5" thickBot="1" x14ac:dyDescent="0.25">
      <c r="A611" s="2"/>
      <c r="B611" s="3"/>
      <c r="C611" s="3"/>
      <c r="D611" s="3"/>
      <c r="E611" s="3"/>
      <c r="F611" s="3"/>
      <c r="G611" s="16"/>
      <c r="H611" s="17" t="s">
        <v>247</v>
      </c>
      <c r="I611" s="26">
        <f>SUM(I606:I606)</f>
        <v>845000</v>
      </c>
    </row>
    <row r="612" spans="1:10" ht="13.5" thickBot="1" x14ac:dyDescent="0.25">
      <c r="A612" s="2" t="s">
        <v>229</v>
      </c>
      <c r="B612" s="3"/>
      <c r="C612" s="3"/>
      <c r="D612" s="3"/>
      <c r="E612" s="3"/>
      <c r="F612" s="3"/>
      <c r="G612" s="3"/>
      <c r="H612" s="3"/>
      <c r="I612" s="19"/>
    </row>
    <row r="613" spans="1:10" x14ac:dyDescent="0.2">
      <c r="A613" s="303" t="s">
        <v>230</v>
      </c>
      <c r="B613" s="304"/>
      <c r="C613" s="304"/>
      <c r="D613" s="305"/>
      <c r="E613" s="27" t="s">
        <v>252</v>
      </c>
      <c r="F613" s="10" t="s">
        <v>253</v>
      </c>
      <c r="G613" s="10" t="s">
        <v>254</v>
      </c>
      <c r="H613" s="10" t="s">
        <v>231</v>
      </c>
      <c r="I613" s="11" t="s">
        <v>245</v>
      </c>
    </row>
    <row r="614" spans="1:10" x14ac:dyDescent="0.2">
      <c r="A614" s="306"/>
      <c r="B614" s="307"/>
      <c r="C614" s="307"/>
      <c r="D614" s="308"/>
      <c r="E614" s="28"/>
      <c r="F614" s="28"/>
      <c r="G614" s="28"/>
      <c r="H614" s="28"/>
      <c r="I614" s="22"/>
    </row>
    <row r="615" spans="1:10" ht="13.5" thickBot="1" x14ac:dyDescent="0.25">
      <c r="A615" s="325"/>
      <c r="B615" s="326"/>
      <c r="C615" s="326"/>
      <c r="D615" s="327"/>
      <c r="E615" s="29"/>
      <c r="F615" s="29"/>
      <c r="G615" s="29"/>
      <c r="H615" s="29"/>
      <c r="I615" s="30"/>
    </row>
    <row r="616" spans="1:10" ht="13.5" thickBot="1" x14ac:dyDescent="0.25">
      <c r="A616" s="2"/>
      <c r="B616" s="3"/>
      <c r="C616" s="3"/>
      <c r="D616" s="3"/>
      <c r="E616" s="3"/>
      <c r="F616" s="3"/>
      <c r="G616" s="3"/>
      <c r="H616" s="17" t="s">
        <v>247</v>
      </c>
      <c r="I616" s="31"/>
    </row>
    <row r="617" spans="1:10" ht="13.5" thickBot="1" x14ac:dyDescent="0.25">
      <c r="A617" s="2" t="s">
        <v>232</v>
      </c>
      <c r="B617" s="3"/>
      <c r="C617" s="3"/>
      <c r="D617" s="3"/>
      <c r="E617" s="3"/>
      <c r="F617" s="3"/>
      <c r="G617" s="3"/>
      <c r="H617" s="3"/>
      <c r="I617" s="19"/>
    </row>
    <row r="618" spans="1:10" x14ac:dyDescent="0.2">
      <c r="A618" s="303" t="s">
        <v>255</v>
      </c>
      <c r="B618" s="304"/>
      <c r="C618" s="304"/>
      <c r="D618" s="304"/>
      <c r="E618" s="10"/>
      <c r="F618" s="328" t="s">
        <v>256</v>
      </c>
      <c r="G618" s="329"/>
      <c r="H618" s="32" t="s">
        <v>244</v>
      </c>
      <c r="I618" s="33" t="s">
        <v>245</v>
      </c>
    </row>
    <row r="619" spans="1:10" x14ac:dyDescent="0.2">
      <c r="A619" s="301" t="str">
        <f>CUADRILLAS!B15</f>
        <v>CUADRILLA 2</v>
      </c>
      <c r="B619" s="302"/>
      <c r="C619" s="302"/>
      <c r="D619" s="302"/>
      <c r="E619" s="330"/>
      <c r="F619" s="299">
        <f>CUADRILLAS!C15</f>
        <v>275200</v>
      </c>
      <c r="G619" s="300"/>
      <c r="H619" s="15">
        <v>4</v>
      </c>
      <c r="I619" s="22">
        <f>F619/H619</f>
        <v>68800</v>
      </c>
    </row>
    <row r="620" spans="1:10" ht="13.5" thickBot="1" x14ac:dyDescent="0.25">
      <c r="A620" s="301"/>
      <c r="B620" s="302"/>
      <c r="C620" s="302"/>
      <c r="D620" s="302"/>
      <c r="E620" s="14"/>
      <c r="F620" s="299"/>
      <c r="G620" s="300"/>
      <c r="H620" s="14"/>
      <c r="I620" s="22"/>
    </row>
    <row r="621" spans="1:10" ht="13.5" thickBot="1" x14ac:dyDescent="0.25">
      <c r="A621" s="2"/>
      <c r="B621" s="3"/>
      <c r="C621" s="3"/>
      <c r="D621" s="3"/>
      <c r="E621" s="16"/>
      <c r="F621" s="34"/>
      <c r="G621" s="16"/>
      <c r="H621" s="17" t="s">
        <v>247</v>
      </c>
      <c r="I621" s="31">
        <f>SUM(I619:I620)</f>
        <v>68800</v>
      </c>
    </row>
    <row r="622" spans="1:10" ht="13.5" thickBot="1" x14ac:dyDescent="0.25">
      <c r="A622" s="2"/>
      <c r="B622" s="3"/>
      <c r="C622" s="3"/>
      <c r="D622" s="3"/>
      <c r="E622" s="16"/>
      <c r="F622" s="35" t="s">
        <v>257</v>
      </c>
      <c r="G622" s="3"/>
      <c r="H622" s="36"/>
      <c r="I622" s="31">
        <f>+I621+I616+I611+I603</f>
        <v>914633.62</v>
      </c>
    </row>
    <row r="623" spans="1:10" ht="13.5" thickBot="1" x14ac:dyDescent="0.25">
      <c r="A623" s="2" t="s">
        <v>233</v>
      </c>
      <c r="B623" s="3"/>
      <c r="C623" s="3"/>
      <c r="D623" s="3"/>
      <c r="E623" s="16"/>
      <c r="F623" s="16"/>
      <c r="G623" s="16"/>
      <c r="H623" s="16"/>
      <c r="I623" s="19"/>
      <c r="J623" s="38"/>
    </row>
    <row r="624" spans="1:10" x14ac:dyDescent="0.2">
      <c r="A624" s="303" t="s">
        <v>227</v>
      </c>
      <c r="B624" s="304"/>
      <c r="C624" s="304"/>
      <c r="D624" s="304"/>
      <c r="E624" s="304"/>
      <c r="F624" s="304"/>
      <c r="G624" s="305"/>
      <c r="H624" s="39" t="s">
        <v>258</v>
      </c>
      <c r="I624" s="40" t="s">
        <v>259</v>
      </c>
    </row>
    <row r="625" spans="1:9" x14ac:dyDescent="0.2">
      <c r="A625" s="306" t="s">
        <v>260</v>
      </c>
      <c r="B625" s="307"/>
      <c r="C625" s="307"/>
      <c r="D625" s="307"/>
      <c r="E625" s="307"/>
      <c r="F625" s="307"/>
      <c r="G625" s="308"/>
      <c r="H625" s="41"/>
      <c r="I625" s="22">
        <f>I622*H625/100</f>
        <v>0</v>
      </c>
    </row>
    <row r="626" spans="1:9" x14ac:dyDescent="0.2">
      <c r="A626" s="306" t="s">
        <v>261</v>
      </c>
      <c r="B626" s="307"/>
      <c r="C626" s="307"/>
      <c r="D626" s="307"/>
      <c r="E626" s="307"/>
      <c r="F626" s="307"/>
      <c r="G626" s="308"/>
      <c r="H626" s="41"/>
      <c r="I626" s="22">
        <f>I622*H626/100</f>
        <v>0</v>
      </c>
    </row>
    <row r="627" spans="1:9" ht="13.5" thickBot="1" x14ac:dyDescent="0.25">
      <c r="A627" s="309" t="s">
        <v>262</v>
      </c>
      <c r="B627" s="310"/>
      <c r="C627" s="310"/>
      <c r="D627" s="310"/>
      <c r="E627" s="310"/>
      <c r="F627" s="310"/>
      <c r="G627" s="311"/>
      <c r="H627" s="42"/>
      <c r="I627" s="22">
        <f>I622*H627/100</f>
        <v>0</v>
      </c>
    </row>
    <row r="628" spans="1:9" ht="13.5" thickBot="1" x14ac:dyDescent="0.25">
      <c r="A628" s="2"/>
      <c r="B628" s="3"/>
      <c r="C628" s="3"/>
      <c r="D628" s="3"/>
      <c r="E628" s="16"/>
      <c r="F628" s="16"/>
      <c r="G628" s="16"/>
      <c r="H628" s="17" t="s">
        <v>247</v>
      </c>
      <c r="I628" s="31">
        <f>SUM(I625:I627)</f>
        <v>0</v>
      </c>
    </row>
    <row r="629" spans="1:9" ht="13.5" thickBot="1" x14ac:dyDescent="0.25">
      <c r="A629" s="2"/>
      <c r="B629" s="3"/>
      <c r="C629" s="3"/>
      <c r="D629" s="3"/>
      <c r="E629" s="16"/>
      <c r="F629" s="16"/>
      <c r="G629" s="16"/>
      <c r="H629" s="16"/>
      <c r="I629" s="19"/>
    </row>
    <row r="630" spans="1:9" ht="13.5" thickBot="1" x14ac:dyDescent="0.25">
      <c r="A630" s="6"/>
      <c r="B630" s="7"/>
      <c r="C630" s="7"/>
      <c r="D630" s="7"/>
      <c r="E630" s="43"/>
      <c r="F630" s="44"/>
      <c r="G630" s="45"/>
      <c r="H630" s="45" t="s">
        <v>263</v>
      </c>
      <c r="I630" s="46">
        <f>I622+I628</f>
        <v>914633.62</v>
      </c>
    </row>
    <row r="631" spans="1:9" ht="13.5" thickBot="1" x14ac:dyDescent="0.25"/>
    <row r="632" spans="1:9" x14ac:dyDescent="0.2">
      <c r="A632" s="312" t="s">
        <v>236</v>
      </c>
      <c r="B632" s="313"/>
      <c r="C632" s="313"/>
      <c r="D632" s="313"/>
      <c r="E632" s="314"/>
      <c r="F632" s="312" t="s">
        <v>237</v>
      </c>
      <c r="G632" s="313"/>
      <c r="H632" s="313"/>
      <c r="I632" s="314"/>
    </row>
    <row r="633" spans="1:9" x14ac:dyDescent="0.2">
      <c r="A633" s="315"/>
      <c r="B633" s="316"/>
      <c r="C633" s="316"/>
      <c r="D633" s="316"/>
      <c r="E633" s="317"/>
      <c r="F633" s="315"/>
      <c r="G633" s="316"/>
      <c r="H633" s="316"/>
      <c r="I633" s="317"/>
    </row>
    <row r="634" spans="1:9" ht="13.5" thickBot="1" x14ac:dyDescent="0.25">
      <c r="A634" s="318"/>
      <c r="B634" s="319"/>
      <c r="C634" s="319"/>
      <c r="D634" s="319"/>
      <c r="E634" s="320"/>
      <c r="F634" s="318"/>
      <c r="G634" s="319"/>
      <c r="H634" s="319"/>
      <c r="I634" s="320"/>
    </row>
    <row r="635" spans="1:9" x14ac:dyDescent="0.2">
      <c r="A635" s="2" t="s">
        <v>238</v>
      </c>
      <c r="B635" s="321" t="str">
        <f>Presupuesto!A5</f>
        <v>MEJORAMIENTO Y ADECUACIÓN PARA LA RECUPERACIÓN URBANÍSTICA DEL PARQUE PRINCIPAL DEL CORREGIMIENTO DE PUERTO CLAVER, ZONA URBANA DEL MUNICIPIO DE EL BAGRE-ANTIOQUIA</v>
      </c>
      <c r="C635" s="321"/>
      <c r="D635" s="321"/>
      <c r="E635" s="321"/>
      <c r="F635" s="321"/>
      <c r="G635" s="321"/>
      <c r="H635" s="321"/>
      <c r="I635" s="322"/>
    </row>
    <row r="636" spans="1:9" x14ac:dyDescent="0.2">
      <c r="A636" s="2" t="s">
        <v>239</v>
      </c>
      <c r="B636" s="323"/>
      <c r="C636" s="323"/>
      <c r="D636" s="323"/>
      <c r="E636" s="323"/>
      <c r="F636" s="323"/>
      <c r="G636" s="323"/>
      <c r="H636" s="323"/>
      <c r="I636" s="324"/>
    </row>
    <row r="637" spans="1:9" x14ac:dyDescent="0.2">
      <c r="A637" s="2" t="s">
        <v>240</v>
      </c>
      <c r="B637" s="323" t="str">
        <f>Presupuesto!B17</f>
        <v>Suministro e instalacion de poste en concreto de 8 mts</v>
      </c>
      <c r="C637" s="323"/>
      <c r="D637" s="323"/>
      <c r="E637" s="323"/>
      <c r="F637" s="323"/>
      <c r="G637" s="323"/>
      <c r="H637" s="323"/>
      <c r="I637" s="324"/>
    </row>
    <row r="638" spans="1:9" x14ac:dyDescent="0.2">
      <c r="A638" s="2">
        <f>Presupuesto!A17</f>
        <v>3.1</v>
      </c>
      <c r="B638" s="323"/>
      <c r="C638" s="323"/>
      <c r="D638" s="323"/>
      <c r="E638" s="323"/>
      <c r="F638" s="323"/>
      <c r="G638" s="323"/>
      <c r="H638" s="323"/>
      <c r="I638" s="324"/>
    </row>
    <row r="639" spans="1:9" x14ac:dyDescent="0.2">
      <c r="A639" s="2" t="s">
        <v>235</v>
      </c>
      <c r="B639" s="3"/>
      <c r="C639" s="3"/>
      <c r="D639" s="3"/>
      <c r="E639" s="3"/>
      <c r="F639" s="3"/>
      <c r="G639" s="3"/>
      <c r="H639" s="4" t="s">
        <v>241</v>
      </c>
      <c r="I639" s="5" t="str">
        <f>Presupuesto!C17</f>
        <v>und</v>
      </c>
    </row>
    <row r="640" spans="1:9" ht="13.5" thickBot="1" x14ac:dyDescent="0.25">
      <c r="A640" s="6" t="s">
        <v>228</v>
      </c>
      <c r="B640" s="7"/>
      <c r="C640" s="7"/>
      <c r="D640" s="7"/>
      <c r="E640" s="7"/>
      <c r="F640" s="7"/>
      <c r="G640" s="7"/>
      <c r="H640" s="7"/>
      <c r="I640" s="8"/>
    </row>
    <row r="641" spans="1:9" x14ac:dyDescent="0.2">
      <c r="A641" s="303" t="s">
        <v>227</v>
      </c>
      <c r="B641" s="304"/>
      <c r="C641" s="304"/>
      <c r="D641" s="304"/>
      <c r="E641" s="305"/>
      <c r="F641" s="9" t="s">
        <v>242</v>
      </c>
      <c r="G641" s="10" t="s">
        <v>243</v>
      </c>
      <c r="H641" s="10" t="s">
        <v>244</v>
      </c>
      <c r="I641" s="11" t="s">
        <v>245</v>
      </c>
    </row>
    <row r="642" spans="1:9" x14ac:dyDescent="0.2">
      <c r="A642" s="306" t="s">
        <v>246</v>
      </c>
      <c r="B642" s="307"/>
      <c r="C642" s="307"/>
      <c r="D642" s="307"/>
      <c r="E642" s="308"/>
      <c r="F642" s="12"/>
      <c r="G642" s="14"/>
      <c r="H642" s="15"/>
      <c r="I642" s="13"/>
    </row>
    <row r="643" spans="1:9" x14ac:dyDescent="0.2">
      <c r="A643" s="306"/>
      <c r="B643" s="307"/>
      <c r="C643" s="307"/>
      <c r="D643" s="307"/>
      <c r="E643" s="308"/>
      <c r="F643" s="12"/>
      <c r="G643" s="14"/>
      <c r="H643" s="15"/>
      <c r="I643" s="13"/>
    </row>
    <row r="644" spans="1:9" ht="13.5" thickBot="1" x14ac:dyDescent="0.25">
      <c r="A644" s="306"/>
      <c r="B644" s="307"/>
      <c r="C644" s="307"/>
      <c r="D644" s="307"/>
      <c r="E644" s="308"/>
      <c r="F644" s="12"/>
      <c r="G644" s="14"/>
      <c r="H644" s="15"/>
      <c r="I644" s="13"/>
    </row>
    <row r="645" spans="1:9" ht="13.5" thickBot="1" x14ac:dyDescent="0.25">
      <c r="A645" s="2"/>
      <c r="B645" s="3"/>
      <c r="C645" s="3"/>
      <c r="D645" s="3"/>
      <c r="E645" s="3"/>
      <c r="F645" s="3"/>
      <c r="G645" s="16"/>
      <c r="H645" s="17" t="s">
        <v>247</v>
      </c>
      <c r="I645" s="18">
        <f>SUM(I642:I642)</f>
        <v>0</v>
      </c>
    </row>
    <row r="646" spans="1:9" ht="13.5" thickBot="1" x14ac:dyDescent="0.25">
      <c r="A646" s="2" t="s">
        <v>248</v>
      </c>
      <c r="B646" s="3"/>
      <c r="C646" s="3"/>
      <c r="D646" s="3"/>
      <c r="E646" s="3"/>
      <c r="F646" s="3"/>
      <c r="G646" s="16"/>
      <c r="H646" s="16"/>
      <c r="I646" s="19"/>
    </row>
    <row r="647" spans="1:9" x14ac:dyDescent="0.2">
      <c r="A647" s="303" t="s">
        <v>227</v>
      </c>
      <c r="B647" s="304"/>
      <c r="C647" s="304"/>
      <c r="D647" s="304"/>
      <c r="E647" s="305"/>
      <c r="F647" s="9" t="s">
        <v>249</v>
      </c>
      <c r="G647" s="20" t="s">
        <v>250</v>
      </c>
      <c r="H647" s="20" t="s">
        <v>251</v>
      </c>
      <c r="I647" s="11" t="s">
        <v>245</v>
      </c>
    </row>
    <row r="648" spans="1:9" x14ac:dyDescent="0.2">
      <c r="A648" s="306" t="s">
        <v>415</v>
      </c>
      <c r="B648" s="307"/>
      <c r="C648" s="307"/>
      <c r="D648" s="307"/>
      <c r="E648" s="308"/>
      <c r="F648" s="21" t="s">
        <v>226</v>
      </c>
      <c r="G648" s="49">
        <v>2650000</v>
      </c>
      <c r="H648" s="14">
        <v>1</v>
      </c>
      <c r="I648" s="22">
        <f>+H648*G648</f>
        <v>2650000</v>
      </c>
    </row>
    <row r="649" spans="1:9" x14ac:dyDescent="0.2">
      <c r="A649" s="47"/>
      <c r="B649" s="24"/>
      <c r="C649" s="24"/>
      <c r="D649" s="24"/>
      <c r="E649" s="25"/>
      <c r="F649" s="21"/>
      <c r="G649" s="14"/>
      <c r="H649" s="14"/>
      <c r="I649" s="22">
        <f>+H649*G649</f>
        <v>0</v>
      </c>
    </row>
    <row r="650" spans="1:9" x14ac:dyDescent="0.2">
      <c r="A650" s="47"/>
      <c r="B650" s="24"/>
      <c r="C650" s="24"/>
      <c r="D650" s="24"/>
      <c r="E650" s="25"/>
      <c r="F650" s="21"/>
      <c r="G650" s="14"/>
      <c r="H650" s="14"/>
      <c r="I650" s="22">
        <f>+H650*G650</f>
        <v>0</v>
      </c>
    </row>
    <row r="651" spans="1:9" x14ac:dyDescent="0.2">
      <c r="A651" s="306"/>
      <c r="B651" s="307"/>
      <c r="C651" s="307"/>
      <c r="D651" s="307"/>
      <c r="E651" s="308"/>
      <c r="F651" s="21"/>
      <c r="G651" s="14"/>
      <c r="H651" s="14"/>
      <c r="I651" s="22"/>
    </row>
    <row r="652" spans="1:9" x14ac:dyDescent="0.2">
      <c r="A652" s="306"/>
      <c r="B652" s="307"/>
      <c r="C652" s="307"/>
      <c r="D652" s="307"/>
      <c r="E652" s="308"/>
      <c r="F652" s="21"/>
      <c r="G652" s="14"/>
      <c r="H652" s="14"/>
      <c r="I652" s="22"/>
    </row>
    <row r="653" spans="1:9" ht="13.5" thickBot="1" x14ac:dyDescent="0.25">
      <c r="A653" s="2"/>
      <c r="B653" s="3"/>
      <c r="C653" s="3"/>
      <c r="D653" s="3"/>
      <c r="E653" s="3"/>
      <c r="F653" s="3"/>
      <c r="G653" s="16"/>
      <c r="H653" s="17" t="s">
        <v>247</v>
      </c>
      <c r="I653" s="26">
        <f>SUM(I648:I650)</f>
        <v>2650000</v>
      </c>
    </row>
    <row r="654" spans="1:9" ht="13.5" thickBot="1" x14ac:dyDescent="0.25">
      <c r="A654" s="2" t="s">
        <v>229</v>
      </c>
      <c r="B654" s="3"/>
      <c r="C654" s="3"/>
      <c r="D654" s="3"/>
      <c r="E654" s="3"/>
      <c r="F654" s="3"/>
      <c r="G654" s="3"/>
      <c r="H654" s="3"/>
      <c r="I654" s="19"/>
    </row>
    <row r="655" spans="1:9" x14ac:dyDescent="0.2">
      <c r="A655" s="303" t="s">
        <v>230</v>
      </c>
      <c r="B655" s="304"/>
      <c r="C655" s="304"/>
      <c r="D655" s="305"/>
      <c r="E655" s="27" t="s">
        <v>252</v>
      </c>
      <c r="F655" s="10" t="s">
        <v>253</v>
      </c>
      <c r="G655" s="10" t="s">
        <v>254</v>
      </c>
      <c r="H655" s="10" t="s">
        <v>231</v>
      </c>
      <c r="I655" s="11" t="s">
        <v>245</v>
      </c>
    </row>
    <row r="656" spans="1:9" x14ac:dyDescent="0.2">
      <c r="A656" s="306"/>
      <c r="B656" s="307"/>
      <c r="C656" s="307"/>
      <c r="D656" s="308"/>
      <c r="E656" s="28"/>
      <c r="F656" s="28"/>
      <c r="G656" s="28"/>
      <c r="H656" s="28"/>
      <c r="I656" s="22"/>
    </row>
    <row r="657" spans="1:10" ht="13.5" thickBot="1" x14ac:dyDescent="0.25">
      <c r="A657" s="325"/>
      <c r="B657" s="326"/>
      <c r="C657" s="326"/>
      <c r="D657" s="327"/>
      <c r="E657" s="29"/>
      <c r="F657" s="29"/>
      <c r="G657" s="29"/>
      <c r="H657" s="29"/>
      <c r="I657" s="30"/>
    </row>
    <row r="658" spans="1:10" ht="13.5" thickBot="1" x14ac:dyDescent="0.25">
      <c r="A658" s="2"/>
      <c r="B658" s="3"/>
      <c r="C658" s="3"/>
      <c r="D658" s="3"/>
      <c r="E658" s="3"/>
      <c r="F658" s="3"/>
      <c r="G658" s="3"/>
      <c r="H658" s="17" t="s">
        <v>247</v>
      </c>
      <c r="I658" s="31"/>
    </row>
    <row r="659" spans="1:10" ht="13.5" thickBot="1" x14ac:dyDescent="0.25">
      <c r="A659" s="2" t="s">
        <v>232</v>
      </c>
      <c r="B659" s="3"/>
      <c r="C659" s="3"/>
      <c r="D659" s="3"/>
      <c r="E659" s="3"/>
      <c r="F659" s="3"/>
      <c r="G659" s="3"/>
      <c r="H659" s="3"/>
      <c r="I659" s="19"/>
    </row>
    <row r="660" spans="1:10" x14ac:dyDescent="0.2">
      <c r="A660" s="303" t="s">
        <v>255</v>
      </c>
      <c r="B660" s="304"/>
      <c r="C660" s="304"/>
      <c r="D660" s="304"/>
      <c r="E660" s="10"/>
      <c r="F660" s="328" t="s">
        <v>256</v>
      </c>
      <c r="G660" s="329"/>
      <c r="H660" s="32" t="s">
        <v>244</v>
      </c>
      <c r="I660" s="33" t="s">
        <v>245</v>
      </c>
    </row>
    <row r="661" spans="1:10" x14ac:dyDescent="0.2">
      <c r="A661" s="301" t="str">
        <f>CUADRILLAS!B23</f>
        <v>CUADRILLA 10</v>
      </c>
      <c r="B661" s="302"/>
      <c r="C661" s="302"/>
      <c r="D661" s="302"/>
      <c r="E661" s="330"/>
      <c r="F661" s="299">
        <f>CUADRILLAS!C23</f>
        <v>240800</v>
      </c>
      <c r="G661" s="300"/>
      <c r="H661" s="15">
        <v>1</v>
      </c>
      <c r="I661" s="22">
        <f>F661/H661</f>
        <v>240800</v>
      </c>
    </row>
    <row r="662" spans="1:10" ht="13.5" thickBot="1" x14ac:dyDescent="0.25">
      <c r="A662" s="301"/>
      <c r="B662" s="302"/>
      <c r="C662" s="302"/>
      <c r="D662" s="302"/>
      <c r="E662" s="14"/>
      <c r="F662" s="299"/>
      <c r="G662" s="300"/>
      <c r="H662" s="14"/>
      <c r="I662" s="22"/>
    </row>
    <row r="663" spans="1:10" ht="13.5" thickBot="1" x14ac:dyDescent="0.25">
      <c r="A663" s="2"/>
      <c r="B663" s="3"/>
      <c r="C663" s="3"/>
      <c r="D663" s="3"/>
      <c r="E663" s="16"/>
      <c r="F663" s="34"/>
      <c r="G663" s="16"/>
      <c r="H663" s="17" t="s">
        <v>247</v>
      </c>
      <c r="I663" s="31">
        <f>SUM(I661:I662)</f>
        <v>240800</v>
      </c>
    </row>
    <row r="664" spans="1:10" ht="13.5" thickBot="1" x14ac:dyDescent="0.25">
      <c r="A664" s="2"/>
      <c r="B664" s="3"/>
      <c r="C664" s="3"/>
      <c r="D664" s="3"/>
      <c r="E664" s="16"/>
      <c r="F664" s="35" t="s">
        <v>257</v>
      </c>
      <c r="G664" s="3"/>
      <c r="H664" s="36"/>
      <c r="I664" s="31">
        <f>+I663+I658+I653+I645</f>
        <v>2890800</v>
      </c>
    </row>
    <row r="665" spans="1:10" ht="13.5" thickBot="1" x14ac:dyDescent="0.25">
      <c r="A665" s="2" t="s">
        <v>233</v>
      </c>
      <c r="B665" s="3"/>
      <c r="C665" s="3"/>
      <c r="D665" s="3"/>
      <c r="E665" s="16"/>
      <c r="F665" s="16"/>
      <c r="G665" s="16"/>
      <c r="H665" s="16"/>
      <c r="I665" s="19"/>
      <c r="J665" s="38"/>
    </row>
    <row r="666" spans="1:10" x14ac:dyDescent="0.2">
      <c r="A666" s="303" t="s">
        <v>227</v>
      </c>
      <c r="B666" s="304"/>
      <c r="C666" s="304"/>
      <c r="D666" s="304"/>
      <c r="E666" s="304"/>
      <c r="F666" s="304"/>
      <c r="G666" s="305"/>
      <c r="H666" s="39" t="s">
        <v>258</v>
      </c>
      <c r="I666" s="40" t="s">
        <v>259</v>
      </c>
    </row>
    <row r="667" spans="1:10" x14ac:dyDescent="0.2">
      <c r="A667" s="306" t="s">
        <v>260</v>
      </c>
      <c r="B667" s="307"/>
      <c r="C667" s="307"/>
      <c r="D667" s="307"/>
      <c r="E667" s="307"/>
      <c r="F667" s="307"/>
      <c r="G667" s="308"/>
      <c r="H667" s="41"/>
      <c r="I667" s="22">
        <f>I664*H667/100</f>
        <v>0</v>
      </c>
    </row>
    <row r="668" spans="1:10" x14ac:dyDescent="0.2">
      <c r="A668" s="306" t="s">
        <v>261</v>
      </c>
      <c r="B668" s="307"/>
      <c r="C668" s="307"/>
      <c r="D668" s="307"/>
      <c r="E668" s="307"/>
      <c r="F668" s="307"/>
      <c r="G668" s="308"/>
      <c r="H668" s="41"/>
      <c r="I668" s="22">
        <f>I664*H668/100</f>
        <v>0</v>
      </c>
    </row>
    <row r="669" spans="1:10" ht="13.5" thickBot="1" x14ac:dyDescent="0.25">
      <c r="A669" s="309" t="s">
        <v>262</v>
      </c>
      <c r="B669" s="310"/>
      <c r="C669" s="310"/>
      <c r="D669" s="310"/>
      <c r="E669" s="310"/>
      <c r="F669" s="310"/>
      <c r="G669" s="311"/>
      <c r="H669" s="42"/>
      <c r="I669" s="22">
        <f>I664*H669/100</f>
        <v>0</v>
      </c>
    </row>
    <row r="670" spans="1:10" ht="13.5" thickBot="1" x14ac:dyDescent="0.25">
      <c r="A670" s="2"/>
      <c r="B670" s="3"/>
      <c r="C670" s="3"/>
      <c r="D670" s="3"/>
      <c r="E670" s="16"/>
      <c r="F670" s="16"/>
      <c r="G670" s="16"/>
      <c r="H670" s="17" t="s">
        <v>247</v>
      </c>
      <c r="I670" s="31">
        <f>SUM(I667:I669)</f>
        <v>0</v>
      </c>
    </row>
    <row r="671" spans="1:10" ht="13.5" thickBot="1" x14ac:dyDescent="0.25">
      <c r="A671" s="2"/>
      <c r="B671" s="3"/>
      <c r="C671" s="3"/>
      <c r="D671" s="3"/>
      <c r="E671" s="16"/>
      <c r="F671" s="16"/>
      <c r="G671" s="16"/>
      <c r="H671" s="16"/>
      <c r="I671" s="19"/>
    </row>
    <row r="672" spans="1:10" ht="13.5" thickBot="1" x14ac:dyDescent="0.25">
      <c r="A672" s="6"/>
      <c r="B672" s="7"/>
      <c r="C672" s="7"/>
      <c r="D672" s="7"/>
      <c r="E672" s="43"/>
      <c r="F672" s="44"/>
      <c r="G672" s="45"/>
      <c r="H672" s="45" t="s">
        <v>263</v>
      </c>
      <c r="I672" s="46">
        <f>I664+I670</f>
        <v>2890800</v>
      </c>
    </row>
    <row r="673" spans="1:9" ht="13.5" thickBot="1" x14ac:dyDescent="0.25"/>
    <row r="674" spans="1:9" x14ac:dyDescent="0.2">
      <c r="A674" s="312" t="s">
        <v>236</v>
      </c>
      <c r="B674" s="313"/>
      <c r="C674" s="313"/>
      <c r="D674" s="313"/>
      <c r="E674" s="314"/>
      <c r="F674" s="312" t="s">
        <v>237</v>
      </c>
      <c r="G674" s="313"/>
      <c r="H674" s="313"/>
      <c r="I674" s="314"/>
    </row>
    <row r="675" spans="1:9" x14ac:dyDescent="0.2">
      <c r="A675" s="315"/>
      <c r="B675" s="316"/>
      <c r="C675" s="316"/>
      <c r="D675" s="316"/>
      <c r="E675" s="317"/>
      <c r="F675" s="315"/>
      <c r="G675" s="316"/>
      <c r="H675" s="316"/>
      <c r="I675" s="317"/>
    </row>
    <row r="676" spans="1:9" ht="13.5" thickBot="1" x14ac:dyDescent="0.25">
      <c r="A676" s="318"/>
      <c r="B676" s="319"/>
      <c r="C676" s="319"/>
      <c r="D676" s="319"/>
      <c r="E676" s="320"/>
      <c r="F676" s="318"/>
      <c r="G676" s="319"/>
      <c r="H676" s="319"/>
      <c r="I676" s="320"/>
    </row>
    <row r="677" spans="1:9" x14ac:dyDescent="0.2">
      <c r="A677" s="2" t="s">
        <v>238</v>
      </c>
      <c r="B677" s="321" t="str">
        <f>Presupuesto!A5</f>
        <v>MEJORAMIENTO Y ADECUACIÓN PARA LA RECUPERACIÓN URBANÍSTICA DEL PARQUE PRINCIPAL DEL CORREGIMIENTO DE PUERTO CLAVER, ZONA URBANA DEL MUNICIPIO DE EL BAGRE-ANTIOQUIA</v>
      </c>
      <c r="C677" s="321"/>
      <c r="D677" s="321"/>
      <c r="E677" s="321"/>
      <c r="F677" s="321"/>
      <c r="G677" s="321"/>
      <c r="H677" s="321"/>
      <c r="I677" s="322"/>
    </row>
    <row r="678" spans="1:9" x14ac:dyDescent="0.2">
      <c r="A678" s="2" t="s">
        <v>239</v>
      </c>
      <c r="B678" s="323"/>
      <c r="C678" s="323"/>
      <c r="D678" s="323"/>
      <c r="E678" s="323"/>
      <c r="F678" s="323"/>
      <c r="G678" s="323"/>
      <c r="H678" s="323"/>
      <c r="I678" s="324"/>
    </row>
    <row r="679" spans="1:9" x14ac:dyDescent="0.2">
      <c r="A679" s="2" t="s">
        <v>240</v>
      </c>
      <c r="B679" s="323" t="str">
        <f>Presupuesto!B18</f>
        <v>suministro e instalacion de reflectores led de 200 watts, para iluminacion dincluye todos los elementos necesarios para su correcto funcionamiento</v>
      </c>
      <c r="C679" s="323"/>
      <c r="D679" s="323"/>
      <c r="E679" s="323"/>
      <c r="F679" s="323"/>
      <c r="G679" s="323"/>
      <c r="H679" s="323"/>
      <c r="I679" s="324"/>
    </row>
    <row r="680" spans="1:9" x14ac:dyDescent="0.2">
      <c r="A680" s="2">
        <f>Presupuesto!A18</f>
        <v>3.2</v>
      </c>
      <c r="B680" s="323"/>
      <c r="C680" s="323"/>
      <c r="D680" s="323"/>
      <c r="E680" s="323"/>
      <c r="F680" s="323"/>
      <c r="G680" s="323"/>
      <c r="H680" s="323"/>
      <c r="I680" s="324"/>
    </row>
    <row r="681" spans="1:9" x14ac:dyDescent="0.2">
      <c r="A681" s="2" t="s">
        <v>235</v>
      </c>
      <c r="B681" s="3"/>
      <c r="C681" s="3"/>
      <c r="D681" s="3"/>
      <c r="E681" s="3"/>
      <c r="F681" s="3"/>
      <c r="G681" s="3"/>
      <c r="H681" s="4" t="s">
        <v>241</v>
      </c>
      <c r="I681" s="5" t="str">
        <f>Presupuesto!C18</f>
        <v>und</v>
      </c>
    </row>
    <row r="682" spans="1:9" ht="13.5" thickBot="1" x14ac:dyDescent="0.25">
      <c r="A682" s="6" t="s">
        <v>228</v>
      </c>
      <c r="B682" s="7"/>
      <c r="C682" s="7"/>
      <c r="D682" s="7"/>
      <c r="E682" s="7"/>
      <c r="F682" s="7"/>
      <c r="G682" s="7"/>
      <c r="H682" s="7"/>
      <c r="I682" s="8"/>
    </row>
    <row r="683" spans="1:9" x14ac:dyDescent="0.2">
      <c r="A683" s="303" t="s">
        <v>227</v>
      </c>
      <c r="B683" s="304"/>
      <c r="C683" s="304"/>
      <c r="D683" s="304"/>
      <c r="E683" s="305"/>
      <c r="F683" s="9" t="s">
        <v>242</v>
      </c>
      <c r="G683" s="10" t="s">
        <v>243</v>
      </c>
      <c r="H683" s="10" t="s">
        <v>244</v>
      </c>
      <c r="I683" s="11" t="s">
        <v>245</v>
      </c>
    </row>
    <row r="684" spans="1:9" x14ac:dyDescent="0.2">
      <c r="A684" s="306" t="s">
        <v>246</v>
      </c>
      <c r="B684" s="307"/>
      <c r="C684" s="307"/>
      <c r="D684" s="307"/>
      <c r="E684" s="308"/>
      <c r="F684" s="12"/>
      <c r="G684" s="14"/>
      <c r="H684" s="15"/>
      <c r="I684" s="13">
        <v>800</v>
      </c>
    </row>
    <row r="685" spans="1:9" x14ac:dyDescent="0.2">
      <c r="A685" s="306"/>
      <c r="B685" s="307"/>
      <c r="C685" s="307"/>
      <c r="D685" s="307"/>
      <c r="E685" s="308"/>
      <c r="F685" s="12"/>
      <c r="G685" s="14"/>
      <c r="H685" s="15"/>
      <c r="I685" s="13"/>
    </row>
    <row r="686" spans="1:9" ht="13.5" thickBot="1" x14ac:dyDescent="0.25">
      <c r="A686" s="306"/>
      <c r="B686" s="307"/>
      <c r="C686" s="307"/>
      <c r="D686" s="307"/>
      <c r="E686" s="308"/>
      <c r="F686" s="12"/>
      <c r="G686" s="14"/>
      <c r="H686" s="15"/>
      <c r="I686" s="13"/>
    </row>
    <row r="687" spans="1:9" ht="13.5" thickBot="1" x14ac:dyDescent="0.25">
      <c r="A687" s="2"/>
      <c r="B687" s="3"/>
      <c r="C687" s="3"/>
      <c r="D687" s="3"/>
      <c r="E687" s="3"/>
      <c r="F687" s="3"/>
      <c r="G687" s="16"/>
      <c r="H687" s="17" t="s">
        <v>247</v>
      </c>
      <c r="I687" s="18">
        <f>SUM(I684:I684)</f>
        <v>800</v>
      </c>
    </row>
    <row r="688" spans="1:9" ht="13.5" thickBot="1" x14ac:dyDescent="0.25">
      <c r="A688" s="2" t="s">
        <v>248</v>
      </c>
      <c r="B688" s="3"/>
      <c r="C688" s="3"/>
      <c r="D688" s="3"/>
      <c r="E688" s="3"/>
      <c r="F688" s="3"/>
      <c r="G688" s="16"/>
      <c r="H688" s="16"/>
      <c r="I688" s="19"/>
    </row>
    <row r="689" spans="1:9" x14ac:dyDescent="0.2">
      <c r="A689" s="303" t="s">
        <v>227</v>
      </c>
      <c r="B689" s="304"/>
      <c r="C689" s="304"/>
      <c r="D689" s="304"/>
      <c r="E689" s="305"/>
      <c r="F689" s="9" t="s">
        <v>249</v>
      </c>
      <c r="G689" s="20" t="s">
        <v>250</v>
      </c>
      <c r="H689" s="20" t="s">
        <v>251</v>
      </c>
      <c r="I689" s="11" t="s">
        <v>245</v>
      </c>
    </row>
    <row r="690" spans="1:9" x14ac:dyDescent="0.2">
      <c r="A690" s="306" t="s">
        <v>428</v>
      </c>
      <c r="B690" s="307"/>
      <c r="C690" s="307"/>
      <c r="D690" s="307"/>
      <c r="E690" s="308"/>
      <c r="F690" s="21" t="s">
        <v>226</v>
      </c>
      <c r="G690" s="14">
        <v>340900</v>
      </c>
      <c r="H690" s="14">
        <v>1</v>
      </c>
      <c r="I690" s="22">
        <f>+H690*G690</f>
        <v>340900</v>
      </c>
    </row>
    <row r="691" spans="1:9" x14ac:dyDescent="0.2">
      <c r="A691" s="47"/>
      <c r="B691" s="24"/>
      <c r="C691" s="24"/>
      <c r="D691" s="24"/>
      <c r="E691" s="25"/>
      <c r="F691" s="21"/>
      <c r="G691" s="14"/>
      <c r="H691" s="14"/>
      <c r="I691" s="22">
        <f>+H691*G691</f>
        <v>0</v>
      </c>
    </row>
    <row r="692" spans="1:9" x14ac:dyDescent="0.2">
      <c r="A692" s="47"/>
      <c r="B692" s="24"/>
      <c r="C692" s="24"/>
      <c r="D692" s="24"/>
      <c r="E692" s="25"/>
      <c r="F692" s="21"/>
      <c r="G692" s="14"/>
      <c r="H692" s="14"/>
      <c r="I692" s="22">
        <f>+H692*G692</f>
        <v>0</v>
      </c>
    </row>
    <row r="693" spans="1:9" x14ac:dyDescent="0.2">
      <c r="A693" s="306"/>
      <c r="B693" s="307"/>
      <c r="C693" s="307"/>
      <c r="D693" s="307"/>
      <c r="E693" s="308"/>
      <c r="F693" s="21"/>
      <c r="G693" s="14"/>
      <c r="H693" s="14"/>
      <c r="I693" s="22"/>
    </row>
    <row r="694" spans="1:9" x14ac:dyDescent="0.2">
      <c r="A694" s="306"/>
      <c r="B694" s="307"/>
      <c r="C694" s="307"/>
      <c r="D694" s="307"/>
      <c r="E694" s="308"/>
      <c r="F694" s="21"/>
      <c r="G694" s="14"/>
      <c r="H694" s="14"/>
      <c r="I694" s="22"/>
    </row>
    <row r="695" spans="1:9" ht="13.5" thickBot="1" x14ac:dyDescent="0.25">
      <c r="A695" s="2"/>
      <c r="B695" s="3"/>
      <c r="C695" s="3"/>
      <c r="D695" s="3"/>
      <c r="E695" s="3"/>
      <c r="F695" s="3"/>
      <c r="G695" s="16"/>
      <c r="H695" s="17" t="s">
        <v>247</v>
      </c>
      <c r="I695" s="26">
        <f>SUM(I690:I692)</f>
        <v>340900</v>
      </c>
    </row>
    <row r="696" spans="1:9" ht="13.5" thickBot="1" x14ac:dyDescent="0.25">
      <c r="A696" s="2" t="s">
        <v>229</v>
      </c>
      <c r="B696" s="3"/>
      <c r="C696" s="3"/>
      <c r="D696" s="3"/>
      <c r="E696" s="3"/>
      <c r="F696" s="3"/>
      <c r="G696" s="3"/>
      <c r="H696" s="3"/>
      <c r="I696" s="19"/>
    </row>
    <row r="697" spans="1:9" x14ac:dyDescent="0.2">
      <c r="A697" s="303" t="s">
        <v>230</v>
      </c>
      <c r="B697" s="304"/>
      <c r="C697" s="304"/>
      <c r="D697" s="305"/>
      <c r="E697" s="27" t="s">
        <v>252</v>
      </c>
      <c r="F697" s="10" t="s">
        <v>253</v>
      </c>
      <c r="G697" s="10" t="s">
        <v>254</v>
      </c>
      <c r="H697" s="10" t="s">
        <v>231</v>
      </c>
      <c r="I697" s="11" t="s">
        <v>245</v>
      </c>
    </row>
    <row r="698" spans="1:9" x14ac:dyDescent="0.2">
      <c r="A698" s="306"/>
      <c r="B698" s="307"/>
      <c r="C698" s="307"/>
      <c r="D698" s="308"/>
      <c r="E698" s="28"/>
      <c r="F698" s="28"/>
      <c r="G698" s="28"/>
      <c r="H698" s="28"/>
      <c r="I698" s="22"/>
    </row>
    <row r="699" spans="1:9" ht="13.5" thickBot="1" x14ac:dyDescent="0.25">
      <c r="A699" s="325"/>
      <c r="B699" s="326"/>
      <c r="C699" s="326"/>
      <c r="D699" s="327"/>
      <c r="E699" s="29"/>
      <c r="F699" s="29"/>
      <c r="G699" s="29"/>
      <c r="H699" s="29"/>
      <c r="I699" s="30"/>
    </row>
    <row r="700" spans="1:9" ht="13.5" thickBot="1" x14ac:dyDescent="0.25">
      <c r="A700" s="2"/>
      <c r="B700" s="3"/>
      <c r="C700" s="3"/>
      <c r="D700" s="3"/>
      <c r="E700" s="3"/>
      <c r="F700" s="3"/>
      <c r="G700" s="3"/>
      <c r="H700" s="17" t="s">
        <v>247</v>
      </c>
      <c r="I700" s="31"/>
    </row>
    <row r="701" spans="1:9" ht="13.5" thickBot="1" x14ac:dyDescent="0.25">
      <c r="A701" s="2" t="s">
        <v>232</v>
      </c>
      <c r="B701" s="3"/>
      <c r="C701" s="3"/>
      <c r="D701" s="3"/>
      <c r="E701" s="3"/>
      <c r="F701" s="3"/>
      <c r="G701" s="3"/>
      <c r="H701" s="3"/>
      <c r="I701" s="19"/>
    </row>
    <row r="702" spans="1:9" x14ac:dyDescent="0.2">
      <c r="A702" s="303" t="s">
        <v>255</v>
      </c>
      <c r="B702" s="304"/>
      <c r="C702" s="304"/>
      <c r="D702" s="304"/>
      <c r="E702" s="10"/>
      <c r="F702" s="328" t="s">
        <v>256</v>
      </c>
      <c r="G702" s="329"/>
      <c r="H702" s="32" t="s">
        <v>244</v>
      </c>
      <c r="I702" s="33" t="s">
        <v>245</v>
      </c>
    </row>
    <row r="703" spans="1:9" x14ac:dyDescent="0.2">
      <c r="A703" s="301" t="str">
        <f>CUADRILLAS!B23</f>
        <v>CUADRILLA 10</v>
      </c>
      <c r="B703" s="302"/>
      <c r="C703" s="302"/>
      <c r="D703" s="302"/>
      <c r="E703" s="330"/>
      <c r="F703" s="299">
        <f>CUADRILLAS!C23</f>
        <v>240800</v>
      </c>
      <c r="G703" s="300"/>
      <c r="H703" s="15">
        <v>4</v>
      </c>
      <c r="I703" s="22">
        <f>F703/H703</f>
        <v>60200</v>
      </c>
    </row>
    <row r="704" spans="1:9" ht="13.5" thickBot="1" x14ac:dyDescent="0.25">
      <c r="A704" s="301"/>
      <c r="B704" s="302"/>
      <c r="C704" s="302"/>
      <c r="D704" s="302"/>
      <c r="E704" s="14"/>
      <c r="F704" s="299"/>
      <c r="G704" s="300"/>
      <c r="H704" s="14"/>
      <c r="I704" s="22"/>
    </row>
    <row r="705" spans="1:10" ht="13.5" thickBot="1" x14ac:dyDescent="0.25">
      <c r="A705" s="2"/>
      <c r="B705" s="3"/>
      <c r="C705" s="3"/>
      <c r="D705" s="3"/>
      <c r="E705" s="16"/>
      <c r="F705" s="34"/>
      <c r="G705" s="16"/>
      <c r="H705" s="17" t="s">
        <v>247</v>
      </c>
      <c r="I705" s="31">
        <f>SUM(I703:I704)</f>
        <v>60200</v>
      </c>
    </row>
    <row r="706" spans="1:10" ht="13.5" thickBot="1" x14ac:dyDescent="0.25">
      <c r="A706" s="2"/>
      <c r="B706" s="3"/>
      <c r="C706" s="3"/>
      <c r="D706" s="3"/>
      <c r="E706" s="16"/>
      <c r="F706" s="35" t="s">
        <v>257</v>
      </c>
      <c r="G706" s="3"/>
      <c r="H706" s="36"/>
      <c r="I706" s="31">
        <f>+I705+I700+I695+I687</f>
        <v>401900</v>
      </c>
    </row>
    <row r="707" spans="1:10" ht="13.5" thickBot="1" x14ac:dyDescent="0.25">
      <c r="A707" s="2" t="s">
        <v>233</v>
      </c>
      <c r="B707" s="3"/>
      <c r="C707" s="3"/>
      <c r="D707" s="3"/>
      <c r="E707" s="16"/>
      <c r="F707" s="16"/>
      <c r="G707" s="16"/>
      <c r="H707" s="16"/>
      <c r="I707" s="19"/>
      <c r="J707" s="38"/>
    </row>
    <row r="708" spans="1:10" x14ac:dyDescent="0.2">
      <c r="A708" s="303" t="s">
        <v>227</v>
      </c>
      <c r="B708" s="304"/>
      <c r="C708" s="304"/>
      <c r="D708" s="304"/>
      <c r="E708" s="304"/>
      <c r="F708" s="304"/>
      <c r="G708" s="305"/>
      <c r="H708" s="39" t="s">
        <v>258</v>
      </c>
      <c r="I708" s="40" t="s">
        <v>259</v>
      </c>
    </row>
    <row r="709" spans="1:10" x14ac:dyDescent="0.2">
      <c r="A709" s="306" t="s">
        <v>260</v>
      </c>
      <c r="B709" s="307"/>
      <c r="C709" s="307"/>
      <c r="D709" s="307"/>
      <c r="E709" s="307"/>
      <c r="F709" s="307"/>
      <c r="G709" s="308"/>
      <c r="H709" s="41"/>
      <c r="I709" s="22">
        <f>I706*H709/100</f>
        <v>0</v>
      </c>
    </row>
    <row r="710" spans="1:10" x14ac:dyDescent="0.2">
      <c r="A710" s="306" t="s">
        <v>261</v>
      </c>
      <c r="B710" s="307"/>
      <c r="C710" s="307"/>
      <c r="D710" s="307"/>
      <c r="E710" s="307"/>
      <c r="F710" s="307"/>
      <c r="G710" s="308"/>
      <c r="H710" s="41"/>
      <c r="I710" s="22">
        <f>I706*H710/100</f>
        <v>0</v>
      </c>
    </row>
    <row r="711" spans="1:10" ht="13.5" thickBot="1" x14ac:dyDescent="0.25">
      <c r="A711" s="309" t="s">
        <v>262</v>
      </c>
      <c r="B711" s="310"/>
      <c r="C711" s="310"/>
      <c r="D711" s="310"/>
      <c r="E711" s="310"/>
      <c r="F711" s="310"/>
      <c r="G711" s="311"/>
      <c r="H711" s="42"/>
      <c r="I711" s="22">
        <f>I706*H711/100</f>
        <v>0</v>
      </c>
    </row>
    <row r="712" spans="1:10" ht="13.5" thickBot="1" x14ac:dyDescent="0.25">
      <c r="A712" s="2"/>
      <c r="B712" s="3"/>
      <c r="C712" s="3"/>
      <c r="D712" s="3"/>
      <c r="E712" s="16"/>
      <c r="F712" s="16"/>
      <c r="G712" s="16"/>
      <c r="H712" s="17" t="s">
        <v>247</v>
      </c>
      <c r="I712" s="31">
        <f>SUM(I709:I711)</f>
        <v>0</v>
      </c>
    </row>
    <row r="713" spans="1:10" ht="13.5" thickBot="1" x14ac:dyDescent="0.25">
      <c r="A713" s="2"/>
      <c r="B713" s="3"/>
      <c r="C713" s="3"/>
      <c r="D713" s="3"/>
      <c r="E713" s="16"/>
      <c r="F713" s="16"/>
      <c r="G713" s="16"/>
      <c r="H713" s="16"/>
      <c r="I713" s="19"/>
    </row>
    <row r="714" spans="1:10" ht="13.5" thickBot="1" x14ac:dyDescent="0.25">
      <c r="A714" s="6"/>
      <c r="B714" s="7"/>
      <c r="C714" s="7"/>
      <c r="D714" s="7"/>
      <c r="E714" s="43"/>
      <c r="F714" s="44"/>
      <c r="G714" s="45"/>
      <c r="H714" s="45" t="s">
        <v>263</v>
      </c>
      <c r="I714" s="46">
        <f>I706+I712</f>
        <v>401900</v>
      </c>
    </row>
    <row r="715" spans="1:10" ht="13.5" thickBot="1" x14ac:dyDescent="0.25"/>
    <row r="716" spans="1:10" x14ac:dyDescent="0.2">
      <c r="A716" s="312" t="s">
        <v>236</v>
      </c>
      <c r="B716" s="313"/>
      <c r="C716" s="313"/>
      <c r="D716" s="313"/>
      <c r="E716" s="314"/>
      <c r="F716" s="312" t="s">
        <v>237</v>
      </c>
      <c r="G716" s="313"/>
      <c r="H716" s="313"/>
      <c r="I716" s="314"/>
    </row>
    <row r="717" spans="1:10" x14ac:dyDescent="0.2">
      <c r="A717" s="315"/>
      <c r="B717" s="316"/>
      <c r="C717" s="316"/>
      <c r="D717" s="316"/>
      <c r="E717" s="317"/>
      <c r="F717" s="315"/>
      <c r="G717" s="316"/>
      <c r="H717" s="316"/>
      <c r="I717" s="317"/>
    </row>
    <row r="718" spans="1:10" ht="13.5" thickBot="1" x14ac:dyDescent="0.25">
      <c r="A718" s="318"/>
      <c r="B718" s="319"/>
      <c r="C718" s="319"/>
      <c r="D718" s="319"/>
      <c r="E718" s="320"/>
      <c r="F718" s="318"/>
      <c r="G718" s="319"/>
      <c r="H718" s="319"/>
      <c r="I718" s="320"/>
    </row>
    <row r="719" spans="1:10" x14ac:dyDescent="0.2">
      <c r="A719" s="2" t="s">
        <v>238</v>
      </c>
      <c r="B719" s="321" t="str">
        <f>Presupuesto!A5</f>
        <v>MEJORAMIENTO Y ADECUACIÓN PARA LA RECUPERACIÓN URBANÍSTICA DEL PARQUE PRINCIPAL DEL CORREGIMIENTO DE PUERTO CLAVER, ZONA URBANA DEL MUNICIPIO DE EL BAGRE-ANTIOQUIA</v>
      </c>
      <c r="C719" s="321"/>
      <c r="D719" s="321"/>
      <c r="E719" s="321"/>
      <c r="F719" s="321"/>
      <c r="G719" s="321"/>
      <c r="H719" s="321"/>
      <c r="I719" s="322"/>
    </row>
    <row r="720" spans="1:10" x14ac:dyDescent="0.2">
      <c r="A720" s="2" t="s">
        <v>239</v>
      </c>
      <c r="B720" s="323"/>
      <c r="C720" s="323"/>
      <c r="D720" s="323"/>
      <c r="E720" s="323"/>
      <c r="F720" s="323"/>
      <c r="G720" s="323"/>
      <c r="H720" s="323"/>
      <c r="I720" s="324"/>
    </row>
    <row r="721" spans="1:9" x14ac:dyDescent="0.2">
      <c r="A721" s="2" t="s">
        <v>240</v>
      </c>
      <c r="B721" s="323" t="str">
        <f>Presupuesto!B19</f>
        <v>Suministro e instalacion de caja de 16 circuitos con tacos en caja de circuitos para el funcionamiento de reflectores del sistema, incluye todo lo necesario para su correcto funcionamiento</v>
      </c>
      <c r="C721" s="323"/>
      <c r="D721" s="323"/>
      <c r="E721" s="323"/>
      <c r="F721" s="323"/>
      <c r="G721" s="323"/>
      <c r="H721" s="323"/>
      <c r="I721" s="324"/>
    </row>
    <row r="722" spans="1:9" x14ac:dyDescent="0.2">
      <c r="A722" s="2">
        <f>Presupuesto!A19</f>
        <v>3.3</v>
      </c>
      <c r="B722" s="323"/>
      <c r="C722" s="323"/>
      <c r="D722" s="323"/>
      <c r="E722" s="323"/>
      <c r="F722" s="323"/>
      <c r="G722" s="323"/>
      <c r="H722" s="323"/>
      <c r="I722" s="324"/>
    </row>
    <row r="723" spans="1:9" x14ac:dyDescent="0.2">
      <c r="A723" s="2" t="s">
        <v>235</v>
      </c>
      <c r="B723" s="3"/>
      <c r="C723" s="3"/>
      <c r="D723" s="3"/>
      <c r="E723" s="3"/>
      <c r="F723" s="3"/>
      <c r="G723" s="3"/>
      <c r="H723" s="4" t="s">
        <v>241</v>
      </c>
      <c r="I723" s="5" t="str">
        <f>Presupuesto!C19</f>
        <v>Gl</v>
      </c>
    </row>
    <row r="724" spans="1:9" ht="13.5" thickBot="1" x14ac:dyDescent="0.25">
      <c r="A724" s="6" t="s">
        <v>228</v>
      </c>
      <c r="B724" s="7"/>
      <c r="C724" s="7"/>
      <c r="D724" s="7"/>
      <c r="E724" s="7"/>
      <c r="F724" s="7"/>
      <c r="G724" s="7"/>
      <c r="H724" s="7"/>
      <c r="I724" s="8"/>
    </row>
    <row r="725" spans="1:9" x14ac:dyDescent="0.2">
      <c r="A725" s="303" t="s">
        <v>227</v>
      </c>
      <c r="B725" s="304"/>
      <c r="C725" s="304"/>
      <c r="D725" s="304"/>
      <c r="E725" s="305"/>
      <c r="F725" s="9" t="s">
        <v>242</v>
      </c>
      <c r="G725" s="10" t="s">
        <v>243</v>
      </c>
      <c r="H725" s="10" t="s">
        <v>244</v>
      </c>
      <c r="I725" s="11" t="s">
        <v>245</v>
      </c>
    </row>
    <row r="726" spans="1:9" x14ac:dyDescent="0.2">
      <c r="A726" s="306" t="s">
        <v>246</v>
      </c>
      <c r="B726" s="307"/>
      <c r="C726" s="307"/>
      <c r="D726" s="307"/>
      <c r="E726" s="308"/>
      <c r="F726" s="12"/>
      <c r="G726" s="14"/>
      <c r="H726" s="15"/>
      <c r="I726" s="13">
        <v>1800</v>
      </c>
    </row>
    <row r="727" spans="1:9" x14ac:dyDescent="0.2">
      <c r="A727" s="306"/>
      <c r="B727" s="307"/>
      <c r="C727" s="307"/>
      <c r="D727" s="307"/>
      <c r="E727" s="308"/>
      <c r="F727" s="12"/>
      <c r="G727" s="14"/>
      <c r="H727" s="15"/>
      <c r="I727" s="13"/>
    </row>
    <row r="728" spans="1:9" ht="13.5" thickBot="1" x14ac:dyDescent="0.25">
      <c r="A728" s="306"/>
      <c r="B728" s="307"/>
      <c r="C728" s="307"/>
      <c r="D728" s="307"/>
      <c r="E728" s="308"/>
      <c r="F728" s="12"/>
      <c r="G728" s="14"/>
      <c r="H728" s="15"/>
      <c r="I728" s="13"/>
    </row>
    <row r="729" spans="1:9" ht="13.5" thickBot="1" x14ac:dyDescent="0.25">
      <c r="A729" s="2"/>
      <c r="B729" s="3"/>
      <c r="C729" s="3"/>
      <c r="D729" s="3"/>
      <c r="E729" s="3"/>
      <c r="F729" s="3"/>
      <c r="G729" s="16"/>
      <c r="H729" s="17" t="s">
        <v>247</v>
      </c>
      <c r="I729" s="18">
        <f>SUM(I726:I726)</f>
        <v>1800</v>
      </c>
    </row>
    <row r="730" spans="1:9" ht="13.5" thickBot="1" x14ac:dyDescent="0.25">
      <c r="A730" s="2" t="s">
        <v>248</v>
      </c>
      <c r="B730" s="3"/>
      <c r="C730" s="3"/>
      <c r="D730" s="3"/>
      <c r="E730" s="3"/>
      <c r="F730" s="3"/>
      <c r="G730" s="16"/>
      <c r="H730" s="16"/>
      <c r="I730" s="19"/>
    </row>
    <row r="731" spans="1:9" x14ac:dyDescent="0.2">
      <c r="A731" s="303" t="s">
        <v>227</v>
      </c>
      <c r="B731" s="304"/>
      <c r="C731" s="304"/>
      <c r="D731" s="304"/>
      <c r="E731" s="305"/>
      <c r="F731" s="9" t="s">
        <v>249</v>
      </c>
      <c r="G731" s="20" t="s">
        <v>250</v>
      </c>
      <c r="H731" s="20" t="s">
        <v>251</v>
      </c>
      <c r="I731" s="11" t="s">
        <v>245</v>
      </c>
    </row>
    <row r="732" spans="1:9" x14ac:dyDescent="0.2">
      <c r="A732" s="306" t="s">
        <v>429</v>
      </c>
      <c r="B732" s="307"/>
      <c r="C732" s="307"/>
      <c r="D732" s="307"/>
      <c r="E732" s="308"/>
      <c r="F732" s="21" t="s">
        <v>226</v>
      </c>
      <c r="G732" s="14">
        <v>185000</v>
      </c>
      <c r="H732" s="14">
        <v>1</v>
      </c>
      <c r="I732" s="22">
        <f>+H732*G732</f>
        <v>185000</v>
      </c>
    </row>
    <row r="733" spans="1:9" x14ac:dyDescent="0.2">
      <c r="A733" s="47"/>
      <c r="B733" s="24"/>
      <c r="C733" s="24"/>
      <c r="D733" s="24"/>
      <c r="E733" s="25"/>
      <c r="F733" s="21"/>
      <c r="G733" s="14"/>
      <c r="H733" s="14"/>
      <c r="I733" s="22">
        <f>+H733*G733</f>
        <v>0</v>
      </c>
    </row>
    <row r="734" spans="1:9" x14ac:dyDescent="0.2">
      <c r="A734" s="47"/>
      <c r="B734" s="24"/>
      <c r="C734" s="24"/>
      <c r="D734" s="24"/>
      <c r="E734" s="25"/>
      <c r="F734" s="21"/>
      <c r="G734" s="14"/>
      <c r="H734" s="14"/>
      <c r="I734" s="22">
        <f>+H734*G734</f>
        <v>0</v>
      </c>
    </row>
    <row r="735" spans="1:9" x14ac:dyDescent="0.2">
      <c r="A735" s="306"/>
      <c r="B735" s="307"/>
      <c r="C735" s="307"/>
      <c r="D735" s="307"/>
      <c r="E735" s="308"/>
      <c r="F735" s="21"/>
      <c r="G735" s="14"/>
      <c r="H735" s="14"/>
      <c r="I735" s="22"/>
    </row>
    <row r="736" spans="1:9" x14ac:dyDescent="0.2">
      <c r="A736" s="306"/>
      <c r="B736" s="307"/>
      <c r="C736" s="307"/>
      <c r="D736" s="307"/>
      <c r="E736" s="308"/>
      <c r="F736" s="21"/>
      <c r="G736" s="14"/>
      <c r="H736" s="14"/>
      <c r="I736" s="22"/>
    </row>
    <row r="737" spans="1:9" ht="13.5" thickBot="1" x14ac:dyDescent="0.25">
      <c r="A737" s="2"/>
      <c r="B737" s="3"/>
      <c r="C737" s="3"/>
      <c r="D737" s="3"/>
      <c r="E737" s="3"/>
      <c r="F737" s="3"/>
      <c r="G737" s="16"/>
      <c r="H737" s="17" t="s">
        <v>247</v>
      </c>
      <c r="I737" s="26">
        <f>SUM(I732:I734)</f>
        <v>185000</v>
      </c>
    </row>
    <row r="738" spans="1:9" ht="13.5" thickBot="1" x14ac:dyDescent="0.25">
      <c r="A738" s="2" t="s">
        <v>229</v>
      </c>
      <c r="B738" s="3"/>
      <c r="C738" s="3"/>
      <c r="D738" s="3"/>
      <c r="E738" s="3"/>
      <c r="F738" s="3"/>
      <c r="G738" s="3"/>
      <c r="H738" s="3"/>
      <c r="I738" s="19"/>
    </row>
    <row r="739" spans="1:9" x14ac:dyDescent="0.2">
      <c r="A739" s="303" t="s">
        <v>230</v>
      </c>
      <c r="B739" s="304"/>
      <c r="C739" s="304"/>
      <c r="D739" s="305"/>
      <c r="E739" s="27" t="s">
        <v>252</v>
      </c>
      <c r="F739" s="10" t="s">
        <v>253</v>
      </c>
      <c r="G739" s="10" t="s">
        <v>254</v>
      </c>
      <c r="H739" s="10" t="s">
        <v>231</v>
      </c>
      <c r="I739" s="11" t="s">
        <v>245</v>
      </c>
    </row>
    <row r="740" spans="1:9" x14ac:dyDescent="0.2">
      <c r="A740" s="306"/>
      <c r="B740" s="307"/>
      <c r="C740" s="307"/>
      <c r="D740" s="308"/>
      <c r="E740" s="28"/>
      <c r="F740" s="28"/>
      <c r="G740" s="28"/>
      <c r="H740" s="28"/>
      <c r="I740" s="22"/>
    </row>
    <row r="741" spans="1:9" ht="13.5" thickBot="1" x14ac:dyDescent="0.25">
      <c r="A741" s="325"/>
      <c r="B741" s="326"/>
      <c r="C741" s="326"/>
      <c r="D741" s="327"/>
      <c r="E741" s="29"/>
      <c r="F741" s="29"/>
      <c r="G741" s="29"/>
      <c r="H741" s="29"/>
      <c r="I741" s="30"/>
    </row>
    <row r="742" spans="1:9" ht="13.5" thickBot="1" x14ac:dyDescent="0.25">
      <c r="A742" s="2"/>
      <c r="B742" s="3"/>
      <c r="C742" s="3"/>
      <c r="D742" s="3"/>
      <c r="E742" s="3"/>
      <c r="F742" s="3"/>
      <c r="G742" s="3"/>
      <c r="H742" s="17" t="s">
        <v>247</v>
      </c>
      <c r="I742" s="31"/>
    </row>
    <row r="743" spans="1:9" ht="13.5" thickBot="1" x14ac:dyDescent="0.25">
      <c r="A743" s="2" t="s">
        <v>232</v>
      </c>
      <c r="B743" s="3"/>
      <c r="C743" s="3"/>
      <c r="D743" s="3"/>
      <c r="E743" s="3"/>
      <c r="F743" s="3"/>
      <c r="G743" s="3"/>
      <c r="H743" s="3"/>
      <c r="I743" s="19"/>
    </row>
    <row r="744" spans="1:9" x14ac:dyDescent="0.2">
      <c r="A744" s="303" t="s">
        <v>255</v>
      </c>
      <c r="B744" s="304"/>
      <c r="C744" s="304"/>
      <c r="D744" s="304"/>
      <c r="E744" s="10"/>
      <c r="F744" s="328" t="s">
        <v>256</v>
      </c>
      <c r="G744" s="329"/>
      <c r="H744" s="32" t="s">
        <v>244</v>
      </c>
      <c r="I744" s="33" t="s">
        <v>245</v>
      </c>
    </row>
    <row r="745" spans="1:9" x14ac:dyDescent="0.2">
      <c r="A745" s="301" t="str">
        <f>CUADRILLAS!B23</f>
        <v>CUADRILLA 10</v>
      </c>
      <c r="B745" s="302"/>
      <c r="C745" s="302"/>
      <c r="D745" s="302"/>
      <c r="E745" s="330"/>
      <c r="F745" s="299">
        <f>CUADRILLAS!C23</f>
        <v>240800</v>
      </c>
      <c r="G745" s="300"/>
      <c r="H745" s="15">
        <v>4</v>
      </c>
      <c r="I745" s="22">
        <f>F745/H745</f>
        <v>60200</v>
      </c>
    </row>
    <row r="746" spans="1:9" ht="13.5" thickBot="1" x14ac:dyDescent="0.25">
      <c r="A746" s="301"/>
      <c r="B746" s="302"/>
      <c r="C746" s="302"/>
      <c r="D746" s="302"/>
      <c r="E746" s="14"/>
      <c r="F746" s="299"/>
      <c r="G746" s="300"/>
      <c r="H746" s="14"/>
      <c r="I746" s="22"/>
    </row>
    <row r="747" spans="1:9" ht="13.5" thickBot="1" x14ac:dyDescent="0.25">
      <c r="A747" s="2"/>
      <c r="B747" s="3"/>
      <c r="C747" s="3"/>
      <c r="D747" s="3"/>
      <c r="E747" s="16"/>
      <c r="F747" s="34"/>
      <c r="G747" s="16"/>
      <c r="H747" s="17" t="s">
        <v>247</v>
      </c>
      <c r="I747" s="31">
        <f>SUM(I745:I746)</f>
        <v>60200</v>
      </c>
    </row>
    <row r="748" spans="1:9" ht="13.5" thickBot="1" x14ac:dyDescent="0.25">
      <c r="A748" s="2"/>
      <c r="B748" s="3"/>
      <c r="C748" s="3"/>
      <c r="D748" s="3"/>
      <c r="E748" s="16"/>
      <c r="F748" s="35" t="s">
        <v>257</v>
      </c>
      <c r="G748" s="3"/>
      <c r="H748" s="36"/>
      <c r="I748" s="31">
        <f>+I747+I742+I737+I729</f>
        <v>247000</v>
      </c>
    </row>
    <row r="749" spans="1:9" ht="13.5" thickBot="1" x14ac:dyDescent="0.25">
      <c r="A749" s="2" t="s">
        <v>233</v>
      </c>
      <c r="B749" s="3"/>
      <c r="C749" s="3"/>
      <c r="D749" s="3"/>
      <c r="E749" s="16"/>
      <c r="F749" s="16"/>
      <c r="G749" s="16"/>
      <c r="H749" s="16"/>
      <c r="I749" s="19"/>
    </row>
    <row r="750" spans="1:9" x14ac:dyDescent="0.2">
      <c r="A750" s="303" t="s">
        <v>227</v>
      </c>
      <c r="B750" s="304"/>
      <c r="C750" s="304"/>
      <c r="D750" s="304"/>
      <c r="E750" s="304"/>
      <c r="F750" s="304"/>
      <c r="G750" s="305"/>
      <c r="H750" s="39" t="s">
        <v>258</v>
      </c>
      <c r="I750" s="40" t="s">
        <v>259</v>
      </c>
    </row>
    <row r="751" spans="1:9" x14ac:dyDescent="0.2">
      <c r="A751" s="306" t="s">
        <v>260</v>
      </c>
      <c r="B751" s="307"/>
      <c r="C751" s="307"/>
      <c r="D751" s="307"/>
      <c r="E751" s="307"/>
      <c r="F751" s="307"/>
      <c r="G751" s="308"/>
      <c r="H751" s="41"/>
      <c r="I751" s="22">
        <f>I748*H751/100</f>
        <v>0</v>
      </c>
    </row>
    <row r="752" spans="1:9" x14ac:dyDescent="0.2">
      <c r="A752" s="306" t="s">
        <v>261</v>
      </c>
      <c r="B752" s="307"/>
      <c r="C752" s="307"/>
      <c r="D752" s="307"/>
      <c r="E752" s="307"/>
      <c r="F752" s="307"/>
      <c r="G752" s="308"/>
      <c r="H752" s="41"/>
      <c r="I752" s="22">
        <f>I748*H752/100</f>
        <v>0</v>
      </c>
    </row>
    <row r="753" spans="1:9" ht="13.5" thickBot="1" x14ac:dyDescent="0.25">
      <c r="A753" s="309" t="s">
        <v>262</v>
      </c>
      <c r="B753" s="310"/>
      <c r="C753" s="310"/>
      <c r="D753" s="310"/>
      <c r="E753" s="310"/>
      <c r="F753" s="310"/>
      <c r="G753" s="311"/>
      <c r="H753" s="42"/>
      <c r="I753" s="22">
        <f>I748*H753/100</f>
        <v>0</v>
      </c>
    </row>
    <row r="754" spans="1:9" ht="13.5" thickBot="1" x14ac:dyDescent="0.25">
      <c r="A754" s="2"/>
      <c r="B754" s="3"/>
      <c r="C754" s="3"/>
      <c r="D754" s="3"/>
      <c r="E754" s="16"/>
      <c r="F754" s="16"/>
      <c r="G754" s="16"/>
      <c r="H754" s="17" t="s">
        <v>247</v>
      </c>
      <c r="I754" s="31">
        <f>SUM(I751:I753)</f>
        <v>0</v>
      </c>
    </row>
    <row r="755" spans="1:9" ht="13.5" thickBot="1" x14ac:dyDescent="0.25">
      <c r="A755" s="2"/>
      <c r="B755" s="3"/>
      <c r="C755" s="3"/>
      <c r="D755" s="3"/>
      <c r="E755" s="16"/>
      <c r="F755" s="16"/>
      <c r="G755" s="16"/>
      <c r="H755" s="16"/>
      <c r="I755" s="19"/>
    </row>
    <row r="756" spans="1:9" ht="13.5" thickBot="1" x14ac:dyDescent="0.25">
      <c r="A756" s="6"/>
      <c r="B756" s="7"/>
      <c r="C756" s="7"/>
      <c r="D756" s="7"/>
      <c r="E756" s="43"/>
      <c r="F756" s="44"/>
      <c r="G756" s="45"/>
      <c r="H756" s="45" t="s">
        <v>263</v>
      </c>
      <c r="I756" s="46">
        <f>I748+I754</f>
        <v>247000</v>
      </c>
    </row>
    <row r="757" spans="1:9" ht="13.5" thickBot="1" x14ac:dyDescent="0.25"/>
    <row r="758" spans="1:9" x14ac:dyDescent="0.2">
      <c r="A758" s="312" t="s">
        <v>236</v>
      </c>
      <c r="B758" s="313"/>
      <c r="C758" s="313"/>
      <c r="D758" s="313"/>
      <c r="E758" s="314"/>
      <c r="F758" s="312" t="s">
        <v>237</v>
      </c>
      <c r="G758" s="313"/>
      <c r="H758" s="313"/>
      <c r="I758" s="314"/>
    </row>
    <row r="759" spans="1:9" x14ac:dyDescent="0.2">
      <c r="A759" s="315"/>
      <c r="B759" s="316"/>
      <c r="C759" s="316"/>
      <c r="D759" s="316"/>
      <c r="E759" s="317"/>
      <c r="F759" s="315"/>
      <c r="G759" s="316"/>
      <c r="H759" s="316"/>
      <c r="I759" s="317"/>
    </row>
    <row r="760" spans="1:9" ht="13.5" thickBot="1" x14ac:dyDescent="0.25">
      <c r="A760" s="318"/>
      <c r="B760" s="319"/>
      <c r="C760" s="319"/>
      <c r="D760" s="319"/>
      <c r="E760" s="320"/>
      <c r="F760" s="318"/>
      <c r="G760" s="319"/>
      <c r="H760" s="319"/>
      <c r="I760" s="320"/>
    </row>
    <row r="761" spans="1:9" x14ac:dyDescent="0.2">
      <c r="A761" s="2" t="s">
        <v>238</v>
      </c>
      <c r="B761" s="321" t="str">
        <f>Presupuesto!A5</f>
        <v>MEJORAMIENTO Y ADECUACIÓN PARA LA RECUPERACIÓN URBANÍSTICA DEL PARQUE PRINCIPAL DEL CORREGIMIENTO DE PUERTO CLAVER, ZONA URBANA DEL MUNICIPIO DE EL BAGRE-ANTIOQUIA</v>
      </c>
      <c r="C761" s="321"/>
      <c r="D761" s="321"/>
      <c r="E761" s="321"/>
      <c r="F761" s="321"/>
      <c r="G761" s="321"/>
      <c r="H761" s="321"/>
      <c r="I761" s="322"/>
    </row>
    <row r="762" spans="1:9" x14ac:dyDescent="0.2">
      <c r="A762" s="2" t="s">
        <v>239</v>
      </c>
      <c r="B762" s="323"/>
      <c r="C762" s="323"/>
      <c r="D762" s="323"/>
      <c r="E762" s="323"/>
      <c r="F762" s="323"/>
      <c r="G762" s="323"/>
      <c r="H762" s="323"/>
      <c r="I762" s="324"/>
    </row>
    <row r="763" spans="1:9" x14ac:dyDescent="0.2">
      <c r="A763" s="2" t="s">
        <v>240</v>
      </c>
      <c r="B763" s="323" t="str">
        <f>Presupuesto!B20</f>
        <v>Suministro e instalacion de alambre de cobre N° 10</v>
      </c>
      <c r="C763" s="323"/>
      <c r="D763" s="323"/>
      <c r="E763" s="323"/>
      <c r="F763" s="323"/>
      <c r="G763" s="323"/>
      <c r="H763" s="323"/>
      <c r="I763" s="324"/>
    </row>
    <row r="764" spans="1:9" x14ac:dyDescent="0.2">
      <c r="A764" s="2">
        <f>Presupuesto!A20</f>
        <v>3.4</v>
      </c>
      <c r="B764" s="323"/>
      <c r="C764" s="323"/>
      <c r="D764" s="323"/>
      <c r="E764" s="323"/>
      <c r="F764" s="323"/>
      <c r="G764" s="323"/>
      <c r="H764" s="323"/>
      <c r="I764" s="324"/>
    </row>
    <row r="765" spans="1:9" x14ac:dyDescent="0.2">
      <c r="A765" s="2" t="s">
        <v>235</v>
      </c>
      <c r="B765" s="3"/>
      <c r="C765" s="3"/>
      <c r="D765" s="3"/>
      <c r="E765" s="3"/>
      <c r="F765" s="3"/>
      <c r="G765" s="3"/>
      <c r="H765" s="4" t="s">
        <v>241</v>
      </c>
      <c r="I765" s="5" t="str">
        <f>Presupuesto!C20</f>
        <v>rollo</v>
      </c>
    </row>
    <row r="766" spans="1:9" ht="13.5" thickBot="1" x14ac:dyDescent="0.25">
      <c r="A766" s="6" t="s">
        <v>228</v>
      </c>
      <c r="B766" s="7"/>
      <c r="C766" s="7"/>
      <c r="D766" s="7"/>
      <c r="E766" s="7"/>
      <c r="F766" s="7"/>
      <c r="G766" s="7"/>
      <c r="H766" s="7"/>
      <c r="I766" s="8"/>
    </row>
    <row r="767" spans="1:9" x14ac:dyDescent="0.2">
      <c r="A767" s="303" t="s">
        <v>227</v>
      </c>
      <c r="B767" s="304"/>
      <c r="C767" s="304"/>
      <c r="D767" s="304"/>
      <c r="E767" s="305"/>
      <c r="F767" s="9" t="s">
        <v>242</v>
      </c>
      <c r="G767" s="10" t="s">
        <v>243</v>
      </c>
      <c r="H767" s="10" t="s">
        <v>244</v>
      </c>
      <c r="I767" s="11" t="s">
        <v>245</v>
      </c>
    </row>
    <row r="768" spans="1:9" x14ac:dyDescent="0.2">
      <c r="A768" s="306" t="s">
        <v>246</v>
      </c>
      <c r="B768" s="307"/>
      <c r="C768" s="307"/>
      <c r="D768" s="307"/>
      <c r="E768" s="308"/>
      <c r="F768" s="12"/>
      <c r="G768" s="14"/>
      <c r="H768" s="15"/>
      <c r="I768" s="13"/>
    </row>
    <row r="769" spans="1:9" x14ac:dyDescent="0.2">
      <c r="A769" s="306"/>
      <c r="B769" s="307"/>
      <c r="C769" s="307"/>
      <c r="D769" s="307"/>
      <c r="E769" s="308"/>
      <c r="F769" s="12"/>
      <c r="G769" s="14"/>
      <c r="H769" s="15"/>
      <c r="I769" s="13"/>
    </row>
    <row r="770" spans="1:9" ht="13.5" thickBot="1" x14ac:dyDescent="0.25">
      <c r="A770" s="306"/>
      <c r="B770" s="307"/>
      <c r="C770" s="307"/>
      <c r="D770" s="307"/>
      <c r="E770" s="308"/>
      <c r="F770" s="12"/>
      <c r="G770" s="14"/>
      <c r="H770" s="15"/>
      <c r="I770" s="13"/>
    </row>
    <row r="771" spans="1:9" ht="13.5" thickBot="1" x14ac:dyDescent="0.25">
      <c r="A771" s="2"/>
      <c r="B771" s="3"/>
      <c r="C771" s="3"/>
      <c r="D771" s="3"/>
      <c r="E771" s="3"/>
      <c r="F771" s="3"/>
      <c r="G771" s="16"/>
      <c r="H771" s="17" t="s">
        <v>247</v>
      </c>
      <c r="I771" s="18">
        <f>SUM(I768:I768)</f>
        <v>0</v>
      </c>
    </row>
    <row r="772" spans="1:9" ht="13.5" thickBot="1" x14ac:dyDescent="0.25">
      <c r="A772" s="2" t="s">
        <v>248</v>
      </c>
      <c r="B772" s="3"/>
      <c r="C772" s="3"/>
      <c r="D772" s="3"/>
      <c r="E772" s="3"/>
      <c r="F772" s="3"/>
      <c r="G772" s="16"/>
      <c r="H772" s="16"/>
      <c r="I772" s="19"/>
    </row>
    <row r="773" spans="1:9" x14ac:dyDescent="0.2">
      <c r="A773" s="303" t="s">
        <v>227</v>
      </c>
      <c r="B773" s="304"/>
      <c r="C773" s="304"/>
      <c r="D773" s="304"/>
      <c r="E773" s="305"/>
      <c r="F773" s="9" t="s">
        <v>249</v>
      </c>
      <c r="G773" s="20" t="s">
        <v>250</v>
      </c>
      <c r="H773" s="20" t="s">
        <v>251</v>
      </c>
      <c r="I773" s="11" t="s">
        <v>245</v>
      </c>
    </row>
    <row r="774" spans="1:9" x14ac:dyDescent="0.2">
      <c r="A774" s="306" t="s">
        <v>412</v>
      </c>
      <c r="B774" s="307"/>
      <c r="C774" s="307"/>
      <c r="D774" s="307"/>
      <c r="E774" s="308"/>
      <c r="F774" s="21" t="s">
        <v>411</v>
      </c>
      <c r="G774" s="14">
        <v>265000</v>
      </c>
      <c r="H774" s="14">
        <v>1</v>
      </c>
      <c r="I774" s="22">
        <f>+H774*G774</f>
        <v>265000</v>
      </c>
    </row>
    <row r="775" spans="1:9" x14ac:dyDescent="0.2">
      <c r="A775" s="47" t="s">
        <v>413</v>
      </c>
      <c r="B775" s="24"/>
      <c r="C775" s="24"/>
      <c r="D775" s="24"/>
      <c r="E775" s="25"/>
      <c r="F775" s="21" t="s">
        <v>411</v>
      </c>
      <c r="G775" s="14">
        <v>7500</v>
      </c>
      <c r="H775" s="14">
        <v>1</v>
      </c>
      <c r="I775" s="22">
        <f>+H775*G775</f>
        <v>7500</v>
      </c>
    </row>
    <row r="776" spans="1:9" x14ac:dyDescent="0.2">
      <c r="A776" s="47"/>
      <c r="B776" s="24"/>
      <c r="C776" s="24"/>
      <c r="D776" s="24"/>
      <c r="E776" s="25"/>
      <c r="F776" s="21"/>
      <c r="G776" s="14"/>
      <c r="H776" s="14"/>
      <c r="I776" s="22">
        <f>+H776*G776</f>
        <v>0</v>
      </c>
    </row>
    <row r="777" spans="1:9" x14ac:dyDescent="0.2">
      <c r="A777" s="306"/>
      <c r="B777" s="307"/>
      <c r="C777" s="307"/>
      <c r="D777" s="307"/>
      <c r="E777" s="308"/>
      <c r="F777" s="21"/>
      <c r="G777" s="14"/>
      <c r="H777" s="14"/>
      <c r="I777" s="22"/>
    </row>
    <row r="778" spans="1:9" x14ac:dyDescent="0.2">
      <c r="A778" s="306"/>
      <c r="B778" s="307"/>
      <c r="C778" s="307"/>
      <c r="D778" s="307"/>
      <c r="E778" s="308"/>
      <c r="F778" s="21"/>
      <c r="G778" s="14"/>
      <c r="H778" s="14"/>
      <c r="I778" s="22"/>
    </row>
    <row r="779" spans="1:9" ht="13.5" thickBot="1" x14ac:dyDescent="0.25">
      <c r="A779" s="2"/>
      <c r="B779" s="3"/>
      <c r="C779" s="3"/>
      <c r="D779" s="3"/>
      <c r="E779" s="3"/>
      <c r="F779" s="3"/>
      <c r="G779" s="16"/>
      <c r="H779" s="17" t="s">
        <v>247</v>
      </c>
      <c r="I779" s="26">
        <f>SUM(I774:I776)</f>
        <v>272500</v>
      </c>
    </row>
    <row r="780" spans="1:9" ht="13.5" thickBot="1" x14ac:dyDescent="0.25">
      <c r="A780" s="2" t="s">
        <v>229</v>
      </c>
      <c r="B780" s="3"/>
      <c r="C780" s="3"/>
      <c r="D780" s="3"/>
      <c r="E780" s="3"/>
      <c r="F780" s="3"/>
      <c r="G780" s="3"/>
      <c r="H780" s="3"/>
      <c r="I780" s="19"/>
    </row>
    <row r="781" spans="1:9" x14ac:dyDescent="0.2">
      <c r="A781" s="303" t="s">
        <v>230</v>
      </c>
      <c r="B781" s="304"/>
      <c r="C781" s="304"/>
      <c r="D781" s="305"/>
      <c r="E781" s="27" t="s">
        <v>252</v>
      </c>
      <c r="F781" s="10" t="s">
        <v>253</v>
      </c>
      <c r="G781" s="10" t="s">
        <v>254</v>
      </c>
      <c r="H781" s="10" t="s">
        <v>231</v>
      </c>
      <c r="I781" s="11" t="s">
        <v>245</v>
      </c>
    </row>
    <row r="782" spans="1:9" x14ac:dyDescent="0.2">
      <c r="A782" s="306"/>
      <c r="B782" s="307"/>
      <c r="C782" s="307"/>
      <c r="D782" s="308"/>
      <c r="E782" s="28"/>
      <c r="F782" s="28"/>
      <c r="G782" s="28"/>
      <c r="H782" s="28"/>
      <c r="I782" s="22"/>
    </row>
    <row r="783" spans="1:9" ht="13.5" thickBot="1" x14ac:dyDescent="0.25">
      <c r="A783" s="325"/>
      <c r="B783" s="326"/>
      <c r="C783" s="326"/>
      <c r="D783" s="327"/>
      <c r="E783" s="29"/>
      <c r="F783" s="29"/>
      <c r="G783" s="29"/>
      <c r="H783" s="29"/>
      <c r="I783" s="30"/>
    </row>
    <row r="784" spans="1:9" ht="13.5" thickBot="1" x14ac:dyDescent="0.25">
      <c r="A784" s="2"/>
      <c r="B784" s="3"/>
      <c r="C784" s="3"/>
      <c r="D784" s="3"/>
      <c r="E784" s="3"/>
      <c r="F784" s="3"/>
      <c r="G784" s="3"/>
      <c r="H784" s="17" t="s">
        <v>247</v>
      </c>
      <c r="I784" s="31"/>
    </row>
    <row r="785" spans="1:9" ht="13.5" thickBot="1" x14ac:dyDescent="0.25">
      <c r="A785" s="2" t="s">
        <v>232</v>
      </c>
      <c r="B785" s="3"/>
      <c r="C785" s="3"/>
      <c r="D785" s="3"/>
      <c r="E785" s="3"/>
      <c r="F785" s="3"/>
      <c r="G785" s="3"/>
      <c r="H785" s="3"/>
      <c r="I785" s="19"/>
    </row>
    <row r="786" spans="1:9" x14ac:dyDescent="0.2">
      <c r="A786" s="303" t="s">
        <v>255</v>
      </c>
      <c r="B786" s="304"/>
      <c r="C786" s="304"/>
      <c r="D786" s="304"/>
      <c r="E786" s="10"/>
      <c r="F786" s="328" t="s">
        <v>256</v>
      </c>
      <c r="G786" s="329"/>
      <c r="H786" s="32" t="s">
        <v>244</v>
      </c>
      <c r="I786" s="33" t="s">
        <v>245</v>
      </c>
    </row>
    <row r="787" spans="1:9" x14ac:dyDescent="0.2">
      <c r="A787" s="301" t="str">
        <f>CUADRILLAS!B23</f>
        <v>CUADRILLA 10</v>
      </c>
      <c r="B787" s="302"/>
      <c r="C787" s="302"/>
      <c r="D787" s="302"/>
      <c r="E787" s="330"/>
      <c r="F787" s="299">
        <f>CUADRILLAS!C23</f>
        <v>240800</v>
      </c>
      <c r="G787" s="300"/>
      <c r="H787" s="15">
        <v>2</v>
      </c>
      <c r="I787" s="22">
        <f>F787/H787</f>
        <v>120400</v>
      </c>
    </row>
    <row r="788" spans="1:9" ht="13.5" thickBot="1" x14ac:dyDescent="0.25">
      <c r="A788" s="301"/>
      <c r="B788" s="302"/>
      <c r="C788" s="302"/>
      <c r="D788" s="302"/>
      <c r="E788" s="14"/>
      <c r="F788" s="299"/>
      <c r="G788" s="300"/>
      <c r="H788" s="14"/>
      <c r="I788" s="22"/>
    </row>
    <row r="789" spans="1:9" ht="13.5" thickBot="1" x14ac:dyDescent="0.25">
      <c r="A789" s="2"/>
      <c r="B789" s="3"/>
      <c r="C789" s="3"/>
      <c r="D789" s="3"/>
      <c r="E789" s="16"/>
      <c r="F789" s="34"/>
      <c r="G789" s="16"/>
      <c r="H789" s="17" t="s">
        <v>247</v>
      </c>
      <c r="I789" s="31">
        <f>SUM(I787:I788)</f>
        <v>120400</v>
      </c>
    </row>
    <row r="790" spans="1:9" ht="13.5" thickBot="1" x14ac:dyDescent="0.25">
      <c r="A790" s="2"/>
      <c r="B790" s="3"/>
      <c r="C790" s="3"/>
      <c r="D790" s="3"/>
      <c r="E790" s="16"/>
      <c r="F790" s="35" t="s">
        <v>257</v>
      </c>
      <c r="G790" s="3"/>
      <c r="H790" s="36"/>
      <c r="I790" s="31">
        <f>+I789+I784+I779+I771</f>
        <v>392900</v>
      </c>
    </row>
    <row r="791" spans="1:9" ht="13.5" thickBot="1" x14ac:dyDescent="0.25">
      <c r="A791" s="2" t="s">
        <v>233</v>
      </c>
      <c r="B791" s="3"/>
      <c r="C791" s="3"/>
      <c r="D791" s="3"/>
      <c r="E791" s="16"/>
      <c r="F791" s="16"/>
      <c r="G791" s="16"/>
      <c r="H791" s="16"/>
      <c r="I791" s="19"/>
    </row>
    <row r="792" spans="1:9" x14ac:dyDescent="0.2">
      <c r="A792" s="303" t="s">
        <v>227</v>
      </c>
      <c r="B792" s="304"/>
      <c r="C792" s="304"/>
      <c r="D792" s="304"/>
      <c r="E792" s="304"/>
      <c r="F792" s="304"/>
      <c r="G792" s="305"/>
      <c r="H792" s="39" t="s">
        <v>258</v>
      </c>
      <c r="I792" s="40" t="s">
        <v>259</v>
      </c>
    </row>
    <row r="793" spans="1:9" x14ac:dyDescent="0.2">
      <c r="A793" s="306" t="s">
        <v>260</v>
      </c>
      <c r="B793" s="307"/>
      <c r="C793" s="307"/>
      <c r="D793" s="307"/>
      <c r="E793" s="307"/>
      <c r="F793" s="307"/>
      <c r="G793" s="308"/>
      <c r="H793" s="41"/>
      <c r="I793" s="22"/>
    </row>
    <row r="794" spans="1:9" x14ac:dyDescent="0.2">
      <c r="A794" s="306" t="s">
        <v>261</v>
      </c>
      <c r="B794" s="307"/>
      <c r="C794" s="307"/>
      <c r="D794" s="307"/>
      <c r="E794" s="307"/>
      <c r="F794" s="307"/>
      <c r="G794" s="308"/>
      <c r="H794" s="41"/>
      <c r="I794" s="22"/>
    </row>
    <row r="795" spans="1:9" ht="13.5" thickBot="1" x14ac:dyDescent="0.25">
      <c r="A795" s="309" t="s">
        <v>262</v>
      </c>
      <c r="B795" s="310"/>
      <c r="C795" s="310"/>
      <c r="D795" s="310"/>
      <c r="E795" s="310"/>
      <c r="F795" s="310"/>
      <c r="G795" s="311"/>
      <c r="H795" s="42"/>
      <c r="I795" s="22"/>
    </row>
    <row r="796" spans="1:9" ht="13.5" thickBot="1" x14ac:dyDescent="0.25">
      <c r="A796" s="2"/>
      <c r="B796" s="3"/>
      <c r="C796" s="3"/>
      <c r="D796" s="3"/>
      <c r="E796" s="16"/>
      <c r="F796" s="16"/>
      <c r="G796" s="16"/>
      <c r="H796" s="17" t="s">
        <v>247</v>
      </c>
      <c r="I796" s="31">
        <f>SUM(I793:I795)</f>
        <v>0</v>
      </c>
    </row>
    <row r="797" spans="1:9" ht="13.5" thickBot="1" x14ac:dyDescent="0.25">
      <c r="A797" s="2"/>
      <c r="B797" s="3"/>
      <c r="C797" s="3"/>
      <c r="D797" s="3"/>
      <c r="E797" s="16"/>
      <c r="F797" s="16"/>
      <c r="G797" s="16"/>
      <c r="H797" s="16"/>
      <c r="I797" s="19"/>
    </row>
    <row r="798" spans="1:9" ht="13.5" thickBot="1" x14ac:dyDescent="0.25">
      <c r="A798" s="6"/>
      <c r="B798" s="7"/>
      <c r="C798" s="7"/>
      <c r="D798" s="7"/>
      <c r="E798" s="43"/>
      <c r="F798" s="44"/>
      <c r="G798" s="45"/>
      <c r="H798" s="45" t="s">
        <v>263</v>
      </c>
      <c r="I798" s="46">
        <f>I790+I796</f>
        <v>392900</v>
      </c>
    </row>
    <row r="799" spans="1:9" ht="13.5" thickBot="1" x14ac:dyDescent="0.25"/>
    <row r="800" spans="1:9" x14ac:dyDescent="0.2">
      <c r="A800" s="312" t="s">
        <v>236</v>
      </c>
      <c r="B800" s="313"/>
      <c r="C800" s="313"/>
      <c r="D800" s="313"/>
      <c r="E800" s="314"/>
      <c r="F800" s="312" t="s">
        <v>237</v>
      </c>
      <c r="G800" s="313"/>
      <c r="H800" s="313"/>
      <c r="I800" s="314"/>
    </row>
    <row r="801" spans="1:9" x14ac:dyDescent="0.2">
      <c r="A801" s="315"/>
      <c r="B801" s="316"/>
      <c r="C801" s="316"/>
      <c r="D801" s="316"/>
      <c r="E801" s="317"/>
      <c r="F801" s="315"/>
      <c r="G801" s="316"/>
      <c r="H801" s="316"/>
      <c r="I801" s="317"/>
    </row>
    <row r="802" spans="1:9" ht="13.5" thickBot="1" x14ac:dyDescent="0.25">
      <c r="A802" s="318"/>
      <c r="B802" s="319"/>
      <c r="C802" s="319"/>
      <c r="D802" s="319"/>
      <c r="E802" s="320"/>
      <c r="F802" s="318"/>
      <c r="G802" s="319"/>
      <c r="H802" s="319"/>
      <c r="I802" s="320"/>
    </row>
    <row r="803" spans="1:9" x14ac:dyDescent="0.2">
      <c r="A803" s="2" t="s">
        <v>238</v>
      </c>
      <c r="B803" s="321" t="str">
        <f>Presupuesto!A5</f>
        <v>MEJORAMIENTO Y ADECUACIÓN PARA LA RECUPERACIÓN URBANÍSTICA DEL PARQUE PRINCIPAL DEL CORREGIMIENTO DE PUERTO CLAVER, ZONA URBANA DEL MUNICIPIO DE EL BAGRE-ANTIOQUIA</v>
      </c>
      <c r="C803" s="321"/>
      <c r="D803" s="321"/>
      <c r="E803" s="321"/>
      <c r="F803" s="321"/>
      <c r="G803" s="321"/>
      <c r="H803" s="321"/>
      <c r="I803" s="322"/>
    </row>
    <row r="804" spans="1:9" x14ac:dyDescent="0.2">
      <c r="A804" s="2" t="s">
        <v>239</v>
      </c>
      <c r="B804" s="323"/>
      <c r="C804" s="323"/>
      <c r="D804" s="323"/>
      <c r="E804" s="323"/>
      <c r="F804" s="323"/>
      <c r="G804" s="323"/>
      <c r="H804" s="323"/>
      <c r="I804" s="324"/>
    </row>
    <row r="805" spans="1:9" x14ac:dyDescent="0.2">
      <c r="A805" s="2" t="s">
        <v>240</v>
      </c>
      <c r="B805" s="323" t="str">
        <f>Presupuesto!B26</f>
        <v xml:space="preserve">Suministro e aplicación de Pintura aclirica de  trafico tipo I para area de graderia </v>
      </c>
      <c r="C805" s="323"/>
      <c r="D805" s="323"/>
      <c r="E805" s="323"/>
      <c r="F805" s="323"/>
      <c r="G805" s="323"/>
      <c r="H805" s="323"/>
      <c r="I805" s="324"/>
    </row>
    <row r="806" spans="1:9" x14ac:dyDescent="0.2">
      <c r="A806" s="2">
        <f>Presupuesto!A26</f>
        <v>5.0999999999999996</v>
      </c>
      <c r="B806" s="323"/>
      <c r="C806" s="323"/>
      <c r="D806" s="323"/>
      <c r="E806" s="323"/>
      <c r="F806" s="323"/>
      <c r="G806" s="323"/>
      <c r="H806" s="323"/>
      <c r="I806" s="324"/>
    </row>
    <row r="807" spans="1:9" x14ac:dyDescent="0.2">
      <c r="A807" s="2" t="s">
        <v>235</v>
      </c>
      <c r="B807" s="3"/>
      <c r="C807" s="3"/>
      <c r="D807" s="3"/>
      <c r="E807" s="3"/>
      <c r="F807" s="3"/>
      <c r="G807" s="3"/>
      <c r="H807" s="4" t="s">
        <v>241</v>
      </c>
      <c r="I807" s="5" t="str">
        <f>Presupuesto!C26</f>
        <v>m2</v>
      </c>
    </row>
    <row r="808" spans="1:9" ht="13.5" thickBot="1" x14ac:dyDescent="0.25">
      <c r="A808" s="6" t="s">
        <v>228</v>
      </c>
      <c r="B808" s="7"/>
      <c r="C808" s="7"/>
      <c r="D808" s="7"/>
      <c r="E808" s="7"/>
      <c r="F808" s="7"/>
      <c r="G808" s="7"/>
      <c r="H808" s="7"/>
      <c r="I808" s="8"/>
    </row>
    <row r="809" spans="1:9" x14ac:dyDescent="0.2">
      <c r="A809" s="303" t="s">
        <v>227</v>
      </c>
      <c r="B809" s="304"/>
      <c r="C809" s="304"/>
      <c r="D809" s="304"/>
      <c r="E809" s="305"/>
      <c r="F809" s="9" t="s">
        <v>242</v>
      </c>
      <c r="G809" s="10" t="s">
        <v>243</v>
      </c>
      <c r="H809" s="10" t="s">
        <v>244</v>
      </c>
      <c r="I809" s="11" t="s">
        <v>245</v>
      </c>
    </row>
    <row r="810" spans="1:9" x14ac:dyDescent="0.2">
      <c r="A810" s="306" t="s">
        <v>246</v>
      </c>
      <c r="B810" s="307"/>
      <c r="C810" s="307"/>
      <c r="D810" s="307"/>
      <c r="E810" s="308"/>
      <c r="F810" s="12"/>
      <c r="G810" s="14"/>
      <c r="H810" s="15"/>
      <c r="I810" s="13">
        <v>122.3791999999994</v>
      </c>
    </row>
    <row r="811" spans="1:9" x14ac:dyDescent="0.2">
      <c r="A811" s="306"/>
      <c r="B811" s="307"/>
      <c r="C811" s="307"/>
      <c r="D811" s="307"/>
      <c r="E811" s="308"/>
      <c r="F811" s="12"/>
      <c r="G811" s="14"/>
      <c r="H811" s="15"/>
      <c r="I811" s="13"/>
    </row>
    <row r="812" spans="1:9" ht="13.5" thickBot="1" x14ac:dyDescent="0.25">
      <c r="A812" s="306"/>
      <c r="B812" s="307"/>
      <c r="C812" s="307"/>
      <c r="D812" s="307"/>
      <c r="E812" s="308"/>
      <c r="F812" s="12"/>
      <c r="G812" s="14"/>
      <c r="H812" s="15"/>
      <c r="I812" s="13"/>
    </row>
    <row r="813" spans="1:9" ht="13.5" thickBot="1" x14ac:dyDescent="0.25">
      <c r="A813" s="2"/>
      <c r="B813" s="3"/>
      <c r="C813" s="3"/>
      <c r="D813" s="3"/>
      <c r="E813" s="3"/>
      <c r="F813" s="3"/>
      <c r="G813" s="16"/>
      <c r="H813" s="17" t="s">
        <v>247</v>
      </c>
      <c r="I813" s="18">
        <f>SUM(I810:I810)</f>
        <v>122.3791999999994</v>
      </c>
    </row>
    <row r="814" spans="1:9" ht="13.5" thickBot="1" x14ac:dyDescent="0.25">
      <c r="A814" s="2" t="s">
        <v>248</v>
      </c>
      <c r="B814" s="3"/>
      <c r="C814" s="3"/>
      <c r="D814" s="3"/>
      <c r="E814" s="3"/>
      <c r="F814" s="3"/>
      <c r="G814" s="16"/>
      <c r="H814" s="16"/>
      <c r="I814" s="19"/>
    </row>
    <row r="815" spans="1:9" x14ac:dyDescent="0.2">
      <c r="A815" s="303" t="s">
        <v>227</v>
      </c>
      <c r="B815" s="304"/>
      <c r="C815" s="304"/>
      <c r="D815" s="304"/>
      <c r="E815" s="305"/>
      <c r="F815" s="9" t="s">
        <v>249</v>
      </c>
      <c r="G815" s="20" t="s">
        <v>250</v>
      </c>
      <c r="H815" s="20" t="s">
        <v>251</v>
      </c>
      <c r="I815" s="11" t="s">
        <v>245</v>
      </c>
    </row>
    <row r="816" spans="1:9" x14ac:dyDescent="0.2">
      <c r="A816" s="306" t="s">
        <v>433</v>
      </c>
      <c r="B816" s="307"/>
      <c r="C816" s="307"/>
      <c r="D816" s="307"/>
      <c r="E816" s="308"/>
      <c r="F816" s="21" t="s">
        <v>404</v>
      </c>
      <c r="G816" s="14">
        <v>143500</v>
      </c>
      <c r="H816" s="14">
        <v>0.05</v>
      </c>
      <c r="I816" s="22">
        <f>+H816*G816</f>
        <v>7175</v>
      </c>
    </row>
    <row r="817" spans="1:9" x14ac:dyDescent="0.2">
      <c r="A817" s="47" t="s">
        <v>434</v>
      </c>
      <c r="B817" s="24"/>
      <c r="C817" s="24"/>
      <c r="D817" s="24"/>
      <c r="E817" s="25"/>
      <c r="F817" s="21" t="s">
        <v>226</v>
      </c>
      <c r="G817" s="14">
        <v>12900</v>
      </c>
      <c r="H817" s="14">
        <v>0.04</v>
      </c>
      <c r="I817" s="22">
        <f>+H817*G817</f>
        <v>516</v>
      </c>
    </row>
    <row r="818" spans="1:9" x14ac:dyDescent="0.2">
      <c r="A818" s="47"/>
      <c r="B818" s="24"/>
      <c r="C818" s="24"/>
      <c r="D818" s="24"/>
      <c r="E818" s="25"/>
      <c r="F818" s="21"/>
      <c r="G818" s="14"/>
      <c r="H818" s="14"/>
      <c r="I818" s="22">
        <f>+H818*G818</f>
        <v>0</v>
      </c>
    </row>
    <row r="819" spans="1:9" x14ac:dyDescent="0.2">
      <c r="A819" s="306"/>
      <c r="B819" s="307"/>
      <c r="C819" s="307"/>
      <c r="D819" s="307"/>
      <c r="E819" s="308"/>
      <c r="F819" s="21"/>
      <c r="G819" s="14"/>
      <c r="H819" s="14"/>
      <c r="I819" s="22"/>
    </row>
    <row r="820" spans="1:9" x14ac:dyDescent="0.2">
      <c r="A820" s="306"/>
      <c r="B820" s="307"/>
      <c r="C820" s="307"/>
      <c r="D820" s="307"/>
      <c r="E820" s="308"/>
      <c r="F820" s="21"/>
      <c r="G820" s="14"/>
      <c r="H820" s="14"/>
      <c r="I820" s="22"/>
    </row>
    <row r="821" spans="1:9" ht="13.5" thickBot="1" x14ac:dyDescent="0.25">
      <c r="A821" s="2"/>
      <c r="B821" s="3"/>
      <c r="C821" s="3"/>
      <c r="D821" s="3"/>
      <c r="E821" s="3"/>
      <c r="F821" s="3"/>
      <c r="G821" s="16"/>
      <c r="H821" s="17" t="s">
        <v>247</v>
      </c>
      <c r="I821" s="26">
        <f>SUM(I816:I818)</f>
        <v>7691</v>
      </c>
    </row>
    <row r="822" spans="1:9" ht="13.5" thickBot="1" x14ac:dyDescent="0.25">
      <c r="A822" s="2" t="s">
        <v>229</v>
      </c>
      <c r="B822" s="3"/>
      <c r="C822" s="3"/>
      <c r="D822" s="3"/>
      <c r="E822" s="3"/>
      <c r="F822" s="3"/>
      <c r="G822" s="3"/>
      <c r="H822" s="3"/>
      <c r="I822" s="19"/>
    </row>
    <row r="823" spans="1:9" x14ac:dyDescent="0.2">
      <c r="A823" s="303" t="s">
        <v>230</v>
      </c>
      <c r="B823" s="304"/>
      <c r="C823" s="304"/>
      <c r="D823" s="305"/>
      <c r="E823" s="27" t="s">
        <v>252</v>
      </c>
      <c r="F823" s="10" t="s">
        <v>253</v>
      </c>
      <c r="G823" s="10" t="s">
        <v>254</v>
      </c>
      <c r="H823" s="10" t="s">
        <v>231</v>
      </c>
      <c r="I823" s="11" t="s">
        <v>245</v>
      </c>
    </row>
    <row r="824" spans="1:9" x14ac:dyDescent="0.2">
      <c r="A824" s="306"/>
      <c r="B824" s="307"/>
      <c r="C824" s="307"/>
      <c r="D824" s="308"/>
      <c r="E824" s="28"/>
      <c r="F824" s="28"/>
      <c r="G824" s="28"/>
      <c r="H824" s="28"/>
      <c r="I824" s="22"/>
    </row>
    <row r="825" spans="1:9" ht="13.5" thickBot="1" x14ac:dyDescent="0.25">
      <c r="A825" s="325"/>
      <c r="B825" s="326"/>
      <c r="C825" s="326"/>
      <c r="D825" s="327"/>
      <c r="E825" s="29"/>
      <c r="F825" s="29"/>
      <c r="G825" s="29"/>
      <c r="H825" s="29"/>
      <c r="I825" s="30"/>
    </row>
    <row r="826" spans="1:9" ht="13.5" thickBot="1" x14ac:dyDescent="0.25">
      <c r="A826" s="2"/>
      <c r="B826" s="3"/>
      <c r="C826" s="3"/>
      <c r="D826" s="3"/>
      <c r="E826" s="3"/>
      <c r="F826" s="3"/>
      <c r="G826" s="3"/>
      <c r="H826" s="17" t="s">
        <v>247</v>
      </c>
      <c r="I826" s="31"/>
    </row>
    <row r="827" spans="1:9" ht="13.5" thickBot="1" x14ac:dyDescent="0.25">
      <c r="A827" s="2" t="s">
        <v>232</v>
      </c>
      <c r="B827" s="3"/>
      <c r="C827" s="3"/>
      <c r="D827" s="3"/>
      <c r="E827" s="3"/>
      <c r="F827" s="3"/>
      <c r="G827" s="3"/>
      <c r="H827" s="3"/>
      <c r="I827" s="19"/>
    </row>
    <row r="828" spans="1:9" x14ac:dyDescent="0.2">
      <c r="A828" s="303" t="s">
        <v>255</v>
      </c>
      <c r="B828" s="304"/>
      <c r="C828" s="304"/>
      <c r="D828" s="304"/>
      <c r="E828" s="10"/>
      <c r="F828" s="328" t="s">
        <v>256</v>
      </c>
      <c r="G828" s="329"/>
      <c r="H828" s="32" t="s">
        <v>244</v>
      </c>
      <c r="I828" s="33" t="s">
        <v>245</v>
      </c>
    </row>
    <row r="829" spans="1:9" x14ac:dyDescent="0.2">
      <c r="A829" s="301" t="str">
        <f>CUADRILLAS!B14</f>
        <v>CUADRILLA 1</v>
      </c>
      <c r="B829" s="302"/>
      <c r="C829" s="302"/>
      <c r="D829" s="302"/>
      <c r="E829" s="330"/>
      <c r="F829" s="299">
        <f>CUADRILLAS!C14</f>
        <v>137600</v>
      </c>
      <c r="G829" s="300"/>
      <c r="H829" s="15">
        <v>25</v>
      </c>
      <c r="I829" s="22">
        <f>F829/H829</f>
        <v>5504</v>
      </c>
    </row>
    <row r="830" spans="1:9" ht="13.5" thickBot="1" x14ac:dyDescent="0.25">
      <c r="A830" s="301"/>
      <c r="B830" s="302"/>
      <c r="C830" s="302"/>
      <c r="D830" s="302"/>
      <c r="E830" s="14"/>
      <c r="F830" s="299"/>
      <c r="G830" s="300"/>
      <c r="H830" s="14"/>
      <c r="I830" s="22"/>
    </row>
    <row r="831" spans="1:9" ht="13.5" thickBot="1" x14ac:dyDescent="0.25">
      <c r="A831" s="2"/>
      <c r="B831" s="3"/>
      <c r="C831" s="3"/>
      <c r="D831" s="3"/>
      <c r="E831" s="16"/>
      <c r="F831" s="34"/>
      <c r="G831" s="16"/>
      <c r="H831" s="17" t="s">
        <v>247</v>
      </c>
      <c r="I831" s="31">
        <f>SUM(I829:I830)</f>
        <v>5504</v>
      </c>
    </row>
    <row r="832" spans="1:9" ht="13.5" thickBot="1" x14ac:dyDescent="0.25">
      <c r="A832" s="2"/>
      <c r="B832" s="3"/>
      <c r="C832" s="3"/>
      <c r="D832" s="3"/>
      <c r="E832" s="16"/>
      <c r="F832" s="35" t="s">
        <v>257</v>
      </c>
      <c r="G832" s="3"/>
      <c r="H832" s="36"/>
      <c r="I832" s="31">
        <f>+I831+I826+I821+I813</f>
        <v>13317.379199999999</v>
      </c>
    </row>
    <row r="833" spans="1:10" ht="13.5" thickBot="1" x14ac:dyDescent="0.25">
      <c r="A833" s="2" t="s">
        <v>233</v>
      </c>
      <c r="B833" s="3"/>
      <c r="C833" s="3"/>
      <c r="D833" s="3"/>
      <c r="E833" s="16"/>
      <c r="F833" s="16"/>
      <c r="G833" s="16"/>
      <c r="H833" s="16"/>
      <c r="I833" s="19"/>
      <c r="J833" s="38"/>
    </row>
    <row r="834" spans="1:10" x14ac:dyDescent="0.2">
      <c r="A834" s="303" t="s">
        <v>227</v>
      </c>
      <c r="B834" s="304"/>
      <c r="C834" s="304"/>
      <c r="D834" s="304"/>
      <c r="E834" s="304"/>
      <c r="F834" s="304"/>
      <c r="G834" s="305"/>
      <c r="H834" s="39" t="s">
        <v>258</v>
      </c>
      <c r="I834" s="40" t="s">
        <v>259</v>
      </c>
    </row>
    <row r="835" spans="1:10" x14ac:dyDescent="0.2">
      <c r="A835" s="306" t="s">
        <v>260</v>
      </c>
      <c r="B835" s="307"/>
      <c r="C835" s="307"/>
      <c r="D835" s="307"/>
      <c r="E835" s="307"/>
      <c r="F835" s="307"/>
      <c r="G835" s="308"/>
      <c r="H835" s="41"/>
      <c r="I835" s="22">
        <f>I832*H835/100</f>
        <v>0</v>
      </c>
    </row>
    <row r="836" spans="1:10" x14ac:dyDescent="0.2">
      <c r="A836" s="306" t="s">
        <v>261</v>
      </c>
      <c r="B836" s="307"/>
      <c r="C836" s="307"/>
      <c r="D836" s="307"/>
      <c r="E836" s="307"/>
      <c r="F836" s="307"/>
      <c r="G836" s="308"/>
      <c r="H836" s="41"/>
      <c r="I836" s="22">
        <f>I832*H836/100</f>
        <v>0</v>
      </c>
    </row>
    <row r="837" spans="1:10" ht="13.5" thickBot="1" x14ac:dyDescent="0.25">
      <c r="A837" s="309" t="s">
        <v>262</v>
      </c>
      <c r="B837" s="310"/>
      <c r="C837" s="310"/>
      <c r="D837" s="310"/>
      <c r="E837" s="310"/>
      <c r="F837" s="310"/>
      <c r="G837" s="311"/>
      <c r="H837" s="42"/>
      <c r="I837" s="22">
        <f>I832*H837/100</f>
        <v>0</v>
      </c>
    </row>
    <row r="838" spans="1:10" ht="13.5" thickBot="1" x14ac:dyDescent="0.25">
      <c r="A838" s="2"/>
      <c r="B838" s="3"/>
      <c r="C838" s="3"/>
      <c r="D838" s="3"/>
      <c r="E838" s="16"/>
      <c r="F838" s="16"/>
      <c r="G838" s="16"/>
      <c r="H838" s="17" t="s">
        <v>247</v>
      </c>
      <c r="I838" s="31">
        <f>SUM(I835:I837)</f>
        <v>0</v>
      </c>
    </row>
    <row r="839" spans="1:10" ht="13.5" thickBot="1" x14ac:dyDescent="0.25">
      <c r="A839" s="2"/>
      <c r="B839" s="3"/>
      <c r="C839" s="3"/>
      <c r="D839" s="3"/>
      <c r="E839" s="16"/>
      <c r="F839" s="16"/>
      <c r="G839" s="16"/>
      <c r="H839" s="16"/>
      <c r="I839" s="19"/>
    </row>
    <row r="840" spans="1:10" ht="13.5" thickBot="1" x14ac:dyDescent="0.25">
      <c r="A840" s="6"/>
      <c r="B840" s="7"/>
      <c r="C840" s="7"/>
      <c r="D840" s="7"/>
      <c r="E840" s="43"/>
      <c r="F840" s="44"/>
      <c r="G840" s="45"/>
      <c r="H840" s="45" t="s">
        <v>263</v>
      </c>
      <c r="I840" s="46">
        <f>I832+I838</f>
        <v>13317.379199999999</v>
      </c>
    </row>
    <row r="841" spans="1:10" ht="13.5" thickBot="1" x14ac:dyDescent="0.25"/>
    <row r="842" spans="1:10" x14ac:dyDescent="0.2">
      <c r="A842" s="312" t="s">
        <v>236</v>
      </c>
      <c r="B842" s="313"/>
      <c r="C842" s="313"/>
      <c r="D842" s="313"/>
      <c r="E842" s="314"/>
      <c r="F842" s="312" t="s">
        <v>237</v>
      </c>
      <c r="G842" s="313"/>
      <c r="H842" s="313"/>
      <c r="I842" s="314"/>
    </row>
    <row r="843" spans="1:10" x14ac:dyDescent="0.2">
      <c r="A843" s="315"/>
      <c r="B843" s="316"/>
      <c r="C843" s="316"/>
      <c r="D843" s="316"/>
      <c r="E843" s="317"/>
      <c r="F843" s="315"/>
      <c r="G843" s="316"/>
      <c r="H843" s="316"/>
      <c r="I843" s="317"/>
    </row>
    <row r="844" spans="1:10" ht="13.5" thickBot="1" x14ac:dyDescent="0.25">
      <c r="A844" s="318"/>
      <c r="B844" s="319"/>
      <c r="C844" s="319"/>
      <c r="D844" s="319"/>
      <c r="E844" s="320"/>
      <c r="F844" s="318"/>
      <c r="G844" s="319"/>
      <c r="H844" s="319"/>
      <c r="I844" s="320"/>
    </row>
    <row r="845" spans="1:10" x14ac:dyDescent="0.2">
      <c r="A845" s="2" t="s">
        <v>238</v>
      </c>
      <c r="B845" s="321" t="str">
        <f>Presupuesto!A5</f>
        <v>MEJORAMIENTO Y ADECUACIÓN PARA LA RECUPERACIÓN URBANÍSTICA DEL PARQUE PRINCIPAL DEL CORREGIMIENTO DE PUERTO CLAVER, ZONA URBANA DEL MUNICIPIO DE EL BAGRE-ANTIOQUIA</v>
      </c>
      <c r="C845" s="321"/>
      <c r="D845" s="321"/>
      <c r="E845" s="321"/>
      <c r="F845" s="321"/>
      <c r="G845" s="321"/>
      <c r="H845" s="321"/>
      <c r="I845" s="322"/>
    </row>
    <row r="846" spans="1:10" x14ac:dyDescent="0.2">
      <c r="A846" s="2" t="s">
        <v>239</v>
      </c>
      <c r="B846" s="323"/>
      <c r="C846" s="323"/>
      <c r="D846" s="323"/>
      <c r="E846" s="323"/>
      <c r="F846" s="323"/>
      <c r="G846" s="323"/>
      <c r="H846" s="323"/>
      <c r="I846" s="324"/>
    </row>
    <row r="847" spans="1:10" x14ac:dyDescent="0.2">
      <c r="A847" s="2" t="s">
        <v>240</v>
      </c>
      <c r="B847" s="323" t="str">
        <f>Presupuesto!B27</f>
        <v>Suministro e aplicación de Pintura aclirica de trafico tipo I para area de placa deportiva</v>
      </c>
      <c r="C847" s="323"/>
      <c r="D847" s="323"/>
      <c r="E847" s="323"/>
      <c r="F847" s="323"/>
      <c r="G847" s="323"/>
      <c r="H847" s="323"/>
      <c r="I847" s="324"/>
    </row>
    <row r="848" spans="1:10" x14ac:dyDescent="0.2">
      <c r="A848" s="2">
        <f>Presupuesto!A27</f>
        <v>6.2</v>
      </c>
      <c r="B848" s="323"/>
      <c r="C848" s="323"/>
      <c r="D848" s="323"/>
      <c r="E848" s="323"/>
      <c r="F848" s="323"/>
      <c r="G848" s="323"/>
      <c r="H848" s="323"/>
      <c r="I848" s="324"/>
    </row>
    <row r="849" spans="1:9" x14ac:dyDescent="0.2">
      <c r="A849" s="2" t="s">
        <v>235</v>
      </c>
      <c r="B849" s="3"/>
      <c r="C849" s="3"/>
      <c r="D849" s="3"/>
      <c r="E849" s="3"/>
      <c r="F849" s="3"/>
      <c r="G849" s="3"/>
      <c r="H849" s="4" t="s">
        <v>241</v>
      </c>
      <c r="I849" s="5" t="str">
        <f>Presupuesto!C27</f>
        <v>m2</v>
      </c>
    </row>
    <row r="850" spans="1:9" ht="13.5" thickBot="1" x14ac:dyDescent="0.25">
      <c r="A850" s="6" t="s">
        <v>228</v>
      </c>
      <c r="B850" s="7"/>
      <c r="C850" s="7"/>
      <c r="D850" s="7"/>
      <c r="E850" s="7"/>
      <c r="F850" s="7"/>
      <c r="G850" s="7"/>
      <c r="H850" s="7"/>
      <c r="I850" s="8"/>
    </row>
    <row r="851" spans="1:9" x14ac:dyDescent="0.2">
      <c r="A851" s="303" t="s">
        <v>227</v>
      </c>
      <c r="B851" s="304"/>
      <c r="C851" s="304"/>
      <c r="D851" s="304"/>
      <c r="E851" s="305"/>
      <c r="F851" s="9" t="s">
        <v>242</v>
      </c>
      <c r="G851" s="10" t="s">
        <v>243</v>
      </c>
      <c r="H851" s="10" t="s">
        <v>244</v>
      </c>
      <c r="I851" s="11" t="s">
        <v>245</v>
      </c>
    </row>
    <row r="852" spans="1:9" x14ac:dyDescent="0.2">
      <c r="A852" s="306" t="s">
        <v>246</v>
      </c>
      <c r="B852" s="307"/>
      <c r="C852" s="307"/>
      <c r="D852" s="307"/>
      <c r="E852" s="308"/>
      <c r="F852" s="12"/>
      <c r="G852" s="14"/>
      <c r="H852" s="15"/>
      <c r="I852" s="13">
        <v>122.3791999999994</v>
      </c>
    </row>
    <row r="853" spans="1:9" x14ac:dyDescent="0.2">
      <c r="A853" s="306"/>
      <c r="B853" s="307"/>
      <c r="C853" s="307"/>
      <c r="D853" s="307"/>
      <c r="E853" s="308"/>
      <c r="F853" s="12"/>
      <c r="G853" s="14"/>
      <c r="H853" s="15"/>
      <c r="I853" s="13"/>
    </row>
    <row r="854" spans="1:9" ht="13.5" thickBot="1" x14ac:dyDescent="0.25">
      <c r="A854" s="306"/>
      <c r="B854" s="307"/>
      <c r="C854" s="307"/>
      <c r="D854" s="307"/>
      <c r="E854" s="308"/>
      <c r="F854" s="12"/>
      <c r="G854" s="14"/>
      <c r="H854" s="15"/>
      <c r="I854" s="13"/>
    </row>
    <row r="855" spans="1:9" ht="13.5" thickBot="1" x14ac:dyDescent="0.25">
      <c r="A855" s="2"/>
      <c r="B855" s="3"/>
      <c r="C855" s="3"/>
      <c r="D855" s="3"/>
      <c r="E855" s="3"/>
      <c r="F855" s="3"/>
      <c r="G855" s="16"/>
      <c r="H855" s="17" t="s">
        <v>247</v>
      </c>
      <c r="I855" s="18">
        <f>SUM(I852:I852)</f>
        <v>122.3791999999994</v>
      </c>
    </row>
    <row r="856" spans="1:9" ht="13.5" thickBot="1" x14ac:dyDescent="0.25">
      <c r="A856" s="2" t="s">
        <v>248</v>
      </c>
      <c r="B856" s="3"/>
      <c r="C856" s="3"/>
      <c r="D856" s="3"/>
      <c r="E856" s="3"/>
      <c r="F856" s="3"/>
      <c r="G856" s="16"/>
      <c r="H856" s="16"/>
      <c r="I856" s="19"/>
    </row>
    <row r="857" spans="1:9" x14ac:dyDescent="0.2">
      <c r="A857" s="303" t="s">
        <v>227</v>
      </c>
      <c r="B857" s="304"/>
      <c r="C857" s="304"/>
      <c r="D857" s="304"/>
      <c r="E857" s="305"/>
      <c r="F857" s="9" t="s">
        <v>249</v>
      </c>
      <c r="G857" s="20" t="s">
        <v>250</v>
      </c>
      <c r="H857" s="20" t="s">
        <v>251</v>
      </c>
      <c r="I857" s="11" t="s">
        <v>245</v>
      </c>
    </row>
    <row r="858" spans="1:9" x14ac:dyDescent="0.2">
      <c r="A858" s="306" t="s">
        <v>433</v>
      </c>
      <c r="B858" s="307"/>
      <c r="C858" s="307"/>
      <c r="D858" s="307"/>
      <c r="E858" s="308"/>
      <c r="F858" s="21" t="s">
        <v>404</v>
      </c>
      <c r="G858" s="14">
        <v>143500</v>
      </c>
      <c r="H858" s="14">
        <v>0.05</v>
      </c>
      <c r="I858" s="22">
        <f>+H858*G858</f>
        <v>7175</v>
      </c>
    </row>
    <row r="859" spans="1:9" x14ac:dyDescent="0.2">
      <c r="A859" s="47" t="s">
        <v>434</v>
      </c>
      <c r="B859" s="24"/>
      <c r="C859" s="24"/>
      <c r="D859" s="24"/>
      <c r="E859" s="25"/>
      <c r="F859" s="21" t="s">
        <v>226</v>
      </c>
      <c r="G859" s="14">
        <v>12900</v>
      </c>
      <c r="H859" s="14">
        <v>0.04</v>
      </c>
      <c r="I859" s="22">
        <f>+H859*G859</f>
        <v>516</v>
      </c>
    </row>
    <row r="860" spans="1:9" x14ac:dyDescent="0.2">
      <c r="A860" s="47"/>
      <c r="B860" s="24"/>
      <c r="C860" s="24"/>
      <c r="D860" s="24"/>
      <c r="E860" s="25"/>
      <c r="F860" s="21"/>
      <c r="G860" s="14"/>
      <c r="H860" s="14"/>
      <c r="I860" s="22">
        <f>+H860*G860</f>
        <v>0</v>
      </c>
    </row>
    <row r="861" spans="1:9" x14ac:dyDescent="0.2">
      <c r="A861" s="306"/>
      <c r="B861" s="307"/>
      <c r="C861" s="307"/>
      <c r="D861" s="307"/>
      <c r="E861" s="308"/>
      <c r="F861" s="21"/>
      <c r="G861" s="14"/>
      <c r="H861" s="14"/>
      <c r="I861" s="22"/>
    </row>
    <row r="862" spans="1:9" x14ac:dyDescent="0.2">
      <c r="A862" s="306"/>
      <c r="B862" s="307"/>
      <c r="C862" s="307"/>
      <c r="D862" s="307"/>
      <c r="E862" s="308"/>
      <c r="F862" s="21"/>
      <c r="G862" s="14"/>
      <c r="H862" s="14"/>
      <c r="I862" s="22"/>
    </row>
    <row r="863" spans="1:9" ht="13.5" thickBot="1" x14ac:dyDescent="0.25">
      <c r="A863" s="2"/>
      <c r="B863" s="3"/>
      <c r="C863" s="3"/>
      <c r="D863" s="3"/>
      <c r="E863" s="3"/>
      <c r="F863" s="3"/>
      <c r="G863" s="16"/>
      <c r="H863" s="17" t="s">
        <v>247</v>
      </c>
      <c r="I863" s="26">
        <f>SUM(I858:I860)</f>
        <v>7691</v>
      </c>
    </row>
    <row r="864" spans="1:9" ht="13.5" thickBot="1" x14ac:dyDescent="0.25">
      <c r="A864" s="2" t="s">
        <v>229</v>
      </c>
      <c r="B864" s="3"/>
      <c r="C864" s="3"/>
      <c r="D864" s="3"/>
      <c r="E864" s="3"/>
      <c r="F864" s="3"/>
      <c r="G864" s="3"/>
      <c r="H864" s="3"/>
      <c r="I864" s="19"/>
    </row>
    <row r="865" spans="1:10" x14ac:dyDescent="0.2">
      <c r="A865" s="303" t="s">
        <v>230</v>
      </c>
      <c r="B865" s="304"/>
      <c r="C865" s="304"/>
      <c r="D865" s="305"/>
      <c r="E865" s="27" t="s">
        <v>252</v>
      </c>
      <c r="F865" s="10" t="s">
        <v>253</v>
      </c>
      <c r="G865" s="10" t="s">
        <v>254</v>
      </c>
      <c r="H865" s="10" t="s">
        <v>231</v>
      </c>
      <c r="I865" s="11" t="s">
        <v>245</v>
      </c>
    </row>
    <row r="866" spans="1:10" x14ac:dyDescent="0.2">
      <c r="A866" s="306"/>
      <c r="B866" s="307"/>
      <c r="C866" s="307"/>
      <c r="D866" s="308"/>
      <c r="E866" s="28"/>
      <c r="F866" s="28"/>
      <c r="G866" s="28"/>
      <c r="H866" s="28"/>
      <c r="I866" s="22"/>
    </row>
    <row r="867" spans="1:10" ht="13.5" thickBot="1" x14ac:dyDescent="0.25">
      <c r="A867" s="325"/>
      <c r="B867" s="326"/>
      <c r="C867" s="326"/>
      <c r="D867" s="327"/>
      <c r="E867" s="29"/>
      <c r="F867" s="29"/>
      <c r="G867" s="29"/>
      <c r="H867" s="29"/>
      <c r="I867" s="30"/>
    </row>
    <row r="868" spans="1:10" ht="13.5" thickBot="1" x14ac:dyDescent="0.25">
      <c r="A868" s="2"/>
      <c r="B868" s="3"/>
      <c r="C868" s="3"/>
      <c r="D868" s="3"/>
      <c r="E868" s="3"/>
      <c r="F868" s="3"/>
      <c r="G868" s="3"/>
      <c r="H868" s="17" t="s">
        <v>247</v>
      </c>
      <c r="I868" s="31"/>
    </row>
    <row r="869" spans="1:10" ht="13.5" thickBot="1" x14ac:dyDescent="0.25">
      <c r="A869" s="2" t="s">
        <v>232</v>
      </c>
      <c r="B869" s="3"/>
      <c r="C869" s="3"/>
      <c r="D869" s="3"/>
      <c r="E869" s="3"/>
      <c r="F869" s="3"/>
      <c r="G869" s="3"/>
      <c r="H869" s="3"/>
      <c r="I869" s="19"/>
    </row>
    <row r="870" spans="1:10" x14ac:dyDescent="0.2">
      <c r="A870" s="303" t="s">
        <v>255</v>
      </c>
      <c r="B870" s="304"/>
      <c r="C870" s="304"/>
      <c r="D870" s="304"/>
      <c r="E870" s="10"/>
      <c r="F870" s="328" t="s">
        <v>256</v>
      </c>
      <c r="G870" s="329"/>
      <c r="H870" s="32" t="s">
        <v>244</v>
      </c>
      <c r="I870" s="33" t="s">
        <v>245</v>
      </c>
    </row>
    <row r="871" spans="1:10" x14ac:dyDescent="0.2">
      <c r="A871" s="301" t="str">
        <f>CUADRILLAS!B14</f>
        <v>CUADRILLA 1</v>
      </c>
      <c r="B871" s="302"/>
      <c r="C871" s="302"/>
      <c r="D871" s="302"/>
      <c r="E871" s="330"/>
      <c r="F871" s="299">
        <f>CUADRILLAS!C14</f>
        <v>137600</v>
      </c>
      <c r="G871" s="300"/>
      <c r="H871" s="15">
        <v>25</v>
      </c>
      <c r="I871" s="22">
        <f>F871/H871</f>
        <v>5504</v>
      </c>
    </row>
    <row r="872" spans="1:10" ht="13.5" thickBot="1" x14ac:dyDescent="0.25">
      <c r="A872" s="301"/>
      <c r="B872" s="302"/>
      <c r="C872" s="302"/>
      <c r="D872" s="302"/>
      <c r="E872" s="14"/>
      <c r="F872" s="299"/>
      <c r="G872" s="300"/>
      <c r="H872" s="14"/>
      <c r="I872" s="22"/>
    </row>
    <row r="873" spans="1:10" ht="13.5" thickBot="1" x14ac:dyDescent="0.25">
      <c r="A873" s="2"/>
      <c r="B873" s="3"/>
      <c r="C873" s="3"/>
      <c r="D873" s="3"/>
      <c r="E873" s="16"/>
      <c r="F873" s="34"/>
      <c r="G873" s="16"/>
      <c r="H873" s="17" t="s">
        <v>247</v>
      </c>
      <c r="I873" s="31">
        <f>SUM(I871:I872)</f>
        <v>5504</v>
      </c>
    </row>
    <row r="874" spans="1:10" ht="13.5" thickBot="1" x14ac:dyDescent="0.25">
      <c r="A874" s="2"/>
      <c r="B874" s="3"/>
      <c r="C874" s="3"/>
      <c r="D874" s="3"/>
      <c r="E874" s="16"/>
      <c r="F874" s="35" t="s">
        <v>257</v>
      </c>
      <c r="G874" s="3"/>
      <c r="H874" s="36"/>
      <c r="I874" s="31">
        <f>+I873+I868+I863+I855</f>
        <v>13317.379199999999</v>
      </c>
    </row>
    <row r="875" spans="1:10" ht="13.5" thickBot="1" x14ac:dyDescent="0.25">
      <c r="A875" s="2" t="s">
        <v>233</v>
      </c>
      <c r="B875" s="3"/>
      <c r="C875" s="3"/>
      <c r="D875" s="3"/>
      <c r="E875" s="16"/>
      <c r="F875" s="16"/>
      <c r="G875" s="16"/>
      <c r="H875" s="16"/>
      <c r="I875" s="19"/>
      <c r="J875" s="106"/>
    </row>
    <row r="876" spans="1:10" x14ac:dyDescent="0.2">
      <c r="A876" s="303" t="s">
        <v>227</v>
      </c>
      <c r="B876" s="304"/>
      <c r="C876" s="304"/>
      <c r="D876" s="304"/>
      <c r="E876" s="304"/>
      <c r="F876" s="304"/>
      <c r="G876" s="305"/>
      <c r="H876" s="39" t="s">
        <v>258</v>
      </c>
      <c r="I876" s="40" t="s">
        <v>259</v>
      </c>
    </row>
    <row r="877" spans="1:10" x14ac:dyDescent="0.2">
      <c r="A877" s="306" t="s">
        <v>260</v>
      </c>
      <c r="B877" s="307"/>
      <c r="C877" s="307"/>
      <c r="D877" s="307"/>
      <c r="E877" s="307"/>
      <c r="F877" s="307"/>
      <c r="G877" s="308"/>
      <c r="H877" s="41"/>
      <c r="I877" s="22">
        <f>I874*H877/100</f>
        <v>0</v>
      </c>
    </row>
    <row r="878" spans="1:10" x14ac:dyDescent="0.2">
      <c r="A878" s="306" t="s">
        <v>261</v>
      </c>
      <c r="B878" s="307"/>
      <c r="C878" s="307"/>
      <c r="D878" s="307"/>
      <c r="E878" s="307"/>
      <c r="F878" s="307"/>
      <c r="G878" s="308"/>
      <c r="H878" s="41"/>
      <c r="I878" s="22">
        <f>I874*H878/100</f>
        <v>0</v>
      </c>
    </row>
    <row r="879" spans="1:10" ht="13.5" thickBot="1" x14ac:dyDescent="0.25">
      <c r="A879" s="309" t="s">
        <v>262</v>
      </c>
      <c r="B879" s="310"/>
      <c r="C879" s="310"/>
      <c r="D879" s="310"/>
      <c r="E879" s="310"/>
      <c r="F879" s="310"/>
      <c r="G879" s="311"/>
      <c r="H879" s="42"/>
      <c r="I879" s="22">
        <f>I874*H879/100</f>
        <v>0</v>
      </c>
    </row>
    <row r="880" spans="1:10" ht="13.5" thickBot="1" x14ac:dyDescent="0.25">
      <c r="A880" s="2"/>
      <c r="B880" s="3"/>
      <c r="C880" s="3"/>
      <c r="D880" s="3"/>
      <c r="E880" s="16"/>
      <c r="F880" s="16"/>
      <c r="G880" s="16"/>
      <c r="H880" s="17" t="s">
        <v>247</v>
      </c>
      <c r="I880" s="31">
        <f>SUM(I877:I879)</f>
        <v>0</v>
      </c>
    </row>
    <row r="881" spans="1:10" ht="13.5" thickBot="1" x14ac:dyDescent="0.25">
      <c r="A881" s="2"/>
      <c r="B881" s="3"/>
      <c r="C881" s="3"/>
      <c r="D881" s="3"/>
      <c r="E881" s="16"/>
      <c r="F881" s="16"/>
      <c r="G881" s="16"/>
      <c r="H881" s="16"/>
      <c r="I881" s="19"/>
    </row>
    <row r="882" spans="1:10" ht="13.5" thickBot="1" x14ac:dyDescent="0.25">
      <c r="A882" s="6"/>
      <c r="B882" s="7"/>
      <c r="C882" s="7"/>
      <c r="D882" s="7"/>
      <c r="E882" s="43"/>
      <c r="F882" s="44"/>
      <c r="G882" s="45"/>
      <c r="H882" s="45" t="s">
        <v>263</v>
      </c>
      <c r="I882" s="46">
        <f>I874+I880</f>
        <v>13317.379199999999</v>
      </c>
    </row>
    <row r="883" spans="1:10" ht="13.5" thickBot="1" x14ac:dyDescent="0.25">
      <c r="J883" s="103"/>
    </row>
    <row r="884" spans="1:10" x14ac:dyDescent="0.2">
      <c r="A884" s="312" t="s">
        <v>236</v>
      </c>
      <c r="B884" s="313"/>
      <c r="C884" s="313"/>
      <c r="D884" s="313"/>
      <c r="E884" s="314"/>
      <c r="F884" s="312" t="s">
        <v>237</v>
      </c>
      <c r="G884" s="313"/>
      <c r="H884" s="313"/>
      <c r="I884" s="314"/>
    </row>
    <row r="885" spans="1:10" x14ac:dyDescent="0.2">
      <c r="A885" s="315"/>
      <c r="B885" s="316"/>
      <c r="C885" s="316"/>
      <c r="D885" s="316"/>
      <c r="E885" s="317"/>
      <c r="F885" s="315"/>
      <c r="G885" s="316"/>
      <c r="H885" s="316"/>
      <c r="I885" s="317"/>
    </row>
    <row r="886" spans="1:10" ht="13.5" thickBot="1" x14ac:dyDescent="0.25">
      <c r="A886" s="318"/>
      <c r="B886" s="319"/>
      <c r="C886" s="319"/>
      <c r="D886" s="319"/>
      <c r="E886" s="320"/>
      <c r="F886" s="318"/>
      <c r="G886" s="319"/>
      <c r="H886" s="319"/>
      <c r="I886" s="320"/>
    </row>
    <row r="887" spans="1:10" x14ac:dyDescent="0.2">
      <c r="A887" s="2" t="s">
        <v>238</v>
      </c>
      <c r="B887" s="321" t="str">
        <f>Presupuesto!A5</f>
        <v>MEJORAMIENTO Y ADECUACIÓN PARA LA RECUPERACIÓN URBANÍSTICA DEL PARQUE PRINCIPAL DEL CORREGIMIENTO DE PUERTO CLAVER, ZONA URBANA DEL MUNICIPIO DE EL BAGRE-ANTIOQUIA</v>
      </c>
      <c r="C887" s="321"/>
      <c r="D887" s="321"/>
      <c r="E887" s="321"/>
      <c r="F887" s="321"/>
      <c r="G887" s="321"/>
      <c r="H887" s="321"/>
      <c r="I887" s="322"/>
    </row>
    <row r="888" spans="1:10" x14ac:dyDescent="0.2">
      <c r="A888" s="2" t="s">
        <v>239</v>
      </c>
      <c r="B888" s="323"/>
      <c r="C888" s="323"/>
      <c r="D888" s="323"/>
      <c r="E888" s="323"/>
      <c r="F888" s="323"/>
      <c r="G888" s="323"/>
      <c r="H888" s="323"/>
      <c r="I888" s="324"/>
    </row>
    <row r="889" spans="1:10" x14ac:dyDescent="0.2">
      <c r="A889" s="2" t="s">
        <v>240</v>
      </c>
      <c r="B889" s="323" t="str">
        <f>Presupuesto!B70</f>
        <v>Pedestal de dimensiones 0,40 m x 0,40 m x 0,40. En concreto f'c = 3000 psi</v>
      </c>
      <c r="C889" s="323"/>
      <c r="D889" s="323"/>
      <c r="E889" s="323"/>
      <c r="F889" s="323"/>
      <c r="G889" s="323"/>
      <c r="H889" s="323"/>
      <c r="I889" s="324"/>
    </row>
    <row r="890" spans="1:10" x14ac:dyDescent="0.2">
      <c r="A890" s="2">
        <f>Presupuesto!A28</f>
        <v>6.3</v>
      </c>
      <c r="B890" s="323"/>
      <c r="C890" s="323"/>
      <c r="D890" s="323"/>
      <c r="E890" s="323"/>
      <c r="F890" s="323"/>
      <c r="G890" s="323"/>
      <c r="H890" s="323"/>
      <c r="I890" s="324"/>
    </row>
    <row r="891" spans="1:10" x14ac:dyDescent="0.2">
      <c r="A891" s="2" t="s">
        <v>235</v>
      </c>
      <c r="B891" s="3"/>
      <c r="C891" s="3"/>
      <c r="D891" s="3"/>
      <c r="E891" s="3"/>
      <c r="F891" s="3"/>
      <c r="G891" s="3"/>
      <c r="H891" s="4" t="s">
        <v>241</v>
      </c>
      <c r="I891" s="5" t="str">
        <f>Presupuesto!C28</f>
        <v>m2</v>
      </c>
    </row>
    <row r="892" spans="1:10" ht="13.5" thickBot="1" x14ac:dyDescent="0.25">
      <c r="A892" s="6" t="s">
        <v>228</v>
      </c>
      <c r="B892" s="7"/>
      <c r="C892" s="7"/>
      <c r="D892" s="7"/>
      <c r="E892" s="7"/>
      <c r="F892" s="7"/>
      <c r="G892" s="7"/>
      <c r="H892" s="7"/>
      <c r="I892" s="8"/>
    </row>
    <row r="893" spans="1:10" x14ac:dyDescent="0.2">
      <c r="A893" s="303" t="s">
        <v>227</v>
      </c>
      <c r="B893" s="304"/>
      <c r="C893" s="304"/>
      <c r="D893" s="304"/>
      <c r="E893" s="305"/>
      <c r="F893" s="9" t="s">
        <v>242</v>
      </c>
      <c r="G893" s="10" t="s">
        <v>243</v>
      </c>
      <c r="H893" s="10" t="s">
        <v>244</v>
      </c>
      <c r="I893" s="11" t="s">
        <v>245</v>
      </c>
    </row>
    <row r="894" spans="1:10" x14ac:dyDescent="0.2">
      <c r="A894" s="306" t="s">
        <v>246</v>
      </c>
      <c r="B894" s="307"/>
      <c r="C894" s="307"/>
      <c r="D894" s="307"/>
      <c r="E894" s="308"/>
      <c r="F894" s="12"/>
      <c r="G894" s="14"/>
      <c r="H894" s="15"/>
      <c r="I894" s="13">
        <v>122.3791999999994</v>
      </c>
    </row>
    <row r="895" spans="1:10" x14ac:dyDescent="0.2">
      <c r="A895" s="306"/>
      <c r="B895" s="307"/>
      <c r="C895" s="307"/>
      <c r="D895" s="307"/>
      <c r="E895" s="308"/>
      <c r="F895" s="12"/>
      <c r="G895" s="14"/>
      <c r="H895" s="15"/>
      <c r="I895" s="13"/>
    </row>
    <row r="896" spans="1:10" ht="13.5" thickBot="1" x14ac:dyDescent="0.25">
      <c r="A896" s="306"/>
      <c r="B896" s="307"/>
      <c r="C896" s="307"/>
      <c r="D896" s="307"/>
      <c r="E896" s="308"/>
      <c r="F896" s="12"/>
      <c r="G896" s="14"/>
      <c r="H896" s="15"/>
      <c r="I896" s="13"/>
    </row>
    <row r="897" spans="1:9" ht="13.5" thickBot="1" x14ac:dyDescent="0.25">
      <c r="A897" s="2"/>
      <c r="B897" s="3"/>
      <c r="C897" s="3"/>
      <c r="D897" s="3"/>
      <c r="E897" s="3"/>
      <c r="F897" s="3"/>
      <c r="G897" s="16"/>
      <c r="H897" s="17" t="s">
        <v>247</v>
      </c>
      <c r="I897" s="18">
        <f>SUM(I894:I894)</f>
        <v>122.3791999999994</v>
      </c>
    </row>
    <row r="898" spans="1:9" ht="13.5" thickBot="1" x14ac:dyDescent="0.25">
      <c r="A898" s="2" t="s">
        <v>248</v>
      </c>
      <c r="B898" s="3"/>
      <c r="C898" s="3"/>
      <c r="D898" s="3"/>
      <c r="E898" s="3"/>
      <c r="F898" s="3"/>
      <c r="G898" s="16"/>
      <c r="H898" s="16"/>
      <c r="I898" s="19"/>
    </row>
    <row r="899" spans="1:9" x14ac:dyDescent="0.2">
      <c r="A899" s="303" t="s">
        <v>227</v>
      </c>
      <c r="B899" s="304"/>
      <c r="C899" s="304"/>
      <c r="D899" s="304"/>
      <c r="E899" s="305"/>
      <c r="F899" s="9" t="s">
        <v>249</v>
      </c>
      <c r="G899" s="20" t="s">
        <v>250</v>
      </c>
      <c r="H899" s="20" t="s">
        <v>251</v>
      </c>
      <c r="I899" s="11" t="s">
        <v>245</v>
      </c>
    </row>
    <row r="900" spans="1:9" x14ac:dyDescent="0.2">
      <c r="A900" s="306" t="s">
        <v>433</v>
      </c>
      <c r="B900" s="307"/>
      <c r="C900" s="307"/>
      <c r="D900" s="307"/>
      <c r="E900" s="308"/>
      <c r="F900" s="21" t="s">
        <v>404</v>
      </c>
      <c r="G900" s="14">
        <v>143500</v>
      </c>
      <c r="H900" s="14">
        <v>0.05</v>
      </c>
      <c r="I900" s="22">
        <f>+H900*G900</f>
        <v>7175</v>
      </c>
    </row>
    <row r="901" spans="1:9" x14ac:dyDescent="0.2">
      <c r="A901" s="47" t="s">
        <v>434</v>
      </c>
      <c r="B901" s="24"/>
      <c r="C901" s="24"/>
      <c r="D901" s="24"/>
      <c r="E901" s="25"/>
      <c r="F901" s="21" t="s">
        <v>226</v>
      </c>
      <c r="G901" s="14">
        <v>12900</v>
      </c>
      <c r="H901" s="14">
        <v>0.04</v>
      </c>
      <c r="I901" s="22">
        <f>+H901*G901</f>
        <v>516</v>
      </c>
    </row>
    <row r="902" spans="1:9" x14ac:dyDescent="0.2">
      <c r="A902" s="47"/>
      <c r="B902" s="24"/>
      <c r="C902" s="24"/>
      <c r="D902" s="24"/>
      <c r="E902" s="25"/>
      <c r="F902" s="21"/>
      <c r="G902" s="14"/>
      <c r="H902" s="14"/>
      <c r="I902" s="22">
        <f>+H902*G902</f>
        <v>0</v>
      </c>
    </row>
    <row r="903" spans="1:9" x14ac:dyDescent="0.2">
      <c r="A903" s="306"/>
      <c r="B903" s="307"/>
      <c r="C903" s="307"/>
      <c r="D903" s="307"/>
      <c r="E903" s="308"/>
      <c r="F903" s="21"/>
      <c r="G903" s="14"/>
      <c r="H903" s="14"/>
      <c r="I903" s="22"/>
    </row>
    <row r="904" spans="1:9" x14ac:dyDescent="0.2">
      <c r="A904" s="306"/>
      <c r="B904" s="307"/>
      <c r="C904" s="307"/>
      <c r="D904" s="307"/>
      <c r="E904" s="308"/>
      <c r="F904" s="21"/>
      <c r="G904" s="14"/>
      <c r="H904" s="14"/>
      <c r="I904" s="22"/>
    </row>
    <row r="905" spans="1:9" ht="13.5" thickBot="1" x14ac:dyDescent="0.25">
      <c r="A905" s="2"/>
      <c r="B905" s="3"/>
      <c r="C905" s="3"/>
      <c r="D905" s="3"/>
      <c r="E905" s="3"/>
      <c r="F905" s="3"/>
      <c r="G905" s="16"/>
      <c r="H905" s="17" t="s">
        <v>247</v>
      </c>
      <c r="I905" s="26">
        <f>SUM(I900:I902)</f>
        <v>7691</v>
      </c>
    </row>
    <row r="906" spans="1:9" ht="13.5" thickBot="1" x14ac:dyDescent="0.25">
      <c r="A906" s="2" t="s">
        <v>229</v>
      </c>
      <c r="B906" s="3"/>
      <c r="C906" s="3"/>
      <c r="D906" s="3"/>
      <c r="E906" s="3"/>
      <c r="F906" s="3"/>
      <c r="G906" s="3"/>
      <c r="H906" s="3"/>
      <c r="I906" s="19"/>
    </row>
    <row r="907" spans="1:9" x14ac:dyDescent="0.2">
      <c r="A907" s="303" t="s">
        <v>230</v>
      </c>
      <c r="B907" s="304"/>
      <c r="C907" s="304"/>
      <c r="D907" s="305"/>
      <c r="E907" s="10" t="s">
        <v>252</v>
      </c>
      <c r="F907" s="10" t="s">
        <v>253</v>
      </c>
      <c r="G907" s="10" t="s">
        <v>254</v>
      </c>
      <c r="H907" s="10" t="s">
        <v>231</v>
      </c>
      <c r="I907" s="11" t="s">
        <v>245</v>
      </c>
    </row>
    <row r="908" spans="1:9" x14ac:dyDescent="0.2">
      <c r="A908" s="306"/>
      <c r="B908" s="307"/>
      <c r="C908" s="307"/>
      <c r="D908" s="308"/>
      <c r="E908" s="28"/>
      <c r="F908" s="28"/>
      <c r="G908" s="28"/>
      <c r="H908" s="28"/>
      <c r="I908" s="22"/>
    </row>
    <row r="909" spans="1:9" ht="13.5" thickBot="1" x14ac:dyDescent="0.25">
      <c r="A909" s="325"/>
      <c r="B909" s="326"/>
      <c r="C909" s="326"/>
      <c r="D909" s="327"/>
      <c r="E909" s="29"/>
      <c r="F909" s="29"/>
      <c r="G909" s="29"/>
      <c r="H909" s="29"/>
      <c r="I909" s="30"/>
    </row>
    <row r="910" spans="1:9" ht="13.5" thickBot="1" x14ac:dyDescent="0.25">
      <c r="A910" s="2"/>
      <c r="B910" s="3"/>
      <c r="C910" s="3"/>
      <c r="D910" s="3"/>
      <c r="E910" s="3"/>
      <c r="F910" s="3"/>
      <c r="G910" s="3"/>
      <c r="H910" s="17" t="s">
        <v>247</v>
      </c>
      <c r="I910" s="31"/>
    </row>
    <row r="911" spans="1:9" ht="13.5" thickBot="1" x14ac:dyDescent="0.25">
      <c r="A911" s="2" t="s">
        <v>232</v>
      </c>
      <c r="B911" s="3"/>
      <c r="C911" s="3"/>
      <c r="D911" s="3"/>
      <c r="E911" s="3"/>
      <c r="F911" s="3"/>
      <c r="G911" s="3"/>
      <c r="H911" s="3"/>
      <c r="I911" s="19"/>
    </row>
    <row r="912" spans="1:9" x14ac:dyDescent="0.2">
      <c r="A912" s="303" t="s">
        <v>255</v>
      </c>
      <c r="B912" s="304"/>
      <c r="C912" s="304"/>
      <c r="D912" s="304"/>
      <c r="E912" s="10"/>
      <c r="F912" s="328" t="s">
        <v>256</v>
      </c>
      <c r="G912" s="329"/>
      <c r="H912" s="32" t="s">
        <v>244</v>
      </c>
      <c r="I912" s="33" t="s">
        <v>245</v>
      </c>
    </row>
    <row r="913" spans="1:9" x14ac:dyDescent="0.2">
      <c r="A913" s="301" t="str">
        <f>CUADRILLAS!B14</f>
        <v>CUADRILLA 1</v>
      </c>
      <c r="B913" s="302"/>
      <c r="C913" s="302"/>
      <c r="D913" s="302"/>
      <c r="E913" s="330"/>
      <c r="F913" s="299">
        <f>CUADRILLAS!C14</f>
        <v>137600</v>
      </c>
      <c r="G913" s="300"/>
      <c r="H913" s="15">
        <v>25</v>
      </c>
      <c r="I913" s="22">
        <f>F913/H913</f>
        <v>5504</v>
      </c>
    </row>
    <row r="914" spans="1:9" ht="13.5" thickBot="1" x14ac:dyDescent="0.25">
      <c r="A914" s="301"/>
      <c r="B914" s="302"/>
      <c r="C914" s="302"/>
      <c r="D914" s="302"/>
      <c r="E914" s="14"/>
      <c r="F914" s="299"/>
      <c r="G914" s="300"/>
      <c r="H914" s="14"/>
      <c r="I914" s="22"/>
    </row>
    <row r="915" spans="1:9" ht="13.5" thickBot="1" x14ac:dyDescent="0.25">
      <c r="A915" s="2"/>
      <c r="B915" s="3"/>
      <c r="C915" s="3"/>
      <c r="D915" s="3"/>
      <c r="E915" s="16"/>
      <c r="F915" s="34"/>
      <c r="G915" s="16"/>
      <c r="H915" s="17" t="s">
        <v>247</v>
      </c>
      <c r="I915" s="31">
        <f>SUM(I913:I914)</f>
        <v>5504</v>
      </c>
    </row>
    <row r="916" spans="1:9" ht="13.5" thickBot="1" x14ac:dyDescent="0.25">
      <c r="A916" s="2"/>
      <c r="B916" s="3"/>
      <c r="C916" s="3"/>
      <c r="D916" s="3"/>
      <c r="E916" s="16"/>
      <c r="F916" s="35" t="s">
        <v>257</v>
      </c>
      <c r="G916" s="3"/>
      <c r="H916" s="36"/>
      <c r="I916" s="31">
        <f>+I915+I910+I905+I897</f>
        <v>13317.379199999999</v>
      </c>
    </row>
    <row r="917" spans="1:9" ht="13.5" thickBot="1" x14ac:dyDescent="0.25">
      <c r="A917" s="2" t="s">
        <v>233</v>
      </c>
      <c r="B917" s="3"/>
      <c r="C917" s="3"/>
      <c r="D917" s="3"/>
      <c r="E917" s="16"/>
      <c r="F917" s="16"/>
      <c r="G917" s="16"/>
      <c r="H917" s="16"/>
      <c r="I917" s="19"/>
    </row>
    <row r="918" spans="1:9" x14ac:dyDescent="0.2">
      <c r="A918" s="303" t="s">
        <v>227</v>
      </c>
      <c r="B918" s="304"/>
      <c r="C918" s="304"/>
      <c r="D918" s="304"/>
      <c r="E918" s="304"/>
      <c r="F918" s="304"/>
      <c r="G918" s="305"/>
      <c r="H918" s="39" t="s">
        <v>258</v>
      </c>
      <c r="I918" s="40" t="s">
        <v>259</v>
      </c>
    </row>
    <row r="919" spans="1:9" x14ac:dyDescent="0.2">
      <c r="A919" s="306" t="s">
        <v>260</v>
      </c>
      <c r="B919" s="307"/>
      <c r="C919" s="307"/>
      <c r="D919" s="307"/>
      <c r="E919" s="307"/>
      <c r="F919" s="307"/>
      <c r="G919" s="308"/>
      <c r="H919" s="41"/>
      <c r="I919" s="22">
        <f>I916*H919/100</f>
        <v>0</v>
      </c>
    </row>
    <row r="920" spans="1:9" x14ac:dyDescent="0.2">
      <c r="A920" s="306" t="s">
        <v>261</v>
      </c>
      <c r="B920" s="307"/>
      <c r="C920" s="307"/>
      <c r="D920" s="307"/>
      <c r="E920" s="307"/>
      <c r="F920" s="307"/>
      <c r="G920" s="308"/>
      <c r="H920" s="41"/>
      <c r="I920" s="22">
        <f>I916*H920/100</f>
        <v>0</v>
      </c>
    </row>
    <row r="921" spans="1:9" ht="13.5" thickBot="1" x14ac:dyDescent="0.25">
      <c r="A921" s="309" t="s">
        <v>262</v>
      </c>
      <c r="B921" s="310"/>
      <c r="C921" s="310"/>
      <c r="D921" s="310"/>
      <c r="E921" s="310"/>
      <c r="F921" s="310"/>
      <c r="G921" s="311"/>
      <c r="H921" s="42"/>
      <c r="I921" s="22">
        <f>I916*H921/100</f>
        <v>0</v>
      </c>
    </row>
    <row r="922" spans="1:9" ht="13.5" thickBot="1" x14ac:dyDescent="0.25">
      <c r="A922" s="2"/>
      <c r="B922" s="3"/>
      <c r="C922" s="3"/>
      <c r="D922" s="3"/>
      <c r="E922" s="16"/>
      <c r="F922" s="16"/>
      <c r="G922" s="16"/>
      <c r="H922" s="17" t="s">
        <v>247</v>
      </c>
      <c r="I922" s="31">
        <f>SUM(I919:I921)</f>
        <v>0</v>
      </c>
    </row>
    <row r="923" spans="1:9" ht="13.5" thickBot="1" x14ac:dyDescent="0.25">
      <c r="A923" s="2"/>
      <c r="B923" s="3"/>
      <c r="C923" s="3"/>
      <c r="D923" s="3"/>
      <c r="E923" s="16"/>
      <c r="F923" s="16"/>
      <c r="G923" s="16"/>
      <c r="H923" s="16"/>
      <c r="I923" s="19"/>
    </row>
    <row r="924" spans="1:9" ht="13.5" thickBot="1" x14ac:dyDescent="0.25">
      <c r="A924" s="6"/>
      <c r="B924" s="7"/>
      <c r="C924" s="7"/>
      <c r="D924" s="7"/>
      <c r="E924" s="43"/>
      <c r="F924" s="44"/>
      <c r="G924" s="45"/>
      <c r="H924" s="45" t="s">
        <v>263</v>
      </c>
      <c r="I924" s="46">
        <f>I916+I922</f>
        <v>13317.379199999999</v>
      </c>
    </row>
    <row r="925" spans="1:9" ht="13.5" thickBot="1" x14ac:dyDescent="0.25"/>
    <row r="926" spans="1:9" x14ac:dyDescent="0.2">
      <c r="A926" s="312" t="s">
        <v>236</v>
      </c>
      <c r="B926" s="313"/>
      <c r="C926" s="313"/>
      <c r="D926" s="313"/>
      <c r="E926" s="314"/>
      <c r="F926" s="312" t="s">
        <v>237</v>
      </c>
      <c r="G926" s="313"/>
      <c r="H926" s="313"/>
      <c r="I926" s="314"/>
    </row>
    <row r="927" spans="1:9" x14ac:dyDescent="0.2">
      <c r="A927" s="315"/>
      <c r="B927" s="316"/>
      <c r="C927" s="316"/>
      <c r="D927" s="316"/>
      <c r="E927" s="317"/>
      <c r="F927" s="315"/>
      <c r="G927" s="316"/>
      <c r="H927" s="316"/>
      <c r="I927" s="317"/>
    </row>
    <row r="928" spans="1:9" ht="13.5" thickBot="1" x14ac:dyDescent="0.25">
      <c r="A928" s="318"/>
      <c r="B928" s="319"/>
      <c r="C928" s="319"/>
      <c r="D928" s="319"/>
      <c r="E928" s="320"/>
      <c r="F928" s="318"/>
      <c r="G928" s="319"/>
      <c r="H928" s="319"/>
      <c r="I928" s="320"/>
    </row>
    <row r="929" spans="1:9" x14ac:dyDescent="0.2">
      <c r="A929" s="2" t="s">
        <v>238</v>
      </c>
      <c r="B929" s="321" t="str">
        <f>Presupuesto!A5</f>
        <v>MEJORAMIENTO Y ADECUACIÓN PARA LA RECUPERACIÓN URBANÍSTICA DEL PARQUE PRINCIPAL DEL CORREGIMIENTO DE PUERTO CLAVER, ZONA URBANA DEL MUNICIPIO DE EL BAGRE-ANTIOQUIA</v>
      </c>
      <c r="C929" s="321"/>
      <c r="D929" s="321"/>
      <c r="E929" s="321"/>
      <c r="F929" s="321"/>
      <c r="G929" s="321"/>
      <c r="H929" s="321"/>
      <c r="I929" s="322"/>
    </row>
    <row r="930" spans="1:9" x14ac:dyDescent="0.2">
      <c r="A930" s="2" t="s">
        <v>239</v>
      </c>
      <c r="B930" s="323"/>
      <c r="C930" s="323"/>
      <c r="D930" s="323"/>
      <c r="E930" s="323"/>
      <c r="F930" s="323"/>
      <c r="G930" s="323"/>
      <c r="H930" s="323"/>
      <c r="I930" s="324"/>
    </row>
    <row r="931" spans="1:9" x14ac:dyDescent="0.2">
      <c r="A931" s="2" t="s">
        <v>240</v>
      </c>
      <c r="B931" s="323" t="e">
        <f>Presupuesto!#REF!</f>
        <v>#REF!</v>
      </c>
      <c r="C931" s="323"/>
      <c r="D931" s="323"/>
      <c r="E931" s="323"/>
      <c r="F931" s="323"/>
      <c r="G931" s="323"/>
      <c r="H931" s="323"/>
      <c r="I931" s="324"/>
    </row>
    <row r="932" spans="1:9" x14ac:dyDescent="0.2">
      <c r="A932" s="2" t="e">
        <f>Presupuesto!#REF!</f>
        <v>#REF!</v>
      </c>
      <c r="B932" s="323"/>
      <c r="C932" s="323"/>
      <c r="D932" s="323"/>
      <c r="E932" s="323"/>
      <c r="F932" s="323"/>
      <c r="G932" s="323"/>
      <c r="H932" s="323"/>
      <c r="I932" s="324"/>
    </row>
    <row r="933" spans="1:9" x14ac:dyDescent="0.2">
      <c r="A933" s="2" t="s">
        <v>235</v>
      </c>
      <c r="B933" s="3"/>
      <c r="C933" s="3"/>
      <c r="D933" s="3"/>
      <c r="E933" s="3"/>
      <c r="F933" s="3"/>
      <c r="G933" s="3"/>
      <c r="H933" s="4" t="s">
        <v>241</v>
      </c>
      <c r="I933" s="5" t="e">
        <f>Presupuesto!#REF!</f>
        <v>#REF!</v>
      </c>
    </row>
    <row r="934" spans="1:9" ht="13.5" thickBot="1" x14ac:dyDescent="0.25">
      <c r="A934" s="6" t="s">
        <v>228</v>
      </c>
      <c r="B934" s="7"/>
      <c r="C934" s="7"/>
      <c r="D934" s="7"/>
      <c r="E934" s="7"/>
      <c r="F934" s="7"/>
      <c r="G934" s="7"/>
      <c r="H934" s="7"/>
      <c r="I934" s="8"/>
    </row>
    <row r="935" spans="1:9" x14ac:dyDescent="0.2">
      <c r="A935" s="303" t="s">
        <v>227</v>
      </c>
      <c r="B935" s="304"/>
      <c r="C935" s="304"/>
      <c r="D935" s="304"/>
      <c r="E935" s="305"/>
      <c r="F935" s="9" t="s">
        <v>242</v>
      </c>
      <c r="G935" s="10" t="s">
        <v>243</v>
      </c>
      <c r="H935" s="10" t="s">
        <v>244</v>
      </c>
      <c r="I935" s="11" t="s">
        <v>245</v>
      </c>
    </row>
    <row r="936" spans="1:9" x14ac:dyDescent="0.2">
      <c r="A936" s="306" t="s">
        <v>246</v>
      </c>
      <c r="B936" s="307"/>
      <c r="C936" s="307"/>
      <c r="D936" s="307"/>
      <c r="E936" s="308"/>
      <c r="F936" s="12"/>
      <c r="G936" s="14"/>
      <c r="H936" s="15"/>
      <c r="I936" s="13">
        <v>176.72400000000016</v>
      </c>
    </row>
    <row r="937" spans="1:9" x14ac:dyDescent="0.2">
      <c r="A937" s="306"/>
      <c r="B937" s="307"/>
      <c r="C937" s="307"/>
      <c r="D937" s="307"/>
      <c r="E937" s="308"/>
      <c r="F937" s="12"/>
      <c r="G937" s="14"/>
      <c r="H937" s="15"/>
      <c r="I937" s="13"/>
    </row>
    <row r="938" spans="1:9" ht="13.5" thickBot="1" x14ac:dyDescent="0.25">
      <c r="A938" s="306"/>
      <c r="B938" s="307"/>
      <c r="C938" s="307"/>
      <c r="D938" s="307"/>
      <c r="E938" s="308"/>
      <c r="F938" s="12"/>
      <c r="G938" s="14"/>
      <c r="H938" s="15"/>
      <c r="I938" s="13"/>
    </row>
    <row r="939" spans="1:9" ht="13.5" thickBot="1" x14ac:dyDescent="0.25">
      <c r="A939" s="2"/>
      <c r="B939" s="3"/>
      <c r="C939" s="3"/>
      <c r="D939" s="3"/>
      <c r="E939" s="3"/>
      <c r="F939" s="3"/>
      <c r="G939" s="16"/>
      <c r="H939" s="17" t="s">
        <v>247</v>
      </c>
      <c r="I939" s="18">
        <f>SUM(I936:I936)</f>
        <v>176.72400000000016</v>
      </c>
    </row>
    <row r="940" spans="1:9" ht="13.5" thickBot="1" x14ac:dyDescent="0.25">
      <c r="A940" s="2" t="s">
        <v>248</v>
      </c>
      <c r="B940" s="3"/>
      <c r="C940" s="3"/>
      <c r="D940" s="3"/>
      <c r="E940" s="3"/>
      <c r="F940" s="3"/>
      <c r="G940" s="16"/>
      <c r="H940" s="16"/>
      <c r="I940" s="19"/>
    </row>
    <row r="941" spans="1:9" x14ac:dyDescent="0.2">
      <c r="A941" s="303" t="s">
        <v>227</v>
      </c>
      <c r="B941" s="304"/>
      <c r="C941" s="304"/>
      <c r="D941" s="304"/>
      <c r="E941" s="305"/>
      <c r="F941" s="9" t="s">
        <v>249</v>
      </c>
      <c r="G941" s="20" t="s">
        <v>250</v>
      </c>
      <c r="H941" s="20" t="s">
        <v>251</v>
      </c>
      <c r="I941" s="11" t="s">
        <v>245</v>
      </c>
    </row>
    <row r="942" spans="1:9" x14ac:dyDescent="0.2">
      <c r="A942" s="306" t="s">
        <v>435</v>
      </c>
      <c r="B942" s="307"/>
      <c r="C942" s="307"/>
      <c r="D942" s="307"/>
      <c r="E942" s="308"/>
      <c r="F942" s="21" t="s">
        <v>404</v>
      </c>
      <c r="G942" s="14">
        <v>58900</v>
      </c>
      <c r="H942" s="14">
        <v>0.05</v>
      </c>
      <c r="I942" s="22">
        <f>+H942*G942</f>
        <v>2945</v>
      </c>
    </row>
    <row r="943" spans="1:9" x14ac:dyDescent="0.2">
      <c r="A943" s="47" t="s">
        <v>436</v>
      </c>
      <c r="B943" s="24"/>
      <c r="C943" s="24"/>
      <c r="D943" s="24"/>
      <c r="E943" s="25"/>
      <c r="F943" s="21" t="s">
        <v>226</v>
      </c>
      <c r="G943" s="14">
        <v>6900</v>
      </c>
      <c r="H943" s="14">
        <v>0.05</v>
      </c>
      <c r="I943" s="22">
        <f>+H943*G943</f>
        <v>345</v>
      </c>
    </row>
    <row r="944" spans="1:9" x14ac:dyDescent="0.2">
      <c r="A944" s="47"/>
      <c r="B944" s="24"/>
      <c r="C944" s="24"/>
      <c r="D944" s="24"/>
      <c r="E944" s="25"/>
      <c r="F944" s="21"/>
      <c r="G944" s="14"/>
      <c r="H944" s="14"/>
      <c r="I944" s="22">
        <f>+H944*G944</f>
        <v>0</v>
      </c>
    </row>
    <row r="945" spans="1:10" x14ac:dyDescent="0.2">
      <c r="A945" s="306"/>
      <c r="B945" s="307"/>
      <c r="C945" s="307"/>
      <c r="D945" s="307"/>
      <c r="E945" s="308"/>
      <c r="F945" s="21"/>
      <c r="G945" s="14"/>
      <c r="H945" s="14"/>
      <c r="I945" s="22"/>
    </row>
    <row r="946" spans="1:10" x14ac:dyDescent="0.2">
      <c r="A946" s="306"/>
      <c r="B946" s="307"/>
      <c r="C946" s="307"/>
      <c r="D946" s="307"/>
      <c r="E946" s="308"/>
      <c r="F946" s="21"/>
      <c r="G946" s="14"/>
      <c r="H946" s="14"/>
      <c r="I946" s="22"/>
    </row>
    <row r="947" spans="1:10" ht="13.5" thickBot="1" x14ac:dyDescent="0.25">
      <c r="A947" s="2"/>
      <c r="B947" s="3"/>
      <c r="C947" s="3"/>
      <c r="D947" s="3"/>
      <c r="E947" s="3"/>
      <c r="F947" s="3"/>
      <c r="G947" s="16"/>
      <c r="H947" s="17" t="s">
        <v>247</v>
      </c>
      <c r="I947" s="26">
        <f>SUM(I942:I944)</f>
        <v>3290</v>
      </c>
    </row>
    <row r="948" spans="1:10" ht="13.5" thickBot="1" x14ac:dyDescent="0.25">
      <c r="A948" s="2" t="s">
        <v>229</v>
      </c>
      <c r="B948" s="3"/>
      <c r="C948" s="3"/>
      <c r="D948" s="3"/>
      <c r="E948" s="3"/>
      <c r="F948" s="3"/>
      <c r="G948" s="3"/>
      <c r="H948" s="3"/>
      <c r="I948" s="19"/>
    </row>
    <row r="949" spans="1:10" x14ac:dyDescent="0.2">
      <c r="A949" s="303" t="s">
        <v>230</v>
      </c>
      <c r="B949" s="304"/>
      <c r="C949" s="304"/>
      <c r="D949" s="305"/>
      <c r="E949" s="27" t="s">
        <v>252</v>
      </c>
      <c r="F949" s="10" t="s">
        <v>253</v>
      </c>
      <c r="G949" s="10" t="s">
        <v>254</v>
      </c>
      <c r="H949" s="10" t="s">
        <v>231</v>
      </c>
      <c r="I949" s="11" t="s">
        <v>245</v>
      </c>
    </row>
    <row r="950" spans="1:10" x14ac:dyDescent="0.2">
      <c r="A950" s="306"/>
      <c r="B950" s="307"/>
      <c r="C950" s="307"/>
      <c r="D950" s="308"/>
      <c r="E950" s="28"/>
      <c r="F950" s="28"/>
      <c r="G950" s="28"/>
      <c r="H950" s="28"/>
      <c r="I950" s="22"/>
    </row>
    <row r="951" spans="1:10" ht="13.5" thickBot="1" x14ac:dyDescent="0.25">
      <c r="A951" s="325"/>
      <c r="B951" s="326"/>
      <c r="C951" s="326"/>
      <c r="D951" s="327"/>
      <c r="E951" s="29"/>
      <c r="F951" s="29"/>
      <c r="G951" s="29"/>
      <c r="H951" s="29"/>
      <c r="I951" s="30"/>
    </row>
    <row r="952" spans="1:10" ht="13.5" thickBot="1" x14ac:dyDescent="0.25">
      <c r="A952" s="2"/>
      <c r="B952" s="3"/>
      <c r="C952" s="3"/>
      <c r="D952" s="3"/>
      <c r="E952" s="3"/>
      <c r="F952" s="3"/>
      <c r="G952" s="3"/>
      <c r="H952" s="17" t="s">
        <v>247</v>
      </c>
      <c r="I952" s="31"/>
    </row>
    <row r="953" spans="1:10" ht="13.5" thickBot="1" x14ac:dyDescent="0.25">
      <c r="A953" s="2" t="s">
        <v>232</v>
      </c>
      <c r="B953" s="3"/>
      <c r="C953" s="3"/>
      <c r="D953" s="3"/>
      <c r="E953" s="3"/>
      <c r="F953" s="3"/>
      <c r="G953" s="3"/>
      <c r="H953" s="3"/>
      <c r="I953" s="19"/>
    </row>
    <row r="954" spans="1:10" x14ac:dyDescent="0.2">
      <c r="A954" s="303" t="s">
        <v>255</v>
      </c>
      <c r="B954" s="304"/>
      <c r="C954" s="304"/>
      <c r="D954" s="304"/>
      <c r="E954" s="10"/>
      <c r="F954" s="328" t="s">
        <v>256</v>
      </c>
      <c r="G954" s="329"/>
      <c r="H954" s="32" t="s">
        <v>244</v>
      </c>
      <c r="I954" s="33" t="s">
        <v>245</v>
      </c>
    </row>
    <row r="955" spans="1:10" x14ac:dyDescent="0.2">
      <c r="A955" s="301" t="str">
        <f>CUADRILLAS!B14</f>
        <v>CUADRILLA 1</v>
      </c>
      <c r="B955" s="302"/>
      <c r="C955" s="302"/>
      <c r="D955" s="302"/>
      <c r="E955" s="330"/>
      <c r="F955" s="299">
        <f>CUADRILLAS!C14</f>
        <v>137600</v>
      </c>
      <c r="G955" s="300"/>
      <c r="H955" s="15">
        <v>20</v>
      </c>
      <c r="I955" s="22">
        <f>F955/H955</f>
        <v>6880</v>
      </c>
    </row>
    <row r="956" spans="1:10" ht="13.5" thickBot="1" x14ac:dyDescent="0.25">
      <c r="A956" s="301"/>
      <c r="B956" s="302"/>
      <c r="C956" s="302"/>
      <c r="D956" s="302"/>
      <c r="E956" s="14"/>
      <c r="F956" s="299"/>
      <c r="G956" s="300"/>
      <c r="H956" s="14"/>
      <c r="I956" s="22"/>
    </row>
    <row r="957" spans="1:10" ht="13.5" thickBot="1" x14ac:dyDescent="0.25">
      <c r="A957" s="2"/>
      <c r="B957" s="3"/>
      <c r="C957" s="3"/>
      <c r="D957" s="3"/>
      <c r="E957" s="16"/>
      <c r="F957" s="34"/>
      <c r="G957" s="16"/>
      <c r="H957" s="17" t="s">
        <v>247</v>
      </c>
      <c r="I957" s="31">
        <f>SUM(I955:I956)</f>
        <v>6880</v>
      </c>
    </row>
    <row r="958" spans="1:10" ht="13.5" thickBot="1" x14ac:dyDescent="0.25">
      <c r="A958" s="2"/>
      <c r="B958" s="3"/>
      <c r="C958" s="3"/>
      <c r="D958" s="3"/>
      <c r="E958" s="16"/>
      <c r="F958" s="35" t="s">
        <v>257</v>
      </c>
      <c r="G958" s="3"/>
      <c r="H958" s="36"/>
      <c r="I958" s="31">
        <f>+I957+I952+I947+I939</f>
        <v>10346.724</v>
      </c>
    </row>
    <row r="959" spans="1:10" ht="13.5" thickBot="1" x14ac:dyDescent="0.25">
      <c r="A959" s="2" t="s">
        <v>233</v>
      </c>
      <c r="B959" s="3"/>
      <c r="C959" s="3"/>
      <c r="D959" s="3"/>
      <c r="E959" s="16"/>
      <c r="F959" s="16"/>
      <c r="G959" s="16"/>
      <c r="H959" s="16"/>
      <c r="I959" s="19"/>
      <c r="J959" s="38"/>
    </row>
    <row r="960" spans="1:10" x14ac:dyDescent="0.2">
      <c r="A960" s="303" t="s">
        <v>227</v>
      </c>
      <c r="B960" s="304"/>
      <c r="C960" s="304"/>
      <c r="D960" s="304"/>
      <c r="E960" s="304"/>
      <c r="F960" s="304"/>
      <c r="G960" s="305"/>
      <c r="H960" s="39" t="s">
        <v>258</v>
      </c>
      <c r="I960" s="40" t="s">
        <v>259</v>
      </c>
    </row>
    <row r="961" spans="1:9" x14ac:dyDescent="0.2">
      <c r="A961" s="306" t="s">
        <v>260</v>
      </c>
      <c r="B961" s="307"/>
      <c r="C961" s="307"/>
      <c r="D961" s="307"/>
      <c r="E961" s="307"/>
      <c r="F961" s="307"/>
      <c r="G961" s="308"/>
      <c r="H961" s="41"/>
      <c r="I961" s="22">
        <f>I958*H961/100</f>
        <v>0</v>
      </c>
    </row>
    <row r="962" spans="1:9" x14ac:dyDescent="0.2">
      <c r="A962" s="306" t="s">
        <v>261</v>
      </c>
      <c r="B962" s="307"/>
      <c r="C962" s="307"/>
      <c r="D962" s="307"/>
      <c r="E962" s="307"/>
      <c r="F962" s="307"/>
      <c r="G962" s="308"/>
      <c r="H962" s="41"/>
      <c r="I962" s="22">
        <f>I958*H962/100</f>
        <v>0</v>
      </c>
    </row>
    <row r="963" spans="1:9" ht="13.5" thickBot="1" x14ac:dyDescent="0.25">
      <c r="A963" s="309" t="s">
        <v>262</v>
      </c>
      <c r="B963" s="310"/>
      <c r="C963" s="310"/>
      <c r="D963" s="310"/>
      <c r="E963" s="310"/>
      <c r="F963" s="310"/>
      <c r="G963" s="311"/>
      <c r="H963" s="42"/>
      <c r="I963" s="22">
        <f>I958*H963/100</f>
        <v>0</v>
      </c>
    </row>
    <row r="964" spans="1:9" ht="13.5" thickBot="1" x14ac:dyDescent="0.25">
      <c r="A964" s="2"/>
      <c r="B964" s="3"/>
      <c r="C964" s="3"/>
      <c r="D964" s="3"/>
      <c r="E964" s="16"/>
      <c r="F964" s="16"/>
      <c r="G964" s="16"/>
      <c r="H964" s="17" t="s">
        <v>247</v>
      </c>
      <c r="I964" s="31">
        <f>SUM(I961:I963)</f>
        <v>0</v>
      </c>
    </row>
    <row r="965" spans="1:9" ht="13.5" thickBot="1" x14ac:dyDescent="0.25">
      <c r="A965" s="2"/>
      <c r="B965" s="3"/>
      <c r="C965" s="3"/>
      <c r="D965" s="3"/>
      <c r="E965" s="16"/>
      <c r="F965" s="16"/>
      <c r="G965" s="16"/>
      <c r="H965" s="16"/>
      <c r="I965" s="19"/>
    </row>
    <row r="966" spans="1:9" ht="13.5" thickBot="1" x14ac:dyDescent="0.25">
      <c r="A966" s="6"/>
      <c r="B966" s="7"/>
      <c r="C966" s="7"/>
      <c r="D966" s="7"/>
      <c r="E966" s="43"/>
      <c r="F966" s="44"/>
      <c r="G966" s="45"/>
      <c r="H966" s="45" t="s">
        <v>263</v>
      </c>
      <c r="I966" s="46">
        <f>I958+I964</f>
        <v>10346.724</v>
      </c>
    </row>
    <row r="968" spans="1:9" ht="13.5" thickBot="1" x14ac:dyDescent="0.25"/>
    <row r="969" spans="1:9" x14ac:dyDescent="0.2">
      <c r="A969" s="312" t="s">
        <v>236</v>
      </c>
      <c r="B969" s="313"/>
      <c r="C969" s="313"/>
      <c r="D969" s="313"/>
      <c r="E969" s="314"/>
      <c r="F969" s="312" t="s">
        <v>237</v>
      </c>
      <c r="G969" s="313"/>
      <c r="H969" s="313"/>
      <c r="I969" s="314"/>
    </row>
    <row r="970" spans="1:9" x14ac:dyDescent="0.2">
      <c r="A970" s="315"/>
      <c r="B970" s="316"/>
      <c r="C970" s="316"/>
      <c r="D970" s="316"/>
      <c r="E970" s="317"/>
      <c r="F970" s="315"/>
      <c r="G970" s="316"/>
      <c r="H970" s="316"/>
      <c r="I970" s="317"/>
    </row>
    <row r="971" spans="1:9" ht="13.5" thickBot="1" x14ac:dyDescent="0.25">
      <c r="A971" s="318"/>
      <c r="B971" s="319"/>
      <c r="C971" s="319"/>
      <c r="D971" s="319"/>
      <c r="E971" s="320"/>
      <c r="F971" s="318"/>
      <c r="G971" s="319"/>
      <c r="H971" s="319"/>
      <c r="I971" s="320"/>
    </row>
    <row r="972" spans="1:9" x14ac:dyDescent="0.2">
      <c r="A972" s="2" t="s">
        <v>238</v>
      </c>
      <c r="B972" s="321" t="str">
        <f>Presupuesto!A5</f>
        <v>MEJORAMIENTO Y ADECUACIÓN PARA LA RECUPERACIÓN URBANÍSTICA DEL PARQUE PRINCIPAL DEL CORREGIMIENTO DE PUERTO CLAVER, ZONA URBANA DEL MUNICIPIO DE EL BAGRE-ANTIOQUIA</v>
      </c>
      <c r="C972" s="321"/>
      <c r="D972" s="321"/>
      <c r="E972" s="321"/>
      <c r="F972" s="321"/>
      <c r="G972" s="321"/>
      <c r="H972" s="321"/>
      <c r="I972" s="322"/>
    </row>
    <row r="973" spans="1:9" x14ac:dyDescent="0.2">
      <c r="A973" s="2" t="s">
        <v>239</v>
      </c>
      <c r="B973" s="323"/>
      <c r="C973" s="323"/>
      <c r="D973" s="323"/>
      <c r="E973" s="323"/>
      <c r="F973" s="323"/>
      <c r="G973" s="323"/>
      <c r="H973" s="323"/>
      <c r="I973" s="324"/>
    </row>
    <row r="974" spans="1:9" x14ac:dyDescent="0.2">
      <c r="A974" s="2" t="s">
        <v>240</v>
      </c>
      <c r="B974" s="323" t="e">
        <f>Presupuesto!#REF!</f>
        <v>#REF!</v>
      </c>
      <c r="C974" s="323"/>
      <c r="D974" s="323"/>
      <c r="E974" s="323"/>
      <c r="F974" s="323"/>
      <c r="G974" s="323"/>
      <c r="H974" s="323"/>
      <c r="I974" s="324"/>
    </row>
    <row r="975" spans="1:9" x14ac:dyDescent="0.2">
      <c r="A975" s="2" t="e">
        <f>Presupuesto!#REF!</f>
        <v>#REF!</v>
      </c>
      <c r="B975" s="323"/>
      <c r="C975" s="323"/>
      <c r="D975" s="323"/>
      <c r="E975" s="323"/>
      <c r="F975" s="323"/>
      <c r="G975" s="323"/>
      <c r="H975" s="323"/>
      <c r="I975" s="324"/>
    </row>
    <row r="976" spans="1:9" x14ac:dyDescent="0.2">
      <c r="A976" s="2" t="s">
        <v>235</v>
      </c>
      <c r="B976" s="3"/>
      <c r="C976" s="3"/>
      <c r="D976" s="3"/>
      <c r="E976" s="3"/>
      <c r="F976" s="3"/>
      <c r="G976" s="3"/>
      <c r="H976" s="4" t="s">
        <v>241</v>
      </c>
      <c r="I976" s="5" t="e">
        <f>Presupuesto!#REF!</f>
        <v>#REF!</v>
      </c>
    </row>
    <row r="977" spans="1:9" ht="13.5" thickBot="1" x14ac:dyDescent="0.25">
      <c r="A977" s="6" t="s">
        <v>228</v>
      </c>
      <c r="B977" s="7"/>
      <c r="C977" s="7"/>
      <c r="D977" s="7"/>
      <c r="E977" s="7"/>
      <c r="F977" s="7"/>
      <c r="G977" s="7"/>
      <c r="H977" s="7"/>
      <c r="I977" s="8"/>
    </row>
    <row r="978" spans="1:9" x14ac:dyDescent="0.2">
      <c r="A978" s="303" t="s">
        <v>227</v>
      </c>
      <c r="B978" s="304"/>
      <c r="C978" s="304"/>
      <c r="D978" s="304"/>
      <c r="E978" s="305"/>
      <c r="F978" s="9" t="s">
        <v>242</v>
      </c>
      <c r="G978" s="10" t="s">
        <v>243</v>
      </c>
      <c r="H978" s="10" t="s">
        <v>244</v>
      </c>
      <c r="I978" s="11" t="s">
        <v>245</v>
      </c>
    </row>
    <row r="979" spans="1:9" x14ac:dyDescent="0.2">
      <c r="A979" s="306" t="s">
        <v>246</v>
      </c>
      <c r="B979" s="307"/>
      <c r="C979" s="307"/>
      <c r="D979" s="307"/>
      <c r="E979" s="308"/>
      <c r="F979" s="12"/>
      <c r="G979" s="14"/>
      <c r="H979" s="15"/>
      <c r="I979" s="13">
        <v>66.681000000000495</v>
      </c>
    </row>
    <row r="980" spans="1:9" x14ac:dyDescent="0.2">
      <c r="A980" s="306"/>
      <c r="B980" s="307"/>
      <c r="C980" s="307"/>
      <c r="D980" s="307"/>
      <c r="E980" s="308"/>
      <c r="F980" s="12"/>
      <c r="G980" s="14"/>
      <c r="H980" s="15"/>
      <c r="I980" s="13"/>
    </row>
    <row r="981" spans="1:9" ht="13.5" thickBot="1" x14ac:dyDescent="0.25">
      <c r="A981" s="306"/>
      <c r="B981" s="307"/>
      <c r="C981" s="307"/>
      <c r="D981" s="307"/>
      <c r="E981" s="308"/>
      <c r="F981" s="12"/>
      <c r="G981" s="14"/>
      <c r="H981" s="15"/>
      <c r="I981" s="13"/>
    </row>
    <row r="982" spans="1:9" ht="13.5" thickBot="1" x14ac:dyDescent="0.25">
      <c r="A982" s="2"/>
      <c r="B982" s="3"/>
      <c r="C982" s="3"/>
      <c r="D982" s="3"/>
      <c r="E982" s="3"/>
      <c r="F982" s="3"/>
      <c r="G982" s="16"/>
      <c r="H982" s="17" t="s">
        <v>247</v>
      </c>
      <c r="I982" s="18">
        <f>SUM(I979:I979)</f>
        <v>66.681000000000495</v>
      </c>
    </row>
    <row r="983" spans="1:9" ht="13.5" thickBot="1" x14ac:dyDescent="0.25">
      <c r="A983" s="2" t="s">
        <v>248</v>
      </c>
      <c r="B983" s="3"/>
      <c r="C983" s="3"/>
      <c r="D983" s="3"/>
      <c r="E983" s="3"/>
      <c r="F983" s="3"/>
      <c r="G983" s="16"/>
      <c r="H983" s="16"/>
      <c r="I983" s="19"/>
    </row>
    <row r="984" spans="1:9" x14ac:dyDescent="0.2">
      <c r="A984" s="303" t="s">
        <v>227</v>
      </c>
      <c r="B984" s="304"/>
      <c r="C984" s="304"/>
      <c r="D984" s="304"/>
      <c r="E984" s="305"/>
      <c r="F984" s="9" t="s">
        <v>249</v>
      </c>
      <c r="G984" s="20" t="s">
        <v>250</v>
      </c>
      <c r="H984" s="20" t="s">
        <v>251</v>
      </c>
      <c r="I984" s="11" t="s">
        <v>245</v>
      </c>
    </row>
    <row r="985" spans="1:9" x14ac:dyDescent="0.2">
      <c r="A985" s="306" t="s">
        <v>405</v>
      </c>
      <c r="B985" s="307"/>
      <c r="C985" s="307"/>
      <c r="D985" s="307"/>
      <c r="E985" s="308"/>
      <c r="F985" s="21" t="s">
        <v>22</v>
      </c>
      <c r="G985" s="14">
        <v>4800</v>
      </c>
      <c r="H985" s="14">
        <v>1</v>
      </c>
      <c r="I985" s="22">
        <f>+H985*G985</f>
        <v>4800</v>
      </c>
    </row>
    <row r="986" spans="1:9" x14ac:dyDescent="0.2">
      <c r="A986" s="23" t="s">
        <v>406</v>
      </c>
      <c r="B986" s="24"/>
      <c r="C986" s="24"/>
      <c r="D986" s="24"/>
      <c r="E986" s="25"/>
      <c r="F986" s="21" t="s">
        <v>226</v>
      </c>
      <c r="G986" s="14">
        <v>25000</v>
      </c>
      <c r="H986" s="14">
        <v>0.25</v>
      </c>
      <c r="I986" s="22">
        <f t="shared" ref="I986:I987" si="4">+H986*G986</f>
        <v>6250</v>
      </c>
    </row>
    <row r="987" spans="1:9" x14ac:dyDescent="0.2">
      <c r="A987" s="23" t="s">
        <v>407</v>
      </c>
      <c r="B987" s="24"/>
      <c r="C987" s="24"/>
      <c r="D987" s="24"/>
      <c r="E987" s="25"/>
      <c r="F987" s="21" t="s">
        <v>152</v>
      </c>
      <c r="G987" s="14">
        <v>7500</v>
      </c>
      <c r="H987" s="14">
        <v>0.1</v>
      </c>
      <c r="I987" s="22">
        <f t="shared" si="4"/>
        <v>750</v>
      </c>
    </row>
    <row r="988" spans="1:9" x14ac:dyDescent="0.2">
      <c r="A988" s="306"/>
      <c r="B988" s="307"/>
      <c r="C988" s="307"/>
      <c r="D988" s="307"/>
      <c r="E988" s="308"/>
      <c r="F988" s="21"/>
      <c r="G988" s="14"/>
      <c r="H988" s="14"/>
      <c r="I988" s="22"/>
    </row>
    <row r="989" spans="1:9" x14ac:dyDescent="0.2">
      <c r="A989" s="306"/>
      <c r="B989" s="307"/>
      <c r="C989" s="307"/>
      <c r="D989" s="307"/>
      <c r="E989" s="308"/>
      <c r="F989" s="21"/>
      <c r="G989" s="14"/>
      <c r="H989" s="14"/>
      <c r="I989" s="22"/>
    </row>
    <row r="990" spans="1:9" ht="13.5" thickBot="1" x14ac:dyDescent="0.25">
      <c r="A990" s="2"/>
      <c r="B990" s="3"/>
      <c r="C990" s="3"/>
      <c r="D990" s="3"/>
      <c r="E990" s="3"/>
      <c r="F990" s="3"/>
      <c r="G990" s="16"/>
      <c r="H990" s="17" t="s">
        <v>247</v>
      </c>
      <c r="I990" s="26">
        <f>SUM(I985:I987)</f>
        <v>11800</v>
      </c>
    </row>
    <row r="991" spans="1:9" ht="13.5" thickBot="1" x14ac:dyDescent="0.25">
      <c r="A991" s="2" t="s">
        <v>229</v>
      </c>
      <c r="B991" s="3"/>
      <c r="C991" s="3"/>
      <c r="D991" s="3"/>
      <c r="E991" s="3"/>
      <c r="F991" s="3"/>
      <c r="G991" s="3"/>
      <c r="H991" s="3"/>
      <c r="I991" s="19"/>
    </row>
    <row r="992" spans="1:9" x14ac:dyDescent="0.2">
      <c r="A992" s="303" t="s">
        <v>230</v>
      </c>
      <c r="B992" s="304"/>
      <c r="C992" s="304"/>
      <c r="D992" s="305"/>
      <c r="E992" s="27" t="s">
        <v>252</v>
      </c>
      <c r="F992" s="10" t="s">
        <v>253</v>
      </c>
      <c r="G992" s="10" t="s">
        <v>254</v>
      </c>
      <c r="H992" s="10" t="s">
        <v>231</v>
      </c>
      <c r="I992" s="11" t="s">
        <v>245</v>
      </c>
    </row>
    <row r="993" spans="1:9" x14ac:dyDescent="0.2">
      <c r="A993" s="306"/>
      <c r="B993" s="307"/>
      <c r="C993" s="307"/>
      <c r="D993" s="308"/>
      <c r="E993" s="28"/>
      <c r="F993" s="28"/>
      <c r="G993" s="28"/>
      <c r="H993" s="28"/>
      <c r="I993" s="22"/>
    </row>
    <row r="994" spans="1:9" ht="13.5" thickBot="1" x14ac:dyDescent="0.25">
      <c r="A994" s="325"/>
      <c r="B994" s="326"/>
      <c r="C994" s="326"/>
      <c r="D994" s="327"/>
      <c r="E994" s="29"/>
      <c r="F994" s="29"/>
      <c r="G994" s="29"/>
      <c r="H994" s="29"/>
      <c r="I994" s="30"/>
    </row>
    <row r="995" spans="1:9" ht="13.5" thickBot="1" x14ac:dyDescent="0.25">
      <c r="A995" s="2"/>
      <c r="B995" s="3"/>
      <c r="C995" s="3"/>
      <c r="D995" s="3"/>
      <c r="E995" s="3"/>
      <c r="F995" s="3"/>
      <c r="G995" s="3"/>
      <c r="H995" s="17" t="s">
        <v>247</v>
      </c>
      <c r="I995" s="31"/>
    </row>
    <row r="996" spans="1:9" ht="13.5" thickBot="1" x14ac:dyDescent="0.25">
      <c r="A996" s="2" t="s">
        <v>232</v>
      </c>
      <c r="B996" s="3"/>
      <c r="C996" s="3"/>
      <c r="D996" s="3"/>
      <c r="E996" s="3"/>
      <c r="F996" s="3"/>
      <c r="G996" s="3"/>
      <c r="H996" s="3"/>
      <c r="I996" s="19"/>
    </row>
    <row r="997" spans="1:9" x14ac:dyDescent="0.2">
      <c r="A997" s="303" t="s">
        <v>255</v>
      </c>
      <c r="B997" s="304"/>
      <c r="C997" s="304"/>
      <c r="D997" s="304"/>
      <c r="E997" s="10"/>
      <c r="F997" s="328" t="s">
        <v>256</v>
      </c>
      <c r="G997" s="329"/>
      <c r="H997" s="32" t="s">
        <v>244</v>
      </c>
      <c r="I997" s="33" t="s">
        <v>245</v>
      </c>
    </row>
    <row r="998" spans="1:9" x14ac:dyDescent="0.2">
      <c r="A998" s="301" t="str">
        <f>CUADRILLAS!B14</f>
        <v>CUADRILLA 1</v>
      </c>
      <c r="B998" s="302"/>
      <c r="C998" s="302"/>
      <c r="D998" s="302"/>
      <c r="E998" s="330"/>
      <c r="F998" s="299">
        <f>CUADRILLAS!C14</f>
        <v>137600</v>
      </c>
      <c r="G998" s="300"/>
      <c r="H998" s="15">
        <v>80</v>
      </c>
      <c r="I998" s="22">
        <f>F998/H998</f>
        <v>1720</v>
      </c>
    </row>
    <row r="999" spans="1:9" ht="13.5" thickBot="1" x14ac:dyDescent="0.25">
      <c r="A999" s="301"/>
      <c r="B999" s="302"/>
      <c r="C999" s="302"/>
      <c r="D999" s="302"/>
      <c r="E999" s="14"/>
      <c r="F999" s="299"/>
      <c r="G999" s="300"/>
      <c r="H999" s="14"/>
      <c r="I999" s="22"/>
    </row>
    <row r="1000" spans="1:9" ht="13.5" thickBot="1" x14ac:dyDescent="0.25">
      <c r="A1000" s="2"/>
      <c r="B1000" s="3"/>
      <c r="C1000" s="3"/>
      <c r="D1000" s="3"/>
      <c r="E1000" s="16"/>
      <c r="F1000" s="34"/>
      <c r="G1000" s="16"/>
      <c r="H1000" s="17" t="s">
        <v>247</v>
      </c>
      <c r="I1000" s="31">
        <f>SUM(I998:I999)</f>
        <v>1720</v>
      </c>
    </row>
    <row r="1001" spans="1:9" ht="13.5" thickBot="1" x14ac:dyDescent="0.25">
      <c r="A1001" s="2"/>
      <c r="B1001" s="3"/>
      <c r="C1001" s="3"/>
      <c r="D1001" s="3"/>
      <c r="E1001" s="16"/>
      <c r="F1001" s="35" t="s">
        <v>257</v>
      </c>
      <c r="G1001" s="3"/>
      <c r="H1001" s="36"/>
      <c r="I1001" s="31">
        <f>+I1000+I995+I990+I982</f>
        <v>13586.681</v>
      </c>
    </row>
    <row r="1002" spans="1:9" ht="13.5" thickBot="1" x14ac:dyDescent="0.25">
      <c r="A1002" s="2" t="s">
        <v>233</v>
      </c>
      <c r="B1002" s="3"/>
      <c r="C1002" s="3"/>
      <c r="D1002" s="3"/>
      <c r="E1002" s="16"/>
      <c r="F1002" s="16"/>
      <c r="G1002" s="16"/>
      <c r="H1002" s="16"/>
      <c r="I1002" s="19"/>
    </row>
    <row r="1003" spans="1:9" x14ac:dyDescent="0.2">
      <c r="A1003" s="303" t="s">
        <v>227</v>
      </c>
      <c r="B1003" s="304"/>
      <c r="C1003" s="304"/>
      <c r="D1003" s="304"/>
      <c r="E1003" s="304"/>
      <c r="F1003" s="304"/>
      <c r="G1003" s="305"/>
      <c r="H1003" s="39" t="s">
        <v>258</v>
      </c>
      <c r="I1003" s="40" t="s">
        <v>259</v>
      </c>
    </row>
    <row r="1004" spans="1:9" x14ac:dyDescent="0.2">
      <c r="A1004" s="306" t="s">
        <v>260</v>
      </c>
      <c r="B1004" s="307"/>
      <c r="C1004" s="307"/>
      <c r="D1004" s="307"/>
      <c r="E1004" s="307"/>
      <c r="F1004" s="307"/>
      <c r="G1004" s="308"/>
      <c r="H1004" s="41"/>
      <c r="I1004" s="22">
        <f>I1001*H1004/100</f>
        <v>0</v>
      </c>
    </row>
    <row r="1005" spans="1:9" x14ac:dyDescent="0.2">
      <c r="A1005" s="306" t="s">
        <v>261</v>
      </c>
      <c r="B1005" s="307"/>
      <c r="C1005" s="307"/>
      <c r="D1005" s="307"/>
      <c r="E1005" s="307"/>
      <c r="F1005" s="307"/>
      <c r="G1005" s="308"/>
      <c r="H1005" s="41"/>
      <c r="I1005" s="22">
        <f>I1001*H1005/100</f>
        <v>0</v>
      </c>
    </row>
    <row r="1006" spans="1:9" ht="13.5" thickBot="1" x14ac:dyDescent="0.25">
      <c r="A1006" s="309" t="s">
        <v>262</v>
      </c>
      <c r="B1006" s="310"/>
      <c r="C1006" s="310"/>
      <c r="D1006" s="310"/>
      <c r="E1006" s="310"/>
      <c r="F1006" s="310"/>
      <c r="G1006" s="311"/>
      <c r="H1006" s="42"/>
      <c r="I1006" s="22">
        <f>I1001*H1006/100</f>
        <v>0</v>
      </c>
    </row>
    <row r="1007" spans="1:9" ht="13.5" thickBot="1" x14ac:dyDescent="0.25">
      <c r="A1007" s="2"/>
      <c r="B1007" s="3"/>
      <c r="C1007" s="3"/>
      <c r="D1007" s="3"/>
      <c r="E1007" s="16"/>
      <c r="F1007" s="16"/>
      <c r="G1007" s="16"/>
      <c r="H1007" s="17" t="s">
        <v>247</v>
      </c>
      <c r="I1007" s="31">
        <f>SUM(I1004:I1006)</f>
        <v>0</v>
      </c>
    </row>
    <row r="1008" spans="1:9" ht="13.5" thickBot="1" x14ac:dyDescent="0.25">
      <c r="A1008" s="2"/>
      <c r="B1008" s="3"/>
      <c r="C1008" s="3"/>
      <c r="D1008" s="3"/>
      <c r="E1008" s="16"/>
      <c r="F1008" s="16"/>
      <c r="G1008" s="16"/>
      <c r="H1008" s="16"/>
      <c r="I1008" s="19"/>
    </row>
    <row r="1009" spans="1:9" ht="13.5" thickBot="1" x14ac:dyDescent="0.25">
      <c r="A1009" s="6"/>
      <c r="B1009" s="7"/>
      <c r="C1009" s="7"/>
      <c r="D1009" s="7"/>
      <c r="E1009" s="43"/>
      <c r="F1009" s="44"/>
      <c r="G1009" s="45"/>
      <c r="H1009" s="45" t="s">
        <v>263</v>
      </c>
      <c r="I1009" s="46">
        <f>I1001+I1007</f>
        <v>13586.681</v>
      </c>
    </row>
    <row r="1011" spans="1:9" ht="13.5" thickBot="1" x14ac:dyDescent="0.25"/>
    <row r="1012" spans="1:9" x14ac:dyDescent="0.2">
      <c r="A1012" s="312" t="s">
        <v>236</v>
      </c>
      <c r="B1012" s="313"/>
      <c r="C1012" s="313"/>
      <c r="D1012" s="313"/>
      <c r="E1012" s="314"/>
      <c r="F1012" s="312" t="s">
        <v>237</v>
      </c>
      <c r="G1012" s="313"/>
      <c r="H1012" s="313"/>
      <c r="I1012" s="314"/>
    </row>
    <row r="1013" spans="1:9" x14ac:dyDescent="0.2">
      <c r="A1013" s="315"/>
      <c r="B1013" s="316"/>
      <c r="C1013" s="316"/>
      <c r="D1013" s="316"/>
      <c r="E1013" s="317"/>
      <c r="F1013" s="315"/>
      <c r="G1013" s="316"/>
      <c r="H1013" s="316"/>
      <c r="I1013" s="317"/>
    </row>
    <row r="1014" spans="1:9" ht="13.5" thickBot="1" x14ac:dyDescent="0.25">
      <c r="A1014" s="318"/>
      <c r="B1014" s="319"/>
      <c r="C1014" s="319"/>
      <c r="D1014" s="319"/>
      <c r="E1014" s="320"/>
      <c r="F1014" s="318"/>
      <c r="G1014" s="319"/>
      <c r="H1014" s="319"/>
      <c r="I1014" s="320"/>
    </row>
    <row r="1015" spans="1:9" x14ac:dyDescent="0.2">
      <c r="A1015" s="2" t="s">
        <v>238</v>
      </c>
      <c r="B1015" s="321" t="str">
        <f>Presupuesto!A5</f>
        <v>MEJORAMIENTO Y ADECUACIÓN PARA LA RECUPERACIÓN URBANÍSTICA DEL PARQUE PRINCIPAL DEL CORREGIMIENTO DE PUERTO CLAVER, ZONA URBANA DEL MUNICIPIO DE EL BAGRE-ANTIOQUIA</v>
      </c>
      <c r="C1015" s="321"/>
      <c r="D1015" s="321"/>
      <c r="E1015" s="321"/>
      <c r="F1015" s="321"/>
      <c r="G1015" s="321"/>
      <c r="H1015" s="321"/>
      <c r="I1015" s="322"/>
    </row>
    <row r="1016" spans="1:9" x14ac:dyDescent="0.2">
      <c r="A1016" s="2" t="s">
        <v>239</v>
      </c>
      <c r="B1016" s="323"/>
      <c r="C1016" s="323"/>
      <c r="D1016" s="323"/>
      <c r="E1016" s="323"/>
      <c r="F1016" s="323"/>
      <c r="G1016" s="323"/>
      <c r="H1016" s="323"/>
      <c r="I1016" s="324"/>
    </row>
    <row r="1017" spans="1:9" x14ac:dyDescent="0.2">
      <c r="A1017" s="2" t="s">
        <v>240</v>
      </c>
      <c r="B1017" s="323" t="e">
        <f>Presupuesto!#REF!</f>
        <v>#REF!</v>
      </c>
      <c r="C1017" s="323"/>
      <c r="D1017" s="323"/>
      <c r="E1017" s="323"/>
      <c r="F1017" s="323"/>
      <c r="G1017" s="323"/>
      <c r="H1017" s="323"/>
      <c r="I1017" s="324"/>
    </row>
    <row r="1018" spans="1:9" x14ac:dyDescent="0.2">
      <c r="A1018" s="2" t="e">
        <f>Presupuesto!#REF!</f>
        <v>#REF!</v>
      </c>
      <c r="B1018" s="323"/>
      <c r="C1018" s="323"/>
      <c r="D1018" s="323"/>
      <c r="E1018" s="323"/>
      <c r="F1018" s="323"/>
      <c r="G1018" s="323"/>
      <c r="H1018" s="323"/>
      <c r="I1018" s="324"/>
    </row>
    <row r="1019" spans="1:9" x14ac:dyDescent="0.2">
      <c r="A1019" s="2" t="s">
        <v>235</v>
      </c>
      <c r="B1019" s="3"/>
      <c r="C1019" s="3"/>
      <c r="D1019" s="3"/>
      <c r="E1019" s="3"/>
      <c r="F1019" s="3"/>
      <c r="G1019" s="3"/>
      <c r="H1019" s="4" t="s">
        <v>241</v>
      </c>
      <c r="I1019" s="5" t="e">
        <f>Presupuesto!#REF!</f>
        <v>#REF!</v>
      </c>
    </row>
    <row r="1020" spans="1:9" ht="13.5" thickBot="1" x14ac:dyDescent="0.25">
      <c r="A1020" s="6" t="s">
        <v>228</v>
      </c>
      <c r="B1020" s="7"/>
      <c r="C1020" s="7"/>
      <c r="D1020" s="7"/>
      <c r="E1020" s="7"/>
      <c r="F1020" s="7"/>
      <c r="G1020" s="7"/>
      <c r="H1020" s="7"/>
      <c r="I1020" s="8"/>
    </row>
    <row r="1021" spans="1:9" x14ac:dyDescent="0.2">
      <c r="A1021" s="303" t="s">
        <v>227</v>
      </c>
      <c r="B1021" s="304"/>
      <c r="C1021" s="304"/>
      <c r="D1021" s="304"/>
      <c r="E1021" s="305"/>
      <c r="F1021" s="9" t="s">
        <v>242</v>
      </c>
      <c r="G1021" s="10" t="s">
        <v>243</v>
      </c>
      <c r="H1021" s="10" t="s">
        <v>244</v>
      </c>
      <c r="I1021" s="11" t="s">
        <v>245</v>
      </c>
    </row>
    <row r="1022" spans="1:9" x14ac:dyDescent="0.2">
      <c r="A1022" s="306" t="s">
        <v>246</v>
      </c>
      <c r="B1022" s="307"/>
      <c r="C1022" s="307"/>
      <c r="D1022" s="307"/>
      <c r="E1022" s="308"/>
      <c r="F1022" s="12"/>
      <c r="G1022" s="14"/>
      <c r="H1022" s="15"/>
      <c r="I1022" s="13">
        <v>567.23999999999069</v>
      </c>
    </row>
    <row r="1023" spans="1:9" x14ac:dyDescent="0.2">
      <c r="A1023" s="306"/>
      <c r="B1023" s="307"/>
      <c r="C1023" s="307"/>
      <c r="D1023" s="307"/>
      <c r="E1023" s="308"/>
      <c r="F1023" s="12"/>
      <c r="G1023" s="14"/>
      <c r="H1023" s="15"/>
      <c r="I1023" s="13"/>
    </row>
    <row r="1024" spans="1:9" ht="13.5" thickBot="1" x14ac:dyDescent="0.25">
      <c r="A1024" s="306"/>
      <c r="B1024" s="307"/>
      <c r="C1024" s="307"/>
      <c r="D1024" s="307"/>
      <c r="E1024" s="308"/>
      <c r="F1024" s="12"/>
      <c r="G1024" s="14"/>
      <c r="H1024" s="15"/>
      <c r="I1024" s="13"/>
    </row>
    <row r="1025" spans="1:9" ht="13.5" thickBot="1" x14ac:dyDescent="0.25">
      <c r="A1025" s="2"/>
      <c r="B1025" s="3"/>
      <c r="C1025" s="3"/>
      <c r="D1025" s="3"/>
      <c r="E1025" s="3"/>
      <c r="F1025" s="3"/>
      <c r="G1025" s="16"/>
      <c r="H1025" s="17" t="s">
        <v>247</v>
      </c>
      <c r="I1025" s="18">
        <f>SUM(I1022:I1022)</f>
        <v>567.23999999999069</v>
      </c>
    </row>
    <row r="1026" spans="1:9" ht="13.5" thickBot="1" x14ac:dyDescent="0.25">
      <c r="A1026" s="2" t="s">
        <v>248</v>
      </c>
      <c r="B1026" s="3"/>
      <c r="C1026" s="3"/>
      <c r="D1026" s="3"/>
      <c r="E1026" s="3"/>
      <c r="F1026" s="3"/>
      <c r="G1026" s="16"/>
      <c r="H1026" s="16"/>
      <c r="I1026" s="19"/>
    </row>
    <row r="1027" spans="1:9" x14ac:dyDescent="0.2">
      <c r="A1027" s="303" t="s">
        <v>227</v>
      </c>
      <c r="B1027" s="304"/>
      <c r="C1027" s="304"/>
      <c r="D1027" s="304"/>
      <c r="E1027" s="305"/>
      <c r="F1027" s="9" t="s">
        <v>249</v>
      </c>
      <c r="G1027" s="20" t="s">
        <v>250</v>
      </c>
      <c r="H1027" s="20" t="s">
        <v>251</v>
      </c>
      <c r="I1027" s="11" t="s">
        <v>245</v>
      </c>
    </row>
    <row r="1028" spans="1:9" x14ac:dyDescent="0.2">
      <c r="A1028" s="306"/>
      <c r="B1028" s="307"/>
      <c r="C1028" s="307"/>
      <c r="D1028" s="307"/>
      <c r="E1028" s="308"/>
      <c r="F1028" s="21"/>
      <c r="G1028" s="14"/>
      <c r="H1028" s="14"/>
      <c r="I1028" s="22">
        <f>+H1028*G1028</f>
        <v>0</v>
      </c>
    </row>
    <row r="1029" spans="1:9" x14ac:dyDescent="0.2">
      <c r="A1029" s="23"/>
      <c r="B1029" s="24"/>
      <c r="C1029" s="24"/>
      <c r="D1029" s="24"/>
      <c r="E1029" s="25"/>
      <c r="F1029" s="21"/>
      <c r="G1029" s="14"/>
      <c r="H1029" s="14"/>
      <c r="I1029" s="22"/>
    </row>
    <row r="1030" spans="1:9" x14ac:dyDescent="0.2">
      <c r="A1030" s="23"/>
      <c r="B1030" s="24"/>
      <c r="C1030" s="24"/>
      <c r="D1030" s="24"/>
      <c r="E1030" s="25"/>
      <c r="F1030" s="21"/>
      <c r="G1030" s="14"/>
      <c r="H1030" s="14"/>
      <c r="I1030" s="22"/>
    </row>
    <row r="1031" spans="1:9" x14ac:dyDescent="0.2">
      <c r="A1031" s="306"/>
      <c r="B1031" s="307"/>
      <c r="C1031" s="307"/>
      <c r="D1031" s="307"/>
      <c r="E1031" s="308"/>
      <c r="F1031" s="21"/>
      <c r="G1031" s="14"/>
      <c r="H1031" s="14"/>
      <c r="I1031" s="22"/>
    </row>
    <row r="1032" spans="1:9" x14ac:dyDescent="0.2">
      <c r="A1032" s="306"/>
      <c r="B1032" s="307"/>
      <c r="C1032" s="307"/>
      <c r="D1032" s="307"/>
      <c r="E1032" s="308"/>
      <c r="F1032" s="21"/>
      <c r="G1032" s="14"/>
      <c r="H1032" s="14"/>
      <c r="I1032" s="22"/>
    </row>
    <row r="1033" spans="1:9" ht="13.5" thickBot="1" x14ac:dyDescent="0.25">
      <c r="A1033" s="2"/>
      <c r="B1033" s="3"/>
      <c r="C1033" s="3"/>
      <c r="D1033" s="3"/>
      <c r="E1033" s="3"/>
      <c r="F1033" s="3"/>
      <c r="G1033" s="16"/>
      <c r="H1033" s="17" t="s">
        <v>247</v>
      </c>
      <c r="I1033" s="26">
        <f>SUM(I1028:I1028)</f>
        <v>0</v>
      </c>
    </row>
    <row r="1034" spans="1:9" ht="13.5" thickBot="1" x14ac:dyDescent="0.25">
      <c r="A1034" s="2" t="s">
        <v>229</v>
      </c>
      <c r="B1034" s="3"/>
      <c r="C1034" s="3"/>
      <c r="D1034" s="3"/>
      <c r="E1034" s="3"/>
      <c r="F1034" s="3"/>
      <c r="G1034" s="3"/>
      <c r="H1034" s="3"/>
      <c r="I1034" s="19"/>
    </row>
    <row r="1035" spans="1:9" x14ac:dyDescent="0.2">
      <c r="A1035" s="303" t="s">
        <v>230</v>
      </c>
      <c r="B1035" s="304"/>
      <c r="C1035" s="304"/>
      <c r="D1035" s="305"/>
      <c r="E1035" s="27" t="s">
        <v>252</v>
      </c>
      <c r="F1035" s="10" t="s">
        <v>253</v>
      </c>
      <c r="G1035" s="10" t="s">
        <v>254</v>
      </c>
      <c r="H1035" s="10" t="s">
        <v>231</v>
      </c>
      <c r="I1035" s="11" t="s">
        <v>245</v>
      </c>
    </row>
    <row r="1036" spans="1:9" x14ac:dyDescent="0.2">
      <c r="A1036" s="306" t="s">
        <v>442</v>
      </c>
      <c r="B1036" s="307"/>
      <c r="C1036" s="307"/>
      <c r="D1036" s="308"/>
      <c r="E1036" s="28">
        <v>1</v>
      </c>
      <c r="F1036" s="28">
        <v>2</v>
      </c>
      <c r="G1036" s="28">
        <v>1</v>
      </c>
      <c r="H1036" s="28">
        <v>120000</v>
      </c>
      <c r="I1036" s="22">
        <f>H1036/(E1036*F1036*G1036)</f>
        <v>60000</v>
      </c>
    </row>
    <row r="1037" spans="1:9" ht="13.5" thickBot="1" x14ac:dyDescent="0.25">
      <c r="A1037" s="309"/>
      <c r="B1037" s="310"/>
      <c r="C1037" s="310"/>
      <c r="D1037" s="311"/>
      <c r="E1037" s="29"/>
      <c r="F1037" s="29"/>
      <c r="G1037" s="29"/>
      <c r="H1037" s="29"/>
      <c r="I1037" s="22"/>
    </row>
    <row r="1038" spans="1:9" ht="13.5" thickBot="1" x14ac:dyDescent="0.25">
      <c r="A1038" s="2"/>
      <c r="B1038" s="3"/>
      <c r="C1038" s="3"/>
      <c r="D1038" s="3"/>
      <c r="E1038" s="3"/>
      <c r="F1038" s="3"/>
      <c r="G1038" s="3"/>
      <c r="H1038" s="17" t="s">
        <v>247</v>
      </c>
      <c r="I1038" s="31">
        <f>SUM(I1036:I1037)</f>
        <v>60000</v>
      </c>
    </row>
    <row r="1039" spans="1:9" ht="13.5" thickBot="1" x14ac:dyDescent="0.25">
      <c r="A1039" s="2" t="s">
        <v>232</v>
      </c>
      <c r="B1039" s="3"/>
      <c r="C1039" s="3"/>
      <c r="D1039" s="3"/>
      <c r="E1039" s="3"/>
      <c r="F1039" s="3"/>
      <c r="G1039" s="3"/>
      <c r="H1039" s="3"/>
      <c r="I1039" s="19"/>
    </row>
    <row r="1040" spans="1:9" x14ac:dyDescent="0.2">
      <c r="A1040" s="303" t="s">
        <v>255</v>
      </c>
      <c r="B1040" s="304"/>
      <c r="C1040" s="304"/>
      <c r="D1040" s="304"/>
      <c r="E1040" s="10"/>
      <c r="F1040" s="328" t="s">
        <v>256</v>
      </c>
      <c r="G1040" s="329"/>
      <c r="H1040" s="32" t="s">
        <v>244</v>
      </c>
      <c r="I1040" s="33" t="s">
        <v>245</v>
      </c>
    </row>
    <row r="1041" spans="1:10" x14ac:dyDescent="0.2">
      <c r="A1041" s="301" t="str">
        <f>CUADRILLAS!B14</f>
        <v>CUADRILLA 1</v>
      </c>
      <c r="B1041" s="302"/>
      <c r="C1041" s="302"/>
      <c r="D1041" s="302"/>
      <c r="E1041" s="330"/>
      <c r="F1041" s="299">
        <f>CUADRILLAS!C14</f>
        <v>137600</v>
      </c>
      <c r="G1041" s="300"/>
      <c r="H1041" s="15">
        <v>2</v>
      </c>
      <c r="I1041" s="22">
        <f>F1041/H1041</f>
        <v>68800</v>
      </c>
    </row>
    <row r="1042" spans="1:10" ht="13.5" thickBot="1" x14ac:dyDescent="0.25">
      <c r="A1042" s="301"/>
      <c r="B1042" s="302"/>
      <c r="C1042" s="302"/>
      <c r="D1042" s="302"/>
      <c r="E1042" s="14"/>
      <c r="F1042" s="299"/>
      <c r="G1042" s="300"/>
      <c r="H1042" s="14"/>
      <c r="I1042" s="22"/>
    </row>
    <row r="1043" spans="1:10" ht="13.5" thickBot="1" x14ac:dyDescent="0.25">
      <c r="A1043" s="2"/>
      <c r="B1043" s="3"/>
      <c r="C1043" s="3"/>
      <c r="D1043" s="3"/>
      <c r="E1043" s="16"/>
      <c r="F1043" s="34"/>
      <c r="G1043" s="16"/>
      <c r="H1043" s="17" t="s">
        <v>247</v>
      </c>
      <c r="I1043" s="31">
        <f>SUM(I1041:I1042)</f>
        <v>68800</v>
      </c>
    </row>
    <row r="1044" spans="1:10" ht="13.5" thickBot="1" x14ac:dyDescent="0.25">
      <c r="A1044" s="2"/>
      <c r="B1044" s="3"/>
      <c r="C1044" s="3"/>
      <c r="D1044" s="3"/>
      <c r="E1044" s="16"/>
      <c r="F1044" s="35" t="s">
        <v>257</v>
      </c>
      <c r="G1044" s="3"/>
      <c r="H1044" s="36"/>
      <c r="I1044" s="31">
        <f>+I1043+I1038+I1033+I1025</f>
        <v>129367.23999999999</v>
      </c>
    </row>
    <row r="1045" spans="1:10" ht="13.5" thickBot="1" x14ac:dyDescent="0.25">
      <c r="A1045" s="2" t="s">
        <v>233</v>
      </c>
      <c r="B1045" s="3"/>
      <c r="C1045" s="3"/>
      <c r="D1045" s="3"/>
      <c r="E1045" s="16"/>
      <c r="F1045" s="16"/>
      <c r="G1045" s="16"/>
      <c r="H1045" s="16"/>
      <c r="I1045" s="19"/>
      <c r="J1045" s="38"/>
    </row>
    <row r="1046" spans="1:10" x14ac:dyDescent="0.2">
      <c r="A1046" s="303" t="s">
        <v>227</v>
      </c>
      <c r="B1046" s="304"/>
      <c r="C1046" s="304"/>
      <c r="D1046" s="304"/>
      <c r="E1046" s="304"/>
      <c r="F1046" s="304"/>
      <c r="G1046" s="305"/>
      <c r="H1046" s="39" t="s">
        <v>258</v>
      </c>
      <c r="I1046" s="40" t="s">
        <v>259</v>
      </c>
    </row>
    <row r="1047" spans="1:10" x14ac:dyDescent="0.2">
      <c r="A1047" s="306" t="s">
        <v>260</v>
      </c>
      <c r="B1047" s="307"/>
      <c r="C1047" s="307"/>
      <c r="D1047" s="307"/>
      <c r="E1047" s="307"/>
      <c r="F1047" s="307"/>
      <c r="G1047" s="308"/>
      <c r="H1047" s="41"/>
      <c r="I1047" s="22">
        <f>I1044*H1047/100</f>
        <v>0</v>
      </c>
    </row>
    <row r="1048" spans="1:10" x14ac:dyDescent="0.2">
      <c r="A1048" s="306" t="s">
        <v>261</v>
      </c>
      <c r="B1048" s="307"/>
      <c r="C1048" s="307"/>
      <c r="D1048" s="307"/>
      <c r="E1048" s="307"/>
      <c r="F1048" s="307"/>
      <c r="G1048" s="308"/>
      <c r="H1048" s="41"/>
      <c r="I1048" s="22">
        <f>I1044*H1048/100</f>
        <v>0</v>
      </c>
    </row>
    <row r="1049" spans="1:10" ht="13.5" thickBot="1" x14ac:dyDescent="0.25">
      <c r="A1049" s="309" t="s">
        <v>262</v>
      </c>
      <c r="B1049" s="310"/>
      <c r="C1049" s="310"/>
      <c r="D1049" s="310"/>
      <c r="E1049" s="310"/>
      <c r="F1049" s="310"/>
      <c r="G1049" s="311"/>
      <c r="H1049" s="42"/>
      <c r="I1049" s="22">
        <f>I1044*H1049/100</f>
        <v>0</v>
      </c>
    </row>
    <row r="1050" spans="1:10" ht="13.5" thickBot="1" x14ac:dyDescent="0.25">
      <c r="A1050" s="2"/>
      <c r="B1050" s="3"/>
      <c r="C1050" s="3"/>
      <c r="D1050" s="3"/>
      <c r="E1050" s="16"/>
      <c r="F1050" s="16"/>
      <c r="G1050" s="16"/>
      <c r="H1050" s="17" t="s">
        <v>247</v>
      </c>
      <c r="I1050" s="31">
        <f>SUM(I1047:I1049)</f>
        <v>0</v>
      </c>
    </row>
    <row r="1051" spans="1:10" ht="13.5" thickBot="1" x14ac:dyDescent="0.25">
      <c r="A1051" s="2"/>
      <c r="B1051" s="3"/>
      <c r="C1051" s="3"/>
      <c r="D1051" s="3"/>
      <c r="E1051" s="16"/>
      <c r="F1051" s="16"/>
      <c r="G1051" s="16"/>
      <c r="H1051" s="16"/>
      <c r="I1051" s="19"/>
    </row>
    <row r="1052" spans="1:10" ht="13.5" thickBot="1" x14ac:dyDescent="0.25">
      <c r="A1052" s="6"/>
      <c r="B1052" s="7"/>
      <c r="C1052" s="7"/>
      <c r="D1052" s="7"/>
      <c r="E1052" s="43"/>
      <c r="F1052" s="44"/>
      <c r="G1052" s="45"/>
      <c r="H1052" s="45" t="s">
        <v>263</v>
      </c>
      <c r="I1052" s="46">
        <f>I1044+I1050</f>
        <v>129367.23999999999</v>
      </c>
    </row>
    <row r="1053" spans="1:10" ht="13.5" thickBot="1" x14ac:dyDescent="0.25"/>
    <row r="1054" spans="1:10" x14ac:dyDescent="0.2">
      <c r="A1054" s="312" t="s">
        <v>236</v>
      </c>
      <c r="B1054" s="313"/>
      <c r="C1054" s="313"/>
      <c r="D1054" s="313"/>
      <c r="E1054" s="314"/>
      <c r="F1054" s="312" t="s">
        <v>237</v>
      </c>
      <c r="G1054" s="313"/>
      <c r="H1054" s="313"/>
      <c r="I1054" s="314"/>
    </row>
    <row r="1055" spans="1:10" x14ac:dyDescent="0.2">
      <c r="A1055" s="315"/>
      <c r="B1055" s="316"/>
      <c r="C1055" s="316"/>
      <c r="D1055" s="316"/>
      <c r="E1055" s="317"/>
      <c r="F1055" s="315"/>
      <c r="G1055" s="316"/>
      <c r="H1055" s="316"/>
      <c r="I1055" s="317"/>
    </row>
    <row r="1056" spans="1:10" ht="13.5" thickBot="1" x14ac:dyDescent="0.25">
      <c r="A1056" s="318"/>
      <c r="B1056" s="319"/>
      <c r="C1056" s="319"/>
      <c r="D1056" s="319"/>
      <c r="E1056" s="320"/>
      <c r="F1056" s="318"/>
      <c r="G1056" s="319"/>
      <c r="H1056" s="319"/>
      <c r="I1056" s="320"/>
    </row>
    <row r="1057" spans="1:9" x14ac:dyDescent="0.2">
      <c r="A1057" s="2" t="s">
        <v>238</v>
      </c>
      <c r="B1057" s="321" t="str">
        <f>Presupuesto!A5</f>
        <v>MEJORAMIENTO Y ADECUACIÓN PARA LA RECUPERACIÓN URBANÍSTICA DEL PARQUE PRINCIPAL DEL CORREGIMIENTO DE PUERTO CLAVER, ZONA URBANA DEL MUNICIPIO DE EL BAGRE-ANTIOQUIA</v>
      </c>
      <c r="C1057" s="321"/>
      <c r="D1057" s="321"/>
      <c r="E1057" s="321"/>
      <c r="F1057" s="321"/>
      <c r="G1057" s="321"/>
      <c r="H1057" s="321"/>
      <c r="I1057" s="322"/>
    </row>
    <row r="1058" spans="1:9" x14ac:dyDescent="0.2">
      <c r="A1058" s="2" t="s">
        <v>239</v>
      </c>
      <c r="B1058" s="323"/>
      <c r="C1058" s="323"/>
      <c r="D1058" s="323"/>
      <c r="E1058" s="323"/>
      <c r="F1058" s="323"/>
      <c r="G1058" s="323"/>
      <c r="H1058" s="323"/>
      <c r="I1058" s="324"/>
    </row>
    <row r="1059" spans="1:9" x14ac:dyDescent="0.2">
      <c r="A1059" s="2" t="s">
        <v>240</v>
      </c>
      <c r="B1059" s="323" t="e">
        <f>Presupuesto!#REF!</f>
        <v>#REF!</v>
      </c>
      <c r="C1059" s="323"/>
      <c r="D1059" s="323"/>
      <c r="E1059" s="323"/>
      <c r="F1059" s="323"/>
      <c r="G1059" s="323"/>
      <c r="H1059" s="323"/>
      <c r="I1059" s="324"/>
    </row>
    <row r="1060" spans="1:9" x14ac:dyDescent="0.2">
      <c r="A1060" s="2" t="e">
        <f>Presupuesto!#REF!</f>
        <v>#REF!</v>
      </c>
      <c r="B1060" s="323"/>
      <c r="C1060" s="323"/>
      <c r="D1060" s="323"/>
      <c r="E1060" s="323"/>
      <c r="F1060" s="323"/>
      <c r="G1060" s="323"/>
      <c r="H1060" s="323"/>
      <c r="I1060" s="324"/>
    </row>
    <row r="1061" spans="1:9" x14ac:dyDescent="0.2">
      <c r="A1061" s="2" t="s">
        <v>235</v>
      </c>
      <c r="B1061" s="3"/>
      <c r="C1061" s="3"/>
      <c r="D1061" s="3"/>
      <c r="E1061" s="3"/>
      <c r="F1061" s="3"/>
      <c r="G1061" s="3"/>
      <c r="H1061" s="4" t="s">
        <v>241</v>
      </c>
      <c r="I1061" s="5" t="e">
        <f>Presupuesto!#REF!</f>
        <v>#REF!</v>
      </c>
    </row>
    <row r="1062" spans="1:9" ht="13.5" thickBot="1" x14ac:dyDescent="0.25">
      <c r="A1062" s="6" t="s">
        <v>228</v>
      </c>
      <c r="B1062" s="7"/>
      <c r="C1062" s="7"/>
      <c r="D1062" s="7"/>
      <c r="E1062" s="7"/>
      <c r="F1062" s="7"/>
      <c r="G1062" s="7"/>
      <c r="H1062" s="7"/>
      <c r="I1062" s="8"/>
    </row>
    <row r="1063" spans="1:9" x14ac:dyDescent="0.2">
      <c r="A1063" s="303" t="s">
        <v>227</v>
      </c>
      <c r="B1063" s="304"/>
      <c r="C1063" s="304"/>
      <c r="D1063" s="304"/>
      <c r="E1063" s="305"/>
      <c r="F1063" s="9" t="s">
        <v>242</v>
      </c>
      <c r="G1063" s="10" t="s">
        <v>243</v>
      </c>
      <c r="H1063" s="10" t="s">
        <v>244</v>
      </c>
      <c r="I1063" s="11" t="s">
        <v>245</v>
      </c>
    </row>
    <row r="1064" spans="1:9" x14ac:dyDescent="0.2">
      <c r="A1064" s="306" t="s">
        <v>246</v>
      </c>
      <c r="B1064" s="307"/>
      <c r="C1064" s="307"/>
      <c r="D1064" s="307"/>
      <c r="E1064" s="308"/>
      <c r="F1064" s="12"/>
      <c r="G1064" s="14"/>
      <c r="H1064" s="15"/>
      <c r="I1064" s="13">
        <v>1406.8800000008196</v>
      </c>
    </row>
    <row r="1065" spans="1:9" x14ac:dyDescent="0.2">
      <c r="A1065" s="306"/>
      <c r="B1065" s="307"/>
      <c r="C1065" s="307"/>
      <c r="D1065" s="307"/>
      <c r="E1065" s="308"/>
      <c r="F1065" s="12"/>
      <c r="G1065" s="14"/>
      <c r="H1065" s="15"/>
      <c r="I1065" s="13"/>
    </row>
    <row r="1066" spans="1:9" ht="13.5" thickBot="1" x14ac:dyDescent="0.25">
      <c r="A1066" s="306"/>
      <c r="B1066" s="307"/>
      <c r="C1066" s="307"/>
      <c r="D1066" s="307"/>
      <c r="E1066" s="308"/>
      <c r="F1066" s="12"/>
      <c r="G1066" s="14"/>
      <c r="H1066" s="15"/>
      <c r="I1066" s="13"/>
    </row>
    <row r="1067" spans="1:9" ht="13.5" thickBot="1" x14ac:dyDescent="0.25">
      <c r="A1067" s="2"/>
      <c r="B1067" s="3"/>
      <c r="C1067" s="3"/>
      <c r="D1067" s="3"/>
      <c r="E1067" s="3"/>
      <c r="F1067" s="3"/>
      <c r="G1067" s="16"/>
      <c r="H1067" s="17" t="s">
        <v>247</v>
      </c>
      <c r="I1067" s="18">
        <f>SUM(I1064:I1064)</f>
        <v>1406.8800000008196</v>
      </c>
    </row>
    <row r="1068" spans="1:9" ht="13.5" thickBot="1" x14ac:dyDescent="0.25">
      <c r="A1068" s="2" t="s">
        <v>248</v>
      </c>
      <c r="B1068" s="3"/>
      <c r="C1068" s="3"/>
      <c r="D1068" s="3"/>
      <c r="E1068" s="3"/>
      <c r="F1068" s="3"/>
      <c r="G1068" s="16"/>
      <c r="H1068" s="16"/>
      <c r="I1068" s="19"/>
    </row>
    <row r="1069" spans="1:9" x14ac:dyDescent="0.2">
      <c r="A1069" s="303" t="s">
        <v>227</v>
      </c>
      <c r="B1069" s="304"/>
      <c r="C1069" s="304"/>
      <c r="D1069" s="304"/>
      <c r="E1069" s="305"/>
      <c r="F1069" s="9" t="s">
        <v>249</v>
      </c>
      <c r="G1069" s="20" t="s">
        <v>250</v>
      </c>
      <c r="H1069" s="20" t="s">
        <v>251</v>
      </c>
      <c r="I1069" s="11" t="s">
        <v>245</v>
      </c>
    </row>
    <row r="1070" spans="1:9" x14ac:dyDescent="0.2">
      <c r="A1070" s="306" t="s">
        <v>408</v>
      </c>
      <c r="B1070" s="307"/>
      <c r="C1070" s="307"/>
      <c r="D1070" s="307"/>
      <c r="E1070" s="308"/>
      <c r="F1070" s="21" t="s">
        <v>226</v>
      </c>
      <c r="G1070" s="14">
        <v>10964000</v>
      </c>
      <c r="H1070" s="14">
        <v>1</v>
      </c>
      <c r="I1070" s="22">
        <f>+H1070*G1070</f>
        <v>10964000</v>
      </c>
    </row>
    <row r="1071" spans="1:9" x14ac:dyDescent="0.2">
      <c r="A1071" s="23"/>
      <c r="B1071" s="24"/>
      <c r="C1071" s="24"/>
      <c r="D1071" s="24"/>
      <c r="E1071" s="25"/>
      <c r="F1071" s="21"/>
      <c r="G1071" s="14"/>
      <c r="H1071" s="14"/>
      <c r="I1071" s="22"/>
    </row>
    <row r="1072" spans="1:9" x14ac:dyDescent="0.2">
      <c r="A1072" s="23"/>
      <c r="B1072" s="24"/>
      <c r="C1072" s="24"/>
      <c r="D1072" s="24"/>
      <c r="E1072" s="25"/>
      <c r="F1072" s="21"/>
      <c r="G1072" s="14"/>
      <c r="H1072" s="14"/>
      <c r="I1072" s="22"/>
    </row>
    <row r="1073" spans="1:9" x14ac:dyDescent="0.2">
      <c r="A1073" s="306"/>
      <c r="B1073" s="307"/>
      <c r="C1073" s="307"/>
      <c r="D1073" s="307"/>
      <c r="E1073" s="308"/>
      <c r="F1073" s="21"/>
      <c r="G1073" s="14"/>
      <c r="H1073" s="14"/>
      <c r="I1073" s="22"/>
    </row>
    <row r="1074" spans="1:9" x14ac:dyDescent="0.2">
      <c r="A1074" s="306"/>
      <c r="B1074" s="307"/>
      <c r="C1074" s="307"/>
      <c r="D1074" s="307"/>
      <c r="E1074" s="308"/>
      <c r="F1074" s="21"/>
      <c r="G1074" s="14"/>
      <c r="H1074" s="14"/>
      <c r="I1074" s="22"/>
    </row>
    <row r="1075" spans="1:9" ht="13.5" thickBot="1" x14ac:dyDescent="0.25">
      <c r="A1075" s="2"/>
      <c r="B1075" s="3"/>
      <c r="C1075" s="3"/>
      <c r="D1075" s="3"/>
      <c r="E1075" s="3"/>
      <c r="F1075" s="3"/>
      <c r="G1075" s="16"/>
      <c r="H1075" s="17" t="s">
        <v>247</v>
      </c>
      <c r="I1075" s="26">
        <f>SUM(I1070:I1070)</f>
        <v>10964000</v>
      </c>
    </row>
    <row r="1076" spans="1:9" ht="13.5" thickBot="1" x14ac:dyDescent="0.25">
      <c r="A1076" s="2" t="s">
        <v>229</v>
      </c>
      <c r="B1076" s="3"/>
      <c r="C1076" s="3"/>
      <c r="D1076" s="3"/>
      <c r="E1076" s="3"/>
      <c r="F1076" s="3"/>
      <c r="G1076" s="3"/>
      <c r="H1076" s="3"/>
      <c r="I1076" s="19"/>
    </row>
    <row r="1077" spans="1:9" x14ac:dyDescent="0.2">
      <c r="A1077" s="303" t="s">
        <v>230</v>
      </c>
      <c r="B1077" s="304"/>
      <c r="C1077" s="304"/>
      <c r="D1077" s="305"/>
      <c r="E1077" s="27" t="s">
        <v>252</v>
      </c>
      <c r="F1077" s="10" t="s">
        <v>253</v>
      </c>
      <c r="G1077" s="10" t="s">
        <v>254</v>
      </c>
      <c r="H1077" s="10" t="s">
        <v>231</v>
      </c>
      <c r="I1077" s="11" t="s">
        <v>245</v>
      </c>
    </row>
    <row r="1078" spans="1:9" x14ac:dyDescent="0.2">
      <c r="A1078" s="306"/>
      <c r="B1078" s="307"/>
      <c r="C1078" s="307"/>
      <c r="D1078" s="308"/>
      <c r="E1078" s="28"/>
      <c r="F1078" s="28"/>
      <c r="G1078" s="28"/>
      <c r="H1078" s="28"/>
      <c r="I1078" s="22"/>
    </row>
    <row r="1079" spans="1:9" ht="13.5" thickBot="1" x14ac:dyDescent="0.25">
      <c r="A1079" s="325"/>
      <c r="B1079" s="326"/>
      <c r="C1079" s="326"/>
      <c r="D1079" s="327"/>
      <c r="E1079" s="29"/>
      <c r="F1079" s="29"/>
      <c r="G1079" s="29"/>
      <c r="H1079" s="29"/>
      <c r="I1079" s="30"/>
    </row>
    <row r="1080" spans="1:9" ht="13.5" thickBot="1" x14ac:dyDescent="0.25">
      <c r="A1080" s="2"/>
      <c r="B1080" s="3"/>
      <c r="C1080" s="3"/>
      <c r="D1080" s="3"/>
      <c r="E1080" s="3"/>
      <c r="F1080" s="3"/>
      <c r="G1080" s="3"/>
      <c r="H1080" s="17" t="s">
        <v>247</v>
      </c>
      <c r="I1080" s="31"/>
    </row>
    <row r="1081" spans="1:9" ht="13.5" thickBot="1" x14ac:dyDescent="0.25">
      <c r="A1081" s="2" t="s">
        <v>232</v>
      </c>
      <c r="B1081" s="3"/>
      <c r="C1081" s="3"/>
      <c r="D1081" s="3"/>
      <c r="E1081" s="3"/>
      <c r="F1081" s="3"/>
      <c r="G1081" s="3"/>
      <c r="H1081" s="3"/>
      <c r="I1081" s="19"/>
    </row>
    <row r="1082" spans="1:9" x14ac:dyDescent="0.2">
      <c r="A1082" s="303" t="s">
        <v>255</v>
      </c>
      <c r="B1082" s="304"/>
      <c r="C1082" s="304"/>
      <c r="D1082" s="304"/>
      <c r="E1082" s="10"/>
      <c r="F1082" s="328" t="s">
        <v>256</v>
      </c>
      <c r="G1082" s="329"/>
      <c r="H1082" s="32" t="s">
        <v>244</v>
      </c>
      <c r="I1082" s="33" t="s">
        <v>245</v>
      </c>
    </row>
    <row r="1083" spans="1:9" x14ac:dyDescent="0.2">
      <c r="A1083" s="301" t="str">
        <f>CUADRILLAS!B16</f>
        <v>CUADRILLA 3</v>
      </c>
      <c r="B1083" s="302"/>
      <c r="C1083" s="302"/>
      <c r="D1083" s="302"/>
      <c r="E1083" s="330"/>
      <c r="F1083" s="299">
        <f>CUADRILLAS!C16</f>
        <v>344000</v>
      </c>
      <c r="G1083" s="300"/>
      <c r="H1083" s="15">
        <v>0.25</v>
      </c>
      <c r="I1083" s="22">
        <f>F1083/H1083</f>
        <v>1376000</v>
      </c>
    </row>
    <row r="1084" spans="1:9" ht="13.5" thickBot="1" x14ac:dyDescent="0.25">
      <c r="A1084" s="301"/>
      <c r="B1084" s="302"/>
      <c r="C1084" s="302"/>
      <c r="D1084" s="302"/>
      <c r="E1084" s="14"/>
      <c r="F1084" s="299"/>
      <c r="G1084" s="300"/>
      <c r="H1084" s="14"/>
      <c r="I1084" s="22"/>
    </row>
    <row r="1085" spans="1:9" ht="13.5" thickBot="1" x14ac:dyDescent="0.25">
      <c r="A1085" s="2"/>
      <c r="B1085" s="3"/>
      <c r="C1085" s="3"/>
      <c r="D1085" s="3"/>
      <c r="E1085" s="16"/>
      <c r="F1085" s="34"/>
      <c r="G1085" s="16"/>
      <c r="H1085" s="17" t="s">
        <v>247</v>
      </c>
      <c r="I1085" s="31">
        <f>SUM(I1083:I1084)</f>
        <v>1376000</v>
      </c>
    </row>
    <row r="1086" spans="1:9" ht="13.5" thickBot="1" x14ac:dyDescent="0.25">
      <c r="A1086" s="2"/>
      <c r="B1086" s="3"/>
      <c r="C1086" s="3"/>
      <c r="D1086" s="3"/>
      <c r="E1086" s="16"/>
      <c r="F1086" s="35" t="s">
        <v>257</v>
      </c>
      <c r="G1086" s="3"/>
      <c r="H1086" s="36"/>
      <c r="I1086" s="31">
        <f>+I1085+I1080+I1075+I1067</f>
        <v>12341406.880000001</v>
      </c>
    </row>
    <row r="1087" spans="1:9" ht="13.5" thickBot="1" x14ac:dyDescent="0.25">
      <c r="A1087" s="2" t="s">
        <v>233</v>
      </c>
      <c r="B1087" s="3"/>
      <c r="C1087" s="3"/>
      <c r="D1087" s="3"/>
      <c r="E1087" s="16"/>
      <c r="F1087" s="16"/>
      <c r="G1087" s="16"/>
      <c r="H1087" s="16"/>
      <c r="I1087" s="19"/>
    </row>
    <row r="1088" spans="1:9" x14ac:dyDescent="0.2">
      <c r="A1088" s="303" t="s">
        <v>227</v>
      </c>
      <c r="B1088" s="304"/>
      <c r="C1088" s="304"/>
      <c r="D1088" s="304"/>
      <c r="E1088" s="304"/>
      <c r="F1088" s="304"/>
      <c r="G1088" s="305"/>
      <c r="H1088" s="39" t="s">
        <v>258</v>
      </c>
      <c r="I1088" s="40" t="s">
        <v>259</v>
      </c>
    </row>
    <row r="1089" spans="1:9" x14ac:dyDescent="0.2">
      <c r="A1089" s="306" t="s">
        <v>260</v>
      </c>
      <c r="B1089" s="307"/>
      <c r="C1089" s="307"/>
      <c r="D1089" s="307"/>
      <c r="E1089" s="307"/>
      <c r="F1089" s="307"/>
      <c r="G1089" s="308"/>
      <c r="H1089" s="41"/>
      <c r="I1089" s="22">
        <f>I1086*H1089/100</f>
        <v>0</v>
      </c>
    </row>
    <row r="1090" spans="1:9" x14ac:dyDescent="0.2">
      <c r="A1090" s="306" t="s">
        <v>261</v>
      </c>
      <c r="B1090" s="307"/>
      <c r="C1090" s="307"/>
      <c r="D1090" s="307"/>
      <c r="E1090" s="307"/>
      <c r="F1090" s="307"/>
      <c r="G1090" s="308"/>
      <c r="H1090" s="41"/>
      <c r="I1090" s="22">
        <f>I1086*H1090/100</f>
        <v>0</v>
      </c>
    </row>
    <row r="1091" spans="1:9" ht="13.5" thickBot="1" x14ac:dyDescent="0.25">
      <c r="A1091" s="309" t="s">
        <v>262</v>
      </c>
      <c r="B1091" s="310"/>
      <c r="C1091" s="310"/>
      <c r="D1091" s="310"/>
      <c r="E1091" s="310"/>
      <c r="F1091" s="310"/>
      <c r="G1091" s="311"/>
      <c r="H1091" s="42"/>
      <c r="I1091" s="22">
        <f>I1086*H1091/100</f>
        <v>0</v>
      </c>
    </row>
    <row r="1092" spans="1:9" ht="13.5" thickBot="1" x14ac:dyDescent="0.25">
      <c r="A1092" s="2"/>
      <c r="B1092" s="3"/>
      <c r="C1092" s="3"/>
      <c r="D1092" s="3"/>
      <c r="E1092" s="16"/>
      <c r="F1092" s="16"/>
      <c r="G1092" s="16"/>
      <c r="H1092" s="17" t="s">
        <v>247</v>
      </c>
      <c r="I1092" s="31">
        <f>SUM(I1089:I1091)</f>
        <v>0</v>
      </c>
    </row>
    <row r="1093" spans="1:9" ht="13.5" thickBot="1" x14ac:dyDescent="0.25">
      <c r="A1093" s="2"/>
      <c r="B1093" s="3"/>
      <c r="C1093" s="3"/>
      <c r="D1093" s="3"/>
      <c r="E1093" s="16"/>
      <c r="F1093" s="16"/>
      <c r="G1093" s="16"/>
      <c r="H1093" s="16"/>
      <c r="I1093" s="19"/>
    </row>
    <row r="1094" spans="1:9" ht="13.5" thickBot="1" x14ac:dyDescent="0.25">
      <c r="A1094" s="6"/>
      <c r="B1094" s="7"/>
      <c r="C1094" s="7"/>
      <c r="D1094" s="7"/>
      <c r="E1094" s="43"/>
      <c r="F1094" s="44"/>
      <c r="G1094" s="45"/>
      <c r="H1094" s="45" t="s">
        <v>263</v>
      </c>
      <c r="I1094" s="46">
        <f>I1086+I1092</f>
        <v>12341406.880000001</v>
      </c>
    </row>
    <row r="1095" spans="1:9" ht="13.5" thickBot="1" x14ac:dyDescent="0.25"/>
    <row r="1096" spans="1:9" x14ac:dyDescent="0.2">
      <c r="A1096" s="312" t="s">
        <v>236</v>
      </c>
      <c r="B1096" s="313"/>
      <c r="C1096" s="313"/>
      <c r="D1096" s="313"/>
      <c r="E1096" s="314"/>
      <c r="F1096" s="312" t="s">
        <v>237</v>
      </c>
      <c r="G1096" s="313"/>
      <c r="H1096" s="313"/>
      <c r="I1096" s="314"/>
    </row>
    <row r="1097" spans="1:9" x14ac:dyDescent="0.2">
      <c r="A1097" s="315"/>
      <c r="B1097" s="316"/>
      <c r="C1097" s="316"/>
      <c r="D1097" s="316"/>
      <c r="E1097" s="317"/>
      <c r="F1097" s="315"/>
      <c r="G1097" s="316"/>
      <c r="H1097" s="316"/>
      <c r="I1097" s="317"/>
    </row>
    <row r="1098" spans="1:9" ht="13.5" thickBot="1" x14ac:dyDescent="0.25">
      <c r="A1098" s="318"/>
      <c r="B1098" s="319"/>
      <c r="C1098" s="319"/>
      <c r="D1098" s="319"/>
      <c r="E1098" s="320"/>
      <c r="F1098" s="318"/>
      <c r="G1098" s="319"/>
      <c r="H1098" s="319"/>
      <c r="I1098" s="320"/>
    </row>
    <row r="1099" spans="1:9" x14ac:dyDescent="0.2">
      <c r="A1099" s="2" t="s">
        <v>238</v>
      </c>
      <c r="B1099" s="321" t="str">
        <f>Presupuesto!A5</f>
        <v>MEJORAMIENTO Y ADECUACIÓN PARA LA RECUPERACIÓN URBANÍSTICA DEL PARQUE PRINCIPAL DEL CORREGIMIENTO DE PUERTO CLAVER, ZONA URBANA DEL MUNICIPIO DE EL BAGRE-ANTIOQUIA</v>
      </c>
      <c r="C1099" s="321"/>
      <c r="D1099" s="321"/>
      <c r="E1099" s="321"/>
      <c r="F1099" s="321"/>
      <c r="G1099" s="321"/>
      <c r="H1099" s="321"/>
      <c r="I1099" s="322"/>
    </row>
    <row r="1100" spans="1:9" x14ac:dyDescent="0.2">
      <c r="A1100" s="2" t="s">
        <v>239</v>
      </c>
      <c r="B1100" s="323"/>
      <c r="C1100" s="323"/>
      <c r="D1100" s="323"/>
      <c r="E1100" s="323"/>
      <c r="F1100" s="323"/>
      <c r="G1100" s="323"/>
      <c r="H1100" s="323"/>
      <c r="I1100" s="324"/>
    </row>
    <row r="1101" spans="1:9" x14ac:dyDescent="0.2">
      <c r="A1101" s="2" t="s">
        <v>240</v>
      </c>
      <c r="B1101" s="323" t="e">
        <f>Presupuesto!#REF!</f>
        <v>#REF!</v>
      </c>
      <c r="C1101" s="323"/>
      <c r="D1101" s="323"/>
      <c r="E1101" s="323"/>
      <c r="F1101" s="323"/>
      <c r="G1101" s="323"/>
      <c r="H1101" s="323"/>
      <c r="I1101" s="324"/>
    </row>
    <row r="1102" spans="1:9" x14ac:dyDescent="0.2">
      <c r="A1102" s="2" t="e">
        <f>Presupuesto!#REF!</f>
        <v>#REF!</v>
      </c>
      <c r="B1102" s="323"/>
      <c r="C1102" s="323"/>
      <c r="D1102" s="323"/>
      <c r="E1102" s="323"/>
      <c r="F1102" s="323"/>
      <c r="G1102" s="323"/>
      <c r="H1102" s="323"/>
      <c r="I1102" s="324"/>
    </row>
    <row r="1103" spans="1:9" x14ac:dyDescent="0.2">
      <c r="A1103" s="2" t="s">
        <v>235</v>
      </c>
      <c r="B1103" s="3"/>
      <c r="C1103" s="3"/>
      <c r="D1103" s="3"/>
      <c r="E1103" s="3"/>
      <c r="F1103" s="3"/>
      <c r="G1103" s="3"/>
      <c r="H1103" s="4" t="s">
        <v>241</v>
      </c>
      <c r="I1103" s="5" t="e">
        <f>Presupuesto!#REF!</f>
        <v>#REF!</v>
      </c>
    </row>
    <row r="1104" spans="1:9" ht="13.5" thickBot="1" x14ac:dyDescent="0.25">
      <c r="A1104" s="6" t="s">
        <v>228</v>
      </c>
      <c r="B1104" s="7"/>
      <c r="C1104" s="7"/>
      <c r="D1104" s="7"/>
      <c r="E1104" s="7"/>
      <c r="F1104" s="7"/>
      <c r="G1104" s="7"/>
      <c r="H1104" s="7"/>
      <c r="I1104" s="8"/>
    </row>
    <row r="1105" spans="1:9" x14ac:dyDescent="0.2">
      <c r="A1105" s="303" t="s">
        <v>227</v>
      </c>
      <c r="B1105" s="304"/>
      <c r="C1105" s="304"/>
      <c r="D1105" s="304"/>
      <c r="E1105" s="305"/>
      <c r="F1105" s="9" t="s">
        <v>242</v>
      </c>
      <c r="G1105" s="10" t="s">
        <v>243</v>
      </c>
      <c r="H1105" s="10" t="s">
        <v>244</v>
      </c>
      <c r="I1105" s="11" t="s">
        <v>245</v>
      </c>
    </row>
    <row r="1106" spans="1:9" x14ac:dyDescent="0.2">
      <c r="A1106" s="306" t="s">
        <v>246</v>
      </c>
      <c r="B1106" s="307"/>
      <c r="C1106" s="307"/>
      <c r="D1106" s="307"/>
      <c r="E1106" s="308"/>
      <c r="F1106" s="12"/>
      <c r="G1106" s="14"/>
      <c r="H1106" s="15"/>
      <c r="I1106" s="13">
        <v>501.71999999973923</v>
      </c>
    </row>
    <row r="1107" spans="1:9" x14ac:dyDescent="0.2">
      <c r="A1107" s="306"/>
      <c r="B1107" s="307"/>
      <c r="C1107" s="307"/>
      <c r="D1107" s="307"/>
      <c r="E1107" s="308"/>
      <c r="F1107" s="12"/>
      <c r="G1107" s="14"/>
      <c r="H1107" s="15"/>
      <c r="I1107" s="13"/>
    </row>
    <row r="1108" spans="1:9" ht="13.5" thickBot="1" x14ac:dyDescent="0.25">
      <c r="A1108" s="306"/>
      <c r="B1108" s="307"/>
      <c r="C1108" s="307"/>
      <c r="D1108" s="307"/>
      <c r="E1108" s="308"/>
      <c r="F1108" s="12"/>
      <c r="G1108" s="14"/>
      <c r="H1108" s="15"/>
      <c r="I1108" s="13"/>
    </row>
    <row r="1109" spans="1:9" ht="13.5" thickBot="1" x14ac:dyDescent="0.25">
      <c r="A1109" s="2"/>
      <c r="B1109" s="3"/>
      <c r="C1109" s="3"/>
      <c r="D1109" s="3"/>
      <c r="E1109" s="3"/>
      <c r="F1109" s="3"/>
      <c r="G1109" s="16"/>
      <c r="H1109" s="17" t="s">
        <v>247</v>
      </c>
      <c r="I1109" s="18">
        <f>SUM(I1106:I1106)</f>
        <v>501.71999999973923</v>
      </c>
    </row>
    <row r="1110" spans="1:9" ht="13.5" thickBot="1" x14ac:dyDescent="0.25">
      <c r="A1110" s="2" t="s">
        <v>248</v>
      </c>
      <c r="B1110" s="3"/>
      <c r="C1110" s="3"/>
      <c r="D1110" s="3"/>
      <c r="E1110" s="3"/>
      <c r="F1110" s="3"/>
      <c r="G1110" s="16"/>
      <c r="H1110" s="16"/>
      <c r="I1110" s="19"/>
    </row>
    <row r="1111" spans="1:9" x14ac:dyDescent="0.2">
      <c r="A1111" s="303" t="s">
        <v>227</v>
      </c>
      <c r="B1111" s="304"/>
      <c r="C1111" s="304"/>
      <c r="D1111" s="304"/>
      <c r="E1111" s="305"/>
      <c r="F1111" s="9" t="s">
        <v>249</v>
      </c>
      <c r="G1111" s="20" t="s">
        <v>250</v>
      </c>
      <c r="H1111" s="20" t="s">
        <v>251</v>
      </c>
      <c r="I1111" s="11" t="s">
        <v>245</v>
      </c>
    </row>
    <row r="1112" spans="1:9" x14ac:dyDescent="0.2">
      <c r="A1112" s="306" t="s">
        <v>443</v>
      </c>
      <c r="B1112" s="307"/>
      <c r="C1112" s="307"/>
      <c r="D1112" s="307"/>
      <c r="E1112" s="308"/>
      <c r="F1112" s="21" t="s">
        <v>226</v>
      </c>
      <c r="G1112" s="14">
        <v>5200000</v>
      </c>
      <c r="H1112" s="14">
        <v>1</v>
      </c>
      <c r="I1112" s="22">
        <f>+H1112*G1112</f>
        <v>5200000</v>
      </c>
    </row>
    <row r="1113" spans="1:9" x14ac:dyDescent="0.2">
      <c r="A1113" s="47"/>
      <c r="B1113" s="24"/>
      <c r="C1113" s="24"/>
      <c r="D1113" s="24"/>
      <c r="E1113" s="25"/>
      <c r="F1113" s="21"/>
      <c r="G1113" s="14"/>
      <c r="H1113" s="14"/>
      <c r="I1113" s="22">
        <f>+H1113*G1113</f>
        <v>0</v>
      </c>
    </row>
    <row r="1114" spans="1:9" x14ac:dyDescent="0.2">
      <c r="A1114" s="47"/>
      <c r="B1114" s="24"/>
      <c r="C1114" s="24"/>
      <c r="D1114" s="24"/>
      <c r="E1114" s="25"/>
      <c r="F1114" s="21"/>
      <c r="G1114" s="14"/>
      <c r="H1114" s="14"/>
      <c r="I1114" s="22">
        <f>+H1114*G1114</f>
        <v>0</v>
      </c>
    </row>
    <row r="1115" spans="1:9" x14ac:dyDescent="0.2">
      <c r="A1115" s="306"/>
      <c r="B1115" s="307"/>
      <c r="C1115" s="307"/>
      <c r="D1115" s="307"/>
      <c r="E1115" s="308"/>
      <c r="F1115" s="21"/>
      <c r="G1115" s="14"/>
      <c r="H1115" s="14"/>
      <c r="I1115" s="22"/>
    </row>
    <row r="1116" spans="1:9" x14ac:dyDescent="0.2">
      <c r="A1116" s="306"/>
      <c r="B1116" s="307"/>
      <c r="C1116" s="307"/>
      <c r="D1116" s="307"/>
      <c r="E1116" s="308"/>
      <c r="F1116" s="21"/>
      <c r="G1116" s="14"/>
      <c r="H1116" s="14"/>
      <c r="I1116" s="22"/>
    </row>
    <row r="1117" spans="1:9" ht="13.5" thickBot="1" x14ac:dyDescent="0.25">
      <c r="A1117" s="2"/>
      <c r="B1117" s="3"/>
      <c r="C1117" s="3"/>
      <c r="D1117" s="3"/>
      <c r="E1117" s="3"/>
      <c r="F1117" s="3"/>
      <c r="G1117" s="16"/>
      <c r="H1117" s="17" t="s">
        <v>247</v>
      </c>
      <c r="I1117" s="26">
        <f>SUM(I1112:I1114)</f>
        <v>5200000</v>
      </c>
    </row>
    <row r="1118" spans="1:9" ht="13.5" thickBot="1" x14ac:dyDescent="0.25">
      <c r="A1118" s="2" t="s">
        <v>229</v>
      </c>
      <c r="B1118" s="3"/>
      <c r="C1118" s="3"/>
      <c r="D1118" s="3"/>
      <c r="E1118" s="3"/>
      <c r="F1118" s="3"/>
      <c r="G1118" s="3"/>
      <c r="H1118" s="3"/>
      <c r="I1118" s="19"/>
    </row>
    <row r="1119" spans="1:9" x14ac:dyDescent="0.2">
      <c r="A1119" s="303" t="s">
        <v>230</v>
      </c>
      <c r="B1119" s="304"/>
      <c r="C1119" s="304"/>
      <c r="D1119" s="305"/>
      <c r="E1119" s="27" t="s">
        <v>252</v>
      </c>
      <c r="F1119" s="10" t="s">
        <v>253</v>
      </c>
      <c r="G1119" s="10" t="s">
        <v>254</v>
      </c>
      <c r="H1119" s="10" t="s">
        <v>231</v>
      </c>
      <c r="I1119" s="11" t="s">
        <v>245</v>
      </c>
    </row>
    <row r="1120" spans="1:9" x14ac:dyDescent="0.2">
      <c r="A1120" s="306"/>
      <c r="B1120" s="307"/>
      <c r="C1120" s="307"/>
      <c r="D1120" s="308"/>
      <c r="E1120" s="28"/>
      <c r="F1120" s="28"/>
      <c r="G1120" s="28"/>
      <c r="H1120" s="28"/>
      <c r="I1120" s="22"/>
    </row>
    <row r="1121" spans="1:10" ht="13.5" thickBot="1" x14ac:dyDescent="0.25">
      <c r="A1121" s="325"/>
      <c r="B1121" s="326"/>
      <c r="C1121" s="326"/>
      <c r="D1121" s="327"/>
      <c r="E1121" s="29"/>
      <c r="F1121" s="29"/>
      <c r="G1121" s="29"/>
      <c r="H1121" s="29"/>
      <c r="I1121" s="30"/>
    </row>
    <row r="1122" spans="1:10" ht="13.5" thickBot="1" x14ac:dyDescent="0.25">
      <c r="A1122" s="2"/>
      <c r="B1122" s="3"/>
      <c r="C1122" s="3"/>
      <c r="D1122" s="3"/>
      <c r="E1122" s="3"/>
      <c r="F1122" s="3"/>
      <c r="G1122" s="3"/>
      <c r="H1122" s="17" t="s">
        <v>247</v>
      </c>
      <c r="I1122" s="31"/>
    </row>
    <row r="1123" spans="1:10" ht="13.5" thickBot="1" x14ac:dyDescent="0.25">
      <c r="A1123" s="2" t="s">
        <v>232</v>
      </c>
      <c r="B1123" s="3"/>
      <c r="C1123" s="3"/>
      <c r="D1123" s="3"/>
      <c r="E1123" s="3"/>
      <c r="F1123" s="3"/>
      <c r="G1123" s="3"/>
      <c r="H1123" s="3"/>
      <c r="I1123" s="19"/>
    </row>
    <row r="1124" spans="1:10" x14ac:dyDescent="0.2">
      <c r="A1124" s="303" t="s">
        <v>255</v>
      </c>
      <c r="B1124" s="304"/>
      <c r="C1124" s="304"/>
      <c r="D1124" s="304"/>
      <c r="E1124" s="10"/>
      <c r="F1124" s="328" t="s">
        <v>256</v>
      </c>
      <c r="G1124" s="329"/>
      <c r="H1124" s="32" t="s">
        <v>244</v>
      </c>
      <c r="I1124" s="33" t="s">
        <v>245</v>
      </c>
    </row>
    <row r="1125" spans="1:10" x14ac:dyDescent="0.2">
      <c r="A1125" s="301" t="str">
        <f>CUADRILLAS!B16</f>
        <v>CUADRILLA 3</v>
      </c>
      <c r="B1125" s="302"/>
      <c r="C1125" s="302"/>
      <c r="D1125" s="302"/>
      <c r="E1125" s="330"/>
      <c r="F1125" s="299">
        <f>CUADRILLAS!C16</f>
        <v>344000</v>
      </c>
      <c r="G1125" s="300"/>
      <c r="H1125" s="15">
        <v>1</v>
      </c>
      <c r="I1125" s="22">
        <f>F1125/H1125</f>
        <v>344000</v>
      </c>
    </row>
    <row r="1126" spans="1:10" ht="13.5" thickBot="1" x14ac:dyDescent="0.25">
      <c r="A1126" s="301"/>
      <c r="B1126" s="302"/>
      <c r="C1126" s="302"/>
      <c r="D1126" s="302"/>
      <c r="E1126" s="14"/>
      <c r="F1126" s="299"/>
      <c r="G1126" s="300"/>
      <c r="H1126" s="14"/>
      <c r="I1126" s="22"/>
    </row>
    <row r="1127" spans="1:10" ht="13.5" thickBot="1" x14ac:dyDescent="0.25">
      <c r="A1127" s="2"/>
      <c r="B1127" s="3"/>
      <c r="C1127" s="3"/>
      <c r="D1127" s="3"/>
      <c r="E1127" s="16"/>
      <c r="F1127" s="34"/>
      <c r="G1127" s="16"/>
      <c r="H1127" s="17" t="s">
        <v>247</v>
      </c>
      <c r="I1127" s="31">
        <f>SUM(I1125:I1126)</f>
        <v>344000</v>
      </c>
    </row>
    <row r="1128" spans="1:10" ht="13.5" thickBot="1" x14ac:dyDescent="0.25">
      <c r="A1128" s="2"/>
      <c r="B1128" s="3"/>
      <c r="C1128" s="3"/>
      <c r="D1128" s="3"/>
      <c r="E1128" s="16"/>
      <c r="F1128" s="35" t="s">
        <v>257</v>
      </c>
      <c r="G1128" s="3"/>
      <c r="H1128" s="36"/>
      <c r="I1128" s="31">
        <f>+I1127+I1122+I1117+I1109</f>
        <v>5544501.7199999997</v>
      </c>
    </row>
    <row r="1129" spans="1:10" ht="13.5" thickBot="1" x14ac:dyDescent="0.25">
      <c r="A1129" s="2" t="s">
        <v>233</v>
      </c>
      <c r="B1129" s="3"/>
      <c r="C1129" s="3"/>
      <c r="D1129" s="3"/>
      <c r="E1129" s="16"/>
      <c r="F1129" s="16"/>
      <c r="G1129" s="16"/>
      <c r="H1129" s="16"/>
      <c r="I1129" s="19"/>
      <c r="J1129" s="38"/>
    </row>
    <row r="1130" spans="1:10" x14ac:dyDescent="0.2">
      <c r="A1130" s="303" t="s">
        <v>227</v>
      </c>
      <c r="B1130" s="304"/>
      <c r="C1130" s="304"/>
      <c r="D1130" s="304"/>
      <c r="E1130" s="304"/>
      <c r="F1130" s="304"/>
      <c r="G1130" s="305"/>
      <c r="H1130" s="39" t="s">
        <v>258</v>
      </c>
      <c r="I1130" s="40" t="s">
        <v>259</v>
      </c>
    </row>
    <row r="1131" spans="1:10" x14ac:dyDescent="0.2">
      <c r="A1131" s="306" t="s">
        <v>260</v>
      </c>
      <c r="B1131" s="307"/>
      <c r="C1131" s="307"/>
      <c r="D1131" s="307"/>
      <c r="E1131" s="307"/>
      <c r="F1131" s="307"/>
      <c r="G1131" s="308"/>
      <c r="H1131" s="41"/>
      <c r="I1131" s="22">
        <f>I1128*H1131/100</f>
        <v>0</v>
      </c>
    </row>
    <row r="1132" spans="1:10" x14ac:dyDescent="0.2">
      <c r="A1132" s="306" t="s">
        <v>261</v>
      </c>
      <c r="B1132" s="307"/>
      <c r="C1132" s="307"/>
      <c r="D1132" s="307"/>
      <c r="E1132" s="307"/>
      <c r="F1132" s="307"/>
      <c r="G1132" s="308"/>
      <c r="H1132" s="41"/>
      <c r="I1132" s="22">
        <f>I1128*H1132/100</f>
        <v>0</v>
      </c>
    </row>
    <row r="1133" spans="1:10" ht="13.5" thickBot="1" x14ac:dyDescent="0.25">
      <c r="A1133" s="309" t="s">
        <v>262</v>
      </c>
      <c r="B1133" s="310"/>
      <c r="C1133" s="310"/>
      <c r="D1133" s="310"/>
      <c r="E1133" s="310"/>
      <c r="F1133" s="310"/>
      <c r="G1133" s="311"/>
      <c r="H1133" s="42"/>
      <c r="I1133" s="22">
        <f>I1128*H1133/100</f>
        <v>0</v>
      </c>
    </row>
    <row r="1134" spans="1:10" ht="13.5" thickBot="1" x14ac:dyDescent="0.25">
      <c r="A1134" s="2"/>
      <c r="B1134" s="3"/>
      <c r="C1134" s="3"/>
      <c r="D1134" s="3"/>
      <c r="E1134" s="16"/>
      <c r="F1134" s="16"/>
      <c r="G1134" s="16"/>
      <c r="H1134" s="17" t="s">
        <v>247</v>
      </c>
      <c r="I1134" s="31">
        <f>SUM(I1131:I1133)</f>
        <v>0</v>
      </c>
    </row>
    <row r="1135" spans="1:10" ht="13.5" thickBot="1" x14ac:dyDescent="0.25">
      <c r="A1135" s="2"/>
      <c r="B1135" s="3"/>
      <c r="C1135" s="3"/>
      <c r="D1135" s="3"/>
      <c r="E1135" s="16"/>
      <c r="F1135" s="16"/>
      <c r="G1135" s="16"/>
      <c r="H1135" s="16"/>
      <c r="I1135" s="19"/>
    </row>
    <row r="1136" spans="1:10" ht="13.5" thickBot="1" x14ac:dyDescent="0.25">
      <c r="A1136" s="6"/>
      <c r="B1136" s="7"/>
      <c r="C1136" s="7"/>
      <c r="D1136" s="7"/>
      <c r="E1136" s="43"/>
      <c r="F1136" s="44"/>
      <c r="G1136" s="45"/>
      <c r="H1136" s="45" t="s">
        <v>263</v>
      </c>
      <c r="I1136" s="46">
        <f>I1128+I1134</f>
        <v>5544501.7199999997</v>
      </c>
    </row>
    <row r="1137" spans="1:9" ht="13.5" thickBot="1" x14ac:dyDescent="0.25"/>
    <row r="1138" spans="1:9" x14ac:dyDescent="0.2">
      <c r="A1138" s="312" t="s">
        <v>236</v>
      </c>
      <c r="B1138" s="313"/>
      <c r="C1138" s="313"/>
      <c r="D1138" s="313"/>
      <c r="E1138" s="314"/>
      <c r="F1138" s="312" t="s">
        <v>237</v>
      </c>
      <c r="G1138" s="313"/>
      <c r="H1138" s="313"/>
      <c r="I1138" s="314"/>
    </row>
    <row r="1139" spans="1:9" x14ac:dyDescent="0.2">
      <c r="A1139" s="315"/>
      <c r="B1139" s="316"/>
      <c r="C1139" s="316"/>
      <c r="D1139" s="316"/>
      <c r="E1139" s="317"/>
      <c r="F1139" s="315"/>
      <c r="G1139" s="316"/>
      <c r="H1139" s="316"/>
      <c r="I1139" s="317"/>
    </row>
    <row r="1140" spans="1:9" ht="13.5" thickBot="1" x14ac:dyDescent="0.25">
      <c r="A1140" s="318"/>
      <c r="B1140" s="319"/>
      <c r="C1140" s="319"/>
      <c r="D1140" s="319"/>
      <c r="E1140" s="320"/>
      <c r="F1140" s="318"/>
      <c r="G1140" s="319"/>
      <c r="H1140" s="319"/>
      <c r="I1140" s="320"/>
    </row>
    <row r="1141" spans="1:9" x14ac:dyDescent="0.2">
      <c r="A1141" s="2" t="s">
        <v>238</v>
      </c>
      <c r="B1141" s="321" t="str">
        <f>Presupuesto!A5</f>
        <v>MEJORAMIENTO Y ADECUACIÓN PARA LA RECUPERACIÓN URBANÍSTICA DEL PARQUE PRINCIPAL DEL CORREGIMIENTO DE PUERTO CLAVER, ZONA URBANA DEL MUNICIPIO DE EL BAGRE-ANTIOQUIA</v>
      </c>
      <c r="C1141" s="321"/>
      <c r="D1141" s="321"/>
      <c r="E1141" s="321"/>
      <c r="F1141" s="321"/>
      <c r="G1141" s="321"/>
      <c r="H1141" s="321"/>
      <c r="I1141" s="322"/>
    </row>
    <row r="1142" spans="1:9" x14ac:dyDescent="0.2">
      <c r="A1142" s="2" t="s">
        <v>239</v>
      </c>
      <c r="B1142" s="323"/>
      <c r="C1142" s="323"/>
      <c r="D1142" s="323"/>
      <c r="E1142" s="323"/>
      <c r="F1142" s="323"/>
      <c r="G1142" s="323"/>
      <c r="H1142" s="323"/>
      <c r="I1142" s="324"/>
    </row>
    <row r="1143" spans="1:9" x14ac:dyDescent="0.2">
      <c r="A1143" s="2" t="s">
        <v>240</v>
      </c>
      <c r="B1143" s="323" t="e">
        <f>Presupuesto!#REF!</f>
        <v>#REF!</v>
      </c>
      <c r="C1143" s="323"/>
      <c r="D1143" s="323"/>
      <c r="E1143" s="323"/>
      <c r="F1143" s="323"/>
      <c r="G1143" s="323"/>
      <c r="H1143" s="323"/>
      <c r="I1143" s="324"/>
    </row>
    <row r="1144" spans="1:9" x14ac:dyDescent="0.2">
      <c r="A1144" s="2" t="e">
        <f>Presupuesto!#REF!</f>
        <v>#REF!</v>
      </c>
      <c r="B1144" s="323"/>
      <c r="C1144" s="323"/>
      <c r="D1144" s="323"/>
      <c r="E1144" s="323"/>
      <c r="F1144" s="323"/>
      <c r="G1144" s="323"/>
      <c r="H1144" s="323"/>
      <c r="I1144" s="324"/>
    </row>
    <row r="1145" spans="1:9" x14ac:dyDescent="0.2">
      <c r="A1145" s="2" t="s">
        <v>235</v>
      </c>
      <c r="B1145" s="3"/>
      <c r="C1145" s="3"/>
      <c r="D1145" s="3"/>
      <c r="E1145" s="3"/>
      <c r="F1145" s="3"/>
      <c r="G1145" s="3"/>
      <c r="H1145" s="4" t="s">
        <v>241</v>
      </c>
      <c r="I1145" s="5" t="e">
        <f>Presupuesto!#REF!</f>
        <v>#REF!</v>
      </c>
    </row>
    <row r="1146" spans="1:9" ht="13.5" thickBot="1" x14ac:dyDescent="0.25">
      <c r="A1146" s="6" t="s">
        <v>228</v>
      </c>
      <c r="B1146" s="7"/>
      <c r="C1146" s="7"/>
      <c r="D1146" s="7"/>
      <c r="E1146" s="7"/>
      <c r="F1146" s="7"/>
      <c r="G1146" s="7"/>
      <c r="H1146" s="7"/>
      <c r="I1146" s="8"/>
    </row>
    <row r="1147" spans="1:9" x14ac:dyDescent="0.2">
      <c r="A1147" s="303" t="s">
        <v>227</v>
      </c>
      <c r="B1147" s="304"/>
      <c r="C1147" s="304"/>
      <c r="D1147" s="304"/>
      <c r="E1147" s="305"/>
      <c r="F1147" s="9" t="s">
        <v>242</v>
      </c>
      <c r="G1147" s="10" t="s">
        <v>243</v>
      </c>
      <c r="H1147" s="10" t="s">
        <v>244</v>
      </c>
      <c r="I1147" s="11" t="s">
        <v>245</v>
      </c>
    </row>
    <row r="1148" spans="1:9" x14ac:dyDescent="0.2">
      <c r="A1148" s="306" t="s">
        <v>246</v>
      </c>
      <c r="B1148" s="307"/>
      <c r="C1148" s="307"/>
      <c r="D1148" s="307"/>
      <c r="E1148" s="308"/>
      <c r="F1148" s="12"/>
      <c r="G1148" s="14"/>
      <c r="H1148" s="15"/>
      <c r="I1148" s="13">
        <v>833.61999999999534</v>
      </c>
    </row>
    <row r="1149" spans="1:9" x14ac:dyDescent="0.2">
      <c r="A1149" s="306"/>
      <c r="B1149" s="307"/>
      <c r="C1149" s="307"/>
      <c r="D1149" s="307"/>
      <c r="E1149" s="308"/>
      <c r="F1149" s="12"/>
      <c r="G1149" s="14"/>
      <c r="H1149" s="15"/>
      <c r="I1149" s="13"/>
    </row>
    <row r="1150" spans="1:9" ht="13.5" thickBot="1" x14ac:dyDescent="0.25">
      <c r="A1150" s="306"/>
      <c r="B1150" s="307"/>
      <c r="C1150" s="307"/>
      <c r="D1150" s="307"/>
      <c r="E1150" s="308"/>
      <c r="F1150" s="12"/>
      <c r="G1150" s="14"/>
      <c r="H1150" s="15"/>
      <c r="I1150" s="13"/>
    </row>
    <row r="1151" spans="1:9" ht="13.5" thickBot="1" x14ac:dyDescent="0.25">
      <c r="A1151" s="2"/>
      <c r="B1151" s="3"/>
      <c r="C1151" s="3"/>
      <c r="D1151" s="3"/>
      <c r="E1151" s="3"/>
      <c r="F1151" s="3"/>
      <c r="G1151" s="16"/>
      <c r="H1151" s="17" t="s">
        <v>247</v>
      </c>
      <c r="I1151" s="18">
        <f>SUM(I1148:I1148)</f>
        <v>833.61999999999534</v>
      </c>
    </row>
    <row r="1152" spans="1:9" ht="13.5" thickBot="1" x14ac:dyDescent="0.25">
      <c r="A1152" s="2" t="s">
        <v>248</v>
      </c>
      <c r="B1152" s="3"/>
      <c r="C1152" s="3"/>
      <c r="D1152" s="3"/>
      <c r="E1152" s="3"/>
      <c r="F1152" s="3"/>
      <c r="G1152" s="16"/>
      <c r="H1152" s="16"/>
      <c r="I1152" s="19"/>
    </row>
    <row r="1153" spans="1:9" x14ac:dyDescent="0.2">
      <c r="A1153" s="303" t="s">
        <v>227</v>
      </c>
      <c r="B1153" s="304"/>
      <c r="C1153" s="304"/>
      <c r="D1153" s="304"/>
      <c r="E1153" s="305"/>
      <c r="F1153" s="9" t="s">
        <v>249</v>
      </c>
      <c r="G1153" s="20" t="s">
        <v>250</v>
      </c>
      <c r="H1153" s="20" t="s">
        <v>251</v>
      </c>
      <c r="I1153" s="11" t="s">
        <v>245</v>
      </c>
    </row>
    <row r="1154" spans="1:9" x14ac:dyDescent="0.2">
      <c r="A1154" s="306" t="s">
        <v>410</v>
      </c>
      <c r="B1154" s="307"/>
      <c r="C1154" s="307"/>
      <c r="D1154" s="307"/>
      <c r="E1154" s="308"/>
      <c r="F1154" s="21" t="s">
        <v>226</v>
      </c>
      <c r="G1154" s="14">
        <v>845000</v>
      </c>
      <c r="H1154" s="14">
        <v>1</v>
      </c>
      <c r="I1154" s="22">
        <f>+H1154*G1154</f>
        <v>845000</v>
      </c>
    </row>
    <row r="1155" spans="1:9" x14ac:dyDescent="0.2">
      <c r="A1155" s="47"/>
      <c r="B1155" s="24"/>
      <c r="C1155" s="24"/>
      <c r="D1155" s="24"/>
      <c r="E1155" s="25"/>
      <c r="F1155" s="21"/>
      <c r="G1155" s="14"/>
      <c r="H1155" s="14"/>
      <c r="I1155" s="22">
        <f t="shared" ref="I1155:I1156" si="5">+H1155*G1155</f>
        <v>0</v>
      </c>
    </row>
    <row r="1156" spans="1:9" x14ac:dyDescent="0.2">
      <c r="A1156" s="47"/>
      <c r="B1156" s="24"/>
      <c r="C1156" s="24"/>
      <c r="D1156" s="24"/>
      <c r="E1156" s="25"/>
      <c r="F1156" s="21"/>
      <c r="G1156" s="14"/>
      <c r="H1156" s="14"/>
      <c r="I1156" s="22">
        <f t="shared" si="5"/>
        <v>0</v>
      </c>
    </row>
    <row r="1157" spans="1:9" x14ac:dyDescent="0.2">
      <c r="A1157" s="306"/>
      <c r="B1157" s="307"/>
      <c r="C1157" s="307"/>
      <c r="D1157" s="307"/>
      <c r="E1157" s="308"/>
      <c r="F1157" s="21"/>
      <c r="G1157" s="14"/>
      <c r="H1157" s="14"/>
      <c r="I1157" s="22"/>
    </row>
    <row r="1158" spans="1:9" x14ac:dyDescent="0.2">
      <c r="A1158" s="306"/>
      <c r="B1158" s="307"/>
      <c r="C1158" s="307"/>
      <c r="D1158" s="307"/>
      <c r="E1158" s="308"/>
      <c r="F1158" s="21"/>
      <c r="G1158" s="14"/>
      <c r="H1158" s="14"/>
      <c r="I1158" s="22"/>
    </row>
    <row r="1159" spans="1:9" ht="13.5" thickBot="1" x14ac:dyDescent="0.25">
      <c r="A1159" s="2"/>
      <c r="B1159" s="3"/>
      <c r="C1159" s="3"/>
      <c r="D1159" s="3"/>
      <c r="E1159" s="3"/>
      <c r="F1159" s="3"/>
      <c r="G1159" s="16"/>
      <c r="H1159" s="17" t="s">
        <v>247</v>
      </c>
      <c r="I1159" s="26">
        <f>SUM(I1154:I1154)</f>
        <v>845000</v>
      </c>
    </row>
    <row r="1160" spans="1:9" ht="13.5" thickBot="1" x14ac:dyDescent="0.25">
      <c r="A1160" s="2" t="s">
        <v>229</v>
      </c>
      <c r="B1160" s="3"/>
      <c r="C1160" s="3"/>
      <c r="D1160" s="3"/>
      <c r="E1160" s="3"/>
      <c r="F1160" s="3"/>
      <c r="G1160" s="3"/>
      <c r="H1160" s="3"/>
      <c r="I1160" s="19"/>
    </row>
    <row r="1161" spans="1:9" x14ac:dyDescent="0.2">
      <c r="A1161" s="303" t="s">
        <v>230</v>
      </c>
      <c r="B1161" s="304"/>
      <c r="C1161" s="304"/>
      <c r="D1161" s="305"/>
      <c r="E1161" s="27" t="s">
        <v>252</v>
      </c>
      <c r="F1161" s="10" t="s">
        <v>253</v>
      </c>
      <c r="G1161" s="10" t="s">
        <v>254</v>
      </c>
      <c r="H1161" s="10" t="s">
        <v>231</v>
      </c>
      <c r="I1161" s="11" t="s">
        <v>245</v>
      </c>
    </row>
    <row r="1162" spans="1:9" x14ac:dyDescent="0.2">
      <c r="A1162" s="306"/>
      <c r="B1162" s="307"/>
      <c r="C1162" s="307"/>
      <c r="D1162" s="308"/>
      <c r="E1162" s="28"/>
      <c r="F1162" s="28"/>
      <c r="G1162" s="28"/>
      <c r="H1162" s="28"/>
      <c r="I1162" s="22"/>
    </row>
    <row r="1163" spans="1:9" ht="13.5" thickBot="1" x14ac:dyDescent="0.25">
      <c r="A1163" s="325"/>
      <c r="B1163" s="326"/>
      <c r="C1163" s="326"/>
      <c r="D1163" s="327"/>
      <c r="E1163" s="29"/>
      <c r="F1163" s="29"/>
      <c r="G1163" s="29"/>
      <c r="H1163" s="29"/>
      <c r="I1163" s="30"/>
    </row>
    <row r="1164" spans="1:9" ht="13.5" thickBot="1" x14ac:dyDescent="0.25">
      <c r="A1164" s="2"/>
      <c r="B1164" s="3"/>
      <c r="C1164" s="3"/>
      <c r="D1164" s="3"/>
      <c r="E1164" s="3"/>
      <c r="F1164" s="3"/>
      <c r="G1164" s="3"/>
      <c r="H1164" s="17" t="s">
        <v>247</v>
      </c>
      <c r="I1164" s="31"/>
    </row>
    <row r="1165" spans="1:9" ht="13.5" thickBot="1" x14ac:dyDescent="0.25">
      <c r="A1165" s="2" t="s">
        <v>232</v>
      </c>
      <c r="B1165" s="3"/>
      <c r="C1165" s="3"/>
      <c r="D1165" s="3"/>
      <c r="E1165" s="3"/>
      <c r="F1165" s="3"/>
      <c r="G1165" s="3"/>
      <c r="H1165" s="3"/>
      <c r="I1165" s="19"/>
    </row>
    <row r="1166" spans="1:9" x14ac:dyDescent="0.2">
      <c r="A1166" s="303" t="s">
        <v>255</v>
      </c>
      <c r="B1166" s="304"/>
      <c r="C1166" s="304"/>
      <c r="D1166" s="304"/>
      <c r="E1166" s="10"/>
      <c r="F1166" s="328" t="s">
        <v>256</v>
      </c>
      <c r="G1166" s="329"/>
      <c r="H1166" s="32" t="s">
        <v>244</v>
      </c>
      <c r="I1166" s="33" t="s">
        <v>245</v>
      </c>
    </row>
    <row r="1167" spans="1:9" x14ac:dyDescent="0.2">
      <c r="A1167" s="301" t="str">
        <f>CUADRILLAS!B15</f>
        <v>CUADRILLA 2</v>
      </c>
      <c r="B1167" s="302"/>
      <c r="C1167" s="302"/>
      <c r="D1167" s="302"/>
      <c r="E1167" s="330"/>
      <c r="F1167" s="299">
        <f>CUADRILLAS!C15</f>
        <v>275200</v>
      </c>
      <c r="G1167" s="300"/>
      <c r="H1167" s="15">
        <v>4</v>
      </c>
      <c r="I1167" s="22">
        <f>F1167/H1167</f>
        <v>68800</v>
      </c>
    </row>
    <row r="1168" spans="1:9" ht="13.5" thickBot="1" x14ac:dyDescent="0.25">
      <c r="A1168" s="301"/>
      <c r="B1168" s="302"/>
      <c r="C1168" s="302"/>
      <c r="D1168" s="302"/>
      <c r="E1168" s="14"/>
      <c r="F1168" s="299"/>
      <c r="G1168" s="300"/>
      <c r="H1168" s="14"/>
      <c r="I1168" s="22"/>
    </row>
    <row r="1169" spans="1:9" ht="13.5" thickBot="1" x14ac:dyDescent="0.25">
      <c r="A1169" s="2"/>
      <c r="B1169" s="3"/>
      <c r="C1169" s="3"/>
      <c r="D1169" s="3"/>
      <c r="E1169" s="16"/>
      <c r="F1169" s="34"/>
      <c r="G1169" s="16"/>
      <c r="H1169" s="17" t="s">
        <v>247</v>
      </c>
      <c r="I1169" s="31">
        <f>SUM(I1167:I1168)</f>
        <v>68800</v>
      </c>
    </row>
    <row r="1170" spans="1:9" ht="13.5" thickBot="1" x14ac:dyDescent="0.25">
      <c r="A1170" s="2"/>
      <c r="B1170" s="3"/>
      <c r="C1170" s="3"/>
      <c r="D1170" s="3"/>
      <c r="E1170" s="16"/>
      <c r="F1170" s="35" t="s">
        <v>257</v>
      </c>
      <c r="G1170" s="3"/>
      <c r="H1170" s="36"/>
      <c r="I1170" s="31">
        <f>+I1169+I1164+I1159+I1151</f>
        <v>914633.62</v>
      </c>
    </row>
    <row r="1171" spans="1:9" ht="13.5" thickBot="1" x14ac:dyDescent="0.25">
      <c r="A1171" s="2" t="s">
        <v>233</v>
      </c>
      <c r="B1171" s="3"/>
      <c r="C1171" s="3"/>
      <c r="D1171" s="3"/>
      <c r="E1171" s="16"/>
      <c r="F1171" s="16"/>
      <c r="G1171" s="16"/>
      <c r="H1171" s="16"/>
      <c r="I1171" s="19"/>
    </row>
    <row r="1172" spans="1:9" x14ac:dyDescent="0.2">
      <c r="A1172" s="303" t="s">
        <v>227</v>
      </c>
      <c r="B1172" s="304"/>
      <c r="C1172" s="304"/>
      <c r="D1172" s="304"/>
      <c r="E1172" s="304"/>
      <c r="F1172" s="304"/>
      <c r="G1172" s="305"/>
      <c r="H1172" s="39" t="s">
        <v>258</v>
      </c>
      <c r="I1172" s="40" t="s">
        <v>259</v>
      </c>
    </row>
    <row r="1173" spans="1:9" x14ac:dyDescent="0.2">
      <c r="A1173" s="306" t="s">
        <v>260</v>
      </c>
      <c r="B1173" s="307"/>
      <c r="C1173" s="307"/>
      <c r="D1173" s="307"/>
      <c r="E1173" s="307"/>
      <c r="F1173" s="307"/>
      <c r="G1173" s="308"/>
      <c r="H1173" s="41"/>
      <c r="I1173" s="22">
        <f>I1170*H1173/100</f>
        <v>0</v>
      </c>
    </row>
    <row r="1174" spans="1:9" x14ac:dyDescent="0.2">
      <c r="A1174" s="306" t="s">
        <v>261</v>
      </c>
      <c r="B1174" s="307"/>
      <c r="C1174" s="307"/>
      <c r="D1174" s="307"/>
      <c r="E1174" s="307"/>
      <c r="F1174" s="307"/>
      <c r="G1174" s="308"/>
      <c r="H1174" s="41"/>
      <c r="I1174" s="22">
        <f>I1170*H1174/100</f>
        <v>0</v>
      </c>
    </row>
    <row r="1175" spans="1:9" ht="13.5" thickBot="1" x14ac:dyDescent="0.25">
      <c r="A1175" s="309" t="s">
        <v>262</v>
      </c>
      <c r="B1175" s="310"/>
      <c r="C1175" s="310"/>
      <c r="D1175" s="310"/>
      <c r="E1175" s="310"/>
      <c r="F1175" s="310"/>
      <c r="G1175" s="311"/>
      <c r="H1175" s="42"/>
      <c r="I1175" s="22">
        <f>I1170*H1175/100</f>
        <v>0</v>
      </c>
    </row>
    <row r="1176" spans="1:9" ht="13.5" thickBot="1" x14ac:dyDescent="0.25">
      <c r="A1176" s="2"/>
      <c r="B1176" s="3"/>
      <c r="C1176" s="3"/>
      <c r="D1176" s="3"/>
      <c r="E1176" s="16"/>
      <c r="F1176" s="16"/>
      <c r="G1176" s="16"/>
      <c r="H1176" s="17" t="s">
        <v>247</v>
      </c>
      <c r="I1176" s="31">
        <f>SUM(I1173:I1175)</f>
        <v>0</v>
      </c>
    </row>
    <row r="1177" spans="1:9" ht="13.5" thickBot="1" x14ac:dyDescent="0.25">
      <c r="A1177" s="2"/>
      <c r="B1177" s="3"/>
      <c r="C1177" s="3"/>
      <c r="D1177" s="3"/>
      <c r="E1177" s="16"/>
      <c r="F1177" s="16"/>
      <c r="G1177" s="16"/>
      <c r="H1177" s="16"/>
      <c r="I1177" s="19"/>
    </row>
    <row r="1178" spans="1:9" ht="13.5" thickBot="1" x14ac:dyDescent="0.25">
      <c r="A1178" s="6"/>
      <c r="B1178" s="7"/>
      <c r="C1178" s="7"/>
      <c r="D1178" s="7"/>
      <c r="E1178" s="43"/>
      <c r="F1178" s="44"/>
      <c r="G1178" s="45"/>
      <c r="H1178" s="45" t="s">
        <v>263</v>
      </c>
      <c r="I1178" s="46">
        <f>I1170+I1176</f>
        <v>914633.62</v>
      </c>
    </row>
    <row r="1179" spans="1:9" ht="13.5" thickBot="1" x14ac:dyDescent="0.25"/>
    <row r="1180" spans="1:9" x14ac:dyDescent="0.2">
      <c r="A1180" s="312" t="s">
        <v>236</v>
      </c>
      <c r="B1180" s="313"/>
      <c r="C1180" s="313"/>
      <c r="D1180" s="313"/>
      <c r="E1180" s="314"/>
      <c r="F1180" s="312" t="s">
        <v>237</v>
      </c>
      <c r="G1180" s="313"/>
      <c r="H1180" s="313"/>
      <c r="I1180" s="314"/>
    </row>
    <row r="1181" spans="1:9" x14ac:dyDescent="0.2">
      <c r="A1181" s="315"/>
      <c r="B1181" s="316"/>
      <c r="C1181" s="316"/>
      <c r="D1181" s="316"/>
      <c r="E1181" s="317"/>
      <c r="F1181" s="315"/>
      <c r="G1181" s="316"/>
      <c r="H1181" s="316"/>
      <c r="I1181" s="317"/>
    </row>
    <row r="1182" spans="1:9" ht="13.5" thickBot="1" x14ac:dyDescent="0.25">
      <c r="A1182" s="318"/>
      <c r="B1182" s="319"/>
      <c r="C1182" s="319"/>
      <c r="D1182" s="319"/>
      <c r="E1182" s="320"/>
      <c r="F1182" s="318"/>
      <c r="G1182" s="319"/>
      <c r="H1182" s="319"/>
      <c r="I1182" s="320"/>
    </row>
    <row r="1183" spans="1:9" x14ac:dyDescent="0.2">
      <c r="A1183" s="2" t="s">
        <v>238</v>
      </c>
      <c r="B1183" s="321" t="str">
        <f>Presupuesto!A5</f>
        <v>MEJORAMIENTO Y ADECUACIÓN PARA LA RECUPERACIÓN URBANÍSTICA DEL PARQUE PRINCIPAL DEL CORREGIMIENTO DE PUERTO CLAVER, ZONA URBANA DEL MUNICIPIO DE EL BAGRE-ANTIOQUIA</v>
      </c>
      <c r="C1183" s="321"/>
      <c r="D1183" s="321"/>
      <c r="E1183" s="321"/>
      <c r="F1183" s="321"/>
      <c r="G1183" s="321"/>
      <c r="H1183" s="321"/>
      <c r="I1183" s="322"/>
    </row>
    <row r="1184" spans="1:9" x14ac:dyDescent="0.2">
      <c r="A1184" s="2" t="s">
        <v>239</v>
      </c>
      <c r="B1184" s="323"/>
      <c r="C1184" s="323"/>
      <c r="D1184" s="323"/>
      <c r="E1184" s="323"/>
      <c r="F1184" s="323"/>
      <c r="G1184" s="323"/>
      <c r="H1184" s="323"/>
      <c r="I1184" s="324"/>
    </row>
    <row r="1185" spans="1:9" x14ac:dyDescent="0.2">
      <c r="A1185" s="2" t="s">
        <v>240</v>
      </c>
      <c r="B1185" s="323" t="e">
        <f>Presupuesto!#REF!</f>
        <v>#REF!</v>
      </c>
      <c r="C1185" s="323"/>
      <c r="D1185" s="323"/>
      <c r="E1185" s="323"/>
      <c r="F1185" s="323"/>
      <c r="G1185" s="323"/>
      <c r="H1185" s="323"/>
      <c r="I1185" s="324"/>
    </row>
    <row r="1186" spans="1:9" x14ac:dyDescent="0.2">
      <c r="A1186" s="2" t="e">
        <f>Presupuesto!#REF!</f>
        <v>#REF!</v>
      </c>
      <c r="B1186" s="323"/>
      <c r="C1186" s="323"/>
      <c r="D1186" s="323"/>
      <c r="E1186" s="323"/>
      <c r="F1186" s="323"/>
      <c r="G1186" s="323"/>
      <c r="H1186" s="323"/>
      <c r="I1186" s="324"/>
    </row>
    <row r="1187" spans="1:9" x14ac:dyDescent="0.2">
      <c r="A1187" s="2" t="s">
        <v>235</v>
      </c>
      <c r="B1187" s="3"/>
      <c r="C1187" s="3"/>
      <c r="D1187" s="3"/>
      <c r="E1187" s="3"/>
      <c r="F1187" s="3"/>
      <c r="G1187" s="3"/>
      <c r="H1187" s="4" t="s">
        <v>241</v>
      </c>
      <c r="I1187" s="5" t="e">
        <f>Presupuesto!#REF!</f>
        <v>#REF!</v>
      </c>
    </row>
    <row r="1188" spans="1:9" ht="13.5" thickBot="1" x14ac:dyDescent="0.25">
      <c r="A1188" s="6" t="s">
        <v>228</v>
      </c>
      <c r="B1188" s="7"/>
      <c r="C1188" s="7"/>
      <c r="D1188" s="7"/>
      <c r="E1188" s="7"/>
      <c r="F1188" s="7"/>
      <c r="G1188" s="7"/>
      <c r="H1188" s="7"/>
      <c r="I1188" s="8"/>
    </row>
    <row r="1189" spans="1:9" x14ac:dyDescent="0.2">
      <c r="A1189" s="303" t="s">
        <v>227</v>
      </c>
      <c r="B1189" s="304"/>
      <c r="C1189" s="304"/>
      <c r="D1189" s="304"/>
      <c r="E1189" s="305"/>
      <c r="F1189" s="9" t="s">
        <v>242</v>
      </c>
      <c r="G1189" s="10" t="s">
        <v>243</v>
      </c>
      <c r="H1189" s="10" t="s">
        <v>244</v>
      </c>
      <c r="I1189" s="11" t="s">
        <v>245</v>
      </c>
    </row>
    <row r="1190" spans="1:9" x14ac:dyDescent="0.2">
      <c r="A1190" s="306" t="s">
        <v>246</v>
      </c>
      <c r="B1190" s="307"/>
      <c r="C1190" s="307"/>
      <c r="D1190" s="307"/>
      <c r="E1190" s="308"/>
      <c r="F1190" s="12"/>
      <c r="G1190" s="14"/>
      <c r="H1190" s="15"/>
      <c r="I1190" s="13"/>
    </row>
    <row r="1191" spans="1:9" x14ac:dyDescent="0.2">
      <c r="A1191" s="306"/>
      <c r="B1191" s="307"/>
      <c r="C1191" s="307"/>
      <c r="D1191" s="307"/>
      <c r="E1191" s="308"/>
      <c r="F1191" s="12"/>
      <c r="G1191" s="14"/>
      <c r="H1191" s="15"/>
      <c r="I1191" s="13"/>
    </row>
    <row r="1192" spans="1:9" ht="13.5" thickBot="1" x14ac:dyDescent="0.25">
      <c r="A1192" s="306"/>
      <c r="B1192" s="307"/>
      <c r="C1192" s="307"/>
      <c r="D1192" s="307"/>
      <c r="E1192" s="308"/>
      <c r="F1192" s="12"/>
      <c r="G1192" s="14"/>
      <c r="H1192" s="15"/>
      <c r="I1192" s="13"/>
    </row>
    <row r="1193" spans="1:9" ht="13.5" thickBot="1" x14ac:dyDescent="0.25">
      <c r="A1193" s="2"/>
      <c r="B1193" s="3"/>
      <c r="C1193" s="3"/>
      <c r="D1193" s="3"/>
      <c r="E1193" s="3"/>
      <c r="F1193" s="3"/>
      <c r="G1193" s="16"/>
      <c r="H1193" s="17" t="s">
        <v>247</v>
      </c>
      <c r="I1193" s="18">
        <f>SUM(I1190:I1190)</f>
        <v>0</v>
      </c>
    </row>
    <row r="1194" spans="1:9" ht="13.5" thickBot="1" x14ac:dyDescent="0.25">
      <c r="A1194" s="2" t="s">
        <v>248</v>
      </c>
      <c r="B1194" s="3"/>
      <c r="C1194" s="3"/>
      <c r="D1194" s="3"/>
      <c r="E1194" s="3"/>
      <c r="F1194" s="3"/>
      <c r="G1194" s="16"/>
      <c r="H1194" s="16"/>
      <c r="I1194" s="19"/>
    </row>
    <row r="1195" spans="1:9" x14ac:dyDescent="0.2">
      <c r="A1195" s="303" t="s">
        <v>227</v>
      </c>
      <c r="B1195" s="304"/>
      <c r="C1195" s="304"/>
      <c r="D1195" s="304"/>
      <c r="E1195" s="305"/>
      <c r="F1195" s="9" t="s">
        <v>249</v>
      </c>
      <c r="G1195" s="20" t="s">
        <v>250</v>
      </c>
      <c r="H1195" s="20" t="s">
        <v>251</v>
      </c>
      <c r="I1195" s="11" t="s">
        <v>245</v>
      </c>
    </row>
    <row r="1196" spans="1:9" x14ac:dyDescent="0.2">
      <c r="A1196" s="306" t="s">
        <v>415</v>
      </c>
      <c r="B1196" s="307"/>
      <c r="C1196" s="307"/>
      <c r="D1196" s="307"/>
      <c r="E1196" s="308"/>
      <c r="F1196" s="21" t="s">
        <v>226</v>
      </c>
      <c r="G1196" s="49">
        <v>2650000</v>
      </c>
      <c r="H1196" s="14">
        <v>1</v>
      </c>
      <c r="I1196" s="22">
        <f>+H1196*G1196</f>
        <v>2650000</v>
      </c>
    </row>
    <row r="1197" spans="1:9" x14ac:dyDescent="0.2">
      <c r="A1197" s="47"/>
      <c r="B1197" s="24"/>
      <c r="C1197" s="24"/>
      <c r="D1197" s="24"/>
      <c r="E1197" s="25"/>
      <c r="F1197" s="21"/>
      <c r="G1197" s="14"/>
      <c r="H1197" s="14"/>
      <c r="I1197" s="22">
        <f>+H1197*G1197</f>
        <v>0</v>
      </c>
    </row>
    <row r="1198" spans="1:9" x14ac:dyDescent="0.2">
      <c r="A1198" s="47"/>
      <c r="B1198" s="24"/>
      <c r="C1198" s="24"/>
      <c r="D1198" s="24"/>
      <c r="E1198" s="25"/>
      <c r="F1198" s="21"/>
      <c r="G1198" s="14"/>
      <c r="H1198" s="14"/>
      <c r="I1198" s="22">
        <f>+H1198*G1198</f>
        <v>0</v>
      </c>
    </row>
    <row r="1199" spans="1:9" x14ac:dyDescent="0.2">
      <c r="A1199" s="306"/>
      <c r="B1199" s="307"/>
      <c r="C1199" s="307"/>
      <c r="D1199" s="307"/>
      <c r="E1199" s="308"/>
      <c r="F1199" s="21"/>
      <c r="G1199" s="14"/>
      <c r="H1199" s="14"/>
      <c r="I1199" s="22"/>
    </row>
    <row r="1200" spans="1:9" x14ac:dyDescent="0.2">
      <c r="A1200" s="306"/>
      <c r="B1200" s="307"/>
      <c r="C1200" s="307"/>
      <c r="D1200" s="307"/>
      <c r="E1200" s="308"/>
      <c r="F1200" s="21"/>
      <c r="G1200" s="14"/>
      <c r="H1200" s="14"/>
      <c r="I1200" s="22"/>
    </row>
    <row r="1201" spans="1:9" ht="13.5" thickBot="1" x14ac:dyDescent="0.25">
      <c r="A1201" s="2"/>
      <c r="B1201" s="3"/>
      <c r="C1201" s="3"/>
      <c r="D1201" s="3"/>
      <c r="E1201" s="3"/>
      <c r="F1201" s="3"/>
      <c r="G1201" s="16"/>
      <c r="H1201" s="17" t="s">
        <v>247</v>
      </c>
      <c r="I1201" s="26">
        <f>SUM(I1196:I1198)</f>
        <v>2650000</v>
      </c>
    </row>
    <row r="1202" spans="1:9" ht="13.5" thickBot="1" x14ac:dyDescent="0.25">
      <c r="A1202" s="2" t="s">
        <v>229</v>
      </c>
      <c r="B1202" s="3"/>
      <c r="C1202" s="3"/>
      <c r="D1202" s="3"/>
      <c r="E1202" s="3"/>
      <c r="F1202" s="3"/>
      <c r="G1202" s="3"/>
      <c r="H1202" s="3"/>
      <c r="I1202" s="19"/>
    </row>
    <row r="1203" spans="1:9" x14ac:dyDescent="0.2">
      <c r="A1203" s="303" t="s">
        <v>230</v>
      </c>
      <c r="B1203" s="304"/>
      <c r="C1203" s="304"/>
      <c r="D1203" s="305"/>
      <c r="E1203" s="27" t="s">
        <v>252</v>
      </c>
      <c r="F1203" s="10" t="s">
        <v>253</v>
      </c>
      <c r="G1203" s="10" t="s">
        <v>254</v>
      </c>
      <c r="H1203" s="10" t="s">
        <v>231</v>
      </c>
      <c r="I1203" s="11" t="s">
        <v>245</v>
      </c>
    </row>
    <row r="1204" spans="1:9" x14ac:dyDescent="0.2">
      <c r="A1204" s="306"/>
      <c r="B1204" s="307"/>
      <c r="C1204" s="307"/>
      <c r="D1204" s="308"/>
      <c r="E1204" s="28"/>
      <c r="F1204" s="28"/>
      <c r="G1204" s="28"/>
      <c r="H1204" s="28"/>
      <c r="I1204" s="22"/>
    </row>
    <row r="1205" spans="1:9" ht="13.5" thickBot="1" x14ac:dyDescent="0.25">
      <c r="A1205" s="325"/>
      <c r="B1205" s="326"/>
      <c r="C1205" s="326"/>
      <c r="D1205" s="327"/>
      <c r="E1205" s="29"/>
      <c r="F1205" s="29"/>
      <c r="G1205" s="29"/>
      <c r="H1205" s="29"/>
      <c r="I1205" s="30"/>
    </row>
    <row r="1206" spans="1:9" ht="13.5" thickBot="1" x14ac:dyDescent="0.25">
      <c r="A1206" s="2"/>
      <c r="B1206" s="3"/>
      <c r="C1206" s="3"/>
      <c r="D1206" s="3"/>
      <c r="E1206" s="3"/>
      <c r="F1206" s="3"/>
      <c r="G1206" s="3"/>
      <c r="H1206" s="17" t="s">
        <v>247</v>
      </c>
      <c r="I1206" s="31"/>
    </row>
    <row r="1207" spans="1:9" ht="13.5" thickBot="1" x14ac:dyDescent="0.25">
      <c r="A1207" s="2" t="s">
        <v>232</v>
      </c>
      <c r="B1207" s="3"/>
      <c r="C1207" s="3"/>
      <c r="D1207" s="3"/>
      <c r="E1207" s="3"/>
      <c r="F1207" s="3"/>
      <c r="G1207" s="3"/>
      <c r="H1207" s="3"/>
      <c r="I1207" s="19"/>
    </row>
    <row r="1208" spans="1:9" x14ac:dyDescent="0.2">
      <c r="A1208" s="303" t="s">
        <v>255</v>
      </c>
      <c r="B1208" s="304"/>
      <c r="C1208" s="304"/>
      <c r="D1208" s="304"/>
      <c r="E1208" s="10"/>
      <c r="F1208" s="328" t="s">
        <v>256</v>
      </c>
      <c r="G1208" s="329"/>
      <c r="H1208" s="32" t="s">
        <v>244</v>
      </c>
      <c r="I1208" s="33" t="s">
        <v>245</v>
      </c>
    </row>
    <row r="1209" spans="1:9" x14ac:dyDescent="0.2">
      <c r="A1209" s="301" t="str">
        <f>CUADRILLAS!B23</f>
        <v>CUADRILLA 10</v>
      </c>
      <c r="B1209" s="302"/>
      <c r="C1209" s="302"/>
      <c r="D1209" s="302"/>
      <c r="E1209" s="330"/>
      <c r="F1209" s="299">
        <f>CUADRILLAS!C23</f>
        <v>240800</v>
      </c>
      <c r="G1209" s="300"/>
      <c r="H1209" s="15">
        <v>1</v>
      </c>
      <c r="I1209" s="22">
        <f>F1209/H1209</f>
        <v>240800</v>
      </c>
    </row>
    <row r="1210" spans="1:9" ht="13.5" thickBot="1" x14ac:dyDescent="0.25">
      <c r="A1210" s="301"/>
      <c r="B1210" s="302"/>
      <c r="C1210" s="302"/>
      <c r="D1210" s="302"/>
      <c r="E1210" s="14"/>
      <c r="F1210" s="299"/>
      <c r="G1210" s="300"/>
      <c r="H1210" s="14"/>
      <c r="I1210" s="22"/>
    </row>
    <row r="1211" spans="1:9" ht="13.5" thickBot="1" x14ac:dyDescent="0.25">
      <c r="A1211" s="2"/>
      <c r="B1211" s="3"/>
      <c r="C1211" s="3"/>
      <c r="D1211" s="3"/>
      <c r="E1211" s="16"/>
      <c r="F1211" s="34"/>
      <c r="G1211" s="16"/>
      <c r="H1211" s="17" t="s">
        <v>247</v>
      </c>
      <c r="I1211" s="31">
        <f>SUM(I1209:I1210)</f>
        <v>240800</v>
      </c>
    </row>
    <row r="1212" spans="1:9" ht="13.5" thickBot="1" x14ac:dyDescent="0.25">
      <c r="A1212" s="2"/>
      <c r="B1212" s="3"/>
      <c r="C1212" s="3"/>
      <c r="D1212" s="3"/>
      <c r="E1212" s="16"/>
      <c r="F1212" s="35" t="s">
        <v>257</v>
      </c>
      <c r="G1212" s="3"/>
      <c r="H1212" s="36"/>
      <c r="I1212" s="31">
        <f>+I1211+I1206+I1201+I1193</f>
        <v>2890800</v>
      </c>
    </row>
    <row r="1213" spans="1:9" ht="13.5" thickBot="1" x14ac:dyDescent="0.25">
      <c r="A1213" s="2" t="s">
        <v>233</v>
      </c>
      <c r="B1213" s="3"/>
      <c r="C1213" s="3"/>
      <c r="D1213" s="3"/>
      <c r="E1213" s="16"/>
      <c r="F1213" s="16"/>
      <c r="G1213" s="16"/>
      <c r="H1213" s="16"/>
      <c r="I1213" s="19"/>
    </row>
    <row r="1214" spans="1:9" x14ac:dyDescent="0.2">
      <c r="A1214" s="303" t="s">
        <v>227</v>
      </c>
      <c r="B1214" s="304"/>
      <c r="C1214" s="304"/>
      <c r="D1214" s="304"/>
      <c r="E1214" s="304"/>
      <c r="F1214" s="304"/>
      <c r="G1214" s="305"/>
      <c r="H1214" s="39" t="s">
        <v>258</v>
      </c>
      <c r="I1214" s="40" t="s">
        <v>259</v>
      </c>
    </row>
    <row r="1215" spans="1:9" x14ac:dyDescent="0.2">
      <c r="A1215" s="306" t="s">
        <v>260</v>
      </c>
      <c r="B1215" s="307"/>
      <c r="C1215" s="307"/>
      <c r="D1215" s="307"/>
      <c r="E1215" s="307"/>
      <c r="F1215" s="307"/>
      <c r="G1215" s="308"/>
      <c r="H1215" s="41"/>
      <c r="I1215" s="22">
        <f>I1212*H1215/100</f>
        <v>0</v>
      </c>
    </row>
    <row r="1216" spans="1:9" x14ac:dyDescent="0.2">
      <c r="A1216" s="306" t="s">
        <v>261</v>
      </c>
      <c r="B1216" s="307"/>
      <c r="C1216" s="307"/>
      <c r="D1216" s="307"/>
      <c r="E1216" s="307"/>
      <c r="F1216" s="307"/>
      <c r="G1216" s="308"/>
      <c r="H1216" s="41"/>
      <c r="I1216" s="22">
        <f>I1212*H1216/100</f>
        <v>0</v>
      </c>
    </row>
    <row r="1217" spans="1:9" ht="13.5" thickBot="1" x14ac:dyDescent="0.25">
      <c r="A1217" s="309" t="s">
        <v>262</v>
      </c>
      <c r="B1217" s="310"/>
      <c r="C1217" s="310"/>
      <c r="D1217" s="310"/>
      <c r="E1217" s="310"/>
      <c r="F1217" s="310"/>
      <c r="G1217" s="311"/>
      <c r="H1217" s="42"/>
      <c r="I1217" s="22">
        <f>I1212*H1217/100</f>
        <v>0</v>
      </c>
    </row>
    <row r="1218" spans="1:9" ht="13.5" thickBot="1" x14ac:dyDescent="0.25">
      <c r="A1218" s="2"/>
      <c r="B1218" s="3"/>
      <c r="C1218" s="3"/>
      <c r="D1218" s="3"/>
      <c r="E1218" s="16"/>
      <c r="F1218" s="16"/>
      <c r="G1218" s="16"/>
      <c r="H1218" s="17" t="s">
        <v>247</v>
      </c>
      <c r="I1218" s="31">
        <f>SUM(I1215:I1217)</f>
        <v>0</v>
      </c>
    </row>
    <row r="1219" spans="1:9" ht="13.5" thickBot="1" x14ac:dyDescent="0.25">
      <c r="A1219" s="2"/>
      <c r="B1219" s="3"/>
      <c r="C1219" s="3"/>
      <c r="D1219" s="3"/>
      <c r="E1219" s="16"/>
      <c r="F1219" s="16"/>
      <c r="G1219" s="16"/>
      <c r="H1219" s="16"/>
      <c r="I1219" s="19"/>
    </row>
    <row r="1220" spans="1:9" ht="13.5" thickBot="1" x14ac:dyDescent="0.25">
      <c r="A1220" s="6"/>
      <c r="B1220" s="7"/>
      <c r="C1220" s="7"/>
      <c r="D1220" s="7"/>
      <c r="E1220" s="43"/>
      <c r="F1220" s="44"/>
      <c r="G1220" s="45"/>
      <c r="H1220" s="45" t="s">
        <v>263</v>
      </c>
      <c r="I1220" s="46">
        <f>I1212+I1218</f>
        <v>2890800</v>
      </c>
    </row>
    <row r="1221" spans="1:9" ht="13.5" thickBot="1" x14ac:dyDescent="0.25"/>
    <row r="1222" spans="1:9" x14ac:dyDescent="0.2">
      <c r="A1222" s="312" t="s">
        <v>236</v>
      </c>
      <c r="B1222" s="313"/>
      <c r="C1222" s="313"/>
      <c r="D1222" s="313"/>
      <c r="E1222" s="314"/>
      <c r="F1222" s="312" t="s">
        <v>237</v>
      </c>
      <c r="G1222" s="313"/>
      <c r="H1222" s="313"/>
      <c r="I1222" s="314"/>
    </row>
    <row r="1223" spans="1:9" x14ac:dyDescent="0.2">
      <c r="A1223" s="315"/>
      <c r="B1223" s="316"/>
      <c r="C1223" s="316"/>
      <c r="D1223" s="316"/>
      <c r="E1223" s="317"/>
      <c r="F1223" s="315"/>
      <c r="G1223" s="316"/>
      <c r="H1223" s="316"/>
      <c r="I1223" s="317"/>
    </row>
    <row r="1224" spans="1:9" ht="13.5" thickBot="1" x14ac:dyDescent="0.25">
      <c r="A1224" s="318"/>
      <c r="B1224" s="319"/>
      <c r="C1224" s="319"/>
      <c r="D1224" s="319"/>
      <c r="E1224" s="320"/>
      <c r="F1224" s="318"/>
      <c r="G1224" s="319"/>
      <c r="H1224" s="319"/>
      <c r="I1224" s="320"/>
    </row>
    <row r="1225" spans="1:9" x14ac:dyDescent="0.2">
      <c r="A1225" s="2" t="s">
        <v>238</v>
      </c>
      <c r="B1225" s="321" t="str">
        <f>Presupuesto!A5</f>
        <v>MEJORAMIENTO Y ADECUACIÓN PARA LA RECUPERACIÓN URBANÍSTICA DEL PARQUE PRINCIPAL DEL CORREGIMIENTO DE PUERTO CLAVER, ZONA URBANA DEL MUNICIPIO DE EL BAGRE-ANTIOQUIA</v>
      </c>
      <c r="C1225" s="321"/>
      <c r="D1225" s="321"/>
      <c r="E1225" s="321"/>
      <c r="F1225" s="321"/>
      <c r="G1225" s="321"/>
      <c r="H1225" s="321"/>
      <c r="I1225" s="322"/>
    </row>
    <row r="1226" spans="1:9" x14ac:dyDescent="0.2">
      <c r="A1226" s="2" t="s">
        <v>239</v>
      </c>
      <c r="B1226" s="323"/>
      <c r="C1226" s="323"/>
      <c r="D1226" s="323"/>
      <c r="E1226" s="323"/>
      <c r="F1226" s="323"/>
      <c r="G1226" s="323"/>
      <c r="H1226" s="323"/>
      <c r="I1226" s="324"/>
    </row>
    <row r="1227" spans="1:9" x14ac:dyDescent="0.2">
      <c r="A1227" s="2" t="s">
        <v>240</v>
      </c>
      <c r="B1227" s="323" t="e">
        <f>Presupuesto!#REF!</f>
        <v>#REF!</v>
      </c>
      <c r="C1227" s="323"/>
      <c r="D1227" s="323"/>
      <c r="E1227" s="323"/>
      <c r="F1227" s="323"/>
      <c r="G1227" s="323"/>
      <c r="H1227" s="323"/>
      <c r="I1227" s="324"/>
    </row>
    <row r="1228" spans="1:9" x14ac:dyDescent="0.2">
      <c r="A1228" s="2" t="e">
        <f>Presupuesto!#REF!</f>
        <v>#REF!</v>
      </c>
      <c r="B1228" s="323"/>
      <c r="C1228" s="323"/>
      <c r="D1228" s="323"/>
      <c r="E1228" s="323"/>
      <c r="F1228" s="323"/>
      <c r="G1228" s="323"/>
      <c r="H1228" s="323"/>
      <c r="I1228" s="324"/>
    </row>
    <row r="1229" spans="1:9" x14ac:dyDescent="0.2">
      <c r="A1229" s="2" t="s">
        <v>235</v>
      </c>
      <c r="B1229" s="3"/>
      <c r="C1229" s="3"/>
      <c r="D1229" s="3"/>
      <c r="E1229" s="3"/>
      <c r="F1229" s="3"/>
      <c r="G1229" s="3"/>
      <c r="H1229" s="4" t="s">
        <v>241</v>
      </c>
      <c r="I1229" s="5" t="e">
        <f>Presupuesto!#REF!</f>
        <v>#REF!</v>
      </c>
    </row>
    <row r="1230" spans="1:9" ht="13.5" thickBot="1" x14ac:dyDescent="0.25">
      <c r="A1230" s="6" t="s">
        <v>228</v>
      </c>
      <c r="B1230" s="7"/>
      <c r="C1230" s="7"/>
      <c r="D1230" s="7"/>
      <c r="E1230" s="7"/>
      <c r="F1230" s="7"/>
      <c r="G1230" s="7"/>
      <c r="H1230" s="7"/>
      <c r="I1230" s="8"/>
    </row>
    <row r="1231" spans="1:9" x14ac:dyDescent="0.2">
      <c r="A1231" s="303" t="s">
        <v>227</v>
      </c>
      <c r="B1231" s="304"/>
      <c r="C1231" s="304"/>
      <c r="D1231" s="304"/>
      <c r="E1231" s="305"/>
      <c r="F1231" s="9" t="s">
        <v>242</v>
      </c>
      <c r="G1231" s="10" t="s">
        <v>243</v>
      </c>
      <c r="H1231" s="10" t="s">
        <v>244</v>
      </c>
      <c r="I1231" s="11" t="s">
        <v>245</v>
      </c>
    </row>
    <row r="1232" spans="1:9" x14ac:dyDescent="0.2">
      <c r="A1232" s="306" t="s">
        <v>246</v>
      </c>
      <c r="B1232" s="307"/>
      <c r="C1232" s="307"/>
      <c r="D1232" s="307"/>
      <c r="E1232" s="308"/>
      <c r="F1232" s="12"/>
      <c r="G1232" s="14"/>
      <c r="H1232" s="15"/>
      <c r="I1232" s="13">
        <v>800</v>
      </c>
    </row>
    <row r="1233" spans="1:9" x14ac:dyDescent="0.2">
      <c r="A1233" s="306"/>
      <c r="B1233" s="307"/>
      <c r="C1233" s="307"/>
      <c r="D1233" s="307"/>
      <c r="E1233" s="308"/>
      <c r="F1233" s="12"/>
      <c r="G1233" s="14"/>
      <c r="H1233" s="15"/>
      <c r="I1233" s="13"/>
    </row>
    <row r="1234" spans="1:9" ht="13.5" thickBot="1" x14ac:dyDescent="0.25">
      <c r="A1234" s="306"/>
      <c r="B1234" s="307"/>
      <c r="C1234" s="307"/>
      <c r="D1234" s="307"/>
      <c r="E1234" s="308"/>
      <c r="F1234" s="12"/>
      <c r="G1234" s="14"/>
      <c r="H1234" s="15"/>
      <c r="I1234" s="13"/>
    </row>
    <row r="1235" spans="1:9" ht="13.5" thickBot="1" x14ac:dyDescent="0.25">
      <c r="A1235" s="2"/>
      <c r="B1235" s="3"/>
      <c r="C1235" s="3"/>
      <c r="D1235" s="3"/>
      <c r="E1235" s="3"/>
      <c r="F1235" s="3"/>
      <c r="G1235" s="16"/>
      <c r="H1235" s="17" t="s">
        <v>247</v>
      </c>
      <c r="I1235" s="18">
        <f>SUM(I1232:I1232)</f>
        <v>800</v>
      </c>
    </row>
    <row r="1236" spans="1:9" ht="13.5" thickBot="1" x14ac:dyDescent="0.25">
      <c r="A1236" s="2" t="s">
        <v>248</v>
      </c>
      <c r="B1236" s="3"/>
      <c r="C1236" s="3"/>
      <c r="D1236" s="3"/>
      <c r="E1236" s="3"/>
      <c r="F1236" s="3"/>
      <c r="G1236" s="16"/>
      <c r="H1236" s="16"/>
      <c r="I1236" s="19"/>
    </row>
    <row r="1237" spans="1:9" x14ac:dyDescent="0.2">
      <c r="A1237" s="303" t="s">
        <v>227</v>
      </c>
      <c r="B1237" s="304"/>
      <c r="C1237" s="304"/>
      <c r="D1237" s="304"/>
      <c r="E1237" s="305"/>
      <c r="F1237" s="9" t="s">
        <v>249</v>
      </c>
      <c r="G1237" s="20" t="s">
        <v>250</v>
      </c>
      <c r="H1237" s="20" t="s">
        <v>251</v>
      </c>
      <c r="I1237" s="11" t="s">
        <v>245</v>
      </c>
    </row>
    <row r="1238" spans="1:9" x14ac:dyDescent="0.2">
      <c r="A1238" s="306" t="s">
        <v>428</v>
      </c>
      <c r="B1238" s="307"/>
      <c r="C1238" s="307"/>
      <c r="D1238" s="307"/>
      <c r="E1238" s="308"/>
      <c r="F1238" s="21" t="s">
        <v>226</v>
      </c>
      <c r="G1238" s="14">
        <v>340900</v>
      </c>
      <c r="H1238" s="14">
        <v>1</v>
      </c>
      <c r="I1238" s="22">
        <f>+H1238*G1238</f>
        <v>340900</v>
      </c>
    </row>
    <row r="1239" spans="1:9" x14ac:dyDescent="0.2">
      <c r="A1239" s="47"/>
      <c r="B1239" s="24"/>
      <c r="C1239" s="24"/>
      <c r="D1239" s="24"/>
      <c r="E1239" s="25"/>
      <c r="F1239" s="21"/>
      <c r="G1239" s="14"/>
      <c r="H1239" s="14"/>
      <c r="I1239" s="22">
        <f>+H1239*G1239</f>
        <v>0</v>
      </c>
    </row>
    <row r="1240" spans="1:9" x14ac:dyDescent="0.2">
      <c r="A1240" s="47"/>
      <c r="B1240" s="24"/>
      <c r="C1240" s="24"/>
      <c r="D1240" s="24"/>
      <c r="E1240" s="25"/>
      <c r="F1240" s="21"/>
      <c r="G1240" s="14"/>
      <c r="H1240" s="14"/>
      <c r="I1240" s="22">
        <f>+H1240*G1240</f>
        <v>0</v>
      </c>
    </row>
    <row r="1241" spans="1:9" x14ac:dyDescent="0.2">
      <c r="A1241" s="306"/>
      <c r="B1241" s="307"/>
      <c r="C1241" s="307"/>
      <c r="D1241" s="307"/>
      <c r="E1241" s="308"/>
      <c r="F1241" s="21"/>
      <c r="G1241" s="14"/>
      <c r="H1241" s="14"/>
      <c r="I1241" s="22"/>
    </row>
    <row r="1242" spans="1:9" x14ac:dyDescent="0.2">
      <c r="A1242" s="306"/>
      <c r="B1242" s="307"/>
      <c r="C1242" s="307"/>
      <c r="D1242" s="307"/>
      <c r="E1242" s="308"/>
      <c r="F1242" s="21"/>
      <c r="G1242" s="14"/>
      <c r="H1242" s="14"/>
      <c r="I1242" s="22"/>
    </row>
    <row r="1243" spans="1:9" ht="13.5" thickBot="1" x14ac:dyDescent="0.25">
      <c r="A1243" s="2"/>
      <c r="B1243" s="3"/>
      <c r="C1243" s="3"/>
      <c r="D1243" s="3"/>
      <c r="E1243" s="3"/>
      <c r="F1243" s="3"/>
      <c r="G1243" s="16"/>
      <c r="H1243" s="17" t="s">
        <v>247</v>
      </c>
      <c r="I1243" s="26">
        <f>SUM(I1238:I1240)</f>
        <v>340900</v>
      </c>
    </row>
    <row r="1244" spans="1:9" ht="13.5" thickBot="1" x14ac:dyDescent="0.25">
      <c r="A1244" s="2" t="s">
        <v>229</v>
      </c>
      <c r="B1244" s="3"/>
      <c r="C1244" s="3"/>
      <c r="D1244" s="3"/>
      <c r="E1244" s="3"/>
      <c r="F1244" s="3"/>
      <c r="G1244" s="3"/>
      <c r="H1244" s="3"/>
      <c r="I1244" s="19"/>
    </row>
    <row r="1245" spans="1:9" x14ac:dyDescent="0.2">
      <c r="A1245" s="303" t="s">
        <v>230</v>
      </c>
      <c r="B1245" s="304"/>
      <c r="C1245" s="304"/>
      <c r="D1245" s="305"/>
      <c r="E1245" s="27" t="s">
        <v>252</v>
      </c>
      <c r="F1245" s="10" t="s">
        <v>253</v>
      </c>
      <c r="G1245" s="10" t="s">
        <v>254</v>
      </c>
      <c r="H1245" s="10" t="s">
        <v>231</v>
      </c>
      <c r="I1245" s="11" t="s">
        <v>245</v>
      </c>
    </row>
    <row r="1246" spans="1:9" x14ac:dyDescent="0.2">
      <c r="A1246" s="306"/>
      <c r="B1246" s="307"/>
      <c r="C1246" s="307"/>
      <c r="D1246" s="308"/>
      <c r="E1246" s="28"/>
      <c r="F1246" s="28"/>
      <c r="G1246" s="28"/>
      <c r="H1246" s="28"/>
      <c r="I1246" s="22"/>
    </row>
    <row r="1247" spans="1:9" ht="13.5" thickBot="1" x14ac:dyDescent="0.25">
      <c r="A1247" s="325"/>
      <c r="B1247" s="326"/>
      <c r="C1247" s="326"/>
      <c r="D1247" s="327"/>
      <c r="E1247" s="29"/>
      <c r="F1247" s="29"/>
      <c r="G1247" s="29"/>
      <c r="H1247" s="29"/>
      <c r="I1247" s="30"/>
    </row>
    <row r="1248" spans="1:9" ht="13.5" thickBot="1" x14ac:dyDescent="0.25">
      <c r="A1248" s="2"/>
      <c r="B1248" s="3"/>
      <c r="C1248" s="3"/>
      <c r="D1248" s="3"/>
      <c r="E1248" s="3"/>
      <c r="F1248" s="3"/>
      <c r="G1248" s="3"/>
      <c r="H1248" s="17" t="s">
        <v>247</v>
      </c>
      <c r="I1248" s="31"/>
    </row>
    <row r="1249" spans="1:9" ht="13.5" thickBot="1" x14ac:dyDescent="0.25">
      <c r="A1249" s="2" t="s">
        <v>232</v>
      </c>
      <c r="B1249" s="3"/>
      <c r="C1249" s="3"/>
      <c r="D1249" s="3"/>
      <c r="E1249" s="3"/>
      <c r="F1249" s="3"/>
      <c r="G1249" s="3"/>
      <c r="H1249" s="3"/>
      <c r="I1249" s="19"/>
    </row>
    <row r="1250" spans="1:9" x14ac:dyDescent="0.2">
      <c r="A1250" s="303" t="s">
        <v>255</v>
      </c>
      <c r="B1250" s="304"/>
      <c r="C1250" s="304"/>
      <c r="D1250" s="304"/>
      <c r="E1250" s="10"/>
      <c r="F1250" s="328" t="s">
        <v>256</v>
      </c>
      <c r="G1250" s="329"/>
      <c r="H1250" s="32" t="s">
        <v>244</v>
      </c>
      <c r="I1250" s="33" t="s">
        <v>245</v>
      </c>
    </row>
    <row r="1251" spans="1:9" x14ac:dyDescent="0.2">
      <c r="A1251" s="301" t="str">
        <f>CUADRILLAS!B23</f>
        <v>CUADRILLA 10</v>
      </c>
      <c r="B1251" s="302"/>
      <c r="C1251" s="302"/>
      <c r="D1251" s="302"/>
      <c r="E1251" s="330"/>
      <c r="F1251" s="299">
        <f>CUADRILLAS!C23</f>
        <v>240800</v>
      </c>
      <c r="G1251" s="300"/>
      <c r="H1251" s="15">
        <v>4</v>
      </c>
      <c r="I1251" s="22">
        <f>F1251/H1251</f>
        <v>60200</v>
      </c>
    </row>
    <row r="1252" spans="1:9" ht="13.5" thickBot="1" x14ac:dyDescent="0.25">
      <c r="A1252" s="301"/>
      <c r="B1252" s="302"/>
      <c r="C1252" s="302"/>
      <c r="D1252" s="302"/>
      <c r="E1252" s="14"/>
      <c r="F1252" s="299"/>
      <c r="G1252" s="300"/>
      <c r="H1252" s="14"/>
      <c r="I1252" s="22"/>
    </row>
    <row r="1253" spans="1:9" ht="13.5" thickBot="1" x14ac:dyDescent="0.25">
      <c r="A1253" s="2"/>
      <c r="B1253" s="3"/>
      <c r="C1253" s="3"/>
      <c r="D1253" s="3"/>
      <c r="E1253" s="16"/>
      <c r="F1253" s="34"/>
      <c r="G1253" s="16"/>
      <c r="H1253" s="17" t="s">
        <v>247</v>
      </c>
      <c r="I1253" s="31">
        <f>SUM(I1251:I1252)</f>
        <v>60200</v>
      </c>
    </row>
    <row r="1254" spans="1:9" ht="13.5" thickBot="1" x14ac:dyDescent="0.25">
      <c r="A1254" s="2"/>
      <c r="B1254" s="3"/>
      <c r="C1254" s="3"/>
      <c r="D1254" s="3"/>
      <c r="E1254" s="16"/>
      <c r="F1254" s="35" t="s">
        <v>257</v>
      </c>
      <c r="G1254" s="3"/>
      <c r="H1254" s="36"/>
      <c r="I1254" s="31">
        <f>+I1253+I1248+I1243+I1235</f>
        <v>401900</v>
      </c>
    </row>
    <row r="1255" spans="1:9" ht="13.5" thickBot="1" x14ac:dyDescent="0.25">
      <c r="A1255" s="2" t="s">
        <v>233</v>
      </c>
      <c r="B1255" s="3"/>
      <c r="C1255" s="3"/>
      <c r="D1255" s="3"/>
      <c r="E1255" s="16"/>
      <c r="F1255" s="16"/>
      <c r="G1255" s="16"/>
      <c r="H1255" s="16"/>
      <c r="I1255" s="19"/>
    </row>
    <row r="1256" spans="1:9" x14ac:dyDescent="0.2">
      <c r="A1256" s="303" t="s">
        <v>227</v>
      </c>
      <c r="B1256" s="304"/>
      <c r="C1256" s="304"/>
      <c r="D1256" s="304"/>
      <c r="E1256" s="304"/>
      <c r="F1256" s="304"/>
      <c r="G1256" s="305"/>
      <c r="H1256" s="39" t="s">
        <v>258</v>
      </c>
      <c r="I1256" s="40" t="s">
        <v>259</v>
      </c>
    </row>
    <row r="1257" spans="1:9" x14ac:dyDescent="0.2">
      <c r="A1257" s="306" t="s">
        <v>260</v>
      </c>
      <c r="B1257" s="307"/>
      <c r="C1257" s="307"/>
      <c r="D1257" s="307"/>
      <c r="E1257" s="307"/>
      <c r="F1257" s="307"/>
      <c r="G1257" s="308"/>
      <c r="H1257" s="41"/>
      <c r="I1257" s="22">
        <f>I1254*H1257/100</f>
        <v>0</v>
      </c>
    </row>
    <row r="1258" spans="1:9" x14ac:dyDescent="0.2">
      <c r="A1258" s="306" t="s">
        <v>261</v>
      </c>
      <c r="B1258" s="307"/>
      <c r="C1258" s="307"/>
      <c r="D1258" s="307"/>
      <c r="E1258" s="307"/>
      <c r="F1258" s="307"/>
      <c r="G1258" s="308"/>
      <c r="H1258" s="41"/>
      <c r="I1258" s="22">
        <f>I1254*H1258/100</f>
        <v>0</v>
      </c>
    </row>
    <row r="1259" spans="1:9" ht="13.5" thickBot="1" x14ac:dyDescent="0.25">
      <c r="A1259" s="309" t="s">
        <v>262</v>
      </c>
      <c r="B1259" s="310"/>
      <c r="C1259" s="310"/>
      <c r="D1259" s="310"/>
      <c r="E1259" s="310"/>
      <c r="F1259" s="310"/>
      <c r="G1259" s="311"/>
      <c r="H1259" s="42"/>
      <c r="I1259" s="22">
        <f>I1254*H1259/100</f>
        <v>0</v>
      </c>
    </row>
    <row r="1260" spans="1:9" ht="13.5" thickBot="1" x14ac:dyDescent="0.25">
      <c r="A1260" s="2"/>
      <c r="B1260" s="3"/>
      <c r="C1260" s="3"/>
      <c r="D1260" s="3"/>
      <c r="E1260" s="16"/>
      <c r="F1260" s="16"/>
      <c r="G1260" s="16"/>
      <c r="H1260" s="17" t="s">
        <v>247</v>
      </c>
      <c r="I1260" s="31">
        <f>SUM(I1257:I1259)</f>
        <v>0</v>
      </c>
    </row>
    <row r="1261" spans="1:9" ht="13.5" thickBot="1" x14ac:dyDescent="0.25">
      <c r="A1261" s="2"/>
      <c r="B1261" s="3"/>
      <c r="C1261" s="3"/>
      <c r="D1261" s="3"/>
      <c r="E1261" s="16"/>
      <c r="F1261" s="16"/>
      <c r="G1261" s="16"/>
      <c r="H1261" s="16"/>
      <c r="I1261" s="19"/>
    </row>
    <row r="1262" spans="1:9" ht="13.5" thickBot="1" x14ac:dyDescent="0.25">
      <c r="A1262" s="6"/>
      <c r="B1262" s="7"/>
      <c r="C1262" s="7"/>
      <c r="D1262" s="7"/>
      <c r="E1262" s="43"/>
      <c r="F1262" s="44"/>
      <c r="G1262" s="45"/>
      <c r="H1262" s="45" t="s">
        <v>263</v>
      </c>
      <c r="I1262" s="46">
        <f>I1254+I1260</f>
        <v>401900</v>
      </c>
    </row>
    <row r="1263" spans="1:9" ht="13.5" thickBot="1" x14ac:dyDescent="0.25"/>
    <row r="1264" spans="1:9" x14ac:dyDescent="0.2">
      <c r="A1264" s="312" t="s">
        <v>236</v>
      </c>
      <c r="B1264" s="313"/>
      <c r="C1264" s="313"/>
      <c r="D1264" s="313"/>
      <c r="E1264" s="314"/>
      <c r="F1264" s="312" t="s">
        <v>237</v>
      </c>
      <c r="G1264" s="313"/>
      <c r="H1264" s="313"/>
      <c r="I1264" s="314"/>
    </row>
    <row r="1265" spans="1:9" x14ac:dyDescent="0.2">
      <c r="A1265" s="315"/>
      <c r="B1265" s="316"/>
      <c r="C1265" s="316"/>
      <c r="D1265" s="316"/>
      <c r="E1265" s="317"/>
      <c r="F1265" s="315"/>
      <c r="G1265" s="316"/>
      <c r="H1265" s="316"/>
      <c r="I1265" s="317"/>
    </row>
    <row r="1266" spans="1:9" ht="13.5" thickBot="1" x14ac:dyDescent="0.25">
      <c r="A1266" s="318"/>
      <c r="B1266" s="319"/>
      <c r="C1266" s="319"/>
      <c r="D1266" s="319"/>
      <c r="E1266" s="320"/>
      <c r="F1266" s="318"/>
      <c r="G1266" s="319"/>
      <c r="H1266" s="319"/>
      <c r="I1266" s="320"/>
    </row>
    <row r="1267" spans="1:9" x14ac:dyDescent="0.2">
      <c r="A1267" s="2" t="s">
        <v>238</v>
      </c>
      <c r="B1267" s="321" t="str">
        <f>Presupuesto!A5</f>
        <v>MEJORAMIENTO Y ADECUACIÓN PARA LA RECUPERACIÓN URBANÍSTICA DEL PARQUE PRINCIPAL DEL CORREGIMIENTO DE PUERTO CLAVER, ZONA URBANA DEL MUNICIPIO DE EL BAGRE-ANTIOQUIA</v>
      </c>
      <c r="C1267" s="321"/>
      <c r="D1267" s="321"/>
      <c r="E1267" s="321"/>
      <c r="F1267" s="321"/>
      <c r="G1267" s="321"/>
      <c r="H1267" s="321"/>
      <c r="I1267" s="322"/>
    </row>
    <row r="1268" spans="1:9" x14ac:dyDescent="0.2">
      <c r="A1268" s="2" t="s">
        <v>239</v>
      </c>
      <c r="B1268" s="323"/>
      <c r="C1268" s="323"/>
      <c r="D1268" s="323"/>
      <c r="E1268" s="323"/>
      <c r="F1268" s="323"/>
      <c r="G1268" s="323"/>
      <c r="H1268" s="323"/>
      <c r="I1268" s="324"/>
    </row>
    <row r="1269" spans="1:9" x14ac:dyDescent="0.2">
      <c r="A1269" s="2" t="s">
        <v>240</v>
      </c>
      <c r="B1269" s="323" t="e">
        <f>Presupuesto!#REF!</f>
        <v>#REF!</v>
      </c>
      <c r="C1269" s="323"/>
      <c r="D1269" s="323"/>
      <c r="E1269" s="323"/>
      <c r="F1269" s="323"/>
      <c r="G1269" s="323"/>
      <c r="H1269" s="323"/>
      <c r="I1269" s="324"/>
    </row>
    <row r="1270" spans="1:9" x14ac:dyDescent="0.2">
      <c r="A1270" s="2" t="e">
        <f>Presupuesto!#REF!</f>
        <v>#REF!</v>
      </c>
      <c r="B1270" s="323"/>
      <c r="C1270" s="323"/>
      <c r="D1270" s="323"/>
      <c r="E1270" s="323"/>
      <c r="F1270" s="323"/>
      <c r="G1270" s="323"/>
      <c r="H1270" s="323"/>
      <c r="I1270" s="324"/>
    </row>
    <row r="1271" spans="1:9" x14ac:dyDescent="0.2">
      <c r="A1271" s="2" t="s">
        <v>235</v>
      </c>
      <c r="B1271" s="3"/>
      <c r="C1271" s="3"/>
      <c r="D1271" s="3"/>
      <c r="E1271" s="3"/>
      <c r="F1271" s="3"/>
      <c r="G1271" s="3"/>
      <c r="H1271" s="4" t="s">
        <v>241</v>
      </c>
      <c r="I1271" s="5" t="e">
        <f>Presupuesto!#REF!</f>
        <v>#REF!</v>
      </c>
    </row>
    <row r="1272" spans="1:9" ht="13.5" thickBot="1" x14ac:dyDescent="0.25">
      <c r="A1272" s="6" t="s">
        <v>228</v>
      </c>
      <c r="B1272" s="7"/>
      <c r="C1272" s="7"/>
      <c r="D1272" s="7"/>
      <c r="E1272" s="7"/>
      <c r="F1272" s="7"/>
      <c r="G1272" s="7"/>
      <c r="H1272" s="7"/>
      <c r="I1272" s="8"/>
    </row>
    <row r="1273" spans="1:9" x14ac:dyDescent="0.2">
      <c r="A1273" s="303" t="s">
        <v>227</v>
      </c>
      <c r="B1273" s="304"/>
      <c r="C1273" s="304"/>
      <c r="D1273" s="304"/>
      <c r="E1273" s="305"/>
      <c r="F1273" s="9" t="s">
        <v>242</v>
      </c>
      <c r="G1273" s="10" t="s">
        <v>243</v>
      </c>
      <c r="H1273" s="10" t="s">
        <v>244</v>
      </c>
      <c r="I1273" s="11" t="s">
        <v>245</v>
      </c>
    </row>
    <row r="1274" spans="1:9" x14ac:dyDescent="0.2">
      <c r="A1274" s="306" t="s">
        <v>246</v>
      </c>
      <c r="B1274" s="307"/>
      <c r="C1274" s="307"/>
      <c r="D1274" s="307"/>
      <c r="E1274" s="308"/>
      <c r="F1274" s="12"/>
      <c r="G1274" s="14"/>
      <c r="H1274" s="15"/>
      <c r="I1274" s="13">
        <v>2000</v>
      </c>
    </row>
    <row r="1275" spans="1:9" x14ac:dyDescent="0.2">
      <c r="A1275" s="306"/>
      <c r="B1275" s="307"/>
      <c r="C1275" s="307"/>
      <c r="D1275" s="307"/>
      <c r="E1275" s="308"/>
      <c r="F1275" s="12"/>
      <c r="G1275" s="14"/>
      <c r="H1275" s="15"/>
      <c r="I1275" s="13"/>
    </row>
    <row r="1276" spans="1:9" ht="13.5" thickBot="1" x14ac:dyDescent="0.25">
      <c r="A1276" s="306"/>
      <c r="B1276" s="307"/>
      <c r="C1276" s="307"/>
      <c r="D1276" s="307"/>
      <c r="E1276" s="308"/>
      <c r="F1276" s="12"/>
      <c r="G1276" s="14"/>
      <c r="H1276" s="15"/>
      <c r="I1276" s="13"/>
    </row>
    <row r="1277" spans="1:9" ht="13.5" thickBot="1" x14ac:dyDescent="0.25">
      <c r="A1277" s="2"/>
      <c r="B1277" s="3"/>
      <c r="C1277" s="3"/>
      <c r="D1277" s="3"/>
      <c r="E1277" s="3"/>
      <c r="F1277" s="3"/>
      <c r="G1277" s="16"/>
      <c r="H1277" s="17" t="s">
        <v>247</v>
      </c>
      <c r="I1277" s="18">
        <f>SUM(I1274:I1274)</f>
        <v>2000</v>
      </c>
    </row>
    <row r="1278" spans="1:9" ht="13.5" thickBot="1" x14ac:dyDescent="0.25">
      <c r="A1278" s="2" t="s">
        <v>248</v>
      </c>
      <c r="B1278" s="3"/>
      <c r="C1278" s="3"/>
      <c r="D1278" s="3"/>
      <c r="E1278" s="3"/>
      <c r="F1278" s="3"/>
      <c r="G1278" s="16"/>
      <c r="H1278" s="16"/>
      <c r="I1278" s="19"/>
    </row>
    <row r="1279" spans="1:9" x14ac:dyDescent="0.2">
      <c r="A1279" s="303" t="s">
        <v>227</v>
      </c>
      <c r="B1279" s="304"/>
      <c r="C1279" s="304"/>
      <c r="D1279" s="304"/>
      <c r="E1279" s="305"/>
      <c r="F1279" s="9" t="s">
        <v>249</v>
      </c>
      <c r="G1279" s="20" t="s">
        <v>250</v>
      </c>
      <c r="H1279" s="20" t="s">
        <v>251</v>
      </c>
      <c r="I1279" s="11" t="s">
        <v>245</v>
      </c>
    </row>
    <row r="1280" spans="1:9" x14ac:dyDescent="0.2">
      <c r="A1280" s="306" t="s">
        <v>444</v>
      </c>
      <c r="B1280" s="307"/>
      <c r="C1280" s="307"/>
      <c r="D1280" s="307"/>
      <c r="E1280" s="308"/>
      <c r="F1280" s="21" t="s">
        <v>226</v>
      </c>
      <c r="G1280" s="14">
        <v>360000</v>
      </c>
      <c r="H1280" s="14">
        <v>1</v>
      </c>
      <c r="I1280" s="22">
        <f>+H1280*G1280</f>
        <v>360000</v>
      </c>
    </row>
    <row r="1281" spans="1:9" x14ac:dyDescent="0.2">
      <c r="A1281" s="47" t="s">
        <v>445</v>
      </c>
      <c r="B1281" s="24"/>
      <c r="C1281" s="24"/>
      <c r="D1281" s="24"/>
      <c r="E1281" s="25"/>
      <c r="F1281" s="21" t="s">
        <v>226</v>
      </c>
      <c r="G1281" s="14">
        <v>185000</v>
      </c>
      <c r="H1281" s="14">
        <v>1</v>
      </c>
      <c r="I1281" s="22">
        <f>+H1281*G1281</f>
        <v>185000</v>
      </c>
    </row>
    <row r="1282" spans="1:9" x14ac:dyDescent="0.2">
      <c r="A1282" s="47" t="s">
        <v>446</v>
      </c>
      <c r="B1282" s="24"/>
      <c r="C1282" s="24"/>
      <c r="D1282" s="24"/>
      <c r="E1282" s="25"/>
      <c r="F1282" s="21" t="s">
        <v>226</v>
      </c>
      <c r="G1282" s="14">
        <v>12500</v>
      </c>
      <c r="H1282" s="14">
        <v>16</v>
      </c>
      <c r="I1282" s="22">
        <f>+H1282*G1282</f>
        <v>200000</v>
      </c>
    </row>
    <row r="1283" spans="1:9" x14ac:dyDescent="0.2">
      <c r="A1283" s="306" t="s">
        <v>447</v>
      </c>
      <c r="B1283" s="307"/>
      <c r="C1283" s="307"/>
      <c r="D1283" s="307"/>
      <c r="E1283" s="308"/>
      <c r="F1283" s="21" t="s">
        <v>226</v>
      </c>
      <c r="G1283" s="14">
        <v>198000</v>
      </c>
      <c r="H1283" s="14">
        <v>1</v>
      </c>
      <c r="I1283" s="22">
        <f>+H1283*G1283</f>
        <v>198000</v>
      </c>
    </row>
    <row r="1284" spans="1:9" x14ac:dyDescent="0.2">
      <c r="A1284" s="306"/>
      <c r="B1284" s="307"/>
      <c r="C1284" s="307"/>
      <c r="D1284" s="307"/>
      <c r="E1284" s="308"/>
      <c r="F1284" s="21"/>
      <c r="G1284" s="14"/>
      <c r="H1284" s="14"/>
      <c r="I1284" s="22"/>
    </row>
    <row r="1285" spans="1:9" ht="13.5" thickBot="1" x14ac:dyDescent="0.25">
      <c r="A1285" s="2"/>
      <c r="B1285" s="3"/>
      <c r="C1285" s="3"/>
      <c r="D1285" s="3"/>
      <c r="E1285" s="3"/>
      <c r="F1285" s="3"/>
      <c r="G1285" s="16"/>
      <c r="H1285" s="17" t="s">
        <v>247</v>
      </c>
      <c r="I1285" s="26">
        <f>SUM(I1280:I1283)</f>
        <v>943000</v>
      </c>
    </row>
    <row r="1286" spans="1:9" ht="13.5" thickBot="1" x14ac:dyDescent="0.25">
      <c r="A1286" s="2" t="s">
        <v>229</v>
      </c>
      <c r="B1286" s="3"/>
      <c r="C1286" s="3"/>
      <c r="D1286" s="3"/>
      <c r="E1286" s="3"/>
      <c r="F1286" s="3"/>
      <c r="G1286" s="3"/>
      <c r="H1286" s="3"/>
      <c r="I1286" s="19"/>
    </row>
    <row r="1287" spans="1:9" x14ac:dyDescent="0.2">
      <c r="A1287" s="303" t="s">
        <v>230</v>
      </c>
      <c r="B1287" s="304"/>
      <c r="C1287" s="304"/>
      <c r="D1287" s="305"/>
      <c r="E1287" s="27" t="s">
        <v>252</v>
      </c>
      <c r="F1287" s="10" t="s">
        <v>253</v>
      </c>
      <c r="G1287" s="10" t="s">
        <v>254</v>
      </c>
      <c r="H1287" s="10" t="s">
        <v>231</v>
      </c>
      <c r="I1287" s="11" t="s">
        <v>245</v>
      </c>
    </row>
    <row r="1288" spans="1:9" x14ac:dyDescent="0.2">
      <c r="A1288" s="306"/>
      <c r="B1288" s="307"/>
      <c r="C1288" s="307"/>
      <c r="D1288" s="308"/>
      <c r="E1288" s="28"/>
      <c r="F1288" s="28"/>
      <c r="G1288" s="28"/>
      <c r="H1288" s="28"/>
      <c r="I1288" s="22"/>
    </row>
    <row r="1289" spans="1:9" ht="13.5" thickBot="1" x14ac:dyDescent="0.25">
      <c r="A1289" s="325"/>
      <c r="B1289" s="326"/>
      <c r="C1289" s="326"/>
      <c r="D1289" s="327"/>
      <c r="E1289" s="29"/>
      <c r="F1289" s="29"/>
      <c r="G1289" s="29"/>
      <c r="H1289" s="29"/>
      <c r="I1289" s="30"/>
    </row>
    <row r="1290" spans="1:9" ht="13.5" thickBot="1" x14ac:dyDescent="0.25">
      <c r="A1290" s="2"/>
      <c r="B1290" s="3"/>
      <c r="C1290" s="3"/>
      <c r="D1290" s="3"/>
      <c r="E1290" s="3"/>
      <c r="F1290" s="3"/>
      <c r="G1290" s="3"/>
      <c r="H1290" s="17" t="s">
        <v>247</v>
      </c>
      <c r="I1290" s="31"/>
    </row>
    <row r="1291" spans="1:9" ht="13.5" thickBot="1" x14ac:dyDescent="0.25">
      <c r="A1291" s="2" t="s">
        <v>232</v>
      </c>
      <c r="B1291" s="3"/>
      <c r="C1291" s="3"/>
      <c r="D1291" s="3"/>
      <c r="E1291" s="3"/>
      <c r="F1291" s="3"/>
      <c r="G1291" s="3"/>
      <c r="H1291" s="3"/>
      <c r="I1291" s="19"/>
    </row>
    <row r="1292" spans="1:9" x14ac:dyDescent="0.2">
      <c r="A1292" s="303" t="s">
        <v>255</v>
      </c>
      <c r="B1292" s="304"/>
      <c r="C1292" s="304"/>
      <c r="D1292" s="304"/>
      <c r="E1292" s="10"/>
      <c r="F1292" s="328" t="s">
        <v>256</v>
      </c>
      <c r="G1292" s="329"/>
      <c r="H1292" s="32" t="s">
        <v>244</v>
      </c>
      <c r="I1292" s="33" t="s">
        <v>245</v>
      </c>
    </row>
    <row r="1293" spans="1:9" x14ac:dyDescent="0.2">
      <c r="A1293" s="301" t="str">
        <f>CUADRILLAS!B23</f>
        <v>CUADRILLA 10</v>
      </c>
      <c r="B1293" s="302"/>
      <c r="C1293" s="302"/>
      <c r="D1293" s="302"/>
      <c r="E1293" s="330"/>
      <c r="F1293" s="299">
        <f>CUADRILLAS!C23</f>
        <v>240800</v>
      </c>
      <c r="G1293" s="300"/>
      <c r="H1293" s="15">
        <v>1</v>
      </c>
      <c r="I1293" s="22">
        <f>F1293/H1293</f>
        <v>240800</v>
      </c>
    </row>
    <row r="1294" spans="1:9" ht="13.5" thickBot="1" x14ac:dyDescent="0.25">
      <c r="A1294" s="301"/>
      <c r="B1294" s="302"/>
      <c r="C1294" s="302"/>
      <c r="D1294" s="302"/>
      <c r="E1294" s="14"/>
      <c r="F1294" s="299"/>
      <c r="G1294" s="300"/>
      <c r="H1294" s="14"/>
      <c r="I1294" s="22"/>
    </row>
    <row r="1295" spans="1:9" ht="13.5" thickBot="1" x14ac:dyDescent="0.25">
      <c r="A1295" s="2"/>
      <c r="B1295" s="3"/>
      <c r="C1295" s="3"/>
      <c r="D1295" s="3"/>
      <c r="E1295" s="16"/>
      <c r="F1295" s="34"/>
      <c r="G1295" s="16"/>
      <c r="H1295" s="17" t="s">
        <v>247</v>
      </c>
      <c r="I1295" s="31">
        <f>SUM(I1293:I1294)</f>
        <v>240800</v>
      </c>
    </row>
    <row r="1296" spans="1:9" ht="13.5" thickBot="1" x14ac:dyDescent="0.25">
      <c r="A1296" s="2"/>
      <c r="B1296" s="3"/>
      <c r="C1296" s="3"/>
      <c r="D1296" s="3"/>
      <c r="E1296" s="16"/>
      <c r="F1296" s="35" t="s">
        <v>257</v>
      </c>
      <c r="G1296" s="3"/>
      <c r="H1296" s="36"/>
      <c r="I1296" s="31">
        <f>+I1295+I1290+I1285+I1277</f>
        <v>1185800</v>
      </c>
    </row>
    <row r="1297" spans="1:9" ht="13.5" thickBot="1" x14ac:dyDescent="0.25">
      <c r="A1297" s="2" t="s">
        <v>233</v>
      </c>
      <c r="B1297" s="3"/>
      <c r="C1297" s="3"/>
      <c r="D1297" s="3"/>
      <c r="E1297" s="16"/>
      <c r="F1297" s="16"/>
      <c r="G1297" s="16"/>
      <c r="H1297" s="16"/>
      <c r="I1297" s="19"/>
    </row>
    <row r="1298" spans="1:9" x14ac:dyDescent="0.2">
      <c r="A1298" s="303" t="s">
        <v>227</v>
      </c>
      <c r="B1298" s="304"/>
      <c r="C1298" s="304"/>
      <c r="D1298" s="304"/>
      <c r="E1298" s="304"/>
      <c r="F1298" s="304"/>
      <c r="G1298" s="305"/>
      <c r="H1298" s="39" t="s">
        <v>258</v>
      </c>
      <c r="I1298" s="40" t="s">
        <v>259</v>
      </c>
    </row>
    <row r="1299" spans="1:9" x14ac:dyDescent="0.2">
      <c r="A1299" s="306" t="s">
        <v>260</v>
      </c>
      <c r="B1299" s="307"/>
      <c r="C1299" s="307"/>
      <c r="D1299" s="307"/>
      <c r="E1299" s="307"/>
      <c r="F1299" s="307"/>
      <c r="G1299" s="308"/>
      <c r="H1299" s="41"/>
      <c r="I1299" s="22">
        <f>I1296*H1299/100</f>
        <v>0</v>
      </c>
    </row>
    <row r="1300" spans="1:9" x14ac:dyDescent="0.2">
      <c r="A1300" s="306" t="s">
        <v>261</v>
      </c>
      <c r="B1300" s="307"/>
      <c r="C1300" s="307"/>
      <c r="D1300" s="307"/>
      <c r="E1300" s="307"/>
      <c r="F1300" s="307"/>
      <c r="G1300" s="308"/>
      <c r="H1300" s="41"/>
      <c r="I1300" s="22">
        <f>I1296*H1300/100</f>
        <v>0</v>
      </c>
    </row>
    <row r="1301" spans="1:9" ht="13.5" thickBot="1" x14ac:dyDescent="0.25">
      <c r="A1301" s="309" t="s">
        <v>262</v>
      </c>
      <c r="B1301" s="310"/>
      <c r="C1301" s="310"/>
      <c r="D1301" s="310"/>
      <c r="E1301" s="310"/>
      <c r="F1301" s="310"/>
      <c r="G1301" s="311"/>
      <c r="H1301" s="42"/>
      <c r="I1301" s="22">
        <f>I1296*H1301/100</f>
        <v>0</v>
      </c>
    </row>
    <row r="1302" spans="1:9" ht="13.5" thickBot="1" x14ac:dyDescent="0.25">
      <c r="A1302" s="2"/>
      <c r="B1302" s="3"/>
      <c r="C1302" s="3"/>
      <c r="D1302" s="3"/>
      <c r="E1302" s="16"/>
      <c r="F1302" s="16"/>
      <c r="G1302" s="16"/>
      <c r="H1302" s="17" t="s">
        <v>247</v>
      </c>
      <c r="I1302" s="31">
        <f>SUM(I1299:I1301)</f>
        <v>0</v>
      </c>
    </row>
    <row r="1303" spans="1:9" ht="13.5" thickBot="1" x14ac:dyDescent="0.25">
      <c r="A1303" s="2"/>
      <c r="B1303" s="3"/>
      <c r="C1303" s="3"/>
      <c r="D1303" s="3"/>
      <c r="E1303" s="16"/>
      <c r="F1303" s="16"/>
      <c r="G1303" s="16"/>
      <c r="H1303" s="16"/>
      <c r="I1303" s="19"/>
    </row>
    <row r="1304" spans="1:9" ht="13.5" thickBot="1" x14ac:dyDescent="0.25">
      <c r="A1304" s="6"/>
      <c r="B1304" s="7"/>
      <c r="C1304" s="7"/>
      <c r="D1304" s="7"/>
      <c r="E1304" s="43"/>
      <c r="F1304" s="44"/>
      <c r="G1304" s="45"/>
      <c r="H1304" s="45" t="s">
        <v>263</v>
      </c>
      <c r="I1304" s="46">
        <f>I1296+I1302</f>
        <v>1185800</v>
      </c>
    </row>
    <row r="1305" spans="1:9" ht="13.5" thickBot="1" x14ac:dyDescent="0.25"/>
    <row r="1306" spans="1:9" x14ac:dyDescent="0.2">
      <c r="A1306" s="312" t="s">
        <v>236</v>
      </c>
      <c r="B1306" s="313"/>
      <c r="C1306" s="313"/>
      <c r="D1306" s="313"/>
      <c r="E1306" s="314"/>
      <c r="F1306" s="312" t="s">
        <v>237</v>
      </c>
      <c r="G1306" s="313"/>
      <c r="H1306" s="313"/>
      <c r="I1306" s="314"/>
    </row>
    <row r="1307" spans="1:9" x14ac:dyDescent="0.2">
      <c r="A1307" s="315"/>
      <c r="B1307" s="316"/>
      <c r="C1307" s="316"/>
      <c r="D1307" s="316"/>
      <c r="E1307" s="317"/>
      <c r="F1307" s="315"/>
      <c r="G1307" s="316"/>
      <c r="H1307" s="316"/>
      <c r="I1307" s="317"/>
    </row>
    <row r="1308" spans="1:9" ht="13.5" thickBot="1" x14ac:dyDescent="0.25">
      <c r="A1308" s="318"/>
      <c r="B1308" s="319"/>
      <c r="C1308" s="319"/>
      <c r="D1308" s="319"/>
      <c r="E1308" s="320"/>
      <c r="F1308" s="318"/>
      <c r="G1308" s="319"/>
      <c r="H1308" s="319"/>
      <c r="I1308" s="320"/>
    </row>
    <row r="1309" spans="1:9" x14ac:dyDescent="0.2">
      <c r="A1309" s="2" t="s">
        <v>238</v>
      </c>
      <c r="B1309" s="321" t="str">
        <f>Presupuesto!A5</f>
        <v>MEJORAMIENTO Y ADECUACIÓN PARA LA RECUPERACIÓN URBANÍSTICA DEL PARQUE PRINCIPAL DEL CORREGIMIENTO DE PUERTO CLAVER, ZONA URBANA DEL MUNICIPIO DE EL BAGRE-ANTIOQUIA</v>
      </c>
      <c r="C1309" s="321"/>
      <c r="D1309" s="321"/>
      <c r="E1309" s="321"/>
      <c r="F1309" s="321"/>
      <c r="G1309" s="321"/>
      <c r="H1309" s="321"/>
      <c r="I1309" s="322"/>
    </row>
    <row r="1310" spans="1:9" x14ac:dyDescent="0.2">
      <c r="A1310" s="2" t="s">
        <v>239</v>
      </c>
      <c r="B1310" s="323"/>
      <c r="C1310" s="323"/>
      <c r="D1310" s="323"/>
      <c r="E1310" s="323"/>
      <c r="F1310" s="323"/>
      <c r="G1310" s="323"/>
      <c r="H1310" s="323"/>
      <c r="I1310" s="324"/>
    </row>
    <row r="1311" spans="1:9" x14ac:dyDescent="0.2">
      <c r="A1311" s="2" t="s">
        <v>240</v>
      </c>
      <c r="B1311" s="323" t="e">
        <f>Presupuesto!#REF!</f>
        <v>#REF!</v>
      </c>
      <c r="C1311" s="323"/>
      <c r="D1311" s="323"/>
      <c r="E1311" s="323"/>
      <c r="F1311" s="323"/>
      <c r="G1311" s="323"/>
      <c r="H1311" s="323"/>
      <c r="I1311" s="324"/>
    </row>
    <row r="1312" spans="1:9" x14ac:dyDescent="0.2">
      <c r="A1312" s="2" t="e">
        <f>Presupuesto!#REF!</f>
        <v>#REF!</v>
      </c>
      <c r="B1312" s="323"/>
      <c r="C1312" s="323"/>
      <c r="D1312" s="323"/>
      <c r="E1312" s="323"/>
      <c r="F1312" s="323"/>
      <c r="G1312" s="323"/>
      <c r="H1312" s="323"/>
      <c r="I1312" s="324"/>
    </row>
    <row r="1313" spans="1:9" x14ac:dyDescent="0.2">
      <c r="A1313" s="2" t="s">
        <v>235</v>
      </c>
      <c r="B1313" s="3"/>
      <c r="C1313" s="3"/>
      <c r="D1313" s="3"/>
      <c r="E1313" s="3"/>
      <c r="F1313" s="3"/>
      <c r="G1313" s="3"/>
      <c r="H1313" s="4" t="s">
        <v>241</v>
      </c>
      <c r="I1313" s="5" t="e">
        <f>Presupuesto!#REF!</f>
        <v>#REF!</v>
      </c>
    </row>
    <row r="1314" spans="1:9" ht="13.5" thickBot="1" x14ac:dyDescent="0.25">
      <c r="A1314" s="6" t="s">
        <v>228</v>
      </c>
      <c r="B1314" s="7"/>
      <c r="C1314" s="7"/>
      <c r="D1314" s="7"/>
      <c r="E1314" s="7"/>
      <c r="F1314" s="7"/>
      <c r="G1314" s="7"/>
      <c r="H1314" s="7"/>
      <c r="I1314" s="8"/>
    </row>
    <row r="1315" spans="1:9" x14ac:dyDescent="0.2">
      <c r="A1315" s="303" t="s">
        <v>227</v>
      </c>
      <c r="B1315" s="304"/>
      <c r="C1315" s="304"/>
      <c r="D1315" s="304"/>
      <c r="E1315" s="305"/>
      <c r="F1315" s="9" t="s">
        <v>242</v>
      </c>
      <c r="G1315" s="10" t="s">
        <v>243</v>
      </c>
      <c r="H1315" s="10" t="s">
        <v>244</v>
      </c>
      <c r="I1315" s="11" t="s">
        <v>245</v>
      </c>
    </row>
    <row r="1316" spans="1:9" x14ac:dyDescent="0.2">
      <c r="A1316" s="306" t="s">
        <v>246</v>
      </c>
      <c r="B1316" s="307"/>
      <c r="C1316" s="307"/>
      <c r="D1316" s="307"/>
      <c r="E1316" s="308"/>
      <c r="F1316" s="12"/>
      <c r="G1316" s="14"/>
      <c r="H1316" s="15"/>
      <c r="I1316" s="13">
        <v>373.33333333333212</v>
      </c>
    </row>
    <row r="1317" spans="1:9" x14ac:dyDescent="0.2">
      <c r="A1317" s="306"/>
      <c r="B1317" s="307"/>
      <c r="C1317" s="307"/>
      <c r="D1317" s="307"/>
      <c r="E1317" s="308"/>
      <c r="F1317" s="12"/>
      <c r="G1317" s="14"/>
      <c r="H1317" s="15"/>
      <c r="I1317" s="13"/>
    </row>
    <row r="1318" spans="1:9" ht="13.5" thickBot="1" x14ac:dyDescent="0.25">
      <c r="A1318" s="306"/>
      <c r="B1318" s="307"/>
      <c r="C1318" s="307"/>
      <c r="D1318" s="307"/>
      <c r="E1318" s="308"/>
      <c r="F1318" s="12"/>
      <c r="G1318" s="14"/>
      <c r="H1318" s="15"/>
      <c r="I1318" s="13"/>
    </row>
    <row r="1319" spans="1:9" ht="13.5" thickBot="1" x14ac:dyDescent="0.25">
      <c r="A1319" s="2"/>
      <c r="B1319" s="3"/>
      <c r="C1319" s="3"/>
      <c r="D1319" s="3"/>
      <c r="E1319" s="3"/>
      <c r="F1319" s="3"/>
      <c r="G1319" s="16"/>
      <c r="H1319" s="17" t="s">
        <v>247</v>
      </c>
      <c r="I1319" s="18">
        <f>SUM(I1316:I1316)</f>
        <v>373.33333333333212</v>
      </c>
    </row>
    <row r="1320" spans="1:9" ht="13.5" thickBot="1" x14ac:dyDescent="0.25">
      <c r="A1320" s="2" t="s">
        <v>248</v>
      </c>
      <c r="B1320" s="3"/>
      <c r="C1320" s="3"/>
      <c r="D1320" s="3"/>
      <c r="E1320" s="3"/>
      <c r="F1320" s="3"/>
      <c r="G1320" s="16"/>
      <c r="H1320" s="16"/>
      <c r="I1320" s="19"/>
    </row>
    <row r="1321" spans="1:9" x14ac:dyDescent="0.2">
      <c r="A1321" s="303" t="s">
        <v>227</v>
      </c>
      <c r="B1321" s="304"/>
      <c r="C1321" s="304"/>
      <c r="D1321" s="304"/>
      <c r="E1321" s="305"/>
      <c r="F1321" s="9" t="s">
        <v>249</v>
      </c>
      <c r="G1321" s="20" t="s">
        <v>250</v>
      </c>
      <c r="H1321" s="20" t="s">
        <v>251</v>
      </c>
      <c r="I1321" s="11" t="s">
        <v>245</v>
      </c>
    </row>
    <row r="1322" spans="1:9" x14ac:dyDescent="0.2">
      <c r="A1322" s="306" t="s">
        <v>449</v>
      </c>
      <c r="B1322" s="307"/>
      <c r="C1322" s="307"/>
      <c r="D1322" s="307"/>
      <c r="E1322" s="308"/>
      <c r="F1322" s="21" t="s">
        <v>22</v>
      </c>
      <c r="G1322" s="14">
        <v>10900</v>
      </c>
      <c r="H1322" s="14">
        <v>1</v>
      </c>
      <c r="I1322" s="22">
        <f>+H1322*G1322</f>
        <v>10900</v>
      </c>
    </row>
    <row r="1323" spans="1:9" x14ac:dyDescent="0.2">
      <c r="A1323" s="47"/>
      <c r="B1323" s="24"/>
      <c r="C1323" s="24"/>
      <c r="D1323" s="24"/>
      <c r="E1323" s="25"/>
      <c r="F1323" s="21"/>
      <c r="G1323" s="14"/>
      <c r="H1323" s="14"/>
      <c r="I1323" s="22">
        <f>+H1323*G1323</f>
        <v>0</v>
      </c>
    </row>
    <row r="1324" spans="1:9" x14ac:dyDescent="0.2">
      <c r="A1324" s="47"/>
      <c r="B1324" s="24"/>
      <c r="C1324" s="24"/>
      <c r="D1324" s="24"/>
      <c r="E1324" s="25"/>
      <c r="F1324" s="21"/>
      <c r="G1324" s="14"/>
      <c r="H1324" s="14"/>
      <c r="I1324" s="22">
        <f>+H1324*G1324</f>
        <v>0</v>
      </c>
    </row>
    <row r="1325" spans="1:9" x14ac:dyDescent="0.2">
      <c r="A1325" s="306"/>
      <c r="B1325" s="307"/>
      <c r="C1325" s="307"/>
      <c r="D1325" s="307"/>
      <c r="E1325" s="308"/>
      <c r="F1325" s="21"/>
      <c r="G1325" s="14"/>
      <c r="H1325" s="14"/>
      <c r="I1325" s="22"/>
    </row>
    <row r="1326" spans="1:9" x14ac:dyDescent="0.2">
      <c r="A1326" s="306"/>
      <c r="B1326" s="307"/>
      <c r="C1326" s="307"/>
      <c r="D1326" s="307"/>
      <c r="E1326" s="308"/>
      <c r="F1326" s="21"/>
      <c r="G1326" s="14"/>
      <c r="H1326" s="14"/>
      <c r="I1326" s="22"/>
    </row>
    <row r="1327" spans="1:9" ht="13.5" thickBot="1" x14ac:dyDescent="0.25">
      <c r="A1327" s="2"/>
      <c r="B1327" s="3"/>
      <c r="C1327" s="3"/>
      <c r="D1327" s="3"/>
      <c r="E1327" s="3"/>
      <c r="F1327" s="3"/>
      <c r="G1327" s="16"/>
      <c r="H1327" s="17" t="s">
        <v>247</v>
      </c>
      <c r="I1327" s="26">
        <f>SUM(I1322:I1324)</f>
        <v>10900</v>
      </c>
    </row>
    <row r="1328" spans="1:9" ht="13.5" thickBot="1" x14ac:dyDescent="0.25">
      <c r="A1328" s="2" t="s">
        <v>229</v>
      </c>
      <c r="B1328" s="3"/>
      <c r="C1328" s="3"/>
      <c r="D1328" s="3"/>
      <c r="E1328" s="3"/>
      <c r="F1328" s="3"/>
      <c r="G1328" s="3"/>
      <c r="H1328" s="3"/>
      <c r="I1328" s="19"/>
    </row>
    <row r="1329" spans="1:10" x14ac:dyDescent="0.2">
      <c r="A1329" s="303" t="s">
        <v>230</v>
      </c>
      <c r="B1329" s="304"/>
      <c r="C1329" s="304"/>
      <c r="D1329" s="305"/>
      <c r="E1329" s="27" t="s">
        <v>252</v>
      </c>
      <c r="F1329" s="10" t="s">
        <v>253</v>
      </c>
      <c r="G1329" s="10" t="s">
        <v>254</v>
      </c>
      <c r="H1329" s="10" t="s">
        <v>231</v>
      </c>
      <c r="I1329" s="11" t="s">
        <v>245</v>
      </c>
    </row>
    <row r="1330" spans="1:10" x14ac:dyDescent="0.2">
      <c r="A1330" s="306"/>
      <c r="B1330" s="307"/>
      <c r="C1330" s="307"/>
      <c r="D1330" s="308"/>
      <c r="E1330" s="28"/>
      <c r="F1330" s="28"/>
      <c r="G1330" s="28"/>
      <c r="H1330" s="28"/>
      <c r="I1330" s="22"/>
    </row>
    <row r="1331" spans="1:10" ht="13.5" thickBot="1" x14ac:dyDescent="0.25">
      <c r="A1331" s="325"/>
      <c r="B1331" s="326"/>
      <c r="C1331" s="326"/>
      <c r="D1331" s="327"/>
      <c r="E1331" s="29"/>
      <c r="F1331" s="29"/>
      <c r="G1331" s="29"/>
      <c r="H1331" s="29"/>
      <c r="I1331" s="30"/>
    </row>
    <row r="1332" spans="1:10" ht="13.5" thickBot="1" x14ac:dyDescent="0.25">
      <c r="A1332" s="2"/>
      <c r="B1332" s="3"/>
      <c r="C1332" s="3"/>
      <c r="D1332" s="3"/>
      <c r="E1332" s="3"/>
      <c r="F1332" s="3"/>
      <c r="G1332" s="3"/>
      <c r="H1332" s="17" t="s">
        <v>247</v>
      </c>
      <c r="I1332" s="31"/>
    </row>
    <row r="1333" spans="1:10" ht="13.5" thickBot="1" x14ac:dyDescent="0.25">
      <c r="A1333" s="2" t="s">
        <v>232</v>
      </c>
      <c r="B1333" s="3"/>
      <c r="C1333" s="3"/>
      <c r="D1333" s="3"/>
      <c r="E1333" s="3"/>
      <c r="F1333" s="3"/>
      <c r="G1333" s="3"/>
      <c r="H1333" s="3"/>
      <c r="I1333" s="19"/>
    </row>
    <row r="1334" spans="1:10" x14ac:dyDescent="0.2">
      <c r="A1334" s="303" t="s">
        <v>255</v>
      </c>
      <c r="B1334" s="304"/>
      <c r="C1334" s="304"/>
      <c r="D1334" s="304"/>
      <c r="E1334" s="10"/>
      <c r="F1334" s="328" t="s">
        <v>256</v>
      </c>
      <c r="G1334" s="329"/>
      <c r="H1334" s="32" t="s">
        <v>244</v>
      </c>
      <c r="I1334" s="33" t="s">
        <v>245</v>
      </c>
    </row>
    <row r="1335" spans="1:10" x14ac:dyDescent="0.2">
      <c r="A1335" s="301" t="str">
        <f>CUADRILLAS!B23</f>
        <v>CUADRILLA 10</v>
      </c>
      <c r="B1335" s="302"/>
      <c r="C1335" s="302"/>
      <c r="D1335" s="302"/>
      <c r="E1335" s="330"/>
      <c r="F1335" s="299">
        <f>CUADRILLAS!C23</f>
        <v>240800</v>
      </c>
      <c r="G1335" s="300"/>
      <c r="H1335" s="15">
        <v>30</v>
      </c>
      <c r="I1335" s="22">
        <f>F1335/H1335</f>
        <v>8026.666666666667</v>
      </c>
    </row>
    <row r="1336" spans="1:10" ht="13.5" thickBot="1" x14ac:dyDescent="0.25">
      <c r="A1336" s="301"/>
      <c r="B1336" s="302"/>
      <c r="C1336" s="302"/>
      <c r="D1336" s="302"/>
      <c r="E1336" s="14"/>
      <c r="F1336" s="299"/>
      <c r="G1336" s="300"/>
      <c r="H1336" s="14"/>
      <c r="I1336" s="22"/>
    </row>
    <row r="1337" spans="1:10" ht="13.5" thickBot="1" x14ac:dyDescent="0.25">
      <c r="A1337" s="2"/>
      <c r="B1337" s="3"/>
      <c r="C1337" s="3"/>
      <c r="D1337" s="3"/>
      <c r="E1337" s="16"/>
      <c r="F1337" s="34"/>
      <c r="G1337" s="16"/>
      <c r="H1337" s="17" t="s">
        <v>247</v>
      </c>
      <c r="I1337" s="31">
        <f>SUM(I1335:I1336)</f>
        <v>8026.666666666667</v>
      </c>
    </row>
    <row r="1338" spans="1:10" ht="13.5" thickBot="1" x14ac:dyDescent="0.25">
      <c r="A1338" s="2"/>
      <c r="B1338" s="3"/>
      <c r="C1338" s="3"/>
      <c r="D1338" s="3"/>
      <c r="E1338" s="16"/>
      <c r="F1338" s="35" t="s">
        <v>257</v>
      </c>
      <c r="G1338" s="3"/>
      <c r="H1338" s="36"/>
      <c r="I1338" s="31">
        <f>+I1337+I1332+I1327+I1319</f>
        <v>19300</v>
      </c>
    </row>
    <row r="1339" spans="1:10" ht="13.5" thickBot="1" x14ac:dyDescent="0.25">
      <c r="A1339" s="2" t="s">
        <v>233</v>
      </c>
      <c r="B1339" s="3"/>
      <c r="C1339" s="3"/>
      <c r="D1339" s="3"/>
      <c r="E1339" s="16"/>
      <c r="F1339" s="16"/>
      <c r="G1339" s="16"/>
      <c r="H1339" s="16"/>
      <c r="I1339" s="19"/>
      <c r="J1339" s="38"/>
    </row>
    <row r="1340" spans="1:10" x14ac:dyDescent="0.2">
      <c r="A1340" s="303" t="s">
        <v>227</v>
      </c>
      <c r="B1340" s="304"/>
      <c r="C1340" s="304"/>
      <c r="D1340" s="304"/>
      <c r="E1340" s="304"/>
      <c r="F1340" s="304"/>
      <c r="G1340" s="305"/>
      <c r="H1340" s="39" t="s">
        <v>258</v>
      </c>
      <c r="I1340" s="40" t="s">
        <v>259</v>
      </c>
    </row>
    <row r="1341" spans="1:10" x14ac:dyDescent="0.2">
      <c r="A1341" s="306" t="s">
        <v>260</v>
      </c>
      <c r="B1341" s="307"/>
      <c r="C1341" s="307"/>
      <c r="D1341" s="307"/>
      <c r="E1341" s="307"/>
      <c r="F1341" s="307"/>
      <c r="G1341" s="308"/>
      <c r="H1341" s="41"/>
      <c r="I1341" s="22"/>
    </row>
    <row r="1342" spans="1:10" x14ac:dyDescent="0.2">
      <c r="A1342" s="306" t="s">
        <v>261</v>
      </c>
      <c r="B1342" s="307"/>
      <c r="C1342" s="307"/>
      <c r="D1342" s="307"/>
      <c r="E1342" s="307"/>
      <c r="F1342" s="307"/>
      <c r="G1342" s="308"/>
      <c r="H1342" s="41"/>
      <c r="I1342" s="22"/>
    </row>
    <row r="1343" spans="1:10" ht="13.5" thickBot="1" x14ac:dyDescent="0.25">
      <c r="A1343" s="309" t="s">
        <v>262</v>
      </c>
      <c r="B1343" s="310"/>
      <c r="C1343" s="310"/>
      <c r="D1343" s="310"/>
      <c r="E1343" s="310"/>
      <c r="F1343" s="310"/>
      <c r="G1343" s="311"/>
      <c r="H1343" s="42"/>
      <c r="I1343" s="22"/>
    </row>
    <row r="1344" spans="1:10" ht="13.5" thickBot="1" x14ac:dyDescent="0.25">
      <c r="A1344" s="2"/>
      <c r="B1344" s="3"/>
      <c r="C1344" s="3"/>
      <c r="D1344" s="3"/>
      <c r="E1344" s="16"/>
      <c r="F1344" s="16"/>
      <c r="G1344" s="16"/>
      <c r="H1344" s="17" t="s">
        <v>247</v>
      </c>
      <c r="I1344" s="31">
        <f>SUM(I1341:I1343)</f>
        <v>0</v>
      </c>
    </row>
    <row r="1345" spans="1:9" ht="13.5" thickBot="1" x14ac:dyDescent="0.25">
      <c r="A1345" s="2"/>
      <c r="B1345" s="3"/>
      <c r="C1345" s="3"/>
      <c r="D1345" s="3"/>
      <c r="E1345" s="16"/>
      <c r="F1345" s="16"/>
      <c r="G1345" s="16"/>
      <c r="H1345" s="16"/>
      <c r="I1345" s="19"/>
    </row>
    <row r="1346" spans="1:9" ht="13.5" thickBot="1" x14ac:dyDescent="0.25">
      <c r="A1346" s="6"/>
      <c r="B1346" s="7"/>
      <c r="C1346" s="7"/>
      <c r="D1346" s="7"/>
      <c r="E1346" s="43"/>
      <c r="F1346" s="44"/>
      <c r="G1346" s="45"/>
      <c r="H1346" s="45" t="s">
        <v>263</v>
      </c>
      <c r="I1346" s="46">
        <f>I1338+I1344</f>
        <v>19300</v>
      </c>
    </row>
    <row r="1347" spans="1:9" ht="13.5" thickBot="1" x14ac:dyDescent="0.25"/>
    <row r="1348" spans="1:9" x14ac:dyDescent="0.2">
      <c r="A1348" s="312" t="s">
        <v>236</v>
      </c>
      <c r="B1348" s="313"/>
      <c r="C1348" s="313"/>
      <c r="D1348" s="313"/>
      <c r="E1348" s="314"/>
      <c r="F1348" s="312" t="s">
        <v>237</v>
      </c>
      <c r="G1348" s="313"/>
      <c r="H1348" s="313"/>
      <c r="I1348" s="314"/>
    </row>
    <row r="1349" spans="1:9" x14ac:dyDescent="0.2">
      <c r="A1349" s="315"/>
      <c r="B1349" s="316"/>
      <c r="C1349" s="316"/>
      <c r="D1349" s="316"/>
      <c r="E1349" s="317"/>
      <c r="F1349" s="315"/>
      <c r="G1349" s="316"/>
      <c r="H1349" s="316"/>
      <c r="I1349" s="317"/>
    </row>
    <row r="1350" spans="1:9" ht="13.5" thickBot="1" x14ac:dyDescent="0.25">
      <c r="A1350" s="318"/>
      <c r="B1350" s="319"/>
      <c r="C1350" s="319"/>
      <c r="D1350" s="319"/>
      <c r="E1350" s="320"/>
      <c r="F1350" s="318"/>
      <c r="G1350" s="319"/>
      <c r="H1350" s="319"/>
      <c r="I1350" s="320"/>
    </row>
    <row r="1351" spans="1:9" x14ac:dyDescent="0.2">
      <c r="A1351" s="2" t="s">
        <v>238</v>
      </c>
      <c r="B1351" s="321" t="str">
        <f>Presupuesto!A5</f>
        <v>MEJORAMIENTO Y ADECUACIÓN PARA LA RECUPERACIÓN URBANÍSTICA DEL PARQUE PRINCIPAL DEL CORREGIMIENTO DE PUERTO CLAVER, ZONA URBANA DEL MUNICIPIO DE EL BAGRE-ANTIOQUIA</v>
      </c>
      <c r="C1351" s="321"/>
      <c r="D1351" s="321"/>
      <c r="E1351" s="321"/>
      <c r="F1351" s="321"/>
      <c r="G1351" s="321"/>
      <c r="H1351" s="321"/>
      <c r="I1351" s="322"/>
    </row>
    <row r="1352" spans="1:9" x14ac:dyDescent="0.2">
      <c r="A1352" s="2" t="s">
        <v>239</v>
      </c>
      <c r="B1352" s="323"/>
      <c r="C1352" s="323"/>
      <c r="D1352" s="323"/>
      <c r="E1352" s="323"/>
      <c r="F1352" s="323"/>
      <c r="G1352" s="323"/>
      <c r="H1352" s="323"/>
      <c r="I1352" s="324"/>
    </row>
    <row r="1353" spans="1:9" x14ac:dyDescent="0.2">
      <c r="A1353" s="2" t="s">
        <v>240</v>
      </c>
      <c r="B1353" s="323" t="e">
        <f>Presupuesto!#REF!</f>
        <v>#REF!</v>
      </c>
      <c r="C1353" s="323"/>
      <c r="D1353" s="323"/>
      <c r="E1353" s="323"/>
      <c r="F1353" s="323"/>
      <c r="G1353" s="323"/>
      <c r="H1353" s="323"/>
      <c r="I1353" s="324"/>
    </row>
    <row r="1354" spans="1:9" x14ac:dyDescent="0.2">
      <c r="A1354" s="2" t="e">
        <f>Presupuesto!#REF!</f>
        <v>#REF!</v>
      </c>
      <c r="B1354" s="323"/>
      <c r="C1354" s="323"/>
      <c r="D1354" s="323"/>
      <c r="E1354" s="323"/>
      <c r="F1354" s="323"/>
      <c r="G1354" s="323"/>
      <c r="H1354" s="323"/>
      <c r="I1354" s="324"/>
    </row>
    <row r="1355" spans="1:9" x14ac:dyDescent="0.2">
      <c r="A1355" s="2" t="s">
        <v>235</v>
      </c>
      <c r="B1355" s="3"/>
      <c r="C1355" s="3"/>
      <c r="D1355" s="3"/>
      <c r="E1355" s="3"/>
      <c r="F1355" s="3"/>
      <c r="G1355" s="3"/>
      <c r="H1355" s="4" t="s">
        <v>241</v>
      </c>
      <c r="I1355" s="5" t="e">
        <f>Presupuesto!#REF!</f>
        <v>#REF!</v>
      </c>
    </row>
    <row r="1356" spans="1:9" ht="13.5" thickBot="1" x14ac:dyDescent="0.25">
      <c r="A1356" s="6" t="s">
        <v>228</v>
      </c>
      <c r="B1356" s="7"/>
      <c r="C1356" s="7"/>
      <c r="D1356" s="7"/>
      <c r="E1356" s="7"/>
      <c r="F1356" s="7"/>
      <c r="G1356" s="7"/>
      <c r="H1356" s="7"/>
      <c r="I1356" s="8"/>
    </row>
    <row r="1357" spans="1:9" x14ac:dyDescent="0.2">
      <c r="A1357" s="303" t="s">
        <v>227</v>
      </c>
      <c r="B1357" s="304"/>
      <c r="C1357" s="304"/>
      <c r="D1357" s="304"/>
      <c r="E1357" s="305"/>
      <c r="F1357" s="9" t="s">
        <v>242</v>
      </c>
      <c r="G1357" s="10" t="s">
        <v>243</v>
      </c>
      <c r="H1357" s="10" t="s">
        <v>244</v>
      </c>
      <c r="I1357" s="11" t="s">
        <v>245</v>
      </c>
    </row>
    <row r="1358" spans="1:9" x14ac:dyDescent="0.2">
      <c r="A1358" s="306" t="s">
        <v>246</v>
      </c>
      <c r="B1358" s="307"/>
      <c r="C1358" s="307"/>
      <c r="D1358" s="307"/>
      <c r="E1358" s="308"/>
      <c r="F1358" s="12"/>
      <c r="G1358" s="14"/>
      <c r="H1358" s="15"/>
      <c r="I1358" s="13"/>
    </row>
    <row r="1359" spans="1:9" x14ac:dyDescent="0.2">
      <c r="A1359" s="306"/>
      <c r="B1359" s="307"/>
      <c r="C1359" s="307"/>
      <c r="D1359" s="307"/>
      <c r="E1359" s="308"/>
      <c r="F1359" s="12"/>
      <c r="G1359" s="14"/>
      <c r="H1359" s="15"/>
      <c r="I1359" s="13"/>
    </row>
    <row r="1360" spans="1:9" ht="13.5" thickBot="1" x14ac:dyDescent="0.25">
      <c r="A1360" s="306"/>
      <c r="B1360" s="307"/>
      <c r="C1360" s="307"/>
      <c r="D1360" s="307"/>
      <c r="E1360" s="308"/>
      <c r="F1360" s="12"/>
      <c r="G1360" s="14"/>
      <c r="H1360" s="15"/>
      <c r="I1360" s="13"/>
    </row>
    <row r="1361" spans="1:9" ht="13.5" thickBot="1" x14ac:dyDescent="0.25">
      <c r="A1361" s="2"/>
      <c r="B1361" s="3"/>
      <c r="C1361" s="3"/>
      <c r="D1361" s="3"/>
      <c r="E1361" s="3"/>
      <c r="F1361" s="3"/>
      <c r="G1361" s="16"/>
      <c r="H1361" s="17" t="s">
        <v>247</v>
      </c>
      <c r="I1361" s="18">
        <f>SUM(I1358:I1358)</f>
        <v>0</v>
      </c>
    </row>
    <row r="1362" spans="1:9" ht="13.5" thickBot="1" x14ac:dyDescent="0.25">
      <c r="A1362" s="2" t="s">
        <v>248</v>
      </c>
      <c r="B1362" s="3"/>
      <c r="C1362" s="3"/>
      <c r="D1362" s="3"/>
      <c r="E1362" s="3"/>
      <c r="F1362" s="3"/>
      <c r="G1362" s="16"/>
      <c r="H1362" s="16"/>
      <c r="I1362" s="19"/>
    </row>
    <row r="1363" spans="1:9" x14ac:dyDescent="0.2">
      <c r="A1363" s="303" t="s">
        <v>227</v>
      </c>
      <c r="B1363" s="304"/>
      <c r="C1363" s="304"/>
      <c r="D1363" s="304"/>
      <c r="E1363" s="305"/>
      <c r="F1363" s="9" t="s">
        <v>249</v>
      </c>
      <c r="G1363" s="20" t="s">
        <v>250</v>
      </c>
      <c r="H1363" s="20" t="s">
        <v>251</v>
      </c>
      <c r="I1363" s="11" t="s">
        <v>245</v>
      </c>
    </row>
    <row r="1364" spans="1:9" x14ac:dyDescent="0.2">
      <c r="A1364" s="306" t="s">
        <v>412</v>
      </c>
      <c r="B1364" s="307"/>
      <c r="C1364" s="307"/>
      <c r="D1364" s="307"/>
      <c r="E1364" s="308"/>
      <c r="F1364" s="21" t="s">
        <v>411</v>
      </c>
      <c r="G1364" s="14">
        <v>265000</v>
      </c>
      <c r="H1364" s="14">
        <v>1</v>
      </c>
      <c r="I1364" s="22">
        <f>+H1364*G1364</f>
        <v>265000</v>
      </c>
    </row>
    <row r="1365" spans="1:9" x14ac:dyDescent="0.2">
      <c r="A1365" s="47" t="s">
        <v>413</v>
      </c>
      <c r="B1365" s="24"/>
      <c r="C1365" s="24"/>
      <c r="D1365" s="24"/>
      <c r="E1365" s="25"/>
      <c r="F1365" s="21" t="s">
        <v>411</v>
      </c>
      <c r="G1365" s="14">
        <v>7500</v>
      </c>
      <c r="H1365" s="14">
        <v>1</v>
      </c>
      <c r="I1365" s="22">
        <f>+H1365*G1365</f>
        <v>7500</v>
      </c>
    </row>
    <row r="1366" spans="1:9" x14ac:dyDescent="0.2">
      <c r="A1366" s="47"/>
      <c r="B1366" s="24"/>
      <c r="C1366" s="24"/>
      <c r="D1366" s="24"/>
      <c r="E1366" s="25"/>
      <c r="F1366" s="21"/>
      <c r="G1366" s="14"/>
      <c r="H1366" s="14"/>
      <c r="I1366" s="22">
        <f>+H1366*G1366</f>
        <v>0</v>
      </c>
    </row>
    <row r="1367" spans="1:9" x14ac:dyDescent="0.2">
      <c r="A1367" s="306"/>
      <c r="B1367" s="307"/>
      <c r="C1367" s="307"/>
      <c r="D1367" s="307"/>
      <c r="E1367" s="308"/>
      <c r="F1367" s="21"/>
      <c r="G1367" s="14"/>
      <c r="H1367" s="14"/>
      <c r="I1367" s="22"/>
    </row>
    <row r="1368" spans="1:9" x14ac:dyDescent="0.2">
      <c r="A1368" s="306"/>
      <c r="B1368" s="307"/>
      <c r="C1368" s="307"/>
      <c r="D1368" s="307"/>
      <c r="E1368" s="308"/>
      <c r="F1368" s="21"/>
      <c r="G1368" s="14"/>
      <c r="H1368" s="14"/>
      <c r="I1368" s="22"/>
    </row>
    <row r="1369" spans="1:9" ht="13.5" thickBot="1" x14ac:dyDescent="0.25">
      <c r="A1369" s="2"/>
      <c r="B1369" s="3"/>
      <c r="C1369" s="3"/>
      <c r="D1369" s="3"/>
      <c r="E1369" s="3"/>
      <c r="F1369" s="3"/>
      <c r="G1369" s="16"/>
      <c r="H1369" s="17" t="s">
        <v>247</v>
      </c>
      <c r="I1369" s="26">
        <f>SUM(I1364:I1366)</f>
        <v>272500</v>
      </c>
    </row>
    <row r="1370" spans="1:9" ht="13.5" thickBot="1" x14ac:dyDescent="0.25">
      <c r="A1370" s="2" t="s">
        <v>229</v>
      </c>
      <c r="B1370" s="3"/>
      <c r="C1370" s="3"/>
      <c r="D1370" s="3"/>
      <c r="E1370" s="3"/>
      <c r="F1370" s="3"/>
      <c r="G1370" s="3"/>
      <c r="H1370" s="3"/>
      <c r="I1370" s="19"/>
    </row>
    <row r="1371" spans="1:9" x14ac:dyDescent="0.2">
      <c r="A1371" s="303" t="s">
        <v>230</v>
      </c>
      <c r="B1371" s="304"/>
      <c r="C1371" s="304"/>
      <c r="D1371" s="305"/>
      <c r="E1371" s="27" t="s">
        <v>252</v>
      </c>
      <c r="F1371" s="10" t="s">
        <v>253</v>
      </c>
      <c r="G1371" s="10" t="s">
        <v>254</v>
      </c>
      <c r="H1371" s="10" t="s">
        <v>231</v>
      </c>
      <c r="I1371" s="11" t="s">
        <v>245</v>
      </c>
    </row>
    <row r="1372" spans="1:9" x14ac:dyDescent="0.2">
      <c r="A1372" s="306"/>
      <c r="B1372" s="307"/>
      <c r="C1372" s="307"/>
      <c r="D1372" s="308"/>
      <c r="E1372" s="28"/>
      <c r="F1372" s="28"/>
      <c r="G1372" s="28"/>
      <c r="H1372" s="28"/>
      <c r="I1372" s="22"/>
    </row>
    <row r="1373" spans="1:9" ht="13.5" thickBot="1" x14ac:dyDescent="0.25">
      <c r="A1373" s="325"/>
      <c r="B1373" s="326"/>
      <c r="C1373" s="326"/>
      <c r="D1373" s="327"/>
      <c r="E1373" s="29"/>
      <c r="F1373" s="29"/>
      <c r="G1373" s="29"/>
      <c r="H1373" s="29"/>
      <c r="I1373" s="30"/>
    </row>
    <row r="1374" spans="1:9" ht="13.5" thickBot="1" x14ac:dyDescent="0.25">
      <c r="A1374" s="2"/>
      <c r="B1374" s="3"/>
      <c r="C1374" s="3"/>
      <c r="D1374" s="3"/>
      <c r="E1374" s="3"/>
      <c r="F1374" s="3"/>
      <c r="G1374" s="3"/>
      <c r="H1374" s="17" t="s">
        <v>247</v>
      </c>
      <c r="I1374" s="31"/>
    </row>
    <row r="1375" spans="1:9" ht="13.5" thickBot="1" x14ac:dyDescent="0.25">
      <c r="A1375" s="2" t="s">
        <v>232</v>
      </c>
      <c r="B1375" s="3"/>
      <c r="C1375" s="3"/>
      <c r="D1375" s="3"/>
      <c r="E1375" s="3"/>
      <c r="F1375" s="3"/>
      <c r="G1375" s="3"/>
      <c r="H1375" s="3"/>
      <c r="I1375" s="19"/>
    </row>
    <row r="1376" spans="1:9" x14ac:dyDescent="0.2">
      <c r="A1376" s="303" t="s">
        <v>255</v>
      </c>
      <c r="B1376" s="304"/>
      <c r="C1376" s="304"/>
      <c r="D1376" s="304"/>
      <c r="E1376" s="10"/>
      <c r="F1376" s="328" t="s">
        <v>256</v>
      </c>
      <c r="G1376" s="329"/>
      <c r="H1376" s="32" t="s">
        <v>244</v>
      </c>
      <c r="I1376" s="33" t="s">
        <v>245</v>
      </c>
    </row>
    <row r="1377" spans="1:9" x14ac:dyDescent="0.2">
      <c r="A1377" s="301" t="str">
        <f>CUADRILLAS!B23</f>
        <v>CUADRILLA 10</v>
      </c>
      <c r="B1377" s="302"/>
      <c r="C1377" s="302"/>
      <c r="D1377" s="302"/>
      <c r="E1377" s="330"/>
      <c r="F1377" s="299">
        <f>CUADRILLAS!C23</f>
        <v>240800</v>
      </c>
      <c r="G1377" s="300"/>
      <c r="H1377" s="15">
        <v>2</v>
      </c>
      <c r="I1377" s="22">
        <f>F1377/H1377</f>
        <v>120400</v>
      </c>
    </row>
    <row r="1378" spans="1:9" ht="13.5" thickBot="1" x14ac:dyDescent="0.25">
      <c r="A1378" s="301"/>
      <c r="B1378" s="302"/>
      <c r="C1378" s="302"/>
      <c r="D1378" s="302"/>
      <c r="E1378" s="14"/>
      <c r="F1378" s="299"/>
      <c r="G1378" s="300"/>
      <c r="H1378" s="14"/>
      <c r="I1378" s="22"/>
    </row>
    <row r="1379" spans="1:9" ht="13.5" thickBot="1" x14ac:dyDescent="0.25">
      <c r="A1379" s="2"/>
      <c r="B1379" s="3"/>
      <c r="C1379" s="3"/>
      <c r="D1379" s="3"/>
      <c r="E1379" s="16"/>
      <c r="F1379" s="34"/>
      <c r="G1379" s="16"/>
      <c r="H1379" s="17" t="s">
        <v>247</v>
      </c>
      <c r="I1379" s="31">
        <f>SUM(I1377:I1378)</f>
        <v>120400</v>
      </c>
    </row>
    <row r="1380" spans="1:9" ht="13.5" thickBot="1" x14ac:dyDescent="0.25">
      <c r="A1380" s="2"/>
      <c r="B1380" s="3"/>
      <c r="C1380" s="3"/>
      <c r="D1380" s="3"/>
      <c r="E1380" s="16"/>
      <c r="F1380" s="35" t="s">
        <v>257</v>
      </c>
      <c r="G1380" s="3"/>
      <c r="H1380" s="36"/>
      <c r="I1380" s="31">
        <f>+I1379+I1374+I1369+I1361</f>
        <v>392900</v>
      </c>
    </row>
    <row r="1381" spans="1:9" ht="13.5" thickBot="1" x14ac:dyDescent="0.25">
      <c r="A1381" s="2" t="s">
        <v>233</v>
      </c>
      <c r="B1381" s="3"/>
      <c r="C1381" s="3"/>
      <c r="D1381" s="3"/>
      <c r="E1381" s="16"/>
      <c r="F1381" s="16"/>
      <c r="G1381" s="16"/>
      <c r="H1381" s="16"/>
      <c r="I1381" s="19"/>
    </row>
    <row r="1382" spans="1:9" x14ac:dyDescent="0.2">
      <c r="A1382" s="303" t="s">
        <v>227</v>
      </c>
      <c r="B1382" s="304"/>
      <c r="C1382" s="304"/>
      <c r="D1382" s="304"/>
      <c r="E1382" s="304"/>
      <c r="F1382" s="304"/>
      <c r="G1382" s="305"/>
      <c r="H1382" s="39" t="s">
        <v>258</v>
      </c>
      <c r="I1382" s="40" t="s">
        <v>259</v>
      </c>
    </row>
    <row r="1383" spans="1:9" x14ac:dyDescent="0.2">
      <c r="A1383" s="306" t="s">
        <v>260</v>
      </c>
      <c r="B1383" s="307"/>
      <c r="C1383" s="307"/>
      <c r="D1383" s="307"/>
      <c r="E1383" s="307"/>
      <c r="F1383" s="307"/>
      <c r="G1383" s="308"/>
      <c r="H1383" s="41"/>
      <c r="I1383" s="22"/>
    </row>
    <row r="1384" spans="1:9" x14ac:dyDescent="0.2">
      <c r="A1384" s="306" t="s">
        <v>261</v>
      </c>
      <c r="B1384" s="307"/>
      <c r="C1384" s="307"/>
      <c r="D1384" s="307"/>
      <c r="E1384" s="307"/>
      <c r="F1384" s="307"/>
      <c r="G1384" s="308"/>
      <c r="H1384" s="41"/>
      <c r="I1384" s="22"/>
    </row>
    <row r="1385" spans="1:9" ht="13.5" thickBot="1" x14ac:dyDescent="0.25">
      <c r="A1385" s="309" t="s">
        <v>262</v>
      </c>
      <c r="B1385" s="310"/>
      <c r="C1385" s="310"/>
      <c r="D1385" s="310"/>
      <c r="E1385" s="310"/>
      <c r="F1385" s="310"/>
      <c r="G1385" s="311"/>
      <c r="H1385" s="42"/>
      <c r="I1385" s="22"/>
    </row>
    <row r="1386" spans="1:9" ht="13.5" thickBot="1" x14ac:dyDescent="0.25">
      <c r="A1386" s="2"/>
      <c r="B1386" s="3"/>
      <c r="C1386" s="3"/>
      <c r="D1386" s="3"/>
      <c r="E1386" s="16"/>
      <c r="F1386" s="16"/>
      <c r="G1386" s="16"/>
      <c r="H1386" s="17" t="s">
        <v>247</v>
      </c>
      <c r="I1386" s="31">
        <f>SUM(I1383:I1385)</f>
        <v>0</v>
      </c>
    </row>
    <row r="1387" spans="1:9" ht="13.5" thickBot="1" x14ac:dyDescent="0.25">
      <c r="A1387" s="2"/>
      <c r="B1387" s="3"/>
      <c r="C1387" s="3"/>
      <c r="D1387" s="3"/>
      <c r="E1387" s="16"/>
      <c r="F1387" s="16"/>
      <c r="G1387" s="16"/>
      <c r="H1387" s="16"/>
      <c r="I1387" s="19"/>
    </row>
    <row r="1388" spans="1:9" ht="13.5" thickBot="1" x14ac:dyDescent="0.25">
      <c r="A1388" s="6"/>
      <c r="B1388" s="7"/>
      <c r="C1388" s="7"/>
      <c r="D1388" s="7"/>
      <c r="E1388" s="43"/>
      <c r="F1388" s="44"/>
      <c r="G1388" s="45"/>
      <c r="H1388" s="45" t="s">
        <v>263</v>
      </c>
      <c r="I1388" s="46">
        <f>I1380+I1386</f>
        <v>392900</v>
      </c>
    </row>
    <row r="1389" spans="1:9" ht="13.5" thickBot="1" x14ac:dyDescent="0.25"/>
    <row r="1390" spans="1:9" x14ac:dyDescent="0.2">
      <c r="A1390" s="312" t="s">
        <v>236</v>
      </c>
      <c r="B1390" s="313"/>
      <c r="C1390" s="313"/>
      <c r="D1390" s="313"/>
      <c r="E1390" s="314"/>
      <c r="F1390" s="312" t="s">
        <v>237</v>
      </c>
      <c r="G1390" s="313"/>
      <c r="H1390" s="313"/>
      <c r="I1390" s="314"/>
    </row>
    <row r="1391" spans="1:9" x14ac:dyDescent="0.2">
      <c r="A1391" s="315"/>
      <c r="B1391" s="316"/>
      <c r="C1391" s="316"/>
      <c r="D1391" s="316"/>
      <c r="E1391" s="317"/>
      <c r="F1391" s="315"/>
      <c r="G1391" s="316"/>
      <c r="H1391" s="316"/>
      <c r="I1391" s="317"/>
    </row>
    <row r="1392" spans="1:9" ht="13.5" thickBot="1" x14ac:dyDescent="0.25">
      <c r="A1392" s="318"/>
      <c r="B1392" s="319"/>
      <c r="C1392" s="319"/>
      <c r="D1392" s="319"/>
      <c r="E1392" s="320"/>
      <c r="F1392" s="318"/>
      <c r="G1392" s="319"/>
      <c r="H1392" s="319"/>
      <c r="I1392" s="320"/>
    </row>
    <row r="1393" spans="1:9" x14ac:dyDescent="0.2">
      <c r="A1393" s="2" t="s">
        <v>238</v>
      </c>
      <c r="B1393" s="321" t="str">
        <f>Presupuesto!A5</f>
        <v>MEJORAMIENTO Y ADECUACIÓN PARA LA RECUPERACIÓN URBANÍSTICA DEL PARQUE PRINCIPAL DEL CORREGIMIENTO DE PUERTO CLAVER, ZONA URBANA DEL MUNICIPIO DE EL BAGRE-ANTIOQUIA</v>
      </c>
      <c r="C1393" s="321"/>
      <c r="D1393" s="321"/>
      <c r="E1393" s="321"/>
      <c r="F1393" s="321"/>
      <c r="G1393" s="321"/>
      <c r="H1393" s="321"/>
      <c r="I1393" s="322"/>
    </row>
    <row r="1394" spans="1:9" x14ac:dyDescent="0.2">
      <c r="A1394" s="2" t="s">
        <v>239</v>
      </c>
      <c r="B1394" s="323"/>
      <c r="C1394" s="323"/>
      <c r="D1394" s="323"/>
      <c r="E1394" s="323"/>
      <c r="F1394" s="323"/>
      <c r="G1394" s="323"/>
      <c r="H1394" s="323"/>
      <c r="I1394" s="324"/>
    </row>
    <row r="1395" spans="1:9" x14ac:dyDescent="0.2">
      <c r="A1395" s="2" t="s">
        <v>240</v>
      </c>
      <c r="B1395" s="323" t="str">
        <f>Presupuesto!B35</f>
        <v>Aseo general</v>
      </c>
      <c r="C1395" s="323"/>
      <c r="D1395" s="323"/>
      <c r="E1395" s="323"/>
      <c r="F1395" s="323"/>
      <c r="G1395" s="323"/>
      <c r="H1395" s="323"/>
      <c r="I1395" s="324"/>
    </row>
    <row r="1396" spans="1:9" x14ac:dyDescent="0.2">
      <c r="A1396" s="2">
        <f>Presupuesto!A35</f>
        <v>8.1</v>
      </c>
      <c r="B1396" s="323"/>
      <c r="C1396" s="323"/>
      <c r="D1396" s="323"/>
      <c r="E1396" s="323"/>
      <c r="F1396" s="323"/>
      <c r="G1396" s="323"/>
      <c r="H1396" s="323"/>
      <c r="I1396" s="324"/>
    </row>
    <row r="1397" spans="1:9" x14ac:dyDescent="0.2">
      <c r="A1397" s="2" t="s">
        <v>235</v>
      </c>
      <c r="B1397" s="3"/>
      <c r="C1397" s="3"/>
      <c r="D1397" s="3"/>
      <c r="E1397" s="3"/>
      <c r="F1397" s="3"/>
      <c r="G1397" s="3"/>
      <c r="H1397" s="4" t="s">
        <v>241</v>
      </c>
      <c r="I1397" s="5" t="str">
        <f>Presupuesto!C35</f>
        <v>global</v>
      </c>
    </row>
    <row r="1398" spans="1:9" ht="13.5" thickBot="1" x14ac:dyDescent="0.25">
      <c r="A1398" s="6" t="s">
        <v>228</v>
      </c>
      <c r="B1398" s="7"/>
      <c r="C1398" s="7"/>
      <c r="D1398" s="7"/>
      <c r="E1398" s="7"/>
      <c r="F1398" s="7"/>
      <c r="G1398" s="7"/>
      <c r="H1398" s="7"/>
      <c r="I1398" s="8"/>
    </row>
    <row r="1399" spans="1:9" x14ac:dyDescent="0.2">
      <c r="A1399" s="303" t="s">
        <v>227</v>
      </c>
      <c r="B1399" s="304"/>
      <c r="C1399" s="304"/>
      <c r="D1399" s="304"/>
      <c r="E1399" s="305"/>
      <c r="F1399" s="9" t="s">
        <v>242</v>
      </c>
      <c r="G1399" s="10" t="s">
        <v>243</v>
      </c>
      <c r="H1399" s="10" t="s">
        <v>244</v>
      </c>
      <c r="I1399" s="11" t="s">
        <v>245</v>
      </c>
    </row>
    <row r="1400" spans="1:9" x14ac:dyDescent="0.2">
      <c r="A1400" s="306" t="s">
        <v>246</v>
      </c>
      <c r="B1400" s="307"/>
      <c r="C1400" s="307"/>
      <c r="D1400" s="307"/>
      <c r="E1400" s="308"/>
      <c r="F1400" s="12"/>
      <c r="G1400" s="14"/>
      <c r="H1400" s="15"/>
      <c r="I1400" s="13">
        <v>4500</v>
      </c>
    </row>
    <row r="1401" spans="1:9" x14ac:dyDescent="0.2">
      <c r="A1401" s="306" t="s">
        <v>470</v>
      </c>
      <c r="B1401" s="307"/>
      <c r="C1401" s="307"/>
      <c r="D1401" s="307"/>
      <c r="E1401" s="308"/>
      <c r="F1401" s="12">
        <v>1</v>
      </c>
      <c r="G1401" s="14">
        <v>80000</v>
      </c>
      <c r="H1401" s="15">
        <v>1</v>
      </c>
      <c r="I1401" s="13">
        <f>+G1401*H1401</f>
        <v>80000</v>
      </c>
    </row>
    <row r="1402" spans="1:9" ht="13.5" thickBot="1" x14ac:dyDescent="0.25">
      <c r="A1402" s="306"/>
      <c r="B1402" s="307"/>
      <c r="C1402" s="307"/>
      <c r="D1402" s="307"/>
      <c r="E1402" s="308"/>
      <c r="F1402" s="12"/>
      <c r="G1402" s="14"/>
      <c r="H1402" s="15"/>
      <c r="I1402" s="13"/>
    </row>
    <row r="1403" spans="1:9" ht="13.5" thickBot="1" x14ac:dyDescent="0.25">
      <c r="A1403" s="2"/>
      <c r="B1403" s="3"/>
      <c r="C1403" s="3"/>
      <c r="D1403" s="3"/>
      <c r="E1403" s="3"/>
      <c r="F1403" s="3"/>
      <c r="G1403" s="16"/>
      <c r="H1403" s="17" t="s">
        <v>247</v>
      </c>
      <c r="I1403" s="18">
        <f>+I1401+I1400</f>
        <v>84500</v>
      </c>
    </row>
    <row r="1404" spans="1:9" ht="13.5" thickBot="1" x14ac:dyDescent="0.25">
      <c r="A1404" s="2" t="s">
        <v>248</v>
      </c>
      <c r="B1404" s="3"/>
      <c r="C1404" s="3"/>
      <c r="D1404" s="3"/>
      <c r="E1404" s="3"/>
      <c r="F1404" s="3"/>
      <c r="G1404" s="16"/>
      <c r="H1404" s="16"/>
      <c r="I1404" s="19"/>
    </row>
    <row r="1405" spans="1:9" x14ac:dyDescent="0.2">
      <c r="A1405" s="303" t="s">
        <v>227</v>
      </c>
      <c r="B1405" s="304"/>
      <c r="C1405" s="304"/>
      <c r="D1405" s="304"/>
      <c r="E1405" s="305"/>
      <c r="F1405" s="9" t="s">
        <v>249</v>
      </c>
      <c r="G1405" s="20" t="s">
        <v>250</v>
      </c>
      <c r="H1405" s="20" t="s">
        <v>251</v>
      </c>
      <c r="I1405" s="11" t="s">
        <v>245</v>
      </c>
    </row>
    <row r="1406" spans="1:9" x14ac:dyDescent="0.2">
      <c r="A1406" s="306" t="s">
        <v>448</v>
      </c>
      <c r="B1406" s="307"/>
      <c r="C1406" s="307"/>
      <c r="D1406" s="307"/>
      <c r="E1406" s="308"/>
      <c r="F1406" s="21" t="s">
        <v>226</v>
      </c>
      <c r="G1406" s="14">
        <v>1200</v>
      </c>
      <c r="H1406" s="14">
        <v>25</v>
      </c>
      <c r="I1406" s="22">
        <f>+H1406*G1406</f>
        <v>30000</v>
      </c>
    </row>
    <row r="1407" spans="1:9" x14ac:dyDescent="0.2">
      <c r="A1407" s="47"/>
      <c r="B1407" s="24"/>
      <c r="C1407" s="24"/>
      <c r="D1407" s="24"/>
      <c r="E1407" s="25"/>
      <c r="F1407" s="21"/>
      <c r="G1407" s="14"/>
      <c r="H1407" s="14"/>
      <c r="I1407" s="22">
        <f>+H1407*G1407</f>
        <v>0</v>
      </c>
    </row>
    <row r="1408" spans="1:9" x14ac:dyDescent="0.2">
      <c r="A1408" s="47"/>
      <c r="B1408" s="24"/>
      <c r="C1408" s="24"/>
      <c r="D1408" s="24"/>
      <c r="E1408" s="25"/>
      <c r="F1408" s="21"/>
      <c r="G1408" s="14"/>
      <c r="H1408" s="14"/>
      <c r="I1408" s="22">
        <f>+H1408*G1408</f>
        <v>0</v>
      </c>
    </row>
    <row r="1409" spans="1:10" x14ac:dyDescent="0.2">
      <c r="A1409" s="306"/>
      <c r="B1409" s="307"/>
      <c r="C1409" s="307"/>
      <c r="D1409" s="307"/>
      <c r="E1409" s="308"/>
      <c r="F1409" s="21"/>
      <c r="G1409" s="14"/>
      <c r="H1409" s="14"/>
      <c r="I1409" s="22"/>
    </row>
    <row r="1410" spans="1:10" x14ac:dyDescent="0.2">
      <c r="A1410" s="306"/>
      <c r="B1410" s="307"/>
      <c r="C1410" s="307"/>
      <c r="D1410" s="307"/>
      <c r="E1410" s="308"/>
      <c r="F1410" s="21"/>
      <c r="G1410" s="14"/>
      <c r="H1410" s="14"/>
      <c r="I1410" s="22"/>
    </row>
    <row r="1411" spans="1:10" ht="13.5" thickBot="1" x14ac:dyDescent="0.25">
      <c r="A1411" s="2"/>
      <c r="B1411" s="3"/>
      <c r="C1411" s="3"/>
      <c r="D1411" s="3"/>
      <c r="E1411" s="3"/>
      <c r="F1411" s="3"/>
      <c r="G1411" s="16"/>
      <c r="H1411" s="17" t="s">
        <v>247</v>
      </c>
      <c r="I1411" s="26">
        <f>SUM(I1406:I1408)</f>
        <v>30000</v>
      </c>
    </row>
    <row r="1412" spans="1:10" ht="13.5" thickBot="1" x14ac:dyDescent="0.25">
      <c r="A1412" s="2" t="s">
        <v>229</v>
      </c>
      <c r="B1412" s="3"/>
      <c r="C1412" s="3"/>
      <c r="D1412" s="3"/>
      <c r="E1412" s="3"/>
      <c r="F1412" s="3"/>
      <c r="G1412" s="3"/>
      <c r="H1412" s="3"/>
      <c r="I1412" s="19"/>
    </row>
    <row r="1413" spans="1:10" x14ac:dyDescent="0.2">
      <c r="A1413" s="303" t="s">
        <v>230</v>
      </c>
      <c r="B1413" s="304"/>
      <c r="C1413" s="304"/>
      <c r="D1413" s="305"/>
      <c r="E1413" s="27" t="s">
        <v>252</v>
      </c>
      <c r="F1413" s="10" t="s">
        <v>253</v>
      </c>
      <c r="G1413" s="10" t="s">
        <v>254</v>
      </c>
      <c r="H1413" s="10" t="s">
        <v>231</v>
      </c>
      <c r="I1413" s="11" t="s">
        <v>245</v>
      </c>
    </row>
    <row r="1414" spans="1:10" x14ac:dyDescent="0.2">
      <c r="A1414" s="306"/>
      <c r="B1414" s="307"/>
      <c r="C1414" s="307"/>
      <c r="D1414" s="308"/>
      <c r="E1414" s="28"/>
      <c r="F1414" s="28"/>
      <c r="G1414" s="28"/>
      <c r="H1414" s="28"/>
      <c r="I1414" s="22"/>
    </row>
    <row r="1415" spans="1:10" ht="13.5" thickBot="1" x14ac:dyDescent="0.25">
      <c r="A1415" s="325"/>
      <c r="B1415" s="326"/>
      <c r="C1415" s="326"/>
      <c r="D1415" s="327"/>
      <c r="E1415" s="29"/>
      <c r="F1415" s="29"/>
      <c r="G1415" s="29"/>
      <c r="H1415" s="29"/>
      <c r="I1415" s="30"/>
    </row>
    <row r="1416" spans="1:10" ht="13.5" thickBot="1" x14ac:dyDescent="0.25">
      <c r="A1416" s="2"/>
      <c r="B1416" s="3"/>
      <c r="C1416" s="3"/>
      <c r="D1416" s="3"/>
      <c r="E1416" s="3"/>
      <c r="F1416" s="3"/>
      <c r="G1416" s="3"/>
      <c r="H1416" s="17" t="s">
        <v>247</v>
      </c>
      <c r="I1416" s="31"/>
    </row>
    <row r="1417" spans="1:10" ht="13.5" thickBot="1" x14ac:dyDescent="0.25">
      <c r="A1417" s="2" t="s">
        <v>232</v>
      </c>
      <c r="B1417" s="3"/>
      <c r="C1417" s="3"/>
      <c r="D1417" s="3"/>
      <c r="E1417" s="3"/>
      <c r="F1417" s="3"/>
      <c r="G1417" s="3"/>
      <c r="H1417" s="3"/>
      <c r="I1417" s="19"/>
    </row>
    <row r="1418" spans="1:10" x14ac:dyDescent="0.2">
      <c r="A1418" s="303" t="s">
        <v>255</v>
      </c>
      <c r="B1418" s="304"/>
      <c r="C1418" s="304"/>
      <c r="D1418" s="304"/>
      <c r="E1418" s="10"/>
      <c r="F1418" s="328" t="s">
        <v>256</v>
      </c>
      <c r="G1418" s="329"/>
      <c r="H1418" s="32" t="s">
        <v>244</v>
      </c>
      <c r="I1418" s="33" t="s">
        <v>245</v>
      </c>
    </row>
    <row r="1419" spans="1:10" x14ac:dyDescent="0.2">
      <c r="A1419" s="301" t="str">
        <f>CUADRILLAS!B14</f>
        <v>CUADRILLA 1</v>
      </c>
      <c r="B1419" s="302"/>
      <c r="C1419" s="302"/>
      <c r="D1419" s="302"/>
      <c r="E1419" s="330"/>
      <c r="F1419" s="299">
        <f>CUADRILLAS!C14</f>
        <v>137600</v>
      </c>
      <c r="G1419" s="300"/>
      <c r="H1419" s="15">
        <v>0.2</v>
      </c>
      <c r="I1419" s="22">
        <f>F1419/H1419</f>
        <v>688000</v>
      </c>
    </row>
    <row r="1420" spans="1:10" ht="13.5" thickBot="1" x14ac:dyDescent="0.25">
      <c r="A1420" s="301"/>
      <c r="B1420" s="302"/>
      <c r="C1420" s="302"/>
      <c r="D1420" s="302"/>
      <c r="E1420" s="14"/>
      <c r="F1420" s="299"/>
      <c r="G1420" s="300"/>
      <c r="H1420" s="14"/>
      <c r="I1420" s="22"/>
    </row>
    <row r="1421" spans="1:10" ht="13.5" thickBot="1" x14ac:dyDescent="0.25">
      <c r="A1421" s="2"/>
      <c r="B1421" s="3"/>
      <c r="C1421" s="3"/>
      <c r="D1421" s="3"/>
      <c r="E1421" s="16"/>
      <c r="F1421" s="34"/>
      <c r="G1421" s="16"/>
      <c r="H1421" s="17" t="s">
        <v>247</v>
      </c>
      <c r="I1421" s="31">
        <f>SUM(I1419:I1420)</f>
        <v>688000</v>
      </c>
    </row>
    <row r="1422" spans="1:10" ht="13.5" thickBot="1" x14ac:dyDescent="0.25">
      <c r="A1422" s="2"/>
      <c r="B1422" s="3"/>
      <c r="C1422" s="3"/>
      <c r="D1422" s="3"/>
      <c r="E1422" s="16"/>
      <c r="F1422" s="35" t="s">
        <v>257</v>
      </c>
      <c r="G1422" s="3"/>
      <c r="H1422" s="36"/>
      <c r="I1422" s="31">
        <f>+I1421+I1416+I1411+I1403</f>
        <v>802500</v>
      </c>
    </row>
    <row r="1423" spans="1:10" ht="13.5" thickBot="1" x14ac:dyDescent="0.25">
      <c r="A1423" s="2" t="s">
        <v>233</v>
      </c>
      <c r="B1423" s="3"/>
      <c r="C1423" s="3"/>
      <c r="D1423" s="3"/>
      <c r="E1423" s="16"/>
      <c r="F1423" s="16"/>
      <c r="G1423" s="16"/>
      <c r="H1423" s="16"/>
      <c r="I1423" s="19"/>
      <c r="J1423" s="38"/>
    </row>
    <row r="1424" spans="1:10" x14ac:dyDescent="0.2">
      <c r="A1424" s="303" t="s">
        <v>227</v>
      </c>
      <c r="B1424" s="304"/>
      <c r="C1424" s="304"/>
      <c r="D1424" s="304"/>
      <c r="E1424" s="304"/>
      <c r="F1424" s="304"/>
      <c r="G1424" s="305"/>
      <c r="H1424" s="39" t="s">
        <v>258</v>
      </c>
      <c r="I1424" s="40" t="s">
        <v>259</v>
      </c>
    </row>
    <row r="1425" spans="1:9" x14ac:dyDescent="0.2">
      <c r="A1425" s="306" t="s">
        <v>260</v>
      </c>
      <c r="B1425" s="307"/>
      <c r="C1425" s="307"/>
      <c r="D1425" s="307"/>
      <c r="E1425" s="307"/>
      <c r="F1425" s="307"/>
      <c r="G1425" s="308"/>
      <c r="H1425" s="41"/>
      <c r="I1425" s="22">
        <f>I1422*H1425/100</f>
        <v>0</v>
      </c>
    </row>
    <row r="1426" spans="1:9" x14ac:dyDescent="0.2">
      <c r="A1426" s="306" t="s">
        <v>261</v>
      </c>
      <c r="B1426" s="307"/>
      <c r="C1426" s="307"/>
      <c r="D1426" s="307"/>
      <c r="E1426" s="307"/>
      <c r="F1426" s="307"/>
      <c r="G1426" s="308"/>
      <c r="H1426" s="41"/>
      <c r="I1426" s="22">
        <f>I1422*H1426/100</f>
        <v>0</v>
      </c>
    </row>
    <row r="1427" spans="1:9" ht="13.5" thickBot="1" x14ac:dyDescent="0.25">
      <c r="A1427" s="309" t="s">
        <v>262</v>
      </c>
      <c r="B1427" s="310"/>
      <c r="C1427" s="310"/>
      <c r="D1427" s="310"/>
      <c r="E1427" s="310"/>
      <c r="F1427" s="310"/>
      <c r="G1427" s="311"/>
      <c r="H1427" s="42"/>
      <c r="I1427" s="22">
        <f>I1422*H1427/100</f>
        <v>0</v>
      </c>
    </row>
    <row r="1428" spans="1:9" ht="13.5" thickBot="1" x14ac:dyDescent="0.25">
      <c r="A1428" s="2"/>
      <c r="B1428" s="3"/>
      <c r="C1428" s="3"/>
      <c r="D1428" s="3"/>
      <c r="E1428" s="16"/>
      <c r="F1428" s="16"/>
      <c r="G1428" s="16"/>
      <c r="H1428" s="17" t="s">
        <v>247</v>
      </c>
      <c r="I1428" s="31">
        <f>SUM(I1425:I1427)</f>
        <v>0</v>
      </c>
    </row>
    <row r="1429" spans="1:9" ht="13.5" thickBot="1" x14ac:dyDescent="0.25">
      <c r="A1429" s="2"/>
      <c r="B1429" s="3"/>
      <c r="C1429" s="3"/>
      <c r="D1429" s="3"/>
      <c r="E1429" s="16"/>
      <c r="F1429" s="16"/>
      <c r="G1429" s="16"/>
      <c r="H1429" s="16"/>
      <c r="I1429" s="19"/>
    </row>
    <row r="1430" spans="1:9" ht="13.5" thickBot="1" x14ac:dyDescent="0.25">
      <c r="A1430" s="6"/>
      <c r="B1430" s="7"/>
      <c r="C1430" s="7"/>
      <c r="D1430" s="7"/>
      <c r="E1430" s="43"/>
      <c r="F1430" s="44"/>
      <c r="G1430" s="45"/>
      <c r="H1430" s="45" t="s">
        <v>263</v>
      </c>
      <c r="I1430" s="46">
        <f>I1422+I1428</f>
        <v>802500</v>
      </c>
    </row>
  </sheetData>
  <mergeCells count="849">
    <mergeCell ref="A960:G960"/>
    <mergeCell ref="A961:G961"/>
    <mergeCell ref="A962:G962"/>
    <mergeCell ref="A963:G963"/>
    <mergeCell ref="A946:E946"/>
    <mergeCell ref="A949:D949"/>
    <mergeCell ref="A950:D950"/>
    <mergeCell ref="A951:D951"/>
    <mergeCell ref="A954:D954"/>
    <mergeCell ref="F954:G954"/>
    <mergeCell ref="A955:E955"/>
    <mergeCell ref="F955:G955"/>
    <mergeCell ref="A956:D956"/>
    <mergeCell ref="F956:G956"/>
    <mergeCell ref="B929:I930"/>
    <mergeCell ref="B931:I932"/>
    <mergeCell ref="A935:E935"/>
    <mergeCell ref="A936:E936"/>
    <mergeCell ref="A937:E937"/>
    <mergeCell ref="A938:E938"/>
    <mergeCell ref="A941:E941"/>
    <mergeCell ref="A942:E942"/>
    <mergeCell ref="A945:E945"/>
    <mergeCell ref="A913:E913"/>
    <mergeCell ref="F913:G913"/>
    <mergeCell ref="A914:D914"/>
    <mergeCell ref="F914:G914"/>
    <mergeCell ref="A918:G918"/>
    <mergeCell ref="A919:G919"/>
    <mergeCell ref="A920:G920"/>
    <mergeCell ref="A921:G921"/>
    <mergeCell ref="A926:E928"/>
    <mergeCell ref="F926:I928"/>
    <mergeCell ref="A899:E899"/>
    <mergeCell ref="A900:E900"/>
    <mergeCell ref="A903:E903"/>
    <mergeCell ref="A904:E904"/>
    <mergeCell ref="A907:D907"/>
    <mergeCell ref="A908:D908"/>
    <mergeCell ref="A909:D909"/>
    <mergeCell ref="A912:D912"/>
    <mergeCell ref="F912:G912"/>
    <mergeCell ref="A876:G876"/>
    <mergeCell ref="A877:G877"/>
    <mergeCell ref="A878:G878"/>
    <mergeCell ref="A879:G879"/>
    <mergeCell ref="A862:E862"/>
    <mergeCell ref="A865:D865"/>
    <mergeCell ref="A866:D866"/>
    <mergeCell ref="A867:D867"/>
    <mergeCell ref="A870:D870"/>
    <mergeCell ref="F870:G870"/>
    <mergeCell ref="A871:E871"/>
    <mergeCell ref="F871:G871"/>
    <mergeCell ref="A872:D872"/>
    <mergeCell ref="F872:G872"/>
    <mergeCell ref="B845:I846"/>
    <mergeCell ref="B847:I848"/>
    <mergeCell ref="A851:E851"/>
    <mergeCell ref="A852:E852"/>
    <mergeCell ref="A853:E853"/>
    <mergeCell ref="A854:E854"/>
    <mergeCell ref="A857:E857"/>
    <mergeCell ref="A861:E861"/>
    <mergeCell ref="A829:E829"/>
    <mergeCell ref="F829:G829"/>
    <mergeCell ref="A830:D830"/>
    <mergeCell ref="F830:G830"/>
    <mergeCell ref="A834:G834"/>
    <mergeCell ref="A835:G835"/>
    <mergeCell ref="A836:G836"/>
    <mergeCell ref="A837:G837"/>
    <mergeCell ref="A842:E844"/>
    <mergeCell ref="F842:I844"/>
    <mergeCell ref="A858:E858"/>
    <mergeCell ref="A815:E815"/>
    <mergeCell ref="A816:E816"/>
    <mergeCell ref="A819:E819"/>
    <mergeCell ref="A820:E820"/>
    <mergeCell ref="A823:D823"/>
    <mergeCell ref="A824:D824"/>
    <mergeCell ref="A825:D825"/>
    <mergeCell ref="A828:D828"/>
    <mergeCell ref="F828:G828"/>
    <mergeCell ref="A810:E810"/>
    <mergeCell ref="A811:E811"/>
    <mergeCell ref="A812:E812"/>
    <mergeCell ref="A770:E770"/>
    <mergeCell ref="A773:E773"/>
    <mergeCell ref="A774:E774"/>
    <mergeCell ref="A777:E777"/>
    <mergeCell ref="A778:E778"/>
    <mergeCell ref="A781:D781"/>
    <mergeCell ref="A782:D782"/>
    <mergeCell ref="A783:D783"/>
    <mergeCell ref="A786:D786"/>
    <mergeCell ref="A787:E787"/>
    <mergeCell ref="A788:D788"/>
    <mergeCell ref="A792:G792"/>
    <mergeCell ref="A800:E802"/>
    <mergeCell ref="F800:I802"/>
    <mergeCell ref="B803:I804"/>
    <mergeCell ref="B805:I806"/>
    <mergeCell ref="A809:E809"/>
    <mergeCell ref="F786:G786"/>
    <mergeCell ref="F787:G787"/>
    <mergeCell ref="F788:G788"/>
    <mergeCell ref="A793:G793"/>
    <mergeCell ref="A794:G794"/>
    <mergeCell ref="A795:G795"/>
    <mergeCell ref="A452:D452"/>
    <mergeCell ref="F452:G452"/>
    <mergeCell ref="A456:G456"/>
    <mergeCell ref="A457:G457"/>
    <mergeCell ref="A458:G458"/>
    <mergeCell ref="A459:G459"/>
    <mergeCell ref="A716:E718"/>
    <mergeCell ref="F716:I718"/>
    <mergeCell ref="A480:E480"/>
    <mergeCell ref="A483:E483"/>
    <mergeCell ref="A484:E484"/>
    <mergeCell ref="A507:E509"/>
    <mergeCell ref="F507:I509"/>
    <mergeCell ref="B510:I511"/>
    <mergeCell ref="B512:I513"/>
    <mergeCell ref="A516:E516"/>
    <mergeCell ref="A517:E517"/>
    <mergeCell ref="A494:D494"/>
    <mergeCell ref="F494:G494"/>
    <mergeCell ref="A498:G498"/>
    <mergeCell ref="A499:G499"/>
    <mergeCell ref="A500:G500"/>
    <mergeCell ref="F114:G114"/>
    <mergeCell ref="A115:E115"/>
    <mergeCell ref="F115:G115"/>
    <mergeCell ref="A116:D116"/>
    <mergeCell ref="F116:G116"/>
    <mergeCell ref="A120:G120"/>
    <mergeCell ref="A121:G121"/>
    <mergeCell ref="A122:G122"/>
    <mergeCell ref="A123:G123"/>
    <mergeCell ref="A98:E98"/>
    <mergeCell ref="A101:E101"/>
    <mergeCell ref="A102:E102"/>
    <mergeCell ref="A105:E105"/>
    <mergeCell ref="A106:E106"/>
    <mergeCell ref="A109:D109"/>
    <mergeCell ref="A110:D110"/>
    <mergeCell ref="A111:D111"/>
    <mergeCell ref="A114:D114"/>
    <mergeCell ref="A80:G80"/>
    <mergeCell ref="A81:G81"/>
    <mergeCell ref="A86:E88"/>
    <mergeCell ref="F86:I88"/>
    <mergeCell ref="B89:I90"/>
    <mergeCell ref="B91:I92"/>
    <mergeCell ref="A95:E95"/>
    <mergeCell ref="A96:E96"/>
    <mergeCell ref="A97:E97"/>
    <mergeCell ref="A69:D69"/>
    <mergeCell ref="A72:D72"/>
    <mergeCell ref="F72:G72"/>
    <mergeCell ref="A73:E73"/>
    <mergeCell ref="F73:G73"/>
    <mergeCell ref="A74:D74"/>
    <mergeCell ref="F74:G74"/>
    <mergeCell ref="A78:G78"/>
    <mergeCell ref="A79:G79"/>
    <mergeCell ref="A54:E54"/>
    <mergeCell ref="A55:E55"/>
    <mergeCell ref="A56:E56"/>
    <mergeCell ref="A59:E59"/>
    <mergeCell ref="A60:E60"/>
    <mergeCell ref="A63:E63"/>
    <mergeCell ref="A64:E64"/>
    <mergeCell ref="A67:D67"/>
    <mergeCell ref="A68:D68"/>
    <mergeCell ref="A36:G36"/>
    <mergeCell ref="A37:G37"/>
    <mergeCell ref="A38:G38"/>
    <mergeCell ref="A39:G39"/>
    <mergeCell ref="A44:E46"/>
    <mergeCell ref="F44:I46"/>
    <mergeCell ref="B47:I48"/>
    <mergeCell ref="B49:I50"/>
    <mergeCell ref="A53:E53"/>
    <mergeCell ref="A25:D25"/>
    <mergeCell ref="A26:D26"/>
    <mergeCell ref="A27:D27"/>
    <mergeCell ref="A30:D30"/>
    <mergeCell ref="F30:G30"/>
    <mergeCell ref="A31:E31"/>
    <mergeCell ref="F31:G31"/>
    <mergeCell ref="A32:D32"/>
    <mergeCell ref="F32:G32"/>
    <mergeCell ref="A212:E214"/>
    <mergeCell ref="F212:I214"/>
    <mergeCell ref="B215:I216"/>
    <mergeCell ref="A2:E4"/>
    <mergeCell ref="F2:I4"/>
    <mergeCell ref="B5:I6"/>
    <mergeCell ref="B7:I8"/>
    <mergeCell ref="A11:E11"/>
    <mergeCell ref="A12:E12"/>
    <mergeCell ref="A13:E13"/>
    <mergeCell ref="A14:E14"/>
    <mergeCell ref="A17:E17"/>
    <mergeCell ref="A18:E18"/>
    <mergeCell ref="A21:E21"/>
    <mergeCell ref="A22:E22"/>
    <mergeCell ref="A128:E130"/>
    <mergeCell ref="F128:I130"/>
    <mergeCell ref="B131:I132"/>
    <mergeCell ref="B133:I134"/>
    <mergeCell ref="A137:E137"/>
    <mergeCell ref="A138:E138"/>
    <mergeCell ref="A139:E139"/>
    <mergeCell ref="A140:E140"/>
    <mergeCell ref="A143:E143"/>
    <mergeCell ref="A228:E228"/>
    <mergeCell ref="A231:E231"/>
    <mergeCell ref="A232:E232"/>
    <mergeCell ref="A235:D235"/>
    <mergeCell ref="A236:D236"/>
    <mergeCell ref="A237:D237"/>
    <mergeCell ref="B217:I218"/>
    <mergeCell ref="A221:E221"/>
    <mergeCell ref="A222:E222"/>
    <mergeCell ref="A223:E223"/>
    <mergeCell ref="A224:E224"/>
    <mergeCell ref="A227:E227"/>
    <mergeCell ref="A266:E266"/>
    <mergeCell ref="A246:G246"/>
    <mergeCell ref="A247:G247"/>
    <mergeCell ref="A248:G248"/>
    <mergeCell ref="A249:G249"/>
    <mergeCell ref="A254:E256"/>
    <mergeCell ref="F254:I256"/>
    <mergeCell ref="A240:D240"/>
    <mergeCell ref="F240:G240"/>
    <mergeCell ref="A241:E241"/>
    <mergeCell ref="F241:G241"/>
    <mergeCell ref="A242:D242"/>
    <mergeCell ref="F242:G242"/>
    <mergeCell ref="A279:D279"/>
    <mergeCell ref="A282:D282"/>
    <mergeCell ref="F282:G282"/>
    <mergeCell ref="A283:E283"/>
    <mergeCell ref="F283:G283"/>
    <mergeCell ref="A284:D284"/>
    <mergeCell ref="F284:G284"/>
    <mergeCell ref="A306:E306"/>
    <mergeCell ref="A307:E307"/>
    <mergeCell ref="A308:E308"/>
    <mergeCell ref="A311:E311"/>
    <mergeCell ref="A312:E312"/>
    <mergeCell ref="A315:E315"/>
    <mergeCell ref="A316:E316"/>
    <mergeCell ref="A319:D319"/>
    <mergeCell ref="A320:D320"/>
    <mergeCell ref="A321:D321"/>
    <mergeCell ref="A324:D324"/>
    <mergeCell ref="F324:G324"/>
    <mergeCell ref="A325:E325"/>
    <mergeCell ref="F325:G325"/>
    <mergeCell ref="A326:D326"/>
    <mergeCell ref="A523:E523"/>
    <mergeCell ref="A422:E424"/>
    <mergeCell ref="F422:I424"/>
    <mergeCell ref="B425:I426"/>
    <mergeCell ref="B427:I428"/>
    <mergeCell ref="A431:E431"/>
    <mergeCell ref="B467:I468"/>
    <mergeCell ref="B469:I470"/>
    <mergeCell ref="A473:E473"/>
    <mergeCell ref="A474:E474"/>
    <mergeCell ref="A487:D487"/>
    <mergeCell ref="A488:D488"/>
    <mergeCell ref="A489:D489"/>
    <mergeCell ref="A492:D492"/>
    <mergeCell ref="F492:G492"/>
    <mergeCell ref="A493:E493"/>
    <mergeCell ref="F493:G493"/>
    <mergeCell ref="A475:E475"/>
    <mergeCell ref="A476:E476"/>
    <mergeCell ref="A479:E479"/>
    <mergeCell ref="A884:E886"/>
    <mergeCell ref="F884:I886"/>
    <mergeCell ref="B887:I888"/>
    <mergeCell ref="B889:I890"/>
    <mergeCell ref="A893:E893"/>
    <mergeCell ref="A894:E894"/>
    <mergeCell ref="A895:E895"/>
    <mergeCell ref="A896:E896"/>
    <mergeCell ref="A432:E432"/>
    <mergeCell ref="A445:D445"/>
    <mergeCell ref="A446:D446"/>
    <mergeCell ref="A447:D447"/>
    <mergeCell ref="A450:D450"/>
    <mergeCell ref="F450:G450"/>
    <mergeCell ref="A451:E451"/>
    <mergeCell ref="F451:G451"/>
    <mergeCell ref="A433:E433"/>
    <mergeCell ref="A434:E434"/>
    <mergeCell ref="A437:E437"/>
    <mergeCell ref="A438:E438"/>
    <mergeCell ref="A441:E441"/>
    <mergeCell ref="A442:E442"/>
    <mergeCell ref="A464:E466"/>
    <mergeCell ref="F464:I466"/>
    <mergeCell ref="A501:G501"/>
    <mergeCell ref="A526:E526"/>
    <mergeCell ref="A529:D529"/>
    <mergeCell ref="A530:D530"/>
    <mergeCell ref="A518:E518"/>
    <mergeCell ref="A519:E519"/>
    <mergeCell ref="A522:E522"/>
    <mergeCell ref="A540:G540"/>
    <mergeCell ref="A541:G541"/>
    <mergeCell ref="A542:G542"/>
    <mergeCell ref="A543:G543"/>
    <mergeCell ref="A548:E550"/>
    <mergeCell ref="F548:I550"/>
    <mergeCell ref="A531:D531"/>
    <mergeCell ref="A534:D534"/>
    <mergeCell ref="F534:G534"/>
    <mergeCell ref="A535:E535"/>
    <mergeCell ref="F535:G535"/>
    <mergeCell ref="A536:D536"/>
    <mergeCell ref="F536:G536"/>
    <mergeCell ref="A563:E563"/>
    <mergeCell ref="A564:E564"/>
    <mergeCell ref="A567:E567"/>
    <mergeCell ref="A568:E568"/>
    <mergeCell ref="A571:D571"/>
    <mergeCell ref="A572:D572"/>
    <mergeCell ref="B551:I552"/>
    <mergeCell ref="B553:I554"/>
    <mergeCell ref="A557:E557"/>
    <mergeCell ref="A558:E558"/>
    <mergeCell ref="A559:E559"/>
    <mergeCell ref="A560:E560"/>
    <mergeCell ref="A582:G582"/>
    <mergeCell ref="A583:G583"/>
    <mergeCell ref="A584:G584"/>
    <mergeCell ref="A585:G585"/>
    <mergeCell ref="A573:D573"/>
    <mergeCell ref="A576:D576"/>
    <mergeCell ref="F576:G576"/>
    <mergeCell ref="A577:E577"/>
    <mergeCell ref="F577:G577"/>
    <mergeCell ref="A578:D578"/>
    <mergeCell ref="F578:G578"/>
    <mergeCell ref="A590:E592"/>
    <mergeCell ref="F590:I592"/>
    <mergeCell ref="B593:I594"/>
    <mergeCell ref="B595:I596"/>
    <mergeCell ref="A599:E599"/>
    <mergeCell ref="A600:E600"/>
    <mergeCell ref="A601:E601"/>
    <mergeCell ref="A602:E602"/>
    <mergeCell ref="A605:E605"/>
    <mergeCell ref="A606:E606"/>
    <mergeCell ref="A609:E609"/>
    <mergeCell ref="A632:E634"/>
    <mergeCell ref="F632:I634"/>
    <mergeCell ref="A647:E647"/>
    <mergeCell ref="A648:E648"/>
    <mergeCell ref="A651:E651"/>
    <mergeCell ref="A652:E652"/>
    <mergeCell ref="A655:D655"/>
    <mergeCell ref="A624:G624"/>
    <mergeCell ref="A625:G625"/>
    <mergeCell ref="A626:G626"/>
    <mergeCell ref="A627:G627"/>
    <mergeCell ref="A610:E610"/>
    <mergeCell ref="A613:D613"/>
    <mergeCell ref="A614:D614"/>
    <mergeCell ref="A615:D615"/>
    <mergeCell ref="A618:D618"/>
    <mergeCell ref="F618:G618"/>
    <mergeCell ref="A619:E619"/>
    <mergeCell ref="F619:G619"/>
    <mergeCell ref="A620:D620"/>
    <mergeCell ref="F620:G620"/>
    <mergeCell ref="A656:D656"/>
    <mergeCell ref="B635:I636"/>
    <mergeCell ref="B637:I638"/>
    <mergeCell ref="A641:E641"/>
    <mergeCell ref="A642:E642"/>
    <mergeCell ref="A643:E643"/>
    <mergeCell ref="A644:E644"/>
    <mergeCell ref="A666:G666"/>
    <mergeCell ref="A667:G667"/>
    <mergeCell ref="A668:G668"/>
    <mergeCell ref="A669:G669"/>
    <mergeCell ref="A674:E676"/>
    <mergeCell ref="F674:I676"/>
    <mergeCell ref="A657:D657"/>
    <mergeCell ref="A660:D660"/>
    <mergeCell ref="F660:G660"/>
    <mergeCell ref="A661:E661"/>
    <mergeCell ref="F661:G661"/>
    <mergeCell ref="A662:D662"/>
    <mergeCell ref="F662:G662"/>
    <mergeCell ref="A689:E689"/>
    <mergeCell ref="A690:E690"/>
    <mergeCell ref="A693:E693"/>
    <mergeCell ref="A694:E694"/>
    <mergeCell ref="A697:D697"/>
    <mergeCell ref="A698:D698"/>
    <mergeCell ref="B677:I678"/>
    <mergeCell ref="B679:I680"/>
    <mergeCell ref="A683:E683"/>
    <mergeCell ref="A684:E684"/>
    <mergeCell ref="A685:E685"/>
    <mergeCell ref="A686:E686"/>
    <mergeCell ref="A708:G708"/>
    <mergeCell ref="A709:G709"/>
    <mergeCell ref="A710:G710"/>
    <mergeCell ref="A711:G711"/>
    <mergeCell ref="A699:D699"/>
    <mergeCell ref="A702:D702"/>
    <mergeCell ref="F702:G702"/>
    <mergeCell ref="A703:E703"/>
    <mergeCell ref="F703:G703"/>
    <mergeCell ref="A704:D704"/>
    <mergeCell ref="F704:G704"/>
    <mergeCell ref="A750:G750"/>
    <mergeCell ref="A751:G751"/>
    <mergeCell ref="A752:G752"/>
    <mergeCell ref="A753:G753"/>
    <mergeCell ref="B719:I720"/>
    <mergeCell ref="B721:I722"/>
    <mergeCell ref="A725:E725"/>
    <mergeCell ref="A726:E726"/>
    <mergeCell ref="A727:E727"/>
    <mergeCell ref="A728:E728"/>
    <mergeCell ref="A731:E731"/>
    <mergeCell ref="A732:E732"/>
    <mergeCell ref="A735:E735"/>
    <mergeCell ref="A736:E736"/>
    <mergeCell ref="A739:D739"/>
    <mergeCell ref="A144:E144"/>
    <mergeCell ref="A147:E147"/>
    <mergeCell ref="A148:E148"/>
    <mergeCell ref="A151:D151"/>
    <mergeCell ref="A152:D152"/>
    <mergeCell ref="A153:D153"/>
    <mergeCell ref="A156:D156"/>
    <mergeCell ref="F156:G156"/>
    <mergeCell ref="A157:E157"/>
    <mergeCell ref="F157:G157"/>
    <mergeCell ref="A158:D158"/>
    <mergeCell ref="F158:G158"/>
    <mergeCell ref="A162:G162"/>
    <mergeCell ref="A163:G163"/>
    <mergeCell ref="A164:G164"/>
    <mergeCell ref="A165:G165"/>
    <mergeCell ref="A170:E172"/>
    <mergeCell ref="F170:I172"/>
    <mergeCell ref="B173:I174"/>
    <mergeCell ref="B175:I176"/>
    <mergeCell ref="A179:E179"/>
    <mergeCell ref="A180:E180"/>
    <mergeCell ref="A181:E181"/>
    <mergeCell ref="A182:E182"/>
    <mergeCell ref="A185:E185"/>
    <mergeCell ref="A186:E186"/>
    <mergeCell ref="A189:E189"/>
    <mergeCell ref="A190:E190"/>
    <mergeCell ref="A193:D193"/>
    <mergeCell ref="A194:D194"/>
    <mergeCell ref="A195:D195"/>
    <mergeCell ref="A198:D198"/>
    <mergeCell ref="F198:G198"/>
    <mergeCell ref="A199:E199"/>
    <mergeCell ref="F199:G199"/>
    <mergeCell ref="A200:D200"/>
    <mergeCell ref="F200:G200"/>
    <mergeCell ref="A204:G204"/>
    <mergeCell ref="A205:G205"/>
    <mergeCell ref="A206:G206"/>
    <mergeCell ref="A207:G207"/>
    <mergeCell ref="A296:E298"/>
    <mergeCell ref="F296:I298"/>
    <mergeCell ref="B299:I300"/>
    <mergeCell ref="B301:I302"/>
    <mergeCell ref="A305:E305"/>
    <mergeCell ref="A288:G288"/>
    <mergeCell ref="A289:G289"/>
    <mergeCell ref="A290:G290"/>
    <mergeCell ref="A291:G291"/>
    <mergeCell ref="A269:E269"/>
    <mergeCell ref="A270:E270"/>
    <mergeCell ref="A273:E273"/>
    <mergeCell ref="A274:E274"/>
    <mergeCell ref="A277:D277"/>
    <mergeCell ref="A278:D278"/>
    <mergeCell ref="B257:I258"/>
    <mergeCell ref="B259:I260"/>
    <mergeCell ref="A263:E263"/>
    <mergeCell ref="A264:E264"/>
    <mergeCell ref="A265:E265"/>
    <mergeCell ref="F326:G326"/>
    <mergeCell ref="A330:G330"/>
    <mergeCell ref="A331:G331"/>
    <mergeCell ref="A332:G332"/>
    <mergeCell ref="A333:G333"/>
    <mergeCell ref="A338:E340"/>
    <mergeCell ref="F338:I340"/>
    <mergeCell ref="B341:I342"/>
    <mergeCell ref="B343:I344"/>
    <mergeCell ref="A347:E347"/>
    <mergeCell ref="A348:E348"/>
    <mergeCell ref="A349:E349"/>
    <mergeCell ref="A350:E350"/>
    <mergeCell ref="A353:E353"/>
    <mergeCell ref="A368:D368"/>
    <mergeCell ref="F368:G368"/>
    <mergeCell ref="A372:G372"/>
    <mergeCell ref="A373:G373"/>
    <mergeCell ref="A374:G374"/>
    <mergeCell ref="A375:G375"/>
    <mergeCell ref="A354:E354"/>
    <mergeCell ref="A357:E357"/>
    <mergeCell ref="A358:E358"/>
    <mergeCell ref="A361:D361"/>
    <mergeCell ref="A362:D362"/>
    <mergeCell ref="A363:D363"/>
    <mergeCell ref="A366:D366"/>
    <mergeCell ref="F366:G366"/>
    <mergeCell ref="A367:E367"/>
    <mergeCell ref="F367:G367"/>
    <mergeCell ref="A380:E382"/>
    <mergeCell ref="F380:I382"/>
    <mergeCell ref="B383:I384"/>
    <mergeCell ref="B385:I386"/>
    <mergeCell ref="A389:E389"/>
    <mergeCell ref="A390:E390"/>
    <mergeCell ref="A391:E391"/>
    <mergeCell ref="A392:E392"/>
    <mergeCell ref="A395:E395"/>
    <mergeCell ref="A396:E396"/>
    <mergeCell ref="A399:E399"/>
    <mergeCell ref="A400:E400"/>
    <mergeCell ref="A403:D403"/>
    <mergeCell ref="A404:D404"/>
    <mergeCell ref="A405:D405"/>
    <mergeCell ref="A408:D408"/>
    <mergeCell ref="F408:G408"/>
    <mergeCell ref="A409:E409"/>
    <mergeCell ref="F409:G409"/>
    <mergeCell ref="A410:D410"/>
    <mergeCell ref="F410:G410"/>
    <mergeCell ref="A414:G414"/>
    <mergeCell ref="A415:G415"/>
    <mergeCell ref="A416:G416"/>
    <mergeCell ref="A417:G417"/>
    <mergeCell ref="A969:E971"/>
    <mergeCell ref="F969:I971"/>
    <mergeCell ref="B972:I973"/>
    <mergeCell ref="A758:E760"/>
    <mergeCell ref="F758:I760"/>
    <mergeCell ref="B761:I762"/>
    <mergeCell ref="B763:I764"/>
    <mergeCell ref="A767:E767"/>
    <mergeCell ref="A768:E768"/>
    <mergeCell ref="A769:E769"/>
    <mergeCell ref="A740:D740"/>
    <mergeCell ref="A741:D741"/>
    <mergeCell ref="A744:D744"/>
    <mergeCell ref="F744:G744"/>
    <mergeCell ref="A745:E745"/>
    <mergeCell ref="F745:G745"/>
    <mergeCell ref="A746:D746"/>
    <mergeCell ref="F746:G746"/>
    <mergeCell ref="B974:I975"/>
    <mergeCell ref="A978:E978"/>
    <mergeCell ref="A979:E979"/>
    <mergeCell ref="A980:E980"/>
    <mergeCell ref="A981:E981"/>
    <mergeCell ref="A984:E984"/>
    <mergeCell ref="A985:E985"/>
    <mergeCell ref="A988:E988"/>
    <mergeCell ref="A989:E989"/>
    <mergeCell ref="A1003:G1003"/>
    <mergeCell ref="A1004:G1004"/>
    <mergeCell ref="A1005:G1005"/>
    <mergeCell ref="A1006:G1006"/>
    <mergeCell ref="A992:D992"/>
    <mergeCell ref="A993:D993"/>
    <mergeCell ref="A994:D994"/>
    <mergeCell ref="A997:D997"/>
    <mergeCell ref="F997:G997"/>
    <mergeCell ref="A998:E998"/>
    <mergeCell ref="F998:G998"/>
    <mergeCell ref="A999:D999"/>
    <mergeCell ref="F999:G999"/>
    <mergeCell ref="A1012:E1014"/>
    <mergeCell ref="F1012:I1014"/>
    <mergeCell ref="B1015:I1016"/>
    <mergeCell ref="B1017:I1018"/>
    <mergeCell ref="A1021:E1021"/>
    <mergeCell ref="A1022:E1022"/>
    <mergeCell ref="A1023:E1023"/>
    <mergeCell ref="A1024:E1024"/>
    <mergeCell ref="A1027:E1027"/>
    <mergeCell ref="A1028:E1028"/>
    <mergeCell ref="A1031:E1031"/>
    <mergeCell ref="A1032:E1032"/>
    <mergeCell ref="A1035:D1035"/>
    <mergeCell ref="A1036:D1036"/>
    <mergeCell ref="A1037:D1037"/>
    <mergeCell ref="A1040:D1040"/>
    <mergeCell ref="F1040:G1040"/>
    <mergeCell ref="A1041:E1041"/>
    <mergeCell ref="F1041:G1041"/>
    <mergeCell ref="A1054:E1056"/>
    <mergeCell ref="F1054:I1056"/>
    <mergeCell ref="B1057:I1058"/>
    <mergeCell ref="B1059:I1060"/>
    <mergeCell ref="A1063:E1063"/>
    <mergeCell ref="A1064:E1064"/>
    <mergeCell ref="A1065:E1065"/>
    <mergeCell ref="A1042:D1042"/>
    <mergeCell ref="F1042:G1042"/>
    <mergeCell ref="A1046:G1046"/>
    <mergeCell ref="A1047:G1047"/>
    <mergeCell ref="A1048:G1048"/>
    <mergeCell ref="A1049:G1049"/>
    <mergeCell ref="A1066:E1066"/>
    <mergeCell ref="A1069:E1069"/>
    <mergeCell ref="A1070:E1070"/>
    <mergeCell ref="A1073:E1073"/>
    <mergeCell ref="A1074:E1074"/>
    <mergeCell ref="A1077:D1077"/>
    <mergeCell ref="A1078:D1078"/>
    <mergeCell ref="A1079:D1079"/>
    <mergeCell ref="A1082:D1082"/>
    <mergeCell ref="F1082:G1082"/>
    <mergeCell ref="A1083:E1083"/>
    <mergeCell ref="F1083:G1083"/>
    <mergeCell ref="A1084:D1084"/>
    <mergeCell ref="F1084:G1084"/>
    <mergeCell ref="A1088:G1088"/>
    <mergeCell ref="A1089:G1089"/>
    <mergeCell ref="A1090:G1090"/>
    <mergeCell ref="A1091:G1091"/>
    <mergeCell ref="A1096:E1098"/>
    <mergeCell ref="F1096:I1098"/>
    <mergeCell ref="B1099:I1100"/>
    <mergeCell ref="B1101:I1102"/>
    <mergeCell ref="A1105:E1105"/>
    <mergeCell ref="A1106:E1106"/>
    <mergeCell ref="A1107:E1107"/>
    <mergeCell ref="A1108:E1108"/>
    <mergeCell ref="A1111:E1111"/>
    <mergeCell ref="A1112:E1112"/>
    <mergeCell ref="A1115:E1115"/>
    <mergeCell ref="A1116:E1116"/>
    <mergeCell ref="A1119:D1119"/>
    <mergeCell ref="A1120:D1120"/>
    <mergeCell ref="A1121:D1121"/>
    <mergeCell ref="A1124:D1124"/>
    <mergeCell ref="F1124:G1124"/>
    <mergeCell ref="A1125:E1125"/>
    <mergeCell ref="F1125:G1125"/>
    <mergeCell ref="A1138:E1140"/>
    <mergeCell ref="F1138:I1140"/>
    <mergeCell ref="B1141:I1142"/>
    <mergeCell ref="B1143:I1144"/>
    <mergeCell ref="A1147:E1147"/>
    <mergeCell ref="A1148:E1148"/>
    <mergeCell ref="A1149:E1149"/>
    <mergeCell ref="A1150:E1150"/>
    <mergeCell ref="A1126:D1126"/>
    <mergeCell ref="F1126:G1126"/>
    <mergeCell ref="A1130:G1130"/>
    <mergeCell ref="A1131:G1131"/>
    <mergeCell ref="A1132:G1132"/>
    <mergeCell ref="A1133:G1133"/>
    <mergeCell ref="A1153:E1153"/>
    <mergeCell ref="A1154:E1154"/>
    <mergeCell ref="A1157:E1157"/>
    <mergeCell ref="A1158:E1158"/>
    <mergeCell ref="A1161:D1161"/>
    <mergeCell ref="A1162:D1162"/>
    <mergeCell ref="A1163:D1163"/>
    <mergeCell ref="A1166:D1166"/>
    <mergeCell ref="F1166:G1166"/>
    <mergeCell ref="A1167:E1167"/>
    <mergeCell ref="F1167:G1167"/>
    <mergeCell ref="A1168:D1168"/>
    <mergeCell ref="F1168:G1168"/>
    <mergeCell ref="A1172:G1172"/>
    <mergeCell ref="A1173:G1173"/>
    <mergeCell ref="A1174:G1174"/>
    <mergeCell ref="A1175:G1175"/>
    <mergeCell ref="A1180:E1182"/>
    <mergeCell ref="F1180:I1182"/>
    <mergeCell ref="B1183:I1184"/>
    <mergeCell ref="B1185:I1186"/>
    <mergeCell ref="A1189:E1189"/>
    <mergeCell ref="A1190:E1190"/>
    <mergeCell ref="A1191:E1191"/>
    <mergeCell ref="A1192:E1192"/>
    <mergeCell ref="A1195:E1195"/>
    <mergeCell ref="A1196:E1196"/>
    <mergeCell ref="A1199:E1199"/>
    <mergeCell ref="A1200:E1200"/>
    <mergeCell ref="A1203:D1203"/>
    <mergeCell ref="A1204:D1204"/>
    <mergeCell ref="A1205:D1205"/>
    <mergeCell ref="A1208:D1208"/>
    <mergeCell ref="F1208:G1208"/>
    <mergeCell ref="A1209:E1209"/>
    <mergeCell ref="F1209:G1209"/>
    <mergeCell ref="A1210:D1210"/>
    <mergeCell ref="F1210:G1210"/>
    <mergeCell ref="A1214:G1214"/>
    <mergeCell ref="A1215:G1215"/>
    <mergeCell ref="A1216:G1216"/>
    <mergeCell ref="A1217:G1217"/>
    <mergeCell ref="A1222:E1224"/>
    <mergeCell ref="F1222:I1224"/>
    <mergeCell ref="B1225:I1226"/>
    <mergeCell ref="B1227:I1228"/>
    <mergeCell ref="A1231:E1231"/>
    <mergeCell ref="A1232:E1232"/>
    <mergeCell ref="A1233:E1233"/>
    <mergeCell ref="A1234:E1234"/>
    <mergeCell ref="A1237:E1237"/>
    <mergeCell ref="A1238:E1238"/>
    <mergeCell ref="A1241:E1241"/>
    <mergeCell ref="A1242:E1242"/>
    <mergeCell ref="A1245:D1245"/>
    <mergeCell ref="A1246:D1246"/>
    <mergeCell ref="A1247:D1247"/>
    <mergeCell ref="A1250:D1250"/>
    <mergeCell ref="F1250:G1250"/>
    <mergeCell ref="A1251:E1251"/>
    <mergeCell ref="F1251:G1251"/>
    <mergeCell ref="A1252:D1252"/>
    <mergeCell ref="F1252:G1252"/>
    <mergeCell ref="A1256:G1256"/>
    <mergeCell ref="A1257:G1257"/>
    <mergeCell ref="A1258:G1258"/>
    <mergeCell ref="A1259:G1259"/>
    <mergeCell ref="A1264:E1266"/>
    <mergeCell ref="F1264:I1266"/>
    <mergeCell ref="B1267:I1268"/>
    <mergeCell ref="B1269:I1270"/>
    <mergeCell ref="A1273:E1273"/>
    <mergeCell ref="A1274:E1274"/>
    <mergeCell ref="A1275:E1275"/>
    <mergeCell ref="A1276:E1276"/>
    <mergeCell ref="A1279:E1279"/>
    <mergeCell ref="A1280:E1280"/>
    <mergeCell ref="A1283:E1283"/>
    <mergeCell ref="A1284:E1284"/>
    <mergeCell ref="A1287:D1287"/>
    <mergeCell ref="A1288:D1288"/>
    <mergeCell ref="A1289:D1289"/>
    <mergeCell ref="A1292:D1292"/>
    <mergeCell ref="F1292:G1292"/>
    <mergeCell ref="A1293:E1293"/>
    <mergeCell ref="F1293:G1293"/>
    <mergeCell ref="A1294:D1294"/>
    <mergeCell ref="F1294:G1294"/>
    <mergeCell ref="A1298:G1298"/>
    <mergeCell ref="A1299:G1299"/>
    <mergeCell ref="A1300:G1300"/>
    <mergeCell ref="A1301:G1301"/>
    <mergeCell ref="A1348:E1350"/>
    <mergeCell ref="F1348:I1350"/>
    <mergeCell ref="B1351:I1352"/>
    <mergeCell ref="B1353:I1354"/>
    <mergeCell ref="A1357:E1357"/>
    <mergeCell ref="A1358:E1358"/>
    <mergeCell ref="A1359:E1359"/>
    <mergeCell ref="A1360:E1360"/>
    <mergeCell ref="A1363:E1363"/>
    <mergeCell ref="F1378:G1378"/>
    <mergeCell ref="A1382:G1382"/>
    <mergeCell ref="A1383:G1383"/>
    <mergeCell ref="A1384:G1384"/>
    <mergeCell ref="A1385:G1385"/>
    <mergeCell ref="A1390:E1392"/>
    <mergeCell ref="F1390:I1392"/>
    <mergeCell ref="B1393:I1394"/>
    <mergeCell ref="A1364:E1364"/>
    <mergeCell ref="A1367:E1367"/>
    <mergeCell ref="A1368:E1368"/>
    <mergeCell ref="A1371:D1371"/>
    <mergeCell ref="A1372:D1372"/>
    <mergeCell ref="A1373:D1373"/>
    <mergeCell ref="A1376:D1376"/>
    <mergeCell ref="F1376:G1376"/>
    <mergeCell ref="A1377:E1377"/>
    <mergeCell ref="F1377:G1377"/>
    <mergeCell ref="A1335:E1335"/>
    <mergeCell ref="A1424:G1424"/>
    <mergeCell ref="A1425:G1425"/>
    <mergeCell ref="A1426:G1426"/>
    <mergeCell ref="A1427:G1427"/>
    <mergeCell ref="A1413:D1413"/>
    <mergeCell ref="A1414:D1414"/>
    <mergeCell ref="A1415:D1415"/>
    <mergeCell ref="A1418:D1418"/>
    <mergeCell ref="F1418:G1418"/>
    <mergeCell ref="A1419:E1419"/>
    <mergeCell ref="F1419:G1419"/>
    <mergeCell ref="A1420:D1420"/>
    <mergeCell ref="F1420:G1420"/>
    <mergeCell ref="B1395:I1396"/>
    <mergeCell ref="A1399:E1399"/>
    <mergeCell ref="A1400:E1400"/>
    <mergeCell ref="A1401:E1401"/>
    <mergeCell ref="A1402:E1402"/>
    <mergeCell ref="A1405:E1405"/>
    <mergeCell ref="A1406:E1406"/>
    <mergeCell ref="A1409:E1409"/>
    <mergeCell ref="A1410:E1410"/>
    <mergeCell ref="A1378:D1378"/>
    <mergeCell ref="F1335:G1335"/>
    <mergeCell ref="A1336:D1336"/>
    <mergeCell ref="F1336:G1336"/>
    <mergeCell ref="A1340:G1340"/>
    <mergeCell ref="A1341:G1341"/>
    <mergeCell ref="A1342:G1342"/>
    <mergeCell ref="A1343:G1343"/>
    <mergeCell ref="A1306:E1308"/>
    <mergeCell ref="F1306:I1308"/>
    <mergeCell ref="B1309:I1310"/>
    <mergeCell ref="B1311:I1312"/>
    <mergeCell ref="A1315:E1315"/>
    <mergeCell ref="A1316:E1316"/>
    <mergeCell ref="A1317:E1317"/>
    <mergeCell ref="A1318:E1318"/>
    <mergeCell ref="A1321:E1321"/>
    <mergeCell ref="A1322:E1322"/>
    <mergeCell ref="A1325:E1325"/>
    <mergeCell ref="A1326:E1326"/>
    <mergeCell ref="A1329:D1329"/>
    <mergeCell ref="A1330:D1330"/>
    <mergeCell ref="A1331:D1331"/>
    <mergeCell ref="A1334:D1334"/>
    <mergeCell ref="F1334:G1334"/>
  </mergeCells>
  <pageMargins left="0.7" right="0.7" top="0.75" bottom="0.75" header="0.3" footer="0.3"/>
  <pageSetup paperSize="9" scale="84"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V39"/>
  <sheetViews>
    <sheetView view="pageBreakPreview" zoomScale="77" zoomScaleNormal="100" zoomScaleSheetLayoutView="77" workbookViewId="0">
      <selection activeCell="B3" sqref="B3"/>
    </sheetView>
  </sheetViews>
  <sheetFormatPr baseColWidth="10" defaultColWidth="11.42578125" defaultRowHeight="12" x14ac:dyDescent="0.2"/>
  <cols>
    <col min="1" max="1" width="29.140625" style="53" customWidth="1"/>
    <col min="2" max="2" width="12.42578125" style="53" bestFit="1" customWidth="1"/>
    <col min="3" max="3" width="2.28515625" style="53" bestFit="1" customWidth="1"/>
    <col min="4" max="4" width="13" style="53" customWidth="1"/>
    <col min="5" max="5" width="3.28515625" style="53" customWidth="1"/>
    <col min="6" max="6" width="11.42578125" style="53" bestFit="1" customWidth="1"/>
    <col min="7" max="7" width="3.28515625" style="53" bestFit="1" customWidth="1"/>
    <col min="8" max="8" width="18.28515625" style="53" customWidth="1"/>
    <col min="9" max="9" width="8.140625" style="53" bestFit="1" customWidth="1"/>
    <col min="10" max="10" width="8" style="53" bestFit="1" customWidth="1"/>
    <col min="11" max="12" width="12" style="53" hidden="1" customWidth="1"/>
    <col min="13" max="14" width="0" style="53" hidden="1" customWidth="1"/>
    <col min="15" max="16384" width="11.42578125" style="53"/>
  </cols>
  <sheetData>
    <row r="1" spans="1:256" s="52" customFormat="1" ht="12.75" x14ac:dyDescent="0.2">
      <c r="A1" s="51"/>
      <c r="B1" s="51"/>
      <c r="C1" s="51"/>
      <c r="D1" s="51"/>
      <c r="E1" s="51"/>
      <c r="F1" s="51"/>
      <c r="G1" s="51"/>
      <c r="H1" s="51"/>
      <c r="I1" s="51"/>
      <c r="J1" s="51"/>
      <c r="K1" s="51"/>
      <c r="L1" s="51"/>
      <c r="M1" s="51"/>
      <c r="N1" s="51"/>
      <c r="O1" s="51"/>
      <c r="P1" s="51"/>
      <c r="Q1" s="51"/>
      <c r="R1" s="51"/>
      <c r="S1" s="51"/>
      <c r="T1" s="51"/>
      <c r="U1" s="51"/>
      <c r="V1" s="51"/>
      <c r="W1" s="51"/>
      <c r="X1" s="51"/>
      <c r="Y1" s="51"/>
      <c r="Z1" s="51"/>
      <c r="AA1" s="51"/>
      <c r="AB1" s="51"/>
      <c r="AC1" s="51"/>
      <c r="AD1" s="51"/>
      <c r="AE1" s="51"/>
      <c r="AF1" s="51"/>
      <c r="AG1" s="51"/>
      <c r="AH1" s="51"/>
      <c r="AI1" s="51"/>
      <c r="AJ1" s="51"/>
      <c r="AK1" s="51"/>
      <c r="AL1" s="51"/>
      <c r="AM1" s="51"/>
      <c r="AN1" s="51"/>
      <c r="AO1" s="51"/>
      <c r="AP1" s="51"/>
      <c r="AQ1" s="51"/>
      <c r="AR1" s="51"/>
      <c r="AS1" s="51"/>
      <c r="AT1" s="51"/>
      <c r="AU1" s="51"/>
      <c r="AV1" s="51"/>
      <c r="AW1" s="51"/>
      <c r="AX1" s="51"/>
      <c r="AY1" s="51"/>
      <c r="AZ1" s="51"/>
      <c r="BA1" s="51"/>
      <c r="BB1" s="51"/>
      <c r="BC1" s="51"/>
      <c r="BD1" s="51"/>
      <c r="BE1" s="51"/>
      <c r="BF1" s="51"/>
      <c r="BG1" s="51"/>
      <c r="BH1" s="51"/>
      <c r="BI1" s="51"/>
      <c r="BJ1" s="51"/>
      <c r="BK1" s="51"/>
      <c r="BL1" s="51"/>
      <c r="BM1" s="51"/>
      <c r="BN1" s="51"/>
      <c r="BO1" s="51"/>
      <c r="BP1" s="51"/>
      <c r="BQ1" s="51"/>
      <c r="BR1" s="51"/>
      <c r="BS1" s="51"/>
      <c r="BT1" s="51"/>
      <c r="BU1" s="51"/>
      <c r="BV1" s="51"/>
      <c r="BW1" s="51"/>
      <c r="BX1" s="51"/>
      <c r="BY1" s="51"/>
      <c r="BZ1" s="51"/>
      <c r="CA1" s="51"/>
      <c r="CB1" s="51"/>
      <c r="CC1" s="51"/>
      <c r="CD1" s="51"/>
      <c r="CE1" s="51"/>
      <c r="CF1" s="51"/>
      <c r="CG1" s="51"/>
      <c r="CH1" s="51"/>
      <c r="CI1" s="51"/>
      <c r="CJ1" s="51"/>
      <c r="CK1" s="51"/>
      <c r="CL1" s="51"/>
      <c r="CM1" s="51"/>
      <c r="CN1" s="51"/>
      <c r="CO1" s="51"/>
      <c r="CP1" s="51"/>
      <c r="CQ1" s="51"/>
      <c r="CR1" s="51"/>
      <c r="CS1" s="51"/>
      <c r="CT1" s="51"/>
      <c r="CU1" s="51"/>
      <c r="CV1" s="51"/>
      <c r="CW1" s="51"/>
      <c r="CX1" s="51"/>
      <c r="CY1" s="51"/>
      <c r="CZ1" s="51"/>
      <c r="DA1" s="51"/>
      <c r="DB1" s="51"/>
      <c r="DC1" s="51"/>
      <c r="DD1" s="51"/>
      <c r="DE1" s="51"/>
      <c r="DF1" s="51"/>
      <c r="DG1" s="51"/>
      <c r="DH1" s="51"/>
      <c r="DI1" s="51"/>
      <c r="DJ1" s="51"/>
      <c r="DK1" s="51"/>
      <c r="DL1" s="51"/>
      <c r="DM1" s="51"/>
      <c r="DN1" s="51"/>
      <c r="DO1" s="51"/>
      <c r="DP1" s="51"/>
      <c r="DQ1" s="51"/>
      <c r="DR1" s="51"/>
      <c r="DS1" s="51"/>
      <c r="DT1" s="51"/>
      <c r="DU1" s="51"/>
      <c r="DV1" s="51"/>
      <c r="DW1" s="51"/>
      <c r="DX1" s="51"/>
      <c r="DY1" s="51"/>
      <c r="DZ1" s="51"/>
      <c r="EA1" s="51"/>
      <c r="EB1" s="51"/>
      <c r="EC1" s="51"/>
      <c r="ED1" s="51"/>
      <c r="EE1" s="51"/>
      <c r="EF1" s="51"/>
      <c r="EG1" s="51"/>
      <c r="EH1" s="51"/>
      <c r="EI1" s="51"/>
      <c r="EJ1" s="51"/>
      <c r="EK1" s="51"/>
      <c r="EL1" s="51"/>
      <c r="EM1" s="51"/>
      <c r="EN1" s="51"/>
      <c r="EO1" s="51"/>
      <c r="EP1" s="51"/>
      <c r="EQ1" s="51"/>
      <c r="ER1" s="51"/>
      <c r="ES1" s="51"/>
      <c r="ET1" s="51"/>
      <c r="EU1" s="51"/>
      <c r="EV1" s="51"/>
      <c r="EW1" s="51"/>
      <c r="EX1" s="51"/>
      <c r="EY1" s="51"/>
      <c r="EZ1" s="51"/>
      <c r="FA1" s="51"/>
      <c r="FB1" s="51"/>
      <c r="FC1" s="51"/>
      <c r="FD1" s="51"/>
      <c r="FE1" s="51"/>
      <c r="FF1" s="51"/>
      <c r="FG1" s="51"/>
      <c r="FH1" s="51"/>
      <c r="FI1" s="51"/>
      <c r="FJ1" s="51"/>
      <c r="FK1" s="51"/>
      <c r="FL1" s="51"/>
      <c r="FM1" s="51"/>
      <c r="FN1" s="51"/>
      <c r="FO1" s="51"/>
      <c r="FP1" s="51"/>
      <c r="FQ1" s="51"/>
      <c r="FR1" s="51"/>
      <c r="FS1" s="51"/>
      <c r="FT1" s="51"/>
      <c r="FU1" s="51"/>
      <c r="FV1" s="51"/>
      <c r="FW1" s="51"/>
      <c r="FX1" s="51"/>
      <c r="FY1" s="51"/>
      <c r="FZ1" s="51"/>
      <c r="GA1" s="51"/>
      <c r="GB1" s="51"/>
      <c r="GC1" s="51"/>
      <c r="GD1" s="51"/>
      <c r="GE1" s="51"/>
      <c r="GF1" s="51"/>
      <c r="GG1" s="51"/>
      <c r="GH1" s="51"/>
      <c r="GI1" s="51"/>
      <c r="GJ1" s="51"/>
      <c r="GK1" s="51"/>
      <c r="GL1" s="51"/>
      <c r="GM1" s="51"/>
      <c r="GN1" s="51"/>
      <c r="GO1" s="51"/>
      <c r="GP1" s="51"/>
      <c r="GQ1" s="51"/>
      <c r="GR1" s="51"/>
      <c r="GS1" s="51"/>
      <c r="GT1" s="51"/>
      <c r="GU1" s="51"/>
      <c r="GV1" s="51"/>
      <c r="GW1" s="51"/>
      <c r="GX1" s="51"/>
      <c r="GY1" s="51"/>
      <c r="GZ1" s="51"/>
      <c r="HA1" s="51"/>
      <c r="HB1" s="51"/>
      <c r="HC1" s="51"/>
      <c r="HD1" s="51"/>
      <c r="HE1" s="51"/>
      <c r="HF1" s="51"/>
      <c r="HG1" s="51"/>
      <c r="HH1" s="51"/>
      <c r="HI1" s="51"/>
      <c r="HJ1" s="51"/>
      <c r="HK1" s="51"/>
      <c r="HL1" s="51"/>
      <c r="HM1" s="51"/>
      <c r="HN1" s="51"/>
      <c r="HO1" s="51"/>
      <c r="HP1" s="51"/>
      <c r="HQ1" s="51"/>
      <c r="HR1" s="51"/>
      <c r="HS1" s="51"/>
      <c r="HT1" s="51"/>
      <c r="HU1" s="51"/>
      <c r="HV1" s="51"/>
      <c r="HW1" s="51"/>
      <c r="HX1" s="51"/>
      <c r="HY1" s="51"/>
      <c r="HZ1" s="51"/>
      <c r="IA1" s="51"/>
      <c r="IB1" s="51"/>
      <c r="IC1" s="51"/>
      <c r="ID1" s="51"/>
      <c r="IE1" s="51"/>
      <c r="IF1" s="51"/>
      <c r="IG1" s="51"/>
      <c r="IH1" s="51"/>
      <c r="II1" s="51"/>
      <c r="IJ1" s="51"/>
      <c r="IK1" s="51"/>
      <c r="IL1" s="51"/>
      <c r="IM1" s="51"/>
      <c r="IN1" s="51"/>
      <c r="IO1" s="51"/>
      <c r="IP1" s="51"/>
      <c r="IQ1" s="51"/>
      <c r="IR1" s="51"/>
      <c r="IS1" s="51"/>
      <c r="IT1" s="51"/>
      <c r="IU1" s="51"/>
      <c r="IV1" s="51"/>
    </row>
    <row r="2" spans="1:256" s="52" customFormat="1" ht="12.75" x14ac:dyDescent="0.2">
      <c r="A2" s="51"/>
      <c r="B2" s="51"/>
      <c r="C2" s="51"/>
      <c r="D2" s="51"/>
      <c r="E2" s="51"/>
      <c r="F2" s="51"/>
      <c r="G2" s="51"/>
      <c r="H2" s="51"/>
      <c r="I2" s="51"/>
      <c r="J2" s="51"/>
      <c r="K2" s="51"/>
      <c r="L2" s="51"/>
      <c r="M2" s="51"/>
      <c r="N2" s="51"/>
      <c r="O2" s="51"/>
      <c r="P2" s="51"/>
      <c r="Q2" s="51"/>
      <c r="R2" s="51"/>
      <c r="S2" s="51"/>
      <c r="T2" s="51"/>
      <c r="U2" s="51"/>
      <c r="V2" s="51"/>
      <c r="W2" s="51"/>
      <c r="X2" s="51"/>
      <c r="Y2" s="51"/>
      <c r="Z2" s="51"/>
      <c r="AA2" s="51"/>
      <c r="AB2" s="51"/>
      <c r="AC2" s="51"/>
      <c r="AD2" s="51"/>
      <c r="AE2" s="51"/>
      <c r="AF2" s="51"/>
      <c r="AG2" s="51"/>
      <c r="AH2" s="51"/>
      <c r="AI2" s="51"/>
      <c r="AJ2" s="51"/>
      <c r="AK2" s="51"/>
      <c r="AL2" s="51"/>
      <c r="AM2" s="51"/>
      <c r="AN2" s="51"/>
      <c r="AO2" s="51"/>
      <c r="AP2" s="51"/>
      <c r="AQ2" s="51"/>
      <c r="AR2" s="51"/>
      <c r="AS2" s="51"/>
      <c r="AT2" s="51"/>
      <c r="AU2" s="51"/>
      <c r="AV2" s="51"/>
      <c r="AW2" s="51"/>
      <c r="AX2" s="51"/>
      <c r="AY2" s="51"/>
      <c r="AZ2" s="51"/>
      <c r="BA2" s="51"/>
      <c r="BB2" s="51"/>
      <c r="BC2" s="51"/>
      <c r="BD2" s="51"/>
      <c r="BE2" s="51"/>
      <c r="BF2" s="51"/>
      <c r="BG2" s="51"/>
      <c r="BH2" s="51"/>
      <c r="BI2" s="51"/>
      <c r="BJ2" s="51"/>
      <c r="BK2" s="51"/>
      <c r="BL2" s="51"/>
      <c r="BM2" s="51"/>
      <c r="BN2" s="51"/>
      <c r="BO2" s="51"/>
      <c r="BP2" s="51"/>
      <c r="BQ2" s="51"/>
      <c r="BR2" s="51"/>
      <c r="BS2" s="51"/>
      <c r="BT2" s="51"/>
      <c r="BU2" s="51"/>
      <c r="BV2" s="51"/>
      <c r="BW2" s="51"/>
      <c r="BX2" s="51"/>
      <c r="BY2" s="51"/>
      <c r="BZ2" s="51"/>
      <c r="CA2" s="51"/>
      <c r="CB2" s="51"/>
      <c r="CC2" s="51"/>
      <c r="CD2" s="51"/>
      <c r="CE2" s="51"/>
      <c r="CF2" s="51"/>
      <c r="CG2" s="51"/>
      <c r="CH2" s="51"/>
      <c r="CI2" s="51"/>
      <c r="CJ2" s="51"/>
      <c r="CK2" s="51"/>
      <c r="CL2" s="51"/>
      <c r="CM2" s="51"/>
      <c r="CN2" s="51"/>
      <c r="CO2" s="51"/>
      <c r="CP2" s="51"/>
      <c r="CQ2" s="51"/>
      <c r="CR2" s="51"/>
      <c r="CS2" s="51"/>
      <c r="CT2" s="51"/>
      <c r="CU2" s="51"/>
      <c r="CV2" s="51"/>
      <c r="CW2" s="51"/>
      <c r="CX2" s="51"/>
      <c r="CY2" s="51"/>
      <c r="CZ2" s="51"/>
      <c r="DA2" s="51"/>
      <c r="DB2" s="51"/>
      <c r="DC2" s="51"/>
      <c r="DD2" s="51"/>
      <c r="DE2" s="51"/>
      <c r="DF2" s="51"/>
      <c r="DG2" s="51"/>
      <c r="DH2" s="51"/>
      <c r="DI2" s="51"/>
      <c r="DJ2" s="51"/>
      <c r="DK2" s="51"/>
      <c r="DL2" s="51"/>
      <c r="DM2" s="51"/>
      <c r="DN2" s="51"/>
      <c r="DO2" s="51"/>
      <c r="DP2" s="51"/>
      <c r="DQ2" s="51"/>
      <c r="DR2" s="51"/>
      <c r="DS2" s="51"/>
      <c r="DT2" s="51"/>
      <c r="DU2" s="51"/>
      <c r="DV2" s="51"/>
      <c r="DW2" s="51"/>
      <c r="DX2" s="51"/>
      <c r="DY2" s="51"/>
      <c r="DZ2" s="51"/>
      <c r="EA2" s="51"/>
      <c r="EB2" s="51"/>
      <c r="EC2" s="51"/>
      <c r="ED2" s="51"/>
      <c r="EE2" s="51"/>
      <c r="EF2" s="51"/>
      <c r="EG2" s="51"/>
      <c r="EH2" s="51"/>
      <c r="EI2" s="51"/>
      <c r="EJ2" s="51"/>
      <c r="EK2" s="51"/>
      <c r="EL2" s="51"/>
      <c r="EM2" s="51"/>
      <c r="EN2" s="51"/>
      <c r="EO2" s="51"/>
      <c r="EP2" s="51"/>
      <c r="EQ2" s="51"/>
      <c r="ER2" s="51"/>
      <c r="ES2" s="51"/>
      <c r="ET2" s="51"/>
      <c r="EU2" s="51"/>
      <c r="EV2" s="51"/>
      <c r="EW2" s="51"/>
      <c r="EX2" s="51"/>
      <c r="EY2" s="51"/>
      <c r="EZ2" s="51"/>
      <c r="FA2" s="51"/>
      <c r="FB2" s="51"/>
      <c r="FC2" s="51"/>
      <c r="FD2" s="51"/>
      <c r="FE2" s="51"/>
      <c r="FF2" s="51"/>
      <c r="FG2" s="51"/>
      <c r="FH2" s="51"/>
      <c r="FI2" s="51"/>
      <c r="FJ2" s="51"/>
      <c r="FK2" s="51"/>
      <c r="FL2" s="51"/>
      <c r="FM2" s="51"/>
      <c r="FN2" s="51"/>
      <c r="FO2" s="51"/>
      <c r="FP2" s="51"/>
      <c r="FQ2" s="51"/>
      <c r="FR2" s="51"/>
      <c r="FS2" s="51"/>
      <c r="FT2" s="51"/>
      <c r="FU2" s="51"/>
      <c r="FV2" s="51"/>
      <c r="FW2" s="51"/>
      <c r="FX2" s="51"/>
      <c r="FY2" s="51"/>
      <c r="FZ2" s="51"/>
      <c r="GA2" s="51"/>
      <c r="GB2" s="51"/>
      <c r="GC2" s="51"/>
      <c r="GD2" s="51"/>
      <c r="GE2" s="51"/>
      <c r="GF2" s="51"/>
      <c r="GG2" s="51"/>
      <c r="GH2" s="51"/>
      <c r="GI2" s="51"/>
      <c r="GJ2" s="51"/>
      <c r="GK2" s="51"/>
      <c r="GL2" s="51"/>
      <c r="GM2" s="51"/>
      <c r="GN2" s="51"/>
      <c r="GO2" s="51"/>
      <c r="GP2" s="51"/>
      <c r="GQ2" s="51"/>
      <c r="GR2" s="51"/>
      <c r="GS2" s="51"/>
      <c r="GT2" s="51"/>
      <c r="GU2" s="51"/>
      <c r="GV2" s="51"/>
      <c r="GW2" s="51"/>
      <c r="GX2" s="51"/>
      <c r="GY2" s="51"/>
      <c r="GZ2" s="51"/>
      <c r="HA2" s="51"/>
      <c r="HB2" s="51"/>
      <c r="HC2" s="51"/>
      <c r="HD2" s="51"/>
      <c r="HE2" s="51"/>
      <c r="HF2" s="51"/>
      <c r="HG2" s="51"/>
      <c r="HH2" s="51"/>
      <c r="HI2" s="51"/>
      <c r="HJ2" s="51"/>
      <c r="HK2" s="51"/>
      <c r="HL2" s="51"/>
      <c r="HM2" s="51"/>
      <c r="HN2" s="51"/>
      <c r="HO2" s="51"/>
      <c r="HP2" s="51"/>
      <c r="HQ2" s="51"/>
      <c r="HR2" s="51"/>
      <c r="HS2" s="51"/>
      <c r="HT2" s="51"/>
      <c r="HU2" s="51"/>
      <c r="HV2" s="51"/>
      <c r="HW2" s="51"/>
      <c r="HX2" s="51"/>
      <c r="HY2" s="51"/>
      <c r="HZ2" s="51"/>
      <c r="IA2" s="51"/>
      <c r="IB2" s="51"/>
      <c r="IC2" s="51"/>
      <c r="ID2" s="51"/>
      <c r="IE2" s="51"/>
      <c r="IF2" s="51"/>
      <c r="IG2" s="51"/>
      <c r="IH2" s="51"/>
      <c r="II2" s="51"/>
      <c r="IJ2" s="51"/>
      <c r="IK2" s="51"/>
      <c r="IL2" s="51"/>
      <c r="IM2" s="51"/>
      <c r="IN2" s="51"/>
      <c r="IO2" s="51"/>
      <c r="IP2" s="51"/>
      <c r="IQ2" s="51"/>
      <c r="IR2" s="51"/>
      <c r="IS2" s="51"/>
      <c r="IT2" s="51"/>
      <c r="IU2" s="51"/>
      <c r="IV2" s="51"/>
    </row>
    <row r="3" spans="1:256" s="52" customFormat="1" ht="36" customHeight="1" x14ac:dyDescent="0.2">
      <c r="A3" s="51"/>
      <c r="B3" s="51"/>
      <c r="C3" s="51"/>
      <c r="D3" s="51"/>
      <c r="E3" s="51"/>
      <c r="F3" s="51"/>
      <c r="G3" s="51"/>
      <c r="H3" s="51"/>
      <c r="I3" s="51"/>
      <c r="J3" s="51"/>
      <c r="K3" s="51"/>
      <c r="L3" s="51"/>
      <c r="M3" s="51"/>
      <c r="N3" s="51"/>
      <c r="O3" s="51"/>
      <c r="P3" s="51"/>
      <c r="Q3" s="51"/>
      <c r="R3" s="51"/>
      <c r="S3" s="51"/>
      <c r="T3" s="51"/>
      <c r="U3" s="51"/>
      <c r="V3" s="51"/>
      <c r="W3" s="51"/>
      <c r="X3" s="51"/>
      <c r="Y3" s="51"/>
      <c r="Z3" s="51"/>
      <c r="AA3" s="51"/>
      <c r="AB3" s="51"/>
      <c r="AC3" s="51"/>
      <c r="AD3" s="51"/>
      <c r="AE3" s="51"/>
      <c r="AF3" s="51"/>
      <c r="AG3" s="51"/>
      <c r="AH3" s="51"/>
      <c r="AI3" s="51"/>
      <c r="AJ3" s="51"/>
      <c r="AK3" s="51"/>
      <c r="AL3" s="51"/>
      <c r="AM3" s="51"/>
      <c r="AN3" s="51"/>
      <c r="AO3" s="51"/>
      <c r="AP3" s="51"/>
      <c r="AQ3" s="51"/>
      <c r="AR3" s="51"/>
      <c r="AS3" s="51"/>
      <c r="AT3" s="51"/>
      <c r="AU3" s="51"/>
      <c r="AV3" s="51"/>
      <c r="AW3" s="51"/>
      <c r="AX3" s="51"/>
      <c r="AY3" s="51"/>
      <c r="AZ3" s="51"/>
      <c r="BA3" s="51"/>
      <c r="BB3" s="51"/>
      <c r="BC3" s="51"/>
      <c r="BD3" s="51"/>
      <c r="BE3" s="51"/>
      <c r="BF3" s="51"/>
      <c r="BG3" s="51"/>
      <c r="BH3" s="51"/>
      <c r="BI3" s="51"/>
      <c r="BJ3" s="51"/>
      <c r="BK3" s="51"/>
      <c r="BL3" s="51"/>
      <c r="BM3" s="51"/>
      <c r="BN3" s="51"/>
      <c r="BO3" s="51"/>
      <c r="BP3" s="51"/>
      <c r="BQ3" s="51"/>
      <c r="BR3" s="51"/>
      <c r="BS3" s="51"/>
      <c r="BT3" s="51"/>
      <c r="BU3" s="51"/>
      <c r="BV3" s="51"/>
      <c r="BW3" s="51"/>
      <c r="BX3" s="51"/>
      <c r="BY3" s="51"/>
      <c r="BZ3" s="51"/>
      <c r="CA3" s="51"/>
      <c r="CB3" s="51"/>
      <c r="CC3" s="51"/>
      <c r="CD3" s="51"/>
      <c r="CE3" s="51"/>
      <c r="CF3" s="51"/>
      <c r="CG3" s="51"/>
      <c r="CH3" s="51"/>
      <c r="CI3" s="51"/>
      <c r="CJ3" s="51"/>
      <c r="CK3" s="51"/>
      <c r="CL3" s="51"/>
      <c r="CM3" s="51"/>
      <c r="CN3" s="51"/>
      <c r="CO3" s="51"/>
      <c r="CP3" s="51"/>
      <c r="CQ3" s="51"/>
      <c r="CR3" s="51"/>
      <c r="CS3" s="51"/>
      <c r="CT3" s="51"/>
      <c r="CU3" s="51"/>
      <c r="CV3" s="51"/>
      <c r="CW3" s="51"/>
      <c r="CX3" s="51"/>
      <c r="CY3" s="51"/>
      <c r="CZ3" s="51"/>
      <c r="DA3" s="51"/>
      <c r="DB3" s="51"/>
      <c r="DC3" s="51"/>
      <c r="DD3" s="51"/>
      <c r="DE3" s="51"/>
      <c r="DF3" s="51"/>
      <c r="DG3" s="51"/>
      <c r="DH3" s="51"/>
      <c r="DI3" s="51"/>
      <c r="DJ3" s="51"/>
      <c r="DK3" s="51"/>
      <c r="DL3" s="51"/>
      <c r="DM3" s="51"/>
      <c r="DN3" s="51"/>
      <c r="DO3" s="51"/>
      <c r="DP3" s="51"/>
      <c r="DQ3" s="51"/>
      <c r="DR3" s="51"/>
      <c r="DS3" s="51"/>
      <c r="DT3" s="51"/>
      <c r="DU3" s="51"/>
      <c r="DV3" s="51"/>
      <c r="DW3" s="51"/>
      <c r="DX3" s="51"/>
      <c r="DY3" s="51"/>
      <c r="DZ3" s="51"/>
      <c r="EA3" s="51"/>
      <c r="EB3" s="51"/>
      <c r="EC3" s="51"/>
      <c r="ED3" s="51"/>
      <c r="EE3" s="51"/>
      <c r="EF3" s="51"/>
      <c r="EG3" s="51"/>
      <c r="EH3" s="51"/>
      <c r="EI3" s="51"/>
      <c r="EJ3" s="51"/>
      <c r="EK3" s="51"/>
      <c r="EL3" s="51"/>
      <c r="EM3" s="51"/>
      <c r="EN3" s="51"/>
      <c r="EO3" s="51"/>
      <c r="EP3" s="51"/>
      <c r="EQ3" s="51"/>
      <c r="ER3" s="51"/>
      <c r="ES3" s="51"/>
      <c r="ET3" s="51"/>
      <c r="EU3" s="51"/>
      <c r="EV3" s="51"/>
      <c r="EW3" s="51"/>
      <c r="EX3" s="51"/>
      <c r="EY3" s="51"/>
      <c r="EZ3" s="51"/>
      <c r="FA3" s="51"/>
      <c r="FB3" s="51"/>
      <c r="FC3" s="51"/>
      <c r="FD3" s="51"/>
      <c r="FE3" s="51"/>
      <c r="FF3" s="51"/>
      <c r="FG3" s="51"/>
      <c r="FH3" s="51"/>
      <c r="FI3" s="51"/>
      <c r="FJ3" s="51"/>
      <c r="FK3" s="51"/>
      <c r="FL3" s="51"/>
      <c r="FM3" s="51"/>
      <c r="FN3" s="51"/>
      <c r="FO3" s="51"/>
      <c r="FP3" s="51"/>
      <c r="FQ3" s="51"/>
      <c r="FR3" s="51"/>
      <c r="FS3" s="51"/>
      <c r="FT3" s="51"/>
      <c r="FU3" s="51"/>
      <c r="FV3" s="51"/>
      <c r="FW3" s="51"/>
      <c r="FX3" s="51"/>
      <c r="FY3" s="51"/>
      <c r="FZ3" s="51"/>
      <c r="GA3" s="51"/>
      <c r="GB3" s="51"/>
      <c r="GC3" s="51"/>
      <c r="GD3" s="51"/>
      <c r="GE3" s="51"/>
      <c r="GF3" s="51"/>
      <c r="GG3" s="51"/>
      <c r="GH3" s="51"/>
      <c r="GI3" s="51"/>
      <c r="GJ3" s="51"/>
      <c r="GK3" s="51"/>
      <c r="GL3" s="51"/>
      <c r="GM3" s="51"/>
      <c r="GN3" s="51"/>
      <c r="GO3" s="51"/>
      <c r="GP3" s="51"/>
      <c r="GQ3" s="51"/>
      <c r="GR3" s="51"/>
      <c r="GS3" s="51"/>
      <c r="GT3" s="51"/>
      <c r="GU3" s="51"/>
      <c r="GV3" s="51"/>
      <c r="GW3" s="51"/>
      <c r="GX3" s="51"/>
      <c r="GY3" s="51"/>
      <c r="GZ3" s="51"/>
      <c r="HA3" s="51"/>
      <c r="HB3" s="51"/>
      <c r="HC3" s="51"/>
      <c r="HD3" s="51"/>
      <c r="HE3" s="51"/>
      <c r="HF3" s="51"/>
      <c r="HG3" s="51"/>
      <c r="HH3" s="51"/>
      <c r="HI3" s="51"/>
      <c r="HJ3" s="51"/>
      <c r="HK3" s="51"/>
      <c r="HL3" s="51"/>
      <c r="HM3" s="51"/>
      <c r="HN3" s="51"/>
      <c r="HO3" s="51"/>
      <c r="HP3" s="51"/>
      <c r="HQ3" s="51"/>
      <c r="HR3" s="51"/>
      <c r="HS3" s="51"/>
      <c r="HT3" s="51"/>
      <c r="HU3" s="51"/>
      <c r="HV3" s="51"/>
      <c r="HW3" s="51"/>
      <c r="HX3" s="51"/>
      <c r="HY3" s="51"/>
      <c r="HZ3" s="51"/>
      <c r="IA3" s="51"/>
      <c r="IB3" s="51"/>
      <c r="IC3" s="51"/>
      <c r="ID3" s="51"/>
      <c r="IE3" s="51"/>
      <c r="IF3" s="51"/>
      <c r="IG3" s="51"/>
      <c r="IH3" s="51"/>
      <c r="II3" s="51"/>
      <c r="IJ3" s="51"/>
      <c r="IK3" s="51"/>
      <c r="IL3" s="51"/>
      <c r="IM3" s="51"/>
      <c r="IN3" s="51"/>
      <c r="IO3" s="51"/>
      <c r="IP3" s="51"/>
      <c r="IQ3" s="51"/>
      <c r="IR3" s="51"/>
      <c r="IS3" s="51"/>
      <c r="IT3" s="51"/>
      <c r="IU3" s="51"/>
      <c r="IV3" s="51"/>
    </row>
    <row r="4" spans="1:256" s="52" customFormat="1" ht="12.75" x14ac:dyDescent="0.2">
      <c r="A4" s="51"/>
      <c r="B4" s="51"/>
      <c r="C4" s="51"/>
      <c r="D4" s="51"/>
      <c r="E4" s="51"/>
      <c r="F4" s="51"/>
      <c r="G4" s="51"/>
      <c r="H4" s="51"/>
      <c r="I4" s="51"/>
      <c r="J4" s="51"/>
      <c r="K4" s="51"/>
      <c r="L4" s="51"/>
      <c r="M4" s="51"/>
      <c r="N4" s="51"/>
      <c r="O4" s="51"/>
      <c r="P4" s="51"/>
      <c r="Q4" s="51"/>
      <c r="R4" s="51"/>
      <c r="S4" s="51"/>
      <c r="T4" s="51"/>
      <c r="U4" s="51"/>
      <c r="V4" s="51"/>
      <c r="W4" s="51"/>
      <c r="X4" s="51"/>
      <c r="Y4" s="51"/>
      <c r="Z4" s="51"/>
      <c r="AA4" s="51"/>
      <c r="AB4" s="51"/>
      <c r="AC4" s="51"/>
      <c r="AD4" s="51"/>
      <c r="AE4" s="51"/>
      <c r="AF4" s="51"/>
      <c r="AG4" s="51"/>
      <c r="AH4" s="51"/>
      <c r="AI4" s="51"/>
      <c r="AJ4" s="51"/>
      <c r="AK4" s="51"/>
      <c r="AL4" s="51"/>
      <c r="AM4" s="51"/>
      <c r="AN4" s="51"/>
      <c r="AO4" s="51"/>
      <c r="AP4" s="51"/>
      <c r="AQ4" s="51"/>
      <c r="AR4" s="51"/>
      <c r="AS4" s="51"/>
      <c r="AT4" s="51"/>
      <c r="AU4" s="51"/>
      <c r="AV4" s="51"/>
      <c r="AW4" s="51"/>
      <c r="AX4" s="51"/>
      <c r="AY4" s="51"/>
      <c r="AZ4" s="51"/>
      <c r="BA4" s="51"/>
      <c r="BB4" s="51"/>
      <c r="BC4" s="51"/>
      <c r="BD4" s="51"/>
      <c r="BE4" s="51"/>
      <c r="BF4" s="51"/>
      <c r="BG4" s="51"/>
      <c r="BH4" s="51"/>
      <c r="BI4" s="51"/>
      <c r="BJ4" s="51"/>
      <c r="BK4" s="51"/>
      <c r="BL4" s="51"/>
      <c r="BM4" s="51"/>
      <c r="BN4" s="51"/>
      <c r="BO4" s="51"/>
      <c r="BP4" s="51"/>
      <c r="BQ4" s="51"/>
      <c r="BR4" s="51"/>
      <c r="BS4" s="51"/>
      <c r="BT4" s="51"/>
      <c r="BU4" s="51"/>
      <c r="BV4" s="51"/>
      <c r="BW4" s="51"/>
      <c r="BX4" s="51"/>
      <c r="BY4" s="51"/>
      <c r="BZ4" s="51"/>
      <c r="CA4" s="51"/>
      <c r="CB4" s="51"/>
      <c r="CC4" s="51"/>
      <c r="CD4" s="51"/>
      <c r="CE4" s="51"/>
      <c r="CF4" s="51"/>
      <c r="CG4" s="51"/>
      <c r="CH4" s="51"/>
      <c r="CI4" s="51"/>
      <c r="CJ4" s="51"/>
      <c r="CK4" s="51"/>
      <c r="CL4" s="51"/>
      <c r="CM4" s="51"/>
      <c r="CN4" s="51"/>
      <c r="CO4" s="51"/>
      <c r="CP4" s="51"/>
      <c r="CQ4" s="51"/>
      <c r="CR4" s="51"/>
      <c r="CS4" s="51"/>
      <c r="CT4" s="51"/>
      <c r="CU4" s="51"/>
      <c r="CV4" s="51"/>
      <c r="CW4" s="51"/>
      <c r="CX4" s="51"/>
      <c r="CY4" s="51"/>
      <c r="CZ4" s="51"/>
      <c r="DA4" s="51"/>
      <c r="DB4" s="51"/>
      <c r="DC4" s="51"/>
      <c r="DD4" s="51"/>
      <c r="DE4" s="51"/>
      <c r="DF4" s="51"/>
      <c r="DG4" s="51"/>
      <c r="DH4" s="51"/>
      <c r="DI4" s="51"/>
      <c r="DJ4" s="51"/>
      <c r="DK4" s="51"/>
      <c r="DL4" s="51"/>
      <c r="DM4" s="51"/>
      <c r="DN4" s="51"/>
      <c r="DO4" s="51"/>
      <c r="DP4" s="51"/>
      <c r="DQ4" s="51"/>
      <c r="DR4" s="51"/>
      <c r="DS4" s="51"/>
      <c r="DT4" s="51"/>
      <c r="DU4" s="51"/>
      <c r="DV4" s="51"/>
      <c r="DW4" s="51"/>
      <c r="DX4" s="51"/>
      <c r="DY4" s="51"/>
      <c r="DZ4" s="51"/>
      <c r="EA4" s="51"/>
      <c r="EB4" s="51"/>
      <c r="EC4" s="51"/>
      <c r="ED4" s="51"/>
      <c r="EE4" s="51"/>
      <c r="EF4" s="51"/>
      <c r="EG4" s="51"/>
      <c r="EH4" s="51"/>
      <c r="EI4" s="51"/>
      <c r="EJ4" s="51"/>
      <c r="EK4" s="51"/>
      <c r="EL4" s="51"/>
      <c r="EM4" s="51"/>
      <c r="EN4" s="51"/>
      <c r="EO4" s="51"/>
      <c r="EP4" s="51"/>
      <c r="EQ4" s="51"/>
      <c r="ER4" s="51"/>
      <c r="ES4" s="51"/>
      <c r="ET4" s="51"/>
      <c r="EU4" s="51"/>
      <c r="EV4" s="51"/>
      <c r="EW4" s="51"/>
      <c r="EX4" s="51"/>
      <c r="EY4" s="51"/>
      <c r="EZ4" s="51"/>
      <c r="FA4" s="51"/>
      <c r="FB4" s="51"/>
      <c r="FC4" s="51"/>
      <c r="FD4" s="51"/>
      <c r="FE4" s="51"/>
      <c r="FF4" s="51"/>
      <c r="FG4" s="51"/>
      <c r="FH4" s="51"/>
      <c r="FI4" s="51"/>
      <c r="FJ4" s="51"/>
      <c r="FK4" s="51"/>
      <c r="FL4" s="51"/>
      <c r="FM4" s="51"/>
      <c r="FN4" s="51"/>
      <c r="FO4" s="51"/>
      <c r="FP4" s="51"/>
      <c r="FQ4" s="51"/>
      <c r="FR4" s="51"/>
      <c r="FS4" s="51"/>
      <c r="FT4" s="51"/>
      <c r="FU4" s="51"/>
      <c r="FV4" s="51"/>
      <c r="FW4" s="51"/>
      <c r="FX4" s="51"/>
      <c r="FY4" s="51"/>
      <c r="FZ4" s="51"/>
      <c r="GA4" s="51"/>
      <c r="GB4" s="51"/>
      <c r="GC4" s="51"/>
      <c r="GD4" s="51"/>
      <c r="GE4" s="51"/>
      <c r="GF4" s="51"/>
      <c r="GG4" s="51"/>
      <c r="GH4" s="51"/>
      <c r="GI4" s="51"/>
      <c r="GJ4" s="51"/>
      <c r="GK4" s="51"/>
      <c r="GL4" s="51"/>
      <c r="GM4" s="51"/>
      <c r="GN4" s="51"/>
      <c r="GO4" s="51"/>
      <c r="GP4" s="51"/>
      <c r="GQ4" s="51"/>
      <c r="GR4" s="51"/>
      <c r="GS4" s="51"/>
      <c r="GT4" s="51"/>
      <c r="GU4" s="51"/>
      <c r="GV4" s="51"/>
      <c r="GW4" s="51"/>
      <c r="GX4" s="51"/>
      <c r="GY4" s="51"/>
      <c r="GZ4" s="51"/>
      <c r="HA4" s="51"/>
      <c r="HB4" s="51"/>
      <c r="HC4" s="51"/>
      <c r="HD4" s="51"/>
      <c r="HE4" s="51"/>
      <c r="HF4" s="51"/>
      <c r="HG4" s="51"/>
      <c r="HH4" s="51"/>
      <c r="HI4" s="51"/>
      <c r="HJ4" s="51"/>
      <c r="HK4" s="51"/>
      <c r="HL4" s="51"/>
      <c r="HM4" s="51"/>
      <c r="HN4" s="51"/>
      <c r="HO4" s="51"/>
      <c r="HP4" s="51"/>
      <c r="HQ4" s="51"/>
      <c r="HR4" s="51"/>
      <c r="HS4" s="51"/>
      <c r="HT4" s="51"/>
      <c r="HU4" s="51"/>
      <c r="HV4" s="51"/>
      <c r="HW4" s="51"/>
      <c r="HX4" s="51"/>
      <c r="HY4" s="51"/>
      <c r="HZ4" s="51"/>
      <c r="IA4" s="51"/>
      <c r="IB4" s="51"/>
      <c r="IC4" s="51"/>
      <c r="ID4" s="51"/>
      <c r="IE4" s="51"/>
      <c r="IF4" s="51"/>
      <c r="IG4" s="51"/>
      <c r="IH4" s="51"/>
      <c r="II4" s="51"/>
      <c r="IJ4" s="51"/>
      <c r="IK4" s="51"/>
      <c r="IL4" s="51"/>
      <c r="IM4" s="51"/>
      <c r="IN4" s="51"/>
      <c r="IO4" s="51"/>
      <c r="IP4" s="51"/>
      <c r="IQ4" s="51"/>
      <c r="IR4" s="51"/>
      <c r="IS4" s="51"/>
      <c r="IT4" s="51"/>
      <c r="IU4" s="51"/>
      <c r="IV4" s="51"/>
    </row>
    <row r="6" spans="1:256" ht="15" x14ac:dyDescent="0.2">
      <c r="A6" s="332"/>
      <c r="B6" s="332"/>
      <c r="C6" s="332"/>
      <c r="D6" s="332"/>
      <c r="E6" s="332"/>
      <c r="F6" s="332"/>
      <c r="G6" s="332"/>
      <c r="H6" s="332"/>
      <c r="I6" s="332"/>
      <c r="J6" s="332"/>
    </row>
    <row r="7" spans="1:256" ht="15" x14ac:dyDescent="0.2">
      <c r="A7" s="332"/>
      <c r="B7" s="332"/>
      <c r="C7" s="332"/>
      <c r="D7" s="332"/>
      <c r="E7" s="332"/>
      <c r="F7" s="332"/>
      <c r="G7" s="332"/>
      <c r="H7" s="332"/>
      <c r="I7" s="332"/>
      <c r="J7" s="332"/>
    </row>
    <row r="8" spans="1:256" ht="68.25" customHeight="1" x14ac:dyDescent="0.2">
      <c r="A8" s="333" t="str">
        <f>Presupuesto!A5</f>
        <v>MEJORAMIENTO Y ADECUACIÓN PARA LA RECUPERACIÓN URBANÍSTICA DEL PARQUE PRINCIPAL DEL CORREGIMIENTO DE PUERTO CLAVER, ZONA URBANA DEL MUNICIPIO DE EL BAGRE-ANTIOQUIA</v>
      </c>
      <c r="B8" s="333"/>
      <c r="C8" s="333"/>
      <c r="D8" s="333"/>
      <c r="E8" s="333"/>
      <c r="F8" s="333"/>
      <c r="G8" s="333"/>
      <c r="H8" s="333"/>
      <c r="I8" s="333"/>
      <c r="J8" s="333"/>
    </row>
    <row r="9" spans="1:256" ht="14.25" x14ac:dyDescent="0.2">
      <c r="A9" s="334" t="s">
        <v>265</v>
      </c>
      <c r="B9" s="334"/>
      <c r="C9" s="334"/>
      <c r="D9" s="334"/>
      <c r="E9" s="334"/>
      <c r="F9" s="334"/>
      <c r="G9" s="334"/>
      <c r="H9" s="334"/>
      <c r="I9" s="334"/>
      <c r="J9" s="334"/>
    </row>
    <row r="10" spans="1:256" x14ac:dyDescent="0.2">
      <c r="K10" s="54" t="s">
        <v>266</v>
      </c>
      <c r="L10" s="54"/>
      <c r="M10" s="54">
        <v>30</v>
      </c>
    </row>
    <row r="12" spans="1:256" x14ac:dyDescent="0.2">
      <c r="A12" s="335" t="s">
        <v>267</v>
      </c>
      <c r="B12" s="337" t="s">
        <v>268</v>
      </c>
      <c r="C12" s="339" t="s">
        <v>269</v>
      </c>
      <c r="D12" s="340"/>
      <c r="E12" s="339" t="s">
        <v>270</v>
      </c>
      <c r="F12" s="340"/>
      <c r="G12" s="343" t="s">
        <v>271</v>
      </c>
      <c r="H12" s="343"/>
      <c r="I12" s="344" t="s">
        <v>272</v>
      </c>
      <c r="J12" s="344"/>
      <c r="L12" s="55">
        <v>496900</v>
      </c>
    </row>
    <row r="13" spans="1:256" x14ac:dyDescent="0.2">
      <c r="A13" s="336"/>
      <c r="B13" s="338"/>
      <c r="C13" s="341"/>
      <c r="D13" s="342"/>
      <c r="E13" s="341"/>
      <c r="F13" s="342"/>
      <c r="G13" s="343"/>
      <c r="H13" s="343"/>
      <c r="I13" s="56" t="s">
        <v>273</v>
      </c>
      <c r="J13" s="56" t="s">
        <v>263</v>
      </c>
      <c r="L13" s="55">
        <v>59200</v>
      </c>
    </row>
    <row r="14" spans="1:256" x14ac:dyDescent="0.2">
      <c r="A14" s="56" t="s">
        <v>274</v>
      </c>
      <c r="B14" s="57"/>
      <c r="C14" s="58"/>
      <c r="D14" s="59"/>
      <c r="E14" s="60"/>
      <c r="F14" s="59"/>
      <c r="G14" s="61"/>
      <c r="H14" s="61"/>
      <c r="I14" s="56"/>
      <c r="J14" s="56"/>
      <c r="L14" s="55"/>
    </row>
    <row r="15" spans="1:256" x14ac:dyDescent="0.2">
      <c r="A15" s="56" t="s">
        <v>275</v>
      </c>
      <c r="B15" s="56"/>
      <c r="C15" s="62" t="s">
        <v>276</v>
      </c>
      <c r="D15" s="63">
        <v>1160000</v>
      </c>
      <c r="E15" s="64" t="s">
        <v>277</v>
      </c>
      <c r="F15" s="65">
        <f>+D15/$M$10</f>
        <v>38666.666666666664</v>
      </c>
      <c r="G15" s="66" t="s">
        <v>278</v>
      </c>
      <c r="H15" s="67">
        <f>+F15*365</f>
        <v>14113333.333333332</v>
      </c>
      <c r="I15" s="68">
        <f>+H15/H15</f>
        <v>1</v>
      </c>
      <c r="J15" s="68"/>
    </row>
    <row r="16" spans="1:256" x14ac:dyDescent="0.2">
      <c r="A16" s="56" t="s">
        <v>279</v>
      </c>
      <c r="B16" s="56"/>
      <c r="C16" s="62" t="s">
        <v>280</v>
      </c>
      <c r="D16" s="55">
        <v>140606</v>
      </c>
      <c r="E16" s="64" t="s">
        <v>281</v>
      </c>
      <c r="F16" s="65">
        <f>+D16/$M$10</f>
        <v>4686.8666666666668</v>
      </c>
      <c r="G16" s="66" t="s">
        <v>282</v>
      </c>
      <c r="H16" s="67">
        <f>+F16*365</f>
        <v>1710706.3333333335</v>
      </c>
      <c r="I16" s="68">
        <f>+H16/H15</f>
        <v>0.12121206896551727</v>
      </c>
      <c r="J16" s="68"/>
    </row>
    <row r="17" spans="1:12" x14ac:dyDescent="0.2">
      <c r="A17" s="56" t="s">
        <v>283</v>
      </c>
      <c r="B17" s="56"/>
      <c r="C17" s="62" t="s">
        <v>284</v>
      </c>
      <c r="D17" s="63">
        <f>SUM(D15:D16)</f>
        <v>1300606</v>
      </c>
      <c r="E17" s="64" t="s">
        <v>285</v>
      </c>
      <c r="F17" s="65">
        <f>+D17/$M$10</f>
        <v>43353.533333333333</v>
      </c>
      <c r="G17" s="66" t="s">
        <v>286</v>
      </c>
      <c r="H17" s="67">
        <f>+F17*365</f>
        <v>15824039.666666666</v>
      </c>
      <c r="I17" s="68"/>
      <c r="J17" s="68">
        <f>SUM(I15:I16)</f>
        <v>1.1212120689655172</v>
      </c>
    </row>
    <row r="18" spans="1:12" x14ac:dyDescent="0.2">
      <c r="A18" s="69"/>
      <c r="B18" s="56"/>
      <c r="C18" s="62"/>
      <c r="D18" s="70"/>
      <c r="E18" s="62"/>
      <c r="F18" s="70"/>
      <c r="G18" s="62"/>
      <c r="H18" s="70"/>
      <c r="I18" s="68"/>
      <c r="J18" s="68"/>
    </row>
    <row r="19" spans="1:12" ht="24" x14ac:dyDescent="0.2">
      <c r="A19" s="71" t="s">
        <v>287</v>
      </c>
      <c r="B19" s="72"/>
      <c r="C19" s="62"/>
      <c r="D19" s="70"/>
      <c r="E19" s="62"/>
      <c r="F19" s="70"/>
      <c r="G19" s="62"/>
      <c r="H19" s="70"/>
      <c r="I19" s="68"/>
      <c r="J19" s="68"/>
    </row>
    <row r="20" spans="1:12" x14ac:dyDescent="0.2">
      <c r="A20" s="56" t="s">
        <v>288</v>
      </c>
      <c r="B20" s="56" t="s">
        <v>289</v>
      </c>
      <c r="C20" s="62"/>
      <c r="D20" s="70"/>
      <c r="E20" s="62"/>
      <c r="F20" s="70"/>
      <c r="G20" s="62"/>
      <c r="H20" s="65">
        <f>+F17*30</f>
        <v>1300606</v>
      </c>
      <c r="I20" s="68">
        <f>+H20/$H$15</f>
        <v>9.2154416627302796E-2</v>
      </c>
      <c r="J20" s="68"/>
      <c r="K20" s="73">
        <f>+H20/12</f>
        <v>108383.83333333333</v>
      </c>
    </row>
    <row r="21" spans="1:12" x14ac:dyDescent="0.2">
      <c r="A21" s="56" t="s">
        <v>290</v>
      </c>
      <c r="B21" s="56" t="s">
        <v>291</v>
      </c>
      <c r="C21" s="62"/>
      <c r="D21" s="70"/>
      <c r="E21" s="62"/>
      <c r="F21" s="70"/>
      <c r="G21" s="62"/>
      <c r="H21" s="65">
        <f>+H20*0.12</f>
        <v>156072.72</v>
      </c>
      <c r="I21" s="68">
        <f>+H21/$H$15</f>
        <v>1.1058529995276336E-2</v>
      </c>
      <c r="J21" s="68"/>
      <c r="K21" s="73">
        <f>+H21/12</f>
        <v>13006.06</v>
      </c>
    </row>
    <row r="22" spans="1:12" x14ac:dyDescent="0.2">
      <c r="A22" s="56" t="s">
        <v>292</v>
      </c>
      <c r="B22" s="56" t="s">
        <v>289</v>
      </c>
      <c r="C22" s="62"/>
      <c r="D22" s="70"/>
      <c r="E22" s="62"/>
      <c r="F22" s="70"/>
      <c r="G22" s="62"/>
      <c r="H22" s="65">
        <f>+F17*30</f>
        <v>1300606</v>
      </c>
      <c r="I22" s="68">
        <f>+H22/$H$15</f>
        <v>9.2154416627302796E-2</v>
      </c>
      <c r="J22" s="68"/>
      <c r="K22" s="73">
        <f>+H22/12</f>
        <v>108383.83333333333</v>
      </c>
    </row>
    <row r="23" spans="1:12" x14ac:dyDescent="0.2">
      <c r="A23" s="56" t="s">
        <v>293</v>
      </c>
      <c r="B23" s="56" t="s">
        <v>294</v>
      </c>
      <c r="C23" s="62"/>
      <c r="D23" s="70"/>
      <c r="E23" s="62"/>
      <c r="F23" s="70"/>
      <c r="G23" s="62"/>
      <c r="H23" s="65">
        <f>+F15*15</f>
        <v>580000</v>
      </c>
      <c r="I23" s="68">
        <f>+H23/$H$15</f>
        <v>4.1095890410958909E-2</v>
      </c>
      <c r="J23" s="68"/>
      <c r="K23" s="73">
        <f>+H23/12</f>
        <v>48333.333333333336</v>
      </c>
    </row>
    <row r="24" spans="1:12" x14ac:dyDescent="0.2">
      <c r="A24" s="56" t="s">
        <v>295</v>
      </c>
      <c r="B24" s="56"/>
      <c r="C24" s="62"/>
      <c r="D24" s="70"/>
      <c r="E24" s="62"/>
      <c r="F24" s="70"/>
      <c r="G24" s="62"/>
      <c r="H24" s="65">
        <v>10000</v>
      </c>
      <c r="I24" s="68">
        <f>+H24/$H$15</f>
        <v>7.0854983467170528E-4</v>
      </c>
      <c r="J24" s="68"/>
      <c r="K24" s="73"/>
    </row>
    <row r="25" spans="1:12" x14ac:dyDescent="0.2">
      <c r="A25" s="56" t="s">
        <v>296</v>
      </c>
      <c r="B25" s="56"/>
      <c r="C25" s="62"/>
      <c r="D25" s="70"/>
      <c r="E25" s="62"/>
      <c r="F25" s="70"/>
      <c r="G25" s="62"/>
      <c r="H25" s="65">
        <f>SUM(H20:H23)</f>
        <v>3337284.7199999997</v>
      </c>
      <c r="I25" s="68"/>
      <c r="J25" s="68">
        <f>SUM(I20:I24)</f>
        <v>0.23717180349551251</v>
      </c>
    </row>
    <row r="26" spans="1:12" x14ac:dyDescent="0.2">
      <c r="A26" s="56"/>
      <c r="B26" s="56"/>
      <c r="C26" s="62"/>
      <c r="D26" s="70"/>
      <c r="E26" s="62"/>
      <c r="F26" s="70"/>
      <c r="G26" s="62"/>
      <c r="H26" s="74"/>
      <c r="I26" s="68"/>
      <c r="J26" s="68"/>
    </row>
    <row r="27" spans="1:12" x14ac:dyDescent="0.2">
      <c r="A27" s="56" t="s">
        <v>297</v>
      </c>
      <c r="B27" s="56"/>
      <c r="C27" s="62"/>
      <c r="D27" s="70"/>
      <c r="E27" s="62"/>
      <c r="F27" s="70"/>
      <c r="G27" s="62"/>
      <c r="H27" s="70"/>
      <c r="I27" s="68"/>
      <c r="J27" s="68"/>
    </row>
    <row r="28" spans="1:12" x14ac:dyDescent="0.2">
      <c r="A28" s="56" t="s">
        <v>298</v>
      </c>
      <c r="B28" s="56" t="s">
        <v>299</v>
      </c>
      <c r="C28" s="62"/>
      <c r="D28" s="70"/>
      <c r="E28" s="62"/>
      <c r="F28" s="70"/>
      <c r="G28" s="62"/>
      <c r="H28" s="75">
        <f>+H15*0.085</f>
        <v>1199633.3333333333</v>
      </c>
      <c r="I28" s="68">
        <f>+H28/H15</f>
        <v>8.5000000000000006E-2</v>
      </c>
      <c r="J28" s="68"/>
      <c r="K28" s="53">
        <f>42200/496900</f>
        <v>8.4926544576373511E-2</v>
      </c>
      <c r="L28" s="53">
        <f>+H28/12</f>
        <v>99969.444444444438</v>
      </c>
    </row>
    <row r="29" spans="1:12" x14ac:dyDescent="0.2">
      <c r="A29" s="56" t="s">
        <v>300</v>
      </c>
      <c r="B29" s="56" t="s">
        <v>301</v>
      </c>
      <c r="C29" s="62"/>
      <c r="D29" s="70"/>
      <c r="E29" s="62"/>
      <c r="F29" s="70"/>
      <c r="G29" s="62"/>
      <c r="H29" s="65">
        <f>+H15*0.12</f>
        <v>1693599.9999999998</v>
      </c>
      <c r="I29" s="68">
        <f>+H29/H15</f>
        <v>0.12</v>
      </c>
      <c r="J29" s="68"/>
      <c r="L29" s="53">
        <f>+H29/12</f>
        <v>141133.33333333331</v>
      </c>
    </row>
    <row r="30" spans="1:12" x14ac:dyDescent="0.2">
      <c r="A30" s="56" t="s">
        <v>302</v>
      </c>
      <c r="B30" s="56" t="s">
        <v>303</v>
      </c>
      <c r="C30" s="62"/>
      <c r="D30" s="70"/>
      <c r="E30" s="62"/>
      <c r="F30" s="70"/>
      <c r="G30" s="62"/>
      <c r="H30" s="65">
        <f>+H15*0.0696</f>
        <v>982287.99999999988</v>
      </c>
      <c r="I30" s="68">
        <f>+H30/H15</f>
        <v>6.9599999999999995E-2</v>
      </c>
      <c r="J30" s="56"/>
      <c r="K30" s="53">
        <f>496900*0.0696</f>
        <v>34584.239999999998</v>
      </c>
      <c r="L30" s="53">
        <f>+H30/12</f>
        <v>81857.333333333328</v>
      </c>
    </row>
    <row r="31" spans="1:12" x14ac:dyDescent="0.2">
      <c r="A31" s="56" t="s">
        <v>296</v>
      </c>
      <c r="B31" s="56"/>
      <c r="C31" s="62"/>
      <c r="D31" s="70"/>
      <c r="E31" s="62"/>
      <c r="F31" s="70"/>
      <c r="G31" s="62"/>
      <c r="H31" s="65">
        <f>SUM(H28:H30)</f>
        <v>3875521.333333333</v>
      </c>
      <c r="I31" s="56"/>
      <c r="J31" s="68">
        <f>SUM(I28:I30)</f>
        <v>0.27460000000000001</v>
      </c>
    </row>
    <row r="32" spans="1:12" x14ac:dyDescent="0.2">
      <c r="A32" s="56"/>
      <c r="B32" s="56"/>
      <c r="C32" s="62"/>
      <c r="D32" s="70"/>
      <c r="E32" s="62"/>
      <c r="F32" s="70"/>
      <c r="G32" s="62"/>
      <c r="H32" s="70"/>
      <c r="I32" s="56"/>
      <c r="J32" s="56"/>
    </row>
    <row r="33" spans="1:11" x14ac:dyDescent="0.2">
      <c r="A33" s="56" t="s">
        <v>304</v>
      </c>
      <c r="B33" s="56"/>
      <c r="C33" s="62"/>
      <c r="D33" s="70"/>
      <c r="E33" s="62"/>
      <c r="F33" s="70"/>
      <c r="G33" s="62"/>
      <c r="H33" s="70"/>
      <c r="I33" s="56"/>
      <c r="J33" s="56"/>
    </row>
    <row r="34" spans="1:11" x14ac:dyDescent="0.2">
      <c r="A34" s="56" t="s">
        <v>305</v>
      </c>
      <c r="B34" s="56" t="s">
        <v>306</v>
      </c>
      <c r="C34" s="62"/>
      <c r="D34" s="70"/>
      <c r="E34" s="62"/>
      <c r="F34" s="70"/>
      <c r="G34" s="62"/>
      <c r="H34" s="65">
        <f>+H15*0.04</f>
        <v>564533.33333333326</v>
      </c>
      <c r="I34" s="68">
        <f>+H34/$H$15</f>
        <v>0.04</v>
      </c>
      <c r="J34" s="56"/>
      <c r="K34" s="53">
        <f>+(H34+H35+H36)/12</f>
        <v>105850</v>
      </c>
    </row>
    <row r="35" spans="1:11" x14ac:dyDescent="0.2">
      <c r="A35" s="56" t="s">
        <v>307</v>
      </c>
      <c r="B35" s="56" t="s">
        <v>308</v>
      </c>
      <c r="C35" s="62"/>
      <c r="D35" s="70"/>
      <c r="E35" s="62"/>
      <c r="F35" s="70"/>
      <c r="G35" s="62"/>
      <c r="H35" s="65">
        <f>+H15*0.03</f>
        <v>423399.99999999994</v>
      </c>
      <c r="I35" s="68">
        <f>+H35/$H$15</f>
        <v>0.03</v>
      </c>
      <c r="J35" s="56"/>
    </row>
    <row r="36" spans="1:11" x14ac:dyDescent="0.2">
      <c r="A36" s="56" t="s">
        <v>309</v>
      </c>
      <c r="B36" s="56" t="s">
        <v>310</v>
      </c>
      <c r="C36" s="62"/>
      <c r="D36" s="70"/>
      <c r="E36" s="62"/>
      <c r="F36" s="70"/>
      <c r="G36" s="62"/>
      <c r="H36" s="65">
        <f>+H15*0.02</f>
        <v>282266.66666666663</v>
      </c>
      <c r="I36" s="68">
        <f>+H36/$H$15</f>
        <v>0.02</v>
      </c>
      <c r="J36" s="56"/>
    </row>
    <row r="37" spans="1:11" x14ac:dyDescent="0.2">
      <c r="A37" s="56" t="s">
        <v>296</v>
      </c>
      <c r="B37" s="56"/>
      <c r="C37" s="62"/>
      <c r="D37" s="70"/>
      <c r="E37" s="62"/>
      <c r="F37" s="70"/>
      <c r="G37" s="62"/>
      <c r="H37" s="70"/>
      <c r="I37" s="56"/>
      <c r="J37" s="76">
        <f>SUM(I34:I36)</f>
        <v>9.0000000000000011E-2</v>
      </c>
    </row>
    <row r="38" spans="1:11" x14ac:dyDescent="0.2">
      <c r="A38" s="56"/>
      <c r="B38" s="56"/>
      <c r="C38" s="62"/>
      <c r="D38" s="70"/>
      <c r="E38" s="62"/>
      <c r="F38" s="70"/>
      <c r="G38" s="62"/>
      <c r="H38" s="70"/>
      <c r="I38" s="56"/>
      <c r="J38" s="56"/>
    </row>
    <row r="39" spans="1:11" x14ac:dyDescent="0.2">
      <c r="A39" s="56" t="s">
        <v>263</v>
      </c>
      <c r="B39" s="56"/>
      <c r="C39" s="62"/>
      <c r="D39" s="70"/>
      <c r="E39" s="62"/>
      <c r="F39" s="70"/>
      <c r="G39" s="62"/>
      <c r="H39" s="70"/>
      <c r="I39" s="56"/>
      <c r="J39" s="77">
        <f>SUM(J17:J37)</f>
        <v>1.7229838724610298</v>
      </c>
    </row>
  </sheetData>
  <mergeCells count="10">
    <mergeCell ref="A6:J6"/>
    <mergeCell ref="A7:J7"/>
    <mergeCell ref="A8:J8"/>
    <mergeCell ref="A9:J9"/>
    <mergeCell ref="A12:A13"/>
    <mergeCell ref="B12:B13"/>
    <mergeCell ref="C12:D13"/>
    <mergeCell ref="E12:F13"/>
    <mergeCell ref="G12:H13"/>
    <mergeCell ref="I12:J12"/>
  </mergeCells>
  <printOptions horizontalCentered="1"/>
  <pageMargins left="0.51181102362204722" right="0.39370078740157483" top="1.3779527559055118" bottom="1.1417322834645669" header="0.31496062992125984" footer="0.62992125984251968"/>
  <pageSetup scale="85" orientation="portrait" r:id="rId1"/>
  <headerFooter>
    <oddFooter>&amp;C&amp;8CENTRO ADMINISTRATIVO MUNICIPAL
CORREO:  planeacion@elbagre-antioquia.gov.co TEL.: 837 2429   -  NIT. 890.984.221-2&amp;RElaboró: Ing. Darlintong Palacios</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9:E33"/>
  <sheetViews>
    <sheetView view="pageBreakPreview" zoomScale="60" zoomScaleNormal="100" workbookViewId="0">
      <selection activeCell="A4" sqref="A4"/>
    </sheetView>
  </sheetViews>
  <sheetFormatPr baseColWidth="10" defaultColWidth="11.42578125" defaultRowHeight="12.75" x14ac:dyDescent="0.2"/>
  <cols>
    <col min="1" max="1" width="29.7109375" style="1" customWidth="1"/>
    <col min="2" max="2" width="17" style="1" customWidth="1"/>
    <col min="3" max="3" width="18.5703125" style="1" customWidth="1"/>
    <col min="4" max="4" width="11.42578125" style="1"/>
    <col min="5" max="5" width="8.85546875" style="1" customWidth="1"/>
    <col min="6" max="16384" width="11.42578125" style="1"/>
  </cols>
  <sheetData>
    <row r="9" spans="1:5" ht="42" customHeight="1" x14ac:dyDescent="0.2">
      <c r="A9" s="355" t="str">
        <f>Presupuesto!A5</f>
        <v>MEJORAMIENTO Y ADECUACIÓN PARA LA RECUPERACIÓN URBANÍSTICA DEL PARQUE PRINCIPAL DEL CORREGIMIENTO DE PUERTO CLAVER, ZONA URBANA DEL MUNICIPIO DE EL BAGRE-ANTIOQUIA</v>
      </c>
      <c r="B9" s="355"/>
      <c r="C9" s="355"/>
      <c r="D9" s="355"/>
      <c r="E9" s="355"/>
    </row>
    <row r="10" spans="1:5" ht="24" customHeight="1" x14ac:dyDescent="0.2">
      <c r="A10" s="356" t="s">
        <v>311</v>
      </c>
      <c r="B10" s="356"/>
      <c r="C10" s="356"/>
      <c r="D10" s="356"/>
      <c r="E10" s="356"/>
    </row>
    <row r="11" spans="1:5" x14ac:dyDescent="0.2">
      <c r="A11" s="357"/>
      <c r="B11" s="357"/>
      <c r="C11" s="357"/>
      <c r="D11" s="357"/>
      <c r="E11" s="357"/>
    </row>
    <row r="12" spans="1:5" ht="15" x14ac:dyDescent="0.2">
      <c r="A12" s="78" t="s">
        <v>312</v>
      </c>
      <c r="B12" s="78" t="s">
        <v>313</v>
      </c>
      <c r="C12" s="347" t="s">
        <v>314</v>
      </c>
      <c r="D12" s="358"/>
      <c r="E12" s="348"/>
    </row>
    <row r="13" spans="1:5" ht="15" x14ac:dyDescent="0.2">
      <c r="A13" s="347"/>
      <c r="B13" s="358"/>
      <c r="C13" s="358"/>
      <c r="D13" s="358"/>
      <c r="E13" s="348"/>
    </row>
    <row r="14" spans="1:5" ht="15" x14ac:dyDescent="0.2">
      <c r="A14" s="79" t="s">
        <v>315</v>
      </c>
      <c r="B14" s="78" t="s">
        <v>316</v>
      </c>
      <c r="C14" s="349">
        <f>B32*2*1.72</f>
        <v>137600</v>
      </c>
      <c r="D14" s="350"/>
      <c r="E14" s="351"/>
    </row>
    <row r="15" spans="1:5" ht="15" x14ac:dyDescent="0.2">
      <c r="A15" s="79" t="s">
        <v>317</v>
      </c>
      <c r="B15" s="78" t="s">
        <v>318</v>
      </c>
      <c r="C15" s="349">
        <f>(B27+(B32*2))*1.72</f>
        <v>275200</v>
      </c>
      <c r="D15" s="350"/>
      <c r="E15" s="351"/>
    </row>
    <row r="16" spans="1:5" ht="15" x14ac:dyDescent="0.2">
      <c r="A16" s="79" t="s">
        <v>319</v>
      </c>
      <c r="B16" s="78" t="s">
        <v>320</v>
      </c>
      <c r="C16" s="349">
        <f>(B27+(B32*3))*1.72</f>
        <v>344000</v>
      </c>
      <c r="D16" s="350"/>
      <c r="E16" s="351"/>
    </row>
    <row r="17" spans="1:5" ht="15" x14ac:dyDescent="0.2">
      <c r="A17" s="79" t="s">
        <v>321</v>
      </c>
      <c r="B17" s="78" t="s">
        <v>322</v>
      </c>
      <c r="C17" s="349">
        <f>(B27+(B32*4))*1.72</f>
        <v>412800</v>
      </c>
      <c r="D17" s="350"/>
      <c r="E17" s="351"/>
    </row>
    <row r="18" spans="1:5" ht="15" x14ac:dyDescent="0.2">
      <c r="A18" s="79" t="s">
        <v>323</v>
      </c>
      <c r="B18" s="78" t="s">
        <v>324</v>
      </c>
      <c r="C18" s="349">
        <f>(B27+(B32*5))*1.72</f>
        <v>481600</v>
      </c>
      <c r="D18" s="350"/>
      <c r="E18" s="351"/>
    </row>
    <row r="19" spans="1:5" ht="15" x14ac:dyDescent="0.2">
      <c r="A19" s="79" t="s">
        <v>325</v>
      </c>
      <c r="B19" s="78" t="s">
        <v>326</v>
      </c>
      <c r="C19" s="349">
        <f>(B27+(B32*6))*1.72</f>
        <v>550400</v>
      </c>
      <c r="D19" s="350"/>
      <c r="E19" s="351"/>
    </row>
    <row r="20" spans="1:5" ht="15" x14ac:dyDescent="0.2">
      <c r="A20" s="79" t="s">
        <v>327</v>
      </c>
      <c r="B20" s="78" t="s">
        <v>328</v>
      </c>
      <c r="C20" s="349">
        <f>(B33+(B32*2))*1.72</f>
        <v>258000</v>
      </c>
      <c r="D20" s="350"/>
      <c r="E20" s="351"/>
    </row>
    <row r="21" spans="1:5" ht="15" x14ac:dyDescent="0.2">
      <c r="A21" s="79" t="s">
        <v>329</v>
      </c>
      <c r="B21" s="80" t="s">
        <v>330</v>
      </c>
      <c r="C21" s="349">
        <f>(B32+(B31*2))*1.72</f>
        <v>309600</v>
      </c>
      <c r="D21" s="350"/>
      <c r="E21" s="351"/>
    </row>
    <row r="22" spans="1:5" s="82" customFormat="1" ht="15" x14ac:dyDescent="0.2">
      <c r="A22" s="81" t="s">
        <v>331</v>
      </c>
      <c r="B22" s="80" t="s">
        <v>332</v>
      </c>
      <c r="C22" s="349">
        <f>(B32+B27)*1.72</f>
        <v>206400</v>
      </c>
      <c r="D22" s="350"/>
      <c r="E22" s="351"/>
    </row>
    <row r="23" spans="1:5" s="82" customFormat="1" ht="30" x14ac:dyDescent="0.2">
      <c r="A23" s="79" t="s">
        <v>333</v>
      </c>
      <c r="B23" s="80" t="s">
        <v>334</v>
      </c>
      <c r="C23" s="349">
        <f>(B33+B28)*1.72</f>
        <v>240800</v>
      </c>
      <c r="D23" s="350"/>
      <c r="E23" s="351"/>
    </row>
    <row r="24" spans="1:5" s="82" customFormat="1" ht="30" x14ac:dyDescent="0.2">
      <c r="A24" s="79" t="s">
        <v>335</v>
      </c>
      <c r="B24" s="80" t="s">
        <v>336</v>
      </c>
      <c r="C24" s="349">
        <f>(B32+B29)*1.72</f>
        <v>189200</v>
      </c>
      <c r="D24" s="350"/>
      <c r="E24" s="351"/>
    </row>
    <row r="25" spans="1:5" x14ac:dyDescent="0.2">
      <c r="A25" s="352"/>
      <c r="B25" s="353"/>
      <c r="C25" s="353"/>
      <c r="D25" s="353"/>
      <c r="E25" s="354"/>
    </row>
    <row r="26" spans="1:5" ht="30" x14ac:dyDescent="0.2">
      <c r="A26" s="78" t="s">
        <v>312</v>
      </c>
      <c r="B26" s="78" t="s">
        <v>337</v>
      </c>
      <c r="C26" s="78" t="s">
        <v>338</v>
      </c>
      <c r="D26" s="347" t="s">
        <v>339</v>
      </c>
      <c r="E26" s="348"/>
    </row>
    <row r="27" spans="1:5" ht="15" x14ac:dyDescent="0.2">
      <c r="A27" s="78" t="s">
        <v>340</v>
      </c>
      <c r="B27" s="78">
        <v>80000</v>
      </c>
      <c r="C27" s="83">
        <v>0.72</v>
      </c>
      <c r="D27" s="345">
        <f t="shared" ref="D27:D33" si="0">(B27*30)*1.72</f>
        <v>4128000</v>
      </c>
      <c r="E27" s="346"/>
    </row>
    <row r="28" spans="1:5" ht="15" x14ac:dyDescent="0.2">
      <c r="A28" s="78" t="s">
        <v>341</v>
      </c>
      <c r="B28" s="78">
        <v>70000</v>
      </c>
      <c r="C28" s="83">
        <v>0.72</v>
      </c>
      <c r="D28" s="345">
        <f t="shared" si="0"/>
        <v>3612000</v>
      </c>
      <c r="E28" s="346"/>
    </row>
    <row r="29" spans="1:5" ht="15" x14ac:dyDescent="0.2">
      <c r="A29" s="78" t="s">
        <v>342</v>
      </c>
      <c r="B29" s="78">
        <v>70000</v>
      </c>
      <c r="C29" s="83">
        <v>0.77</v>
      </c>
      <c r="D29" s="345">
        <f>(B29*30)*1.72</f>
        <v>3612000</v>
      </c>
      <c r="E29" s="346"/>
    </row>
    <row r="30" spans="1:5" ht="15" x14ac:dyDescent="0.2">
      <c r="A30" s="78" t="s">
        <v>343</v>
      </c>
      <c r="B30" s="78">
        <f>+B29</f>
        <v>70000</v>
      </c>
      <c r="C30" s="83">
        <v>0.72</v>
      </c>
      <c r="D30" s="345">
        <f t="shared" si="0"/>
        <v>3612000</v>
      </c>
      <c r="E30" s="346"/>
    </row>
    <row r="31" spans="1:5" ht="15" x14ac:dyDescent="0.2">
      <c r="A31" s="78" t="s">
        <v>344</v>
      </c>
      <c r="B31" s="78">
        <f>+B30</f>
        <v>70000</v>
      </c>
      <c r="C31" s="83">
        <v>0.72</v>
      </c>
      <c r="D31" s="345">
        <f t="shared" si="0"/>
        <v>3612000</v>
      </c>
      <c r="E31" s="346"/>
    </row>
    <row r="32" spans="1:5" ht="15" x14ac:dyDescent="0.2">
      <c r="A32" s="78" t="s">
        <v>345</v>
      </c>
      <c r="B32" s="78">
        <v>40000</v>
      </c>
      <c r="C32" s="83">
        <v>0.72</v>
      </c>
      <c r="D32" s="345">
        <f t="shared" si="0"/>
        <v>2064000</v>
      </c>
      <c r="E32" s="346"/>
    </row>
    <row r="33" spans="1:5" ht="15" x14ac:dyDescent="0.2">
      <c r="A33" s="78" t="s">
        <v>346</v>
      </c>
      <c r="B33" s="78">
        <v>70000</v>
      </c>
      <c r="C33" s="83">
        <v>0.72</v>
      </c>
      <c r="D33" s="345">
        <f t="shared" si="0"/>
        <v>3612000</v>
      </c>
      <c r="E33" s="346"/>
    </row>
  </sheetData>
  <mergeCells count="25">
    <mergeCell ref="C14:E14"/>
    <mergeCell ref="A9:E9"/>
    <mergeCell ref="A10:E10"/>
    <mergeCell ref="A11:E11"/>
    <mergeCell ref="C12:E12"/>
    <mergeCell ref="A13:E13"/>
    <mergeCell ref="D26:E26"/>
    <mergeCell ref="C15:E15"/>
    <mergeCell ref="C16:E16"/>
    <mergeCell ref="C17:E17"/>
    <mergeCell ref="C18:E18"/>
    <mergeCell ref="C19:E19"/>
    <mergeCell ref="C20:E20"/>
    <mergeCell ref="C21:E21"/>
    <mergeCell ref="C22:E22"/>
    <mergeCell ref="C23:E23"/>
    <mergeCell ref="C24:E24"/>
    <mergeCell ref="A25:E25"/>
    <mergeCell ref="D33:E33"/>
    <mergeCell ref="D27:E27"/>
    <mergeCell ref="D28:E28"/>
    <mergeCell ref="D29:E29"/>
    <mergeCell ref="D30:E30"/>
    <mergeCell ref="D31:E31"/>
    <mergeCell ref="D32:E32"/>
  </mergeCells>
  <printOptions horizontalCentered="1"/>
  <pageMargins left="0.74803149606299213" right="0.74803149606299213" top="1.3385826771653544" bottom="0.98425196850393704" header="0" footer="0.43307086614173229"/>
  <pageSetup scale="90" orientation="portrait" r:id="rId1"/>
  <headerFooter alignWithMargins="0">
    <oddFooter>&amp;C&amp;8CENTRO ADMINISTRATIVO MUNICIPAL
CORREO:  planeacion@elbagre-antioquia.gov.co TEL.: 837 2429   -  NIT. 890.984.221-2
&amp;R
Elaboró: Ing. Darlintong Palacios]</oddFooter>
  </headerFooter>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8:H71"/>
  <sheetViews>
    <sheetView view="pageBreakPreview" zoomScale="70" zoomScaleNormal="100" zoomScaleSheetLayoutView="70" workbookViewId="0">
      <selection activeCell="A4" sqref="A4"/>
    </sheetView>
  </sheetViews>
  <sheetFormatPr baseColWidth="10" defaultColWidth="11.42578125" defaultRowHeight="12.75" x14ac:dyDescent="0.2"/>
  <cols>
    <col min="1" max="1" width="48.7109375" style="51" customWidth="1"/>
    <col min="2" max="2" width="15.85546875" style="51" bestFit="1" customWidth="1"/>
    <col min="3" max="3" width="11.5703125" style="51" bestFit="1" customWidth="1"/>
    <col min="4" max="4" width="12.7109375" style="51" bestFit="1" customWidth="1"/>
    <col min="5" max="5" width="13.42578125" style="51" bestFit="1" customWidth="1"/>
    <col min="6" max="6" width="14.140625" style="51" bestFit="1" customWidth="1"/>
    <col min="7" max="7" width="11.5703125" style="51" bestFit="1" customWidth="1"/>
    <col min="8" max="16384" width="11.42578125" style="51"/>
  </cols>
  <sheetData>
    <row r="8" spans="1:8" ht="15" x14ac:dyDescent="0.2">
      <c r="A8" s="332" t="s">
        <v>347</v>
      </c>
      <c r="B8" s="332"/>
      <c r="C8" s="332"/>
      <c r="D8" s="332"/>
      <c r="E8" s="332"/>
      <c r="F8" s="332"/>
      <c r="G8" s="332"/>
    </row>
    <row r="9" spans="1:8" ht="15" x14ac:dyDescent="0.2">
      <c r="A9" s="332"/>
      <c r="B9" s="332"/>
      <c r="C9" s="332"/>
      <c r="D9" s="332"/>
      <c r="E9" s="332"/>
      <c r="F9" s="332"/>
      <c r="G9" s="332"/>
    </row>
    <row r="10" spans="1:8" ht="50.25" customHeight="1" x14ac:dyDescent="0.2">
      <c r="A10" s="333" t="str">
        <f>Presupuesto!A5</f>
        <v>MEJORAMIENTO Y ADECUACIÓN PARA LA RECUPERACIÓN URBANÍSTICA DEL PARQUE PRINCIPAL DEL CORREGIMIENTO DE PUERTO CLAVER, ZONA URBANA DEL MUNICIPIO DE EL BAGRE-ANTIOQUIA</v>
      </c>
      <c r="B10" s="333"/>
      <c r="C10" s="333"/>
      <c r="D10" s="333"/>
      <c r="E10" s="333"/>
      <c r="F10" s="333"/>
      <c r="G10" s="333"/>
      <c r="H10" s="84"/>
    </row>
    <row r="11" spans="1:8" ht="15" x14ac:dyDescent="0.2">
      <c r="A11" s="332" t="s">
        <v>348</v>
      </c>
      <c r="B11" s="332"/>
      <c r="C11" s="332"/>
      <c r="D11" s="332"/>
      <c r="E11" s="332"/>
      <c r="F11" s="332"/>
      <c r="G11" s="332"/>
      <c r="H11" s="85"/>
    </row>
    <row r="14" spans="1:8" x14ac:dyDescent="0.2">
      <c r="A14" s="86" t="s">
        <v>349</v>
      </c>
      <c r="B14" s="87">
        <f>Presupuesto!F39</f>
        <v>105355542.94039999</v>
      </c>
      <c r="C14" s="86"/>
      <c r="D14" s="86" t="s">
        <v>350</v>
      </c>
      <c r="E14" s="86"/>
      <c r="F14" s="88">
        <f>+B14/E15</f>
        <v>90.823743914137921</v>
      </c>
    </row>
    <row r="15" spans="1:8" x14ac:dyDescent="0.2">
      <c r="A15" s="86" t="s">
        <v>351</v>
      </c>
      <c r="B15" s="86">
        <v>60</v>
      </c>
      <c r="C15" s="86" t="s">
        <v>352</v>
      </c>
      <c r="D15" s="86" t="s">
        <v>353</v>
      </c>
      <c r="E15" s="89">
        <f>+F.P.S!D15</f>
        <v>1160000</v>
      </c>
      <c r="F15" s="86"/>
    </row>
    <row r="16" spans="1:8" x14ac:dyDescent="0.2">
      <c r="A16" s="86" t="s">
        <v>354</v>
      </c>
      <c r="B16" s="90">
        <f>+G31+G42+G54+G64+G66</f>
        <v>0.26312277545028762</v>
      </c>
      <c r="C16" s="86"/>
    </row>
    <row r="17" spans="1:7" ht="13.5" thickBot="1" x14ac:dyDescent="0.25"/>
    <row r="18" spans="1:7" x14ac:dyDescent="0.2">
      <c r="A18" s="91" t="s">
        <v>355</v>
      </c>
      <c r="B18" s="92" t="s">
        <v>356</v>
      </c>
      <c r="C18" s="92" t="s">
        <v>357</v>
      </c>
      <c r="D18" s="92" t="s">
        <v>358</v>
      </c>
      <c r="E18" s="92" t="s">
        <v>359</v>
      </c>
      <c r="F18" s="92" t="s">
        <v>360</v>
      </c>
      <c r="G18" s="93" t="s">
        <v>234</v>
      </c>
    </row>
    <row r="19" spans="1:7" x14ac:dyDescent="0.2">
      <c r="A19" s="94"/>
      <c r="B19" s="86"/>
      <c r="C19" s="86"/>
      <c r="D19" s="86"/>
      <c r="E19" s="86"/>
      <c r="F19" s="86"/>
      <c r="G19" s="95"/>
    </row>
    <row r="20" spans="1:7" x14ac:dyDescent="0.2">
      <c r="A20" s="94" t="s">
        <v>361</v>
      </c>
      <c r="B20" s="86"/>
      <c r="C20" s="86"/>
      <c r="D20" s="86"/>
      <c r="E20" s="86"/>
      <c r="F20" s="86"/>
      <c r="G20" s="95"/>
    </row>
    <row r="21" spans="1:7" x14ac:dyDescent="0.2">
      <c r="A21" s="94" t="s">
        <v>362</v>
      </c>
      <c r="B21" s="96"/>
      <c r="C21" s="96"/>
      <c r="D21" s="97"/>
      <c r="E21" s="98"/>
      <c r="F21" s="98"/>
      <c r="G21" s="99"/>
    </row>
    <row r="22" spans="1:7" x14ac:dyDescent="0.2">
      <c r="A22" s="107" t="s">
        <v>437</v>
      </c>
      <c r="B22" s="96">
        <v>1</v>
      </c>
      <c r="C22" s="96">
        <f>+B15</f>
        <v>60</v>
      </c>
      <c r="D22" s="97">
        <v>0.72</v>
      </c>
      <c r="E22" s="98">
        <v>110000</v>
      </c>
      <c r="F22" s="98">
        <f>+B22*E22*C22*(1+D22)</f>
        <v>11352000</v>
      </c>
      <c r="G22" s="99">
        <f>+F22/$B$14</f>
        <v>0.10774943285539203</v>
      </c>
    </row>
    <row r="23" spans="1:7" x14ac:dyDescent="0.2">
      <c r="A23" s="94" t="s">
        <v>363</v>
      </c>
      <c r="B23" s="96"/>
      <c r="C23" s="96"/>
      <c r="D23" s="97"/>
      <c r="E23" s="98"/>
      <c r="F23" s="98"/>
      <c r="G23" s="99"/>
    </row>
    <row r="24" spans="1:7" x14ac:dyDescent="0.2">
      <c r="A24" s="94" t="s">
        <v>364</v>
      </c>
      <c r="B24" s="96"/>
      <c r="C24" s="96"/>
      <c r="D24" s="97"/>
      <c r="E24" s="98"/>
      <c r="F24" s="98"/>
      <c r="G24" s="99"/>
    </row>
    <row r="25" spans="1:7" x14ac:dyDescent="0.2">
      <c r="A25" s="94" t="s">
        <v>365</v>
      </c>
      <c r="B25" s="96"/>
      <c r="C25" s="96"/>
      <c r="D25" s="97"/>
      <c r="E25" s="98"/>
      <c r="F25" s="98"/>
      <c r="G25" s="99"/>
    </row>
    <row r="26" spans="1:7" x14ac:dyDescent="0.2">
      <c r="A26" s="94" t="s">
        <v>366</v>
      </c>
      <c r="B26" s="96"/>
      <c r="C26" s="96"/>
      <c r="D26" s="97"/>
      <c r="E26" s="98"/>
      <c r="F26" s="98"/>
      <c r="G26" s="99"/>
    </row>
    <row r="27" spans="1:7" x14ac:dyDescent="0.2">
      <c r="A27" s="94" t="s">
        <v>367</v>
      </c>
      <c r="B27" s="96"/>
      <c r="C27" s="96"/>
      <c r="D27" s="97"/>
      <c r="E27" s="98"/>
      <c r="F27" s="98"/>
      <c r="G27" s="99"/>
    </row>
    <row r="28" spans="1:7" x14ac:dyDescent="0.2">
      <c r="A28" s="94" t="s">
        <v>368</v>
      </c>
      <c r="B28" s="96"/>
      <c r="C28" s="96"/>
      <c r="D28" s="97"/>
      <c r="E28" s="98"/>
      <c r="F28" s="98"/>
      <c r="G28" s="99"/>
    </row>
    <row r="29" spans="1:7" x14ac:dyDescent="0.2">
      <c r="A29" s="94" t="s">
        <v>369</v>
      </c>
      <c r="B29" s="96"/>
      <c r="C29" s="96"/>
      <c r="D29" s="97"/>
      <c r="E29" s="98"/>
      <c r="F29" s="98"/>
      <c r="G29" s="99"/>
    </row>
    <row r="30" spans="1:7" x14ac:dyDescent="0.2">
      <c r="A30" s="94" t="s">
        <v>370</v>
      </c>
      <c r="B30" s="96"/>
      <c r="C30" s="96"/>
      <c r="D30" s="97"/>
      <c r="E30" s="98"/>
      <c r="F30" s="98"/>
      <c r="G30" s="99"/>
    </row>
    <row r="31" spans="1:7" x14ac:dyDescent="0.2">
      <c r="A31" s="94" t="s">
        <v>371</v>
      </c>
      <c r="B31" s="96"/>
      <c r="C31" s="96"/>
      <c r="D31" s="96"/>
      <c r="E31" s="86"/>
      <c r="F31" s="86"/>
      <c r="G31" s="99">
        <f>SUM(G21:G30)</f>
        <v>0.10774943285539203</v>
      </c>
    </row>
    <row r="32" spans="1:7" x14ac:dyDescent="0.2">
      <c r="A32" s="94"/>
      <c r="B32" s="96"/>
      <c r="C32" s="96"/>
      <c r="D32" s="96"/>
      <c r="E32" s="86"/>
      <c r="F32" s="86"/>
      <c r="G32" s="95"/>
    </row>
    <row r="33" spans="1:7" x14ac:dyDescent="0.2">
      <c r="A33" s="94" t="s">
        <v>372</v>
      </c>
      <c r="B33" s="96" t="s">
        <v>150</v>
      </c>
      <c r="C33" s="96" t="s">
        <v>356</v>
      </c>
      <c r="D33" s="96" t="s">
        <v>357</v>
      </c>
      <c r="E33" s="96" t="s">
        <v>373</v>
      </c>
      <c r="F33" s="96" t="s">
        <v>360</v>
      </c>
      <c r="G33" s="95" t="s">
        <v>234</v>
      </c>
    </row>
    <row r="34" spans="1:7" x14ac:dyDescent="0.2">
      <c r="A34" s="94" t="s">
        <v>361</v>
      </c>
      <c r="B34" s="96"/>
      <c r="C34" s="96"/>
      <c r="D34" s="96"/>
      <c r="E34" s="86"/>
      <c r="F34" s="86"/>
      <c r="G34" s="95"/>
    </row>
    <row r="35" spans="1:7" x14ac:dyDescent="0.2">
      <c r="A35" s="94" t="s">
        <v>374</v>
      </c>
      <c r="B35" s="96" t="s">
        <v>375</v>
      </c>
      <c r="C35" s="96">
        <v>2</v>
      </c>
      <c r="D35" s="96"/>
      <c r="E35" s="98">
        <v>400000</v>
      </c>
      <c r="F35" s="98">
        <f>+E35*C35</f>
        <v>800000</v>
      </c>
      <c r="G35" s="99">
        <f>+F35/$B$14</f>
        <v>7.593335648723892E-3</v>
      </c>
    </row>
    <row r="36" spans="1:7" x14ac:dyDescent="0.2">
      <c r="A36" s="94" t="s">
        <v>376</v>
      </c>
      <c r="B36" s="96"/>
      <c r="C36" s="96"/>
      <c r="D36" s="96"/>
      <c r="E36" s="86"/>
      <c r="F36" s="86"/>
      <c r="G36" s="99"/>
    </row>
    <row r="37" spans="1:7" x14ac:dyDescent="0.2">
      <c r="A37" s="94" t="s">
        <v>377</v>
      </c>
      <c r="B37" s="96"/>
      <c r="C37" s="96"/>
      <c r="D37" s="96"/>
      <c r="E37" s="87"/>
      <c r="F37" s="89"/>
      <c r="G37" s="99"/>
    </row>
    <row r="38" spans="1:7" x14ac:dyDescent="0.2">
      <c r="A38" s="94" t="s">
        <v>378</v>
      </c>
      <c r="B38" s="96"/>
      <c r="C38" s="96"/>
      <c r="D38" s="96"/>
      <c r="E38" s="86"/>
      <c r="F38" s="86"/>
      <c r="G38" s="99"/>
    </row>
    <row r="39" spans="1:7" x14ac:dyDescent="0.2">
      <c r="A39" s="94" t="s">
        <v>379</v>
      </c>
      <c r="B39" s="96" t="s">
        <v>375</v>
      </c>
      <c r="C39" s="96">
        <v>2</v>
      </c>
      <c r="D39" s="96"/>
      <c r="E39" s="98">
        <v>1200000</v>
      </c>
      <c r="F39" s="98">
        <f>+E39*C39</f>
        <v>2400000</v>
      </c>
      <c r="G39" s="99">
        <f>+F39/$B$14</f>
        <v>2.2780006946171674E-2</v>
      </c>
    </row>
    <row r="40" spans="1:7" x14ac:dyDescent="0.2">
      <c r="A40" s="94" t="s">
        <v>380</v>
      </c>
      <c r="B40" s="96"/>
      <c r="C40" s="96"/>
      <c r="D40" s="96"/>
      <c r="E40" s="98"/>
      <c r="F40" s="98"/>
      <c r="G40" s="99">
        <f>+F40/$B$14</f>
        <v>0</v>
      </c>
    </row>
    <row r="41" spans="1:7" x14ac:dyDescent="0.2">
      <c r="A41" s="94" t="s">
        <v>381</v>
      </c>
      <c r="B41" s="96"/>
      <c r="C41" s="96"/>
      <c r="D41" s="96"/>
      <c r="E41" s="86"/>
      <c r="F41" s="86"/>
      <c r="G41" s="99"/>
    </row>
    <row r="42" spans="1:7" x14ac:dyDescent="0.2">
      <c r="A42" s="94" t="s">
        <v>382</v>
      </c>
      <c r="B42" s="96"/>
      <c r="C42" s="96"/>
      <c r="D42" s="96"/>
      <c r="E42" s="86"/>
      <c r="F42" s="86"/>
      <c r="G42" s="99">
        <f>SUM(G34:G41)</f>
        <v>3.0373342594895568E-2</v>
      </c>
    </row>
    <row r="43" spans="1:7" x14ac:dyDescent="0.2">
      <c r="A43" s="94"/>
      <c r="B43" s="96"/>
      <c r="C43" s="96"/>
      <c r="D43" s="96"/>
      <c r="E43" s="86"/>
      <c r="F43" s="86"/>
      <c r="G43" s="95"/>
    </row>
    <row r="44" spans="1:7" x14ac:dyDescent="0.2">
      <c r="A44" s="94" t="s">
        <v>383</v>
      </c>
      <c r="B44" s="96" t="s">
        <v>150</v>
      </c>
      <c r="C44" s="96" t="s">
        <v>356</v>
      </c>
      <c r="D44" s="96" t="s">
        <v>357</v>
      </c>
      <c r="E44" s="96" t="s">
        <v>373</v>
      </c>
      <c r="F44" s="96" t="s">
        <v>360</v>
      </c>
      <c r="G44" s="95" t="s">
        <v>234</v>
      </c>
    </row>
    <row r="45" spans="1:7" x14ac:dyDescent="0.2">
      <c r="A45" s="94" t="s">
        <v>361</v>
      </c>
      <c r="B45" s="96"/>
      <c r="C45" s="96"/>
      <c r="D45" s="96"/>
      <c r="E45" s="86"/>
      <c r="F45" s="86"/>
      <c r="G45" s="95"/>
    </row>
    <row r="46" spans="1:7" x14ac:dyDescent="0.2">
      <c r="A46" s="94" t="s">
        <v>384</v>
      </c>
      <c r="B46" s="96"/>
      <c r="C46" s="96"/>
      <c r="D46" s="96"/>
      <c r="E46" s="98"/>
      <c r="F46" s="98">
        <f>+E46*C46</f>
        <v>0</v>
      </c>
      <c r="G46" s="99">
        <f>+F46/$B$14</f>
        <v>0</v>
      </c>
    </row>
    <row r="47" spans="1:7" x14ac:dyDescent="0.2">
      <c r="A47" s="94" t="s">
        <v>385</v>
      </c>
      <c r="B47" s="96"/>
      <c r="C47" s="96"/>
      <c r="D47" s="96"/>
      <c r="E47" s="86"/>
      <c r="F47" s="86"/>
      <c r="G47" s="99"/>
    </row>
    <row r="48" spans="1:7" x14ac:dyDescent="0.2">
      <c r="A48" s="94" t="s">
        <v>386</v>
      </c>
      <c r="B48" s="96"/>
      <c r="C48" s="96"/>
      <c r="D48" s="96"/>
      <c r="E48" s="86"/>
      <c r="F48" s="86"/>
      <c r="G48" s="99"/>
    </row>
    <row r="49" spans="1:8" x14ac:dyDescent="0.2">
      <c r="A49" s="94" t="s">
        <v>387</v>
      </c>
      <c r="B49" s="96"/>
      <c r="C49" s="96"/>
      <c r="D49" s="97"/>
      <c r="E49" s="98"/>
      <c r="F49" s="98">
        <f>E49*C49</f>
        <v>0</v>
      </c>
      <c r="G49" s="99">
        <f>+F49/$B$14</f>
        <v>0</v>
      </c>
    </row>
    <row r="50" spans="1:8" x14ac:dyDescent="0.2">
      <c r="A50" s="94" t="s">
        <v>388</v>
      </c>
      <c r="B50" s="96"/>
      <c r="C50" s="96"/>
      <c r="D50" s="96"/>
      <c r="E50" s="87"/>
      <c r="F50" s="87"/>
      <c r="G50" s="99"/>
    </row>
    <row r="51" spans="1:8" x14ac:dyDescent="0.2">
      <c r="A51" s="94" t="s">
        <v>389</v>
      </c>
      <c r="B51" s="96"/>
      <c r="C51" s="96"/>
      <c r="D51" s="96"/>
      <c r="E51" s="87"/>
      <c r="F51" s="87"/>
      <c r="G51" s="99"/>
    </row>
    <row r="52" spans="1:8" x14ac:dyDescent="0.2">
      <c r="A52" s="94" t="s">
        <v>390</v>
      </c>
      <c r="B52" s="96"/>
      <c r="C52" s="96"/>
      <c r="D52" s="96"/>
      <c r="E52" s="87"/>
      <c r="F52" s="87"/>
      <c r="G52" s="99"/>
    </row>
    <row r="53" spans="1:8" x14ac:dyDescent="0.2">
      <c r="A53" s="94" t="s">
        <v>391</v>
      </c>
      <c r="B53" s="96"/>
      <c r="C53" s="96"/>
      <c r="D53" s="96"/>
      <c r="E53" s="86"/>
      <c r="F53" s="86"/>
      <c r="G53" s="99"/>
    </row>
    <row r="54" spans="1:8" x14ac:dyDescent="0.2">
      <c r="A54" s="94" t="s">
        <v>392</v>
      </c>
      <c r="B54" s="96"/>
      <c r="C54" s="96"/>
      <c r="D54" s="96"/>
      <c r="E54" s="86"/>
      <c r="F54" s="86"/>
      <c r="G54" s="99">
        <f>SUM(G46:G53)</f>
        <v>0</v>
      </c>
    </row>
    <row r="55" spans="1:8" x14ac:dyDescent="0.2">
      <c r="A55" s="94"/>
      <c r="B55" s="96"/>
      <c r="C55" s="96"/>
      <c r="D55" s="96"/>
      <c r="E55" s="86"/>
      <c r="F55" s="86"/>
      <c r="G55" s="95"/>
    </row>
    <row r="56" spans="1:8" x14ac:dyDescent="0.2">
      <c r="A56" s="94" t="s">
        <v>393</v>
      </c>
      <c r="B56" s="96" t="s">
        <v>150</v>
      </c>
      <c r="C56" s="96" t="s">
        <v>356</v>
      </c>
      <c r="D56" s="96" t="s">
        <v>357</v>
      </c>
      <c r="E56" s="96" t="s">
        <v>373</v>
      </c>
      <c r="F56" s="96" t="s">
        <v>360</v>
      </c>
      <c r="G56" s="95" t="s">
        <v>234</v>
      </c>
    </row>
    <row r="57" spans="1:8" x14ac:dyDescent="0.2">
      <c r="A57" s="94" t="s">
        <v>361</v>
      </c>
      <c r="B57" s="96"/>
      <c r="C57" s="96"/>
      <c r="D57" s="96"/>
      <c r="E57" s="86"/>
      <c r="F57" s="86"/>
      <c r="G57" s="95"/>
    </row>
    <row r="58" spans="1:8" x14ac:dyDescent="0.2">
      <c r="A58" s="94" t="s">
        <v>394</v>
      </c>
      <c r="B58" s="96"/>
      <c r="C58" s="96"/>
      <c r="D58" s="96"/>
      <c r="E58" s="86"/>
      <c r="F58" s="86"/>
      <c r="G58" s="99">
        <f>+IF('A.U '!G27&gt;132324000,0.5,0)</f>
        <v>0</v>
      </c>
    </row>
    <row r="59" spans="1:8" x14ac:dyDescent="0.2">
      <c r="A59" s="94" t="s">
        <v>395</v>
      </c>
      <c r="B59" s="96"/>
      <c r="C59" s="96"/>
      <c r="D59" s="96"/>
      <c r="E59" s="89"/>
      <c r="F59" s="89"/>
      <c r="G59" s="99">
        <v>1.4999999999999999E-2</v>
      </c>
    </row>
    <row r="60" spans="1:8" x14ac:dyDescent="0.2">
      <c r="A60" s="94" t="s">
        <v>396</v>
      </c>
      <c r="B60" s="96"/>
      <c r="C60" s="96"/>
      <c r="D60" s="96"/>
      <c r="E60" s="89"/>
      <c r="F60" s="86"/>
      <c r="G60" s="99">
        <v>0.04</v>
      </c>
    </row>
    <row r="61" spans="1:8" x14ac:dyDescent="0.2">
      <c r="A61" s="94" t="s">
        <v>397</v>
      </c>
      <c r="B61" s="96"/>
      <c r="C61" s="96"/>
      <c r="D61" s="96"/>
      <c r="E61" s="89"/>
      <c r="F61" s="86"/>
      <c r="G61" s="99">
        <v>0.01</v>
      </c>
    </row>
    <row r="62" spans="1:8" x14ac:dyDescent="0.2">
      <c r="A62" s="94" t="s">
        <v>398</v>
      </c>
      <c r="B62" s="96"/>
      <c r="C62" s="96"/>
      <c r="D62" s="96"/>
      <c r="E62" s="86"/>
      <c r="F62" s="86"/>
      <c r="G62" s="99">
        <v>0.01</v>
      </c>
    </row>
    <row r="63" spans="1:8" x14ac:dyDescent="0.2">
      <c r="A63" s="94" t="s">
        <v>399</v>
      </c>
      <c r="B63" s="96"/>
      <c r="C63" s="96"/>
      <c r="D63" s="96"/>
      <c r="E63" s="86"/>
      <c r="F63" s="86"/>
      <c r="G63" s="99">
        <v>0.05</v>
      </c>
    </row>
    <row r="64" spans="1:8" x14ac:dyDescent="0.2">
      <c r="A64" s="94" t="s">
        <v>400</v>
      </c>
      <c r="B64" s="96"/>
      <c r="C64" s="96"/>
      <c r="D64" s="96"/>
      <c r="E64" s="86"/>
      <c r="F64" s="86"/>
      <c r="G64" s="99">
        <f>SUM(G57:G63)</f>
        <v>0.125</v>
      </c>
      <c r="H64" s="100"/>
    </row>
    <row r="65" spans="1:8" x14ac:dyDescent="0.2">
      <c r="A65" s="94"/>
      <c r="B65" s="96"/>
      <c r="C65" s="96"/>
      <c r="D65" s="96"/>
      <c r="E65" s="86"/>
      <c r="F65" s="86"/>
      <c r="G65" s="99"/>
      <c r="H65" s="100"/>
    </row>
    <row r="66" spans="1:8" x14ac:dyDescent="0.2">
      <c r="A66" s="94" t="s">
        <v>401</v>
      </c>
      <c r="B66" s="96"/>
      <c r="C66" s="96"/>
      <c r="D66" s="96"/>
      <c r="E66" s="86"/>
      <c r="F66" s="98">
        <v>0</v>
      </c>
      <c r="G66" s="99">
        <f>+F66/$B$14</f>
        <v>0</v>
      </c>
    </row>
    <row r="67" spans="1:8" x14ac:dyDescent="0.2">
      <c r="A67" s="362"/>
      <c r="B67" s="363"/>
      <c r="C67" s="363"/>
      <c r="D67" s="363"/>
      <c r="E67" s="363"/>
      <c r="F67" s="364"/>
      <c r="G67" s="99"/>
    </row>
    <row r="68" spans="1:8" x14ac:dyDescent="0.2">
      <c r="A68" s="362" t="s">
        <v>402</v>
      </c>
      <c r="B68" s="363"/>
      <c r="C68" s="363"/>
      <c r="D68" s="363"/>
      <c r="E68" s="363"/>
      <c r="F68" s="364"/>
      <c r="G68" s="99">
        <v>0.05</v>
      </c>
    </row>
    <row r="69" spans="1:8" ht="13.5" thickBot="1" x14ac:dyDescent="0.25">
      <c r="A69" s="359" t="s">
        <v>403</v>
      </c>
      <c r="B69" s="360"/>
      <c r="C69" s="360"/>
      <c r="D69" s="360"/>
      <c r="E69" s="360"/>
      <c r="F69" s="361"/>
      <c r="G69" s="101">
        <f>ROUND(G68+G67+B16,4)</f>
        <v>0.31309999999999999</v>
      </c>
    </row>
    <row r="71" spans="1:8" x14ac:dyDescent="0.2">
      <c r="A71" s="94"/>
      <c r="B71" s="96"/>
      <c r="C71" s="96"/>
      <c r="D71" s="96"/>
      <c r="E71" s="89"/>
      <c r="F71" s="89"/>
      <c r="G71" s="99"/>
    </row>
  </sheetData>
  <dataConsolidate/>
  <mergeCells count="7">
    <mergeCell ref="A69:F69"/>
    <mergeCell ref="A8:G8"/>
    <mergeCell ref="A9:G9"/>
    <mergeCell ref="A10:G10"/>
    <mergeCell ref="A11:G11"/>
    <mergeCell ref="A67:F67"/>
    <mergeCell ref="A68:F68"/>
  </mergeCells>
  <pageMargins left="0.70866141732283472" right="0.70866141732283472" top="0.74803149606299213" bottom="0.74803149606299213" header="0.31496062992125984" footer="0.31496062992125984"/>
  <pageSetup scale="72" orientation="portrait" r:id="rId1"/>
  <headerFooter>
    <oddFooter>&amp;C&amp;8CENTRO ADMINISTRATIVO MUNICIPAL
CORREO:  planeacion@elbagre-antioquia.gov.co TEL.: 837 2429   -  NIT. 890.984.221-2&amp;RElaboró: Ing. Darlintong Palacios]</oddFooter>
  </headerFooter>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T46"/>
  <sheetViews>
    <sheetView view="pageBreakPreview" zoomScale="60" zoomScaleNormal="100" workbookViewId="0">
      <selection activeCell="G21" sqref="G21"/>
    </sheetView>
  </sheetViews>
  <sheetFormatPr baseColWidth="10" defaultRowHeight="12.75" x14ac:dyDescent="0.2"/>
  <sheetData>
    <row r="1" spans="1:9" x14ac:dyDescent="0.2">
      <c r="A1" s="312" t="s">
        <v>236</v>
      </c>
      <c r="B1" s="313"/>
      <c r="C1" s="313"/>
      <c r="D1" s="313"/>
      <c r="E1" s="314"/>
      <c r="F1" s="312" t="s">
        <v>237</v>
      </c>
      <c r="G1" s="313"/>
      <c r="H1" s="313"/>
      <c r="I1" s="314"/>
    </row>
    <row r="2" spans="1:9" x14ac:dyDescent="0.2">
      <c r="A2" s="315"/>
      <c r="B2" s="316"/>
      <c r="C2" s="316"/>
      <c r="D2" s="316"/>
      <c r="E2" s="317"/>
      <c r="F2" s="315"/>
      <c r="G2" s="316"/>
      <c r="H2" s="316"/>
      <c r="I2" s="317"/>
    </row>
    <row r="3" spans="1:9" ht="13.5" thickBot="1" x14ac:dyDescent="0.25">
      <c r="A3" s="318"/>
      <c r="B3" s="319"/>
      <c r="C3" s="319"/>
      <c r="D3" s="319"/>
      <c r="E3" s="320"/>
      <c r="F3" s="318"/>
      <c r="G3" s="319"/>
      <c r="H3" s="319"/>
      <c r="I3" s="320"/>
    </row>
    <row r="4" spans="1:9" x14ac:dyDescent="0.2">
      <c r="A4" s="109"/>
      <c r="B4" s="110"/>
      <c r="C4" s="110"/>
      <c r="D4" s="110"/>
      <c r="E4" s="110"/>
      <c r="F4" s="110"/>
      <c r="G4" s="110"/>
      <c r="H4" s="110"/>
      <c r="I4" s="111"/>
    </row>
    <row r="5" spans="1:9" x14ac:dyDescent="0.2">
      <c r="A5" s="109" t="s">
        <v>238</v>
      </c>
      <c r="B5" s="323" t="str">
        <f>+Presupuesto!A5</f>
        <v>MEJORAMIENTO Y ADECUACIÓN PARA LA RECUPERACIÓN URBANÍSTICA DEL PARQUE PRINCIPAL DEL CORREGIMIENTO DE PUERTO CLAVER, ZONA URBANA DEL MUNICIPIO DE EL BAGRE-ANTIOQUIA</v>
      </c>
      <c r="C5" s="323"/>
      <c r="D5" s="323"/>
      <c r="E5" s="323"/>
      <c r="F5" s="323"/>
      <c r="G5" s="323"/>
      <c r="H5" s="323"/>
      <c r="I5" s="324"/>
    </row>
    <row r="6" spans="1:9" x14ac:dyDescent="0.2">
      <c r="A6" s="109" t="s">
        <v>239</v>
      </c>
      <c r="B6" s="323"/>
      <c r="C6" s="323"/>
      <c r="D6" s="323"/>
      <c r="E6" s="323"/>
      <c r="F6" s="323"/>
      <c r="G6" s="323"/>
      <c r="H6" s="323"/>
      <c r="I6" s="324"/>
    </row>
    <row r="7" spans="1:9" x14ac:dyDescent="0.2">
      <c r="A7" s="109" t="s">
        <v>240</v>
      </c>
      <c r="B7" s="110"/>
      <c r="C7" s="368" t="str">
        <f>+Presupuesto!B30</f>
        <v>reparacion de anden existente en granito pilido y loseta</v>
      </c>
      <c r="D7" s="368"/>
      <c r="E7" s="368"/>
      <c r="F7" s="368"/>
      <c r="G7" s="368"/>
      <c r="H7" s="368"/>
      <c r="I7" s="369"/>
    </row>
    <row r="8" spans="1:9" x14ac:dyDescent="0.2">
      <c r="A8" s="109">
        <f>+Presupuesto!A30</f>
        <v>6.1</v>
      </c>
      <c r="B8" s="110"/>
      <c r="C8" s="368"/>
      <c r="D8" s="368"/>
      <c r="E8" s="368"/>
      <c r="F8" s="368"/>
      <c r="G8" s="368"/>
      <c r="H8" s="368"/>
      <c r="I8" s="369"/>
    </row>
    <row r="9" spans="1:9" x14ac:dyDescent="0.2">
      <c r="A9" s="109" t="s">
        <v>235</v>
      </c>
      <c r="B9" s="110"/>
      <c r="C9" s="110"/>
      <c r="D9" s="110"/>
      <c r="E9" s="110"/>
      <c r="F9" s="110"/>
      <c r="G9" s="110"/>
      <c r="H9" s="112" t="s">
        <v>241</v>
      </c>
      <c r="I9" s="113" t="s">
        <v>8</v>
      </c>
    </row>
    <row r="10" spans="1:9" ht="13.5" thickBot="1" x14ac:dyDescent="0.25">
      <c r="A10" s="114" t="s">
        <v>228</v>
      </c>
      <c r="B10" s="115"/>
      <c r="C10" s="115"/>
      <c r="D10" s="115"/>
      <c r="E10" s="115"/>
      <c r="F10" s="115"/>
      <c r="G10" s="115"/>
      <c r="H10" s="115"/>
      <c r="I10" s="116"/>
    </row>
    <row r="11" spans="1:9" x14ac:dyDescent="0.2">
      <c r="A11" s="370" t="s">
        <v>227</v>
      </c>
      <c r="B11" s="371"/>
      <c r="C11" s="371"/>
      <c r="D11" s="371"/>
      <c r="E11" s="372"/>
      <c r="F11" s="117" t="s">
        <v>242</v>
      </c>
      <c r="G11" s="117" t="s">
        <v>243</v>
      </c>
      <c r="H11" s="117" t="s">
        <v>244</v>
      </c>
      <c r="I11" s="118" t="s">
        <v>245</v>
      </c>
    </row>
    <row r="12" spans="1:9" x14ac:dyDescent="0.2">
      <c r="A12" s="365" t="s">
        <v>246</v>
      </c>
      <c r="B12" s="366"/>
      <c r="C12" s="366"/>
      <c r="D12" s="366"/>
      <c r="E12" s="367"/>
      <c r="F12" s="119"/>
      <c r="G12" s="120"/>
      <c r="H12" s="121"/>
      <c r="I12" s="122">
        <f>+ROUND(I36*0.05,0)</f>
        <v>491</v>
      </c>
    </row>
    <row r="13" spans="1:9" x14ac:dyDescent="0.2">
      <c r="A13" s="365"/>
      <c r="B13" s="366"/>
      <c r="C13" s="366"/>
      <c r="D13" s="366"/>
      <c r="E13" s="367"/>
      <c r="F13" s="119"/>
      <c r="G13" s="120"/>
      <c r="H13" s="121"/>
      <c r="I13" s="122"/>
    </row>
    <row r="14" spans="1:9" ht="13.5" thickBot="1" x14ac:dyDescent="0.25">
      <c r="A14" s="373"/>
      <c r="B14" s="374"/>
      <c r="C14" s="374"/>
      <c r="D14" s="374"/>
      <c r="E14" s="375"/>
      <c r="F14" s="123"/>
      <c r="G14" s="124"/>
      <c r="H14" s="124"/>
      <c r="I14" s="125"/>
    </row>
    <row r="15" spans="1:9" ht="13.5" thickBot="1" x14ac:dyDescent="0.25">
      <c r="A15" s="109"/>
      <c r="B15" s="110"/>
      <c r="C15" s="110"/>
      <c r="D15" s="110"/>
      <c r="E15" s="110"/>
      <c r="F15" s="110"/>
      <c r="G15" s="126"/>
      <c r="H15" s="127" t="s">
        <v>247</v>
      </c>
      <c r="I15" s="128">
        <f>ROUND(SUM(I12:I14),0)</f>
        <v>491</v>
      </c>
    </row>
    <row r="16" spans="1:9" ht="13.5" thickBot="1" x14ac:dyDescent="0.25">
      <c r="A16" s="109" t="s">
        <v>248</v>
      </c>
      <c r="B16" s="110"/>
      <c r="C16" s="110"/>
      <c r="D16" s="110"/>
      <c r="E16" s="110"/>
      <c r="F16" s="110"/>
      <c r="G16" s="126"/>
      <c r="H16" s="126"/>
      <c r="I16" s="111"/>
    </row>
    <row r="17" spans="1:20" x14ac:dyDescent="0.2">
      <c r="A17" s="370" t="s">
        <v>227</v>
      </c>
      <c r="B17" s="371"/>
      <c r="C17" s="371"/>
      <c r="D17" s="371"/>
      <c r="E17" s="372"/>
      <c r="F17" s="117" t="s">
        <v>249</v>
      </c>
      <c r="G17" s="129" t="s">
        <v>250</v>
      </c>
      <c r="H17" s="129" t="s">
        <v>251</v>
      </c>
      <c r="I17" s="118" t="s">
        <v>245</v>
      </c>
    </row>
    <row r="18" spans="1:20" x14ac:dyDescent="0.2">
      <c r="A18" s="365" t="s">
        <v>452</v>
      </c>
      <c r="B18" s="366"/>
      <c r="C18" s="366"/>
      <c r="D18" s="366"/>
      <c r="E18" s="367"/>
      <c r="F18" s="130" t="s">
        <v>453</v>
      </c>
      <c r="G18" s="120">
        <v>590606</v>
      </c>
      <c r="H18" s="131">
        <f>1*1*0.05</f>
        <v>0.05</v>
      </c>
      <c r="I18" s="132">
        <f>+ROUND(G18*H18,0)</f>
        <v>29530</v>
      </c>
    </row>
    <row r="19" spans="1:20" ht="21.6" customHeight="1" x14ac:dyDescent="0.2">
      <c r="A19" s="376" t="s">
        <v>477</v>
      </c>
      <c r="B19" s="377"/>
      <c r="C19" s="377"/>
      <c r="D19" s="377"/>
      <c r="E19" s="378"/>
      <c r="F19" s="130" t="s">
        <v>8</v>
      </c>
      <c r="G19" s="120">
        <v>25000</v>
      </c>
      <c r="H19" s="120">
        <v>1</v>
      </c>
      <c r="I19" s="132">
        <f>+ROUND(G19*H19,0)</f>
        <v>25000</v>
      </c>
    </row>
    <row r="20" spans="1:20" x14ac:dyDescent="0.2">
      <c r="A20" s="365" t="s">
        <v>478</v>
      </c>
      <c r="B20" s="366"/>
      <c r="C20" s="366"/>
      <c r="D20" s="366"/>
      <c r="E20" s="367"/>
      <c r="F20" s="130" t="s">
        <v>8</v>
      </c>
      <c r="G20" s="120">
        <v>15000</v>
      </c>
      <c r="H20" s="120">
        <v>1</v>
      </c>
      <c r="I20" s="132">
        <f>+ROUND(G20*H20,0)</f>
        <v>15000</v>
      </c>
      <c r="R20" t="s">
        <v>152</v>
      </c>
      <c r="S20">
        <v>7209</v>
      </c>
      <c r="T20">
        <v>2.4</v>
      </c>
    </row>
    <row r="21" spans="1:20" x14ac:dyDescent="0.2">
      <c r="A21" s="379"/>
      <c r="B21" s="380"/>
      <c r="C21" s="380"/>
      <c r="D21" s="380"/>
      <c r="E21" s="381"/>
      <c r="F21" s="130"/>
      <c r="G21" s="120"/>
      <c r="H21" s="133"/>
      <c r="I21" s="132"/>
    </row>
    <row r="22" spans="1:20" x14ac:dyDescent="0.2">
      <c r="A22" s="365"/>
      <c r="B22" s="366"/>
      <c r="C22" s="366"/>
      <c r="D22" s="366"/>
      <c r="E22" s="367"/>
      <c r="F22" s="130"/>
      <c r="G22" s="120"/>
      <c r="H22" s="133"/>
      <c r="I22" s="132"/>
    </row>
    <row r="23" spans="1:20" x14ac:dyDescent="0.2">
      <c r="A23" s="365"/>
      <c r="B23" s="366"/>
      <c r="C23" s="366"/>
      <c r="D23" s="366"/>
      <c r="E23" s="367"/>
      <c r="F23" s="134"/>
      <c r="G23" s="133"/>
      <c r="H23" s="133"/>
      <c r="I23" s="135"/>
    </row>
    <row r="24" spans="1:20" ht="13.5" thickBot="1" x14ac:dyDescent="0.25">
      <c r="A24" s="382"/>
      <c r="B24" s="383"/>
      <c r="C24" s="383"/>
      <c r="D24" s="383"/>
      <c r="E24" s="384"/>
      <c r="F24" s="136"/>
      <c r="G24" s="137"/>
      <c r="H24" s="137"/>
      <c r="I24" s="138"/>
    </row>
    <row r="25" spans="1:20" ht="13.5" thickBot="1" x14ac:dyDescent="0.25">
      <c r="A25" s="109"/>
      <c r="B25" s="110"/>
      <c r="C25" s="110"/>
      <c r="D25" s="110"/>
      <c r="E25" s="110"/>
      <c r="F25" s="110"/>
      <c r="G25" s="126"/>
      <c r="H25" s="127" t="s">
        <v>247</v>
      </c>
      <c r="I25" s="139">
        <f>SUM(I18:I24)</f>
        <v>69530</v>
      </c>
    </row>
    <row r="26" spans="1:20" ht="13.5" thickBot="1" x14ac:dyDescent="0.25">
      <c r="A26" s="109" t="s">
        <v>229</v>
      </c>
      <c r="B26" s="110"/>
      <c r="C26" s="110"/>
      <c r="D26" s="110"/>
      <c r="E26" s="110"/>
      <c r="F26" s="110"/>
      <c r="G26" s="110"/>
      <c r="H26" s="110"/>
      <c r="I26" s="111"/>
    </row>
    <row r="27" spans="1:20" x14ac:dyDescent="0.2">
      <c r="A27" s="370" t="s">
        <v>230</v>
      </c>
      <c r="B27" s="371"/>
      <c r="C27" s="371"/>
      <c r="D27" s="372"/>
      <c r="E27" s="117" t="s">
        <v>252</v>
      </c>
      <c r="F27" s="117" t="s">
        <v>253</v>
      </c>
      <c r="G27" s="117" t="s">
        <v>254</v>
      </c>
      <c r="H27" s="117" t="s">
        <v>231</v>
      </c>
      <c r="I27" s="118" t="s">
        <v>245</v>
      </c>
    </row>
    <row r="28" spans="1:20" x14ac:dyDescent="0.2">
      <c r="A28" s="365" t="s">
        <v>454</v>
      </c>
      <c r="B28" s="366"/>
      <c r="C28" s="366"/>
      <c r="D28" s="367"/>
      <c r="E28" s="140"/>
      <c r="F28" s="140"/>
      <c r="G28" s="140"/>
      <c r="H28" s="140"/>
      <c r="I28" s="132">
        <f>+ROUND(I25*0.05,0)</f>
        <v>3477</v>
      </c>
    </row>
    <row r="29" spans="1:20" ht="13.5" thickBot="1" x14ac:dyDescent="0.25">
      <c r="A29" s="385"/>
      <c r="B29" s="386"/>
      <c r="C29" s="386"/>
      <c r="D29" s="387"/>
      <c r="E29" s="141"/>
      <c r="F29" s="141"/>
      <c r="G29" s="141"/>
      <c r="H29" s="141"/>
      <c r="I29" s="138"/>
    </row>
    <row r="30" spans="1:20" ht="13.5" thickBot="1" x14ac:dyDescent="0.25">
      <c r="A30" s="109"/>
      <c r="B30" s="110"/>
      <c r="C30" s="110"/>
      <c r="D30" s="110"/>
      <c r="E30" s="110"/>
      <c r="F30" s="110"/>
      <c r="G30" s="110"/>
      <c r="H30" s="127" t="s">
        <v>247</v>
      </c>
      <c r="I30" s="142">
        <f>SUM(I28:I29)</f>
        <v>3477</v>
      </c>
    </row>
    <row r="31" spans="1:20" ht="13.5" thickBot="1" x14ac:dyDescent="0.25">
      <c r="A31" s="109" t="s">
        <v>232</v>
      </c>
      <c r="B31" s="110"/>
      <c r="C31" s="110"/>
      <c r="D31" s="110"/>
      <c r="E31" s="110"/>
      <c r="F31" s="110"/>
      <c r="G31" s="110"/>
      <c r="H31" s="110"/>
      <c r="I31" s="111"/>
    </row>
    <row r="32" spans="1:20" x14ac:dyDescent="0.2">
      <c r="A32" s="370" t="s">
        <v>255</v>
      </c>
      <c r="B32" s="371"/>
      <c r="C32" s="371"/>
      <c r="D32" s="371"/>
      <c r="E32" s="117"/>
      <c r="F32" s="388" t="s">
        <v>256</v>
      </c>
      <c r="G32" s="389"/>
      <c r="H32" s="143" t="s">
        <v>244</v>
      </c>
      <c r="I32" s="144" t="s">
        <v>245</v>
      </c>
    </row>
    <row r="33" spans="1:9" x14ac:dyDescent="0.2">
      <c r="A33" s="390" t="s">
        <v>320</v>
      </c>
      <c r="B33" s="391"/>
      <c r="C33" s="391"/>
      <c r="D33" s="391"/>
      <c r="E33" s="120"/>
      <c r="F33" s="392">
        <f>+CUADRILLAS!C16</f>
        <v>344000</v>
      </c>
      <c r="G33" s="393"/>
      <c r="H33" s="145">
        <v>35</v>
      </c>
      <c r="I33" s="132">
        <f>ROUND(F33/H33,0)</f>
        <v>9829</v>
      </c>
    </row>
    <row r="34" spans="1:9" x14ac:dyDescent="0.2">
      <c r="A34" s="390"/>
      <c r="B34" s="391"/>
      <c r="C34" s="391"/>
      <c r="D34" s="391"/>
      <c r="E34" s="120"/>
      <c r="F34" s="394"/>
      <c r="G34" s="395"/>
      <c r="H34" s="120"/>
      <c r="I34" s="132"/>
    </row>
    <row r="35" spans="1:9" ht="13.5" thickBot="1" x14ac:dyDescent="0.25">
      <c r="A35" s="385"/>
      <c r="B35" s="386"/>
      <c r="C35" s="386"/>
      <c r="D35" s="386"/>
      <c r="E35" s="146"/>
      <c r="F35" s="396"/>
      <c r="G35" s="397"/>
      <c r="H35" s="147"/>
      <c r="I35" s="116"/>
    </row>
    <row r="36" spans="1:9" ht="13.5" thickBot="1" x14ac:dyDescent="0.25">
      <c r="A36" s="109"/>
      <c r="B36" s="110"/>
      <c r="C36" s="110"/>
      <c r="D36" s="110"/>
      <c r="E36" s="126"/>
      <c r="F36" s="126"/>
      <c r="G36" s="126"/>
      <c r="H36" s="127" t="s">
        <v>247</v>
      </c>
      <c r="I36" s="142">
        <f>SUM(I33:I35)</f>
        <v>9829</v>
      </c>
    </row>
    <row r="37" spans="1:9" ht="13.5" thickBot="1" x14ac:dyDescent="0.25">
      <c r="A37" s="109"/>
      <c r="B37" s="110"/>
      <c r="C37" s="110"/>
      <c r="D37" s="110"/>
      <c r="E37" s="126"/>
      <c r="F37" s="126"/>
      <c r="G37" s="126"/>
      <c r="H37" s="126"/>
      <c r="I37" s="148"/>
    </row>
    <row r="38" spans="1:9" ht="13.5" thickBot="1" x14ac:dyDescent="0.25">
      <c r="A38" s="109"/>
      <c r="B38" s="110"/>
      <c r="C38" s="110"/>
      <c r="D38" s="110"/>
      <c r="E38" s="126"/>
      <c r="F38" s="149" t="s">
        <v>257</v>
      </c>
      <c r="G38" s="110"/>
      <c r="H38" s="157"/>
      <c r="I38" s="142">
        <f>+I36+I30+I25+I15</f>
        <v>83327</v>
      </c>
    </row>
    <row r="39" spans="1:9" ht="13.5" thickBot="1" x14ac:dyDescent="0.25">
      <c r="A39" s="109" t="s">
        <v>233</v>
      </c>
      <c r="B39" s="110"/>
      <c r="C39" s="110"/>
      <c r="D39" s="110"/>
      <c r="E39" s="126"/>
      <c r="F39" s="126"/>
      <c r="G39" s="126"/>
      <c r="H39" s="126"/>
      <c r="I39" s="111"/>
    </row>
    <row r="40" spans="1:9" x14ac:dyDescent="0.2">
      <c r="A40" s="370" t="s">
        <v>227</v>
      </c>
      <c r="B40" s="371"/>
      <c r="C40" s="371"/>
      <c r="D40" s="371"/>
      <c r="E40" s="371"/>
      <c r="F40" s="371"/>
      <c r="G40" s="372"/>
      <c r="H40" s="150" t="s">
        <v>258</v>
      </c>
      <c r="I40" s="151" t="s">
        <v>259</v>
      </c>
    </row>
    <row r="41" spans="1:9" x14ac:dyDescent="0.2">
      <c r="A41" s="365" t="s">
        <v>260</v>
      </c>
      <c r="B41" s="366"/>
      <c r="C41" s="366"/>
      <c r="D41" s="366"/>
      <c r="E41" s="366"/>
      <c r="F41" s="366"/>
      <c r="G41" s="367"/>
      <c r="H41" s="152"/>
      <c r="I41" s="132">
        <f>ROUND(I38*H41/100,0)</f>
        <v>0</v>
      </c>
    </row>
    <row r="42" spans="1:9" x14ac:dyDescent="0.2">
      <c r="A42" s="365" t="s">
        <v>261</v>
      </c>
      <c r="B42" s="366"/>
      <c r="C42" s="366"/>
      <c r="D42" s="366"/>
      <c r="E42" s="366"/>
      <c r="F42" s="366"/>
      <c r="G42" s="367"/>
      <c r="H42" s="152"/>
      <c r="I42" s="132">
        <f>ROUND(I38*H42/100,0)</f>
        <v>0</v>
      </c>
    </row>
    <row r="43" spans="1:9" ht="13.5" thickBot="1" x14ac:dyDescent="0.25">
      <c r="A43" s="382" t="s">
        <v>262</v>
      </c>
      <c r="B43" s="383"/>
      <c r="C43" s="383"/>
      <c r="D43" s="383"/>
      <c r="E43" s="383"/>
      <c r="F43" s="383"/>
      <c r="G43" s="384"/>
      <c r="H43" s="153"/>
      <c r="I43" s="132">
        <f>ROUND(I38*H43/100,0)</f>
        <v>0</v>
      </c>
    </row>
    <row r="44" spans="1:9" ht="13.5" thickBot="1" x14ac:dyDescent="0.25">
      <c r="A44" s="109"/>
      <c r="B44" s="110"/>
      <c r="C44" s="110"/>
      <c r="D44" s="110"/>
      <c r="E44" s="126"/>
      <c r="F44" s="126"/>
      <c r="G44" s="126"/>
      <c r="H44" s="127" t="s">
        <v>247</v>
      </c>
      <c r="I44" s="142">
        <f>SUM(I41:I43)</f>
        <v>0</v>
      </c>
    </row>
    <row r="45" spans="1:9" ht="13.5" thickBot="1" x14ac:dyDescent="0.25">
      <c r="A45" s="109"/>
      <c r="B45" s="110"/>
      <c r="C45" s="110"/>
      <c r="D45" s="110"/>
      <c r="E45" s="126"/>
      <c r="F45" s="126"/>
      <c r="G45" s="126"/>
      <c r="H45" s="126"/>
      <c r="I45" s="111"/>
    </row>
    <row r="46" spans="1:9" ht="13.5" thickBot="1" x14ac:dyDescent="0.25">
      <c r="A46" s="114"/>
      <c r="B46" s="115"/>
      <c r="C46" s="115"/>
      <c r="D46" s="115"/>
      <c r="E46" s="154"/>
      <c r="F46" s="155"/>
      <c r="G46" s="158"/>
      <c r="H46" s="158" t="s">
        <v>263</v>
      </c>
      <c r="I46" s="156">
        <f>I38+I44</f>
        <v>83327</v>
      </c>
    </row>
  </sheetData>
  <mergeCells count="31">
    <mergeCell ref="A43:G43"/>
    <mergeCell ref="A29:D29"/>
    <mergeCell ref="A32:D32"/>
    <mergeCell ref="F32:G32"/>
    <mergeCell ref="A33:D33"/>
    <mergeCell ref="F33:G33"/>
    <mergeCell ref="A34:D34"/>
    <mergeCell ref="F34:G34"/>
    <mergeCell ref="A35:D35"/>
    <mergeCell ref="F35:G35"/>
    <mergeCell ref="A40:G40"/>
    <mergeCell ref="A41:G41"/>
    <mergeCell ref="A42:G42"/>
    <mergeCell ref="A28:D28"/>
    <mergeCell ref="A13:E13"/>
    <mergeCell ref="A14:E14"/>
    <mergeCell ref="A17:E17"/>
    <mergeCell ref="A18:E18"/>
    <mergeCell ref="A19:E19"/>
    <mergeCell ref="A20:E20"/>
    <mergeCell ref="A21:E21"/>
    <mergeCell ref="A22:E22"/>
    <mergeCell ref="A23:E23"/>
    <mergeCell ref="A24:E24"/>
    <mergeCell ref="A27:D27"/>
    <mergeCell ref="A12:E12"/>
    <mergeCell ref="A1:E3"/>
    <mergeCell ref="F1:I3"/>
    <mergeCell ref="B5:I6"/>
    <mergeCell ref="C7:I8"/>
    <mergeCell ref="A11:E11"/>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46"/>
  <sheetViews>
    <sheetView view="pageBreakPreview" zoomScale="60" zoomScaleNormal="100" workbookViewId="0">
      <selection activeCell="H34" sqref="H34"/>
    </sheetView>
  </sheetViews>
  <sheetFormatPr baseColWidth="10" defaultRowHeight="12.75" x14ac:dyDescent="0.2"/>
  <sheetData>
    <row r="1" spans="1:9" x14ac:dyDescent="0.2">
      <c r="A1" s="312" t="s">
        <v>236</v>
      </c>
      <c r="B1" s="313"/>
      <c r="C1" s="313"/>
      <c r="D1" s="313"/>
      <c r="E1" s="314"/>
      <c r="F1" s="312" t="s">
        <v>237</v>
      </c>
      <c r="G1" s="313"/>
      <c r="H1" s="313"/>
      <c r="I1" s="314"/>
    </row>
    <row r="2" spans="1:9" x14ac:dyDescent="0.2">
      <c r="A2" s="315"/>
      <c r="B2" s="316"/>
      <c r="C2" s="316"/>
      <c r="D2" s="316"/>
      <c r="E2" s="317"/>
      <c r="F2" s="315"/>
      <c r="G2" s="316"/>
      <c r="H2" s="316"/>
      <c r="I2" s="317"/>
    </row>
    <row r="3" spans="1:9" ht="13.5" thickBot="1" x14ac:dyDescent="0.25">
      <c r="A3" s="318"/>
      <c r="B3" s="319"/>
      <c r="C3" s="319"/>
      <c r="D3" s="319"/>
      <c r="E3" s="320"/>
      <c r="F3" s="318"/>
      <c r="G3" s="319"/>
      <c r="H3" s="319"/>
      <c r="I3" s="320"/>
    </row>
    <row r="4" spans="1:9" x14ac:dyDescent="0.2">
      <c r="A4" s="109"/>
      <c r="B4" s="110"/>
      <c r="C4" s="110"/>
      <c r="D4" s="110"/>
      <c r="E4" s="110"/>
      <c r="F4" s="110"/>
      <c r="G4" s="110"/>
      <c r="H4" s="110"/>
      <c r="I4" s="111"/>
    </row>
    <row r="5" spans="1:9" x14ac:dyDescent="0.2">
      <c r="A5" s="109" t="s">
        <v>238</v>
      </c>
      <c r="B5" s="323" t="str">
        <f>+Presupuesto!A5</f>
        <v>MEJORAMIENTO Y ADECUACIÓN PARA LA RECUPERACIÓN URBANÍSTICA DEL PARQUE PRINCIPAL DEL CORREGIMIENTO DE PUERTO CLAVER, ZONA URBANA DEL MUNICIPIO DE EL BAGRE-ANTIOQUIA</v>
      </c>
      <c r="C5" s="323"/>
      <c r="D5" s="323"/>
      <c r="E5" s="323"/>
      <c r="F5" s="323"/>
      <c r="G5" s="323"/>
      <c r="H5" s="323"/>
      <c r="I5" s="324"/>
    </row>
    <row r="6" spans="1:9" x14ac:dyDescent="0.2">
      <c r="A6" s="109" t="s">
        <v>239</v>
      </c>
      <c r="B6" s="323"/>
      <c r="C6" s="323"/>
      <c r="D6" s="323"/>
      <c r="E6" s="323"/>
      <c r="F6" s="323"/>
      <c r="G6" s="323"/>
      <c r="H6" s="323"/>
      <c r="I6" s="324"/>
    </row>
    <row r="7" spans="1:9" ht="28.15" customHeight="1" x14ac:dyDescent="0.2">
      <c r="A7" s="109" t="s">
        <v>240</v>
      </c>
      <c r="B7" s="110"/>
      <c r="C7" s="368" t="str">
        <f>+Presupuesto!B31</f>
        <v>Suministro, transporte y colocación de BANCA CON ESPALDAR ESPECIFICACIONES / BANCA 3 PUESTOS Color: Gris; Instalación: Autoportante; Material: Concreto; Color: gris; Peso: 277 kg, Long: 1.80 m Incluye: anclaje y todas las especificaciones y detalles de los planos técnicos de fabricación y arquitectónicos. Incluye concreto de 21 Mpa para anclaje, acabado a la vista, excavación, ajustes de piso, cargue y botada de escombros.</v>
      </c>
      <c r="D7" s="368"/>
      <c r="E7" s="368"/>
      <c r="F7" s="368"/>
      <c r="G7" s="368"/>
      <c r="H7" s="368"/>
      <c r="I7" s="369"/>
    </row>
    <row r="8" spans="1:9" ht="36" customHeight="1" x14ac:dyDescent="0.2">
      <c r="A8" s="109">
        <f>+Presupuesto!A31</f>
        <v>6.2</v>
      </c>
      <c r="B8" s="110"/>
      <c r="C8" s="368"/>
      <c r="D8" s="368"/>
      <c r="E8" s="368"/>
      <c r="F8" s="368"/>
      <c r="G8" s="368"/>
      <c r="H8" s="368"/>
      <c r="I8" s="369"/>
    </row>
    <row r="9" spans="1:9" x14ac:dyDescent="0.2">
      <c r="A9" s="109" t="s">
        <v>235</v>
      </c>
      <c r="B9" s="110"/>
      <c r="C9" s="110"/>
      <c r="D9" s="110"/>
      <c r="E9" s="110"/>
      <c r="F9" s="110"/>
      <c r="G9" s="110"/>
      <c r="H9" s="112" t="s">
        <v>241</v>
      </c>
      <c r="I9" s="113" t="s">
        <v>375</v>
      </c>
    </row>
    <row r="10" spans="1:9" ht="13.5" thickBot="1" x14ac:dyDescent="0.25">
      <c r="A10" s="114" t="s">
        <v>228</v>
      </c>
      <c r="B10" s="115"/>
      <c r="C10" s="115"/>
      <c r="D10" s="115"/>
      <c r="E10" s="115"/>
      <c r="F10" s="115"/>
      <c r="G10" s="115"/>
      <c r="H10" s="115"/>
      <c r="I10" s="116"/>
    </row>
    <row r="11" spans="1:9" x14ac:dyDescent="0.2">
      <c r="A11" s="370" t="s">
        <v>227</v>
      </c>
      <c r="B11" s="371"/>
      <c r="C11" s="371"/>
      <c r="D11" s="371"/>
      <c r="E11" s="372"/>
      <c r="F11" s="117" t="s">
        <v>242</v>
      </c>
      <c r="G11" s="117" t="s">
        <v>243</v>
      </c>
      <c r="H11" s="117" t="s">
        <v>244</v>
      </c>
      <c r="I11" s="118" t="s">
        <v>245</v>
      </c>
    </row>
    <row r="12" spans="1:9" x14ac:dyDescent="0.2">
      <c r="A12" s="365" t="s">
        <v>246</v>
      </c>
      <c r="B12" s="366"/>
      <c r="C12" s="366"/>
      <c r="D12" s="366"/>
      <c r="E12" s="367"/>
      <c r="F12" s="119"/>
      <c r="G12" s="120"/>
      <c r="H12" s="121"/>
      <c r="I12" s="122">
        <f>+ROUND(I36*0.05,0)</f>
        <v>1720</v>
      </c>
    </row>
    <row r="13" spans="1:9" x14ac:dyDescent="0.2">
      <c r="A13" s="365"/>
      <c r="B13" s="366"/>
      <c r="C13" s="366"/>
      <c r="D13" s="366"/>
      <c r="E13" s="367"/>
      <c r="F13" s="119"/>
      <c r="G13" s="120"/>
      <c r="H13" s="121"/>
      <c r="I13" s="122"/>
    </row>
    <row r="14" spans="1:9" ht="13.5" thickBot="1" x14ac:dyDescent="0.25">
      <c r="A14" s="373"/>
      <c r="B14" s="374"/>
      <c r="C14" s="374"/>
      <c r="D14" s="374"/>
      <c r="E14" s="375"/>
      <c r="F14" s="123"/>
      <c r="G14" s="124"/>
      <c r="H14" s="124"/>
      <c r="I14" s="125"/>
    </row>
    <row r="15" spans="1:9" ht="13.5" thickBot="1" x14ac:dyDescent="0.25">
      <c r="A15" s="109"/>
      <c r="B15" s="110"/>
      <c r="C15" s="110"/>
      <c r="D15" s="110"/>
      <c r="E15" s="110"/>
      <c r="F15" s="110"/>
      <c r="G15" s="126"/>
      <c r="H15" s="127" t="s">
        <v>247</v>
      </c>
      <c r="I15" s="128">
        <f>ROUND(SUM(I12:I14),0)</f>
        <v>1720</v>
      </c>
    </row>
    <row r="16" spans="1:9" ht="13.5" thickBot="1" x14ac:dyDescent="0.25">
      <c r="A16" s="109" t="s">
        <v>248</v>
      </c>
      <c r="B16" s="110"/>
      <c r="C16" s="110"/>
      <c r="D16" s="110"/>
      <c r="E16" s="110"/>
      <c r="F16" s="110"/>
      <c r="G16" s="126"/>
      <c r="H16" s="126"/>
      <c r="I16" s="111"/>
    </row>
    <row r="17" spans="1:9" x14ac:dyDescent="0.2">
      <c r="A17" s="370" t="s">
        <v>227</v>
      </c>
      <c r="B17" s="371"/>
      <c r="C17" s="371"/>
      <c r="D17" s="371"/>
      <c r="E17" s="372"/>
      <c r="F17" s="117" t="s">
        <v>249</v>
      </c>
      <c r="G17" s="129" t="s">
        <v>250</v>
      </c>
      <c r="H17" s="129" t="s">
        <v>251</v>
      </c>
      <c r="I17" s="118" t="s">
        <v>245</v>
      </c>
    </row>
    <row r="18" spans="1:9" x14ac:dyDescent="0.2">
      <c r="A18" s="365" t="s">
        <v>452</v>
      </c>
      <c r="B18" s="366"/>
      <c r="C18" s="366"/>
      <c r="D18" s="366"/>
      <c r="E18" s="367"/>
      <c r="F18" s="130" t="s">
        <v>453</v>
      </c>
      <c r="G18" s="120">
        <v>590606</v>
      </c>
      <c r="H18" s="131">
        <v>1.7999999999999999E-2</v>
      </c>
      <c r="I18" s="132">
        <f>+ROUND(G18*H18,0)</f>
        <v>10631</v>
      </c>
    </row>
    <row r="19" spans="1:9" ht="22.15" customHeight="1" x14ac:dyDescent="0.2">
      <c r="A19" s="376" t="s">
        <v>469</v>
      </c>
      <c r="B19" s="377"/>
      <c r="C19" s="377"/>
      <c r="D19" s="377"/>
      <c r="E19" s="378"/>
      <c r="F19" s="130" t="s">
        <v>249</v>
      </c>
      <c r="G19" s="120">
        <v>1658860</v>
      </c>
      <c r="H19" s="120">
        <v>1</v>
      </c>
      <c r="I19" s="132">
        <f>+ROUND(G19*H19,0)</f>
        <v>1658860</v>
      </c>
    </row>
    <row r="20" spans="1:9" x14ac:dyDescent="0.2">
      <c r="A20" s="365"/>
      <c r="B20" s="366"/>
      <c r="C20" s="366"/>
      <c r="D20" s="366"/>
      <c r="E20" s="367"/>
      <c r="F20" s="130"/>
      <c r="G20" s="120"/>
      <c r="H20" s="120"/>
      <c r="I20" s="132">
        <f>+ROUND(G20*H20,0)</f>
        <v>0</v>
      </c>
    </row>
    <row r="21" spans="1:9" x14ac:dyDescent="0.2">
      <c r="A21" s="379"/>
      <c r="B21" s="380"/>
      <c r="C21" s="380"/>
      <c r="D21" s="380"/>
      <c r="E21" s="381"/>
      <c r="F21" s="130"/>
      <c r="G21" s="120"/>
      <c r="H21" s="133"/>
      <c r="I21" s="132"/>
    </row>
    <row r="22" spans="1:9" x14ac:dyDescent="0.2">
      <c r="A22" s="365"/>
      <c r="B22" s="366"/>
      <c r="C22" s="366"/>
      <c r="D22" s="366"/>
      <c r="E22" s="367"/>
      <c r="F22" s="130"/>
      <c r="G22" s="120"/>
      <c r="H22" s="133"/>
      <c r="I22" s="132"/>
    </row>
    <row r="23" spans="1:9" x14ac:dyDescent="0.2">
      <c r="A23" s="365"/>
      <c r="B23" s="366"/>
      <c r="C23" s="366"/>
      <c r="D23" s="366"/>
      <c r="E23" s="367"/>
      <c r="F23" s="134"/>
      <c r="G23" s="133"/>
      <c r="H23" s="133"/>
      <c r="I23" s="135"/>
    </row>
    <row r="24" spans="1:9" ht="13.5" thickBot="1" x14ac:dyDescent="0.25">
      <c r="A24" s="382"/>
      <c r="B24" s="383"/>
      <c r="C24" s="383"/>
      <c r="D24" s="383"/>
      <c r="E24" s="384"/>
      <c r="F24" s="136"/>
      <c r="G24" s="137"/>
      <c r="H24" s="137"/>
      <c r="I24" s="138"/>
    </row>
    <row r="25" spans="1:9" ht="13.5" thickBot="1" x14ac:dyDescent="0.25">
      <c r="A25" s="109"/>
      <c r="B25" s="110"/>
      <c r="C25" s="110"/>
      <c r="D25" s="110"/>
      <c r="E25" s="110"/>
      <c r="F25" s="110"/>
      <c r="G25" s="126"/>
      <c r="H25" s="127" t="s">
        <v>247</v>
      </c>
      <c r="I25" s="139">
        <f>SUM(I18:I24)</f>
        <v>1669491</v>
      </c>
    </row>
    <row r="26" spans="1:9" ht="13.5" thickBot="1" x14ac:dyDescent="0.25">
      <c r="A26" s="109" t="s">
        <v>229</v>
      </c>
      <c r="B26" s="110"/>
      <c r="C26" s="110"/>
      <c r="D26" s="110"/>
      <c r="E26" s="110"/>
      <c r="F26" s="110"/>
      <c r="G26" s="110"/>
      <c r="H26" s="110"/>
      <c r="I26" s="111"/>
    </row>
    <row r="27" spans="1:9" x14ac:dyDescent="0.2">
      <c r="A27" s="370" t="s">
        <v>230</v>
      </c>
      <c r="B27" s="371"/>
      <c r="C27" s="371"/>
      <c r="D27" s="372"/>
      <c r="E27" s="117" t="s">
        <v>252</v>
      </c>
      <c r="F27" s="117" t="s">
        <v>253</v>
      </c>
      <c r="G27" s="117" t="s">
        <v>254</v>
      </c>
      <c r="H27" s="117" t="s">
        <v>231</v>
      </c>
      <c r="I27" s="118" t="s">
        <v>245</v>
      </c>
    </row>
    <row r="28" spans="1:9" x14ac:dyDescent="0.2">
      <c r="A28" s="365" t="s">
        <v>454</v>
      </c>
      <c r="B28" s="366"/>
      <c r="C28" s="366"/>
      <c r="D28" s="367"/>
      <c r="E28" s="140"/>
      <c r="F28" s="140"/>
      <c r="G28" s="140"/>
      <c r="H28" s="140"/>
      <c r="I28" s="132">
        <f>+ROUND(I25*0.05,0)</f>
        <v>83475</v>
      </c>
    </row>
    <row r="29" spans="1:9" ht="13.5" thickBot="1" x14ac:dyDescent="0.25">
      <c r="A29" s="385"/>
      <c r="B29" s="386"/>
      <c r="C29" s="386"/>
      <c r="D29" s="387"/>
      <c r="E29" s="141"/>
      <c r="F29" s="141"/>
      <c r="G29" s="141"/>
      <c r="H29" s="141"/>
      <c r="I29" s="138"/>
    </row>
    <row r="30" spans="1:9" ht="13.5" thickBot="1" x14ac:dyDescent="0.25">
      <c r="A30" s="109"/>
      <c r="B30" s="110"/>
      <c r="C30" s="110"/>
      <c r="D30" s="110"/>
      <c r="E30" s="110"/>
      <c r="F30" s="110"/>
      <c r="G30" s="110"/>
      <c r="H30" s="127" t="s">
        <v>247</v>
      </c>
      <c r="I30" s="142">
        <f>SUM(I28:I29)</f>
        <v>83475</v>
      </c>
    </row>
    <row r="31" spans="1:9" ht="13.5" thickBot="1" x14ac:dyDescent="0.25">
      <c r="A31" s="109" t="s">
        <v>232</v>
      </c>
      <c r="B31" s="110"/>
      <c r="C31" s="110"/>
      <c r="D31" s="110"/>
      <c r="E31" s="110"/>
      <c r="F31" s="110"/>
      <c r="G31" s="110"/>
      <c r="H31" s="110"/>
      <c r="I31" s="111"/>
    </row>
    <row r="32" spans="1:9" x14ac:dyDescent="0.2">
      <c r="A32" s="370" t="s">
        <v>255</v>
      </c>
      <c r="B32" s="371"/>
      <c r="C32" s="371"/>
      <c r="D32" s="371"/>
      <c r="E32" s="117"/>
      <c r="F32" s="388" t="s">
        <v>256</v>
      </c>
      <c r="G32" s="389"/>
      <c r="H32" s="143" t="s">
        <v>244</v>
      </c>
      <c r="I32" s="144" t="s">
        <v>245</v>
      </c>
    </row>
    <row r="33" spans="1:9" x14ac:dyDescent="0.2">
      <c r="A33" s="390" t="s">
        <v>320</v>
      </c>
      <c r="B33" s="391"/>
      <c r="C33" s="391"/>
      <c r="D33" s="391"/>
      <c r="E33" s="120"/>
      <c r="F33" s="392">
        <f>+CUADRILLAS!C16</f>
        <v>344000</v>
      </c>
      <c r="G33" s="393"/>
      <c r="H33" s="145">
        <v>10</v>
      </c>
      <c r="I33" s="132">
        <f>ROUND(F33/H33,0)</f>
        <v>34400</v>
      </c>
    </row>
    <row r="34" spans="1:9" x14ac:dyDescent="0.2">
      <c r="A34" s="390"/>
      <c r="B34" s="391"/>
      <c r="C34" s="391"/>
      <c r="D34" s="391"/>
      <c r="E34" s="120"/>
      <c r="F34" s="394"/>
      <c r="G34" s="395"/>
      <c r="H34" s="120"/>
      <c r="I34" s="132"/>
    </row>
    <row r="35" spans="1:9" ht="13.5" thickBot="1" x14ac:dyDescent="0.25">
      <c r="A35" s="385"/>
      <c r="B35" s="386"/>
      <c r="C35" s="386"/>
      <c r="D35" s="386"/>
      <c r="E35" s="146"/>
      <c r="F35" s="396"/>
      <c r="G35" s="397"/>
      <c r="H35" s="147"/>
      <c r="I35" s="116"/>
    </row>
    <row r="36" spans="1:9" ht="13.5" thickBot="1" x14ac:dyDescent="0.25">
      <c r="A36" s="109"/>
      <c r="B36" s="110"/>
      <c r="C36" s="110"/>
      <c r="D36" s="110"/>
      <c r="E36" s="126"/>
      <c r="F36" s="126"/>
      <c r="G36" s="126"/>
      <c r="H36" s="127" t="s">
        <v>247</v>
      </c>
      <c r="I36" s="142">
        <f>SUM(I33:I35)</f>
        <v>34400</v>
      </c>
    </row>
    <row r="37" spans="1:9" ht="13.5" thickBot="1" x14ac:dyDescent="0.25">
      <c r="A37" s="109"/>
      <c r="B37" s="110"/>
      <c r="C37" s="110"/>
      <c r="D37" s="110"/>
      <c r="E37" s="126"/>
      <c r="F37" s="126"/>
      <c r="G37" s="126"/>
      <c r="H37" s="126"/>
      <c r="I37" s="148"/>
    </row>
    <row r="38" spans="1:9" ht="13.5" thickBot="1" x14ac:dyDescent="0.25">
      <c r="A38" s="109"/>
      <c r="B38" s="110"/>
      <c r="C38" s="110"/>
      <c r="D38" s="110"/>
      <c r="E38" s="126"/>
      <c r="F38" s="149" t="s">
        <v>257</v>
      </c>
      <c r="G38" s="110"/>
      <c r="H38" s="157"/>
      <c r="I38" s="142">
        <f>+I36+I30+I25+I15</f>
        <v>1789086</v>
      </c>
    </row>
    <row r="39" spans="1:9" ht="13.5" thickBot="1" x14ac:dyDescent="0.25">
      <c r="A39" s="109" t="s">
        <v>233</v>
      </c>
      <c r="B39" s="110"/>
      <c r="C39" s="110"/>
      <c r="D39" s="110"/>
      <c r="E39" s="126"/>
      <c r="F39" s="126"/>
      <c r="G39" s="126"/>
      <c r="H39" s="126"/>
      <c r="I39" s="111"/>
    </row>
    <row r="40" spans="1:9" x14ac:dyDescent="0.2">
      <c r="A40" s="370" t="s">
        <v>227</v>
      </c>
      <c r="B40" s="371"/>
      <c r="C40" s="371"/>
      <c r="D40" s="371"/>
      <c r="E40" s="371"/>
      <c r="F40" s="371"/>
      <c r="G40" s="372"/>
      <c r="H40" s="150" t="s">
        <v>258</v>
      </c>
      <c r="I40" s="151" t="s">
        <v>259</v>
      </c>
    </row>
    <row r="41" spans="1:9" x14ac:dyDescent="0.2">
      <c r="A41" s="365" t="s">
        <v>260</v>
      </c>
      <c r="B41" s="366"/>
      <c r="C41" s="366"/>
      <c r="D41" s="366"/>
      <c r="E41" s="366"/>
      <c r="F41" s="366"/>
      <c r="G41" s="367"/>
      <c r="H41" s="152"/>
      <c r="I41" s="132">
        <f>ROUND(I38*H41/100,0)</f>
        <v>0</v>
      </c>
    </row>
    <row r="42" spans="1:9" x14ac:dyDescent="0.2">
      <c r="A42" s="365" t="s">
        <v>261</v>
      </c>
      <c r="B42" s="366"/>
      <c r="C42" s="366"/>
      <c r="D42" s="366"/>
      <c r="E42" s="366"/>
      <c r="F42" s="366"/>
      <c r="G42" s="367"/>
      <c r="H42" s="152"/>
      <c r="I42" s="132">
        <f>ROUND(I38*H42/100,0)</f>
        <v>0</v>
      </c>
    </row>
    <row r="43" spans="1:9" ht="13.5" thickBot="1" x14ac:dyDescent="0.25">
      <c r="A43" s="382" t="s">
        <v>262</v>
      </c>
      <c r="B43" s="383"/>
      <c r="C43" s="383"/>
      <c r="D43" s="383"/>
      <c r="E43" s="383"/>
      <c r="F43" s="383"/>
      <c r="G43" s="384"/>
      <c r="H43" s="153"/>
      <c r="I43" s="132">
        <f>ROUND(I38*H43/100,0)</f>
        <v>0</v>
      </c>
    </row>
    <row r="44" spans="1:9" ht="13.5" thickBot="1" x14ac:dyDescent="0.25">
      <c r="A44" s="109"/>
      <c r="B44" s="110"/>
      <c r="C44" s="110"/>
      <c r="D44" s="110"/>
      <c r="E44" s="126"/>
      <c r="F44" s="126"/>
      <c r="G44" s="126"/>
      <c r="H44" s="127" t="s">
        <v>247</v>
      </c>
      <c r="I44" s="142">
        <f>SUM(I41:I43)</f>
        <v>0</v>
      </c>
    </row>
    <row r="45" spans="1:9" ht="13.5" thickBot="1" x14ac:dyDescent="0.25">
      <c r="A45" s="109"/>
      <c r="B45" s="110"/>
      <c r="C45" s="110"/>
      <c r="D45" s="110"/>
      <c r="E45" s="126"/>
      <c r="F45" s="126"/>
      <c r="G45" s="126"/>
      <c r="H45" s="126"/>
      <c r="I45" s="111"/>
    </row>
    <row r="46" spans="1:9" ht="13.5" thickBot="1" x14ac:dyDescent="0.25">
      <c r="A46" s="114"/>
      <c r="B46" s="115"/>
      <c r="C46" s="115"/>
      <c r="D46" s="115"/>
      <c r="E46" s="154"/>
      <c r="F46" s="155"/>
      <c r="G46" s="158"/>
      <c r="H46" s="158" t="s">
        <v>263</v>
      </c>
      <c r="I46" s="156">
        <f>I38+I44</f>
        <v>1789086</v>
      </c>
    </row>
  </sheetData>
  <mergeCells count="31">
    <mergeCell ref="A43:G43"/>
    <mergeCell ref="A29:D29"/>
    <mergeCell ref="A32:D32"/>
    <mergeCell ref="F32:G32"/>
    <mergeCell ref="A33:D33"/>
    <mergeCell ref="F33:G33"/>
    <mergeCell ref="A34:D34"/>
    <mergeCell ref="F34:G34"/>
    <mergeCell ref="A35:D35"/>
    <mergeCell ref="F35:G35"/>
    <mergeCell ref="A40:G40"/>
    <mergeCell ref="A41:G41"/>
    <mergeCell ref="A42:G42"/>
    <mergeCell ref="A28:D28"/>
    <mergeCell ref="A13:E13"/>
    <mergeCell ref="A14:E14"/>
    <mergeCell ref="A17:E17"/>
    <mergeCell ref="A18:E18"/>
    <mergeCell ref="A19:E19"/>
    <mergeCell ref="A20:E20"/>
    <mergeCell ref="A21:E21"/>
    <mergeCell ref="A22:E22"/>
    <mergeCell ref="A23:E23"/>
    <mergeCell ref="A24:E24"/>
    <mergeCell ref="A27:D27"/>
    <mergeCell ref="A12:E12"/>
    <mergeCell ref="A1:E3"/>
    <mergeCell ref="F1:I3"/>
    <mergeCell ref="B5:I6"/>
    <mergeCell ref="C7:I8"/>
    <mergeCell ref="A11:E11"/>
  </mergeCells>
  <pageMargins left="0.7" right="0.7" top="0.75" bottom="0.75" header="0.3" footer="0.3"/>
  <pageSetup paperSize="9" scale="84"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O46"/>
  <sheetViews>
    <sheetView tabSelected="1" workbookViewId="0">
      <selection activeCell="I28" sqref="I28"/>
    </sheetView>
  </sheetViews>
  <sheetFormatPr baseColWidth="10" defaultRowHeight="12.75" x14ac:dyDescent="0.2"/>
  <cols>
    <col min="9" max="9" width="13.7109375" customWidth="1"/>
  </cols>
  <sheetData>
    <row r="1" spans="1:15" x14ac:dyDescent="0.2">
      <c r="A1" s="312" t="s">
        <v>236</v>
      </c>
      <c r="B1" s="313"/>
      <c r="C1" s="313"/>
      <c r="D1" s="313"/>
      <c r="E1" s="314"/>
      <c r="F1" s="312" t="s">
        <v>237</v>
      </c>
      <c r="G1" s="313"/>
      <c r="H1" s="313"/>
      <c r="I1" s="314"/>
    </row>
    <row r="2" spans="1:15" x14ac:dyDescent="0.2">
      <c r="A2" s="315"/>
      <c r="B2" s="316"/>
      <c r="C2" s="316"/>
      <c r="D2" s="316"/>
      <c r="E2" s="317"/>
      <c r="F2" s="315"/>
      <c r="G2" s="316"/>
      <c r="H2" s="316"/>
      <c r="I2" s="317"/>
    </row>
    <row r="3" spans="1:15" ht="13.5" thickBot="1" x14ac:dyDescent="0.25">
      <c r="A3" s="318"/>
      <c r="B3" s="319"/>
      <c r="C3" s="319"/>
      <c r="D3" s="319"/>
      <c r="E3" s="320"/>
      <c r="F3" s="318"/>
      <c r="G3" s="319"/>
      <c r="H3" s="319"/>
      <c r="I3" s="320"/>
    </row>
    <row r="4" spans="1:15" x14ac:dyDescent="0.2">
      <c r="A4" s="109"/>
      <c r="B4" s="110"/>
      <c r="C4" s="110"/>
      <c r="D4" s="110"/>
      <c r="E4" s="110"/>
      <c r="F4" s="110"/>
      <c r="G4" s="110"/>
      <c r="H4" s="110"/>
      <c r="I4" s="111"/>
    </row>
    <row r="5" spans="1:15" x14ac:dyDescent="0.2">
      <c r="A5" s="109" t="s">
        <v>238</v>
      </c>
      <c r="B5" s="323" t="str">
        <f>+Presupuesto!A5</f>
        <v>MEJORAMIENTO Y ADECUACIÓN PARA LA RECUPERACIÓN URBANÍSTICA DEL PARQUE PRINCIPAL DEL CORREGIMIENTO DE PUERTO CLAVER, ZONA URBANA DEL MUNICIPIO DE EL BAGRE-ANTIOQUIA</v>
      </c>
      <c r="C5" s="323"/>
      <c r="D5" s="323"/>
      <c r="E5" s="323"/>
      <c r="F5" s="323"/>
      <c r="G5" s="323"/>
      <c r="H5" s="323"/>
      <c r="I5" s="324"/>
    </row>
    <row r="6" spans="1:15" x14ac:dyDescent="0.2">
      <c r="A6" s="109" t="s">
        <v>239</v>
      </c>
      <c r="B6" s="323"/>
      <c r="C6" s="323"/>
      <c r="D6" s="323"/>
      <c r="E6" s="323"/>
      <c r="F6" s="323"/>
      <c r="G6" s="323"/>
      <c r="H6" s="323"/>
      <c r="I6" s="324"/>
    </row>
    <row r="7" spans="1:15" x14ac:dyDescent="0.2">
      <c r="A7" s="109" t="s">
        <v>240</v>
      </c>
      <c r="B7" s="110"/>
      <c r="C7" s="368" t="e">
        <f>++Presupuesto!#REF!</f>
        <v>#REF!</v>
      </c>
      <c r="D7" s="368"/>
      <c r="E7" s="368"/>
      <c r="F7" s="368"/>
      <c r="G7" s="368"/>
      <c r="H7" s="368"/>
      <c r="I7" s="369"/>
    </row>
    <row r="8" spans="1:15" x14ac:dyDescent="0.2">
      <c r="A8" s="109">
        <f>+Presupuesto!A30</f>
        <v>6.1</v>
      </c>
      <c r="B8" s="110"/>
      <c r="C8" s="368"/>
      <c r="D8" s="368"/>
      <c r="E8" s="368"/>
      <c r="F8" s="368"/>
      <c r="G8" s="368"/>
      <c r="H8" s="368"/>
      <c r="I8" s="369"/>
    </row>
    <row r="9" spans="1:15" x14ac:dyDescent="0.2">
      <c r="A9" s="109" t="s">
        <v>235</v>
      </c>
      <c r="B9" s="110"/>
      <c r="C9" s="110"/>
      <c r="D9" s="110"/>
      <c r="E9" s="110"/>
      <c r="F9" s="110"/>
      <c r="G9" s="110"/>
      <c r="H9" s="112" t="s">
        <v>241</v>
      </c>
      <c r="I9" s="113" t="s">
        <v>8</v>
      </c>
    </row>
    <row r="10" spans="1:15" ht="13.5" thickBot="1" x14ac:dyDescent="0.25">
      <c r="A10" s="114" t="s">
        <v>228</v>
      </c>
      <c r="B10" s="115"/>
      <c r="C10" s="115"/>
      <c r="D10" s="115"/>
      <c r="E10" s="115"/>
      <c r="F10" s="115"/>
      <c r="G10" s="115"/>
      <c r="H10" s="115"/>
      <c r="I10" s="116"/>
    </row>
    <row r="11" spans="1:15" x14ac:dyDescent="0.2">
      <c r="A11" s="370" t="s">
        <v>227</v>
      </c>
      <c r="B11" s="371"/>
      <c r="C11" s="371"/>
      <c r="D11" s="371"/>
      <c r="E11" s="372"/>
      <c r="F11" s="117" t="s">
        <v>242</v>
      </c>
      <c r="G11" s="117" t="s">
        <v>243</v>
      </c>
      <c r="H11" s="117" t="s">
        <v>244</v>
      </c>
      <c r="I11" s="118" t="s">
        <v>245</v>
      </c>
    </row>
    <row r="12" spans="1:15" x14ac:dyDescent="0.2">
      <c r="A12" s="365" t="s">
        <v>246</v>
      </c>
      <c r="B12" s="366"/>
      <c r="C12" s="366"/>
      <c r="D12" s="366"/>
      <c r="E12" s="367"/>
      <c r="F12" s="119"/>
      <c r="G12" s="120"/>
      <c r="H12" s="121"/>
      <c r="I12" s="122">
        <f>+ROUND(I36*0.05,0)</f>
        <v>491</v>
      </c>
    </row>
    <row r="13" spans="1:15" x14ac:dyDescent="0.2">
      <c r="A13" s="365"/>
      <c r="B13" s="366"/>
      <c r="C13" s="366"/>
      <c r="D13" s="366"/>
      <c r="E13" s="367"/>
      <c r="F13" s="119"/>
      <c r="G13" s="120"/>
      <c r="H13" s="121"/>
      <c r="I13" s="122"/>
      <c r="N13">
        <v>1</v>
      </c>
      <c r="O13">
        <v>25</v>
      </c>
    </row>
    <row r="14" spans="1:15" ht="13.5" thickBot="1" x14ac:dyDescent="0.25">
      <c r="A14" s="373"/>
      <c r="B14" s="374"/>
      <c r="C14" s="374"/>
      <c r="D14" s="374"/>
      <c r="E14" s="375"/>
      <c r="F14" s="123"/>
      <c r="G14" s="124"/>
      <c r="H14" s="124"/>
      <c r="I14" s="125"/>
    </row>
    <row r="15" spans="1:15" ht="13.5" thickBot="1" x14ac:dyDescent="0.25">
      <c r="A15" s="109"/>
      <c r="B15" s="110"/>
      <c r="C15" s="110"/>
      <c r="D15" s="110"/>
      <c r="E15" s="110"/>
      <c r="F15" s="110"/>
      <c r="G15" s="126"/>
      <c r="H15" s="127" t="s">
        <v>247</v>
      </c>
      <c r="I15" s="128">
        <f>ROUND(SUM(I12:I14),0)</f>
        <v>491</v>
      </c>
    </row>
    <row r="16" spans="1:15" ht="13.5" thickBot="1" x14ac:dyDescent="0.25">
      <c r="A16" s="109" t="s">
        <v>248</v>
      </c>
      <c r="B16" s="110"/>
      <c r="C16" s="110"/>
      <c r="D16" s="110"/>
      <c r="E16" s="110"/>
      <c r="F16" s="110"/>
      <c r="G16" s="126"/>
      <c r="H16" s="126"/>
      <c r="I16" s="111"/>
      <c r="M16">
        <f>1/(0.1*0.2)</f>
        <v>49.999999999999993</v>
      </c>
    </row>
    <row r="17" spans="1:11" x14ac:dyDescent="0.2">
      <c r="A17" s="370" t="s">
        <v>227</v>
      </c>
      <c r="B17" s="371"/>
      <c r="C17" s="371"/>
      <c r="D17" s="371"/>
      <c r="E17" s="372"/>
      <c r="F17" s="117" t="s">
        <v>249</v>
      </c>
      <c r="G17" s="129" t="s">
        <v>250</v>
      </c>
      <c r="H17" s="129" t="s">
        <v>251</v>
      </c>
      <c r="I17" s="118" t="s">
        <v>245</v>
      </c>
    </row>
    <row r="18" spans="1:11" x14ac:dyDescent="0.2">
      <c r="A18" s="365" t="s">
        <v>471</v>
      </c>
      <c r="B18" s="366"/>
      <c r="C18" s="366"/>
      <c r="D18" s="366"/>
      <c r="E18" s="367"/>
      <c r="F18" s="130" t="s">
        <v>10</v>
      </c>
      <c r="G18" s="120">
        <v>115000</v>
      </c>
      <c r="H18" s="131">
        <v>1</v>
      </c>
      <c r="I18" s="132">
        <f>+ROUND(G18*H18,0)</f>
        <v>115000</v>
      </c>
      <c r="K18">
        <f>2000*50</f>
        <v>100000</v>
      </c>
    </row>
    <row r="19" spans="1:11" ht="16.149999999999999" customHeight="1" x14ac:dyDescent="0.2">
      <c r="A19" s="376" t="s">
        <v>472</v>
      </c>
      <c r="B19" s="377"/>
      <c r="C19" s="377"/>
      <c r="D19" s="377"/>
      <c r="E19" s="378"/>
      <c r="F19" s="130" t="s">
        <v>46</v>
      </c>
      <c r="G19" s="120">
        <v>70000</v>
      </c>
      <c r="H19" s="120">
        <f>0.1*0.2*0.05</f>
        <v>1.0000000000000002E-3</v>
      </c>
      <c r="I19" s="132">
        <f>+ROUND(G19*H19,0)</f>
        <v>70</v>
      </c>
    </row>
    <row r="20" spans="1:11" x14ac:dyDescent="0.2">
      <c r="A20" s="365"/>
      <c r="B20" s="366"/>
      <c r="C20" s="366"/>
      <c r="D20" s="366"/>
      <c r="E20" s="367"/>
      <c r="F20" s="130"/>
      <c r="G20" s="120"/>
      <c r="H20" s="120"/>
      <c r="I20" s="132"/>
    </row>
    <row r="21" spans="1:11" x14ac:dyDescent="0.2">
      <c r="A21" s="379"/>
      <c r="B21" s="380"/>
      <c r="C21" s="380"/>
      <c r="D21" s="380"/>
      <c r="E21" s="381"/>
      <c r="F21" s="130"/>
      <c r="G21" s="120"/>
      <c r="H21" s="133"/>
      <c r="I21" s="132"/>
    </row>
    <row r="22" spans="1:11" x14ac:dyDescent="0.2">
      <c r="A22" s="365"/>
      <c r="B22" s="366"/>
      <c r="C22" s="366"/>
      <c r="D22" s="366"/>
      <c r="E22" s="367"/>
      <c r="F22" s="130"/>
      <c r="G22" s="120"/>
      <c r="H22" s="133"/>
      <c r="I22" s="132"/>
    </row>
    <row r="23" spans="1:11" x14ac:dyDescent="0.2">
      <c r="A23" s="365"/>
      <c r="B23" s="366"/>
      <c r="C23" s="366"/>
      <c r="D23" s="366"/>
      <c r="E23" s="367"/>
      <c r="F23" s="134"/>
      <c r="G23" s="133"/>
      <c r="H23" s="133"/>
      <c r="I23" s="135"/>
    </row>
    <row r="24" spans="1:11" ht="13.5" thickBot="1" x14ac:dyDescent="0.25">
      <c r="A24" s="382"/>
      <c r="B24" s="383"/>
      <c r="C24" s="383"/>
      <c r="D24" s="383"/>
      <c r="E24" s="384"/>
      <c r="F24" s="136"/>
      <c r="G24" s="137"/>
      <c r="H24" s="137"/>
      <c r="I24" s="138"/>
    </row>
    <row r="25" spans="1:11" ht="13.5" thickBot="1" x14ac:dyDescent="0.25">
      <c r="A25" s="109"/>
      <c r="B25" s="110"/>
      <c r="C25" s="110"/>
      <c r="D25" s="110"/>
      <c r="E25" s="110"/>
      <c r="F25" s="110"/>
      <c r="G25" s="126"/>
      <c r="H25" s="127" t="s">
        <v>247</v>
      </c>
      <c r="I25" s="139">
        <f>SUM(I18:I24)</f>
        <v>115070</v>
      </c>
    </row>
    <row r="26" spans="1:11" ht="13.5" thickBot="1" x14ac:dyDescent="0.25">
      <c r="A26" s="109" t="s">
        <v>229</v>
      </c>
      <c r="B26" s="110"/>
      <c r="C26" s="110"/>
      <c r="D26" s="110"/>
      <c r="E26" s="110"/>
      <c r="F26" s="110"/>
      <c r="G26" s="110"/>
      <c r="H26" s="110"/>
      <c r="I26" s="111"/>
    </row>
    <row r="27" spans="1:11" x14ac:dyDescent="0.2">
      <c r="A27" s="370" t="s">
        <v>230</v>
      </c>
      <c r="B27" s="371"/>
      <c r="C27" s="371"/>
      <c r="D27" s="372"/>
      <c r="E27" s="117" t="s">
        <v>252</v>
      </c>
      <c r="F27" s="117" t="s">
        <v>253</v>
      </c>
      <c r="G27" s="117" t="s">
        <v>254</v>
      </c>
      <c r="H27" s="117" t="s">
        <v>231</v>
      </c>
      <c r="I27" s="118" t="s">
        <v>245</v>
      </c>
    </row>
    <row r="28" spans="1:11" x14ac:dyDescent="0.2">
      <c r="A28" s="365" t="s">
        <v>454</v>
      </c>
      <c r="B28" s="366"/>
      <c r="C28" s="366"/>
      <c r="D28" s="367"/>
      <c r="E28" s="140"/>
      <c r="F28" s="140"/>
      <c r="G28" s="140"/>
      <c r="H28" s="140"/>
      <c r="I28" s="132">
        <f>+ROUND(I25*0.05,0)</f>
        <v>5754</v>
      </c>
    </row>
    <row r="29" spans="1:11" ht="13.5" thickBot="1" x14ac:dyDescent="0.25">
      <c r="A29" s="385"/>
      <c r="B29" s="386"/>
      <c r="C29" s="386"/>
      <c r="D29" s="387"/>
      <c r="E29" s="141"/>
      <c r="F29" s="141"/>
      <c r="G29" s="141"/>
      <c r="H29" s="141"/>
      <c r="I29" s="138"/>
    </row>
    <row r="30" spans="1:11" ht="13.5" thickBot="1" x14ac:dyDescent="0.25">
      <c r="A30" s="109"/>
      <c r="B30" s="110"/>
      <c r="C30" s="110"/>
      <c r="D30" s="110"/>
      <c r="E30" s="110"/>
      <c r="F30" s="110"/>
      <c r="G30" s="110"/>
      <c r="H30" s="127" t="s">
        <v>247</v>
      </c>
      <c r="I30" s="142">
        <f>SUM(I28:I29)</f>
        <v>5754</v>
      </c>
    </row>
    <row r="31" spans="1:11" ht="13.5" thickBot="1" x14ac:dyDescent="0.25">
      <c r="A31" s="109" t="s">
        <v>232</v>
      </c>
      <c r="B31" s="110"/>
      <c r="C31" s="110"/>
      <c r="D31" s="110"/>
      <c r="E31" s="110"/>
      <c r="F31" s="110"/>
      <c r="G31" s="110"/>
      <c r="H31" s="110"/>
      <c r="I31" s="111"/>
    </row>
    <row r="32" spans="1:11" x14ac:dyDescent="0.2">
      <c r="A32" s="370" t="s">
        <v>255</v>
      </c>
      <c r="B32" s="371"/>
      <c r="C32" s="371"/>
      <c r="D32" s="371"/>
      <c r="E32" s="117"/>
      <c r="F32" s="388" t="s">
        <v>256</v>
      </c>
      <c r="G32" s="389"/>
      <c r="H32" s="143" t="s">
        <v>244</v>
      </c>
      <c r="I32" s="144" t="s">
        <v>245</v>
      </c>
    </row>
    <row r="33" spans="1:9" x14ac:dyDescent="0.2">
      <c r="A33" s="390" t="s">
        <v>320</v>
      </c>
      <c r="B33" s="391"/>
      <c r="C33" s="391"/>
      <c r="D33" s="391"/>
      <c r="E33" s="120"/>
      <c r="F33" s="392">
        <f>+CUADRILLAS!C16</f>
        <v>344000</v>
      </c>
      <c r="G33" s="393"/>
      <c r="H33" s="145">
        <v>35</v>
      </c>
      <c r="I33" s="132">
        <f>ROUND(F33/H33,0)</f>
        <v>9829</v>
      </c>
    </row>
    <row r="34" spans="1:9" x14ac:dyDescent="0.2">
      <c r="A34" s="390"/>
      <c r="B34" s="391"/>
      <c r="C34" s="391"/>
      <c r="D34" s="391"/>
      <c r="E34" s="120"/>
      <c r="F34" s="394"/>
      <c r="G34" s="395"/>
      <c r="H34" s="120"/>
      <c r="I34" s="132"/>
    </row>
    <row r="35" spans="1:9" ht="13.5" thickBot="1" x14ac:dyDescent="0.25">
      <c r="A35" s="385"/>
      <c r="B35" s="386"/>
      <c r="C35" s="386"/>
      <c r="D35" s="386"/>
      <c r="E35" s="146"/>
      <c r="F35" s="396"/>
      <c r="G35" s="397"/>
      <c r="H35" s="147"/>
      <c r="I35" s="116"/>
    </row>
    <row r="36" spans="1:9" ht="13.5" thickBot="1" x14ac:dyDescent="0.25">
      <c r="A36" s="109"/>
      <c r="B36" s="110"/>
      <c r="C36" s="110"/>
      <c r="D36" s="110"/>
      <c r="E36" s="126"/>
      <c r="F36" s="126"/>
      <c r="G36" s="126"/>
      <c r="H36" s="127" t="s">
        <v>247</v>
      </c>
      <c r="I36" s="142">
        <f>SUM(I33:I35)</f>
        <v>9829</v>
      </c>
    </row>
    <row r="37" spans="1:9" ht="13.5" thickBot="1" x14ac:dyDescent="0.25">
      <c r="A37" s="109"/>
      <c r="B37" s="110"/>
      <c r="C37" s="110"/>
      <c r="D37" s="110"/>
      <c r="E37" s="126"/>
      <c r="F37" s="126"/>
      <c r="G37" s="126"/>
      <c r="H37" s="126"/>
      <c r="I37" s="148"/>
    </row>
    <row r="38" spans="1:9" ht="13.5" thickBot="1" x14ac:dyDescent="0.25">
      <c r="A38" s="109"/>
      <c r="B38" s="110"/>
      <c r="C38" s="110"/>
      <c r="D38" s="110"/>
      <c r="E38" s="126"/>
      <c r="F38" s="149" t="s">
        <v>257</v>
      </c>
      <c r="G38" s="110"/>
      <c r="H38" s="157"/>
      <c r="I38" s="142">
        <f>+I36+I30+I25+I15</f>
        <v>131144</v>
      </c>
    </row>
    <row r="39" spans="1:9" ht="13.5" thickBot="1" x14ac:dyDescent="0.25">
      <c r="A39" s="109" t="s">
        <v>233</v>
      </c>
      <c r="B39" s="110"/>
      <c r="C39" s="110"/>
      <c r="D39" s="110"/>
      <c r="E39" s="126"/>
      <c r="F39" s="126"/>
      <c r="G39" s="126"/>
      <c r="H39" s="126"/>
      <c r="I39" s="111"/>
    </row>
    <row r="40" spans="1:9" x14ac:dyDescent="0.2">
      <c r="A40" s="370" t="s">
        <v>227</v>
      </c>
      <c r="B40" s="371"/>
      <c r="C40" s="371"/>
      <c r="D40" s="371"/>
      <c r="E40" s="371"/>
      <c r="F40" s="371"/>
      <c r="G40" s="372"/>
      <c r="H40" s="150" t="s">
        <v>258</v>
      </c>
      <c r="I40" s="151" t="s">
        <v>259</v>
      </c>
    </row>
    <row r="41" spans="1:9" x14ac:dyDescent="0.2">
      <c r="A41" s="365" t="s">
        <v>260</v>
      </c>
      <c r="B41" s="366"/>
      <c r="C41" s="366"/>
      <c r="D41" s="366"/>
      <c r="E41" s="366"/>
      <c r="F41" s="366"/>
      <c r="G41" s="367"/>
      <c r="H41" s="152"/>
      <c r="I41" s="132">
        <f>ROUND(I38*H41/100,0)</f>
        <v>0</v>
      </c>
    </row>
    <row r="42" spans="1:9" x14ac:dyDescent="0.2">
      <c r="A42" s="365" t="s">
        <v>261</v>
      </c>
      <c r="B42" s="366"/>
      <c r="C42" s="366"/>
      <c r="D42" s="366"/>
      <c r="E42" s="366"/>
      <c r="F42" s="366"/>
      <c r="G42" s="367"/>
      <c r="H42" s="152"/>
      <c r="I42" s="132">
        <f>ROUND(I38*H42/100,0)</f>
        <v>0</v>
      </c>
    </row>
    <row r="43" spans="1:9" ht="13.5" thickBot="1" x14ac:dyDescent="0.25">
      <c r="A43" s="382" t="s">
        <v>262</v>
      </c>
      <c r="B43" s="383"/>
      <c r="C43" s="383"/>
      <c r="D43" s="383"/>
      <c r="E43" s="383"/>
      <c r="F43" s="383"/>
      <c r="G43" s="384"/>
      <c r="H43" s="153"/>
      <c r="I43" s="132">
        <f>ROUND(I38*H43/100,0)</f>
        <v>0</v>
      </c>
    </row>
    <row r="44" spans="1:9" ht="13.5" thickBot="1" x14ac:dyDescent="0.25">
      <c r="A44" s="109"/>
      <c r="B44" s="110"/>
      <c r="C44" s="110"/>
      <c r="D44" s="110"/>
      <c r="E44" s="126"/>
      <c r="F44" s="126"/>
      <c r="G44" s="126"/>
      <c r="H44" s="127" t="s">
        <v>247</v>
      </c>
      <c r="I44" s="142">
        <f>SUM(I41:I43)</f>
        <v>0</v>
      </c>
    </row>
    <row r="45" spans="1:9" ht="13.5" thickBot="1" x14ac:dyDescent="0.25">
      <c r="A45" s="109"/>
      <c r="B45" s="110"/>
      <c r="C45" s="110"/>
      <c r="D45" s="110"/>
      <c r="E45" s="126"/>
      <c r="F45" s="126"/>
      <c r="G45" s="126"/>
      <c r="H45" s="126"/>
      <c r="I45" s="111"/>
    </row>
    <row r="46" spans="1:9" ht="13.5" thickBot="1" x14ac:dyDescent="0.25">
      <c r="A46" s="114"/>
      <c r="B46" s="115"/>
      <c r="C46" s="115"/>
      <c r="D46" s="115"/>
      <c r="E46" s="154"/>
      <c r="F46" s="155"/>
      <c r="G46" s="158"/>
      <c r="H46" s="158" t="s">
        <v>263</v>
      </c>
      <c r="I46" s="156">
        <f>I38+I44</f>
        <v>131144</v>
      </c>
    </row>
  </sheetData>
  <mergeCells count="31">
    <mergeCell ref="A43:G43"/>
    <mergeCell ref="A29:D29"/>
    <mergeCell ref="A32:D32"/>
    <mergeCell ref="F32:G32"/>
    <mergeCell ref="A33:D33"/>
    <mergeCell ref="F33:G33"/>
    <mergeCell ref="A34:D34"/>
    <mergeCell ref="F34:G34"/>
    <mergeCell ref="A35:D35"/>
    <mergeCell ref="F35:G35"/>
    <mergeCell ref="A40:G40"/>
    <mergeCell ref="A41:G41"/>
    <mergeCell ref="A42:G42"/>
    <mergeCell ref="A28:D28"/>
    <mergeCell ref="A13:E13"/>
    <mergeCell ref="A14:E14"/>
    <mergeCell ref="A17:E17"/>
    <mergeCell ref="A18:E18"/>
    <mergeCell ref="A19:E19"/>
    <mergeCell ref="A20:E20"/>
    <mergeCell ref="A21:E21"/>
    <mergeCell ref="A22:E22"/>
    <mergeCell ref="A23:E23"/>
    <mergeCell ref="A24:E24"/>
    <mergeCell ref="A27:D27"/>
    <mergeCell ref="A12:E12"/>
    <mergeCell ref="A1:E3"/>
    <mergeCell ref="F1:I3"/>
    <mergeCell ref="B5:I6"/>
    <mergeCell ref="C7:I8"/>
    <mergeCell ref="A11:E1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Presupuesto</vt:lpstr>
      <vt:lpstr>APU</vt:lpstr>
      <vt:lpstr>F.P.S</vt:lpstr>
      <vt:lpstr>CUADRILLAS</vt:lpstr>
      <vt:lpstr>A.U </vt:lpstr>
      <vt:lpstr>PLANTILLA</vt:lpstr>
      <vt:lpstr>BANCA</vt:lpstr>
      <vt:lpstr>ADOQUIN</vt:lpstr>
      <vt:lpstr>'A.U '!Área_de_impresión</vt:lpstr>
      <vt:lpstr>APU!Área_de_impresión</vt:lpstr>
      <vt:lpstr>CUADRILLAS!Área_de_impresión</vt:lpstr>
      <vt:lpstr>F.P.S!Área_de_impresión</vt:lpstr>
      <vt:lpstr>PLANTILLA!Área_de_impresión</vt:lpstr>
      <vt:lpstr>Presupuesto!Área_de_impresión</vt:lpstr>
      <vt:lpstr>Presupuesto!Títulos_a_imprimir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remberto diaz cordero</dc:creator>
  <cp:lastModifiedBy>123</cp:lastModifiedBy>
  <dcterms:created xsi:type="dcterms:W3CDTF">2021-09-24T01:35:54Z</dcterms:created>
  <dcterms:modified xsi:type="dcterms:W3CDTF">2023-06-29T23:22:22Z</dcterms:modified>
</cp:coreProperties>
</file>